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24226"/>
  <xr:revisionPtr revIDLastSave="0" documentId="13_ncr:1_{C3026BC3-C7D0-495F-946E-5A1F8A32E737}" xr6:coauthVersionLast="47" xr6:coauthVersionMax="47" xr10:uidLastSave="{00000000-0000-0000-0000-000000000000}"/>
  <bookViews>
    <workbookView xWindow="-108" yWindow="-108" windowWidth="23256" windowHeight="12456" tabRatio="729" firstSheet="10" activeTab="12" xr2:uid="{00000000-000D-0000-FFFF-FFFF00000000}"/>
  </bookViews>
  <sheets>
    <sheet name="Données graphiques à masquer" sheetId="22" r:id="rId1"/>
    <sheet name="Pour NDC taux recours" sheetId="28" r:id="rId2"/>
    <sheet name="Var Paca" sheetId="29" state="hidden" r:id="rId3"/>
    <sheet name="Var dep04" sheetId="30" state="hidden" r:id="rId4"/>
    <sheet name="Var dep05" sheetId="31" state="hidden" r:id="rId5"/>
    <sheet name="Var dep06" sheetId="32" state="hidden" r:id="rId6"/>
    <sheet name="Var dep13" sheetId="33" state="hidden" r:id="rId7"/>
    <sheet name="Var dep83" sheetId="34" state="hidden" r:id="rId8"/>
    <sheet name="Var dep84" sheetId="35" state="hidden" r:id="rId9"/>
    <sheet name="Verif" sheetId="26" state="hidden" r:id="rId10"/>
    <sheet name="Descriptif" sheetId="6" r:id="rId11"/>
    <sheet name="A LIRE" sheetId="4" r:id="rId12"/>
    <sheet name="Synthèse" sheetId="7" r:id="rId13"/>
    <sheet name="France métro" sheetId="25" r:id="rId14"/>
    <sheet name="Paca" sheetId="24" r:id="rId15"/>
    <sheet name="dep04" sheetId="16" r:id="rId16"/>
    <sheet name="dep05" sheetId="17" r:id="rId17"/>
    <sheet name="dep06" sheetId="18" r:id="rId18"/>
    <sheet name="dep13" sheetId="19" r:id="rId19"/>
    <sheet name="dep83" sheetId="20" r:id="rId20"/>
    <sheet name="dep84" sheetId="21" r:id="rId21"/>
    <sheet name="Taux de recours" sheetId="27" r:id="rId22"/>
  </sheets>
  <externalReferences>
    <externalReference r:id="rId23"/>
  </externalReferences>
  <definedNames>
    <definedName name="_xlnm.Print_Area" localSheetId="11">'A LIRE'!$A$1:$K$17</definedName>
    <definedName name="_xlnm.Print_Area" localSheetId="10">Descriptif!$A$1:$K$15</definedName>
    <definedName name="_xlnm.Print_Area" localSheetId="12">Synthèse!$A$1:$F$145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4" i="26" l="1"/>
  <c r="C104" i="26"/>
  <c r="B104" i="26" s="1"/>
  <c r="D104" i="26"/>
  <c r="F104" i="26"/>
  <c r="H104" i="26"/>
  <c r="I104" i="26"/>
  <c r="K104" i="26"/>
  <c r="M104" i="26"/>
  <c r="N104" i="26"/>
  <c r="A112" i="30"/>
  <c r="B112" i="30"/>
  <c r="C112" i="30"/>
  <c r="D112" i="30"/>
  <c r="E112" i="30"/>
  <c r="F112" i="30"/>
  <c r="G112" i="30"/>
  <c r="H112" i="30"/>
  <c r="I112" i="30"/>
  <c r="J112" i="30"/>
  <c r="K112" i="30"/>
  <c r="L112" i="30"/>
  <c r="M112" i="30"/>
  <c r="N112" i="30"/>
  <c r="O112" i="30"/>
  <c r="P112" i="30"/>
  <c r="Q112" i="30"/>
  <c r="R112" i="30"/>
  <c r="S112" i="30"/>
  <c r="T112" i="30"/>
  <c r="U112" i="30"/>
  <c r="V112" i="30"/>
  <c r="W112" i="30"/>
  <c r="X112" i="30"/>
  <c r="Y112" i="30"/>
  <c r="Z112" i="30"/>
  <c r="AA112" i="30"/>
  <c r="AB112" i="30"/>
  <c r="AC112" i="30"/>
  <c r="AD112" i="30"/>
  <c r="AE112" i="30"/>
  <c r="AF112" i="30"/>
  <c r="AG112" i="30"/>
  <c r="AH112" i="30"/>
  <c r="AI112" i="30"/>
  <c r="AJ112" i="30"/>
  <c r="AK112" i="30"/>
  <c r="AL112" i="30"/>
  <c r="AM112" i="30"/>
  <c r="AN112" i="30"/>
  <c r="AO112" i="30"/>
  <c r="AP112" i="30"/>
  <c r="AQ112" i="30"/>
  <c r="AR112" i="30"/>
  <c r="AS112" i="30"/>
  <c r="AT112" i="30"/>
  <c r="AU112" i="30"/>
  <c r="AV112" i="30"/>
  <c r="AW112" i="30"/>
  <c r="AX112" i="30"/>
  <c r="AY112" i="30"/>
  <c r="AZ112" i="30"/>
  <c r="BA112" i="30"/>
  <c r="BB112" i="30"/>
  <c r="BC112" i="30"/>
  <c r="BD112" i="30"/>
  <c r="BE112" i="30"/>
  <c r="BF112" i="30"/>
  <c r="BG112" i="30"/>
  <c r="BH112" i="30"/>
  <c r="BI112" i="30"/>
  <c r="BJ112" i="30"/>
  <c r="BK112" i="30"/>
  <c r="BL112" i="30"/>
  <c r="BM112" i="30"/>
  <c r="BN112" i="30"/>
  <c r="BO112" i="30"/>
  <c r="BP112" i="30"/>
  <c r="BQ112" i="30"/>
  <c r="BR112" i="30"/>
  <c r="BS112" i="30"/>
  <c r="BT112" i="30"/>
  <c r="BU112" i="30"/>
  <c r="BV112" i="30"/>
  <c r="BW112" i="30"/>
  <c r="BX112" i="30"/>
  <c r="BY112" i="30"/>
  <c r="A112" i="31"/>
  <c r="B112" i="31"/>
  <c r="C112" i="31"/>
  <c r="D112" i="31"/>
  <c r="E112" i="31"/>
  <c r="F112" i="31"/>
  <c r="G112" i="31"/>
  <c r="H112" i="31"/>
  <c r="I112" i="31"/>
  <c r="J112" i="31"/>
  <c r="K112" i="31"/>
  <c r="L112" i="31"/>
  <c r="M112" i="31"/>
  <c r="N112" i="31"/>
  <c r="O112" i="31"/>
  <c r="P112" i="31"/>
  <c r="Q112" i="31"/>
  <c r="R112" i="31"/>
  <c r="S112" i="31"/>
  <c r="T112" i="31"/>
  <c r="U112" i="31"/>
  <c r="V112" i="31"/>
  <c r="W112" i="31"/>
  <c r="X112" i="31"/>
  <c r="Y112" i="31"/>
  <c r="Z112" i="31"/>
  <c r="AA112" i="31"/>
  <c r="AB112" i="31"/>
  <c r="AC112" i="31"/>
  <c r="AD112" i="31"/>
  <c r="AE112" i="31"/>
  <c r="AF112" i="31"/>
  <c r="AG112" i="31"/>
  <c r="AH112" i="31"/>
  <c r="AI112" i="31"/>
  <c r="AJ112" i="31"/>
  <c r="AK112" i="31"/>
  <c r="AL112" i="31"/>
  <c r="AM112" i="31"/>
  <c r="AN112" i="31"/>
  <c r="AO112" i="31"/>
  <c r="AP112" i="31"/>
  <c r="AQ112" i="31"/>
  <c r="AR112" i="31"/>
  <c r="AS112" i="31"/>
  <c r="AT112" i="31"/>
  <c r="AU112" i="31"/>
  <c r="AV112" i="31"/>
  <c r="AW112" i="31"/>
  <c r="AX112" i="31"/>
  <c r="AY112" i="31"/>
  <c r="AZ112" i="31"/>
  <c r="BA112" i="31"/>
  <c r="BB112" i="31"/>
  <c r="BC112" i="31"/>
  <c r="BD112" i="31"/>
  <c r="BE112" i="31"/>
  <c r="BF112" i="31"/>
  <c r="BG112" i="31"/>
  <c r="BH112" i="31"/>
  <c r="BI112" i="31"/>
  <c r="BJ112" i="31"/>
  <c r="BK112" i="31"/>
  <c r="BL112" i="31"/>
  <c r="BM112" i="31"/>
  <c r="BN112" i="31"/>
  <c r="BO112" i="31"/>
  <c r="BP112" i="31"/>
  <c r="BQ112" i="31"/>
  <c r="BR112" i="31"/>
  <c r="BS112" i="31"/>
  <c r="BT112" i="31"/>
  <c r="BU112" i="31"/>
  <c r="BV112" i="31"/>
  <c r="BW112" i="31"/>
  <c r="BX112" i="31"/>
  <c r="BY112" i="31"/>
  <c r="A112" i="32"/>
  <c r="B112" i="32"/>
  <c r="C112" i="32"/>
  <c r="D112" i="32"/>
  <c r="E112" i="32"/>
  <c r="F112" i="32"/>
  <c r="G112" i="32"/>
  <c r="H112" i="32"/>
  <c r="I112" i="32"/>
  <c r="J112" i="32"/>
  <c r="K112" i="32"/>
  <c r="L112" i="32"/>
  <c r="M112" i="32"/>
  <c r="N112" i="32"/>
  <c r="O112" i="32"/>
  <c r="P112" i="32"/>
  <c r="Q112" i="32"/>
  <c r="R112" i="32"/>
  <c r="S112" i="32"/>
  <c r="T112" i="32"/>
  <c r="U112" i="32"/>
  <c r="V112" i="32"/>
  <c r="W112" i="32"/>
  <c r="X112" i="32"/>
  <c r="Y112" i="32"/>
  <c r="Z112" i="32"/>
  <c r="AA112" i="32"/>
  <c r="AB112" i="32"/>
  <c r="AC112" i="32"/>
  <c r="AD112" i="32"/>
  <c r="AE112" i="32"/>
  <c r="AF112" i="32"/>
  <c r="AG112" i="32"/>
  <c r="AH112" i="32"/>
  <c r="AI112" i="32"/>
  <c r="AJ112" i="32"/>
  <c r="AK112" i="32"/>
  <c r="AL112" i="32"/>
  <c r="AM112" i="32"/>
  <c r="AN112" i="32"/>
  <c r="AO112" i="32"/>
  <c r="AP112" i="32"/>
  <c r="AQ112" i="32"/>
  <c r="AR112" i="32"/>
  <c r="AS112" i="32"/>
  <c r="AT112" i="32"/>
  <c r="AU112" i="32"/>
  <c r="AV112" i="32"/>
  <c r="AW112" i="32"/>
  <c r="AX112" i="32"/>
  <c r="AY112" i="32"/>
  <c r="AZ112" i="32"/>
  <c r="BA112" i="32"/>
  <c r="BB112" i="32"/>
  <c r="BC112" i="32"/>
  <c r="BD112" i="32"/>
  <c r="BE112" i="32"/>
  <c r="BF112" i="32"/>
  <c r="BG112" i="32"/>
  <c r="BH112" i="32"/>
  <c r="BI112" i="32"/>
  <c r="BJ112" i="32"/>
  <c r="BK112" i="32"/>
  <c r="BL112" i="32"/>
  <c r="BM112" i="32"/>
  <c r="BN112" i="32"/>
  <c r="BO112" i="32"/>
  <c r="BP112" i="32"/>
  <c r="BQ112" i="32"/>
  <c r="BR112" i="32"/>
  <c r="BS112" i="32"/>
  <c r="BT112" i="32"/>
  <c r="BU112" i="32"/>
  <c r="BV112" i="32"/>
  <c r="BW112" i="32"/>
  <c r="BX112" i="32"/>
  <c r="BY112" i="32"/>
  <c r="A112" i="33"/>
  <c r="B112" i="33"/>
  <c r="C112" i="33"/>
  <c r="D112" i="33"/>
  <c r="E112" i="33"/>
  <c r="F112" i="33"/>
  <c r="G112" i="33"/>
  <c r="H112" i="33"/>
  <c r="I112" i="33"/>
  <c r="J112" i="33"/>
  <c r="K112" i="33"/>
  <c r="L112" i="33"/>
  <c r="M112" i="33"/>
  <c r="N112" i="33"/>
  <c r="O112" i="33"/>
  <c r="P112" i="33"/>
  <c r="Q112" i="33"/>
  <c r="R112" i="33"/>
  <c r="S112" i="33"/>
  <c r="T112" i="33"/>
  <c r="U112" i="33"/>
  <c r="V112" i="33"/>
  <c r="W112" i="33"/>
  <c r="X112" i="33"/>
  <c r="Y112" i="33"/>
  <c r="Z112" i="33"/>
  <c r="AA112" i="33"/>
  <c r="AB112" i="33"/>
  <c r="AC112" i="33"/>
  <c r="AD112" i="33"/>
  <c r="AE112" i="33"/>
  <c r="AF112" i="33"/>
  <c r="AG112" i="33"/>
  <c r="AH112" i="33"/>
  <c r="AI112" i="33"/>
  <c r="AJ112" i="33"/>
  <c r="AK112" i="33"/>
  <c r="AL112" i="33"/>
  <c r="AM112" i="33"/>
  <c r="AN112" i="33"/>
  <c r="AO112" i="33"/>
  <c r="AP112" i="33"/>
  <c r="AQ112" i="33"/>
  <c r="AR112" i="33"/>
  <c r="AS112" i="33"/>
  <c r="AT112" i="33"/>
  <c r="AU112" i="33"/>
  <c r="AV112" i="33"/>
  <c r="AW112" i="33"/>
  <c r="AX112" i="33"/>
  <c r="AY112" i="33"/>
  <c r="AZ112" i="33"/>
  <c r="BA112" i="33"/>
  <c r="BB112" i="33"/>
  <c r="BC112" i="33"/>
  <c r="BD112" i="33"/>
  <c r="BE112" i="33"/>
  <c r="BF112" i="33"/>
  <c r="BG112" i="33"/>
  <c r="BH112" i="33"/>
  <c r="BI112" i="33"/>
  <c r="BJ112" i="33"/>
  <c r="BK112" i="33"/>
  <c r="BL112" i="33"/>
  <c r="BM112" i="33"/>
  <c r="BN112" i="33"/>
  <c r="BO112" i="33"/>
  <c r="BP112" i="33"/>
  <c r="BQ112" i="33"/>
  <c r="BR112" i="33"/>
  <c r="BS112" i="33"/>
  <c r="BT112" i="33"/>
  <c r="BU112" i="33"/>
  <c r="BV112" i="33"/>
  <c r="BW112" i="33"/>
  <c r="BX112" i="33"/>
  <c r="BY112" i="33"/>
  <c r="A112" i="34"/>
  <c r="B112" i="34"/>
  <c r="C112" i="34"/>
  <c r="D112" i="34"/>
  <c r="E112" i="34"/>
  <c r="F112" i="34"/>
  <c r="G112" i="34"/>
  <c r="H112" i="34"/>
  <c r="I112" i="34"/>
  <c r="J112" i="34"/>
  <c r="K112" i="34"/>
  <c r="L112" i="34"/>
  <c r="M112" i="34"/>
  <c r="N112" i="34"/>
  <c r="O112" i="34"/>
  <c r="P112" i="34"/>
  <c r="Q112" i="34"/>
  <c r="R112" i="34"/>
  <c r="S112" i="34"/>
  <c r="T112" i="34"/>
  <c r="U112" i="34"/>
  <c r="V112" i="34"/>
  <c r="W112" i="34"/>
  <c r="X112" i="34"/>
  <c r="Y112" i="34"/>
  <c r="Z112" i="34"/>
  <c r="AA112" i="34"/>
  <c r="AB112" i="34"/>
  <c r="AC112" i="34"/>
  <c r="AD112" i="34"/>
  <c r="AE112" i="34"/>
  <c r="AF112" i="34"/>
  <c r="AG112" i="34"/>
  <c r="AH112" i="34"/>
  <c r="AI112" i="34"/>
  <c r="AJ112" i="34"/>
  <c r="AK112" i="34"/>
  <c r="AL112" i="34"/>
  <c r="AM112" i="34"/>
  <c r="AN112" i="34"/>
  <c r="AO112" i="34"/>
  <c r="AP112" i="34"/>
  <c r="AQ112" i="34"/>
  <c r="AR112" i="34"/>
  <c r="AS112" i="34"/>
  <c r="AT112" i="34"/>
  <c r="AU112" i="34"/>
  <c r="AV112" i="34"/>
  <c r="AW112" i="34"/>
  <c r="AX112" i="34"/>
  <c r="AY112" i="34"/>
  <c r="AZ112" i="34"/>
  <c r="BA112" i="34"/>
  <c r="BB112" i="34"/>
  <c r="BC112" i="34"/>
  <c r="BD112" i="34"/>
  <c r="BE112" i="34"/>
  <c r="BF112" i="34"/>
  <c r="BG112" i="34"/>
  <c r="BH112" i="34"/>
  <c r="BI112" i="34"/>
  <c r="BJ112" i="34"/>
  <c r="BK112" i="34"/>
  <c r="BL112" i="34"/>
  <c r="BM112" i="34"/>
  <c r="BN112" i="34"/>
  <c r="BO112" i="34"/>
  <c r="BP112" i="34"/>
  <c r="BQ112" i="34"/>
  <c r="BR112" i="34"/>
  <c r="BS112" i="34"/>
  <c r="BT112" i="34"/>
  <c r="BU112" i="34"/>
  <c r="BV112" i="34"/>
  <c r="BW112" i="34"/>
  <c r="BX112" i="34"/>
  <c r="BY112" i="34"/>
  <c r="A112" i="35"/>
  <c r="B112" i="35"/>
  <c r="C112" i="35"/>
  <c r="D112" i="35"/>
  <c r="E112" i="35"/>
  <c r="F112" i="35"/>
  <c r="G112" i="35"/>
  <c r="H112" i="35"/>
  <c r="I112" i="35"/>
  <c r="J112" i="35"/>
  <c r="K112" i="35"/>
  <c r="L112" i="35"/>
  <c r="M112" i="35"/>
  <c r="N112" i="35"/>
  <c r="O112" i="35"/>
  <c r="P112" i="35"/>
  <c r="Q112" i="35"/>
  <c r="R112" i="35"/>
  <c r="S112" i="35"/>
  <c r="T112" i="35"/>
  <c r="U112" i="35"/>
  <c r="V112" i="35"/>
  <c r="W112" i="35"/>
  <c r="X112" i="35"/>
  <c r="Y112" i="35"/>
  <c r="Z112" i="35"/>
  <c r="AA112" i="35"/>
  <c r="AB112" i="35"/>
  <c r="AC112" i="35"/>
  <c r="AD112" i="35"/>
  <c r="AE112" i="35"/>
  <c r="AF112" i="35"/>
  <c r="AG112" i="35"/>
  <c r="AH112" i="35"/>
  <c r="AI112" i="35"/>
  <c r="AJ112" i="35"/>
  <c r="AK112" i="35"/>
  <c r="AL112" i="35"/>
  <c r="AM112" i="35"/>
  <c r="AN112" i="35"/>
  <c r="AO112" i="35"/>
  <c r="AP112" i="35"/>
  <c r="AQ112" i="35"/>
  <c r="AR112" i="35"/>
  <c r="AS112" i="35"/>
  <c r="AT112" i="35"/>
  <c r="AU112" i="35"/>
  <c r="AV112" i="35"/>
  <c r="AW112" i="35"/>
  <c r="AX112" i="35"/>
  <c r="AY112" i="35"/>
  <c r="AZ112" i="35"/>
  <c r="BA112" i="35"/>
  <c r="BB112" i="35"/>
  <c r="BC112" i="35"/>
  <c r="BD112" i="35"/>
  <c r="BE112" i="35"/>
  <c r="BF112" i="35"/>
  <c r="BG112" i="35"/>
  <c r="BH112" i="35"/>
  <c r="BI112" i="35"/>
  <c r="BJ112" i="35"/>
  <c r="BK112" i="35"/>
  <c r="BL112" i="35"/>
  <c r="BM112" i="35"/>
  <c r="BN112" i="35"/>
  <c r="BO112" i="35"/>
  <c r="BP112" i="35"/>
  <c r="BQ112" i="35"/>
  <c r="BR112" i="35"/>
  <c r="BS112" i="35"/>
  <c r="BT112" i="35"/>
  <c r="BU112" i="35"/>
  <c r="BV112" i="35"/>
  <c r="BW112" i="35"/>
  <c r="BX112" i="35"/>
  <c r="BY112" i="35"/>
  <c r="A112" i="29"/>
  <c r="B112" i="29"/>
  <c r="C112" i="29"/>
  <c r="D112" i="29"/>
  <c r="E112" i="29"/>
  <c r="F112" i="29"/>
  <c r="G112" i="29"/>
  <c r="H112" i="29"/>
  <c r="I112" i="29"/>
  <c r="J112" i="29"/>
  <c r="K112" i="29"/>
  <c r="L112" i="29"/>
  <c r="M112" i="29"/>
  <c r="N112" i="29"/>
  <c r="O112" i="29"/>
  <c r="P112" i="29"/>
  <c r="Q112" i="29"/>
  <c r="R112" i="29"/>
  <c r="S112" i="29"/>
  <c r="T112" i="29"/>
  <c r="U112" i="29"/>
  <c r="V112" i="29"/>
  <c r="W112" i="29"/>
  <c r="X112" i="29"/>
  <c r="Y112" i="29"/>
  <c r="Z112" i="29"/>
  <c r="AA112" i="29"/>
  <c r="AB112" i="29"/>
  <c r="AC112" i="29"/>
  <c r="AD112" i="29"/>
  <c r="AE112" i="29"/>
  <c r="AF112" i="29"/>
  <c r="AG112" i="29"/>
  <c r="AH112" i="29"/>
  <c r="AI112" i="29"/>
  <c r="AJ112" i="29"/>
  <c r="AK112" i="29"/>
  <c r="AL112" i="29"/>
  <c r="AM112" i="29"/>
  <c r="AN112" i="29"/>
  <c r="AO112" i="29"/>
  <c r="AP112" i="29"/>
  <c r="AQ112" i="29"/>
  <c r="AR112" i="29"/>
  <c r="AS112" i="29"/>
  <c r="AT112" i="29"/>
  <c r="AU112" i="29"/>
  <c r="AV112" i="29"/>
  <c r="AW112" i="29"/>
  <c r="AX112" i="29"/>
  <c r="AY112" i="29"/>
  <c r="AZ112" i="29"/>
  <c r="BA112" i="29"/>
  <c r="BB112" i="29"/>
  <c r="BC112" i="29"/>
  <c r="BD112" i="29"/>
  <c r="BE112" i="29"/>
  <c r="BF112" i="29"/>
  <c r="BG112" i="29"/>
  <c r="BH112" i="29"/>
  <c r="BI112" i="29"/>
  <c r="BJ112" i="29"/>
  <c r="BK112" i="29"/>
  <c r="BL112" i="29"/>
  <c r="BM112" i="29"/>
  <c r="BN112" i="29"/>
  <c r="BO112" i="29"/>
  <c r="BP112" i="29"/>
  <c r="BQ112" i="29"/>
  <c r="BR112" i="29"/>
  <c r="BS112" i="29"/>
  <c r="BT112" i="29"/>
  <c r="BU112" i="29"/>
  <c r="BV112" i="29"/>
  <c r="BW112" i="29"/>
  <c r="BX112" i="29"/>
  <c r="BY112" i="29"/>
  <c r="BY111" i="30"/>
  <c r="BX111" i="30"/>
  <c r="BW111" i="30"/>
  <c r="BV111" i="30"/>
  <c r="BU111" i="30"/>
  <c r="BT111" i="30"/>
  <c r="BS111" i="30"/>
  <c r="BR111" i="30"/>
  <c r="BQ111" i="30"/>
  <c r="BP111" i="30"/>
  <c r="BO111" i="30"/>
  <c r="BN111" i="30"/>
  <c r="BM111" i="30"/>
  <c r="BL111" i="30"/>
  <c r="BK111" i="30"/>
  <c r="BJ111" i="30"/>
  <c r="BI111" i="30"/>
  <c r="BH111" i="30"/>
  <c r="BG111" i="30"/>
  <c r="BF111" i="30"/>
  <c r="BE111" i="30"/>
  <c r="BD111" i="30"/>
  <c r="BC111" i="30"/>
  <c r="BB111" i="30"/>
  <c r="BA111" i="30"/>
  <c r="AZ111" i="30"/>
  <c r="AY111" i="30"/>
  <c r="AX111" i="30"/>
  <c r="AW111" i="30"/>
  <c r="AV111" i="30"/>
  <c r="AU111" i="30"/>
  <c r="AT111" i="30"/>
  <c r="AS111" i="30"/>
  <c r="AR111" i="30"/>
  <c r="AQ111" i="30"/>
  <c r="AP111" i="30"/>
  <c r="AO111" i="30"/>
  <c r="AN111" i="30"/>
  <c r="AM111" i="30"/>
  <c r="AL111" i="30"/>
  <c r="AK111" i="30"/>
  <c r="AJ111" i="30"/>
  <c r="AI111" i="30"/>
  <c r="AH111" i="30"/>
  <c r="AG111" i="30"/>
  <c r="AF111" i="30"/>
  <c r="AE111" i="30"/>
  <c r="AD111" i="30"/>
  <c r="AC111" i="30"/>
  <c r="AB111" i="30"/>
  <c r="AA111" i="30"/>
  <c r="Z111" i="30"/>
  <c r="Y111" i="30"/>
  <c r="X111" i="30"/>
  <c r="W111" i="30"/>
  <c r="V111" i="30"/>
  <c r="U111" i="30"/>
  <c r="T111" i="30"/>
  <c r="S111" i="30"/>
  <c r="R111" i="30"/>
  <c r="Q111" i="30"/>
  <c r="P111" i="30"/>
  <c r="O111" i="30"/>
  <c r="N111" i="30"/>
  <c r="M111" i="30"/>
  <c r="L111" i="30"/>
  <c r="K111" i="30"/>
  <c r="J111" i="30"/>
  <c r="I111" i="30"/>
  <c r="H111" i="30"/>
  <c r="G111" i="30"/>
  <c r="F111" i="30"/>
  <c r="E111" i="30"/>
  <c r="D111" i="30"/>
  <c r="C111" i="30"/>
  <c r="B111" i="30"/>
  <c r="A111" i="30"/>
  <c r="BY111" i="31"/>
  <c r="BX111" i="31"/>
  <c r="BW111" i="31"/>
  <c r="BV111" i="31"/>
  <c r="BU111" i="31"/>
  <c r="BT111" i="31"/>
  <c r="BS111" i="31"/>
  <c r="BR111" i="31"/>
  <c r="BQ111" i="31"/>
  <c r="BP111" i="31"/>
  <c r="BO111" i="31"/>
  <c r="BN111" i="31"/>
  <c r="BM111" i="31"/>
  <c r="BL111" i="31"/>
  <c r="BK111" i="31"/>
  <c r="BJ111" i="31"/>
  <c r="BI111" i="31"/>
  <c r="BH111" i="31"/>
  <c r="BG111" i="31"/>
  <c r="BF111" i="31"/>
  <c r="BE111" i="31"/>
  <c r="BD111" i="31"/>
  <c r="BC111" i="31"/>
  <c r="BB111" i="31"/>
  <c r="BA111" i="31"/>
  <c r="AZ111" i="31"/>
  <c r="AY111" i="31"/>
  <c r="AX111" i="31"/>
  <c r="AW111" i="31"/>
  <c r="AV111" i="31"/>
  <c r="AU111" i="31"/>
  <c r="AT111" i="31"/>
  <c r="AS111" i="31"/>
  <c r="AR111" i="31"/>
  <c r="AQ111" i="31"/>
  <c r="AP111" i="31"/>
  <c r="AO111" i="31"/>
  <c r="AN111" i="31"/>
  <c r="AM111" i="31"/>
  <c r="AL111" i="31"/>
  <c r="AK111" i="31"/>
  <c r="AJ111" i="31"/>
  <c r="AI111" i="31"/>
  <c r="AH111" i="31"/>
  <c r="AG111" i="31"/>
  <c r="AF111" i="31"/>
  <c r="AE111" i="31"/>
  <c r="AD111" i="31"/>
  <c r="AC111" i="31"/>
  <c r="AB111" i="31"/>
  <c r="AA111" i="31"/>
  <c r="Z111" i="31"/>
  <c r="Y111" i="31"/>
  <c r="X111" i="31"/>
  <c r="W111" i="31"/>
  <c r="V111" i="31"/>
  <c r="U111" i="31"/>
  <c r="T111" i="31"/>
  <c r="S111" i="31"/>
  <c r="R111" i="31"/>
  <c r="Q111" i="31"/>
  <c r="P111" i="31"/>
  <c r="O111" i="31"/>
  <c r="N111" i="31"/>
  <c r="M111" i="31"/>
  <c r="L111" i="31"/>
  <c r="K111" i="31"/>
  <c r="J111" i="31"/>
  <c r="I111" i="31"/>
  <c r="H111" i="31"/>
  <c r="G111" i="31"/>
  <c r="F111" i="31"/>
  <c r="E111" i="31"/>
  <c r="D111" i="31"/>
  <c r="C111" i="31"/>
  <c r="B111" i="31"/>
  <c r="A111" i="31"/>
  <c r="BY111" i="32"/>
  <c r="BX111" i="32"/>
  <c r="BW111" i="32"/>
  <c r="BV111" i="32"/>
  <c r="BU111" i="32"/>
  <c r="BT111" i="32"/>
  <c r="BS111" i="32"/>
  <c r="BR111" i="32"/>
  <c r="BQ111" i="32"/>
  <c r="BP111" i="32"/>
  <c r="BO111" i="32"/>
  <c r="BN111" i="32"/>
  <c r="BM111" i="32"/>
  <c r="BL111" i="32"/>
  <c r="BK111" i="32"/>
  <c r="BJ111" i="32"/>
  <c r="BI111" i="32"/>
  <c r="BH111" i="32"/>
  <c r="BG111" i="32"/>
  <c r="BF111" i="32"/>
  <c r="BE111" i="32"/>
  <c r="BD111" i="32"/>
  <c r="BC111" i="32"/>
  <c r="BB111" i="32"/>
  <c r="BA111" i="32"/>
  <c r="AZ111" i="32"/>
  <c r="AY111" i="32"/>
  <c r="AX111" i="32"/>
  <c r="AW111" i="32"/>
  <c r="AV111" i="32"/>
  <c r="AU111" i="32"/>
  <c r="AT111" i="32"/>
  <c r="AS111" i="32"/>
  <c r="AR111" i="32"/>
  <c r="AQ111" i="32"/>
  <c r="AP111" i="32"/>
  <c r="AO111" i="32"/>
  <c r="AN111" i="32"/>
  <c r="AM111" i="32"/>
  <c r="AL111" i="32"/>
  <c r="AK111" i="32"/>
  <c r="AJ111" i="32"/>
  <c r="AI111" i="32"/>
  <c r="AH111" i="32"/>
  <c r="AG111" i="32"/>
  <c r="AF111" i="32"/>
  <c r="AE111" i="32"/>
  <c r="AD111" i="32"/>
  <c r="AC111" i="32"/>
  <c r="AB111" i="32"/>
  <c r="AA111" i="32"/>
  <c r="Z111" i="32"/>
  <c r="Y111" i="32"/>
  <c r="X111" i="32"/>
  <c r="W111" i="32"/>
  <c r="V111" i="32"/>
  <c r="U111" i="32"/>
  <c r="T111" i="32"/>
  <c r="S111" i="32"/>
  <c r="R111" i="32"/>
  <c r="Q111" i="32"/>
  <c r="P111" i="32"/>
  <c r="O111" i="32"/>
  <c r="N111" i="32"/>
  <c r="M111" i="32"/>
  <c r="L111" i="32"/>
  <c r="K111" i="32"/>
  <c r="J111" i="32"/>
  <c r="I111" i="32"/>
  <c r="H111" i="32"/>
  <c r="G111" i="32"/>
  <c r="F111" i="32"/>
  <c r="E111" i="32"/>
  <c r="D111" i="32"/>
  <c r="C111" i="32"/>
  <c r="B111" i="32"/>
  <c r="A111" i="32"/>
  <c r="BY111" i="33"/>
  <c r="BX111" i="33"/>
  <c r="BW111" i="33"/>
  <c r="BV111" i="33"/>
  <c r="BU111" i="33"/>
  <c r="BT111" i="33"/>
  <c r="BS111" i="33"/>
  <c r="BR111" i="33"/>
  <c r="BQ111" i="33"/>
  <c r="BP111" i="33"/>
  <c r="BO111" i="33"/>
  <c r="BN111" i="33"/>
  <c r="BM111" i="33"/>
  <c r="BL111" i="33"/>
  <c r="BK111" i="33"/>
  <c r="BJ111" i="33"/>
  <c r="BI111" i="33"/>
  <c r="BH111" i="33"/>
  <c r="BG111" i="33"/>
  <c r="BF111" i="33"/>
  <c r="BE111" i="33"/>
  <c r="BD111" i="33"/>
  <c r="BC111" i="33"/>
  <c r="BB111" i="33"/>
  <c r="BA111" i="33"/>
  <c r="AZ111" i="33"/>
  <c r="AY111" i="33"/>
  <c r="AX111" i="33"/>
  <c r="AW111" i="33"/>
  <c r="AV111" i="33"/>
  <c r="AU111" i="33"/>
  <c r="AT111" i="33"/>
  <c r="AS111" i="33"/>
  <c r="AR111" i="33"/>
  <c r="AQ111" i="33"/>
  <c r="AP111" i="33"/>
  <c r="AO111" i="33"/>
  <c r="AN111" i="33"/>
  <c r="AM111" i="33"/>
  <c r="AL111" i="33"/>
  <c r="AK111" i="33"/>
  <c r="AJ111" i="33"/>
  <c r="AI111" i="33"/>
  <c r="AH111" i="33"/>
  <c r="AG111" i="33"/>
  <c r="AF111" i="33"/>
  <c r="AE111" i="33"/>
  <c r="AD111" i="33"/>
  <c r="AC111" i="33"/>
  <c r="AB111" i="33"/>
  <c r="AA111" i="33"/>
  <c r="Z111" i="33"/>
  <c r="Y111" i="33"/>
  <c r="X111" i="33"/>
  <c r="W111" i="33"/>
  <c r="V111" i="33"/>
  <c r="U111" i="33"/>
  <c r="T111" i="33"/>
  <c r="S111" i="33"/>
  <c r="R111" i="33"/>
  <c r="Q111" i="33"/>
  <c r="P111" i="33"/>
  <c r="O111" i="33"/>
  <c r="N111" i="33"/>
  <c r="M111" i="33"/>
  <c r="L111" i="33"/>
  <c r="K111" i="33"/>
  <c r="J111" i="33"/>
  <c r="I111" i="33"/>
  <c r="H111" i="33"/>
  <c r="G111" i="33"/>
  <c r="F111" i="33"/>
  <c r="E111" i="33"/>
  <c r="D111" i="33"/>
  <c r="C111" i="33"/>
  <c r="B111" i="33"/>
  <c r="A111" i="33"/>
  <c r="BY111" i="34"/>
  <c r="BX111" i="34"/>
  <c r="BW111" i="34"/>
  <c r="BV111" i="34"/>
  <c r="BU111" i="34"/>
  <c r="BT111" i="34"/>
  <c r="BS111" i="34"/>
  <c r="BR111" i="34"/>
  <c r="BQ111" i="34"/>
  <c r="BP111" i="34"/>
  <c r="BO111" i="34"/>
  <c r="BN111" i="34"/>
  <c r="BM111" i="34"/>
  <c r="BL111" i="34"/>
  <c r="BK111" i="34"/>
  <c r="BJ111" i="34"/>
  <c r="BI111" i="34"/>
  <c r="BH111" i="34"/>
  <c r="BG111" i="34"/>
  <c r="BF111" i="34"/>
  <c r="BE111" i="34"/>
  <c r="BD111" i="34"/>
  <c r="BC111" i="34"/>
  <c r="BB111" i="34"/>
  <c r="BA111" i="34"/>
  <c r="AZ111" i="34"/>
  <c r="AY111" i="34"/>
  <c r="AX111" i="34"/>
  <c r="AW111" i="34"/>
  <c r="AV111" i="34"/>
  <c r="AU111" i="34"/>
  <c r="AT111" i="34"/>
  <c r="AS111" i="34"/>
  <c r="AR111" i="34"/>
  <c r="AQ111"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L111" i="34"/>
  <c r="K111" i="34"/>
  <c r="J111" i="34"/>
  <c r="I111" i="34"/>
  <c r="H111" i="34"/>
  <c r="G111" i="34"/>
  <c r="F111" i="34"/>
  <c r="E111" i="34"/>
  <c r="D111" i="34"/>
  <c r="C111" i="34"/>
  <c r="B111" i="34"/>
  <c r="A111" i="34"/>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L111" i="35"/>
  <c r="K111" i="35"/>
  <c r="J111" i="35"/>
  <c r="I111" i="35"/>
  <c r="H111" i="35"/>
  <c r="G111" i="35"/>
  <c r="F111" i="35"/>
  <c r="E111" i="35"/>
  <c r="D111" i="35"/>
  <c r="C111" i="35"/>
  <c r="B111" i="35"/>
  <c r="A111" i="35"/>
  <c r="BY111" i="29"/>
  <c r="BX111" i="29"/>
  <c r="BW111" i="29"/>
  <c r="BV111" i="29"/>
  <c r="BU111" i="29"/>
  <c r="BT111" i="29"/>
  <c r="BS111" i="29"/>
  <c r="BR111" i="29"/>
  <c r="BQ111" i="29"/>
  <c r="BP111" i="29"/>
  <c r="BO111" i="29"/>
  <c r="BN111" i="29"/>
  <c r="BM111" i="29"/>
  <c r="BL111" i="29"/>
  <c r="BK111" i="29"/>
  <c r="BJ111" i="29"/>
  <c r="BI111" i="29"/>
  <c r="BH111" i="29"/>
  <c r="BG111" i="29"/>
  <c r="BF111" i="29"/>
  <c r="BE111" i="29"/>
  <c r="BD111" i="29"/>
  <c r="BC111" i="29"/>
  <c r="BB111" i="29"/>
  <c r="BA111" i="29"/>
  <c r="AZ111" i="29"/>
  <c r="AY111" i="29"/>
  <c r="AX111" i="29"/>
  <c r="AW111" i="29"/>
  <c r="AV111" i="29"/>
  <c r="AU111" i="29"/>
  <c r="AT111" i="29"/>
  <c r="AS111" i="29"/>
  <c r="AR111" i="29"/>
  <c r="AQ111" i="29"/>
  <c r="AP111" i="29"/>
  <c r="AO111" i="29"/>
  <c r="AN111" i="29"/>
  <c r="AM111" i="29"/>
  <c r="AL111" i="29"/>
  <c r="AK111" i="29"/>
  <c r="AJ111" i="29"/>
  <c r="AI111" i="29"/>
  <c r="AH111" i="29"/>
  <c r="AG111" i="29"/>
  <c r="AF111" i="29"/>
  <c r="AE111" i="29"/>
  <c r="AD111" i="29"/>
  <c r="AC111" i="29"/>
  <c r="AB111" i="29"/>
  <c r="AA111" i="29"/>
  <c r="Z111" i="29"/>
  <c r="Y111" i="29"/>
  <c r="X111" i="29"/>
  <c r="W111" i="29"/>
  <c r="V111" i="29"/>
  <c r="U111" i="29"/>
  <c r="T111" i="29"/>
  <c r="S111" i="29"/>
  <c r="R111" i="29"/>
  <c r="Q111" i="29"/>
  <c r="P111" i="29"/>
  <c r="O111" i="29"/>
  <c r="N111" i="29"/>
  <c r="M111" i="29"/>
  <c r="L111" i="29"/>
  <c r="K111" i="29"/>
  <c r="J111" i="29"/>
  <c r="I111" i="29"/>
  <c r="H111" i="29"/>
  <c r="G111" i="29"/>
  <c r="F111" i="29"/>
  <c r="E111" i="29"/>
  <c r="D111" i="29"/>
  <c r="C111" i="29"/>
  <c r="B111" i="29"/>
  <c r="A111" i="29"/>
  <c r="L104" i="26" l="1"/>
  <c r="G104" i="26"/>
  <c r="AV104" i="28" l="1"/>
  <c r="T104" i="28"/>
  <c r="AJ104" i="28"/>
  <c r="A103" i="26"/>
  <c r="F103" i="26" s="1"/>
  <c r="C103" i="26"/>
  <c r="H103" i="26"/>
  <c r="K103" i="26"/>
  <c r="M103" i="26"/>
  <c r="AB104" i="28"/>
  <c r="P104" i="28"/>
  <c r="D104" i="28"/>
  <c r="A104" i="28"/>
  <c r="AH104" i="28" s="1"/>
  <c r="AV110" i="30"/>
  <c r="N110" i="32"/>
  <c r="AC110" i="34"/>
  <c r="I110" i="29"/>
  <c r="A103" i="28"/>
  <c r="AH103" i="28" s="1"/>
  <c r="A110" i="33"/>
  <c r="AN110" i="34"/>
  <c r="V110" i="29"/>
  <c r="BT110" i="30"/>
  <c r="R110" i="29"/>
  <c r="S110" i="29"/>
  <c r="H102" i="26"/>
  <c r="H110" i="30"/>
  <c r="AC110" i="30"/>
  <c r="N102" i="26"/>
  <c r="C110" i="31"/>
  <c r="G110" i="31"/>
  <c r="AF110" i="31"/>
  <c r="N110" i="31"/>
  <c r="AI110" i="31"/>
  <c r="S110" i="31"/>
  <c r="T110" i="31"/>
  <c r="S104" i="28"/>
  <c r="F110" i="32"/>
  <c r="Z110" i="32"/>
  <c r="H110" i="32"/>
  <c r="AF110" i="32"/>
  <c r="AL110" i="32"/>
  <c r="C110" i="33"/>
  <c r="AE110" i="33"/>
  <c r="AG110" i="33"/>
  <c r="W110" i="34"/>
  <c r="Y110" i="34"/>
  <c r="AB110" i="34"/>
  <c r="AJ110" i="34"/>
  <c r="AL110" i="34"/>
  <c r="E110" i="35"/>
  <c r="G110" i="35"/>
  <c r="AB110" i="35"/>
  <c r="AF104" i="28"/>
  <c r="AE110" i="35"/>
  <c r="P110" i="35"/>
  <c r="R110" i="35"/>
  <c r="AM110" i="35"/>
  <c r="C104" i="28"/>
  <c r="A101" i="28"/>
  <c r="AH101" i="28" s="1"/>
  <c r="A102" i="28"/>
  <c r="AH102" i="28" s="1"/>
  <c r="A109" i="34"/>
  <c r="F110" i="29"/>
  <c r="G110" i="29"/>
  <c r="H110" i="29"/>
  <c r="O109" i="29"/>
  <c r="AM110" i="29"/>
  <c r="X110" i="30"/>
  <c r="Y110" i="30"/>
  <c r="Z109" i="30"/>
  <c r="N110" i="30"/>
  <c r="O110" i="30"/>
  <c r="AM109" i="30"/>
  <c r="D109" i="31"/>
  <c r="F110" i="31"/>
  <c r="AF109" i="31"/>
  <c r="Q109" i="31"/>
  <c r="X109" i="32"/>
  <c r="AB109" i="32"/>
  <c r="AE110" i="32"/>
  <c r="M110" i="32"/>
  <c r="AK109" i="32"/>
  <c r="AH109" i="33"/>
  <c r="AJ110" i="33"/>
  <c r="C109" i="34"/>
  <c r="Z109" i="34"/>
  <c r="AA110" i="34"/>
  <c r="AH110" i="34"/>
  <c r="P109" i="34"/>
  <c r="R110" i="34"/>
  <c r="T109" i="34"/>
  <c r="H109" i="35"/>
  <c r="AF109" i="35"/>
  <c r="N110" i="35"/>
  <c r="A100" i="26"/>
  <c r="V109" i="35"/>
  <c r="AF108" i="30"/>
  <c r="AG108" i="30"/>
  <c r="AH108" i="31"/>
  <c r="AB108" i="34"/>
  <c r="BO110" i="31"/>
  <c r="BD110" i="29"/>
  <c r="D104" i="30"/>
  <c r="X104" i="31"/>
  <c r="AG104" i="33"/>
  <c r="S104" i="33"/>
  <c r="L104" i="34"/>
  <c r="W104" i="33"/>
  <c r="A100" i="28"/>
  <c r="AH100" i="28" s="1"/>
  <c r="S108" i="29"/>
  <c r="Q108" i="29"/>
  <c r="AF108" i="29"/>
  <c r="Z108" i="29"/>
  <c r="F108" i="29"/>
  <c r="E108" i="29"/>
  <c r="A99" i="26"/>
  <c r="F99" i="26" s="1"/>
  <c r="R108" i="30"/>
  <c r="AI108" i="30"/>
  <c r="AE108" i="30"/>
  <c r="AS104" i="28"/>
  <c r="I108" i="30"/>
  <c r="G108" i="30"/>
  <c r="F108" i="30"/>
  <c r="E108" i="30"/>
  <c r="AR104" i="28"/>
  <c r="V108" i="30"/>
  <c r="S108" i="31"/>
  <c r="R108" i="31"/>
  <c r="AJ108" i="31"/>
  <c r="AI108" i="31"/>
  <c r="AW104" i="28"/>
  <c r="I108" i="31"/>
  <c r="H108" i="31"/>
  <c r="E108" i="31"/>
  <c r="V108" i="31"/>
  <c r="AI108" i="32"/>
  <c r="AG108" i="32"/>
  <c r="L108" i="32"/>
  <c r="BA104" i="28"/>
  <c r="I108" i="32"/>
  <c r="AZ104" i="28"/>
  <c r="AI108" i="33"/>
  <c r="O108" i="33"/>
  <c r="M108" i="33"/>
  <c r="BE104" i="28"/>
  <c r="Y108" i="33"/>
  <c r="T108" i="34"/>
  <c r="N108" i="34"/>
  <c r="L108" i="34"/>
  <c r="AA108" i="34"/>
  <c r="Y108" i="34"/>
  <c r="E108" i="34"/>
  <c r="BH104" i="28"/>
  <c r="C108" i="34"/>
  <c r="S108" i="35"/>
  <c r="Q108" i="35"/>
  <c r="AG108" i="35"/>
  <c r="AF108" i="35"/>
  <c r="BM104" i="28"/>
  <c r="F108" i="35"/>
  <c r="BL104" i="28"/>
  <c r="AK104" i="28"/>
  <c r="A99" i="28"/>
  <c r="AH99" i="28" s="1"/>
  <c r="H107" i="32"/>
  <c r="AO110" i="30"/>
  <c r="AQ110" i="29"/>
  <c r="AR110" i="34"/>
  <c r="BL110" i="30"/>
  <c r="AT110" i="29"/>
  <c r="AU110" i="31"/>
  <c r="BA110" i="30"/>
  <c r="BB110" i="30"/>
  <c r="BC110" i="31"/>
  <c r="BX110" i="30"/>
  <c r="BF110" i="29"/>
  <c r="A98" i="28"/>
  <c r="AH98" i="28" s="1"/>
  <c r="AS109" i="33"/>
  <c r="AT109" i="35"/>
  <c r="AU109" i="30"/>
  <c r="AX109" i="32"/>
  <c r="BS109" i="30"/>
  <c r="BT109" i="30"/>
  <c r="BC109" i="31"/>
  <c r="BF109" i="35"/>
  <c r="A104" i="31"/>
  <c r="AQ108" i="30"/>
  <c r="AG104" i="30"/>
  <c r="AL104" i="31"/>
  <c r="D104" i="34"/>
  <c r="AK101" i="28"/>
  <c r="A97" i="28"/>
  <c r="AH97" i="28" s="1"/>
  <c r="A96" i="28"/>
  <c r="AH96" i="28" s="1"/>
  <c r="BH107" i="33"/>
  <c r="AZ107" i="33"/>
  <c r="BV107" i="31"/>
  <c r="BW107" i="29"/>
  <c r="AH104" i="34"/>
  <c r="S104" i="32" l="1"/>
  <c r="AL104" i="32"/>
  <c r="Z104" i="34"/>
  <c r="G104" i="34"/>
  <c r="Q104" i="35"/>
  <c r="AJ104" i="35"/>
  <c r="V104" i="35"/>
  <c r="C104" i="35"/>
  <c r="AK104" i="34"/>
  <c r="R104" i="34"/>
  <c r="F104" i="33"/>
  <c r="Y104" i="33"/>
  <c r="Q104" i="32"/>
  <c r="AJ104" i="32"/>
  <c r="B104" i="32"/>
  <c r="U104" i="32"/>
  <c r="AH104" i="31"/>
  <c r="O104" i="31"/>
  <c r="AC104" i="30"/>
  <c r="J104" i="30"/>
  <c r="BF108" i="32"/>
  <c r="AM104" i="29"/>
  <c r="T104" i="29"/>
  <c r="P104" i="35"/>
  <c r="AI104" i="35"/>
  <c r="U104" i="35"/>
  <c r="B104" i="35"/>
  <c r="Q104" i="34"/>
  <c r="AJ104" i="34"/>
  <c r="T104" i="33"/>
  <c r="AM104" i="33"/>
  <c r="X104" i="33"/>
  <c r="E104" i="33"/>
  <c r="P104" i="32"/>
  <c r="AI104" i="32"/>
  <c r="N104" i="31"/>
  <c r="AG104" i="31"/>
  <c r="I104" i="30"/>
  <c r="AB104" i="30"/>
  <c r="BE108" i="30"/>
  <c r="AL104" i="29"/>
  <c r="S104" i="29"/>
  <c r="BI108" i="33"/>
  <c r="D104" i="29"/>
  <c r="W104" i="29"/>
  <c r="BS110" i="35"/>
  <c r="AZ110" i="34"/>
  <c r="U108" i="33"/>
  <c r="AH104" i="35"/>
  <c r="O104" i="35"/>
  <c r="P104" i="34"/>
  <c r="AI104" i="34"/>
  <c r="R104" i="33"/>
  <c r="AK104" i="33"/>
  <c r="V104" i="33"/>
  <c r="C104" i="33"/>
  <c r="O104" i="32"/>
  <c r="AH104" i="32"/>
  <c r="M104" i="31"/>
  <c r="AF104" i="31"/>
  <c r="H104" i="30"/>
  <c r="AA104" i="30"/>
  <c r="BV108" i="33"/>
  <c r="AJ104" i="29"/>
  <c r="Q104" i="29"/>
  <c r="C104" i="29"/>
  <c r="V104" i="29"/>
  <c r="AO104" i="28"/>
  <c r="AJ104" i="31"/>
  <c r="T104" i="30"/>
  <c r="C104" i="32"/>
  <c r="V104" i="32"/>
  <c r="AJ101" i="28"/>
  <c r="AF104" i="35"/>
  <c r="M104" i="35"/>
  <c r="N104" i="34"/>
  <c r="AG104" i="34"/>
  <c r="AJ104" i="33"/>
  <c r="Q104" i="33"/>
  <c r="U104" i="33"/>
  <c r="B104" i="33"/>
  <c r="N104" i="32"/>
  <c r="AG104" i="32"/>
  <c r="J104" i="31"/>
  <c r="AC104" i="31"/>
  <c r="G104" i="30"/>
  <c r="Z104" i="30"/>
  <c r="AN108" i="34"/>
  <c r="B104" i="29"/>
  <c r="U104" i="29"/>
  <c r="AV109" i="30"/>
  <c r="M99" i="26"/>
  <c r="AE104" i="30"/>
  <c r="AR108" i="30"/>
  <c r="Y104" i="29"/>
  <c r="F104" i="29"/>
  <c r="BB108" i="35"/>
  <c r="P104" i="29"/>
  <c r="AI104" i="29"/>
  <c r="AE104" i="35"/>
  <c r="M104" i="34"/>
  <c r="AI104" i="33"/>
  <c r="M104" i="32"/>
  <c r="I104" i="31"/>
  <c r="F104" i="30"/>
  <c r="R104" i="35"/>
  <c r="AK104" i="35"/>
  <c r="AL104" i="34"/>
  <c r="S104" i="34"/>
  <c r="H99" i="26"/>
  <c r="J104" i="35"/>
  <c r="AC104" i="35"/>
  <c r="AC104" i="32"/>
  <c r="J104" i="32"/>
  <c r="R104" i="32"/>
  <c r="AK104" i="32"/>
  <c r="D104" i="35"/>
  <c r="W104" i="35"/>
  <c r="C104" i="34"/>
  <c r="V104" i="34"/>
  <c r="G104" i="33"/>
  <c r="Z104" i="33"/>
  <c r="L104" i="31"/>
  <c r="AE104" i="31"/>
  <c r="AC104" i="34"/>
  <c r="J104" i="34"/>
  <c r="AH104" i="33"/>
  <c r="O104" i="33"/>
  <c r="H104" i="31"/>
  <c r="AA104" i="31"/>
  <c r="S104" i="30"/>
  <c r="AL104" i="30"/>
  <c r="E104" i="30"/>
  <c r="X104" i="30"/>
  <c r="BS108" i="32"/>
  <c r="AG104" i="29"/>
  <c r="N104" i="29"/>
  <c r="I104" i="35"/>
  <c r="AB104" i="35"/>
  <c r="AB104" i="34"/>
  <c r="I104" i="34"/>
  <c r="AF104" i="33"/>
  <c r="M104" i="33"/>
  <c r="AB104" i="32"/>
  <c r="I104" i="32"/>
  <c r="Z104" i="31"/>
  <c r="G104" i="31"/>
  <c r="R104" i="30"/>
  <c r="AK104" i="30"/>
  <c r="C104" i="30"/>
  <c r="V104" i="30"/>
  <c r="AF104" i="29"/>
  <c r="AG104" i="35"/>
  <c r="AE104" i="32"/>
  <c r="X103" i="28"/>
  <c r="X104" i="28"/>
  <c r="AF104" i="30"/>
  <c r="M104" i="30"/>
  <c r="L104" i="33"/>
  <c r="AE104" i="33"/>
  <c r="AA104" i="32"/>
  <c r="H104" i="32"/>
  <c r="Q104" i="30"/>
  <c r="AJ104" i="30"/>
  <c r="U109" i="33"/>
  <c r="U110" i="33"/>
  <c r="AE109" i="30"/>
  <c r="L110" i="30"/>
  <c r="H104" i="35"/>
  <c r="AA104" i="35"/>
  <c r="AA104" i="34"/>
  <c r="H104" i="34"/>
  <c r="Y104" i="31"/>
  <c r="F104" i="31"/>
  <c r="BQ108" i="30"/>
  <c r="L104" i="29"/>
  <c r="AE104" i="29"/>
  <c r="M97" i="26"/>
  <c r="E104" i="32"/>
  <c r="X104" i="32"/>
  <c r="G104" i="35"/>
  <c r="Z104" i="35"/>
  <c r="Y104" i="34"/>
  <c r="F104" i="34"/>
  <c r="J104" i="33"/>
  <c r="AC104" i="33"/>
  <c r="G104" i="32"/>
  <c r="Z104" i="32"/>
  <c r="W104" i="31"/>
  <c r="D104" i="31"/>
  <c r="P104" i="30"/>
  <c r="AI104" i="30"/>
  <c r="I104" i="29"/>
  <c r="U104" i="34"/>
  <c r="AI104" i="31"/>
  <c r="P104" i="31"/>
  <c r="H98" i="26"/>
  <c r="T104" i="35"/>
  <c r="AM104" i="35"/>
  <c r="E104" i="34"/>
  <c r="X104" i="34"/>
  <c r="BI110" i="30"/>
  <c r="F104" i="35"/>
  <c r="Y104" i="35"/>
  <c r="I104" i="33"/>
  <c r="AB104" i="33"/>
  <c r="F104" i="32"/>
  <c r="Y104" i="32"/>
  <c r="T104" i="31"/>
  <c r="AM104" i="31"/>
  <c r="V104" i="31"/>
  <c r="C104" i="31"/>
  <c r="O104" i="30"/>
  <c r="AH104" i="30"/>
  <c r="BM108" i="34"/>
  <c r="AA104" i="29"/>
  <c r="H104" i="29"/>
  <c r="S104" i="35"/>
  <c r="E104" i="35"/>
  <c r="AM104" i="34"/>
  <c r="H104" i="33"/>
  <c r="AM104" i="32"/>
  <c r="D104" i="32"/>
  <c r="U104" i="31"/>
  <c r="B104" i="30"/>
  <c r="O104" i="34"/>
  <c r="AK104" i="31"/>
  <c r="N109" i="32"/>
  <c r="AG110" i="35"/>
  <c r="H110" i="34"/>
  <c r="P110" i="33"/>
  <c r="AK110" i="31"/>
  <c r="X110" i="31"/>
  <c r="AF110" i="30"/>
  <c r="BF110" i="32"/>
  <c r="AS110" i="32"/>
  <c r="AI110" i="33"/>
  <c r="A104" i="33"/>
  <c r="T104" i="32"/>
  <c r="AF104" i="32"/>
  <c r="E104" i="29"/>
  <c r="AC104" i="29"/>
  <c r="AF110" i="35"/>
  <c r="T110" i="34"/>
  <c r="Z110" i="34"/>
  <c r="O110" i="33"/>
  <c r="B110" i="33"/>
  <c r="I110" i="32"/>
  <c r="Q110" i="31"/>
  <c r="W110" i="31"/>
  <c r="BE110" i="32"/>
  <c r="Y110" i="29"/>
  <c r="AH110" i="33"/>
  <c r="L104" i="35"/>
  <c r="X104" i="35"/>
  <c r="AE104" i="34"/>
  <c r="N104" i="33"/>
  <c r="AL104" i="33"/>
  <c r="AB104" i="31"/>
  <c r="W104" i="30"/>
  <c r="R104" i="29"/>
  <c r="H101" i="26"/>
  <c r="BD110" i="34"/>
  <c r="AQ110" i="32"/>
  <c r="A104" i="35"/>
  <c r="T104" i="34"/>
  <c r="AF104" i="34"/>
  <c r="AA104" i="33"/>
  <c r="E104" i="31"/>
  <c r="Q104" i="31"/>
  <c r="L104" i="30"/>
  <c r="G104" i="29"/>
  <c r="BR108" i="30"/>
  <c r="M108" i="34"/>
  <c r="C99" i="26"/>
  <c r="AK110" i="34"/>
  <c r="X110" i="34"/>
  <c r="M110" i="33"/>
  <c r="T110" i="32"/>
  <c r="G110" i="32"/>
  <c r="O110" i="31"/>
  <c r="B110" i="31"/>
  <c r="AB110" i="30"/>
  <c r="BC110" i="32"/>
  <c r="AP110" i="32"/>
  <c r="V110" i="33"/>
  <c r="M110" i="30"/>
  <c r="BD104" i="28"/>
  <c r="N104" i="35"/>
  <c r="AL104" i="35"/>
  <c r="D104" i="33"/>
  <c r="P104" i="33"/>
  <c r="W104" i="32"/>
  <c r="R104" i="31"/>
  <c r="A104" i="30"/>
  <c r="Y104" i="30"/>
  <c r="AH104" i="29"/>
  <c r="BB110" i="32"/>
  <c r="BD110" i="31"/>
  <c r="L104" i="32"/>
  <c r="S104" i="31"/>
  <c r="N104" i="30"/>
  <c r="U108" i="32"/>
  <c r="AN104" i="28"/>
  <c r="H100" i="26"/>
  <c r="L110" i="35"/>
  <c r="S110" i="34"/>
  <c r="F110" i="34"/>
  <c r="N110" i="33"/>
  <c r="AA110" i="32"/>
  <c r="AA110" i="35"/>
  <c r="AI110" i="34"/>
  <c r="AC110" i="33"/>
  <c r="R110" i="32"/>
  <c r="X110" i="32"/>
  <c r="T110" i="30"/>
  <c r="G110" i="30"/>
  <c r="AH110" i="29"/>
  <c r="AN110" i="30"/>
  <c r="Q110" i="34"/>
  <c r="J110" i="33"/>
  <c r="AQ110" i="31"/>
  <c r="B110" i="30"/>
  <c r="W104" i="34"/>
  <c r="A104" i="32"/>
  <c r="AM104" i="30"/>
  <c r="J104" i="29"/>
  <c r="AK104" i="29"/>
  <c r="D103" i="26"/>
  <c r="B103" i="26" s="1"/>
  <c r="N103" i="26"/>
  <c r="O110" i="34"/>
  <c r="B110" i="34"/>
  <c r="AB110" i="33"/>
  <c r="AJ110" i="32"/>
  <c r="L110" i="31"/>
  <c r="S110" i="30"/>
  <c r="F110" i="30"/>
  <c r="AZ110" i="30"/>
  <c r="BG110" i="35"/>
  <c r="P110" i="34"/>
  <c r="I110" i="33"/>
  <c r="A110" i="30"/>
  <c r="M102" i="26"/>
  <c r="L102" i="26" s="1"/>
  <c r="AS108" i="32"/>
  <c r="B108" i="35"/>
  <c r="AM108" i="29"/>
  <c r="AV108" i="33"/>
  <c r="AV110" i="31"/>
  <c r="S110" i="32"/>
  <c r="Y110" i="32"/>
  <c r="AG110" i="31"/>
  <c r="AA110" i="30"/>
  <c r="AI110" i="29"/>
  <c r="S110" i="35"/>
  <c r="F110" i="35"/>
  <c r="AG110" i="34"/>
  <c r="AA110" i="33"/>
  <c r="AI110" i="32"/>
  <c r="V110" i="32"/>
  <c r="R110" i="30"/>
  <c r="E110" i="30"/>
  <c r="AY110" i="35"/>
  <c r="AU110" i="35"/>
  <c r="J110" i="34"/>
  <c r="AE110" i="31"/>
  <c r="A104" i="34"/>
  <c r="X104" i="29"/>
  <c r="M101" i="26"/>
  <c r="AM110" i="33"/>
  <c r="Z110" i="33"/>
  <c r="AH110" i="32"/>
  <c r="AB110" i="31"/>
  <c r="Q110" i="30"/>
  <c r="D110" i="30"/>
  <c r="BN110" i="29"/>
  <c r="AI110" i="35"/>
  <c r="E110" i="34"/>
  <c r="BW110" i="32"/>
  <c r="U110" i="31"/>
  <c r="H103" i="28"/>
  <c r="H104" i="28"/>
  <c r="B104" i="34"/>
  <c r="A104" i="29"/>
  <c r="M104" i="29"/>
  <c r="I102" i="26"/>
  <c r="G102" i="26" s="1"/>
  <c r="R108" i="35"/>
  <c r="V108" i="33"/>
  <c r="H108" i="32"/>
  <c r="U110" i="34"/>
  <c r="Q110" i="35"/>
  <c r="D110" i="35"/>
  <c r="L110" i="34"/>
  <c r="AL110" i="33"/>
  <c r="Y110" i="33"/>
  <c r="AG110" i="32"/>
  <c r="AA110" i="31"/>
  <c r="P110" i="30"/>
  <c r="V110" i="30"/>
  <c r="J110" i="29"/>
  <c r="BB110" i="29"/>
  <c r="D110" i="34"/>
  <c r="BJ110" i="32"/>
  <c r="Z104" i="29"/>
  <c r="E108" i="35"/>
  <c r="AN110" i="35"/>
  <c r="C110" i="35"/>
  <c r="AK110" i="33"/>
  <c r="E110" i="33"/>
  <c r="AM110" i="31"/>
  <c r="Z110" i="31"/>
  <c r="AH110" i="30"/>
  <c r="U110" i="30"/>
  <c r="D102" i="26"/>
  <c r="AU110" i="34"/>
  <c r="AP110" i="29"/>
  <c r="BX110" i="34"/>
  <c r="BE110" i="33"/>
  <c r="AM110" i="32"/>
  <c r="L104" i="28"/>
  <c r="O104" i="29"/>
  <c r="C102" i="26"/>
  <c r="B102" i="26" s="1"/>
  <c r="M100" i="26"/>
  <c r="O110" i="35"/>
  <c r="AD103" i="28"/>
  <c r="I110" i="34"/>
  <c r="D110" i="33"/>
  <c r="L110" i="32"/>
  <c r="AL110" i="31"/>
  <c r="AG110" i="30"/>
  <c r="AT110" i="32"/>
  <c r="T110" i="29"/>
  <c r="BL110" i="34"/>
  <c r="AS110" i="33"/>
  <c r="H110" i="31"/>
  <c r="W103" i="28"/>
  <c r="B104" i="31"/>
  <c r="U104" i="30"/>
  <c r="AB104" i="29"/>
  <c r="A102" i="26"/>
  <c r="L103" i="26"/>
  <c r="I103" i="26"/>
  <c r="G103" i="26" s="1"/>
  <c r="BM103" i="28"/>
  <c r="AI103" i="28"/>
  <c r="B103" i="28"/>
  <c r="AJ103" i="28"/>
  <c r="C103" i="28"/>
  <c r="AK103" i="28"/>
  <c r="D103" i="28"/>
  <c r="AB103" i="28"/>
  <c r="T103" i="28"/>
  <c r="AV107" i="35"/>
  <c r="H108" i="29"/>
  <c r="BQ110" i="29"/>
  <c r="BE110" i="29"/>
  <c r="AS110" i="29"/>
  <c r="AG110" i="29"/>
  <c r="U110" i="29"/>
  <c r="BV110" i="35"/>
  <c r="BJ110" i="35"/>
  <c r="AX110" i="35"/>
  <c r="AL110" i="35"/>
  <c r="Z110" i="35"/>
  <c r="B110" i="35"/>
  <c r="BO110" i="34"/>
  <c r="BC110" i="34"/>
  <c r="AQ110" i="34"/>
  <c r="AE110" i="34"/>
  <c r="G110" i="34"/>
  <c r="BT110" i="33"/>
  <c r="BH110" i="33"/>
  <c r="AV110" i="33"/>
  <c r="X110" i="33"/>
  <c r="L110" i="33"/>
  <c r="BY110" i="32"/>
  <c r="BM110" i="32"/>
  <c r="BA110" i="32"/>
  <c r="AO110" i="32"/>
  <c r="AC110" i="32"/>
  <c r="Q110" i="32"/>
  <c r="E110" i="32"/>
  <c r="BR110" i="31"/>
  <c r="BF110" i="31"/>
  <c r="AT110" i="31"/>
  <c r="AH110" i="31"/>
  <c r="V110" i="31"/>
  <c r="J110" i="31"/>
  <c r="BW110" i="30"/>
  <c r="BK110" i="30"/>
  <c r="AY110" i="30"/>
  <c r="AM110" i="30"/>
  <c r="C110" i="30"/>
  <c r="AY109" i="34"/>
  <c r="E104" i="28"/>
  <c r="AR110" i="29"/>
  <c r="AF110" i="29"/>
  <c r="BU110" i="35"/>
  <c r="BI110" i="35"/>
  <c r="AK110" i="35"/>
  <c r="Y110" i="35"/>
  <c r="M110" i="35"/>
  <c r="A110" i="35"/>
  <c r="BN110" i="34"/>
  <c r="BB110" i="34"/>
  <c r="AP110" i="34"/>
  <c r="BS110" i="33"/>
  <c r="BG110" i="33"/>
  <c r="AU110" i="33"/>
  <c r="W110" i="33"/>
  <c r="BX110" i="32"/>
  <c r="BL110" i="32"/>
  <c r="AZ110" i="32"/>
  <c r="AN110" i="32"/>
  <c r="AB110" i="32"/>
  <c r="P110" i="32"/>
  <c r="D110" i="32"/>
  <c r="BQ110" i="31"/>
  <c r="BE110" i="31"/>
  <c r="AS110" i="31"/>
  <c r="I110" i="31"/>
  <c r="BV110" i="30"/>
  <c r="BJ110" i="30"/>
  <c r="AX110" i="30"/>
  <c r="AL110" i="30"/>
  <c r="Z110" i="30"/>
  <c r="K104" i="28"/>
  <c r="BO110" i="29"/>
  <c r="BC110" i="29"/>
  <c r="AE110" i="29"/>
  <c r="BT110" i="35"/>
  <c r="BH110" i="35"/>
  <c r="AV110" i="35"/>
  <c r="AJ110" i="35"/>
  <c r="X110" i="35"/>
  <c r="BY110" i="34"/>
  <c r="BM110" i="34"/>
  <c r="BA110" i="34"/>
  <c r="AO110" i="34"/>
  <c r="BR110" i="33"/>
  <c r="BF110" i="33"/>
  <c r="AT110" i="33"/>
  <c r="BK110" i="32"/>
  <c r="AY110" i="32"/>
  <c r="O110" i="32"/>
  <c r="C110" i="32"/>
  <c r="AR110" i="31"/>
  <c r="BU110" i="30"/>
  <c r="AK110" i="30"/>
  <c r="W110" i="35"/>
  <c r="BQ110" i="33"/>
  <c r="BV110" i="32"/>
  <c r="AX110" i="32"/>
  <c r="B110" i="32"/>
  <c r="BH110" i="30"/>
  <c r="AJ110" i="30"/>
  <c r="BY110" i="29"/>
  <c r="BM110" i="29"/>
  <c r="BA110" i="29"/>
  <c r="AO110" i="29"/>
  <c r="AC110" i="29"/>
  <c r="Q110" i="29"/>
  <c r="E110" i="29"/>
  <c r="BR110" i="35"/>
  <c r="BF110" i="35"/>
  <c r="AT110" i="35"/>
  <c r="AH110" i="35"/>
  <c r="V110" i="35"/>
  <c r="J110" i="35"/>
  <c r="BW110" i="34"/>
  <c r="BK110" i="34"/>
  <c r="AY110" i="34"/>
  <c r="AM110" i="34"/>
  <c r="C110" i="34"/>
  <c r="BD110" i="33"/>
  <c r="AR110" i="33"/>
  <c r="AF110" i="33"/>
  <c r="T110" i="33"/>
  <c r="H110" i="33"/>
  <c r="BU110" i="32"/>
  <c r="BI110" i="32"/>
  <c r="AK110" i="32"/>
  <c r="A110" i="32"/>
  <c r="BN110" i="31"/>
  <c r="BB110" i="31"/>
  <c r="AP110" i="31"/>
  <c r="R110" i="31"/>
  <c r="BS110" i="30"/>
  <c r="BG110" i="30"/>
  <c r="AU110" i="30"/>
  <c r="AI110" i="30"/>
  <c r="W110" i="30"/>
  <c r="I109" i="33"/>
  <c r="AE109" i="31"/>
  <c r="BX110" i="29"/>
  <c r="BL110" i="29"/>
  <c r="AZ110" i="29"/>
  <c r="AN110" i="29"/>
  <c r="AB110" i="29"/>
  <c r="P110" i="29"/>
  <c r="D110" i="29"/>
  <c r="BQ110" i="35"/>
  <c r="BE110" i="35"/>
  <c r="AS110" i="35"/>
  <c r="U110" i="35"/>
  <c r="I110" i="35"/>
  <c r="BV110" i="34"/>
  <c r="BJ110" i="34"/>
  <c r="AX110" i="34"/>
  <c r="N110" i="34"/>
  <c r="BO110" i="33"/>
  <c r="BC110" i="33"/>
  <c r="AQ110" i="33"/>
  <c r="S110" i="33"/>
  <c r="G110" i="33"/>
  <c r="BT110" i="32"/>
  <c r="BH110" i="32"/>
  <c r="AV110" i="32"/>
  <c r="BY110" i="31"/>
  <c r="BM110" i="31"/>
  <c r="BA110" i="31"/>
  <c r="AO110" i="31"/>
  <c r="AC110" i="31"/>
  <c r="E110" i="31"/>
  <c r="BR110" i="30"/>
  <c r="BF110" i="30"/>
  <c r="AT110" i="30"/>
  <c r="J110" i="30"/>
  <c r="O104" i="28"/>
  <c r="AA104" i="28"/>
  <c r="L108" i="33"/>
  <c r="AG108" i="31"/>
  <c r="AJ108" i="30"/>
  <c r="M109" i="32"/>
  <c r="G109" i="31"/>
  <c r="N101" i="26"/>
  <c r="L101" i="26" s="1"/>
  <c r="BW110" i="29"/>
  <c r="BK110" i="29"/>
  <c r="AY110" i="29"/>
  <c r="AA110" i="29"/>
  <c r="O110" i="29"/>
  <c r="C110" i="29"/>
  <c r="BD110" i="35"/>
  <c r="AR110" i="35"/>
  <c r="T110" i="35"/>
  <c r="H110" i="35"/>
  <c r="BU110" i="34"/>
  <c r="BI110" i="34"/>
  <c r="M110" i="34"/>
  <c r="A110" i="34"/>
  <c r="BN110" i="33"/>
  <c r="BB110" i="33"/>
  <c r="AP110" i="33"/>
  <c r="R110" i="33"/>
  <c r="F110" i="33"/>
  <c r="BS110" i="32"/>
  <c r="BG110" i="32"/>
  <c r="AU110" i="32"/>
  <c r="W110" i="32"/>
  <c r="BX110" i="31"/>
  <c r="BL110" i="31"/>
  <c r="AZ110" i="31"/>
  <c r="AN110" i="31"/>
  <c r="P110" i="31"/>
  <c r="D110" i="31"/>
  <c r="BQ110" i="30"/>
  <c r="BE110" i="30"/>
  <c r="AS110" i="30"/>
  <c r="I110" i="30"/>
  <c r="F108" i="32"/>
  <c r="AB109" i="34"/>
  <c r="S109" i="31"/>
  <c r="F109" i="31"/>
  <c r="BV110" i="29"/>
  <c r="BJ110" i="29"/>
  <c r="AX110" i="29"/>
  <c r="AL110" i="29"/>
  <c r="Z110" i="29"/>
  <c r="N110" i="29"/>
  <c r="B110" i="29"/>
  <c r="BO110" i="35"/>
  <c r="BC110" i="35"/>
  <c r="AQ110" i="35"/>
  <c r="BT110" i="34"/>
  <c r="BH110" i="34"/>
  <c r="AV110" i="34"/>
  <c r="BY110" i="33"/>
  <c r="BM110" i="33"/>
  <c r="BA110" i="33"/>
  <c r="AO110" i="33"/>
  <c r="Q110" i="33"/>
  <c r="BR110" i="32"/>
  <c r="J110" i="32"/>
  <c r="BW110" i="31"/>
  <c r="BK110" i="31"/>
  <c r="AY110" i="31"/>
  <c r="BD110" i="30"/>
  <c r="AR110" i="30"/>
  <c r="BD109" i="33"/>
  <c r="AQ109" i="31"/>
  <c r="N108" i="33"/>
  <c r="S108" i="32"/>
  <c r="U108" i="31"/>
  <c r="R108" i="29"/>
  <c r="A108" i="34"/>
  <c r="AA109" i="34"/>
  <c r="R109" i="31"/>
  <c r="BU110" i="29"/>
  <c r="BI110" i="29"/>
  <c r="AK110" i="29"/>
  <c r="M110" i="29"/>
  <c r="A110" i="29"/>
  <c r="BN110" i="35"/>
  <c r="BB110" i="35"/>
  <c r="AP110" i="35"/>
  <c r="BS110" i="34"/>
  <c r="BG110" i="34"/>
  <c r="BX110" i="33"/>
  <c r="BL110" i="33"/>
  <c r="AZ110" i="33"/>
  <c r="AN110" i="33"/>
  <c r="BQ110" i="32"/>
  <c r="U110" i="32"/>
  <c r="BV110" i="31"/>
  <c r="BJ110" i="31"/>
  <c r="AX110" i="31"/>
  <c r="BO110" i="30"/>
  <c r="BC110" i="30"/>
  <c r="AQ110" i="30"/>
  <c r="AE110" i="30"/>
  <c r="O108" i="35"/>
  <c r="T108" i="32"/>
  <c r="BD108" i="30"/>
  <c r="L108" i="35"/>
  <c r="A108" i="33"/>
  <c r="N100" i="26"/>
  <c r="L100" i="26" s="1"/>
  <c r="BE109" i="30"/>
  <c r="AR109" i="35"/>
  <c r="BT110" i="29"/>
  <c r="BH110" i="29"/>
  <c r="AV110" i="29"/>
  <c r="AJ110" i="29"/>
  <c r="X110" i="29"/>
  <c r="L110" i="29"/>
  <c r="BY110" i="35"/>
  <c r="BM110" i="35"/>
  <c r="BA110" i="35"/>
  <c r="AO110" i="35"/>
  <c r="AC110" i="35"/>
  <c r="BR110" i="34"/>
  <c r="BF110" i="34"/>
  <c r="AT110" i="34"/>
  <c r="V110" i="34"/>
  <c r="BW110" i="33"/>
  <c r="BK110" i="33"/>
  <c r="AY110" i="33"/>
  <c r="BD110" i="32"/>
  <c r="AR110" i="32"/>
  <c r="BU110" i="31"/>
  <c r="BI110" i="31"/>
  <c r="Y110" i="31"/>
  <c r="M110" i="31"/>
  <c r="A110" i="31"/>
  <c r="BN110" i="30"/>
  <c r="AP110" i="30"/>
  <c r="G104" i="28"/>
  <c r="AE104" i="28"/>
  <c r="BS110" i="29"/>
  <c r="BG110" i="29"/>
  <c r="AU110" i="29"/>
  <c r="W110" i="29"/>
  <c r="K110" i="29"/>
  <c r="BX110" i="35"/>
  <c r="BL110" i="35"/>
  <c r="AZ110" i="35"/>
  <c r="BQ110" i="34"/>
  <c r="BE110" i="34"/>
  <c r="AS110" i="34"/>
  <c r="BV110" i="33"/>
  <c r="BJ110" i="33"/>
  <c r="AX110" i="33"/>
  <c r="BO110" i="32"/>
  <c r="BT110" i="31"/>
  <c r="BH110" i="31"/>
  <c r="AJ110" i="31"/>
  <c r="BY110" i="30"/>
  <c r="BM110" i="30"/>
  <c r="Q108" i="34"/>
  <c r="R108" i="34"/>
  <c r="G108" i="32"/>
  <c r="F108" i="31"/>
  <c r="AN109" i="34"/>
  <c r="J109" i="35"/>
  <c r="BR110" i="29"/>
  <c r="BW110" i="35"/>
  <c r="BK110" i="35"/>
  <c r="AF110" i="34"/>
  <c r="BU110" i="33"/>
  <c r="BI110" i="33"/>
  <c r="BN110" i="32"/>
  <c r="BS110" i="31"/>
  <c r="BG110" i="31"/>
  <c r="J103" i="28"/>
  <c r="L109" i="30"/>
  <c r="P108" i="35"/>
  <c r="W101" i="28"/>
  <c r="AL109" i="34"/>
  <c r="Y109" i="34"/>
  <c r="N109" i="33"/>
  <c r="AA109" i="32"/>
  <c r="P109" i="31"/>
  <c r="V109" i="31"/>
  <c r="J109" i="30"/>
  <c r="BD109" i="35"/>
  <c r="AQ109" i="33"/>
  <c r="C108" i="35"/>
  <c r="T108" i="31"/>
  <c r="AC109" i="35"/>
  <c r="AK109" i="34"/>
  <c r="E109" i="34"/>
  <c r="M109" i="33"/>
  <c r="AM109" i="32"/>
  <c r="G109" i="32"/>
  <c r="AH109" i="31"/>
  <c r="U109" i="31"/>
  <c r="I109" i="30"/>
  <c r="BC109" i="33"/>
  <c r="AP109" i="33"/>
  <c r="AM109" i="34"/>
  <c r="B109" i="32"/>
  <c r="AB107" i="35"/>
  <c r="AK108" i="33"/>
  <c r="G108" i="31"/>
  <c r="U108" i="30"/>
  <c r="I109" i="35"/>
  <c r="Q109" i="34"/>
  <c r="L109" i="33"/>
  <c r="AL109" i="32"/>
  <c r="Y109" i="32"/>
  <c r="AG109" i="31"/>
  <c r="I101" i="26"/>
  <c r="G101" i="26" s="1"/>
  <c r="AA109" i="30"/>
  <c r="BB109" i="33"/>
  <c r="C109" i="29"/>
  <c r="A109" i="32"/>
  <c r="AI107" i="34"/>
  <c r="AB108" i="29"/>
  <c r="AN109" i="31"/>
  <c r="AC109" i="29"/>
  <c r="AF103" i="28"/>
  <c r="AC108" i="34"/>
  <c r="T109" i="35"/>
  <c r="Z109" i="35"/>
  <c r="O109" i="34"/>
  <c r="B109" i="34"/>
  <c r="AB109" i="33"/>
  <c r="AJ109" i="32"/>
  <c r="W109" i="32"/>
  <c r="L109" i="31"/>
  <c r="AL109" i="30"/>
  <c r="Y109" i="30"/>
  <c r="AZ109" i="31"/>
  <c r="R109" i="29"/>
  <c r="D109" i="34"/>
  <c r="S103" i="28"/>
  <c r="AN102" i="28"/>
  <c r="I100" i="26"/>
  <c r="G100" i="26" s="1"/>
  <c r="AL109" i="35"/>
  <c r="Y109" i="35"/>
  <c r="N109" i="34"/>
  <c r="AA109" i="33"/>
  <c r="AI109" i="32"/>
  <c r="C109" i="32"/>
  <c r="AC109" i="31"/>
  <c r="AK109" i="30"/>
  <c r="E109" i="30"/>
  <c r="AY109" i="29"/>
  <c r="Q109" i="29"/>
  <c r="AG109" i="33"/>
  <c r="AF108" i="32"/>
  <c r="AH108" i="30"/>
  <c r="AK109" i="35"/>
  <c r="X109" i="35"/>
  <c r="M109" i="34"/>
  <c r="AM109" i="33"/>
  <c r="G109" i="33"/>
  <c r="O109" i="32"/>
  <c r="AB109" i="31"/>
  <c r="Q109" i="30"/>
  <c r="D109" i="30"/>
  <c r="F109" i="29"/>
  <c r="AF109" i="33"/>
  <c r="Z108" i="35"/>
  <c r="AJ109" i="35"/>
  <c r="D109" i="35"/>
  <c r="S109" i="33"/>
  <c r="F109" i="33"/>
  <c r="AG109" i="32"/>
  <c r="H109" i="31"/>
  <c r="P109" i="30"/>
  <c r="V109" i="30"/>
  <c r="AV109" i="32"/>
  <c r="E109" i="29"/>
  <c r="AJ109" i="30"/>
  <c r="P103" i="28"/>
  <c r="P109" i="35"/>
  <c r="C109" i="35"/>
  <c r="AC109" i="34"/>
  <c r="R109" i="33"/>
  <c r="X109" i="33"/>
  <c r="AF109" i="32"/>
  <c r="T109" i="31"/>
  <c r="Z109" i="31"/>
  <c r="AH109" i="30"/>
  <c r="U109" i="30"/>
  <c r="AU109" i="32"/>
  <c r="AI109" i="35"/>
  <c r="T109" i="33"/>
  <c r="AI109" i="30"/>
  <c r="BJ107" i="29"/>
  <c r="BE109" i="33"/>
  <c r="AR109" i="33"/>
  <c r="O109" i="35"/>
  <c r="U109" i="35"/>
  <c r="I109" i="34"/>
  <c r="AJ109" i="33"/>
  <c r="W109" i="33"/>
  <c r="AL109" i="31"/>
  <c r="Y109" i="31"/>
  <c r="AG109" i="30"/>
  <c r="AA109" i="29"/>
  <c r="AH109" i="35"/>
  <c r="H109" i="33"/>
  <c r="X109" i="30"/>
  <c r="BN108" i="29"/>
  <c r="AR102" i="28"/>
  <c r="AG109" i="35"/>
  <c r="H109" i="34"/>
  <c r="AI109" i="33"/>
  <c r="V109" i="33"/>
  <c r="AC109" i="32"/>
  <c r="AK109" i="31"/>
  <c r="E109" i="31"/>
  <c r="M109" i="30"/>
  <c r="AM109" i="29"/>
  <c r="AS109" i="30"/>
  <c r="W109" i="35"/>
  <c r="Z109" i="32"/>
  <c r="W109" i="30"/>
  <c r="O101" i="28"/>
  <c r="C101" i="28"/>
  <c r="AA101" i="28"/>
  <c r="X101" i="28"/>
  <c r="P101" i="28"/>
  <c r="D101" i="28"/>
  <c r="K101" i="28"/>
  <c r="AJ102" i="28"/>
  <c r="C102" i="28"/>
  <c r="BH102" i="28"/>
  <c r="AA102" i="28"/>
  <c r="L101" i="28"/>
  <c r="X102" i="28"/>
  <c r="D102" i="28"/>
  <c r="AK102" i="28"/>
  <c r="R102" i="28"/>
  <c r="F100" i="26"/>
  <c r="K100" i="26"/>
  <c r="BO108" i="30"/>
  <c r="BV109" i="29"/>
  <c r="BJ109" i="29"/>
  <c r="AX109" i="29"/>
  <c r="AL109" i="29"/>
  <c r="Z109" i="29"/>
  <c r="N109" i="29"/>
  <c r="B109" i="29"/>
  <c r="BO109" i="35"/>
  <c r="BC109" i="35"/>
  <c r="AQ109" i="35"/>
  <c r="AE109" i="35"/>
  <c r="S109" i="35"/>
  <c r="G109" i="35"/>
  <c r="BT109" i="34"/>
  <c r="BH109" i="34"/>
  <c r="AV109" i="34"/>
  <c r="AJ109" i="34"/>
  <c r="X109" i="34"/>
  <c r="L109" i="34"/>
  <c r="BY109" i="33"/>
  <c r="BM109" i="33"/>
  <c r="BA109" i="33"/>
  <c r="AO109" i="33"/>
  <c r="AC109" i="33"/>
  <c r="Q109" i="33"/>
  <c r="E109" i="33"/>
  <c r="BR109" i="32"/>
  <c r="BF109" i="32"/>
  <c r="AT109" i="32"/>
  <c r="AH109" i="32"/>
  <c r="V109" i="32"/>
  <c r="J109" i="32"/>
  <c r="BW109" i="31"/>
  <c r="BK109" i="31"/>
  <c r="AY109" i="31"/>
  <c r="AM109" i="31"/>
  <c r="AA109" i="31"/>
  <c r="O109" i="31"/>
  <c r="C109" i="31"/>
  <c r="BD109" i="30"/>
  <c r="AR109" i="30"/>
  <c r="AF109" i="30"/>
  <c r="T109" i="30"/>
  <c r="H109" i="30"/>
  <c r="A108" i="30"/>
  <c r="AF101" i="28"/>
  <c r="T101" i="28"/>
  <c r="H101" i="28"/>
  <c r="BU109" i="29"/>
  <c r="BI109" i="29"/>
  <c r="AK109" i="29"/>
  <c r="Y109" i="29"/>
  <c r="M109" i="29"/>
  <c r="A109" i="29"/>
  <c r="BN109" i="35"/>
  <c r="BB109" i="35"/>
  <c r="AP109" i="35"/>
  <c r="R109" i="35"/>
  <c r="F109" i="35"/>
  <c r="BS109" i="34"/>
  <c r="BG109" i="34"/>
  <c r="AU109" i="34"/>
  <c r="AI109" i="34"/>
  <c r="W109" i="34"/>
  <c r="BX109" i="33"/>
  <c r="BL109" i="33"/>
  <c r="AZ109" i="33"/>
  <c r="AN109" i="33"/>
  <c r="P109" i="33"/>
  <c r="D109" i="33"/>
  <c r="BQ109" i="32"/>
  <c r="BE109" i="32"/>
  <c r="AS109" i="32"/>
  <c r="U109" i="32"/>
  <c r="I109" i="32"/>
  <c r="BV109" i="31"/>
  <c r="BJ109" i="31"/>
  <c r="AX109" i="31"/>
  <c r="N109" i="31"/>
  <c r="B109" i="31"/>
  <c r="BO109" i="30"/>
  <c r="BC109" i="30"/>
  <c r="AQ109" i="30"/>
  <c r="S109" i="30"/>
  <c r="G109" i="30"/>
  <c r="D101" i="26"/>
  <c r="BA108" i="34"/>
  <c r="AA108" i="35"/>
  <c r="AE108" i="31"/>
  <c r="N108" i="29"/>
  <c r="AE101" i="28"/>
  <c r="BT109" i="29"/>
  <c r="BH109" i="29"/>
  <c r="AV109" i="29"/>
  <c r="AJ109" i="29"/>
  <c r="X109" i="29"/>
  <c r="L109" i="29"/>
  <c r="BY109" i="35"/>
  <c r="BM109" i="35"/>
  <c r="BA109" i="35"/>
  <c r="AO109" i="35"/>
  <c r="Q109" i="35"/>
  <c r="E109" i="35"/>
  <c r="BR109" i="34"/>
  <c r="BF109" i="34"/>
  <c r="AT109" i="34"/>
  <c r="AH109" i="34"/>
  <c r="V109" i="34"/>
  <c r="J109" i="34"/>
  <c r="BW109" i="33"/>
  <c r="BK109" i="33"/>
  <c r="AY109" i="33"/>
  <c r="O109" i="33"/>
  <c r="C109" i="33"/>
  <c r="BD109" i="32"/>
  <c r="AR109" i="32"/>
  <c r="T109" i="32"/>
  <c r="H109" i="32"/>
  <c r="BU109" i="31"/>
  <c r="BI109" i="31"/>
  <c r="M109" i="31"/>
  <c r="A109" i="31"/>
  <c r="BN109" i="30"/>
  <c r="BB109" i="30"/>
  <c r="AP109" i="30"/>
  <c r="R109" i="30"/>
  <c r="F109" i="30"/>
  <c r="C101" i="26"/>
  <c r="AH108" i="29"/>
  <c r="R108" i="32"/>
  <c r="L102" i="28"/>
  <c r="BS109" i="29"/>
  <c r="BG109" i="29"/>
  <c r="AU109" i="29"/>
  <c r="AI109" i="29"/>
  <c r="W109" i="29"/>
  <c r="BX109" i="35"/>
  <c r="BL109" i="35"/>
  <c r="AZ109" i="35"/>
  <c r="AN109" i="35"/>
  <c r="AB109" i="35"/>
  <c r="BQ109" i="34"/>
  <c r="BE109" i="34"/>
  <c r="AS109" i="34"/>
  <c r="AG109" i="34"/>
  <c r="U109" i="34"/>
  <c r="BV109" i="33"/>
  <c r="BJ109" i="33"/>
  <c r="AX109" i="33"/>
  <c r="AL109" i="33"/>
  <c r="Z109" i="33"/>
  <c r="B109" i="33"/>
  <c r="BO109" i="32"/>
  <c r="BC109" i="32"/>
  <c r="AQ109" i="32"/>
  <c r="AE109" i="32"/>
  <c r="S109" i="32"/>
  <c r="BT109" i="31"/>
  <c r="BH109" i="31"/>
  <c r="AV109" i="31"/>
  <c r="AJ109" i="31"/>
  <c r="X109" i="31"/>
  <c r="BY109" i="30"/>
  <c r="BM109" i="30"/>
  <c r="BA109" i="30"/>
  <c r="AO109" i="30"/>
  <c r="AC109" i="30"/>
  <c r="A101" i="26"/>
  <c r="Q108" i="32"/>
  <c r="W102" i="28"/>
  <c r="K102" i="28"/>
  <c r="BR109" i="29"/>
  <c r="BF109" i="29"/>
  <c r="AT109" i="29"/>
  <c r="AH109" i="29"/>
  <c r="V109" i="29"/>
  <c r="J109" i="29"/>
  <c r="BW109" i="35"/>
  <c r="BK109" i="35"/>
  <c r="AY109" i="35"/>
  <c r="AM109" i="35"/>
  <c r="AA109" i="35"/>
  <c r="BD109" i="34"/>
  <c r="AR109" i="34"/>
  <c r="AF109" i="34"/>
  <c r="BU109" i="33"/>
  <c r="BI109" i="33"/>
  <c r="AK109" i="33"/>
  <c r="Y109" i="33"/>
  <c r="A109" i="33"/>
  <c r="BN109" i="32"/>
  <c r="BB109" i="32"/>
  <c r="AP109" i="32"/>
  <c r="R109" i="32"/>
  <c r="F109" i="32"/>
  <c r="BS109" i="31"/>
  <c r="BG109" i="31"/>
  <c r="AU109" i="31"/>
  <c r="AI109" i="31"/>
  <c r="W109" i="31"/>
  <c r="BX109" i="30"/>
  <c r="BL109" i="30"/>
  <c r="AZ109" i="30"/>
  <c r="AN109" i="30"/>
  <c r="AB109" i="30"/>
  <c r="BQ109" i="29"/>
  <c r="BE109" i="29"/>
  <c r="AS109" i="29"/>
  <c r="AG109" i="29"/>
  <c r="U109" i="29"/>
  <c r="I109" i="29"/>
  <c r="BV109" i="35"/>
  <c r="BJ109" i="35"/>
  <c r="AX109" i="35"/>
  <c r="N109" i="35"/>
  <c r="B109" i="35"/>
  <c r="BO109" i="34"/>
  <c r="BC109" i="34"/>
  <c r="AQ109" i="34"/>
  <c r="AE109" i="34"/>
  <c r="S109" i="34"/>
  <c r="G109" i="34"/>
  <c r="BT109" i="33"/>
  <c r="BH109" i="33"/>
  <c r="AV109" i="33"/>
  <c r="BY109" i="32"/>
  <c r="BM109" i="32"/>
  <c r="BA109" i="32"/>
  <c r="AO109" i="32"/>
  <c r="Q109" i="32"/>
  <c r="E109" i="32"/>
  <c r="BR109" i="31"/>
  <c r="BF109" i="31"/>
  <c r="AT109" i="31"/>
  <c r="J109" i="31"/>
  <c r="BW109" i="30"/>
  <c r="BK109" i="30"/>
  <c r="AY109" i="30"/>
  <c r="O109" i="30"/>
  <c r="C109" i="30"/>
  <c r="AM107" i="29"/>
  <c r="S108" i="30"/>
  <c r="A108" i="29"/>
  <c r="BD109" i="29"/>
  <c r="AR109" i="29"/>
  <c r="AF109" i="29"/>
  <c r="T109" i="29"/>
  <c r="H109" i="29"/>
  <c r="BU109" i="35"/>
  <c r="BI109" i="35"/>
  <c r="M109" i="35"/>
  <c r="A109" i="35"/>
  <c r="BN109" i="34"/>
  <c r="BB109" i="34"/>
  <c r="AP109" i="34"/>
  <c r="R109" i="34"/>
  <c r="F109" i="34"/>
  <c r="BS109" i="33"/>
  <c r="BG109" i="33"/>
  <c r="AU109" i="33"/>
  <c r="BX109" i="32"/>
  <c r="BL109" i="32"/>
  <c r="AZ109" i="32"/>
  <c r="AN109" i="32"/>
  <c r="P109" i="32"/>
  <c r="D109" i="32"/>
  <c r="BQ109" i="31"/>
  <c r="BE109" i="31"/>
  <c r="AS109" i="31"/>
  <c r="I109" i="31"/>
  <c r="BV109" i="30"/>
  <c r="BJ109" i="30"/>
  <c r="AX109" i="30"/>
  <c r="N109" i="30"/>
  <c r="B109" i="30"/>
  <c r="AI108" i="34"/>
  <c r="T108" i="30"/>
  <c r="A108" i="35"/>
  <c r="BH108" i="33"/>
  <c r="Z101" i="28"/>
  <c r="BO109" i="29"/>
  <c r="BC109" i="29"/>
  <c r="AQ109" i="29"/>
  <c r="AE109" i="29"/>
  <c r="S109" i="29"/>
  <c r="G109" i="29"/>
  <c r="BT109" i="35"/>
  <c r="BH109" i="35"/>
  <c r="AV109" i="35"/>
  <c r="L109" i="35"/>
  <c r="BY109" i="34"/>
  <c r="BM109" i="34"/>
  <c r="BA109" i="34"/>
  <c r="AO109" i="34"/>
  <c r="BR109" i="33"/>
  <c r="BF109" i="33"/>
  <c r="AT109" i="33"/>
  <c r="J109" i="33"/>
  <c r="BW109" i="32"/>
  <c r="BK109" i="32"/>
  <c r="AY109" i="32"/>
  <c r="BD109" i="31"/>
  <c r="AR109" i="31"/>
  <c r="BU109" i="30"/>
  <c r="BI109" i="30"/>
  <c r="A109" i="30"/>
  <c r="BN109" i="29"/>
  <c r="BB109" i="29"/>
  <c r="AP109" i="29"/>
  <c r="BS109" i="35"/>
  <c r="BG109" i="35"/>
  <c r="AU109" i="35"/>
  <c r="BX109" i="34"/>
  <c r="BL109" i="34"/>
  <c r="AZ109" i="34"/>
  <c r="BQ109" i="33"/>
  <c r="BV109" i="32"/>
  <c r="BJ109" i="32"/>
  <c r="BO109" i="31"/>
  <c r="BH109" i="30"/>
  <c r="BY109" i="29"/>
  <c r="BM109" i="29"/>
  <c r="BA109" i="29"/>
  <c r="AO109" i="29"/>
  <c r="BR109" i="35"/>
  <c r="BW109" i="34"/>
  <c r="BK109" i="34"/>
  <c r="BU109" i="32"/>
  <c r="BI109" i="32"/>
  <c r="BN109" i="31"/>
  <c r="BB109" i="31"/>
  <c r="AP109" i="31"/>
  <c r="BG109" i="30"/>
  <c r="D100" i="26"/>
  <c r="R107" i="34"/>
  <c r="V107" i="34"/>
  <c r="A108" i="32"/>
  <c r="C108" i="32"/>
  <c r="BX109" i="29"/>
  <c r="BL109" i="29"/>
  <c r="AZ109" i="29"/>
  <c r="AN109" i="29"/>
  <c r="AB109" i="29"/>
  <c r="P109" i="29"/>
  <c r="D109" i="29"/>
  <c r="BQ109" i="35"/>
  <c r="BE109" i="35"/>
  <c r="AS109" i="35"/>
  <c r="BV109" i="34"/>
  <c r="BJ109" i="34"/>
  <c r="AX109" i="34"/>
  <c r="BO109" i="33"/>
  <c r="AE109" i="33"/>
  <c r="BT109" i="32"/>
  <c r="BH109" i="32"/>
  <c r="L109" i="32"/>
  <c r="BY109" i="31"/>
  <c r="BM109" i="31"/>
  <c r="BA109" i="31"/>
  <c r="AO109" i="31"/>
  <c r="BR109" i="30"/>
  <c r="BF109" i="30"/>
  <c r="AT109" i="30"/>
  <c r="C100" i="26"/>
  <c r="B100" i="26" s="1"/>
  <c r="A108" i="31"/>
  <c r="T108" i="33"/>
  <c r="Q108" i="30"/>
  <c r="BW109" i="29"/>
  <c r="BK109" i="29"/>
  <c r="BU109" i="34"/>
  <c r="BI109" i="34"/>
  <c r="BN109" i="33"/>
  <c r="BS109" i="32"/>
  <c r="BG109" i="32"/>
  <c r="BX109" i="31"/>
  <c r="BL109" i="31"/>
  <c r="BQ109" i="30"/>
  <c r="BF108" i="29"/>
  <c r="AH108" i="35"/>
  <c r="BU108" i="33"/>
  <c r="BO108" i="31"/>
  <c r="P107" i="30"/>
  <c r="AL108" i="33"/>
  <c r="AN108" i="29"/>
  <c r="BC108" i="31"/>
  <c r="AM108" i="33"/>
  <c r="AG108" i="29"/>
  <c r="AU108" i="33"/>
  <c r="AP108" i="31"/>
  <c r="H108" i="33"/>
  <c r="AA108" i="29"/>
  <c r="BY108" i="34"/>
  <c r="AH108" i="33"/>
  <c r="AC108" i="31"/>
  <c r="G108" i="33"/>
  <c r="T108" i="29"/>
  <c r="BL108" i="34"/>
  <c r="C108" i="31"/>
  <c r="R107" i="35"/>
  <c r="O108" i="29"/>
  <c r="AZ108" i="34"/>
  <c r="F108" i="33"/>
  <c r="H108" i="30"/>
  <c r="P108" i="29"/>
  <c r="C108" i="29"/>
  <c r="G108" i="29"/>
  <c r="AM108" i="34"/>
  <c r="M108" i="31"/>
  <c r="B108" i="29"/>
  <c r="AE108" i="34"/>
  <c r="BE108" i="32"/>
  <c r="BC108" i="30"/>
  <c r="T108" i="35"/>
  <c r="G108" i="35"/>
  <c r="O108" i="34"/>
  <c r="I108" i="33"/>
  <c r="AJ108" i="32"/>
  <c r="D108" i="32"/>
  <c r="X108" i="34"/>
  <c r="AE108" i="32"/>
  <c r="AP108" i="30"/>
  <c r="A107" i="35"/>
  <c r="BN108" i="35"/>
  <c r="P108" i="34"/>
  <c r="AC108" i="30"/>
  <c r="A107" i="33"/>
  <c r="AE108" i="29"/>
  <c r="I108" i="34"/>
  <c r="W107" i="34"/>
  <c r="AB107" i="31"/>
  <c r="C107" i="30"/>
  <c r="A107" i="32"/>
  <c r="E108" i="32"/>
  <c r="BM108" i="29"/>
  <c r="AO108" i="35"/>
  <c r="BR108" i="32"/>
  <c r="AR108" i="32"/>
  <c r="BY108" i="29"/>
  <c r="BL108" i="29"/>
  <c r="AZ108" i="29"/>
  <c r="BM108" i="35"/>
  <c r="BA108" i="35"/>
  <c r="AN108" i="35"/>
  <c r="Y108" i="35"/>
  <c r="M108" i="35"/>
  <c r="BX108" i="34"/>
  <c r="BK108" i="34"/>
  <c r="AY108" i="34"/>
  <c r="AK108" i="34"/>
  <c r="W108" i="34"/>
  <c r="H108" i="34"/>
  <c r="BT108" i="33"/>
  <c r="BG108" i="33"/>
  <c r="AT108" i="33"/>
  <c r="AG108" i="33"/>
  <c r="S108" i="33"/>
  <c r="D108" i="33"/>
  <c r="BQ108" i="32"/>
  <c r="BD108" i="32"/>
  <c r="AQ108" i="32"/>
  <c r="AC108" i="32"/>
  <c r="P108" i="32"/>
  <c r="B108" i="32"/>
  <c r="BN108" i="31"/>
  <c r="BB108" i="31"/>
  <c r="AO108" i="31"/>
  <c r="AB108" i="31"/>
  <c r="P108" i="31"/>
  <c r="B108" i="31"/>
  <c r="BN108" i="30"/>
  <c r="BB108" i="30"/>
  <c r="AO108" i="30"/>
  <c r="AB108" i="30"/>
  <c r="P108" i="30"/>
  <c r="C108" i="30"/>
  <c r="V108" i="32"/>
  <c r="BA108" i="29"/>
  <c r="Q108" i="31"/>
  <c r="D108" i="30"/>
  <c r="BN107" i="35"/>
  <c r="BX108" i="29"/>
  <c r="BK108" i="29"/>
  <c r="AY108" i="29"/>
  <c r="AL108" i="29"/>
  <c r="Y108" i="29"/>
  <c r="M108" i="29"/>
  <c r="BY108" i="35"/>
  <c r="BL108" i="35"/>
  <c r="AZ108" i="35"/>
  <c r="AM108" i="35"/>
  <c r="X108" i="35"/>
  <c r="BW108" i="34"/>
  <c r="BJ108" i="34"/>
  <c r="AX108" i="34"/>
  <c r="AJ108" i="34"/>
  <c r="V108" i="34"/>
  <c r="F108" i="34"/>
  <c r="BS108" i="33"/>
  <c r="BF108" i="33"/>
  <c r="AS108" i="33"/>
  <c r="AF108" i="33"/>
  <c r="R108" i="33"/>
  <c r="C108" i="33"/>
  <c r="BO108" i="32"/>
  <c r="BC108" i="32"/>
  <c r="AP108" i="32"/>
  <c r="AB108" i="32"/>
  <c r="N108" i="32"/>
  <c r="BM108" i="31"/>
  <c r="BA108" i="31"/>
  <c r="AN108" i="31"/>
  <c r="AA108" i="31"/>
  <c r="O108" i="31"/>
  <c r="BM108" i="30"/>
  <c r="BA108" i="30"/>
  <c r="AN108" i="30"/>
  <c r="AA108" i="30"/>
  <c r="O108" i="30"/>
  <c r="B108" i="30"/>
  <c r="AH108" i="32"/>
  <c r="N108" i="35"/>
  <c r="M107" i="29"/>
  <c r="AB107" i="32"/>
  <c r="BW108" i="29"/>
  <c r="BJ108" i="29"/>
  <c r="AX108" i="29"/>
  <c r="AK108" i="29"/>
  <c r="X108" i="29"/>
  <c r="L108" i="29"/>
  <c r="BX108" i="35"/>
  <c r="BK108" i="35"/>
  <c r="AY108" i="35"/>
  <c r="AL108" i="35"/>
  <c r="W108" i="35"/>
  <c r="J108" i="35"/>
  <c r="BV108" i="34"/>
  <c r="BI108" i="34"/>
  <c r="AV108" i="34"/>
  <c r="U108" i="34"/>
  <c r="BR108" i="33"/>
  <c r="BE108" i="33"/>
  <c r="AR108" i="33"/>
  <c r="AE108" i="33"/>
  <c r="P108" i="33"/>
  <c r="B108" i="33"/>
  <c r="BN108" i="32"/>
  <c r="BB108" i="32"/>
  <c r="AO108" i="32"/>
  <c r="AA108" i="32"/>
  <c r="M108" i="32"/>
  <c r="BY108" i="31"/>
  <c r="BL108" i="31"/>
  <c r="AZ108" i="31"/>
  <c r="AM108" i="31"/>
  <c r="Z108" i="31"/>
  <c r="N108" i="31"/>
  <c r="BY108" i="30"/>
  <c r="BL108" i="30"/>
  <c r="AZ108" i="30"/>
  <c r="AM108" i="30"/>
  <c r="Z108" i="30"/>
  <c r="N108" i="30"/>
  <c r="BV108" i="29"/>
  <c r="BI108" i="29"/>
  <c r="AV108" i="29"/>
  <c r="AJ108" i="29"/>
  <c r="W108" i="29"/>
  <c r="J108" i="29"/>
  <c r="BW108" i="35"/>
  <c r="BJ108" i="35"/>
  <c r="AX108" i="35"/>
  <c r="AK108" i="35"/>
  <c r="V108" i="35"/>
  <c r="H108" i="35"/>
  <c r="BU108" i="34"/>
  <c r="BH108" i="34"/>
  <c r="AU108" i="34"/>
  <c r="AH108" i="34"/>
  <c r="D108" i="34"/>
  <c r="BQ108" i="33"/>
  <c r="BD108" i="33"/>
  <c r="AQ108" i="33"/>
  <c r="AC108" i="33"/>
  <c r="BM108" i="32"/>
  <c r="BA108" i="32"/>
  <c r="AN108" i="32"/>
  <c r="Z108" i="32"/>
  <c r="BX108" i="31"/>
  <c r="BK108" i="31"/>
  <c r="AY108" i="31"/>
  <c r="AL108" i="31"/>
  <c r="Y108" i="31"/>
  <c r="L108" i="31"/>
  <c r="BX108" i="30"/>
  <c r="BK108" i="30"/>
  <c r="AY108" i="30"/>
  <c r="AL108" i="30"/>
  <c r="Y108" i="30"/>
  <c r="M108" i="30"/>
  <c r="J108" i="34"/>
  <c r="E108" i="33"/>
  <c r="BU108" i="29"/>
  <c r="BH108" i="29"/>
  <c r="AU108" i="29"/>
  <c r="AI108" i="29"/>
  <c r="V108" i="29"/>
  <c r="I108" i="29"/>
  <c r="BV108" i="35"/>
  <c r="BI108" i="35"/>
  <c r="AV108" i="35"/>
  <c r="AJ108" i="35"/>
  <c r="U108" i="35"/>
  <c r="BT108" i="34"/>
  <c r="BG108" i="34"/>
  <c r="AT108" i="34"/>
  <c r="AG108" i="34"/>
  <c r="BO108" i="33"/>
  <c r="BC108" i="33"/>
  <c r="AP108" i="33"/>
  <c r="AB108" i="33"/>
  <c r="BY108" i="32"/>
  <c r="BL108" i="32"/>
  <c r="AZ108" i="32"/>
  <c r="AM108" i="32"/>
  <c r="Y108" i="32"/>
  <c r="J108" i="32"/>
  <c r="BW108" i="31"/>
  <c r="BJ108" i="31"/>
  <c r="AX108" i="31"/>
  <c r="AK108" i="31"/>
  <c r="X108" i="31"/>
  <c r="J108" i="31"/>
  <c r="BW108" i="30"/>
  <c r="BJ108" i="30"/>
  <c r="AX108" i="30"/>
  <c r="AK108" i="30"/>
  <c r="X108" i="30"/>
  <c r="L108" i="30"/>
  <c r="Q108" i="33"/>
  <c r="BT108" i="29"/>
  <c r="BG108" i="29"/>
  <c r="AT108" i="29"/>
  <c r="U108" i="29"/>
  <c r="BU108" i="35"/>
  <c r="BH108" i="35"/>
  <c r="AU108" i="35"/>
  <c r="AI108" i="35"/>
  <c r="BS108" i="34"/>
  <c r="BF108" i="34"/>
  <c r="AS108" i="34"/>
  <c r="AF108" i="34"/>
  <c r="B108" i="34"/>
  <c r="BN108" i="33"/>
  <c r="BB108" i="33"/>
  <c r="AO108" i="33"/>
  <c r="AA108" i="33"/>
  <c r="BX108" i="32"/>
  <c r="BK108" i="32"/>
  <c r="AY108" i="32"/>
  <c r="AL108" i="32"/>
  <c r="X108" i="32"/>
  <c r="BV108" i="31"/>
  <c r="BI108" i="31"/>
  <c r="AV108" i="31"/>
  <c r="W108" i="31"/>
  <c r="BV108" i="30"/>
  <c r="BI108" i="30"/>
  <c r="AV108" i="30"/>
  <c r="W108" i="30"/>
  <c r="J108" i="30"/>
  <c r="BS108" i="29"/>
  <c r="AS108" i="29"/>
  <c r="BT108" i="35"/>
  <c r="BG108" i="35"/>
  <c r="AT108" i="35"/>
  <c r="BR108" i="34"/>
  <c r="BE108" i="34"/>
  <c r="AR108" i="34"/>
  <c r="BM108" i="33"/>
  <c r="BA108" i="33"/>
  <c r="AN108" i="33"/>
  <c r="Z108" i="33"/>
  <c r="BW108" i="32"/>
  <c r="BJ108" i="32"/>
  <c r="AX108" i="32"/>
  <c r="AK108" i="32"/>
  <c r="W108" i="32"/>
  <c r="BU108" i="31"/>
  <c r="BH108" i="31"/>
  <c r="AU108" i="31"/>
  <c r="BU108" i="30"/>
  <c r="BH108" i="30"/>
  <c r="AU108" i="30"/>
  <c r="Z108" i="34"/>
  <c r="BR108" i="29"/>
  <c r="BE108" i="29"/>
  <c r="AR108" i="29"/>
  <c r="BS108" i="35"/>
  <c r="BF108" i="35"/>
  <c r="AS108" i="35"/>
  <c r="D108" i="35"/>
  <c r="BQ108" i="34"/>
  <c r="BD108" i="34"/>
  <c r="AQ108" i="34"/>
  <c r="BY108" i="33"/>
  <c r="BL108" i="33"/>
  <c r="AZ108" i="33"/>
  <c r="J108" i="33"/>
  <c r="BV108" i="32"/>
  <c r="BI108" i="32"/>
  <c r="AV108" i="32"/>
  <c r="BT108" i="31"/>
  <c r="BG108" i="31"/>
  <c r="AT108" i="31"/>
  <c r="BT108" i="30"/>
  <c r="BG108" i="30"/>
  <c r="AT108" i="30"/>
  <c r="AE108" i="35"/>
  <c r="AL108" i="34"/>
  <c r="BQ108" i="29"/>
  <c r="BD108" i="29"/>
  <c r="AQ108" i="29"/>
  <c r="BR108" i="35"/>
  <c r="BE108" i="35"/>
  <c r="AR108" i="35"/>
  <c r="BO108" i="34"/>
  <c r="BC108" i="34"/>
  <c r="AP108" i="34"/>
  <c r="BX108" i="33"/>
  <c r="BK108" i="33"/>
  <c r="AY108" i="33"/>
  <c r="W108" i="33"/>
  <c r="BU108" i="32"/>
  <c r="BH108" i="32"/>
  <c r="AU108" i="32"/>
  <c r="BS108" i="31"/>
  <c r="BF108" i="31"/>
  <c r="AS108" i="31"/>
  <c r="BS108" i="30"/>
  <c r="BF108" i="30"/>
  <c r="AS108" i="30"/>
  <c r="W107" i="29"/>
  <c r="AF100" i="28"/>
  <c r="BO108" i="29"/>
  <c r="BC108" i="29"/>
  <c r="AP108" i="29"/>
  <c r="AC108" i="29"/>
  <c r="D108" i="29"/>
  <c r="BQ108" i="35"/>
  <c r="BD108" i="35"/>
  <c r="AQ108" i="35"/>
  <c r="AC108" i="35"/>
  <c r="BN108" i="34"/>
  <c r="BB108" i="34"/>
  <c r="AO108" i="34"/>
  <c r="BW108" i="33"/>
  <c r="BJ108" i="33"/>
  <c r="AX108" i="33"/>
  <c r="BT108" i="32"/>
  <c r="BG108" i="32"/>
  <c r="AT108" i="32"/>
  <c r="BR108" i="31"/>
  <c r="BE108" i="31"/>
  <c r="AR108" i="31"/>
  <c r="AF108" i="31"/>
  <c r="AB108" i="35"/>
  <c r="AY107" i="29"/>
  <c r="D107" i="30"/>
  <c r="BB108" i="29"/>
  <c r="AO108" i="29"/>
  <c r="BO108" i="35"/>
  <c r="BC108" i="35"/>
  <c r="AP108" i="35"/>
  <c r="BQ108" i="31"/>
  <c r="BD108" i="31"/>
  <c r="AQ108" i="31"/>
  <c r="D108" i="31"/>
  <c r="S108" i="34"/>
  <c r="G108" i="34"/>
  <c r="AJ108" i="33"/>
  <c r="X108" i="33"/>
  <c r="I108" i="35"/>
  <c r="O108" i="32"/>
  <c r="L107" i="34"/>
  <c r="Y107" i="29"/>
  <c r="J107" i="33"/>
  <c r="AJ107" i="35"/>
  <c r="V107" i="32"/>
  <c r="BU107" i="33"/>
  <c r="X107" i="29"/>
  <c r="AG107" i="31"/>
  <c r="H107" i="31"/>
  <c r="S107" i="29"/>
  <c r="A107" i="29"/>
  <c r="A107" i="34"/>
  <c r="A107" i="31"/>
  <c r="A107" i="30"/>
  <c r="J107" i="35"/>
  <c r="AA107" i="30"/>
  <c r="Q107" i="31"/>
  <c r="AK107" i="29"/>
  <c r="AS107" i="29"/>
  <c r="P107" i="33"/>
  <c r="AH107" i="30"/>
  <c r="BT107" i="33"/>
  <c r="AQ107" i="34"/>
  <c r="N107" i="33"/>
  <c r="C107" i="31"/>
  <c r="AM107" i="33"/>
  <c r="I99" i="26"/>
  <c r="G99" i="26" s="1"/>
  <c r="C107" i="35"/>
  <c r="S107" i="31"/>
  <c r="F107" i="33"/>
  <c r="G107" i="29"/>
  <c r="Q107" i="35"/>
  <c r="W107" i="32"/>
  <c r="B107" i="34"/>
  <c r="AC107" i="34"/>
  <c r="AI107" i="35"/>
  <c r="AA107" i="34"/>
  <c r="G107" i="30"/>
  <c r="F107" i="30"/>
  <c r="AI107" i="32"/>
  <c r="AJ107" i="30"/>
  <c r="V107" i="30"/>
  <c r="AJ106" i="29"/>
  <c r="E107" i="29"/>
  <c r="AL107" i="29"/>
  <c r="Q107" i="34"/>
  <c r="BM107" i="30"/>
  <c r="AT107" i="33"/>
  <c r="BM107" i="32"/>
  <c r="AB107" i="34"/>
  <c r="AG107" i="32"/>
  <c r="N107" i="32"/>
  <c r="AX107" i="29"/>
  <c r="BQ107" i="35"/>
  <c r="H107" i="30"/>
  <c r="C107" i="34"/>
  <c r="N107" i="29"/>
  <c r="T107" i="33"/>
  <c r="P107" i="31"/>
  <c r="AQ107" i="29"/>
  <c r="X107" i="33"/>
  <c r="BV107" i="29"/>
  <c r="BR107" i="34"/>
  <c r="AO107" i="31"/>
  <c r="AA107" i="35"/>
  <c r="I107" i="35"/>
  <c r="L107" i="35"/>
  <c r="AL107" i="33"/>
  <c r="AR107" i="34"/>
  <c r="AN107" i="30"/>
  <c r="F107" i="29"/>
  <c r="X107" i="32"/>
  <c r="BH107" i="30"/>
  <c r="Y107" i="33"/>
  <c r="BE107" i="34"/>
  <c r="D107" i="35"/>
  <c r="AJ107" i="32"/>
  <c r="AA107" i="31"/>
  <c r="AO107" i="35"/>
  <c r="B107" i="29"/>
  <c r="C98" i="26"/>
  <c r="U107" i="29"/>
  <c r="B107" i="31"/>
  <c r="U107" i="31"/>
  <c r="BI107" i="34"/>
  <c r="BI107" i="35"/>
  <c r="BI107" i="29"/>
  <c r="BI107" i="31"/>
  <c r="AP107" i="34"/>
  <c r="AP107" i="35"/>
  <c r="BI107" i="30"/>
  <c r="BI107" i="32"/>
  <c r="X107" i="35"/>
  <c r="E107" i="35"/>
  <c r="L100" i="28"/>
  <c r="AC107" i="30"/>
  <c r="BQ107" i="33"/>
  <c r="BQ107" i="30"/>
  <c r="BQ107" i="32"/>
  <c r="BQ107" i="31"/>
  <c r="AX107" i="35"/>
  <c r="AX107" i="34"/>
  <c r="AX107" i="33"/>
  <c r="AX107" i="30"/>
  <c r="AX107" i="32"/>
  <c r="AM107" i="34"/>
  <c r="T107" i="34"/>
  <c r="Z107" i="34"/>
  <c r="G107" i="34"/>
  <c r="D107" i="31"/>
  <c r="W107" i="31"/>
  <c r="R107" i="29"/>
  <c r="BK107" i="29"/>
  <c r="BO107" i="35"/>
  <c r="BQ107" i="34"/>
  <c r="I107" i="32"/>
  <c r="AJ107" i="31"/>
  <c r="J107" i="30"/>
  <c r="N107" i="35"/>
  <c r="AG107" i="35"/>
  <c r="Y107" i="34"/>
  <c r="F107" i="34"/>
  <c r="AL107" i="34"/>
  <c r="S107" i="34"/>
  <c r="H96" i="26"/>
  <c r="C107" i="29"/>
  <c r="V107" i="29"/>
  <c r="AF107" i="33"/>
  <c r="M107" i="33"/>
  <c r="AH107" i="31"/>
  <c r="O107" i="31"/>
  <c r="T107" i="29"/>
  <c r="AR107" i="29"/>
  <c r="BQ107" i="29"/>
  <c r="P107" i="35"/>
  <c r="BU107" i="35"/>
  <c r="AE107" i="34"/>
  <c r="BV107" i="34"/>
  <c r="AU107" i="33"/>
  <c r="BU107" i="32"/>
  <c r="AV107" i="31"/>
  <c r="O107" i="30"/>
  <c r="D100" i="28"/>
  <c r="AK100" i="28"/>
  <c r="Q107" i="30"/>
  <c r="AU107" i="31"/>
  <c r="BN107" i="34"/>
  <c r="BN107" i="29"/>
  <c r="AB107" i="29"/>
  <c r="BN107" i="33"/>
  <c r="BN107" i="30"/>
  <c r="BN107" i="32"/>
  <c r="AU107" i="34"/>
  <c r="AU107" i="29"/>
  <c r="I107" i="29"/>
  <c r="H95" i="26"/>
  <c r="AT107" i="30"/>
  <c r="AT107" i="32"/>
  <c r="AT107" i="31"/>
  <c r="BM107" i="35"/>
  <c r="BM107" i="34"/>
  <c r="BM107" i="29"/>
  <c r="BM107" i="33"/>
  <c r="BM107" i="31"/>
  <c r="AT107" i="35"/>
  <c r="AT107" i="34"/>
  <c r="AT107" i="29"/>
  <c r="M98" i="26"/>
  <c r="O107" i="29"/>
  <c r="AH107" i="29"/>
  <c r="AE107" i="33"/>
  <c r="L107" i="33"/>
  <c r="S107" i="32"/>
  <c r="AL107" i="32"/>
  <c r="F107" i="32"/>
  <c r="Y107" i="32"/>
  <c r="BR107" i="29"/>
  <c r="AQ107" i="35"/>
  <c r="AJ107" i="34"/>
  <c r="BV107" i="32"/>
  <c r="AX107" i="31"/>
  <c r="BU107" i="30"/>
  <c r="B107" i="33"/>
  <c r="V101" i="28"/>
  <c r="U107" i="33"/>
  <c r="O107" i="33"/>
  <c r="G107" i="32"/>
  <c r="Z107" i="32"/>
  <c r="T107" i="32"/>
  <c r="AM107" i="32"/>
  <c r="AF107" i="31"/>
  <c r="M107" i="31"/>
  <c r="E107" i="30"/>
  <c r="X107" i="30"/>
  <c r="AD101" i="28"/>
  <c r="B107" i="35"/>
  <c r="BF107" i="33"/>
  <c r="BF107" i="30"/>
  <c r="BF107" i="32"/>
  <c r="BF107" i="31"/>
  <c r="BY107" i="35"/>
  <c r="BY107" i="34"/>
  <c r="BY107" i="29"/>
  <c r="BY107" i="30"/>
  <c r="BY107" i="32"/>
  <c r="BY107" i="31"/>
  <c r="BF107" i="35"/>
  <c r="BF107" i="34"/>
  <c r="AS107" i="33"/>
  <c r="AS107" i="30"/>
  <c r="AS107" i="32"/>
  <c r="AS107" i="31"/>
  <c r="BL107" i="35"/>
  <c r="BL107" i="34"/>
  <c r="BL107" i="29"/>
  <c r="BL107" i="30"/>
  <c r="BL107" i="32"/>
  <c r="BL107" i="31"/>
  <c r="AS107" i="35"/>
  <c r="AS107" i="34"/>
  <c r="B99" i="28"/>
  <c r="A106" i="34"/>
  <c r="A98" i="26"/>
  <c r="F98" i="26" s="1"/>
  <c r="R107" i="32"/>
  <c r="AK107" i="32"/>
  <c r="T107" i="30"/>
  <c r="AM107" i="30"/>
  <c r="AV107" i="29"/>
  <c r="BU107" i="29"/>
  <c r="AU107" i="35"/>
  <c r="E107" i="33"/>
  <c r="BG107" i="33"/>
  <c r="AA107" i="32"/>
  <c r="BB107" i="31"/>
  <c r="W107" i="30"/>
  <c r="BV107" i="30"/>
  <c r="AK107" i="35"/>
  <c r="BI104" i="28"/>
  <c r="J107" i="34"/>
  <c r="BO107" i="34"/>
  <c r="BO107" i="29"/>
  <c r="BO107" i="33"/>
  <c r="BO107" i="30"/>
  <c r="BO107" i="32"/>
  <c r="BO107" i="31"/>
  <c r="AV107" i="33"/>
  <c r="AM107" i="35"/>
  <c r="T107" i="35"/>
  <c r="Z107" i="35"/>
  <c r="G107" i="35"/>
  <c r="O107" i="34"/>
  <c r="AH107" i="34"/>
  <c r="Y107" i="35"/>
  <c r="F107" i="35"/>
  <c r="L106" i="29"/>
  <c r="AL107" i="35"/>
  <c r="S107" i="35"/>
  <c r="N107" i="34"/>
  <c r="AG107" i="34"/>
  <c r="AA107" i="33"/>
  <c r="H107" i="33"/>
  <c r="AC107" i="31"/>
  <c r="J107" i="31"/>
  <c r="R107" i="30"/>
  <c r="AK107" i="30"/>
  <c r="Z107" i="29"/>
  <c r="V107" i="35"/>
  <c r="BB107" i="35"/>
  <c r="D107" i="34"/>
  <c r="BL107" i="33"/>
  <c r="I107" i="31"/>
  <c r="BJ107" i="31"/>
  <c r="AI107" i="30"/>
  <c r="U107" i="34"/>
  <c r="U107" i="35"/>
  <c r="BD107" i="33"/>
  <c r="BD107" i="30"/>
  <c r="BD107" i="32"/>
  <c r="BD107" i="31"/>
  <c r="BW107" i="35"/>
  <c r="BW107" i="34"/>
  <c r="BW107" i="33"/>
  <c r="BW107" i="30"/>
  <c r="BW107" i="32"/>
  <c r="AC107" i="29"/>
  <c r="Z107" i="33"/>
  <c r="G107" i="33"/>
  <c r="AY103" i="28"/>
  <c r="AE107" i="29"/>
  <c r="BD107" i="29"/>
  <c r="W107" i="35"/>
  <c r="BC107" i="35"/>
  <c r="H107" i="34"/>
  <c r="AV107" i="34"/>
  <c r="S107" i="33"/>
  <c r="AN107" i="32"/>
  <c r="N107" i="31"/>
  <c r="BN107" i="31"/>
  <c r="AR107" i="33"/>
  <c r="AR107" i="30"/>
  <c r="AR107" i="32"/>
  <c r="AR107" i="31"/>
  <c r="BK107" i="35"/>
  <c r="BK107" i="34"/>
  <c r="BK107" i="33"/>
  <c r="BK107" i="30"/>
  <c r="BK107" i="32"/>
  <c r="BK107" i="31"/>
  <c r="AR107" i="35"/>
  <c r="BH107" i="31"/>
  <c r="AO107" i="34"/>
  <c r="AO107" i="29"/>
  <c r="AO107" i="33"/>
  <c r="AO107" i="30"/>
  <c r="AO107" i="32"/>
  <c r="BH107" i="34"/>
  <c r="BH107" i="29"/>
  <c r="M96" i="26"/>
  <c r="J107" i="29"/>
  <c r="AF107" i="29"/>
  <c r="BE107" i="29"/>
  <c r="BD107" i="35"/>
  <c r="P107" i="34"/>
  <c r="BC107" i="34"/>
  <c r="AU107" i="32"/>
  <c r="C100" i="28"/>
  <c r="AJ100" i="28"/>
  <c r="BU107" i="31"/>
  <c r="BB107" i="34"/>
  <c r="BB107" i="29"/>
  <c r="P107" i="29"/>
  <c r="BB107" i="33"/>
  <c r="BB107" i="30"/>
  <c r="BB107" i="32"/>
  <c r="BU107" i="34"/>
  <c r="AI107" i="29"/>
  <c r="M95" i="26"/>
  <c r="BT107" i="30"/>
  <c r="BT107" i="32"/>
  <c r="BT107" i="31"/>
  <c r="BA107" i="35"/>
  <c r="BA107" i="34"/>
  <c r="BA107" i="29"/>
  <c r="BA107" i="33"/>
  <c r="BA107" i="31"/>
  <c r="BT107" i="35"/>
  <c r="BT107" i="34"/>
  <c r="BT107" i="29"/>
  <c r="BG107" i="30"/>
  <c r="BG107" i="32"/>
  <c r="BG107" i="31"/>
  <c r="AN107" i="35"/>
  <c r="AN107" i="34"/>
  <c r="AN107" i="29"/>
  <c r="AN107" i="33"/>
  <c r="AN107" i="31"/>
  <c r="BG107" i="35"/>
  <c r="BG107" i="34"/>
  <c r="BG107" i="29"/>
  <c r="AA107" i="29"/>
  <c r="H107" i="29"/>
  <c r="R107" i="33"/>
  <c r="AK107" i="33"/>
  <c r="AF107" i="32"/>
  <c r="M107" i="32"/>
  <c r="N98" i="26"/>
  <c r="U107" i="30"/>
  <c r="D98" i="26"/>
  <c r="L107" i="29"/>
  <c r="AG107" i="29"/>
  <c r="BF107" i="29"/>
  <c r="AC107" i="35"/>
  <c r="BH107" i="35"/>
  <c r="BD107" i="34"/>
  <c r="BY107" i="33"/>
  <c r="AV107" i="32"/>
  <c r="V107" i="31"/>
  <c r="BW107" i="31"/>
  <c r="AU107" i="30"/>
  <c r="K108" i="30"/>
  <c r="AE107" i="30"/>
  <c r="L107" i="30"/>
  <c r="AP107" i="29"/>
  <c r="D107" i="29"/>
  <c r="AP107" i="33"/>
  <c r="AP107" i="30"/>
  <c r="AP107" i="32"/>
  <c r="AP107" i="31"/>
  <c r="BI107" i="33"/>
  <c r="BC107" i="29"/>
  <c r="Q107" i="29"/>
  <c r="BC107" i="33"/>
  <c r="BC107" i="30"/>
  <c r="BC107" i="32"/>
  <c r="BC107" i="31"/>
  <c r="BV107" i="35"/>
  <c r="BV107" i="33"/>
  <c r="AE107" i="31"/>
  <c r="L107" i="31"/>
  <c r="BS107" i="33"/>
  <c r="BS107" i="30"/>
  <c r="BS107" i="32"/>
  <c r="BS107" i="31"/>
  <c r="AZ107" i="35"/>
  <c r="AZ107" i="34"/>
  <c r="AZ107" i="29"/>
  <c r="AZ107" i="30"/>
  <c r="AZ107" i="32"/>
  <c r="AZ107" i="31"/>
  <c r="BS107" i="35"/>
  <c r="BS107" i="34"/>
  <c r="BS107" i="29"/>
  <c r="O106" i="35"/>
  <c r="O107" i="35"/>
  <c r="AH107" i="35"/>
  <c r="B106" i="35"/>
  <c r="I106" i="34"/>
  <c r="I107" i="34"/>
  <c r="Q106" i="33"/>
  <c r="Q107" i="33"/>
  <c r="AJ107" i="33"/>
  <c r="D106" i="33"/>
  <c r="D107" i="33"/>
  <c r="W107" i="33"/>
  <c r="AE107" i="32"/>
  <c r="L107" i="32"/>
  <c r="F107" i="31"/>
  <c r="Y107" i="31"/>
  <c r="AG107" i="30"/>
  <c r="N107" i="30"/>
  <c r="AJ107" i="29"/>
  <c r="AE107" i="35"/>
  <c r="AG107" i="33"/>
  <c r="BA107" i="32"/>
  <c r="AV107" i="30"/>
  <c r="AB107" i="33"/>
  <c r="I107" i="33"/>
  <c r="R101" i="28"/>
  <c r="U107" i="32"/>
  <c r="B107" i="32"/>
  <c r="AH107" i="32"/>
  <c r="O107" i="32"/>
  <c r="Z107" i="31"/>
  <c r="G107" i="31"/>
  <c r="T107" i="31"/>
  <c r="AM107" i="31"/>
  <c r="AF107" i="30"/>
  <c r="M107" i="30"/>
  <c r="AQ107" i="33"/>
  <c r="AQ107" i="30"/>
  <c r="AQ107" i="32"/>
  <c r="AQ107" i="31"/>
  <c r="BJ107" i="35"/>
  <c r="BJ107" i="34"/>
  <c r="BJ107" i="33"/>
  <c r="BJ107" i="30"/>
  <c r="BJ107" i="32"/>
  <c r="BE107" i="33"/>
  <c r="BE107" i="30"/>
  <c r="BE107" i="32"/>
  <c r="BE107" i="31"/>
  <c r="BX107" i="35"/>
  <c r="BX107" i="34"/>
  <c r="BX107" i="29"/>
  <c r="BX107" i="33"/>
  <c r="BX107" i="30"/>
  <c r="BX107" i="32"/>
  <c r="BX107" i="31"/>
  <c r="BE107" i="35"/>
  <c r="S100" i="28"/>
  <c r="D107" i="32"/>
  <c r="S107" i="30"/>
  <c r="AL107" i="30"/>
  <c r="BR107" i="33"/>
  <c r="BR107" i="30"/>
  <c r="BR107" i="32"/>
  <c r="BR107" i="31"/>
  <c r="AY107" i="35"/>
  <c r="AY107" i="34"/>
  <c r="AY107" i="33"/>
  <c r="AY107" i="30"/>
  <c r="AY107" i="32"/>
  <c r="AY107" i="31"/>
  <c r="BR107" i="35"/>
  <c r="H97" i="26"/>
  <c r="T100" i="28"/>
  <c r="AC107" i="32"/>
  <c r="J107" i="32"/>
  <c r="R107" i="31"/>
  <c r="AK107" i="31"/>
  <c r="E107" i="31"/>
  <c r="X107" i="31"/>
  <c r="H107" i="35"/>
  <c r="AI107" i="33"/>
  <c r="BH107" i="32"/>
  <c r="AI107" i="31"/>
  <c r="B107" i="30"/>
  <c r="BA107" i="30"/>
  <c r="M107" i="35"/>
  <c r="AF107" i="35"/>
  <c r="X107" i="34"/>
  <c r="E107" i="34"/>
  <c r="AK107" i="34"/>
  <c r="AC107" i="33"/>
  <c r="C107" i="32"/>
  <c r="P107" i="32"/>
  <c r="I98" i="26"/>
  <c r="G98" i="26" s="1"/>
  <c r="Q107" i="32"/>
  <c r="Y107" i="30"/>
  <c r="AL104" i="28"/>
  <c r="E107" i="32"/>
  <c r="J101" i="28"/>
  <c r="N99" i="26"/>
  <c r="L99" i="26" s="1"/>
  <c r="Z107" i="30"/>
  <c r="C107" i="33"/>
  <c r="AF107" i="34"/>
  <c r="B101" i="28"/>
  <c r="N101" i="28"/>
  <c r="D99" i="26"/>
  <c r="B99" i="26" s="1"/>
  <c r="I107" i="30"/>
  <c r="AL107" i="31"/>
  <c r="F101" i="28"/>
  <c r="K99" i="26"/>
  <c r="K98" i="26"/>
  <c r="AB107" i="30"/>
  <c r="M107" i="34"/>
  <c r="V107" i="33"/>
  <c r="AH107" i="33"/>
  <c r="AE106" i="35"/>
  <c r="AL106" i="34"/>
  <c r="AG106" i="33"/>
  <c r="AM106" i="35"/>
  <c r="Z106" i="35"/>
  <c r="AH106" i="34"/>
  <c r="U106" i="34"/>
  <c r="AB106" i="33"/>
  <c r="AJ106" i="32"/>
  <c r="AE106" i="31"/>
  <c r="AL106" i="30"/>
  <c r="Y106" i="30"/>
  <c r="AL106" i="35"/>
  <c r="F106" i="35"/>
  <c r="L106" i="32"/>
  <c r="S106" i="31"/>
  <c r="F106" i="31"/>
  <c r="N106" i="30"/>
  <c r="S106" i="35"/>
  <c r="AG106" i="34"/>
  <c r="H106" i="33"/>
  <c r="AI106" i="32"/>
  <c r="C106" i="32"/>
  <c r="J106" i="31"/>
  <c r="AK106" i="30"/>
  <c r="E106" i="30"/>
  <c r="R106" i="35"/>
  <c r="E106" i="35"/>
  <c r="AF106" i="34"/>
  <c r="T106" i="33"/>
  <c r="G106" i="33"/>
  <c r="O106" i="32"/>
  <c r="I106" i="31"/>
  <c r="Q106" i="30"/>
  <c r="D106" i="30"/>
  <c r="B106" i="34"/>
  <c r="Q106" i="35"/>
  <c r="D106" i="35"/>
  <c r="L106" i="34"/>
  <c r="S106" i="33"/>
  <c r="F106" i="33"/>
  <c r="N106" i="32"/>
  <c r="H106" i="31"/>
  <c r="P106" i="30"/>
  <c r="C106" i="30"/>
  <c r="N106" i="34"/>
  <c r="P106" i="35"/>
  <c r="C106" i="35"/>
  <c r="J106" i="34"/>
  <c r="R106" i="33"/>
  <c r="E106" i="33"/>
  <c r="M106" i="32"/>
  <c r="T106" i="31"/>
  <c r="G106" i="31"/>
  <c r="O106" i="30"/>
  <c r="B106" i="30"/>
  <c r="I106" i="33"/>
  <c r="AH105" i="35"/>
  <c r="W105" i="33"/>
  <c r="N106" i="35"/>
  <c r="H106" i="34"/>
  <c r="P106" i="33"/>
  <c r="C106" i="33"/>
  <c r="R106" i="31"/>
  <c r="E106" i="31"/>
  <c r="M106" i="30"/>
  <c r="M106" i="35"/>
  <c r="T106" i="34"/>
  <c r="G106" i="34"/>
  <c r="O106" i="33"/>
  <c r="B106" i="33"/>
  <c r="I106" i="32"/>
  <c r="Q106" i="31"/>
  <c r="D106" i="31"/>
  <c r="D106" i="32"/>
  <c r="N96" i="26"/>
  <c r="T105" i="34"/>
  <c r="O105" i="33"/>
  <c r="I105" i="32"/>
  <c r="W105" i="31"/>
  <c r="L106" i="35"/>
  <c r="S106" i="34"/>
  <c r="Y106" i="34"/>
  <c r="N106" i="33"/>
  <c r="AA106" i="32"/>
  <c r="P106" i="31"/>
  <c r="V106" i="31"/>
  <c r="AC106" i="30"/>
  <c r="P100" i="28"/>
  <c r="P106" i="32"/>
  <c r="AC106" i="35"/>
  <c r="AK106" i="34"/>
  <c r="X106" i="34"/>
  <c r="AF106" i="33"/>
  <c r="AM106" i="32"/>
  <c r="Z106" i="32"/>
  <c r="AH106" i="31"/>
  <c r="U106" i="31"/>
  <c r="AB106" i="30"/>
  <c r="AI106" i="31"/>
  <c r="AB106" i="35"/>
  <c r="AJ106" i="34"/>
  <c r="W106" i="34"/>
  <c r="L106" i="33"/>
  <c r="AL106" i="32"/>
  <c r="Y106" i="32"/>
  <c r="AG106" i="31"/>
  <c r="AA106" i="30"/>
  <c r="C99" i="28"/>
  <c r="D99" i="28"/>
  <c r="F106" i="30"/>
  <c r="AA106" i="35"/>
  <c r="AI106" i="34"/>
  <c r="V106" i="34"/>
  <c r="AC106" i="33"/>
  <c r="AK106" i="32"/>
  <c r="X106" i="32"/>
  <c r="M106" i="31"/>
  <c r="AM106" i="30"/>
  <c r="Z106" i="30"/>
  <c r="G106" i="35"/>
  <c r="R106" i="30"/>
  <c r="T99" i="28"/>
  <c r="X106" i="29"/>
  <c r="Z106" i="34"/>
  <c r="F105" i="34"/>
  <c r="AI105" i="31"/>
  <c r="AC105" i="30"/>
  <c r="AE100" i="28"/>
  <c r="O100" i="28"/>
  <c r="A106" i="29"/>
  <c r="M106" i="29"/>
  <c r="Y106" i="29"/>
  <c r="AK106" i="29"/>
  <c r="H106" i="35"/>
  <c r="T106" i="35"/>
  <c r="AF106" i="35"/>
  <c r="C106" i="34"/>
  <c r="O106" i="34"/>
  <c r="AA106" i="34"/>
  <c r="AM106" i="34"/>
  <c r="J106" i="33"/>
  <c r="V106" i="33"/>
  <c r="AH106" i="33"/>
  <c r="E106" i="32"/>
  <c r="Q106" i="32"/>
  <c r="AC106" i="32"/>
  <c r="L106" i="31"/>
  <c r="X106" i="31"/>
  <c r="AJ106" i="31"/>
  <c r="G106" i="30"/>
  <c r="S106" i="30"/>
  <c r="AE106" i="30"/>
  <c r="U106" i="33"/>
  <c r="AB106" i="32"/>
  <c r="W106" i="31"/>
  <c r="J105" i="35"/>
  <c r="AK105" i="34"/>
  <c r="E105" i="34"/>
  <c r="I105" i="30"/>
  <c r="BK103" i="28"/>
  <c r="B106" i="29"/>
  <c r="N106" i="29"/>
  <c r="Z106" i="29"/>
  <c r="AL106" i="29"/>
  <c r="I106" i="35"/>
  <c r="U106" i="35"/>
  <c r="AG106" i="35"/>
  <c r="D106" i="34"/>
  <c r="P106" i="34"/>
  <c r="AB106" i="34"/>
  <c r="W106" i="33"/>
  <c r="AI106" i="33"/>
  <c r="F106" i="32"/>
  <c r="R106" i="32"/>
  <c r="A106" i="31"/>
  <c r="Y106" i="31"/>
  <c r="AK106" i="31"/>
  <c r="H106" i="30"/>
  <c r="T106" i="30"/>
  <c r="AF106" i="30"/>
  <c r="Q105" i="34"/>
  <c r="Y105" i="32"/>
  <c r="BI103" i="28"/>
  <c r="C106" i="29"/>
  <c r="O106" i="29"/>
  <c r="AA106" i="29"/>
  <c r="AM106" i="29"/>
  <c r="J106" i="35"/>
  <c r="V106" i="35"/>
  <c r="AH106" i="35"/>
  <c r="E106" i="34"/>
  <c r="Q106" i="34"/>
  <c r="AC106" i="34"/>
  <c r="X106" i="33"/>
  <c r="AJ106" i="33"/>
  <c r="G106" i="32"/>
  <c r="S106" i="32"/>
  <c r="AE106" i="32"/>
  <c r="B106" i="31"/>
  <c r="N106" i="31"/>
  <c r="Z106" i="31"/>
  <c r="AL106" i="31"/>
  <c r="I106" i="30"/>
  <c r="U106" i="30"/>
  <c r="AG106" i="30"/>
  <c r="AA105" i="35"/>
  <c r="AA100" i="28"/>
  <c r="K100" i="28"/>
  <c r="D106" i="29"/>
  <c r="P106" i="29"/>
  <c r="AB106" i="29"/>
  <c r="W106" i="35"/>
  <c r="AI106" i="35"/>
  <c r="F106" i="34"/>
  <c r="R106" i="34"/>
  <c r="A106" i="33"/>
  <c r="M106" i="33"/>
  <c r="Y106" i="33"/>
  <c r="AK106" i="33"/>
  <c r="H106" i="32"/>
  <c r="T106" i="32"/>
  <c r="AF106" i="32"/>
  <c r="C106" i="31"/>
  <c r="O106" i="31"/>
  <c r="AA106" i="31"/>
  <c r="AM106" i="31"/>
  <c r="J106" i="30"/>
  <c r="V106" i="30"/>
  <c r="AH106" i="30"/>
  <c r="Z100" i="28"/>
  <c r="AQ103" i="28"/>
  <c r="E106" i="29"/>
  <c r="Q106" i="29"/>
  <c r="AC106" i="29"/>
  <c r="X106" i="35"/>
  <c r="AJ106" i="35"/>
  <c r="AE106" i="34"/>
  <c r="Z106" i="33"/>
  <c r="AL106" i="33"/>
  <c r="U106" i="32"/>
  <c r="AG106" i="32"/>
  <c r="AB106" i="31"/>
  <c r="W106" i="30"/>
  <c r="AI106" i="30"/>
  <c r="H105" i="33"/>
  <c r="X100" i="28"/>
  <c r="F106" i="29"/>
  <c r="R106" i="29"/>
  <c r="A106" i="35"/>
  <c r="Y106" i="35"/>
  <c r="AK106" i="35"/>
  <c r="AA106" i="33"/>
  <c r="AM106" i="33"/>
  <c r="J106" i="32"/>
  <c r="V106" i="32"/>
  <c r="AH106" i="32"/>
  <c r="AC106" i="31"/>
  <c r="L106" i="30"/>
  <c r="X106" i="30"/>
  <c r="AJ106" i="30"/>
  <c r="M105" i="34"/>
  <c r="G100" i="28"/>
  <c r="G106" i="29"/>
  <c r="S106" i="29"/>
  <c r="AE106" i="29"/>
  <c r="W106" i="32"/>
  <c r="A106" i="30"/>
  <c r="AG105" i="32"/>
  <c r="H106" i="29"/>
  <c r="T106" i="29"/>
  <c r="AF106" i="29"/>
  <c r="C105" i="35"/>
  <c r="AC105" i="34"/>
  <c r="M105" i="32"/>
  <c r="I106" i="29"/>
  <c r="U106" i="29"/>
  <c r="AG106" i="29"/>
  <c r="A106" i="32"/>
  <c r="AF106" i="31"/>
  <c r="S105" i="31"/>
  <c r="AG105" i="30"/>
  <c r="J106" i="29"/>
  <c r="V106" i="29"/>
  <c r="AH106" i="29"/>
  <c r="AE106" i="33"/>
  <c r="B106" i="32"/>
  <c r="C105" i="33"/>
  <c r="W106" i="29"/>
  <c r="AI106" i="29"/>
  <c r="M106" i="34"/>
  <c r="C98" i="28"/>
  <c r="D98" i="28"/>
  <c r="BE101" i="28"/>
  <c r="AM101" i="28"/>
  <c r="C96" i="26"/>
  <c r="T105" i="35"/>
  <c r="Z105" i="35"/>
  <c r="O105" i="34"/>
  <c r="AH105" i="34"/>
  <c r="B105" i="34"/>
  <c r="U105" i="34"/>
  <c r="AB105" i="33"/>
  <c r="I105" i="33"/>
  <c r="R105" i="32"/>
  <c r="X105" i="32"/>
  <c r="E105" i="32"/>
  <c r="AF105" i="31"/>
  <c r="M105" i="31"/>
  <c r="T105" i="30"/>
  <c r="AM105" i="30"/>
  <c r="G105" i="30"/>
  <c r="Z105" i="30"/>
  <c r="C97" i="26"/>
  <c r="BD102" i="28"/>
  <c r="AH105" i="29"/>
  <c r="V105" i="29"/>
  <c r="J105" i="29"/>
  <c r="AA105" i="33"/>
  <c r="AK105" i="32"/>
  <c r="BG101" i="28"/>
  <c r="A96" i="26"/>
  <c r="E99" i="28"/>
  <c r="AL105" i="35"/>
  <c r="F105" i="35"/>
  <c r="Y105" i="35"/>
  <c r="N105" i="34"/>
  <c r="AG105" i="34"/>
  <c r="AJ105" i="32"/>
  <c r="Q105" i="32"/>
  <c r="W105" i="32"/>
  <c r="D105" i="32"/>
  <c r="L105" i="31"/>
  <c r="S105" i="30"/>
  <c r="AL105" i="30"/>
  <c r="F105" i="30"/>
  <c r="Y105" i="30"/>
  <c r="A105" i="33"/>
  <c r="A105" i="31"/>
  <c r="A97" i="26"/>
  <c r="A105" i="30"/>
  <c r="A105" i="29"/>
  <c r="A105" i="35"/>
  <c r="AG105" i="29"/>
  <c r="U105" i="29"/>
  <c r="I105" i="29"/>
  <c r="V105" i="35"/>
  <c r="AF105" i="34"/>
  <c r="R105" i="35"/>
  <c r="AK105" i="35"/>
  <c r="E105" i="35"/>
  <c r="X105" i="35"/>
  <c r="T105" i="33"/>
  <c r="Z105" i="33"/>
  <c r="G105" i="33"/>
  <c r="AI105" i="32"/>
  <c r="P105" i="32"/>
  <c r="V105" i="32"/>
  <c r="C105" i="32"/>
  <c r="J105" i="31"/>
  <c r="AC105" i="31"/>
  <c r="R105" i="30"/>
  <c r="AK105" i="30"/>
  <c r="X105" i="30"/>
  <c r="AF105" i="29"/>
  <c r="T105" i="29"/>
  <c r="H105" i="29"/>
  <c r="S105" i="35"/>
  <c r="AY101" i="28"/>
  <c r="K98" i="28"/>
  <c r="AW101" i="28"/>
  <c r="Q105" i="35"/>
  <c r="AJ105" i="35"/>
  <c r="D105" i="35"/>
  <c r="W105" i="35"/>
  <c r="L105" i="34"/>
  <c r="AE105" i="34"/>
  <c r="AL105" i="33"/>
  <c r="S105" i="33"/>
  <c r="Y105" i="33"/>
  <c r="F105" i="33"/>
  <c r="AH105" i="32"/>
  <c r="O105" i="32"/>
  <c r="B105" i="32"/>
  <c r="I105" i="31"/>
  <c r="AB105" i="31"/>
  <c r="AJ105" i="30"/>
  <c r="D105" i="30"/>
  <c r="W105" i="30"/>
  <c r="AF99" i="28"/>
  <c r="AE105" i="29"/>
  <c r="S105" i="29"/>
  <c r="G105" i="29"/>
  <c r="O105" i="35"/>
  <c r="Y105" i="34"/>
  <c r="U105" i="32"/>
  <c r="AE105" i="31"/>
  <c r="AE98" i="28"/>
  <c r="AO101" i="28"/>
  <c r="P105" i="35"/>
  <c r="AI105" i="35"/>
  <c r="J105" i="34"/>
  <c r="AK105" i="33"/>
  <c r="R105" i="33"/>
  <c r="X105" i="33"/>
  <c r="E105" i="33"/>
  <c r="N105" i="32"/>
  <c r="H105" i="31"/>
  <c r="AA105" i="31"/>
  <c r="P105" i="30"/>
  <c r="AI105" i="30"/>
  <c r="V105" i="30"/>
  <c r="C105" i="30"/>
  <c r="S99" i="28"/>
  <c r="R105" i="29"/>
  <c r="F105" i="29"/>
  <c r="AJ105" i="33"/>
  <c r="Q105" i="33"/>
  <c r="D105" i="33"/>
  <c r="AF105" i="32"/>
  <c r="T105" i="31"/>
  <c r="AM105" i="31"/>
  <c r="Z105" i="31"/>
  <c r="N97" i="26"/>
  <c r="L97" i="26" s="1"/>
  <c r="AH105" i="30"/>
  <c r="O105" i="30"/>
  <c r="D97" i="26"/>
  <c r="B105" i="30"/>
  <c r="AC105" i="29"/>
  <c r="Q105" i="29"/>
  <c r="E105" i="29"/>
  <c r="G105" i="35"/>
  <c r="B105" i="35"/>
  <c r="U105" i="35"/>
  <c r="BK101" i="28"/>
  <c r="BD101" i="28"/>
  <c r="N105" i="35"/>
  <c r="AG105" i="35"/>
  <c r="AA105" i="34"/>
  <c r="P105" i="33"/>
  <c r="V105" i="33"/>
  <c r="L105" i="32"/>
  <c r="AE105" i="32"/>
  <c r="AL105" i="31"/>
  <c r="F105" i="31"/>
  <c r="Y105" i="31"/>
  <c r="N105" i="30"/>
  <c r="AB105" i="29"/>
  <c r="P105" i="29"/>
  <c r="D105" i="29"/>
  <c r="A105" i="32"/>
  <c r="U105" i="30"/>
  <c r="T98" i="28"/>
  <c r="AF105" i="35"/>
  <c r="M105" i="35"/>
  <c r="AM105" i="34"/>
  <c r="Z105" i="34"/>
  <c r="G105" i="34"/>
  <c r="AH105" i="33"/>
  <c r="B105" i="33"/>
  <c r="U105" i="33"/>
  <c r="J105" i="32"/>
  <c r="AC105" i="32"/>
  <c r="R105" i="31"/>
  <c r="AK105" i="31"/>
  <c r="X105" i="31"/>
  <c r="E105" i="31"/>
  <c r="AF105" i="30"/>
  <c r="M105" i="30"/>
  <c r="AM105" i="29"/>
  <c r="AA105" i="29"/>
  <c r="O105" i="29"/>
  <c r="B105" i="29"/>
  <c r="H105" i="34"/>
  <c r="G105" i="31"/>
  <c r="Q105" i="30"/>
  <c r="D96" i="26"/>
  <c r="V98" i="28"/>
  <c r="AV101" i="28"/>
  <c r="L105" i="35"/>
  <c r="AL105" i="34"/>
  <c r="S105" i="34"/>
  <c r="N105" i="33"/>
  <c r="AG105" i="33"/>
  <c r="AB105" i="32"/>
  <c r="AJ105" i="31"/>
  <c r="Q105" i="31"/>
  <c r="D105" i="31"/>
  <c r="AE105" i="30"/>
  <c r="L105" i="30"/>
  <c r="AL105" i="29"/>
  <c r="Z105" i="29"/>
  <c r="N105" i="29"/>
  <c r="AS101" i="28"/>
  <c r="AC105" i="35"/>
  <c r="R105" i="34"/>
  <c r="X105" i="34"/>
  <c r="M105" i="33"/>
  <c r="AF105" i="33"/>
  <c r="H105" i="32"/>
  <c r="AA105" i="32"/>
  <c r="P105" i="31"/>
  <c r="V105" i="31"/>
  <c r="C105" i="31"/>
  <c r="J105" i="30"/>
  <c r="AK105" i="29"/>
  <c r="Y105" i="29"/>
  <c r="M105" i="29"/>
  <c r="AM105" i="35"/>
  <c r="A105" i="34"/>
  <c r="E105" i="30"/>
  <c r="AB105" i="34"/>
  <c r="I105" i="34"/>
  <c r="BM101" i="28"/>
  <c r="AU101" i="28"/>
  <c r="G98" i="28"/>
  <c r="AB105" i="35"/>
  <c r="I105" i="35"/>
  <c r="AJ105" i="34"/>
  <c r="D105" i="34"/>
  <c r="W105" i="34"/>
  <c r="L105" i="33"/>
  <c r="AE105" i="33"/>
  <c r="T105" i="32"/>
  <c r="AM105" i="32"/>
  <c r="Z105" i="32"/>
  <c r="G105" i="32"/>
  <c r="AH105" i="31"/>
  <c r="O105" i="31"/>
  <c r="U105" i="31"/>
  <c r="B105" i="31"/>
  <c r="AB105" i="30"/>
  <c r="AJ105" i="29"/>
  <c r="X105" i="29"/>
  <c r="L105" i="29"/>
  <c r="AM105" i="33"/>
  <c r="I96" i="26"/>
  <c r="H105" i="35"/>
  <c r="P105" i="34"/>
  <c r="AI105" i="34"/>
  <c r="C105" i="34"/>
  <c r="V105" i="34"/>
  <c r="J105" i="33"/>
  <c r="AC105" i="33"/>
  <c r="AL105" i="32"/>
  <c r="S105" i="32"/>
  <c r="F105" i="32"/>
  <c r="AG105" i="31"/>
  <c r="N105" i="31"/>
  <c r="I97" i="26"/>
  <c r="H105" i="30"/>
  <c r="AA105" i="30"/>
  <c r="C105" i="29"/>
  <c r="BE102" i="28"/>
  <c r="AS102" i="28"/>
  <c r="AI105" i="29"/>
  <c r="W105" i="29"/>
  <c r="AE105" i="35"/>
  <c r="AI105" i="33"/>
  <c r="C97" i="28"/>
  <c r="D97" i="28"/>
  <c r="AO100" i="28"/>
  <c r="W97" i="28"/>
  <c r="N95" i="26"/>
  <c r="D95" i="26"/>
  <c r="AV100" i="28"/>
  <c r="BH100" i="28"/>
  <c r="AN100" i="28"/>
  <c r="I95" i="26"/>
  <c r="G95" i="26" s="1"/>
  <c r="BA100" i="28"/>
  <c r="BG100" i="28"/>
  <c r="C95" i="26"/>
  <c r="BM100" i="28"/>
  <c r="A103" i="29"/>
  <c r="A103" i="34"/>
  <c r="A103" i="32"/>
  <c r="A103" i="30"/>
  <c r="A103" i="31"/>
  <c r="A103" i="33"/>
  <c r="A103" i="35"/>
  <c r="A95" i="26"/>
  <c r="A95" i="28"/>
  <c r="AH95" i="28" s="1"/>
  <c r="R103" i="28" l="1"/>
  <c r="G101" i="28"/>
  <c r="L103" i="28"/>
  <c r="K104" i="34"/>
  <c r="AD104" i="34"/>
  <c r="K107" i="29"/>
  <c r="K108" i="29"/>
  <c r="BE103" i="28"/>
  <c r="AZ103" i="28"/>
  <c r="BJ104" i="28"/>
  <c r="J98" i="28"/>
  <c r="S97" i="28"/>
  <c r="G96" i="26"/>
  <c r="AU104" i="28"/>
  <c r="N104" i="28"/>
  <c r="F102" i="26"/>
  <c r="K102" i="26"/>
  <c r="AI104" i="28"/>
  <c r="B104" i="28"/>
  <c r="K104" i="33"/>
  <c r="AD104" i="33"/>
  <c r="AD104" i="30"/>
  <c r="K104" i="30"/>
  <c r="G102" i="28"/>
  <c r="BF104" i="28"/>
  <c r="BK104" i="28"/>
  <c r="AD104" i="28"/>
  <c r="AY104" i="28"/>
  <c r="R104" i="28"/>
  <c r="AD104" i="32"/>
  <c r="K104" i="32"/>
  <c r="V103" i="28"/>
  <c r="F104" i="28"/>
  <c r="AM104" i="28"/>
  <c r="AX104" i="28"/>
  <c r="BC104" i="28"/>
  <c r="AD104" i="35"/>
  <c r="K104" i="35"/>
  <c r="V104" i="28"/>
  <c r="AQ104" i="28"/>
  <c r="I104" i="28"/>
  <c r="BG104" i="28"/>
  <c r="Z104" i="28"/>
  <c r="J104" i="28"/>
  <c r="W104" i="28"/>
  <c r="AW108" i="35"/>
  <c r="AD104" i="29"/>
  <c r="K104" i="29"/>
  <c r="K104" i="31"/>
  <c r="AD104" i="31"/>
  <c r="BB104" i="28"/>
  <c r="AW110" i="31"/>
  <c r="AU103" i="28"/>
  <c r="N103" i="28"/>
  <c r="AW110" i="32"/>
  <c r="U104" i="28"/>
  <c r="AD110" i="32"/>
  <c r="K110" i="32"/>
  <c r="AD110" i="29"/>
  <c r="AW110" i="33"/>
  <c r="AG104" i="28"/>
  <c r="AD110" i="35"/>
  <c r="K110" i="35"/>
  <c r="BP110" i="30"/>
  <c r="BP110" i="35"/>
  <c r="BP110" i="29"/>
  <c r="K110" i="31"/>
  <c r="Q104" i="28"/>
  <c r="AD110" i="31"/>
  <c r="W100" i="28"/>
  <c r="BD103" i="28"/>
  <c r="AD110" i="30"/>
  <c r="K110" i="30"/>
  <c r="M104" i="28"/>
  <c r="AD107" i="34"/>
  <c r="AW110" i="30"/>
  <c r="K110" i="34"/>
  <c r="AC104" i="28"/>
  <c r="AD110" i="34"/>
  <c r="E103" i="28"/>
  <c r="AL103" i="28"/>
  <c r="BL103" i="28"/>
  <c r="AE103" i="28"/>
  <c r="BP110" i="32"/>
  <c r="K103" i="28"/>
  <c r="AR103" i="28"/>
  <c r="BP110" i="34"/>
  <c r="G103" i="28"/>
  <c r="AN103" i="28"/>
  <c r="BH103" i="28"/>
  <c r="AA103" i="28"/>
  <c r="BA103" i="28"/>
  <c r="AW110" i="29"/>
  <c r="AW110" i="34"/>
  <c r="AV103" i="28"/>
  <c r="O103" i="28"/>
  <c r="AD110" i="33"/>
  <c r="Y104" i="28"/>
  <c r="K110" i="33"/>
  <c r="BP110" i="31"/>
  <c r="BC103" i="28"/>
  <c r="BG103" i="28"/>
  <c r="Z103" i="28"/>
  <c r="BP110" i="33"/>
  <c r="H100" i="28"/>
  <c r="AO103" i="28"/>
  <c r="F103" i="28"/>
  <c r="AM103" i="28"/>
  <c r="AW110" i="35"/>
  <c r="AW103" i="28"/>
  <c r="AS103" i="28"/>
  <c r="B97" i="28"/>
  <c r="B98" i="28"/>
  <c r="R99" i="28"/>
  <c r="R97" i="28"/>
  <c r="Y101" i="28"/>
  <c r="BC102" i="28"/>
  <c r="V102" i="28"/>
  <c r="P102" i="28"/>
  <c r="AW102" i="28"/>
  <c r="AW109" i="34"/>
  <c r="BP109" i="35"/>
  <c r="AW109" i="32"/>
  <c r="BP109" i="33"/>
  <c r="AD109" i="29"/>
  <c r="AW109" i="30"/>
  <c r="BP109" i="31"/>
  <c r="AW109" i="35"/>
  <c r="BP109" i="29"/>
  <c r="AW109" i="33"/>
  <c r="BP109" i="34"/>
  <c r="K109" i="29"/>
  <c r="AW109" i="31"/>
  <c r="BP109" i="32"/>
  <c r="AW109" i="29"/>
  <c r="BP109" i="30"/>
  <c r="AZ102" i="28"/>
  <c r="AD109" i="33"/>
  <c r="K109" i="33"/>
  <c r="AB102" i="28"/>
  <c r="BI102" i="28"/>
  <c r="AD109" i="34"/>
  <c r="K109" i="34"/>
  <c r="AY102" i="28"/>
  <c r="AQ101" i="28"/>
  <c r="BI101" i="28"/>
  <c r="AB101" i="28"/>
  <c r="AD109" i="31"/>
  <c r="K109" i="31"/>
  <c r="B101" i="26"/>
  <c r="S102" i="28"/>
  <c r="AZ101" i="28"/>
  <c r="S101" i="28"/>
  <c r="E102" i="28"/>
  <c r="AL102" i="28"/>
  <c r="F101" i="26"/>
  <c r="K101" i="26"/>
  <c r="U101" i="28"/>
  <c r="BL102" i="28"/>
  <c r="AE102" i="28"/>
  <c r="BA101" i="28"/>
  <c r="AD107" i="35"/>
  <c r="AL101" i="28"/>
  <c r="E101" i="28"/>
  <c r="AV102" i="28"/>
  <c r="O102" i="28"/>
  <c r="BC101" i="28"/>
  <c r="Q101" i="28"/>
  <c r="K109" i="35"/>
  <c r="AI102" i="28"/>
  <c r="B102" i="28"/>
  <c r="K109" i="30"/>
  <c r="AD109" i="30"/>
  <c r="BL101" i="28"/>
  <c r="AC101" i="28"/>
  <c r="AU102" i="28"/>
  <c r="N102" i="28"/>
  <c r="AD109" i="35"/>
  <c r="BG102" i="28"/>
  <c r="Z102" i="28"/>
  <c r="F102" i="28"/>
  <c r="AM102" i="28"/>
  <c r="AR101" i="28"/>
  <c r="AO102" i="28"/>
  <c r="H102" i="28"/>
  <c r="AA98" i="28"/>
  <c r="BH101" i="28"/>
  <c r="AD102" i="28"/>
  <c r="BK102" i="28"/>
  <c r="BA102" i="28"/>
  <c r="T102" i="28"/>
  <c r="AI101" i="28"/>
  <c r="AQ102" i="28"/>
  <c r="J102" i="28"/>
  <c r="K109" i="32"/>
  <c r="AD109" i="32"/>
  <c r="BM102" i="28"/>
  <c r="AF102" i="28"/>
  <c r="AN101" i="28"/>
  <c r="K108" i="34"/>
  <c r="AD108" i="29"/>
  <c r="BP108" i="33"/>
  <c r="AD108" i="33"/>
  <c r="AW108" i="32"/>
  <c r="AD98" i="28"/>
  <c r="BP108" i="31"/>
  <c r="G97" i="26"/>
  <c r="K107" i="33"/>
  <c r="AD108" i="30"/>
  <c r="BP108" i="35"/>
  <c r="K108" i="33"/>
  <c r="AD108" i="32"/>
  <c r="AW108" i="34"/>
  <c r="L95" i="26"/>
  <c r="K108" i="32"/>
  <c r="BP108" i="30"/>
  <c r="BP108" i="34"/>
  <c r="AW108" i="29"/>
  <c r="AW108" i="33"/>
  <c r="BP108" i="32"/>
  <c r="AW108" i="30"/>
  <c r="AW108" i="31"/>
  <c r="AE97" i="28"/>
  <c r="BP108" i="29"/>
  <c r="AD108" i="34"/>
  <c r="AD108" i="31"/>
  <c r="K108" i="31"/>
  <c r="AD108" i="35"/>
  <c r="K108" i="35"/>
  <c r="L96" i="26"/>
  <c r="K97" i="28"/>
  <c r="AD97" i="28"/>
  <c r="L99" i="28"/>
  <c r="AD107" i="31"/>
  <c r="BD100" i="28"/>
  <c r="AD107" i="29"/>
  <c r="V99" i="28"/>
  <c r="BP107" i="32"/>
  <c r="K107" i="32"/>
  <c r="X97" i="28"/>
  <c r="L97" i="28"/>
  <c r="P97" i="28"/>
  <c r="BP107" i="35"/>
  <c r="AD107" i="32"/>
  <c r="N100" i="28"/>
  <c r="AU100" i="28"/>
  <c r="AZ100" i="28"/>
  <c r="K107" i="35"/>
  <c r="BN104" i="28"/>
  <c r="BL100" i="28"/>
  <c r="AB100" i="28"/>
  <c r="BI100" i="28"/>
  <c r="AD100" i="28"/>
  <c r="BK100" i="28"/>
  <c r="AW107" i="29"/>
  <c r="B100" i="28"/>
  <c r="AI100" i="28"/>
  <c r="BP107" i="33"/>
  <c r="K107" i="31"/>
  <c r="BC100" i="28"/>
  <c r="V100" i="28"/>
  <c r="BP107" i="34"/>
  <c r="AW107" i="34"/>
  <c r="AQ100" i="28"/>
  <c r="J100" i="28"/>
  <c r="AS100" i="28"/>
  <c r="BE100" i="28"/>
  <c r="AW107" i="35"/>
  <c r="K107" i="34"/>
  <c r="R100" i="28"/>
  <c r="AY100" i="28"/>
  <c r="AD107" i="30"/>
  <c r="K107" i="30"/>
  <c r="B98" i="26"/>
  <c r="P99" i="28"/>
  <c r="AW107" i="33"/>
  <c r="AR100" i="28"/>
  <c r="BP107" i="30"/>
  <c r="BP107" i="31"/>
  <c r="F100" i="28"/>
  <c r="AM100" i="28"/>
  <c r="L98" i="26"/>
  <c r="N98" i="28"/>
  <c r="AW107" i="31"/>
  <c r="AW107" i="32"/>
  <c r="E100" i="28"/>
  <c r="AL100" i="28"/>
  <c r="AW107" i="30"/>
  <c r="AP104" i="28"/>
  <c r="BP107" i="29"/>
  <c r="AW100" i="28"/>
  <c r="Z97" i="28"/>
  <c r="AD107" i="33"/>
  <c r="O97" i="28"/>
  <c r="AB97" i="28"/>
  <c r="T97" i="28"/>
  <c r="V97" i="28"/>
  <c r="AD106" i="35"/>
  <c r="K106" i="35"/>
  <c r="J99" i="28"/>
  <c r="Z99" i="28"/>
  <c r="G99" i="28"/>
  <c r="W99" i="28"/>
  <c r="Q100" i="28"/>
  <c r="AD106" i="31"/>
  <c r="K106" i="31"/>
  <c r="AC100" i="28"/>
  <c r="K106" i="34"/>
  <c r="AD106" i="34"/>
  <c r="K99" i="28"/>
  <c r="H97" i="28"/>
  <c r="H99" i="28"/>
  <c r="AA99" i="28"/>
  <c r="X99" i="28"/>
  <c r="Y100" i="28"/>
  <c r="AD106" i="33"/>
  <c r="K106" i="33"/>
  <c r="G97" i="28"/>
  <c r="AB99" i="28"/>
  <c r="N99" i="28"/>
  <c r="AP103" i="28"/>
  <c r="K106" i="29"/>
  <c r="AD106" i="29"/>
  <c r="AD99" i="28"/>
  <c r="O99" i="28"/>
  <c r="AF97" i="28"/>
  <c r="N97" i="28"/>
  <c r="F99" i="28"/>
  <c r="AE99" i="28"/>
  <c r="F97" i="28"/>
  <c r="AA97" i="28"/>
  <c r="J97" i="28"/>
  <c r="U100" i="28"/>
  <c r="K106" i="32"/>
  <c r="AD106" i="32"/>
  <c r="K106" i="30"/>
  <c r="AD106" i="30"/>
  <c r="W98" i="28"/>
  <c r="AD105" i="35"/>
  <c r="K105" i="35"/>
  <c r="BN102" i="28"/>
  <c r="AD105" i="30"/>
  <c r="K105" i="30"/>
  <c r="F98" i="28"/>
  <c r="E98" i="28"/>
  <c r="AD105" i="33"/>
  <c r="K105" i="33"/>
  <c r="O98" i="28"/>
  <c r="R98" i="28"/>
  <c r="B96" i="26"/>
  <c r="BJ101" i="28"/>
  <c r="P98" i="28"/>
  <c r="AD105" i="31"/>
  <c r="K105" i="31"/>
  <c r="B97" i="26"/>
  <c r="S98" i="28"/>
  <c r="AB98" i="28"/>
  <c r="AX101" i="28"/>
  <c r="K105" i="32"/>
  <c r="AD105" i="32"/>
  <c r="BB101" i="28"/>
  <c r="H98" i="28"/>
  <c r="K105" i="29"/>
  <c r="AD105" i="29"/>
  <c r="BF101" i="28"/>
  <c r="L98" i="28"/>
  <c r="AF98" i="28"/>
  <c r="F97" i="26"/>
  <c r="K97" i="26"/>
  <c r="AT101" i="28"/>
  <c r="X98" i="28"/>
  <c r="AD105" i="34"/>
  <c r="K105" i="34"/>
  <c r="Z98" i="28"/>
  <c r="F96" i="26"/>
  <c r="K96" i="26"/>
  <c r="E97" i="28"/>
  <c r="AX100" i="28"/>
  <c r="BJ100" i="28"/>
  <c r="BB100" i="28"/>
  <c r="F95" i="26"/>
  <c r="K95" i="26"/>
  <c r="B95" i="26"/>
  <c r="K96" i="28"/>
  <c r="I97" i="28" l="1"/>
  <c r="I103" i="28"/>
  <c r="M101" i="28"/>
  <c r="AT104" i="28"/>
  <c r="AG103" i="28"/>
  <c r="BN103" i="28"/>
  <c r="BF103" i="28"/>
  <c r="Y103" i="28"/>
  <c r="AX103" i="28"/>
  <c r="Q103" i="28"/>
  <c r="U103" i="28"/>
  <c r="BB103" i="28"/>
  <c r="BJ103" i="28"/>
  <c r="AC103" i="28"/>
  <c r="AT103" i="28"/>
  <c r="M103" i="28"/>
  <c r="BB102" i="28"/>
  <c r="U102" i="28"/>
  <c r="AP102" i="28"/>
  <c r="I102" i="28"/>
  <c r="AT102" i="28"/>
  <c r="M102" i="28"/>
  <c r="AC102" i="28"/>
  <c r="BJ102" i="28"/>
  <c r="AP101" i="28"/>
  <c r="I101" i="28"/>
  <c r="BN101" i="28"/>
  <c r="AG101" i="28"/>
  <c r="AG102" i="28"/>
  <c r="Q102" i="28"/>
  <c r="AX102" i="28"/>
  <c r="BF102" i="28"/>
  <c r="Y102" i="28"/>
  <c r="Y97" i="28"/>
  <c r="M97" i="28"/>
  <c r="Q97" i="28"/>
  <c r="BN100" i="28"/>
  <c r="AG100" i="28"/>
  <c r="BF100" i="28"/>
  <c r="M100" i="28"/>
  <c r="AT100" i="28"/>
  <c r="AP100" i="28"/>
  <c r="I100" i="28"/>
  <c r="AC97" i="28"/>
  <c r="BR106" i="30"/>
  <c r="BR106" i="34"/>
  <c r="BR106" i="31"/>
  <c r="AY106" i="31"/>
  <c r="BR106" i="32"/>
  <c r="BR106" i="33"/>
  <c r="BR106" i="35"/>
  <c r="AY106" i="30"/>
  <c r="BR106" i="29"/>
  <c r="AY106" i="33"/>
  <c r="AY106" i="35"/>
  <c r="AY106" i="34"/>
  <c r="AY106" i="29"/>
  <c r="AY106" i="32"/>
  <c r="I99" i="28"/>
  <c r="Q99" i="28"/>
  <c r="BQ106" i="33"/>
  <c r="AX106" i="34"/>
  <c r="BQ106" i="30"/>
  <c r="AX106" i="30"/>
  <c r="BQ106" i="29"/>
  <c r="BQ106" i="32"/>
  <c r="AX106" i="35"/>
  <c r="BQ106" i="31"/>
  <c r="AX106" i="31"/>
  <c r="BQ106" i="35"/>
  <c r="AX106" i="32"/>
  <c r="AX106" i="33"/>
  <c r="BQ106" i="34"/>
  <c r="AX106" i="29"/>
  <c r="BO106" i="35"/>
  <c r="AV106" i="29"/>
  <c r="BO106" i="30"/>
  <c r="AV106" i="30"/>
  <c r="BO106" i="29"/>
  <c r="AV106" i="33"/>
  <c r="BO106" i="34"/>
  <c r="BO106" i="33"/>
  <c r="AV106" i="31"/>
  <c r="AV106" i="32"/>
  <c r="AV106" i="35"/>
  <c r="AV106" i="34"/>
  <c r="BO106" i="32"/>
  <c r="BO106" i="31"/>
  <c r="BS106" i="31"/>
  <c r="AZ106" i="32"/>
  <c r="AZ106" i="29"/>
  <c r="AZ106" i="35"/>
  <c r="AZ106" i="31"/>
  <c r="BS106" i="29"/>
  <c r="BS106" i="32"/>
  <c r="BS106" i="33"/>
  <c r="BS106" i="35"/>
  <c r="BS106" i="34"/>
  <c r="AZ106" i="34"/>
  <c r="BS106" i="30"/>
  <c r="AZ106" i="33"/>
  <c r="AZ106" i="30"/>
  <c r="D96" i="28"/>
  <c r="AK99" i="28"/>
  <c r="BN106" i="30"/>
  <c r="AU106" i="31"/>
  <c r="BN106" i="34"/>
  <c r="AU106" i="32"/>
  <c r="AU106" i="33"/>
  <c r="AU106" i="29"/>
  <c r="AU106" i="35"/>
  <c r="AU106" i="34"/>
  <c r="BN106" i="35"/>
  <c r="BN106" i="31"/>
  <c r="AU106" i="30"/>
  <c r="BN106" i="32"/>
  <c r="BN106" i="29"/>
  <c r="BN106" i="33"/>
  <c r="M99" i="28"/>
  <c r="BM106" i="35"/>
  <c r="AT106" i="32"/>
  <c r="AT106" i="33"/>
  <c r="AT106" i="35"/>
  <c r="AT106" i="29"/>
  <c r="BM106" i="33"/>
  <c r="BM106" i="29"/>
  <c r="BM106" i="30"/>
  <c r="BM106" i="31"/>
  <c r="AT106" i="30"/>
  <c r="BM106" i="32"/>
  <c r="BM106" i="34"/>
  <c r="AT106" i="34"/>
  <c r="AT106" i="31"/>
  <c r="T96" i="28"/>
  <c r="BA99" i="28"/>
  <c r="BY106" i="32"/>
  <c r="BY106" i="34"/>
  <c r="BF106" i="34"/>
  <c r="BF106" i="31"/>
  <c r="BF106" i="32"/>
  <c r="BF106" i="33"/>
  <c r="BF106" i="35"/>
  <c r="BF106" i="29"/>
  <c r="BY106" i="33"/>
  <c r="BY106" i="29"/>
  <c r="BY106" i="30"/>
  <c r="BY106" i="31"/>
  <c r="BY106" i="35"/>
  <c r="BF106" i="30"/>
  <c r="AS106" i="33"/>
  <c r="BL106" i="32"/>
  <c r="AS106" i="31"/>
  <c r="BL106" i="29"/>
  <c r="AS106" i="34"/>
  <c r="AS106" i="35"/>
  <c r="BL106" i="35"/>
  <c r="BL106" i="31"/>
  <c r="BL106" i="30"/>
  <c r="AS106" i="30"/>
  <c r="AS106" i="29"/>
  <c r="BL106" i="34"/>
  <c r="AS106" i="32"/>
  <c r="BL106" i="33"/>
  <c r="AR99" i="28"/>
  <c r="BX106" i="32"/>
  <c r="BE106" i="33"/>
  <c r="BX106" i="34"/>
  <c r="BE106" i="32"/>
  <c r="BX106" i="33"/>
  <c r="BX106" i="29"/>
  <c r="BX106" i="30"/>
  <c r="BE106" i="35"/>
  <c r="BX106" i="35"/>
  <c r="BX106" i="31"/>
  <c r="BE106" i="34"/>
  <c r="BE106" i="31"/>
  <c r="BE106" i="30"/>
  <c r="BE106" i="29"/>
  <c r="BK106" i="30"/>
  <c r="AR106" i="29"/>
  <c r="AR106" i="35"/>
  <c r="AR106" i="31"/>
  <c r="AR106" i="34"/>
  <c r="BK106" i="31"/>
  <c r="AR106" i="30"/>
  <c r="AR106" i="33"/>
  <c r="BK106" i="33"/>
  <c r="BK106" i="35"/>
  <c r="BK106" i="34"/>
  <c r="BK106" i="29"/>
  <c r="AR106" i="32"/>
  <c r="BK106" i="32"/>
  <c r="U99" i="28"/>
  <c r="BW106" i="31"/>
  <c r="BD106" i="35"/>
  <c r="BD106" i="31"/>
  <c r="BW106" i="32"/>
  <c r="BD106" i="34"/>
  <c r="BD106" i="29"/>
  <c r="BW106" i="30"/>
  <c r="BD106" i="30"/>
  <c r="BD106" i="33"/>
  <c r="BW106" i="33"/>
  <c r="BW106" i="35"/>
  <c r="BW106" i="34"/>
  <c r="BW106" i="29"/>
  <c r="BD106" i="32"/>
  <c r="AQ106" i="29"/>
  <c r="AQ106" i="34"/>
  <c r="BJ106" i="30"/>
  <c r="BJ106" i="34"/>
  <c r="AQ106" i="33"/>
  <c r="BJ106" i="35"/>
  <c r="BJ106" i="31"/>
  <c r="BJ106" i="32"/>
  <c r="AQ106" i="35"/>
  <c r="BJ106" i="33"/>
  <c r="AQ106" i="32"/>
  <c r="AQ106" i="31"/>
  <c r="AQ106" i="30"/>
  <c r="BJ106" i="29"/>
  <c r="BV106" i="34"/>
  <c r="BC106" i="35"/>
  <c r="BC106" i="29"/>
  <c r="BC106" i="34"/>
  <c r="BV106" i="30"/>
  <c r="BC106" i="33"/>
  <c r="BV106" i="35"/>
  <c r="BV106" i="31"/>
  <c r="BV106" i="32"/>
  <c r="BV106" i="33"/>
  <c r="BC106" i="32"/>
  <c r="BC106" i="31"/>
  <c r="BC106" i="30"/>
  <c r="BV106" i="29"/>
  <c r="AP106" i="30"/>
  <c r="BI106" i="32"/>
  <c r="BI106" i="31"/>
  <c r="BI106" i="35"/>
  <c r="BI106" i="33"/>
  <c r="AP106" i="31"/>
  <c r="AP106" i="35"/>
  <c r="BI106" i="34"/>
  <c r="AP106" i="32"/>
  <c r="AP106" i="29"/>
  <c r="AP106" i="33"/>
  <c r="BI106" i="30"/>
  <c r="BI106" i="29"/>
  <c r="AP106" i="34"/>
  <c r="Y99" i="28"/>
  <c r="AC99" i="28"/>
  <c r="B96" i="28"/>
  <c r="AI99" i="28"/>
  <c r="BB106" i="30"/>
  <c r="BU106" i="32"/>
  <c r="BU106" i="31"/>
  <c r="BU106" i="35"/>
  <c r="BU106" i="33"/>
  <c r="BB106" i="31"/>
  <c r="BB106" i="35"/>
  <c r="BB106" i="32"/>
  <c r="BB106" i="29"/>
  <c r="BB106" i="33"/>
  <c r="BU106" i="34"/>
  <c r="BU106" i="30"/>
  <c r="BU106" i="29"/>
  <c r="BB106" i="34"/>
  <c r="BH106" i="29"/>
  <c r="BH106" i="30"/>
  <c r="AO106" i="33"/>
  <c r="AO106" i="35"/>
  <c r="AO106" i="29"/>
  <c r="AO106" i="31"/>
  <c r="BH106" i="33"/>
  <c r="BH106" i="31"/>
  <c r="BH106" i="32"/>
  <c r="AO106" i="32"/>
  <c r="AO106" i="34"/>
  <c r="BH106" i="35"/>
  <c r="AO106" i="30"/>
  <c r="BH106" i="34"/>
  <c r="C96" i="28"/>
  <c r="AJ99" i="28"/>
  <c r="BT106" i="29"/>
  <c r="BT106" i="34"/>
  <c r="BA106" i="30"/>
  <c r="BT106" i="30"/>
  <c r="BA106" i="33"/>
  <c r="BA106" i="29"/>
  <c r="BT106" i="33"/>
  <c r="BT106" i="31"/>
  <c r="BA106" i="31"/>
  <c r="BA106" i="35"/>
  <c r="BT106" i="32"/>
  <c r="BA106" i="32"/>
  <c r="BA106" i="34"/>
  <c r="BT106" i="35"/>
  <c r="AN106" i="32"/>
  <c r="BG106" i="31"/>
  <c r="AN106" i="35"/>
  <c r="AN106" i="31"/>
  <c r="BG106" i="29"/>
  <c r="BG106" i="32"/>
  <c r="BG106" i="33"/>
  <c r="BG106" i="35"/>
  <c r="BG106" i="34"/>
  <c r="AN106" i="34"/>
  <c r="BG106" i="30"/>
  <c r="AN106" i="33"/>
  <c r="AN106" i="30"/>
  <c r="AN106" i="29"/>
  <c r="AG99" i="28"/>
  <c r="U98" i="28"/>
  <c r="I98" i="28"/>
  <c r="Q98" i="28"/>
  <c r="U97" i="28"/>
  <c r="Y98" i="28"/>
  <c r="AG98" i="28"/>
  <c r="AC98" i="28"/>
  <c r="AG97" i="28"/>
  <c r="M98" i="28"/>
  <c r="R103" i="33"/>
  <c r="AK103" i="33"/>
  <c r="Z103" i="31"/>
  <c r="G103" i="31"/>
  <c r="AH103" i="35"/>
  <c r="O103" i="35"/>
  <c r="U103" i="35"/>
  <c r="B103" i="35"/>
  <c r="I103" i="34"/>
  <c r="AB103" i="34"/>
  <c r="Q103" i="33"/>
  <c r="AJ103" i="33"/>
  <c r="W103" i="33"/>
  <c r="D103" i="33"/>
  <c r="AE103" i="32"/>
  <c r="L103" i="32"/>
  <c r="S103" i="31"/>
  <c r="AL103" i="31"/>
  <c r="Y103" i="31"/>
  <c r="F103" i="31"/>
  <c r="N103" i="30"/>
  <c r="AG103" i="30"/>
  <c r="H94" i="26"/>
  <c r="H103" i="29"/>
  <c r="AA103" i="29"/>
  <c r="B103" i="30"/>
  <c r="U103" i="30"/>
  <c r="N103" i="35"/>
  <c r="AG103" i="35"/>
  <c r="AA103" i="34"/>
  <c r="H103" i="34"/>
  <c r="P103" i="33"/>
  <c r="AI103" i="33"/>
  <c r="V103" i="33"/>
  <c r="C103" i="33"/>
  <c r="J103" i="32"/>
  <c r="AC103" i="32"/>
  <c r="AK103" i="31"/>
  <c r="R103" i="31"/>
  <c r="X103" i="31"/>
  <c r="E103" i="31"/>
  <c r="M103" i="30"/>
  <c r="AF103" i="30"/>
  <c r="AM103" i="29"/>
  <c r="T103" i="29"/>
  <c r="Z103" i="29"/>
  <c r="G103" i="29"/>
  <c r="V103" i="35"/>
  <c r="C103" i="35"/>
  <c r="X103" i="33"/>
  <c r="E103" i="33"/>
  <c r="AM103" i="31"/>
  <c r="T103" i="31"/>
  <c r="O103" i="30"/>
  <c r="AH103" i="30"/>
  <c r="AB103" i="29"/>
  <c r="I103" i="29"/>
  <c r="AF103" i="35"/>
  <c r="M103" i="35"/>
  <c r="AM103" i="34"/>
  <c r="T103" i="34"/>
  <c r="G103" i="34"/>
  <c r="Z103" i="34"/>
  <c r="AH103" i="33"/>
  <c r="O103" i="33"/>
  <c r="U103" i="33"/>
  <c r="B103" i="33"/>
  <c r="I103" i="32"/>
  <c r="AB103" i="32"/>
  <c r="AJ103" i="31"/>
  <c r="Q103" i="31"/>
  <c r="W103" i="31"/>
  <c r="D103" i="31"/>
  <c r="AE103" i="30"/>
  <c r="L103" i="30"/>
  <c r="AL103" i="29"/>
  <c r="S103" i="29"/>
  <c r="Y103" i="29"/>
  <c r="F103" i="29"/>
  <c r="S103" i="34"/>
  <c r="AL103" i="34"/>
  <c r="C103" i="31"/>
  <c r="V103" i="31"/>
  <c r="AK103" i="29"/>
  <c r="R103" i="29"/>
  <c r="AC103" i="35"/>
  <c r="J103" i="35"/>
  <c r="AK103" i="34"/>
  <c r="R103" i="34"/>
  <c r="X103" i="34"/>
  <c r="E103" i="34"/>
  <c r="M103" i="33"/>
  <c r="AF103" i="33"/>
  <c r="AM103" i="32"/>
  <c r="T103" i="32"/>
  <c r="G103" i="32"/>
  <c r="Z103" i="32"/>
  <c r="O103" i="31"/>
  <c r="AH103" i="31"/>
  <c r="B103" i="31"/>
  <c r="U103" i="31"/>
  <c r="AB103" i="30"/>
  <c r="I103" i="30"/>
  <c r="AJ103" i="29"/>
  <c r="Q103" i="29"/>
  <c r="D103" i="29"/>
  <c r="W103" i="29"/>
  <c r="AE103" i="35"/>
  <c r="L103" i="35"/>
  <c r="F103" i="34"/>
  <c r="Y103" i="34"/>
  <c r="X103" i="29"/>
  <c r="E103" i="29"/>
  <c r="I103" i="35"/>
  <c r="AB103" i="35"/>
  <c r="AJ103" i="34"/>
  <c r="Q103" i="34"/>
  <c r="D103" i="34"/>
  <c r="W103" i="34"/>
  <c r="L103" i="33"/>
  <c r="AE103" i="33"/>
  <c r="AL103" i="32"/>
  <c r="S103" i="32"/>
  <c r="Y103" i="32"/>
  <c r="F103" i="32"/>
  <c r="N103" i="31"/>
  <c r="AG103" i="31"/>
  <c r="H103" i="30"/>
  <c r="AA103" i="30"/>
  <c r="P103" i="29"/>
  <c r="AI103" i="29"/>
  <c r="V103" i="29"/>
  <c r="C103" i="29"/>
  <c r="H103" i="35"/>
  <c r="AA103" i="35"/>
  <c r="AI103" i="34"/>
  <c r="P103" i="34"/>
  <c r="V103" i="34"/>
  <c r="C103" i="34"/>
  <c r="AC103" i="33"/>
  <c r="J103" i="33"/>
  <c r="AK103" i="32"/>
  <c r="R103" i="32"/>
  <c r="X103" i="32"/>
  <c r="E103" i="32"/>
  <c r="AF103" i="31"/>
  <c r="M103" i="31"/>
  <c r="AM103" i="30"/>
  <c r="T103" i="30"/>
  <c r="G103" i="30"/>
  <c r="Z103" i="30"/>
  <c r="M94" i="26"/>
  <c r="AH103" i="29"/>
  <c r="O103" i="29"/>
  <c r="U103" i="29"/>
  <c r="B103" i="29"/>
  <c r="N103" i="33"/>
  <c r="AG103" i="33"/>
  <c r="AC103" i="30"/>
  <c r="J103" i="30"/>
  <c r="AM103" i="35"/>
  <c r="T103" i="35"/>
  <c r="G103" i="35"/>
  <c r="Z103" i="35"/>
  <c r="O103" i="34"/>
  <c r="AH103" i="34"/>
  <c r="U103" i="34"/>
  <c r="B103" i="34"/>
  <c r="AB103" i="33"/>
  <c r="I103" i="33"/>
  <c r="Q103" i="32"/>
  <c r="AJ103" i="32"/>
  <c r="W103" i="32"/>
  <c r="D103" i="32"/>
  <c r="L103" i="31"/>
  <c r="AE103" i="31"/>
  <c r="S103" i="30"/>
  <c r="AL103" i="30"/>
  <c r="Y103" i="30"/>
  <c r="F103" i="30"/>
  <c r="N103" i="29"/>
  <c r="AG103" i="29"/>
  <c r="AC103" i="34"/>
  <c r="J103" i="34"/>
  <c r="S103" i="35"/>
  <c r="AL103" i="35"/>
  <c r="Y103" i="35"/>
  <c r="F103" i="35"/>
  <c r="N103" i="34"/>
  <c r="AG103" i="34"/>
  <c r="H103" i="33"/>
  <c r="AA103" i="33"/>
  <c r="AI103" i="32"/>
  <c r="P103" i="32"/>
  <c r="V103" i="32"/>
  <c r="C103" i="32"/>
  <c r="AC103" i="31"/>
  <c r="J103" i="31"/>
  <c r="AK103" i="30"/>
  <c r="R103" i="30"/>
  <c r="E103" i="30"/>
  <c r="X103" i="30"/>
  <c r="M103" i="29"/>
  <c r="AF103" i="29"/>
  <c r="AI103" i="35"/>
  <c r="P103" i="35"/>
  <c r="M103" i="32"/>
  <c r="AF103" i="32"/>
  <c r="P103" i="31"/>
  <c r="AI103" i="31"/>
  <c r="R103" i="35"/>
  <c r="AK103" i="35"/>
  <c r="E103" i="35"/>
  <c r="X103" i="35"/>
  <c r="AF103" i="34"/>
  <c r="M103" i="34"/>
  <c r="AM103" i="33"/>
  <c r="T103" i="33"/>
  <c r="Z103" i="33"/>
  <c r="G103" i="33"/>
  <c r="AH103" i="32"/>
  <c r="O103" i="32"/>
  <c r="U103" i="32"/>
  <c r="B103" i="32"/>
  <c r="I103" i="31"/>
  <c r="AB103" i="31"/>
  <c r="Q103" i="30"/>
  <c r="AJ103" i="30"/>
  <c r="W103" i="30"/>
  <c r="D103" i="30"/>
  <c r="AE103" i="29"/>
  <c r="L103" i="29"/>
  <c r="AA103" i="32"/>
  <c r="H103" i="32"/>
  <c r="AJ103" i="35"/>
  <c r="Q103" i="35"/>
  <c r="W103" i="35"/>
  <c r="D103" i="35"/>
  <c r="L103" i="34"/>
  <c r="AE103" i="34"/>
  <c r="AL103" i="33"/>
  <c r="S103" i="33"/>
  <c r="F103" i="33"/>
  <c r="Y103" i="33"/>
  <c r="AG103" i="32"/>
  <c r="N103" i="32"/>
  <c r="AA103" i="31"/>
  <c r="H103" i="31"/>
  <c r="AI103" i="30"/>
  <c r="P103" i="30"/>
  <c r="C103" i="30"/>
  <c r="V103" i="30"/>
  <c r="AC103" i="29"/>
  <c r="J103" i="29"/>
  <c r="D94" i="26"/>
  <c r="A94" i="26"/>
  <c r="F94" i="26" s="1"/>
  <c r="A102" i="31"/>
  <c r="A102" i="32"/>
  <c r="A102" i="33"/>
  <c r="A102" i="34"/>
  <c r="A102" i="30"/>
  <c r="A102" i="29"/>
  <c r="A102" i="35"/>
  <c r="I94" i="26"/>
  <c r="N94" i="26"/>
  <c r="C94" i="26"/>
  <c r="A93" i="26"/>
  <c r="V102" i="30"/>
  <c r="X102" i="30"/>
  <c r="Y102" i="30"/>
  <c r="AB102" i="30"/>
  <c r="AC102" i="30"/>
  <c r="L102" i="30"/>
  <c r="N102" i="30"/>
  <c r="AH102" i="30"/>
  <c r="AK102" i="30"/>
  <c r="S102" i="30"/>
  <c r="AM102" i="30"/>
  <c r="D102" i="31"/>
  <c r="Y102" i="31"/>
  <c r="Z102" i="31"/>
  <c r="AC102" i="31"/>
  <c r="AE102" i="31"/>
  <c r="AH102" i="31"/>
  <c r="AJ102" i="31"/>
  <c r="AL102" i="31"/>
  <c r="V102" i="32"/>
  <c r="W102" i="32"/>
  <c r="Z102" i="32"/>
  <c r="AA102" i="32"/>
  <c r="AB102" i="32"/>
  <c r="L102" i="32"/>
  <c r="AI102" i="32"/>
  <c r="AJ102" i="32"/>
  <c r="T102" i="32"/>
  <c r="E102" i="33"/>
  <c r="Z102" i="33"/>
  <c r="AA102" i="33"/>
  <c r="I102" i="33"/>
  <c r="M102" i="33"/>
  <c r="N102" i="33"/>
  <c r="Q102" i="33"/>
  <c r="AK102" i="33"/>
  <c r="C102" i="34"/>
  <c r="E102" i="34"/>
  <c r="F102" i="34"/>
  <c r="G102" i="34"/>
  <c r="AA102" i="34"/>
  <c r="I102" i="34"/>
  <c r="BI98" i="28"/>
  <c r="M102" i="34"/>
  <c r="N102" i="34"/>
  <c r="O102" i="34"/>
  <c r="AJ102" i="34"/>
  <c r="R102" i="34"/>
  <c r="AL102" i="34"/>
  <c r="T102" i="34"/>
  <c r="V102" i="35"/>
  <c r="F102" i="35"/>
  <c r="G102" i="35"/>
  <c r="AC102" i="35"/>
  <c r="AE102" i="35"/>
  <c r="M102" i="35"/>
  <c r="AH102" i="35"/>
  <c r="P102" i="35"/>
  <c r="Q102" i="35"/>
  <c r="T102" i="35"/>
  <c r="A94" i="28"/>
  <c r="AH94" i="28" s="1"/>
  <c r="G94" i="26" l="1"/>
  <c r="A101" i="34"/>
  <c r="U102" i="31"/>
  <c r="L94" i="26"/>
  <c r="B102" i="33"/>
  <c r="P96" i="28"/>
  <c r="AW99" i="28"/>
  <c r="AE96" i="28"/>
  <c r="BL99" i="28"/>
  <c r="AW106" i="34"/>
  <c r="AW106" i="31"/>
  <c r="BP106" i="35"/>
  <c r="BP106" i="31"/>
  <c r="AW106" i="29"/>
  <c r="AW106" i="32"/>
  <c r="BP106" i="29"/>
  <c r="BP106" i="30"/>
  <c r="AW106" i="30"/>
  <c r="BP106" i="33"/>
  <c r="BP106" i="34"/>
  <c r="AW106" i="35"/>
  <c r="BP106" i="32"/>
  <c r="AW106" i="33"/>
  <c r="R96" i="28"/>
  <c r="AY99" i="28"/>
  <c r="G96" i="28"/>
  <c r="AN99" i="28"/>
  <c r="X96" i="28"/>
  <c r="BE99" i="28"/>
  <c r="F96" i="28"/>
  <c r="AM99" i="28"/>
  <c r="O96" i="28"/>
  <c r="AV99" i="28"/>
  <c r="Z96" i="28"/>
  <c r="BG99" i="28"/>
  <c r="V96" i="28"/>
  <c r="BC99" i="28"/>
  <c r="E96" i="28"/>
  <c r="AL99" i="28"/>
  <c r="W96" i="28"/>
  <c r="BD99" i="28"/>
  <c r="H96" i="28"/>
  <c r="AO99" i="28"/>
  <c r="AB96" i="28"/>
  <c r="BI99" i="28"/>
  <c r="AA96" i="28"/>
  <c r="BH99" i="28"/>
  <c r="S96" i="28"/>
  <c r="AZ99" i="28"/>
  <c r="AD96" i="28"/>
  <c r="BK99" i="28"/>
  <c r="N96" i="28"/>
  <c r="AU99" i="28"/>
  <c r="AF96" i="28"/>
  <c r="BM99" i="28"/>
  <c r="J96" i="28"/>
  <c r="AQ99" i="28"/>
  <c r="L96" i="28"/>
  <c r="AS99" i="28"/>
  <c r="BQ105" i="34"/>
  <c r="AX105" i="30"/>
  <c r="BQ105" i="33"/>
  <c r="BQ105" i="29"/>
  <c r="AX105" i="35"/>
  <c r="AX105" i="34"/>
  <c r="BQ105" i="31"/>
  <c r="BQ105" i="30"/>
  <c r="AX105" i="33"/>
  <c r="BQ105" i="32"/>
  <c r="AX105" i="32"/>
  <c r="BQ105" i="35"/>
  <c r="AX105" i="29"/>
  <c r="AX105" i="31"/>
  <c r="AE95" i="28"/>
  <c r="BL98" i="28"/>
  <c r="AV105" i="31"/>
  <c r="BO105" i="34"/>
  <c r="AV105" i="30"/>
  <c r="BO105" i="31"/>
  <c r="BO105" i="33"/>
  <c r="AV105" i="29"/>
  <c r="AV105" i="35"/>
  <c r="BO105" i="32"/>
  <c r="BO105" i="35"/>
  <c r="AV105" i="34"/>
  <c r="AV105" i="33"/>
  <c r="BO105" i="29"/>
  <c r="BO105" i="30"/>
  <c r="AV105" i="32"/>
  <c r="D95" i="28"/>
  <c r="AK98" i="28"/>
  <c r="AB102" i="29"/>
  <c r="AU105" i="32"/>
  <c r="BN105" i="35"/>
  <c r="BN105" i="29"/>
  <c r="BN105" i="34"/>
  <c r="AU105" i="30"/>
  <c r="BN105" i="33"/>
  <c r="AU105" i="31"/>
  <c r="AU105" i="35"/>
  <c r="BN105" i="32"/>
  <c r="AU105" i="29"/>
  <c r="AU105" i="34"/>
  <c r="BN105" i="31"/>
  <c r="AU105" i="33"/>
  <c r="BN105" i="30"/>
  <c r="W95" i="28"/>
  <c r="BD98" i="28"/>
  <c r="H102" i="29"/>
  <c r="BM105" i="34"/>
  <c r="BM105" i="30"/>
  <c r="AT105" i="29"/>
  <c r="AT105" i="33"/>
  <c r="AT105" i="32"/>
  <c r="AT105" i="35"/>
  <c r="BM105" i="35"/>
  <c r="AT105" i="31"/>
  <c r="AT105" i="30"/>
  <c r="BM105" i="33"/>
  <c r="BM105" i="32"/>
  <c r="AT105" i="34"/>
  <c r="BM105" i="29"/>
  <c r="BM105" i="31"/>
  <c r="BE105" i="32"/>
  <c r="BX105" i="30"/>
  <c r="BX105" i="35"/>
  <c r="BE105" i="31"/>
  <c r="BX105" i="34"/>
  <c r="BX105" i="33"/>
  <c r="BE105" i="30"/>
  <c r="BE105" i="35"/>
  <c r="BX105" i="32"/>
  <c r="BE105" i="29"/>
  <c r="BE105" i="34"/>
  <c r="BX105" i="31"/>
  <c r="BE105" i="33"/>
  <c r="BX105" i="29"/>
  <c r="BK105" i="29"/>
  <c r="AR105" i="29"/>
  <c r="AR105" i="31"/>
  <c r="BK105" i="34"/>
  <c r="AR105" i="34"/>
  <c r="AR105" i="30"/>
  <c r="AR105" i="35"/>
  <c r="BK105" i="32"/>
  <c r="BK105" i="31"/>
  <c r="AR105" i="33"/>
  <c r="BK105" i="30"/>
  <c r="BK105" i="33"/>
  <c r="AR105" i="32"/>
  <c r="BK105" i="35"/>
  <c r="AS105" i="30"/>
  <c r="BL105" i="33"/>
  <c r="AS105" i="35"/>
  <c r="BL105" i="32"/>
  <c r="AS105" i="34"/>
  <c r="BL105" i="31"/>
  <c r="BL105" i="29"/>
  <c r="AS105" i="33"/>
  <c r="BL105" i="30"/>
  <c r="AS105" i="29"/>
  <c r="BL105" i="35"/>
  <c r="AS105" i="32"/>
  <c r="AS105" i="31"/>
  <c r="BL105" i="34"/>
  <c r="R102" i="29"/>
  <c r="BD105" i="33"/>
  <c r="BW105" i="30"/>
  <c r="BW105" i="31"/>
  <c r="BD105" i="34"/>
  <c r="BW105" i="33"/>
  <c r="BD105" i="32"/>
  <c r="BD105" i="31"/>
  <c r="BW105" i="34"/>
  <c r="BW105" i="29"/>
  <c r="BD105" i="30"/>
  <c r="BW105" i="35"/>
  <c r="BD105" i="35"/>
  <c r="BW105" i="32"/>
  <c r="BD105" i="29"/>
  <c r="X102" i="29"/>
  <c r="BJ105" i="35"/>
  <c r="BJ105" i="34"/>
  <c r="AQ105" i="30"/>
  <c r="AQ105" i="35"/>
  <c r="BJ105" i="33"/>
  <c r="AQ105" i="32"/>
  <c r="AQ105" i="29"/>
  <c r="BJ105" i="32"/>
  <c r="AQ105" i="34"/>
  <c r="BJ105" i="31"/>
  <c r="AQ105" i="31"/>
  <c r="BJ105" i="29"/>
  <c r="AQ105" i="33"/>
  <c r="BJ105" i="30"/>
  <c r="C95" i="28"/>
  <c r="AJ98" i="28"/>
  <c r="AJ102" i="29"/>
  <c r="BV105" i="31"/>
  <c r="BC105" i="33"/>
  <c r="BV105" i="30"/>
  <c r="BC105" i="32"/>
  <c r="BC105" i="31"/>
  <c r="BC105" i="29"/>
  <c r="BC105" i="35"/>
  <c r="BV105" i="35"/>
  <c r="BV105" i="34"/>
  <c r="BC105" i="30"/>
  <c r="BC105" i="34"/>
  <c r="BV105" i="29"/>
  <c r="BV105" i="33"/>
  <c r="BV105" i="32"/>
  <c r="AP105" i="32"/>
  <c r="BI105" i="35"/>
  <c r="AP105" i="31"/>
  <c r="AP105" i="30"/>
  <c r="BI105" i="33"/>
  <c r="BI105" i="34"/>
  <c r="BI105" i="30"/>
  <c r="AP105" i="35"/>
  <c r="AP105" i="29"/>
  <c r="AP105" i="34"/>
  <c r="BI105" i="32"/>
  <c r="BI105" i="31"/>
  <c r="BI105" i="29"/>
  <c r="AP105" i="33"/>
  <c r="BU105" i="30"/>
  <c r="BB105" i="32"/>
  <c r="BU105" i="35"/>
  <c r="BU105" i="34"/>
  <c r="BU105" i="29"/>
  <c r="BB105" i="33"/>
  <c r="BB105" i="31"/>
  <c r="BB105" i="30"/>
  <c r="BB105" i="29"/>
  <c r="BU105" i="33"/>
  <c r="BB105" i="35"/>
  <c r="BU105" i="32"/>
  <c r="BB105" i="34"/>
  <c r="BU105" i="31"/>
  <c r="AO105" i="29"/>
  <c r="AO105" i="31"/>
  <c r="BH105" i="34"/>
  <c r="BH105" i="33"/>
  <c r="AO105" i="34"/>
  <c r="BH105" i="29"/>
  <c r="AO105" i="35"/>
  <c r="BH105" i="32"/>
  <c r="BH105" i="31"/>
  <c r="AO105" i="30"/>
  <c r="AO105" i="33"/>
  <c r="BH105" i="30"/>
  <c r="AO105" i="32"/>
  <c r="BH105" i="35"/>
  <c r="BT105" i="29"/>
  <c r="BT105" i="34"/>
  <c r="BT105" i="33"/>
  <c r="BA105" i="35"/>
  <c r="BT105" i="32"/>
  <c r="BT105" i="31"/>
  <c r="BA105" i="33"/>
  <c r="BT105" i="30"/>
  <c r="BA105" i="34"/>
  <c r="BA105" i="32"/>
  <c r="BT105" i="35"/>
  <c r="BA105" i="31"/>
  <c r="BA105" i="30"/>
  <c r="BA105" i="29"/>
  <c r="AN105" i="30"/>
  <c r="AN105" i="29"/>
  <c r="AN105" i="35"/>
  <c r="BG105" i="32"/>
  <c r="AN105" i="34"/>
  <c r="AN105" i="33"/>
  <c r="BG105" i="30"/>
  <c r="BG105" i="31"/>
  <c r="BG105" i="29"/>
  <c r="AN105" i="32"/>
  <c r="BG105" i="33"/>
  <c r="BG105" i="35"/>
  <c r="AN105" i="31"/>
  <c r="BG105" i="34"/>
  <c r="N102" i="29"/>
  <c r="BS105" i="31"/>
  <c r="AZ105" i="30"/>
  <c r="AZ105" i="35"/>
  <c r="BS105" i="32"/>
  <c r="BS105" i="29"/>
  <c r="AZ105" i="34"/>
  <c r="AZ105" i="33"/>
  <c r="BS105" i="30"/>
  <c r="AZ105" i="32"/>
  <c r="BS105" i="35"/>
  <c r="BS105" i="33"/>
  <c r="AZ105" i="31"/>
  <c r="BS105" i="34"/>
  <c r="AZ105" i="29"/>
  <c r="BF105" i="32"/>
  <c r="BF105" i="29"/>
  <c r="BY105" i="35"/>
  <c r="BF105" i="35"/>
  <c r="BF105" i="31"/>
  <c r="BF105" i="30"/>
  <c r="BY105" i="29"/>
  <c r="BY105" i="33"/>
  <c r="BY105" i="30"/>
  <c r="BY105" i="32"/>
  <c r="BF105" i="34"/>
  <c r="BY105" i="31"/>
  <c r="BY105" i="34"/>
  <c r="BF105" i="33"/>
  <c r="M102" i="29"/>
  <c r="BR105" i="35"/>
  <c r="BR105" i="29"/>
  <c r="BR105" i="33"/>
  <c r="BR105" i="32"/>
  <c r="AY105" i="34"/>
  <c r="BR105" i="31"/>
  <c r="AY105" i="35"/>
  <c r="BR105" i="30"/>
  <c r="AY105" i="32"/>
  <c r="AY105" i="31"/>
  <c r="BR105" i="34"/>
  <c r="AY105" i="29"/>
  <c r="AY105" i="30"/>
  <c r="AY105" i="33"/>
  <c r="H102" i="33"/>
  <c r="Z102" i="35"/>
  <c r="O102" i="30"/>
  <c r="AJ102" i="33"/>
  <c r="Y102" i="35"/>
  <c r="AG102" i="29"/>
  <c r="C102" i="30"/>
  <c r="R102" i="30"/>
  <c r="AC102" i="34"/>
  <c r="A101" i="29"/>
  <c r="K103" i="34"/>
  <c r="AD103" i="34"/>
  <c r="J102" i="35"/>
  <c r="A101" i="35"/>
  <c r="M93" i="26"/>
  <c r="AK102" i="34"/>
  <c r="O102" i="35"/>
  <c r="W102" i="31"/>
  <c r="AD103" i="35"/>
  <c r="K103" i="35"/>
  <c r="F102" i="30"/>
  <c r="K103" i="31"/>
  <c r="AD103" i="31"/>
  <c r="A101" i="33"/>
  <c r="D102" i="32"/>
  <c r="V102" i="34"/>
  <c r="AL102" i="30"/>
  <c r="K94" i="26"/>
  <c r="A101" i="32"/>
  <c r="W102" i="33"/>
  <c r="H102" i="32"/>
  <c r="J102" i="34"/>
  <c r="E102" i="29"/>
  <c r="AD103" i="32"/>
  <c r="K103" i="32"/>
  <c r="F102" i="31"/>
  <c r="K103" i="30"/>
  <c r="AD103" i="30"/>
  <c r="A101" i="31"/>
  <c r="AB102" i="34"/>
  <c r="Q102" i="32"/>
  <c r="I102" i="29"/>
  <c r="AK102" i="29"/>
  <c r="AB102" i="33"/>
  <c r="C102" i="32"/>
  <c r="B102" i="31"/>
  <c r="A101" i="30"/>
  <c r="AG102" i="33"/>
  <c r="G102" i="32"/>
  <c r="W102" i="29"/>
  <c r="B102" i="35"/>
  <c r="H93" i="26"/>
  <c r="U102" i="34"/>
  <c r="AA102" i="29"/>
  <c r="AJ102" i="35"/>
  <c r="P102" i="32"/>
  <c r="K103" i="29"/>
  <c r="AD103" i="29"/>
  <c r="Y102" i="34"/>
  <c r="AD103" i="33"/>
  <c r="K103" i="33"/>
  <c r="AG102" i="35"/>
  <c r="N102" i="35"/>
  <c r="I102" i="35"/>
  <c r="AB102" i="35"/>
  <c r="E102" i="35"/>
  <c r="X102" i="35"/>
  <c r="D102" i="34"/>
  <c r="AM102" i="33"/>
  <c r="AL102" i="32"/>
  <c r="AC102" i="32"/>
  <c r="U102" i="32"/>
  <c r="B102" i="32"/>
  <c r="AG102" i="31"/>
  <c r="AB102" i="31"/>
  <c r="E102" i="31"/>
  <c r="X102" i="31"/>
  <c r="I93" i="26"/>
  <c r="AF102" i="30"/>
  <c r="W102" i="30"/>
  <c r="AM102" i="29"/>
  <c r="T102" i="29"/>
  <c r="L102" i="29"/>
  <c r="AE102" i="29"/>
  <c r="M102" i="30"/>
  <c r="W102" i="35"/>
  <c r="D102" i="35"/>
  <c r="L102" i="34"/>
  <c r="AE102" i="34"/>
  <c r="Z102" i="34"/>
  <c r="U102" i="33"/>
  <c r="M102" i="31"/>
  <c r="AF102" i="31"/>
  <c r="H102" i="31"/>
  <c r="T102" i="30"/>
  <c r="P102" i="30"/>
  <c r="AI102" i="30"/>
  <c r="Z102" i="30"/>
  <c r="G102" i="30"/>
  <c r="O102" i="29"/>
  <c r="AH102" i="29"/>
  <c r="Y102" i="29"/>
  <c r="F102" i="29"/>
  <c r="C93" i="26"/>
  <c r="U102" i="29"/>
  <c r="B102" i="29"/>
  <c r="AF102" i="34"/>
  <c r="I102" i="31"/>
  <c r="J102" i="33"/>
  <c r="H102" i="34"/>
  <c r="AC102" i="33"/>
  <c r="R102" i="32"/>
  <c r="N102" i="31"/>
  <c r="J102" i="32"/>
  <c r="L102" i="33"/>
  <c r="R102" i="35"/>
  <c r="AK102" i="35"/>
  <c r="Q102" i="34"/>
  <c r="AI102" i="33"/>
  <c r="V102" i="33"/>
  <c r="C102" i="33"/>
  <c r="AH102" i="32"/>
  <c r="F102" i="32"/>
  <c r="R102" i="31"/>
  <c r="AJ102" i="30"/>
  <c r="Q102" i="30"/>
  <c r="H102" i="30"/>
  <c r="AA102" i="30"/>
  <c r="AI102" i="29"/>
  <c r="P102" i="29"/>
  <c r="G102" i="29"/>
  <c r="Z102" i="29"/>
  <c r="V102" i="29"/>
  <c r="C102" i="29"/>
  <c r="P102" i="33"/>
  <c r="T102" i="33"/>
  <c r="H102" i="35"/>
  <c r="AA102" i="35"/>
  <c r="P102" i="34"/>
  <c r="AI102" i="34"/>
  <c r="AL102" i="33"/>
  <c r="S102" i="33"/>
  <c r="AH102" i="33"/>
  <c r="O102" i="33"/>
  <c r="F102" i="33"/>
  <c r="Y102" i="33"/>
  <c r="AG102" i="32"/>
  <c r="X102" i="32"/>
  <c r="E102" i="32"/>
  <c r="S102" i="29"/>
  <c r="AL102" i="29"/>
  <c r="J102" i="29"/>
  <c r="AC102" i="29"/>
  <c r="AB95" i="28"/>
  <c r="O102" i="32"/>
  <c r="Q102" i="31"/>
  <c r="Y102" i="32"/>
  <c r="AM102" i="34"/>
  <c r="W102" i="34"/>
  <c r="AE102" i="33"/>
  <c r="AE102" i="30"/>
  <c r="N102" i="32"/>
  <c r="D102" i="30"/>
  <c r="I102" i="32"/>
  <c r="AK102" i="32"/>
  <c r="AK102" i="31"/>
  <c r="S102" i="32"/>
  <c r="AF102" i="35"/>
  <c r="G102" i="33"/>
  <c r="AA102" i="31"/>
  <c r="AI102" i="35"/>
  <c r="AI102" i="31"/>
  <c r="P102" i="31"/>
  <c r="L102" i="31"/>
  <c r="C102" i="31"/>
  <c r="N93" i="26"/>
  <c r="D93" i="26"/>
  <c r="K93" i="26"/>
  <c r="F93" i="26"/>
  <c r="B94" i="26"/>
  <c r="V102" i="31"/>
  <c r="AX99" i="28"/>
  <c r="M102" i="32"/>
  <c r="AF102" i="33"/>
  <c r="AM102" i="35"/>
  <c r="X102" i="33"/>
  <c r="R102" i="33"/>
  <c r="B102" i="34"/>
  <c r="AH102" i="34"/>
  <c r="L102" i="35"/>
  <c r="AG102" i="30"/>
  <c r="J102" i="30"/>
  <c r="J102" i="31"/>
  <c r="AM102" i="32"/>
  <c r="B102" i="30"/>
  <c r="BF99" i="28"/>
  <c r="S102" i="35"/>
  <c r="AL102" i="35"/>
  <c r="X102" i="34"/>
  <c r="AD102" i="32"/>
  <c r="I102" i="30"/>
  <c r="T102" i="31"/>
  <c r="G102" i="31"/>
  <c r="AM102" i="31"/>
  <c r="AF102" i="32"/>
  <c r="D102" i="33"/>
  <c r="AG102" i="34"/>
  <c r="U102" i="35"/>
  <c r="U102" i="30"/>
  <c r="S102" i="34"/>
  <c r="Q102" i="29"/>
  <c r="D102" i="29"/>
  <c r="AF102" i="29"/>
  <c r="E102" i="30"/>
  <c r="S102" i="31"/>
  <c r="O102" i="31"/>
  <c r="AE102" i="32"/>
  <c r="C102" i="35"/>
  <c r="AX98" i="28"/>
  <c r="BN98" i="28"/>
  <c r="BF98" i="28"/>
  <c r="A93" i="28"/>
  <c r="AH93" i="28" s="1"/>
  <c r="A92" i="26"/>
  <c r="D101" i="30"/>
  <c r="X101" i="30"/>
  <c r="F101" i="30"/>
  <c r="Z101" i="30"/>
  <c r="AA101" i="30"/>
  <c r="AB101" i="30"/>
  <c r="AE101" i="30"/>
  <c r="M101" i="30"/>
  <c r="AG101" i="30"/>
  <c r="AI101" i="30"/>
  <c r="Q101" i="30"/>
  <c r="R101" i="30"/>
  <c r="T101" i="30"/>
  <c r="V101" i="31"/>
  <c r="W101" i="31"/>
  <c r="X101" i="31"/>
  <c r="Z101" i="31"/>
  <c r="AA101" i="31"/>
  <c r="I101" i="31"/>
  <c r="AE101" i="31"/>
  <c r="M101" i="31"/>
  <c r="N101" i="31"/>
  <c r="AH101" i="31"/>
  <c r="AI101" i="31"/>
  <c r="R101" i="31"/>
  <c r="AL101" i="31"/>
  <c r="AM101" i="31"/>
  <c r="E101" i="32"/>
  <c r="F101" i="32"/>
  <c r="AB101" i="32"/>
  <c r="J101" i="32"/>
  <c r="M101" i="32"/>
  <c r="N101" i="32"/>
  <c r="O101" i="32"/>
  <c r="Q101" i="32"/>
  <c r="R101" i="32"/>
  <c r="AL101" i="32"/>
  <c r="V101" i="33"/>
  <c r="F101" i="33"/>
  <c r="Z101" i="33"/>
  <c r="H101" i="33"/>
  <c r="AE101" i="33"/>
  <c r="O101" i="33"/>
  <c r="AI101" i="33"/>
  <c r="S101" i="33"/>
  <c r="T101" i="33"/>
  <c r="W101" i="34"/>
  <c r="E101" i="34"/>
  <c r="Y101" i="34"/>
  <c r="G101" i="34"/>
  <c r="H101" i="34"/>
  <c r="I101" i="34"/>
  <c r="AE101" i="34"/>
  <c r="AF101" i="34"/>
  <c r="AG101" i="34"/>
  <c r="P101" i="34"/>
  <c r="AJ101" i="34"/>
  <c r="AK101" i="34"/>
  <c r="T101" i="34"/>
  <c r="D101" i="35"/>
  <c r="X101" i="35"/>
  <c r="AA101" i="35"/>
  <c r="I101" i="35"/>
  <c r="L101" i="35"/>
  <c r="N101" i="35"/>
  <c r="P101" i="35"/>
  <c r="AJ101" i="35"/>
  <c r="AK101" i="35"/>
  <c r="T101" i="35"/>
  <c r="BM104" i="34" l="1"/>
  <c r="BM104" i="31"/>
  <c r="AT104" i="35"/>
  <c r="AT104" i="32"/>
  <c r="AT104" i="29"/>
  <c r="BM104" i="32"/>
  <c r="AT104" i="30"/>
  <c r="AT104" i="33"/>
  <c r="BM104" i="30"/>
  <c r="AT104" i="31"/>
  <c r="BM104" i="35"/>
  <c r="BM104" i="33"/>
  <c r="AT104" i="34"/>
  <c r="BM104" i="29"/>
  <c r="BF104" i="34"/>
  <c r="BY104" i="29"/>
  <c r="BY104" i="34"/>
  <c r="BY104" i="31"/>
  <c r="BF104" i="35"/>
  <c r="BF104" i="32"/>
  <c r="BF104" i="29"/>
  <c r="BF104" i="30"/>
  <c r="BY104" i="32"/>
  <c r="BF104" i="33"/>
  <c r="BY104" i="30"/>
  <c r="BF104" i="31"/>
  <c r="BY104" i="35"/>
  <c r="BY104" i="33"/>
  <c r="BL104" i="31"/>
  <c r="AS104" i="35"/>
  <c r="BL104" i="33"/>
  <c r="AS104" i="29"/>
  <c r="AS104" i="33"/>
  <c r="BL104" i="34"/>
  <c r="BL104" i="35"/>
  <c r="BL104" i="32"/>
  <c r="BL104" i="30"/>
  <c r="BL104" i="29"/>
  <c r="AS104" i="31"/>
  <c r="AS104" i="30"/>
  <c r="AS104" i="32"/>
  <c r="AS104" i="34"/>
  <c r="BE104" i="30"/>
  <c r="BX104" i="29"/>
  <c r="BX104" i="31"/>
  <c r="BX104" i="34"/>
  <c r="BE104" i="32"/>
  <c r="BE104" i="35"/>
  <c r="BX104" i="32"/>
  <c r="BE104" i="33"/>
  <c r="BX104" i="30"/>
  <c r="BE104" i="31"/>
  <c r="BX104" i="35"/>
  <c r="BX104" i="33"/>
  <c r="BE104" i="29"/>
  <c r="BE104" i="34"/>
  <c r="BD104" i="32"/>
  <c r="BD104" i="33"/>
  <c r="BW104" i="31"/>
  <c r="BW104" i="32"/>
  <c r="BW104" i="29"/>
  <c r="BD104" i="30"/>
  <c r="BD104" i="35"/>
  <c r="BD104" i="34"/>
  <c r="BD104" i="31"/>
  <c r="BD104" i="29"/>
  <c r="BW104" i="35"/>
  <c r="BW104" i="34"/>
  <c r="BW104" i="33"/>
  <c r="BW104" i="30"/>
  <c r="BJ104" i="34"/>
  <c r="AQ104" i="30"/>
  <c r="AQ104" i="31"/>
  <c r="AQ104" i="32"/>
  <c r="AQ104" i="34"/>
  <c r="BJ104" i="30"/>
  <c r="AQ104" i="33"/>
  <c r="AQ104" i="29"/>
  <c r="BJ104" i="31"/>
  <c r="BJ104" i="29"/>
  <c r="BJ104" i="32"/>
  <c r="BJ104" i="33"/>
  <c r="BJ104" i="35"/>
  <c r="AQ104" i="35"/>
  <c r="BK104" i="32"/>
  <c r="AR104" i="33"/>
  <c r="BK104" i="30"/>
  <c r="AR104" i="31"/>
  <c r="BK104" i="35"/>
  <c r="BK104" i="33"/>
  <c r="AR104" i="34"/>
  <c r="AR104" i="29"/>
  <c r="BK104" i="29"/>
  <c r="AR104" i="30"/>
  <c r="BK104" i="34"/>
  <c r="BK104" i="31"/>
  <c r="AR104" i="35"/>
  <c r="AR104" i="32"/>
  <c r="BV104" i="30"/>
  <c r="BC104" i="31"/>
  <c r="BV104" i="35"/>
  <c r="BV104" i="31"/>
  <c r="BV104" i="33"/>
  <c r="BC104" i="32"/>
  <c r="BC104" i="34"/>
  <c r="BC104" i="30"/>
  <c r="BV104" i="29"/>
  <c r="BV104" i="34"/>
  <c r="BC104" i="35"/>
  <c r="BC104" i="29"/>
  <c r="BV104" i="32"/>
  <c r="BC104" i="33"/>
  <c r="AP104" i="35"/>
  <c r="BI104" i="32"/>
  <c r="AP104" i="33"/>
  <c r="BI104" i="30"/>
  <c r="AP104" i="29"/>
  <c r="AP104" i="31"/>
  <c r="BI104" i="29"/>
  <c r="BI104" i="35"/>
  <c r="BI104" i="33"/>
  <c r="BI104" i="31"/>
  <c r="AP104" i="34"/>
  <c r="AP104" i="32"/>
  <c r="AP104" i="30"/>
  <c r="BI104" i="34"/>
  <c r="BU104" i="30"/>
  <c r="BB104" i="29"/>
  <c r="BB104" i="31"/>
  <c r="BU104" i="35"/>
  <c r="BU104" i="31"/>
  <c r="BU104" i="33"/>
  <c r="BB104" i="32"/>
  <c r="BB104" i="34"/>
  <c r="BB104" i="30"/>
  <c r="BU104" i="29"/>
  <c r="BU104" i="34"/>
  <c r="BB104" i="35"/>
  <c r="BU104" i="32"/>
  <c r="BB104" i="33"/>
  <c r="AO104" i="32"/>
  <c r="AO104" i="30"/>
  <c r="BH104" i="34"/>
  <c r="AO104" i="35"/>
  <c r="BH104" i="32"/>
  <c r="BH104" i="29"/>
  <c r="AO104" i="33"/>
  <c r="BH104" i="33"/>
  <c r="BH104" i="30"/>
  <c r="AO104" i="34"/>
  <c r="AO104" i="31"/>
  <c r="BH104" i="35"/>
  <c r="AO104" i="29"/>
  <c r="BH104" i="31"/>
  <c r="BA104" i="34"/>
  <c r="BT104" i="32"/>
  <c r="BT104" i="31"/>
  <c r="BT104" i="33"/>
  <c r="BT104" i="35"/>
  <c r="BA104" i="31"/>
  <c r="BA104" i="35"/>
  <c r="BT104" i="34"/>
  <c r="BA104" i="30"/>
  <c r="BT104" i="30"/>
  <c r="BA104" i="29"/>
  <c r="BT104" i="29"/>
  <c r="BA104" i="33"/>
  <c r="BA104" i="32"/>
  <c r="BG104" i="32"/>
  <c r="BG104" i="29"/>
  <c r="AN104" i="33"/>
  <c r="BG104" i="33"/>
  <c r="BG104" i="30"/>
  <c r="AN104" i="34"/>
  <c r="AN104" i="31"/>
  <c r="BG104" i="35"/>
  <c r="AN104" i="29"/>
  <c r="BG104" i="31"/>
  <c r="AN104" i="32"/>
  <c r="AN104" i="30"/>
  <c r="BG104" i="34"/>
  <c r="AN104" i="35"/>
  <c r="AZ104" i="30"/>
  <c r="AZ104" i="29"/>
  <c r="BS104" i="34"/>
  <c r="AZ104" i="35"/>
  <c r="BS104" i="32"/>
  <c r="AZ104" i="33"/>
  <c r="BS104" i="33"/>
  <c r="BS104" i="30"/>
  <c r="AZ104" i="34"/>
  <c r="AZ104" i="31"/>
  <c r="BS104" i="35"/>
  <c r="BS104" i="31"/>
  <c r="AZ104" i="32"/>
  <c r="BS104" i="29"/>
  <c r="BR104" i="32"/>
  <c r="BR104" i="29"/>
  <c r="AY104" i="31"/>
  <c r="AY104" i="32"/>
  <c r="BR104" i="30"/>
  <c r="BR104" i="31"/>
  <c r="AY104" i="29"/>
  <c r="AY104" i="35"/>
  <c r="AY104" i="34"/>
  <c r="AY104" i="33"/>
  <c r="BR104" i="34"/>
  <c r="AY104" i="30"/>
  <c r="BR104" i="33"/>
  <c r="BR104" i="35"/>
  <c r="AX104" i="30"/>
  <c r="AX104" i="29"/>
  <c r="BQ104" i="34"/>
  <c r="BQ104" i="29"/>
  <c r="AX104" i="35"/>
  <c r="BQ104" i="30"/>
  <c r="AX104" i="31"/>
  <c r="BQ104" i="32"/>
  <c r="BQ104" i="35"/>
  <c r="AX104" i="33"/>
  <c r="BQ104" i="33"/>
  <c r="AX104" i="34"/>
  <c r="BQ104" i="31"/>
  <c r="AX104" i="32"/>
  <c r="BO104" i="29"/>
  <c r="BO104" i="31"/>
  <c r="AV104" i="32"/>
  <c r="AV104" i="31"/>
  <c r="AV104" i="33"/>
  <c r="AV104" i="35"/>
  <c r="BO104" i="30"/>
  <c r="AV104" i="34"/>
  <c r="BO104" i="32"/>
  <c r="AV104" i="30"/>
  <c r="AV104" i="29"/>
  <c r="BO104" i="34"/>
  <c r="BO104" i="33"/>
  <c r="BO104" i="35"/>
  <c r="AU104" i="30"/>
  <c r="AU104" i="33"/>
  <c r="AU104" i="29"/>
  <c r="AU104" i="32"/>
  <c r="AU104" i="31"/>
  <c r="BN104" i="32"/>
  <c r="AU104" i="34"/>
  <c r="BN104" i="30"/>
  <c r="BN104" i="31"/>
  <c r="BN104" i="33"/>
  <c r="AU104" i="35"/>
  <c r="BN104" i="34"/>
  <c r="BN104" i="29"/>
  <c r="BN104" i="35"/>
  <c r="B101" i="34"/>
  <c r="U96" i="28"/>
  <c r="BB99" i="28"/>
  <c r="I96" i="28"/>
  <c r="AP99" i="28"/>
  <c r="M96" i="28"/>
  <c r="AT99" i="28"/>
  <c r="AC96" i="28"/>
  <c r="BJ99" i="28"/>
  <c r="AG96" i="28"/>
  <c r="BN99" i="28"/>
  <c r="E95" i="28"/>
  <c r="AL98" i="28"/>
  <c r="V95" i="28"/>
  <c r="BC98" i="28"/>
  <c r="T95" i="28"/>
  <c r="BA98" i="28"/>
  <c r="K95" i="28"/>
  <c r="AR98" i="28"/>
  <c r="N95" i="28"/>
  <c r="AU98" i="28"/>
  <c r="P101" i="29"/>
  <c r="G95" i="28"/>
  <c r="AN98" i="28"/>
  <c r="O101" i="29"/>
  <c r="AC95" i="28"/>
  <c r="BJ98" i="28"/>
  <c r="V101" i="29"/>
  <c r="J95" i="28"/>
  <c r="AQ98" i="28"/>
  <c r="H95" i="28"/>
  <c r="AO98" i="28"/>
  <c r="M95" i="28"/>
  <c r="AT98" i="28"/>
  <c r="Z95" i="28"/>
  <c r="BG98" i="28"/>
  <c r="X95" i="28"/>
  <c r="BE98" i="28"/>
  <c r="AF95" i="28"/>
  <c r="BM98" i="28"/>
  <c r="AA95" i="28"/>
  <c r="BH98" i="28"/>
  <c r="L101" i="29"/>
  <c r="K102" i="32"/>
  <c r="AD95" i="28"/>
  <c r="BK98" i="28"/>
  <c r="P95" i="28"/>
  <c r="AW98" i="28"/>
  <c r="F95" i="28"/>
  <c r="AM98" i="28"/>
  <c r="R95" i="28"/>
  <c r="AY98" i="28"/>
  <c r="O95" i="28"/>
  <c r="AV98" i="28"/>
  <c r="H101" i="29"/>
  <c r="B93" i="26"/>
  <c r="S95" i="28"/>
  <c r="AZ98" i="28"/>
  <c r="L95" i="28"/>
  <c r="AS98" i="28"/>
  <c r="B95" i="28"/>
  <c r="AI98" i="28"/>
  <c r="AM101" i="29"/>
  <c r="Z101" i="29"/>
  <c r="AW105" i="35"/>
  <c r="BP105" i="33"/>
  <c r="AW105" i="32"/>
  <c r="AW105" i="34"/>
  <c r="BP105" i="32"/>
  <c r="AW105" i="29"/>
  <c r="BP105" i="31"/>
  <c r="BP105" i="34"/>
  <c r="AW105" i="33"/>
  <c r="BP105" i="30"/>
  <c r="BP105" i="29"/>
  <c r="BP105" i="35"/>
  <c r="AW105" i="31"/>
  <c r="AW105" i="30"/>
  <c r="AL101" i="29"/>
  <c r="Y101" i="29"/>
  <c r="G101" i="29"/>
  <c r="C94" i="28"/>
  <c r="AJ97" i="28"/>
  <c r="L94" i="28"/>
  <c r="AS97" i="28"/>
  <c r="X94" i="28"/>
  <c r="BE97" i="28"/>
  <c r="D94" i="28"/>
  <c r="AK97" i="28"/>
  <c r="AB94" i="28"/>
  <c r="BI97" i="28"/>
  <c r="E101" i="30"/>
  <c r="K102" i="34"/>
  <c r="AD102" i="34"/>
  <c r="P101" i="33"/>
  <c r="H101" i="30"/>
  <c r="AM101" i="33"/>
  <c r="AC101" i="30"/>
  <c r="M101" i="34"/>
  <c r="AB101" i="31"/>
  <c r="G101" i="33"/>
  <c r="AD102" i="31"/>
  <c r="AJ101" i="30"/>
  <c r="S101" i="31"/>
  <c r="Q95" i="28"/>
  <c r="Q96" i="28"/>
  <c r="U101" i="32"/>
  <c r="J101" i="29"/>
  <c r="N101" i="30"/>
  <c r="L101" i="31"/>
  <c r="AH101" i="32"/>
  <c r="AG101" i="31"/>
  <c r="AK101" i="30"/>
  <c r="AF101" i="30"/>
  <c r="Q101" i="34"/>
  <c r="H92" i="26"/>
  <c r="T101" i="29"/>
  <c r="AC101" i="32"/>
  <c r="AA101" i="33"/>
  <c r="AA101" i="34"/>
  <c r="AP98" i="28"/>
  <c r="X101" i="34"/>
  <c r="T101" i="31"/>
  <c r="AB101" i="35"/>
  <c r="W101" i="30"/>
  <c r="U101" i="33"/>
  <c r="AA101" i="29"/>
  <c r="C101" i="29"/>
  <c r="Y101" i="32"/>
  <c r="B101" i="32"/>
  <c r="G93" i="26"/>
  <c r="D101" i="29"/>
  <c r="F101" i="34"/>
  <c r="AD102" i="35"/>
  <c r="L101" i="33"/>
  <c r="E101" i="31"/>
  <c r="U101" i="34"/>
  <c r="AB101" i="34"/>
  <c r="AE101" i="29"/>
  <c r="K102" i="35"/>
  <c r="K102" i="33"/>
  <c r="S101" i="32"/>
  <c r="M92" i="26"/>
  <c r="AE101" i="35"/>
  <c r="U101" i="30"/>
  <c r="Y95" i="28"/>
  <c r="Y96" i="28"/>
  <c r="L93" i="26"/>
  <c r="AJ101" i="31"/>
  <c r="Q101" i="31"/>
  <c r="C92" i="26"/>
  <c r="B101" i="29"/>
  <c r="AH101" i="33"/>
  <c r="S101" i="29"/>
  <c r="AD102" i="30"/>
  <c r="AG101" i="32"/>
  <c r="P101" i="30"/>
  <c r="Z101" i="35"/>
  <c r="G101" i="35"/>
  <c r="AK101" i="33"/>
  <c r="R101" i="33"/>
  <c r="H101" i="32"/>
  <c r="AA101" i="32"/>
  <c r="R101" i="29"/>
  <c r="AK101" i="29"/>
  <c r="N101" i="29"/>
  <c r="AG101" i="29"/>
  <c r="AB101" i="29"/>
  <c r="I101" i="29"/>
  <c r="E101" i="29"/>
  <c r="X101" i="29"/>
  <c r="D101" i="31"/>
  <c r="X101" i="32"/>
  <c r="B101" i="33"/>
  <c r="AC101" i="29"/>
  <c r="G101" i="30"/>
  <c r="AL101" i="35"/>
  <c r="S101" i="35"/>
  <c r="O101" i="35"/>
  <c r="AH101" i="35"/>
  <c r="AC101" i="35"/>
  <c r="J101" i="35"/>
  <c r="Y101" i="35"/>
  <c r="F101" i="35"/>
  <c r="U101" i="35"/>
  <c r="B101" i="35"/>
  <c r="AJ101" i="33"/>
  <c r="Q101" i="33"/>
  <c r="M101" i="33"/>
  <c r="AF101" i="33"/>
  <c r="D101" i="33"/>
  <c r="T101" i="32"/>
  <c r="AM101" i="32"/>
  <c r="P101" i="32"/>
  <c r="AI101" i="32"/>
  <c r="AE101" i="32"/>
  <c r="L101" i="32"/>
  <c r="G101" i="32"/>
  <c r="Z101" i="32"/>
  <c r="C101" i="32"/>
  <c r="V101" i="32"/>
  <c r="J101" i="31"/>
  <c r="AC101" i="31"/>
  <c r="Y101" i="31"/>
  <c r="F101" i="31"/>
  <c r="B101" i="31"/>
  <c r="U101" i="31"/>
  <c r="AJ101" i="29"/>
  <c r="Q101" i="29"/>
  <c r="AF101" i="29"/>
  <c r="M101" i="29"/>
  <c r="C101" i="33"/>
  <c r="AL101" i="33"/>
  <c r="W101" i="35"/>
  <c r="AM101" i="35"/>
  <c r="N101" i="34"/>
  <c r="Y101" i="30"/>
  <c r="R101" i="34"/>
  <c r="AI101" i="29"/>
  <c r="W101" i="29"/>
  <c r="J101" i="34"/>
  <c r="AG95" i="28"/>
  <c r="I101" i="30"/>
  <c r="G101" i="31"/>
  <c r="AJ101" i="32"/>
  <c r="U101" i="29"/>
  <c r="I101" i="32"/>
  <c r="AK101" i="31"/>
  <c r="L101" i="34"/>
  <c r="AM101" i="30"/>
  <c r="H101" i="31"/>
  <c r="AK101" i="32"/>
  <c r="AC101" i="33"/>
  <c r="Y101" i="33"/>
  <c r="M101" i="35"/>
  <c r="AF101" i="35"/>
  <c r="V101" i="34"/>
  <c r="C101" i="34"/>
  <c r="C101" i="30"/>
  <c r="V101" i="30"/>
  <c r="L101" i="30"/>
  <c r="Z101" i="34"/>
  <c r="Q101" i="35"/>
  <c r="C101" i="35"/>
  <c r="V101" i="35"/>
  <c r="S101" i="34"/>
  <c r="AL101" i="34"/>
  <c r="AH101" i="34"/>
  <c r="O101" i="34"/>
  <c r="N101" i="33"/>
  <c r="AG101" i="33"/>
  <c r="I101" i="33"/>
  <c r="AB101" i="33"/>
  <c r="E101" i="33"/>
  <c r="X101" i="33"/>
  <c r="D101" i="32"/>
  <c r="W101" i="32"/>
  <c r="N92" i="26"/>
  <c r="AL101" i="30"/>
  <c r="S101" i="30"/>
  <c r="AH101" i="30"/>
  <c r="O101" i="30"/>
  <c r="D92" i="26"/>
  <c r="F92" i="26"/>
  <c r="K92" i="26"/>
  <c r="AI101" i="35"/>
  <c r="C101" i="31"/>
  <c r="AF101" i="32"/>
  <c r="AM101" i="34"/>
  <c r="F101" i="29"/>
  <c r="H101" i="35"/>
  <c r="AF101" i="31"/>
  <c r="I92" i="26"/>
  <c r="B101" i="30"/>
  <c r="J101" i="30"/>
  <c r="AH101" i="29"/>
  <c r="AC101" i="34"/>
  <c r="O101" i="31"/>
  <c r="W101" i="33"/>
  <c r="AD102" i="33"/>
  <c r="K102" i="31"/>
  <c r="P101" i="31"/>
  <c r="AG101" i="35"/>
  <c r="K102" i="30"/>
  <c r="R101" i="35"/>
  <c r="E101" i="35"/>
  <c r="J101" i="33"/>
  <c r="K102" i="29"/>
  <c r="AD102" i="29"/>
  <c r="D101" i="34"/>
  <c r="AI101" i="34"/>
  <c r="K101" i="33"/>
  <c r="AD101" i="32"/>
  <c r="AD101" i="35"/>
  <c r="AD101" i="34"/>
  <c r="AD101" i="31"/>
  <c r="K101" i="30"/>
  <c r="A100" i="30"/>
  <c r="A100" i="34"/>
  <c r="A100" i="31"/>
  <c r="A100" i="32"/>
  <c r="A100" i="35"/>
  <c r="A100" i="33"/>
  <c r="A100" i="29"/>
  <c r="E100" i="30"/>
  <c r="I100" i="30"/>
  <c r="M100" i="30"/>
  <c r="AG100" i="30"/>
  <c r="AI100" i="30"/>
  <c r="AK100" i="30"/>
  <c r="AL100" i="30"/>
  <c r="V100" i="31"/>
  <c r="Y100" i="31"/>
  <c r="Z100" i="31"/>
  <c r="AW96" i="28"/>
  <c r="AH100" i="31"/>
  <c r="S100" i="31"/>
  <c r="V100" i="32"/>
  <c r="Y100" i="32"/>
  <c r="G100" i="32"/>
  <c r="AE100" i="32"/>
  <c r="AI100" i="32"/>
  <c r="AM100" i="32"/>
  <c r="BD96" i="28"/>
  <c r="AA100" i="33"/>
  <c r="M100" i="33"/>
  <c r="AJ100" i="33"/>
  <c r="X100" i="34"/>
  <c r="G100" i="34"/>
  <c r="I100" i="34"/>
  <c r="AG100" i="34"/>
  <c r="AK100" i="34"/>
  <c r="D100" i="35"/>
  <c r="Y100" i="35"/>
  <c r="BM96" i="28"/>
  <c r="M100" i="35"/>
  <c r="AH100" i="35"/>
  <c r="AI100" i="35"/>
  <c r="Q100" i="35"/>
  <c r="AL100" i="35"/>
  <c r="AM100" i="35"/>
  <c r="A91" i="26"/>
  <c r="A92" i="28"/>
  <c r="AH92" i="28" s="1"/>
  <c r="BP104" i="33" l="1"/>
  <c r="AW104" i="34"/>
  <c r="BP104" i="29"/>
  <c r="AW104" i="31"/>
  <c r="BP104" i="31"/>
  <c r="AW104" i="32"/>
  <c r="AW104" i="30"/>
  <c r="AW104" i="29"/>
  <c r="BP104" i="34"/>
  <c r="BP104" i="32"/>
  <c r="BP104" i="30"/>
  <c r="AW104" i="35"/>
  <c r="BP104" i="35"/>
  <c r="AW104" i="33"/>
  <c r="L92" i="26"/>
  <c r="I95" i="28"/>
  <c r="A99" i="29"/>
  <c r="A99" i="32"/>
  <c r="A99" i="35"/>
  <c r="A99" i="31"/>
  <c r="U95" i="28"/>
  <c r="BB98" i="28"/>
  <c r="O94" i="28"/>
  <c r="AV97" i="28"/>
  <c r="B94" i="28"/>
  <c r="AI97" i="28"/>
  <c r="AA94" i="28"/>
  <c r="BH97" i="28"/>
  <c r="N94" i="28"/>
  <c r="AU97" i="28"/>
  <c r="AE94" i="28"/>
  <c r="BL97" i="28"/>
  <c r="E94" i="28"/>
  <c r="AL97" i="28"/>
  <c r="H94" i="28"/>
  <c r="AO97" i="28"/>
  <c r="P94" i="28"/>
  <c r="AW97" i="28"/>
  <c r="W94" i="28"/>
  <c r="BD97" i="28"/>
  <c r="AF94" i="28"/>
  <c r="BM97" i="28"/>
  <c r="F94" i="28"/>
  <c r="AM97" i="28"/>
  <c r="K101" i="34"/>
  <c r="J94" i="28"/>
  <c r="AQ97" i="28"/>
  <c r="G94" i="28"/>
  <c r="AN97" i="28"/>
  <c r="R94" i="28"/>
  <c r="AY97" i="28"/>
  <c r="S94" i="28"/>
  <c r="AZ97" i="28"/>
  <c r="V94" i="28"/>
  <c r="BC97" i="28"/>
  <c r="AD94" i="28"/>
  <c r="BK97" i="28"/>
  <c r="Z94" i="28"/>
  <c r="BG97" i="28"/>
  <c r="T94" i="28"/>
  <c r="BA97" i="28"/>
  <c r="K94" i="28"/>
  <c r="AR97" i="28"/>
  <c r="K101" i="31"/>
  <c r="AD101" i="33"/>
  <c r="W100" i="29"/>
  <c r="AP103" i="30"/>
  <c r="BI103" i="31"/>
  <c r="BI103" i="35"/>
  <c r="AP103" i="35"/>
  <c r="AP103" i="32"/>
  <c r="BI103" i="29"/>
  <c r="AP103" i="34"/>
  <c r="AP103" i="33"/>
  <c r="BI103" i="30"/>
  <c r="BI103" i="34"/>
  <c r="AP103" i="29"/>
  <c r="AP103" i="31"/>
  <c r="BI103" i="33"/>
  <c r="BI103" i="32"/>
  <c r="BT103" i="29"/>
  <c r="BA103" i="33"/>
  <c r="BA103" i="31"/>
  <c r="BT103" i="34"/>
  <c r="BA103" i="29"/>
  <c r="BA103" i="34"/>
  <c r="BT103" i="32"/>
  <c r="BA103" i="35"/>
  <c r="BT103" i="30"/>
  <c r="BT103" i="35"/>
  <c r="BA103" i="32"/>
  <c r="BT103" i="33"/>
  <c r="BA103" i="30"/>
  <c r="BT103" i="31"/>
  <c r="Q100" i="29"/>
  <c r="BC103" i="30"/>
  <c r="BV103" i="34"/>
  <c r="BV103" i="31"/>
  <c r="BC103" i="31"/>
  <c r="BC103" i="35"/>
  <c r="BV103" i="30"/>
  <c r="BV103" i="29"/>
  <c r="BC103" i="29"/>
  <c r="BC103" i="33"/>
  <c r="BC103" i="34"/>
  <c r="BV103" i="32"/>
  <c r="BV103" i="35"/>
  <c r="BC103" i="32"/>
  <c r="BV103" i="33"/>
  <c r="AZ103" i="29"/>
  <c r="BS103" i="33"/>
  <c r="AZ103" i="30"/>
  <c r="BS103" i="35"/>
  <c r="AZ103" i="34"/>
  <c r="AZ103" i="35"/>
  <c r="BS103" i="34"/>
  <c r="AZ103" i="33"/>
  <c r="AZ103" i="32"/>
  <c r="BS103" i="31"/>
  <c r="AZ103" i="31"/>
  <c r="BS103" i="29"/>
  <c r="BS103" i="32"/>
  <c r="BS103" i="30"/>
  <c r="C93" i="28"/>
  <c r="AJ96" i="28"/>
  <c r="AF100" i="29"/>
  <c r="AY103" i="34"/>
  <c r="BR103" i="32"/>
  <c r="BR103" i="35"/>
  <c r="AY103" i="35"/>
  <c r="AY103" i="29"/>
  <c r="AY103" i="32"/>
  <c r="BR103" i="33"/>
  <c r="AY103" i="30"/>
  <c r="BR103" i="31"/>
  <c r="AY103" i="33"/>
  <c r="BR103" i="34"/>
  <c r="BR103" i="30"/>
  <c r="AY103" i="31"/>
  <c r="BR103" i="29"/>
  <c r="V100" i="29"/>
  <c r="BH103" i="33"/>
  <c r="BH103" i="32"/>
  <c r="AO103" i="30"/>
  <c r="BH103" i="29"/>
  <c r="AO103" i="33"/>
  <c r="BH103" i="31"/>
  <c r="AO103" i="35"/>
  <c r="BH103" i="34"/>
  <c r="BH103" i="30"/>
  <c r="BH103" i="35"/>
  <c r="AO103" i="32"/>
  <c r="AO103" i="29"/>
  <c r="AO103" i="31"/>
  <c r="AO103" i="34"/>
  <c r="BQ103" i="29"/>
  <c r="AX103" i="33"/>
  <c r="BQ103" i="34"/>
  <c r="AX103" i="34"/>
  <c r="BQ103" i="33"/>
  <c r="AX103" i="30"/>
  <c r="AX103" i="31"/>
  <c r="BQ103" i="35"/>
  <c r="BQ103" i="32"/>
  <c r="AX103" i="32"/>
  <c r="AX103" i="35"/>
  <c r="AX103" i="29"/>
  <c r="BQ103" i="31"/>
  <c r="BQ103" i="30"/>
  <c r="BO103" i="33"/>
  <c r="BO103" i="31"/>
  <c r="AV103" i="35"/>
  <c r="BO103" i="29"/>
  <c r="AV103" i="32"/>
  <c r="AV103" i="33"/>
  <c r="BO103" i="35"/>
  <c r="BO103" i="34"/>
  <c r="AV103" i="31"/>
  <c r="AV103" i="34"/>
  <c r="BO103" i="32"/>
  <c r="AV103" i="29"/>
  <c r="AV103" i="30"/>
  <c r="BO103" i="30"/>
  <c r="AD101" i="29"/>
  <c r="I100" i="29"/>
  <c r="AU103" i="31"/>
  <c r="AU103" i="34"/>
  <c r="BN103" i="29"/>
  <c r="BN103" i="35"/>
  <c r="AU103" i="33"/>
  <c r="BN103" i="34"/>
  <c r="AU103" i="32"/>
  <c r="AU103" i="35"/>
  <c r="BN103" i="33"/>
  <c r="BN103" i="32"/>
  <c r="AU103" i="30"/>
  <c r="BN103" i="31"/>
  <c r="BN103" i="30"/>
  <c r="AU103" i="29"/>
  <c r="M91" i="26"/>
  <c r="H91" i="26"/>
  <c r="AA100" i="29"/>
  <c r="BM103" i="31"/>
  <c r="BM103" i="34"/>
  <c r="AT103" i="31"/>
  <c r="BM103" i="32"/>
  <c r="BM103" i="30"/>
  <c r="AT103" i="30"/>
  <c r="BM103" i="29"/>
  <c r="AT103" i="34"/>
  <c r="BM103" i="35"/>
  <c r="AT103" i="32"/>
  <c r="BM103" i="33"/>
  <c r="AT103" i="29"/>
  <c r="AT103" i="35"/>
  <c r="AT103" i="33"/>
  <c r="Z100" i="29"/>
  <c r="BL103" i="29"/>
  <c r="AS103" i="32"/>
  <c r="AS103" i="33"/>
  <c r="AS103" i="30"/>
  <c r="BL103" i="31"/>
  <c r="BL103" i="33"/>
  <c r="BL103" i="30"/>
  <c r="BL103" i="32"/>
  <c r="AS103" i="31"/>
  <c r="AS103" i="35"/>
  <c r="AS103" i="29"/>
  <c r="AS103" i="34"/>
  <c r="BL103" i="34"/>
  <c r="BL103" i="35"/>
  <c r="U100" i="35"/>
  <c r="L93" i="28"/>
  <c r="AS96" i="28"/>
  <c r="T100" i="29"/>
  <c r="BY103" i="33"/>
  <c r="BF103" i="29"/>
  <c r="BF103" i="30"/>
  <c r="BF103" i="32"/>
  <c r="BF103" i="35"/>
  <c r="BY103" i="31"/>
  <c r="BY103" i="29"/>
  <c r="BF103" i="33"/>
  <c r="BY103" i="34"/>
  <c r="BF103" i="31"/>
  <c r="BY103" i="32"/>
  <c r="BY103" i="35"/>
  <c r="BY103" i="30"/>
  <c r="BF103" i="34"/>
  <c r="AL100" i="29"/>
  <c r="BX103" i="29"/>
  <c r="BX103" i="34"/>
  <c r="BE103" i="31"/>
  <c r="BX103" i="35"/>
  <c r="BE103" i="32"/>
  <c r="BE103" i="33"/>
  <c r="BX103" i="33"/>
  <c r="BX103" i="30"/>
  <c r="BE103" i="30"/>
  <c r="BX103" i="32"/>
  <c r="BX103" i="31"/>
  <c r="BE103" i="29"/>
  <c r="BE103" i="35"/>
  <c r="BE103" i="34"/>
  <c r="BK103" i="32"/>
  <c r="BK103" i="30"/>
  <c r="AR103" i="32"/>
  <c r="BK103" i="33"/>
  <c r="BK103" i="35"/>
  <c r="AR103" i="30"/>
  <c r="AR103" i="34"/>
  <c r="BK103" i="34"/>
  <c r="BK103" i="31"/>
  <c r="AR103" i="35"/>
  <c r="AR103" i="29"/>
  <c r="BK103" i="29"/>
  <c r="AR103" i="31"/>
  <c r="AR103" i="33"/>
  <c r="D93" i="28"/>
  <c r="AK96" i="28"/>
  <c r="G92" i="26"/>
  <c r="P100" i="29"/>
  <c r="BB103" i="29"/>
  <c r="BU103" i="33"/>
  <c r="BU103" i="35"/>
  <c r="BB103" i="35"/>
  <c r="BB103" i="33"/>
  <c r="BU103" i="29"/>
  <c r="BB103" i="32"/>
  <c r="BB103" i="34"/>
  <c r="BU103" i="34"/>
  <c r="BB103" i="31"/>
  <c r="BU103" i="32"/>
  <c r="BB103" i="30"/>
  <c r="BU103" i="31"/>
  <c r="BU103" i="30"/>
  <c r="B100" i="31"/>
  <c r="C91" i="26"/>
  <c r="AN103" i="35"/>
  <c r="BG103" i="29"/>
  <c r="AN103" i="29"/>
  <c r="AN103" i="33"/>
  <c r="BG103" i="35"/>
  <c r="AN103" i="32"/>
  <c r="BG103" i="34"/>
  <c r="AN103" i="34"/>
  <c r="AN103" i="31"/>
  <c r="BG103" i="31"/>
  <c r="BG103" i="30"/>
  <c r="BG103" i="32"/>
  <c r="BG103" i="33"/>
  <c r="AN103" i="30"/>
  <c r="AK100" i="29"/>
  <c r="BW103" i="31"/>
  <c r="BW103" i="35"/>
  <c r="BD103" i="30"/>
  <c r="BD103" i="35"/>
  <c r="BD103" i="34"/>
  <c r="BD103" i="31"/>
  <c r="BW103" i="29"/>
  <c r="BD103" i="33"/>
  <c r="BD103" i="29"/>
  <c r="BW103" i="34"/>
  <c r="BW103" i="32"/>
  <c r="BW103" i="30"/>
  <c r="BD103" i="32"/>
  <c r="BW103" i="33"/>
  <c r="X100" i="29"/>
  <c r="AQ103" i="32"/>
  <c r="BJ103" i="34"/>
  <c r="AQ103" i="31"/>
  <c r="AQ103" i="30"/>
  <c r="AQ103" i="33"/>
  <c r="BJ103" i="29"/>
  <c r="BJ103" i="31"/>
  <c r="BJ103" i="30"/>
  <c r="AQ103" i="35"/>
  <c r="BJ103" i="32"/>
  <c r="AQ103" i="29"/>
  <c r="BJ103" i="33"/>
  <c r="AQ103" i="34"/>
  <c r="BJ103" i="35"/>
  <c r="AD101" i="30"/>
  <c r="K101" i="29"/>
  <c r="K91" i="26"/>
  <c r="F91" i="26"/>
  <c r="K101" i="35"/>
  <c r="A99" i="34"/>
  <c r="A99" i="30"/>
  <c r="N91" i="26"/>
  <c r="AQ96" i="28"/>
  <c r="D91" i="26"/>
  <c r="I91" i="26"/>
  <c r="A99" i="33"/>
  <c r="AF93" i="28"/>
  <c r="W93" i="28"/>
  <c r="P93" i="28"/>
  <c r="K101" i="32"/>
  <c r="B92" i="26"/>
  <c r="AE100" i="35"/>
  <c r="L100" i="35"/>
  <c r="Z100" i="35"/>
  <c r="G100" i="35"/>
  <c r="C100" i="35"/>
  <c r="V100" i="35"/>
  <c r="S100" i="34"/>
  <c r="AL100" i="34"/>
  <c r="O100" i="34"/>
  <c r="AH100" i="34"/>
  <c r="AC100" i="34"/>
  <c r="J100" i="34"/>
  <c r="Y100" i="34"/>
  <c r="F100" i="34"/>
  <c r="U100" i="34"/>
  <c r="B100" i="34"/>
  <c r="R100" i="33"/>
  <c r="AK100" i="33"/>
  <c r="AG100" i="33"/>
  <c r="N100" i="33"/>
  <c r="AB100" i="33"/>
  <c r="I100" i="33"/>
  <c r="X100" i="33"/>
  <c r="E100" i="33"/>
  <c r="AJ100" i="32"/>
  <c r="Q100" i="32"/>
  <c r="AF100" i="32"/>
  <c r="M100" i="32"/>
  <c r="AA100" i="32"/>
  <c r="H100" i="32"/>
  <c r="W100" i="32"/>
  <c r="D100" i="32"/>
  <c r="T100" i="31"/>
  <c r="AM100" i="31"/>
  <c r="AI100" i="31"/>
  <c r="P100" i="31"/>
  <c r="L100" i="31"/>
  <c r="AE100" i="31"/>
  <c r="AH100" i="30"/>
  <c r="O100" i="30"/>
  <c r="Y100" i="30"/>
  <c r="F100" i="30"/>
  <c r="P100" i="30"/>
  <c r="M100" i="29"/>
  <c r="AJ100" i="29"/>
  <c r="AB100" i="30"/>
  <c r="R100" i="30"/>
  <c r="U100" i="31"/>
  <c r="AC100" i="31"/>
  <c r="L100" i="32"/>
  <c r="T100" i="32"/>
  <c r="W100" i="33"/>
  <c r="AF100" i="33"/>
  <c r="E100" i="34"/>
  <c r="R100" i="34"/>
  <c r="F100" i="35"/>
  <c r="O100" i="35"/>
  <c r="R100" i="29"/>
  <c r="B100" i="30"/>
  <c r="AE100" i="29"/>
  <c r="L100" i="29"/>
  <c r="C100" i="31"/>
  <c r="Z100" i="34"/>
  <c r="P100" i="35"/>
  <c r="C100" i="29"/>
  <c r="D100" i="29"/>
  <c r="H100" i="29"/>
  <c r="F100" i="31"/>
  <c r="O100" i="31"/>
  <c r="C100" i="32"/>
  <c r="H100" i="33"/>
  <c r="Q100" i="33"/>
  <c r="AB100" i="34"/>
  <c r="G100" i="29"/>
  <c r="U100" i="30"/>
  <c r="S100" i="30"/>
  <c r="AH100" i="29"/>
  <c r="O100" i="29"/>
  <c r="J100" i="29"/>
  <c r="AC100" i="29"/>
  <c r="Y100" i="29"/>
  <c r="F100" i="29"/>
  <c r="B100" i="29"/>
  <c r="U100" i="29"/>
  <c r="AK100" i="35"/>
  <c r="R100" i="35"/>
  <c r="N100" i="35"/>
  <c r="AG100" i="35"/>
  <c r="I100" i="35"/>
  <c r="AB100" i="35"/>
  <c r="E100" i="35"/>
  <c r="X100" i="35"/>
  <c r="AJ100" i="34"/>
  <c r="Q100" i="34"/>
  <c r="M100" i="34"/>
  <c r="AF100" i="34"/>
  <c r="H100" i="34"/>
  <c r="AA100" i="34"/>
  <c r="BH96" i="28"/>
  <c r="W100" i="34"/>
  <c r="D100" i="34"/>
  <c r="T100" i="33"/>
  <c r="AM100" i="33"/>
  <c r="AI100" i="33"/>
  <c r="P100" i="33"/>
  <c r="AE100" i="33"/>
  <c r="L100" i="33"/>
  <c r="Z100" i="33"/>
  <c r="G100" i="33"/>
  <c r="V100" i="33"/>
  <c r="C100" i="33"/>
  <c r="S100" i="32"/>
  <c r="AL100" i="32"/>
  <c r="O100" i="32"/>
  <c r="AH100" i="32"/>
  <c r="AC100" i="32"/>
  <c r="J100" i="32"/>
  <c r="AY96" i="28"/>
  <c r="U100" i="32"/>
  <c r="B100" i="32"/>
  <c r="AK100" i="31"/>
  <c r="R100" i="31"/>
  <c r="AG100" i="31"/>
  <c r="N100" i="31"/>
  <c r="AB100" i="31"/>
  <c r="I100" i="31"/>
  <c r="X100" i="31"/>
  <c r="E100" i="31"/>
  <c r="Q100" i="30"/>
  <c r="AJ100" i="30"/>
  <c r="H100" i="30"/>
  <c r="AA100" i="30"/>
  <c r="W100" i="30"/>
  <c r="D100" i="30"/>
  <c r="AF100" i="35"/>
  <c r="S100" i="29"/>
  <c r="X100" i="30"/>
  <c r="N100" i="30"/>
  <c r="Z100" i="32"/>
  <c r="P100" i="32"/>
  <c r="B100" i="35"/>
  <c r="J100" i="35"/>
  <c r="S100" i="35"/>
  <c r="AF100" i="30"/>
  <c r="T100" i="35"/>
  <c r="AM100" i="29"/>
  <c r="E100" i="29"/>
  <c r="AB100" i="29"/>
  <c r="J100" i="30"/>
  <c r="G100" i="31"/>
  <c r="N100" i="29"/>
  <c r="AG100" i="29"/>
  <c r="H100" i="35"/>
  <c r="AA100" i="35"/>
  <c r="BL96" i="28"/>
  <c r="W100" i="35"/>
  <c r="T100" i="34"/>
  <c r="AM100" i="34"/>
  <c r="P100" i="34"/>
  <c r="AI100" i="34"/>
  <c r="L100" i="34"/>
  <c r="AE100" i="34"/>
  <c r="V100" i="34"/>
  <c r="C100" i="34"/>
  <c r="S100" i="33"/>
  <c r="AL100" i="33"/>
  <c r="AH100" i="33"/>
  <c r="O100" i="33"/>
  <c r="AC100" i="33"/>
  <c r="J100" i="33"/>
  <c r="F100" i="33"/>
  <c r="Y100" i="33"/>
  <c r="B100" i="33"/>
  <c r="U100" i="33"/>
  <c r="AK100" i="32"/>
  <c r="R100" i="32"/>
  <c r="N100" i="32"/>
  <c r="AG100" i="32"/>
  <c r="AB100" i="32"/>
  <c r="I100" i="32"/>
  <c r="E100" i="32"/>
  <c r="X100" i="32"/>
  <c r="AJ100" i="31"/>
  <c r="Q100" i="31"/>
  <c r="M100" i="31"/>
  <c r="AF100" i="31"/>
  <c r="H100" i="31"/>
  <c r="AA100" i="31"/>
  <c r="W100" i="31"/>
  <c r="D100" i="31"/>
  <c r="AM100" i="30"/>
  <c r="T100" i="30"/>
  <c r="AE100" i="30"/>
  <c r="L100" i="30"/>
  <c r="G100" i="30"/>
  <c r="Z100" i="30"/>
  <c r="V100" i="30"/>
  <c r="C100" i="30"/>
  <c r="AI100" i="29"/>
  <c r="J100" i="31"/>
  <c r="AL100" i="31"/>
  <c r="D100" i="33"/>
  <c r="N100" i="34"/>
  <c r="AC100" i="35"/>
  <c r="F100" i="32"/>
  <c r="AJ100" i="35"/>
  <c r="AC100" i="30"/>
  <c r="BN96" i="28"/>
  <c r="BJ96" i="28"/>
  <c r="AT96" i="28"/>
  <c r="AX96" i="28"/>
  <c r="BF96" i="28"/>
  <c r="BB96" i="28"/>
  <c r="AA93" i="28" l="1"/>
  <c r="R93" i="28"/>
  <c r="AE93" i="28"/>
  <c r="Y94" i="28"/>
  <c r="BF97" i="28"/>
  <c r="U94" i="28"/>
  <c r="BB97" i="28"/>
  <c r="G91" i="26"/>
  <c r="AG94" i="28"/>
  <c r="BN97" i="28"/>
  <c r="AC94" i="28"/>
  <c r="BJ97" i="28"/>
  <c r="Q94" i="28"/>
  <c r="AX97" i="28"/>
  <c r="M94" i="28"/>
  <c r="AT97" i="28"/>
  <c r="L91" i="26"/>
  <c r="I94" i="28"/>
  <c r="AP97" i="28"/>
  <c r="N93" i="28"/>
  <c r="AU96" i="28"/>
  <c r="T93" i="28"/>
  <c r="BA96" i="28"/>
  <c r="Z93" i="28"/>
  <c r="BG96" i="28"/>
  <c r="AD100" i="29"/>
  <c r="BP103" i="33"/>
  <c r="AW103" i="30"/>
  <c r="BP103" i="31"/>
  <c r="AW103" i="29"/>
  <c r="BP103" i="34"/>
  <c r="AW103" i="31"/>
  <c r="BP103" i="32"/>
  <c r="BP103" i="30"/>
  <c r="AW103" i="34"/>
  <c r="BP103" i="29"/>
  <c r="AW103" i="32"/>
  <c r="BP103" i="35"/>
  <c r="AW103" i="33"/>
  <c r="AW103" i="35"/>
  <c r="E93" i="28"/>
  <c r="AL96" i="28"/>
  <c r="F93" i="28"/>
  <c r="AM96" i="28"/>
  <c r="V93" i="28"/>
  <c r="BC96" i="28"/>
  <c r="AB93" i="28"/>
  <c r="BI96" i="28"/>
  <c r="AD93" i="28"/>
  <c r="BK96" i="28"/>
  <c r="G93" i="28"/>
  <c r="AN96" i="28"/>
  <c r="S93" i="28"/>
  <c r="AZ96" i="28"/>
  <c r="H93" i="28"/>
  <c r="AO96" i="28"/>
  <c r="O93" i="28"/>
  <c r="AV96" i="28"/>
  <c r="K93" i="28"/>
  <c r="AR96" i="28"/>
  <c r="X93" i="28"/>
  <c r="BE96" i="28"/>
  <c r="J93" i="28"/>
  <c r="B93" i="28"/>
  <c r="AI96" i="28"/>
  <c r="B91" i="26"/>
  <c r="AD100" i="35"/>
  <c r="AD100" i="33"/>
  <c r="Q93" i="28"/>
  <c r="K100" i="30"/>
  <c r="K100" i="29"/>
  <c r="U93" i="28"/>
  <c r="AC93" i="28"/>
  <c r="K100" i="31"/>
  <c r="AD100" i="30"/>
  <c r="Y93" i="28"/>
  <c r="AD100" i="32"/>
  <c r="AG93" i="28"/>
  <c r="AD100" i="34"/>
  <c r="AD100" i="31"/>
  <c r="K100" i="33"/>
  <c r="K100" i="32"/>
  <c r="K100" i="35"/>
  <c r="K100" i="34"/>
  <c r="M93" i="28"/>
  <c r="A91" i="28"/>
  <c r="AH91" i="28" s="1"/>
  <c r="A90" i="26"/>
  <c r="M90" i="26" l="1"/>
  <c r="B92" i="28"/>
  <c r="H90" i="26"/>
  <c r="I93" i="28"/>
  <c r="AP96" i="28"/>
  <c r="BW102" i="30"/>
  <c r="BD102" i="31"/>
  <c r="BW102" i="35"/>
  <c r="BD102" i="30"/>
  <c r="BW102" i="33"/>
  <c r="BD102" i="33"/>
  <c r="BD102" i="29"/>
  <c r="BD102" i="35"/>
  <c r="BW102" i="34"/>
  <c r="BD102" i="32"/>
  <c r="BW102" i="29"/>
  <c r="BW102" i="31"/>
  <c r="BW102" i="32"/>
  <c r="BD102" i="34"/>
  <c r="BS102" i="30"/>
  <c r="AZ102" i="35"/>
  <c r="AZ102" i="29"/>
  <c r="AZ102" i="33"/>
  <c r="AZ102" i="31"/>
  <c r="BS102" i="29"/>
  <c r="BS102" i="31"/>
  <c r="BS102" i="33"/>
  <c r="BS102" i="34"/>
  <c r="BS102" i="32"/>
  <c r="BS102" i="35"/>
  <c r="AZ102" i="32"/>
  <c r="AZ102" i="30"/>
  <c r="AZ102" i="34"/>
  <c r="AU102" i="31"/>
  <c r="AU102" i="35"/>
  <c r="BN102" i="35"/>
  <c r="BN102" i="30"/>
  <c r="BN102" i="32"/>
  <c r="AU102" i="29"/>
  <c r="BN102" i="31"/>
  <c r="AU102" i="30"/>
  <c r="BN102" i="33"/>
  <c r="AU102" i="32"/>
  <c r="AU102" i="33"/>
  <c r="BN102" i="34"/>
  <c r="BN102" i="29"/>
  <c r="AU102" i="34"/>
  <c r="BJ102" i="31"/>
  <c r="BJ102" i="32"/>
  <c r="AQ102" i="35"/>
  <c r="BJ102" i="29"/>
  <c r="AQ102" i="33"/>
  <c r="AQ102" i="29"/>
  <c r="AQ102" i="34"/>
  <c r="AQ102" i="30"/>
  <c r="BJ102" i="34"/>
  <c r="AQ102" i="31"/>
  <c r="AQ102" i="32"/>
  <c r="BJ102" i="35"/>
  <c r="BJ102" i="33"/>
  <c r="BJ102" i="30"/>
  <c r="K90" i="26"/>
  <c r="F90" i="26"/>
  <c r="BV102" i="35"/>
  <c r="BC102" i="29"/>
  <c r="BV102" i="31"/>
  <c r="BC102" i="32"/>
  <c r="BC102" i="31"/>
  <c r="BV102" i="32"/>
  <c r="BC102" i="33"/>
  <c r="BC102" i="30"/>
  <c r="BV102" i="29"/>
  <c r="BC102" i="35"/>
  <c r="BV102" i="34"/>
  <c r="BV102" i="30"/>
  <c r="BV102" i="33"/>
  <c r="BC102" i="34"/>
  <c r="BI102" i="33"/>
  <c r="BI102" i="29"/>
  <c r="AP102" i="30"/>
  <c r="AP102" i="32"/>
  <c r="AP102" i="34"/>
  <c r="BI102" i="30"/>
  <c r="BI102" i="31"/>
  <c r="BI102" i="34"/>
  <c r="BI102" i="35"/>
  <c r="AP102" i="33"/>
  <c r="AP102" i="35"/>
  <c r="AP102" i="31"/>
  <c r="BI102" i="32"/>
  <c r="AP102" i="29"/>
  <c r="D90" i="26"/>
  <c r="BF102" i="34"/>
  <c r="BF102" i="35"/>
  <c r="BY102" i="29"/>
  <c r="BY102" i="31"/>
  <c r="BF102" i="33"/>
  <c r="BF102" i="29"/>
  <c r="BY102" i="33"/>
  <c r="BF102" i="31"/>
  <c r="BY102" i="34"/>
  <c r="BY102" i="30"/>
  <c r="BF102" i="30"/>
  <c r="BY102" i="35"/>
  <c r="BY102" i="32"/>
  <c r="BF102" i="32"/>
  <c r="BB102" i="29"/>
  <c r="BU102" i="30"/>
  <c r="BU102" i="32"/>
  <c r="BU102" i="35"/>
  <c r="BB102" i="34"/>
  <c r="BB102" i="30"/>
  <c r="BB102" i="33"/>
  <c r="BU102" i="34"/>
  <c r="BB102" i="32"/>
  <c r="BB102" i="31"/>
  <c r="BU102" i="33"/>
  <c r="BB102" i="35"/>
  <c r="BU102" i="31"/>
  <c r="BU102" i="29"/>
  <c r="AX102" i="35"/>
  <c r="AX102" i="33"/>
  <c r="AX102" i="29"/>
  <c r="AX102" i="30"/>
  <c r="AX102" i="32"/>
  <c r="BQ102" i="31"/>
  <c r="BQ102" i="34"/>
  <c r="BQ102" i="30"/>
  <c r="AX102" i="31"/>
  <c r="BQ102" i="33"/>
  <c r="BQ102" i="35"/>
  <c r="BQ102" i="32"/>
  <c r="BQ102" i="29"/>
  <c r="AX102" i="34"/>
  <c r="AS102" i="35"/>
  <c r="AS102" i="29"/>
  <c r="BL102" i="32"/>
  <c r="BL102" i="31"/>
  <c r="AS102" i="32"/>
  <c r="AS102" i="33"/>
  <c r="BL102" i="29"/>
  <c r="BL102" i="30"/>
  <c r="BL102" i="35"/>
  <c r="AS102" i="34"/>
  <c r="AS102" i="30"/>
  <c r="AS102" i="31"/>
  <c r="BL102" i="33"/>
  <c r="BL102" i="34"/>
  <c r="BH102" i="33"/>
  <c r="BH102" i="31"/>
  <c r="AO102" i="31"/>
  <c r="AO102" i="34"/>
  <c r="BH102" i="32"/>
  <c r="BH102" i="34"/>
  <c r="BH102" i="35"/>
  <c r="BH102" i="29"/>
  <c r="AO102" i="33"/>
  <c r="AO102" i="30"/>
  <c r="AO102" i="29"/>
  <c r="AO102" i="32"/>
  <c r="BH102" i="30"/>
  <c r="AO102" i="35"/>
  <c r="BR102" i="32"/>
  <c r="BR102" i="34"/>
  <c r="AY102" i="35"/>
  <c r="BR102" i="31"/>
  <c r="BR102" i="33"/>
  <c r="AY102" i="34"/>
  <c r="AY102" i="29"/>
  <c r="BR102" i="35"/>
  <c r="AY102" i="30"/>
  <c r="AY102" i="32"/>
  <c r="AY102" i="33"/>
  <c r="BR102" i="30"/>
  <c r="BR102" i="29"/>
  <c r="AY102" i="31"/>
  <c r="AT102" i="31"/>
  <c r="BM102" i="35"/>
  <c r="BM102" i="29"/>
  <c r="AT102" i="35"/>
  <c r="BM102" i="33"/>
  <c r="BM102" i="32"/>
  <c r="BM102" i="31"/>
  <c r="AT102" i="34"/>
  <c r="AT102" i="29"/>
  <c r="BM102" i="30"/>
  <c r="AT102" i="32"/>
  <c r="AT102" i="30"/>
  <c r="BM102" i="34"/>
  <c r="AT102" i="33"/>
  <c r="N90" i="26"/>
  <c r="L90" i="26" s="1"/>
  <c r="BE102" i="30"/>
  <c r="BX102" i="31"/>
  <c r="BX102" i="33"/>
  <c r="BE102" i="29"/>
  <c r="BX102" i="32"/>
  <c r="BX102" i="35"/>
  <c r="BE102" i="31"/>
  <c r="BE102" i="32"/>
  <c r="BX102" i="29"/>
  <c r="BX102" i="34"/>
  <c r="BX102" i="30"/>
  <c r="BE102" i="35"/>
  <c r="BE102" i="33"/>
  <c r="BE102" i="34"/>
  <c r="BA102" i="33"/>
  <c r="BT102" i="34"/>
  <c r="BT102" i="31"/>
  <c r="BA102" i="29"/>
  <c r="BT102" i="30"/>
  <c r="BT102" i="35"/>
  <c r="BA102" i="30"/>
  <c r="BT102" i="33"/>
  <c r="BA102" i="31"/>
  <c r="BA102" i="32"/>
  <c r="BA102" i="34"/>
  <c r="BA102" i="35"/>
  <c r="BT102" i="32"/>
  <c r="BT102" i="29"/>
  <c r="AV102" i="30"/>
  <c r="BO102" i="31"/>
  <c r="BO102" i="34"/>
  <c r="AV102" i="31"/>
  <c r="BO102" i="29"/>
  <c r="BO102" i="33"/>
  <c r="BO102" i="32"/>
  <c r="BO102" i="35"/>
  <c r="AV102" i="34"/>
  <c r="AV102" i="32"/>
  <c r="BO102" i="30"/>
  <c r="AV102" i="33"/>
  <c r="AV102" i="29"/>
  <c r="AV102" i="35"/>
  <c r="AR102" i="31"/>
  <c r="BK102" i="32"/>
  <c r="BK102" i="34"/>
  <c r="BK102" i="29"/>
  <c r="BK102" i="35"/>
  <c r="AR102" i="32"/>
  <c r="BK102" i="31"/>
  <c r="AR102" i="29"/>
  <c r="BK102" i="30"/>
  <c r="AR102" i="35"/>
  <c r="BK102" i="33"/>
  <c r="AR102" i="30"/>
  <c r="AR102" i="33"/>
  <c r="AR102" i="34"/>
  <c r="C90" i="26"/>
  <c r="BG102" i="33"/>
  <c r="AN102" i="34"/>
  <c r="AN102" i="30"/>
  <c r="BG102" i="35"/>
  <c r="BG102" i="32"/>
  <c r="BG102" i="31"/>
  <c r="BG102" i="29"/>
  <c r="AN102" i="31"/>
  <c r="BG102" i="34"/>
  <c r="AN102" i="33"/>
  <c r="AN102" i="29"/>
  <c r="AN102" i="32"/>
  <c r="BG102" i="30"/>
  <c r="AN102" i="35"/>
  <c r="I90" i="26"/>
  <c r="G90" i="26" s="1"/>
  <c r="C92" i="28"/>
  <c r="AJ95" i="28"/>
  <c r="D92" i="28"/>
  <c r="AK95" i="28"/>
  <c r="P99" i="29"/>
  <c r="AI99" i="29"/>
  <c r="C99" i="29"/>
  <c r="V99" i="29"/>
  <c r="R99" i="29"/>
  <c r="AK99" i="29"/>
  <c r="N99" i="29"/>
  <c r="AG99" i="29"/>
  <c r="AB99" i="29"/>
  <c r="I99" i="29"/>
  <c r="X99" i="29"/>
  <c r="E99" i="29"/>
  <c r="AJ99" i="35"/>
  <c r="Q99" i="35"/>
  <c r="AF99" i="35"/>
  <c r="M99" i="35"/>
  <c r="H99" i="35"/>
  <c r="AA99" i="35"/>
  <c r="D99" i="35"/>
  <c r="W99" i="35"/>
  <c r="T99" i="34"/>
  <c r="AM99" i="34"/>
  <c r="P99" i="34"/>
  <c r="AI99" i="34"/>
  <c r="L99" i="34"/>
  <c r="AE99" i="34"/>
  <c r="G99" i="34"/>
  <c r="Z99" i="34"/>
  <c r="C99" i="34"/>
  <c r="V99" i="34"/>
  <c r="AL99" i="33"/>
  <c r="S99" i="33"/>
  <c r="AH99" i="33"/>
  <c r="O99" i="33"/>
  <c r="AC99" i="33"/>
  <c r="J99" i="33"/>
  <c r="Y99" i="33"/>
  <c r="F99" i="33"/>
  <c r="U99" i="33"/>
  <c r="B99" i="33"/>
  <c r="AK99" i="32"/>
  <c r="R99" i="32"/>
  <c r="AG99" i="32"/>
  <c r="N99" i="32"/>
  <c r="I99" i="32"/>
  <c r="AB99" i="32"/>
  <c r="E99" i="32"/>
  <c r="X99" i="32"/>
  <c r="AJ99" i="31"/>
  <c r="Q99" i="31"/>
  <c r="AF99" i="31"/>
  <c r="M99" i="31"/>
  <c r="AA99" i="31"/>
  <c r="H99" i="31"/>
  <c r="W99" i="31"/>
  <c r="D99" i="31"/>
  <c r="AM99" i="30"/>
  <c r="T99" i="30"/>
  <c r="AI99" i="30"/>
  <c r="P99" i="30"/>
  <c r="AE99" i="30"/>
  <c r="L99" i="30"/>
  <c r="G99" i="30"/>
  <c r="Z99" i="30"/>
  <c r="C99" i="30"/>
  <c r="V99" i="30"/>
  <c r="AM99" i="29"/>
  <c r="T99" i="29"/>
  <c r="G99" i="29"/>
  <c r="Z99" i="29"/>
  <c r="AJ99" i="29"/>
  <c r="Q99" i="29"/>
  <c r="AF99" i="29"/>
  <c r="M99" i="29"/>
  <c r="H99" i="29"/>
  <c r="AA99" i="29"/>
  <c r="W99" i="29"/>
  <c r="D99" i="29"/>
  <c r="T99" i="35"/>
  <c r="AM99" i="35"/>
  <c r="P99" i="35"/>
  <c r="AI99" i="35"/>
  <c r="L99" i="35"/>
  <c r="AE99" i="35"/>
  <c r="G99" i="35"/>
  <c r="Z99" i="35"/>
  <c r="C99" i="35"/>
  <c r="V99" i="35"/>
  <c r="AL99" i="34"/>
  <c r="S99" i="34"/>
  <c r="O99" i="34"/>
  <c r="AH99" i="34"/>
  <c r="AC99" i="34"/>
  <c r="J99" i="34"/>
  <c r="Y99" i="34"/>
  <c r="F99" i="34"/>
  <c r="U99" i="34"/>
  <c r="B99" i="34"/>
  <c r="AK99" i="33"/>
  <c r="R99" i="33"/>
  <c r="AG99" i="33"/>
  <c r="N99" i="33"/>
  <c r="AB99" i="33"/>
  <c r="I99" i="33"/>
  <c r="X99" i="33"/>
  <c r="E99" i="33"/>
  <c r="Q99" i="32"/>
  <c r="AJ99" i="32"/>
  <c r="M99" i="32"/>
  <c r="AF99" i="32"/>
  <c r="AA99" i="32"/>
  <c r="H99" i="32"/>
  <c r="W99" i="32"/>
  <c r="D99" i="32"/>
  <c r="AM99" i="31"/>
  <c r="T99" i="31"/>
  <c r="AI99" i="31"/>
  <c r="P99" i="31"/>
  <c r="AE99" i="31"/>
  <c r="L99" i="31"/>
  <c r="Z99" i="31"/>
  <c r="G99" i="31"/>
  <c r="V99" i="31"/>
  <c r="C99" i="31"/>
  <c r="S99" i="30"/>
  <c r="AL99" i="30"/>
  <c r="O99" i="30"/>
  <c r="AH99" i="30"/>
  <c r="AC99" i="30"/>
  <c r="J99" i="30"/>
  <c r="Y99" i="30"/>
  <c r="F99" i="30"/>
  <c r="U99" i="30"/>
  <c r="B99" i="30"/>
  <c r="AL99" i="35"/>
  <c r="S99" i="35"/>
  <c r="O99" i="35"/>
  <c r="AH99" i="35"/>
  <c r="AC99" i="35"/>
  <c r="J99" i="35"/>
  <c r="Y99" i="35"/>
  <c r="F99" i="35"/>
  <c r="U99" i="35"/>
  <c r="B99" i="35"/>
  <c r="AK99" i="34"/>
  <c r="R99" i="34"/>
  <c r="N99" i="34"/>
  <c r="AG99" i="34"/>
  <c r="I99" i="34"/>
  <c r="AB99" i="34"/>
  <c r="E99" i="34"/>
  <c r="X99" i="34"/>
  <c r="AJ99" i="33"/>
  <c r="Q99" i="33"/>
  <c r="AF99" i="33"/>
  <c r="M99" i="33"/>
  <c r="H99" i="33"/>
  <c r="AA99" i="33"/>
  <c r="D99" i="33"/>
  <c r="W99" i="33"/>
  <c r="AM99" i="32"/>
  <c r="T99" i="32"/>
  <c r="AI99" i="32"/>
  <c r="P99" i="32"/>
  <c r="AE99" i="32"/>
  <c r="L99" i="32"/>
  <c r="Z99" i="32"/>
  <c r="G99" i="32"/>
  <c r="V99" i="32"/>
  <c r="C99" i="32"/>
  <c r="AL99" i="31"/>
  <c r="S99" i="31"/>
  <c r="AH99" i="31"/>
  <c r="O99" i="31"/>
  <c r="J99" i="31"/>
  <c r="AC99" i="31"/>
  <c r="F99" i="31"/>
  <c r="Y99" i="31"/>
  <c r="B99" i="31"/>
  <c r="U99" i="31"/>
  <c r="AK99" i="30"/>
  <c r="R99" i="30"/>
  <c r="AG99" i="30"/>
  <c r="N99" i="30"/>
  <c r="AB99" i="30"/>
  <c r="I99" i="30"/>
  <c r="X99" i="30"/>
  <c r="E99" i="30"/>
  <c r="L99" i="29"/>
  <c r="AE99" i="29"/>
  <c r="S99" i="29"/>
  <c r="AL99" i="29"/>
  <c r="O99" i="29"/>
  <c r="AH99" i="29"/>
  <c r="J99" i="29"/>
  <c r="AC99" i="29"/>
  <c r="F99" i="29"/>
  <c r="Y99" i="29"/>
  <c r="B99" i="29"/>
  <c r="U99" i="29"/>
  <c r="AK99" i="35"/>
  <c r="R99" i="35"/>
  <c r="AG99" i="35"/>
  <c r="N99" i="35"/>
  <c r="AB99" i="35"/>
  <c r="I99" i="35"/>
  <c r="X99" i="35"/>
  <c r="E99" i="35"/>
  <c r="Q99" i="34"/>
  <c r="AJ99" i="34"/>
  <c r="M99" i="34"/>
  <c r="AF99" i="34"/>
  <c r="H99" i="34"/>
  <c r="AA99" i="34"/>
  <c r="D99" i="34"/>
  <c r="W99" i="34"/>
  <c r="T99" i="33"/>
  <c r="AM99" i="33"/>
  <c r="P99" i="33"/>
  <c r="AI99" i="33"/>
  <c r="L99" i="33"/>
  <c r="AE99" i="33"/>
  <c r="Z99" i="33"/>
  <c r="G99" i="33"/>
  <c r="V99" i="33"/>
  <c r="C99" i="33"/>
  <c r="AL99" i="32"/>
  <c r="S99" i="32"/>
  <c r="AH99" i="32"/>
  <c r="O99" i="32"/>
  <c r="AC99" i="32"/>
  <c r="J99" i="32"/>
  <c r="Y99" i="32"/>
  <c r="F99" i="32"/>
  <c r="U99" i="32"/>
  <c r="B99" i="32"/>
  <c r="R99" i="31"/>
  <c r="AK99" i="31"/>
  <c r="N99" i="31"/>
  <c r="AG99" i="31"/>
  <c r="AB99" i="31"/>
  <c r="I99" i="31"/>
  <c r="X99" i="31"/>
  <c r="E99" i="31"/>
  <c r="AJ99" i="30"/>
  <c r="Q99" i="30"/>
  <c r="AF99" i="30"/>
  <c r="M99" i="30"/>
  <c r="AA99" i="30"/>
  <c r="H99" i="30"/>
  <c r="W99" i="30"/>
  <c r="D99" i="30"/>
  <c r="A98" i="30"/>
  <c r="A98" i="34"/>
  <c r="A98" i="31"/>
  <c r="A98" i="32"/>
  <c r="A98" i="33"/>
  <c r="A98" i="35"/>
  <c r="A98" i="29"/>
  <c r="A89" i="28"/>
  <c r="AH89" i="28" s="1"/>
  <c r="A90" i="28"/>
  <c r="AH90" i="28" s="1"/>
  <c r="H98" i="34" l="1"/>
  <c r="C98" i="33"/>
  <c r="X98" i="31"/>
  <c r="AF98" i="30"/>
  <c r="Z98" i="34"/>
  <c r="O98" i="33"/>
  <c r="I98" i="32"/>
  <c r="AJ98" i="31"/>
  <c r="W98" i="31"/>
  <c r="AA98" i="32"/>
  <c r="C98" i="31"/>
  <c r="X98" i="34"/>
  <c r="AF98" i="33"/>
  <c r="G98" i="32"/>
  <c r="O98" i="31"/>
  <c r="AB98" i="30"/>
  <c r="O98" i="35"/>
  <c r="D98" i="34"/>
  <c r="S98" i="32"/>
  <c r="H98" i="30"/>
  <c r="P98" i="34"/>
  <c r="V98" i="34"/>
  <c r="E98" i="32"/>
  <c r="AF98" i="31"/>
  <c r="Z98" i="30"/>
  <c r="Z98" i="35"/>
  <c r="AH98" i="34"/>
  <c r="AB98" i="33"/>
  <c r="Q98" i="32"/>
  <c r="W98" i="32"/>
  <c r="AL98" i="30"/>
  <c r="A89" i="26"/>
  <c r="K89" i="26" s="1"/>
  <c r="A97" i="30"/>
  <c r="A97" i="32"/>
  <c r="A97" i="34"/>
  <c r="A97" i="29"/>
  <c r="A97" i="31"/>
  <c r="A97" i="33"/>
  <c r="A97" i="35"/>
  <c r="AB98" i="34"/>
  <c r="S98" i="31"/>
  <c r="S98" i="35"/>
  <c r="Y98" i="35"/>
  <c r="AA98" i="33"/>
  <c r="C98" i="32"/>
  <c r="X98" i="30"/>
  <c r="AF98" i="34"/>
  <c r="G98" i="33"/>
  <c r="O98" i="32"/>
  <c r="AB98" i="31"/>
  <c r="AJ98" i="30"/>
  <c r="D98" i="30"/>
  <c r="W98" i="33"/>
  <c r="S98" i="33"/>
  <c r="AA98" i="31"/>
  <c r="V98" i="30"/>
  <c r="AJ98" i="33"/>
  <c r="V98" i="35"/>
  <c r="X98" i="33"/>
  <c r="M98" i="32"/>
  <c r="G98" i="31"/>
  <c r="AH98" i="30"/>
  <c r="M89" i="26"/>
  <c r="AI95" i="28"/>
  <c r="H89" i="26"/>
  <c r="AI98" i="29"/>
  <c r="BU101" i="32"/>
  <c r="BB101" i="35"/>
  <c r="BB101" i="31"/>
  <c r="BB101" i="29"/>
  <c r="BB101" i="30"/>
  <c r="BU101" i="29"/>
  <c r="BB101" i="33"/>
  <c r="BU101" i="33"/>
  <c r="BU101" i="34"/>
  <c r="BU101" i="30"/>
  <c r="BU101" i="31"/>
  <c r="BB101" i="34"/>
  <c r="BU101" i="35"/>
  <c r="BB101" i="32"/>
  <c r="BL101" i="29"/>
  <c r="AS101" i="32"/>
  <c r="BL101" i="30"/>
  <c r="BL101" i="33"/>
  <c r="BL101" i="31"/>
  <c r="AS101" i="31"/>
  <c r="AS101" i="29"/>
  <c r="AS101" i="33"/>
  <c r="AS101" i="34"/>
  <c r="BL101" i="32"/>
  <c r="BL101" i="34"/>
  <c r="BL101" i="35"/>
  <c r="AS101" i="35"/>
  <c r="AS101" i="30"/>
  <c r="BE101" i="32"/>
  <c r="BX101" i="29"/>
  <c r="BX101" i="30"/>
  <c r="BX101" i="31"/>
  <c r="BE101" i="31"/>
  <c r="BE101" i="29"/>
  <c r="BX101" i="35"/>
  <c r="BX101" i="34"/>
  <c r="BE101" i="34"/>
  <c r="BX101" i="32"/>
  <c r="BX101" i="33"/>
  <c r="BE101" i="30"/>
  <c r="BE101" i="35"/>
  <c r="BE101" i="33"/>
  <c r="BO101" i="34"/>
  <c r="BO101" i="35"/>
  <c r="AV101" i="30"/>
  <c r="AV101" i="29"/>
  <c r="AV101" i="31"/>
  <c r="AV101" i="33"/>
  <c r="AV101" i="35"/>
  <c r="BO101" i="33"/>
  <c r="AV101" i="32"/>
  <c r="BO101" i="32"/>
  <c r="BO101" i="29"/>
  <c r="BO101" i="31"/>
  <c r="AV101" i="34"/>
  <c r="BO101" i="30"/>
  <c r="C89" i="26"/>
  <c r="BG101" i="35"/>
  <c r="AN101" i="29"/>
  <c r="BG101" i="34"/>
  <c r="BG101" i="29"/>
  <c r="BG101" i="31"/>
  <c r="AN101" i="34"/>
  <c r="BG101" i="30"/>
  <c r="AN101" i="32"/>
  <c r="BG101" i="32"/>
  <c r="AN101" i="35"/>
  <c r="AN101" i="31"/>
  <c r="AN101" i="33"/>
  <c r="AN101" i="30"/>
  <c r="BG101" i="33"/>
  <c r="B90" i="26"/>
  <c r="N89" i="26"/>
  <c r="D89" i="26"/>
  <c r="BD101" i="31"/>
  <c r="BW101" i="30"/>
  <c r="BW101" i="31"/>
  <c r="BW101" i="32"/>
  <c r="BD101" i="30"/>
  <c r="BW101" i="34"/>
  <c r="BD101" i="29"/>
  <c r="BD101" i="33"/>
  <c r="BW101" i="33"/>
  <c r="BD101" i="34"/>
  <c r="BD101" i="35"/>
  <c r="BD101" i="32"/>
  <c r="BW101" i="29"/>
  <c r="BW101" i="35"/>
  <c r="AZ101" i="30"/>
  <c r="AZ101" i="31"/>
  <c r="AZ101" i="33"/>
  <c r="BS101" i="30"/>
  <c r="AZ101" i="29"/>
  <c r="BS101" i="32"/>
  <c r="AZ101" i="34"/>
  <c r="AZ101" i="35"/>
  <c r="BS101" i="31"/>
  <c r="AZ101" i="32"/>
  <c r="BS101" i="34"/>
  <c r="BS101" i="35"/>
  <c r="BS101" i="33"/>
  <c r="BS101" i="29"/>
  <c r="AB98" i="29"/>
  <c r="BN101" i="31"/>
  <c r="AU101" i="32"/>
  <c r="AU101" i="30"/>
  <c r="AU101" i="34"/>
  <c r="AU101" i="35"/>
  <c r="BN101" i="29"/>
  <c r="AU101" i="33"/>
  <c r="BN101" i="34"/>
  <c r="BN101" i="32"/>
  <c r="BN101" i="33"/>
  <c r="AU101" i="29"/>
  <c r="AU101" i="31"/>
  <c r="BN101" i="35"/>
  <c r="BN101" i="30"/>
  <c r="X98" i="29"/>
  <c r="AQ101" i="31"/>
  <c r="BJ101" i="30"/>
  <c r="AQ101" i="32"/>
  <c r="BJ101" i="32"/>
  <c r="BJ101" i="34"/>
  <c r="BJ101" i="35"/>
  <c r="BJ101" i="31"/>
  <c r="AQ101" i="35"/>
  <c r="BJ101" i="33"/>
  <c r="AQ101" i="30"/>
  <c r="AQ101" i="33"/>
  <c r="BJ101" i="29"/>
  <c r="AQ101" i="34"/>
  <c r="AQ101" i="29"/>
  <c r="I89" i="26"/>
  <c r="BF101" i="30"/>
  <c r="BF101" i="33"/>
  <c r="BF101" i="34"/>
  <c r="BF101" i="32"/>
  <c r="BY101" i="34"/>
  <c r="BF101" i="35"/>
  <c r="BY101" i="30"/>
  <c r="BY101" i="31"/>
  <c r="BY101" i="33"/>
  <c r="BF101" i="31"/>
  <c r="BY101" i="35"/>
  <c r="BY101" i="32"/>
  <c r="BF101" i="29"/>
  <c r="BY101" i="29"/>
  <c r="AX101" i="33"/>
  <c r="BQ101" i="31"/>
  <c r="AX101" i="35"/>
  <c r="AX101" i="32"/>
  <c r="AX101" i="30"/>
  <c r="AX101" i="31"/>
  <c r="BQ101" i="33"/>
  <c r="BQ101" i="34"/>
  <c r="AX101" i="34"/>
  <c r="AX101" i="29"/>
  <c r="BQ101" i="29"/>
  <c r="BQ101" i="32"/>
  <c r="BQ101" i="35"/>
  <c r="BQ101" i="30"/>
  <c r="BH101" i="34"/>
  <c r="BH101" i="33"/>
  <c r="BH101" i="31"/>
  <c r="AO101" i="31"/>
  <c r="AO101" i="33"/>
  <c r="AO101" i="30"/>
  <c r="AO101" i="29"/>
  <c r="AO101" i="34"/>
  <c r="BH101" i="32"/>
  <c r="BH101" i="30"/>
  <c r="BH101" i="35"/>
  <c r="AO101" i="35"/>
  <c r="AO101" i="32"/>
  <c r="BH101" i="29"/>
  <c r="BP102" i="32"/>
  <c r="AW102" i="34"/>
  <c r="BP102" i="30"/>
  <c r="BP102" i="29"/>
  <c r="AW102" i="30"/>
  <c r="BP102" i="35"/>
  <c r="AW102" i="31"/>
  <c r="BP102" i="31"/>
  <c r="AW102" i="32"/>
  <c r="BP102" i="33"/>
  <c r="AW102" i="35"/>
  <c r="AW102" i="29"/>
  <c r="AW102" i="33"/>
  <c r="BP102" i="34"/>
  <c r="BT101" i="34"/>
  <c r="BA101" i="30"/>
  <c r="BA101" i="33"/>
  <c r="BA101" i="35"/>
  <c r="BA101" i="32"/>
  <c r="BT101" i="35"/>
  <c r="BT101" i="30"/>
  <c r="BT101" i="31"/>
  <c r="BA101" i="31"/>
  <c r="BA101" i="29"/>
  <c r="BT101" i="29"/>
  <c r="BA101" i="34"/>
  <c r="BT101" i="32"/>
  <c r="BT101" i="33"/>
  <c r="BK101" i="30"/>
  <c r="AR101" i="32"/>
  <c r="BK101" i="31"/>
  <c r="BK101" i="29"/>
  <c r="AR101" i="34"/>
  <c r="AR101" i="35"/>
  <c r="BK101" i="33"/>
  <c r="AR101" i="29"/>
  <c r="AR101" i="31"/>
  <c r="BK101" i="34"/>
  <c r="AR101" i="30"/>
  <c r="AR101" i="33"/>
  <c r="BK101" i="35"/>
  <c r="BK101" i="32"/>
  <c r="BV101" i="30"/>
  <c r="BV101" i="31"/>
  <c r="BV101" i="32"/>
  <c r="BC101" i="30"/>
  <c r="BC101" i="32"/>
  <c r="BC101" i="33"/>
  <c r="BV101" i="33"/>
  <c r="BC101" i="34"/>
  <c r="BC101" i="35"/>
  <c r="BV101" i="35"/>
  <c r="BC101" i="31"/>
  <c r="BC101" i="29"/>
  <c r="BV101" i="29"/>
  <c r="BV101" i="34"/>
  <c r="AF98" i="29"/>
  <c r="AY101" i="31"/>
  <c r="AY101" i="33"/>
  <c r="BR101" i="30"/>
  <c r="BR101" i="32"/>
  <c r="BR101" i="31"/>
  <c r="AY101" i="32"/>
  <c r="BR101" i="34"/>
  <c r="BR101" i="35"/>
  <c r="BR101" i="33"/>
  <c r="AY101" i="34"/>
  <c r="BR101" i="29"/>
  <c r="AY101" i="30"/>
  <c r="AY101" i="29"/>
  <c r="AY101" i="35"/>
  <c r="BM101" i="33"/>
  <c r="AT101" i="31"/>
  <c r="AT101" i="33"/>
  <c r="BM101" i="31"/>
  <c r="AT101" i="29"/>
  <c r="AT101" i="30"/>
  <c r="AT101" i="35"/>
  <c r="BM101" i="32"/>
  <c r="BM101" i="34"/>
  <c r="AT101" i="34"/>
  <c r="BM101" i="35"/>
  <c r="AT101" i="32"/>
  <c r="BM101" i="29"/>
  <c r="BM101" i="30"/>
  <c r="BI101" i="33"/>
  <c r="BI101" i="35"/>
  <c r="BI101" i="34"/>
  <c r="AP101" i="34"/>
  <c r="BI101" i="32"/>
  <c r="BI101" i="30"/>
  <c r="AP101" i="35"/>
  <c r="BI101" i="31"/>
  <c r="AP101" i="31"/>
  <c r="AP101" i="29"/>
  <c r="AP101" i="30"/>
  <c r="AP101" i="32"/>
  <c r="AP101" i="33"/>
  <c r="BI101" i="29"/>
  <c r="E92" i="28"/>
  <c r="AL95" i="28"/>
  <c r="J92" i="28"/>
  <c r="AQ95" i="28"/>
  <c r="N92" i="28"/>
  <c r="AU95" i="28"/>
  <c r="K92" i="28"/>
  <c r="AR95" i="28"/>
  <c r="O92" i="28"/>
  <c r="AV95" i="28"/>
  <c r="L92" i="28"/>
  <c r="AS95" i="28"/>
  <c r="AB92" i="28"/>
  <c r="BI95" i="28"/>
  <c r="AA92" i="28"/>
  <c r="BH95" i="28"/>
  <c r="W92" i="28"/>
  <c r="BD95" i="28"/>
  <c r="Z92" i="28"/>
  <c r="BG95" i="28"/>
  <c r="V92" i="28"/>
  <c r="BC95" i="28"/>
  <c r="AE92" i="28"/>
  <c r="BL95" i="28"/>
  <c r="R92" i="28"/>
  <c r="AY95" i="28"/>
  <c r="F92" i="28"/>
  <c r="AM95" i="28"/>
  <c r="X92" i="28"/>
  <c r="BE95" i="28"/>
  <c r="G92" i="28"/>
  <c r="AN95" i="28"/>
  <c r="AF92" i="28"/>
  <c r="BM95" i="28"/>
  <c r="P92" i="28"/>
  <c r="AW95" i="28"/>
  <c r="T92" i="28"/>
  <c r="BA95" i="28"/>
  <c r="AD92" i="28"/>
  <c r="BK95" i="28"/>
  <c r="H92" i="28"/>
  <c r="AO95" i="28"/>
  <c r="S92" i="28"/>
  <c r="AZ95" i="28"/>
  <c r="B91" i="28"/>
  <c r="AI94" i="28"/>
  <c r="C91" i="28"/>
  <c r="AJ94" i="28"/>
  <c r="W98" i="29"/>
  <c r="AD99" i="31"/>
  <c r="K99" i="31"/>
  <c r="K99" i="35"/>
  <c r="AD99" i="35"/>
  <c r="AD99" i="29"/>
  <c r="K99" i="29"/>
  <c r="K99" i="32"/>
  <c r="AD99" i="32"/>
  <c r="K99" i="33"/>
  <c r="AD99" i="33"/>
  <c r="AD99" i="30"/>
  <c r="K99" i="30"/>
  <c r="AD99" i="34"/>
  <c r="K99" i="34"/>
  <c r="P98" i="29"/>
  <c r="C98" i="30"/>
  <c r="D98" i="31"/>
  <c r="E98" i="31"/>
  <c r="W98" i="30"/>
  <c r="M98" i="30"/>
  <c r="Q98" i="31"/>
  <c r="AA98" i="30"/>
  <c r="H98" i="31"/>
  <c r="Q98" i="30"/>
  <c r="AC98" i="34"/>
  <c r="J98" i="34"/>
  <c r="U98" i="35"/>
  <c r="B98" i="35"/>
  <c r="N98" i="34"/>
  <c r="AG98" i="34"/>
  <c r="F98" i="31"/>
  <c r="Y98" i="31"/>
  <c r="AG98" i="30"/>
  <c r="N98" i="30"/>
  <c r="Q98" i="29"/>
  <c r="AJ98" i="29"/>
  <c r="AK98" i="35"/>
  <c r="R98" i="35"/>
  <c r="AG98" i="35"/>
  <c r="N98" i="35"/>
  <c r="I98" i="35"/>
  <c r="AB98" i="35"/>
  <c r="X98" i="35"/>
  <c r="E98" i="35"/>
  <c r="Q98" i="34"/>
  <c r="AJ98" i="34"/>
  <c r="T98" i="33"/>
  <c r="AM98" i="33"/>
  <c r="AI98" i="33"/>
  <c r="P98" i="33"/>
  <c r="L98" i="33"/>
  <c r="AE98" i="33"/>
  <c r="AC98" i="32"/>
  <c r="J98" i="32"/>
  <c r="Y98" i="32"/>
  <c r="F98" i="32"/>
  <c r="U98" i="32"/>
  <c r="B98" i="32"/>
  <c r="R98" i="31"/>
  <c r="AK98" i="31"/>
  <c r="AG98" i="31"/>
  <c r="N98" i="31"/>
  <c r="T98" i="29"/>
  <c r="AM98" i="29"/>
  <c r="L98" i="29"/>
  <c r="AE98" i="29"/>
  <c r="G98" i="29"/>
  <c r="Z98" i="29"/>
  <c r="C98" i="29"/>
  <c r="V98" i="29"/>
  <c r="E98" i="30"/>
  <c r="V98" i="31"/>
  <c r="X98" i="32"/>
  <c r="V98" i="33"/>
  <c r="E98" i="34"/>
  <c r="G98" i="30"/>
  <c r="I98" i="31"/>
  <c r="Z98" i="32"/>
  <c r="I98" i="33"/>
  <c r="G98" i="34"/>
  <c r="W98" i="34"/>
  <c r="T98" i="35"/>
  <c r="AM98" i="35"/>
  <c r="F98" i="34"/>
  <c r="Y98" i="34"/>
  <c r="AK98" i="34"/>
  <c r="R98" i="34"/>
  <c r="AM98" i="32"/>
  <c r="T98" i="32"/>
  <c r="AI98" i="32"/>
  <c r="P98" i="32"/>
  <c r="AE98" i="32"/>
  <c r="L98" i="32"/>
  <c r="U98" i="31"/>
  <c r="B98" i="31"/>
  <c r="R98" i="30"/>
  <c r="AK98" i="30"/>
  <c r="Q98" i="35"/>
  <c r="AJ98" i="35"/>
  <c r="AF98" i="35"/>
  <c r="M98" i="35"/>
  <c r="H98" i="35"/>
  <c r="AA98" i="35"/>
  <c r="D98" i="35"/>
  <c r="W98" i="35"/>
  <c r="T98" i="34"/>
  <c r="AM98" i="34"/>
  <c r="AE98" i="34"/>
  <c r="L98" i="34"/>
  <c r="AC98" i="33"/>
  <c r="J98" i="33"/>
  <c r="F98" i="33"/>
  <c r="Y98" i="33"/>
  <c r="U98" i="33"/>
  <c r="B98" i="33"/>
  <c r="R98" i="32"/>
  <c r="AK98" i="32"/>
  <c r="AG98" i="32"/>
  <c r="N98" i="32"/>
  <c r="AM98" i="30"/>
  <c r="T98" i="30"/>
  <c r="AI98" i="30"/>
  <c r="P98" i="30"/>
  <c r="AE98" i="30"/>
  <c r="L98" i="30"/>
  <c r="S98" i="29"/>
  <c r="AL98" i="29"/>
  <c r="O98" i="29"/>
  <c r="AH98" i="29"/>
  <c r="AC98" i="29"/>
  <c r="J98" i="29"/>
  <c r="Y98" i="29"/>
  <c r="F98" i="29"/>
  <c r="U98" i="29"/>
  <c r="B98" i="29"/>
  <c r="I98" i="30"/>
  <c r="Z98" i="31"/>
  <c r="AB98" i="32"/>
  <c r="Z98" i="33"/>
  <c r="I98" i="34"/>
  <c r="O98" i="30"/>
  <c r="M98" i="31"/>
  <c r="AH98" i="32"/>
  <c r="M98" i="33"/>
  <c r="O98" i="34"/>
  <c r="D98" i="32"/>
  <c r="D98" i="33"/>
  <c r="AA98" i="34"/>
  <c r="AH98" i="35"/>
  <c r="P98" i="35"/>
  <c r="AI98" i="35"/>
  <c r="S98" i="34"/>
  <c r="AL98" i="34"/>
  <c r="B98" i="34"/>
  <c r="U98" i="34"/>
  <c r="R98" i="33"/>
  <c r="AK98" i="33"/>
  <c r="T98" i="31"/>
  <c r="AM98" i="31"/>
  <c r="AI98" i="31"/>
  <c r="P98" i="31"/>
  <c r="L98" i="31"/>
  <c r="AE98" i="31"/>
  <c r="J98" i="30"/>
  <c r="AC98" i="30"/>
  <c r="Y98" i="30"/>
  <c r="F98" i="30"/>
  <c r="U98" i="30"/>
  <c r="B98" i="30"/>
  <c r="AK98" i="29"/>
  <c r="R98" i="29"/>
  <c r="AG98" i="29"/>
  <c r="N98" i="29"/>
  <c r="AH98" i="31"/>
  <c r="AF98" i="32"/>
  <c r="AH98" i="33"/>
  <c r="M98" i="34"/>
  <c r="S98" i="30"/>
  <c r="AL98" i="32"/>
  <c r="Q98" i="33"/>
  <c r="AI98" i="34"/>
  <c r="H98" i="32"/>
  <c r="H98" i="33"/>
  <c r="C98" i="35"/>
  <c r="AL98" i="35"/>
  <c r="L98" i="35"/>
  <c r="AE98" i="35"/>
  <c r="N98" i="33"/>
  <c r="AG98" i="33"/>
  <c r="AC98" i="35"/>
  <c r="J98" i="35"/>
  <c r="AC98" i="31"/>
  <c r="J98" i="31"/>
  <c r="H98" i="29"/>
  <c r="AA98" i="29"/>
  <c r="AL98" i="31"/>
  <c r="AJ98" i="32"/>
  <c r="AL98" i="33"/>
  <c r="V98" i="32"/>
  <c r="E98" i="33"/>
  <c r="C98" i="34"/>
  <c r="F98" i="35"/>
  <c r="D98" i="29"/>
  <c r="G98" i="35"/>
  <c r="E98" i="29"/>
  <c r="I98" i="29"/>
  <c r="M98" i="29"/>
  <c r="A88" i="26"/>
  <c r="V97" i="29"/>
  <c r="E97" i="29"/>
  <c r="F97" i="29"/>
  <c r="G97" i="29"/>
  <c r="H97" i="29"/>
  <c r="AB97" i="29"/>
  <c r="AE97" i="29"/>
  <c r="AF97" i="29"/>
  <c r="AG97" i="29"/>
  <c r="AH97" i="29"/>
  <c r="AI97" i="29"/>
  <c r="AJ97" i="29"/>
  <c r="R97" i="29"/>
  <c r="AL97" i="29"/>
  <c r="T97" i="29"/>
  <c r="V97" i="30"/>
  <c r="W97" i="30"/>
  <c r="X97" i="30"/>
  <c r="Y97" i="30"/>
  <c r="Z97" i="30"/>
  <c r="AA97" i="30"/>
  <c r="I97" i="30"/>
  <c r="J97" i="30"/>
  <c r="AE97" i="30"/>
  <c r="M97" i="30"/>
  <c r="N97" i="30"/>
  <c r="AH97" i="30"/>
  <c r="AI97" i="30"/>
  <c r="AJ97" i="30"/>
  <c r="AK97" i="30"/>
  <c r="S97" i="30"/>
  <c r="AM97" i="30"/>
  <c r="V97" i="31"/>
  <c r="D97" i="31"/>
  <c r="E97" i="31"/>
  <c r="F97" i="31"/>
  <c r="G97" i="31"/>
  <c r="AA97" i="31"/>
  <c r="AB97" i="31"/>
  <c r="AC97" i="31"/>
  <c r="AE97" i="31"/>
  <c r="AF97" i="31"/>
  <c r="AG97" i="31"/>
  <c r="O97" i="31"/>
  <c r="P97" i="31"/>
  <c r="Q97" i="31"/>
  <c r="R97" i="31"/>
  <c r="S97" i="31"/>
  <c r="AM97" i="31"/>
  <c r="V97" i="32"/>
  <c r="W97" i="32"/>
  <c r="X97" i="32"/>
  <c r="Y97" i="32"/>
  <c r="G97" i="32"/>
  <c r="AA97" i="32"/>
  <c r="I97" i="32"/>
  <c r="J97" i="32"/>
  <c r="L97" i="32"/>
  <c r="M97" i="32"/>
  <c r="N97" i="32"/>
  <c r="O97" i="32"/>
  <c r="AI97" i="32"/>
  <c r="Q97" i="32"/>
  <c r="AK97" i="32"/>
  <c r="AL97" i="32"/>
  <c r="AM97" i="32"/>
  <c r="C97" i="33"/>
  <c r="D97" i="33"/>
  <c r="E97" i="33"/>
  <c r="F97" i="33"/>
  <c r="G97" i="33"/>
  <c r="H97" i="33"/>
  <c r="AB97" i="33"/>
  <c r="AC97" i="33"/>
  <c r="AE97" i="33"/>
  <c r="AF97" i="33"/>
  <c r="AG97" i="33"/>
  <c r="O97" i="33"/>
  <c r="P97" i="33"/>
  <c r="Q97" i="33"/>
  <c r="R97" i="33"/>
  <c r="S97" i="33"/>
  <c r="AM97" i="33"/>
  <c r="V97" i="34"/>
  <c r="W97" i="34"/>
  <c r="E97" i="34"/>
  <c r="Y97" i="34"/>
  <c r="Z97" i="34"/>
  <c r="AA97" i="34"/>
  <c r="I97" i="34"/>
  <c r="J97" i="34"/>
  <c r="L97" i="34"/>
  <c r="M97" i="34"/>
  <c r="AG97" i="34"/>
  <c r="AH97" i="34"/>
  <c r="AI97" i="34"/>
  <c r="AJ97" i="34"/>
  <c r="AK97" i="34"/>
  <c r="S97" i="34"/>
  <c r="T97" i="34"/>
  <c r="C97" i="35"/>
  <c r="D97" i="35"/>
  <c r="E97" i="35"/>
  <c r="F97" i="35"/>
  <c r="G97" i="35"/>
  <c r="H97" i="35"/>
  <c r="AB97" i="35"/>
  <c r="J97" i="35"/>
  <c r="AE97" i="35"/>
  <c r="AF97" i="35"/>
  <c r="AG97" i="35"/>
  <c r="AH97" i="35"/>
  <c r="AI97" i="35"/>
  <c r="Q97" i="35"/>
  <c r="R97" i="35"/>
  <c r="S97" i="35"/>
  <c r="AM97" i="35"/>
  <c r="AK93" i="28"/>
  <c r="F89" i="26" l="1"/>
  <c r="G89" i="26"/>
  <c r="U97" i="29"/>
  <c r="U97" i="34"/>
  <c r="U97" i="32"/>
  <c r="J97" i="29"/>
  <c r="U97" i="30"/>
  <c r="W97" i="29"/>
  <c r="U97" i="35"/>
  <c r="U97" i="33"/>
  <c r="U97" i="31"/>
  <c r="W97" i="33"/>
  <c r="AG97" i="30"/>
  <c r="O97" i="35"/>
  <c r="D97" i="30"/>
  <c r="AA97" i="33"/>
  <c r="AB97" i="32"/>
  <c r="N97" i="29"/>
  <c r="P97" i="35"/>
  <c r="AL97" i="30"/>
  <c r="AH97" i="32"/>
  <c r="AA97" i="35"/>
  <c r="AM97" i="34"/>
  <c r="AC97" i="29"/>
  <c r="P97" i="29"/>
  <c r="C97" i="31"/>
  <c r="AC97" i="32"/>
  <c r="AG97" i="32"/>
  <c r="AK97" i="35"/>
  <c r="L97" i="33"/>
  <c r="AL97" i="34"/>
  <c r="B97" i="30"/>
  <c r="E97" i="30"/>
  <c r="S97" i="29"/>
  <c r="AD98" i="33"/>
  <c r="B89" i="26"/>
  <c r="X97" i="33"/>
  <c r="Y97" i="31"/>
  <c r="Y97" i="33"/>
  <c r="AB97" i="34"/>
  <c r="B97" i="34"/>
  <c r="B97" i="29"/>
  <c r="O97" i="29"/>
  <c r="R97" i="32"/>
  <c r="AC97" i="35"/>
  <c r="L97" i="35"/>
  <c r="M97" i="35"/>
  <c r="L89" i="26"/>
  <c r="O97" i="30"/>
  <c r="Z97" i="33"/>
  <c r="M97" i="29"/>
  <c r="R97" i="30"/>
  <c r="N97" i="34"/>
  <c r="L97" i="31"/>
  <c r="G97" i="30"/>
  <c r="H97" i="30"/>
  <c r="D97" i="34"/>
  <c r="Q97" i="29"/>
  <c r="T97" i="32"/>
  <c r="AI97" i="31"/>
  <c r="V97" i="33"/>
  <c r="AD98" i="32"/>
  <c r="AJ97" i="33"/>
  <c r="C97" i="30"/>
  <c r="AL97" i="33"/>
  <c r="Q97" i="30"/>
  <c r="O97" i="34"/>
  <c r="J97" i="33"/>
  <c r="AB97" i="30"/>
  <c r="X97" i="29"/>
  <c r="AK97" i="29"/>
  <c r="B97" i="33"/>
  <c r="Z97" i="29"/>
  <c r="AM97" i="29"/>
  <c r="AD98" i="34"/>
  <c r="AK97" i="33"/>
  <c r="J97" i="31"/>
  <c r="Y97" i="35"/>
  <c r="D97" i="32"/>
  <c r="C97" i="29"/>
  <c r="D97" i="29"/>
  <c r="M97" i="33"/>
  <c r="H97" i="32"/>
  <c r="L97" i="30"/>
  <c r="AF97" i="30"/>
  <c r="Z97" i="31"/>
  <c r="T97" i="33"/>
  <c r="T97" i="30"/>
  <c r="C97" i="34"/>
  <c r="N97" i="31"/>
  <c r="Q97" i="34"/>
  <c r="AA97" i="29"/>
  <c r="AH97" i="33"/>
  <c r="AI97" i="33"/>
  <c r="K98" i="31"/>
  <c r="I97" i="29"/>
  <c r="AC97" i="34"/>
  <c r="P97" i="30"/>
  <c r="AE97" i="34"/>
  <c r="I97" i="31"/>
  <c r="C97" i="32"/>
  <c r="Z97" i="35"/>
  <c r="B97" i="31"/>
  <c r="B97" i="35"/>
  <c r="Y97" i="29"/>
  <c r="W97" i="31"/>
  <c r="AD98" i="30"/>
  <c r="L97" i="29"/>
  <c r="AF97" i="34"/>
  <c r="AL97" i="35"/>
  <c r="AJ97" i="32"/>
  <c r="M97" i="31"/>
  <c r="F97" i="32"/>
  <c r="I97" i="35"/>
  <c r="X97" i="34"/>
  <c r="N97" i="33"/>
  <c r="X97" i="31"/>
  <c r="H97" i="34"/>
  <c r="Z97" i="32"/>
  <c r="T97" i="31"/>
  <c r="V97" i="35"/>
  <c r="H97" i="31"/>
  <c r="W97" i="35"/>
  <c r="P97" i="34"/>
  <c r="AH97" i="31"/>
  <c r="G97" i="34"/>
  <c r="K98" i="35"/>
  <c r="B97" i="32"/>
  <c r="P97" i="32"/>
  <c r="F97" i="30"/>
  <c r="T97" i="35"/>
  <c r="S97" i="32"/>
  <c r="AE97" i="32"/>
  <c r="AC97" i="30"/>
  <c r="F97" i="34"/>
  <c r="AJ97" i="31"/>
  <c r="AF97" i="32"/>
  <c r="AJ97" i="35"/>
  <c r="X97" i="35"/>
  <c r="AL97" i="31"/>
  <c r="I97" i="33"/>
  <c r="E97" i="32"/>
  <c r="R97" i="34"/>
  <c r="AK97" i="31"/>
  <c r="N97" i="35"/>
  <c r="B90" i="28"/>
  <c r="BP101" i="31"/>
  <c r="AW101" i="31"/>
  <c r="AW101" i="35"/>
  <c r="BP101" i="30"/>
  <c r="AW101" i="33"/>
  <c r="AW101" i="30"/>
  <c r="BP101" i="34"/>
  <c r="AW101" i="34"/>
  <c r="BP101" i="32"/>
  <c r="AW101" i="29"/>
  <c r="AW101" i="32"/>
  <c r="BP101" i="35"/>
  <c r="BP101" i="29"/>
  <c r="BP101" i="33"/>
  <c r="U92" i="28"/>
  <c r="BB95" i="28"/>
  <c r="Y92" i="28"/>
  <c r="BF95" i="28"/>
  <c r="Q92" i="28"/>
  <c r="AX95" i="28"/>
  <c r="AC92" i="28"/>
  <c r="BJ95" i="28"/>
  <c r="I92" i="28"/>
  <c r="AP95" i="28"/>
  <c r="AG92" i="28"/>
  <c r="BN95" i="28"/>
  <c r="M92" i="28"/>
  <c r="AT95" i="28"/>
  <c r="E91" i="28"/>
  <c r="AL94" i="28"/>
  <c r="F91" i="28"/>
  <c r="AM94" i="28"/>
  <c r="G91" i="28"/>
  <c r="AN94" i="28"/>
  <c r="AD91" i="28"/>
  <c r="BK94" i="28"/>
  <c r="L91" i="28"/>
  <c r="AS94" i="28"/>
  <c r="O91" i="28"/>
  <c r="AV94" i="28"/>
  <c r="K91" i="28"/>
  <c r="AR94" i="28"/>
  <c r="N91" i="28"/>
  <c r="AU94" i="28"/>
  <c r="AF91" i="28"/>
  <c r="BM94" i="28"/>
  <c r="Z91" i="28"/>
  <c r="BG94" i="28"/>
  <c r="V91" i="28"/>
  <c r="BC94" i="28"/>
  <c r="T91" i="28"/>
  <c r="BA94" i="28"/>
  <c r="P91" i="28"/>
  <c r="AW94" i="28"/>
  <c r="D91" i="28"/>
  <c r="AK94" i="28"/>
  <c r="AB91" i="28"/>
  <c r="BI94" i="28"/>
  <c r="X91" i="28"/>
  <c r="BE94" i="28"/>
  <c r="R91" i="28"/>
  <c r="AY94" i="28"/>
  <c r="AA91" i="28"/>
  <c r="BH94" i="28"/>
  <c r="W91" i="28"/>
  <c r="BD94" i="28"/>
  <c r="J91" i="28"/>
  <c r="AQ94" i="28"/>
  <c r="S91" i="28"/>
  <c r="AZ94" i="28"/>
  <c r="H91" i="28"/>
  <c r="AO94" i="28"/>
  <c r="AE91" i="28"/>
  <c r="BL94" i="28"/>
  <c r="BE100" i="34"/>
  <c r="BE100" i="30"/>
  <c r="BE100" i="32"/>
  <c r="BE100" i="29"/>
  <c r="BX100" i="35"/>
  <c r="BX100" i="31"/>
  <c r="BX100" i="33"/>
  <c r="BX100" i="30"/>
  <c r="BE100" i="31"/>
  <c r="BE100" i="35"/>
  <c r="BX100" i="34"/>
  <c r="BX100" i="32"/>
  <c r="BX100" i="29"/>
  <c r="BE100" i="33"/>
  <c r="BA100" i="30"/>
  <c r="BA100" i="32"/>
  <c r="BT100" i="30"/>
  <c r="BT100" i="31"/>
  <c r="BT100" i="33"/>
  <c r="BA100" i="29"/>
  <c r="BT100" i="35"/>
  <c r="BA100" i="31"/>
  <c r="BA100" i="35"/>
  <c r="BA100" i="33"/>
  <c r="BA100" i="34"/>
  <c r="BT100" i="32"/>
  <c r="BT100" i="29"/>
  <c r="BT100" i="34"/>
  <c r="BO100" i="33"/>
  <c r="BO100" i="34"/>
  <c r="AV100" i="30"/>
  <c r="AV100" i="31"/>
  <c r="BO100" i="30"/>
  <c r="BO100" i="32"/>
  <c r="AV100" i="33"/>
  <c r="AV100" i="34"/>
  <c r="AV100" i="32"/>
  <c r="AV100" i="29"/>
  <c r="BO100" i="35"/>
  <c r="AV100" i="35"/>
  <c r="BO100" i="31"/>
  <c r="BO100" i="29"/>
  <c r="BK100" i="33"/>
  <c r="BK100" i="34"/>
  <c r="AR100" i="34"/>
  <c r="AR100" i="31"/>
  <c r="BK100" i="30"/>
  <c r="BK100" i="35"/>
  <c r="AR100" i="35"/>
  <c r="BK100" i="32"/>
  <c r="AR100" i="33"/>
  <c r="AR100" i="30"/>
  <c r="BK100" i="29"/>
  <c r="AR100" i="32"/>
  <c r="AR100" i="29"/>
  <c r="BK100" i="31"/>
  <c r="BG100" i="32"/>
  <c r="AN100" i="33"/>
  <c r="BG100" i="34"/>
  <c r="AN100" i="32"/>
  <c r="AN100" i="29"/>
  <c r="BG100" i="33"/>
  <c r="AN100" i="30"/>
  <c r="AN100" i="34"/>
  <c r="AN100" i="35"/>
  <c r="AN100" i="31"/>
  <c r="BG100" i="30"/>
  <c r="BG100" i="31"/>
  <c r="BG100" i="35"/>
  <c r="BG100" i="29"/>
  <c r="C90" i="28"/>
  <c r="AJ93" i="28"/>
  <c r="BD100" i="35"/>
  <c r="BW100" i="33"/>
  <c r="BD100" i="30"/>
  <c r="BD100" i="34"/>
  <c r="BD100" i="31"/>
  <c r="BW100" i="30"/>
  <c r="BW100" i="31"/>
  <c r="BW100" i="35"/>
  <c r="BW100" i="29"/>
  <c r="BD100" i="29"/>
  <c r="BW100" i="32"/>
  <c r="BW100" i="34"/>
  <c r="BD100" i="32"/>
  <c r="BD100" i="33"/>
  <c r="BS100" i="32"/>
  <c r="AZ100" i="33"/>
  <c r="BS100" i="34"/>
  <c r="AZ100" i="32"/>
  <c r="AZ100" i="30"/>
  <c r="AZ100" i="31"/>
  <c r="AZ100" i="29"/>
  <c r="BS100" i="29"/>
  <c r="BS100" i="33"/>
  <c r="AZ100" i="34"/>
  <c r="BS100" i="30"/>
  <c r="BS100" i="35"/>
  <c r="BS100" i="31"/>
  <c r="AZ100" i="35"/>
  <c r="AU100" i="29"/>
  <c r="AU100" i="32"/>
  <c r="BN100" i="30"/>
  <c r="BN100" i="34"/>
  <c r="BN100" i="29"/>
  <c r="AU100" i="33"/>
  <c r="AU100" i="31"/>
  <c r="AU100" i="30"/>
  <c r="AU100" i="34"/>
  <c r="BN100" i="32"/>
  <c r="BN100" i="33"/>
  <c r="BN100" i="31"/>
  <c r="BN100" i="35"/>
  <c r="AU100" i="35"/>
  <c r="AQ100" i="29"/>
  <c r="AQ100" i="33"/>
  <c r="BJ100" i="35"/>
  <c r="AQ100" i="32"/>
  <c r="AQ100" i="30"/>
  <c r="AQ100" i="31"/>
  <c r="BJ100" i="33"/>
  <c r="BJ100" i="31"/>
  <c r="BJ100" i="32"/>
  <c r="AQ100" i="35"/>
  <c r="BJ100" i="30"/>
  <c r="BJ100" i="34"/>
  <c r="AQ100" i="34"/>
  <c r="BJ100" i="29"/>
  <c r="BC100" i="29"/>
  <c r="BV100" i="30"/>
  <c r="BC100" i="31"/>
  <c r="BC100" i="34"/>
  <c r="BV100" i="29"/>
  <c r="BC100" i="33"/>
  <c r="BV100" i="32"/>
  <c r="BV100" i="35"/>
  <c r="BC100" i="32"/>
  <c r="BC100" i="30"/>
  <c r="BV100" i="34"/>
  <c r="BV100" i="33"/>
  <c r="BV100" i="31"/>
  <c r="BC100" i="35"/>
  <c r="BR100" i="32"/>
  <c r="AY100" i="31"/>
  <c r="AY100" i="33"/>
  <c r="AY100" i="35"/>
  <c r="AY100" i="32"/>
  <c r="AY100" i="30"/>
  <c r="AY100" i="34"/>
  <c r="BR100" i="29"/>
  <c r="BR100" i="33"/>
  <c r="BR100" i="31"/>
  <c r="BR100" i="35"/>
  <c r="BR100" i="30"/>
  <c r="BR100" i="34"/>
  <c r="AY100" i="29"/>
  <c r="BM100" i="34"/>
  <c r="AT100" i="30"/>
  <c r="AT100" i="34"/>
  <c r="BM100" i="33"/>
  <c r="BM100" i="31"/>
  <c r="BM100" i="35"/>
  <c r="AT100" i="35"/>
  <c r="BM100" i="30"/>
  <c r="AT100" i="31"/>
  <c r="BM100" i="29"/>
  <c r="AT100" i="33"/>
  <c r="BM100" i="32"/>
  <c r="AT100" i="32"/>
  <c r="AT100" i="29"/>
  <c r="BI100" i="30"/>
  <c r="AP100" i="31"/>
  <c r="AP100" i="34"/>
  <c r="BI100" i="29"/>
  <c r="BI100" i="34"/>
  <c r="AP100" i="33"/>
  <c r="BI100" i="32"/>
  <c r="BI100" i="35"/>
  <c r="AP100" i="29"/>
  <c r="AP100" i="30"/>
  <c r="AP100" i="32"/>
  <c r="BI100" i="31"/>
  <c r="BI100" i="33"/>
  <c r="AP100" i="35"/>
  <c r="BF100" i="33"/>
  <c r="BY100" i="32"/>
  <c r="BY100" i="35"/>
  <c r="BF100" i="29"/>
  <c r="BF100" i="30"/>
  <c r="BF100" i="32"/>
  <c r="BY100" i="31"/>
  <c r="BY100" i="33"/>
  <c r="BF100" i="35"/>
  <c r="BY100" i="30"/>
  <c r="BF100" i="31"/>
  <c r="BF100" i="34"/>
  <c r="BY100" i="29"/>
  <c r="BY100" i="34"/>
  <c r="BU100" i="31"/>
  <c r="BU100" i="35"/>
  <c r="BB100" i="29"/>
  <c r="BU100" i="34"/>
  <c r="BU100" i="30"/>
  <c r="BB100" i="31"/>
  <c r="BB100" i="33"/>
  <c r="BU100" i="32"/>
  <c r="BB100" i="35"/>
  <c r="BB100" i="30"/>
  <c r="BB100" i="34"/>
  <c r="BU100" i="29"/>
  <c r="BU100" i="33"/>
  <c r="BB100" i="32"/>
  <c r="AX100" i="30"/>
  <c r="AX100" i="34"/>
  <c r="BQ100" i="29"/>
  <c r="BQ100" i="31"/>
  <c r="BQ100" i="35"/>
  <c r="AX100" i="32"/>
  <c r="BQ100" i="34"/>
  <c r="BQ100" i="30"/>
  <c r="AX100" i="31"/>
  <c r="BQ100" i="33"/>
  <c r="AX100" i="33"/>
  <c r="BQ100" i="32"/>
  <c r="AX100" i="35"/>
  <c r="AX100" i="29"/>
  <c r="AS100" i="30"/>
  <c r="AS100" i="32"/>
  <c r="BL100" i="29"/>
  <c r="BL100" i="30"/>
  <c r="BL100" i="31"/>
  <c r="BL100" i="33"/>
  <c r="AS100" i="29"/>
  <c r="AS100" i="31"/>
  <c r="AS100" i="33"/>
  <c r="BL100" i="34"/>
  <c r="BL100" i="32"/>
  <c r="AS100" i="35"/>
  <c r="AS100" i="34"/>
  <c r="BL100" i="35"/>
  <c r="AO100" i="30"/>
  <c r="AO100" i="32"/>
  <c r="AO100" i="29"/>
  <c r="BH100" i="31"/>
  <c r="BH100" i="33"/>
  <c r="BH100" i="30"/>
  <c r="AO100" i="34"/>
  <c r="AO100" i="31"/>
  <c r="AO100" i="35"/>
  <c r="BH100" i="34"/>
  <c r="BH100" i="35"/>
  <c r="BH100" i="32"/>
  <c r="BH100" i="29"/>
  <c r="AO100" i="33"/>
  <c r="M88" i="26"/>
  <c r="C88" i="26"/>
  <c r="N88" i="26"/>
  <c r="D88" i="26"/>
  <c r="F88" i="26"/>
  <c r="K88" i="26"/>
  <c r="H88" i="26"/>
  <c r="I88" i="26"/>
  <c r="AD98" i="29"/>
  <c r="K98" i="32"/>
  <c r="AD98" i="31"/>
  <c r="K98" i="33"/>
  <c r="K98" i="30"/>
  <c r="K98" i="29"/>
  <c r="AD98" i="35"/>
  <c r="K98" i="34"/>
  <c r="AV93" i="28"/>
  <c r="BI93" i="28"/>
  <c r="BG93" i="28"/>
  <c r="A96" i="30"/>
  <c r="A96" i="32"/>
  <c r="A96" i="31"/>
  <c r="A96" i="33"/>
  <c r="A96" i="35"/>
  <c r="A96" i="34"/>
  <c r="A96" i="29"/>
  <c r="BM93" i="28"/>
  <c r="BA93" i="28"/>
  <c r="K97" i="34"/>
  <c r="AD97" i="33"/>
  <c r="AD97" i="35"/>
  <c r="K97" i="30"/>
  <c r="K97" i="32"/>
  <c r="K97" i="31"/>
  <c r="D90" i="28"/>
  <c r="A88" i="28"/>
  <c r="AH88" i="28" s="1"/>
  <c r="AD97" i="29" l="1"/>
  <c r="AI93" i="28"/>
  <c r="O90" i="28"/>
  <c r="AF90" i="28"/>
  <c r="AD97" i="34"/>
  <c r="AD97" i="30"/>
  <c r="AD97" i="32"/>
  <c r="K97" i="35"/>
  <c r="AD97" i="31"/>
  <c r="K97" i="33"/>
  <c r="K97" i="29"/>
  <c r="Z90" i="28"/>
  <c r="M91" i="28"/>
  <c r="AT94" i="28"/>
  <c r="AG91" i="28"/>
  <c r="BN94" i="28"/>
  <c r="AC91" i="28"/>
  <c r="BJ94" i="28"/>
  <c r="U91" i="28"/>
  <c r="BB94" i="28"/>
  <c r="I91" i="28"/>
  <c r="AP94" i="28"/>
  <c r="Q91" i="28"/>
  <c r="AX94" i="28"/>
  <c r="Y91" i="28"/>
  <c r="BF94" i="28"/>
  <c r="T90" i="28"/>
  <c r="AB90" i="28"/>
  <c r="AA90" i="28"/>
  <c r="BH93" i="28"/>
  <c r="AD90" i="28"/>
  <c r="BK93" i="28"/>
  <c r="J90" i="28"/>
  <c r="AQ93" i="28"/>
  <c r="V90" i="28"/>
  <c r="BC93" i="28"/>
  <c r="K90" i="28"/>
  <c r="AR93" i="28"/>
  <c r="G90" i="28"/>
  <c r="AN93" i="28"/>
  <c r="N90" i="28"/>
  <c r="AU93" i="28"/>
  <c r="L90" i="28"/>
  <c r="AS93" i="28"/>
  <c r="F90" i="28"/>
  <c r="AM93" i="28"/>
  <c r="X90" i="28"/>
  <c r="BE93" i="28"/>
  <c r="R90" i="28"/>
  <c r="AY93" i="28"/>
  <c r="P90" i="28"/>
  <c r="AW93" i="28"/>
  <c r="S90" i="28"/>
  <c r="AZ93" i="28"/>
  <c r="H90" i="28"/>
  <c r="AO93" i="28"/>
  <c r="AE90" i="28"/>
  <c r="BL93" i="28"/>
  <c r="E90" i="28"/>
  <c r="AL93" i="28"/>
  <c r="AW100" i="31"/>
  <c r="BP100" i="30"/>
  <c r="AW100" i="29"/>
  <c r="AW100" i="34"/>
  <c r="BP100" i="32"/>
  <c r="AW100" i="35"/>
  <c r="BP100" i="34"/>
  <c r="BP100" i="35"/>
  <c r="AW100" i="30"/>
  <c r="AW100" i="32"/>
  <c r="BP100" i="29"/>
  <c r="BP100" i="31"/>
  <c r="BP100" i="33"/>
  <c r="AW100" i="33"/>
  <c r="W90" i="28"/>
  <c r="BD93" i="28"/>
  <c r="B88" i="26"/>
  <c r="G88" i="26"/>
  <c r="L88" i="26"/>
  <c r="B89" i="28" l="1"/>
  <c r="AG90" i="28"/>
  <c r="BN93" i="28"/>
  <c r="M90" i="28"/>
  <c r="AT93" i="28"/>
  <c r="U90" i="28"/>
  <c r="BB93" i="28"/>
  <c r="Y90" i="28"/>
  <c r="BF93" i="28"/>
  <c r="Q90" i="28"/>
  <c r="AX93" i="28"/>
  <c r="AC90" i="28"/>
  <c r="BJ93" i="28"/>
  <c r="I90" i="28"/>
  <c r="AP93" i="28"/>
  <c r="H87" i="26"/>
  <c r="I87" i="26"/>
  <c r="M87" i="26"/>
  <c r="C87" i="26"/>
  <c r="N87" i="26"/>
  <c r="D87" i="26"/>
  <c r="A95" i="34"/>
  <c r="A87" i="26"/>
  <c r="D89" i="28"/>
  <c r="AK92" i="28"/>
  <c r="C89" i="28"/>
  <c r="AJ92" i="28"/>
  <c r="BC99" i="30"/>
  <c r="BV99" i="31"/>
  <c r="BC99" i="31"/>
  <c r="BV99" i="32"/>
  <c r="BC99" i="32"/>
  <c r="BV99" i="33"/>
  <c r="BC99" i="29"/>
  <c r="BC99" i="33"/>
  <c r="BV99" i="34"/>
  <c r="BV99" i="30"/>
  <c r="BC99" i="34"/>
  <c r="BC99" i="35"/>
  <c r="BV99" i="29"/>
  <c r="BV99" i="35"/>
  <c r="AY99" i="30"/>
  <c r="BR99" i="31"/>
  <c r="AY99" i="31"/>
  <c r="BR99" i="32"/>
  <c r="AY99" i="32"/>
  <c r="BR99" i="33"/>
  <c r="AY99" i="33"/>
  <c r="AY99" i="29"/>
  <c r="BR99" i="30"/>
  <c r="BR99" i="34"/>
  <c r="AY99" i="34"/>
  <c r="AY99" i="35"/>
  <c r="BR99" i="29"/>
  <c r="BR99" i="35"/>
  <c r="AT99" i="35"/>
  <c r="AT99" i="29"/>
  <c r="BM99" i="29"/>
  <c r="AT99" i="30"/>
  <c r="AT99" i="31"/>
  <c r="BM99" i="30"/>
  <c r="AT99" i="34"/>
  <c r="BM99" i="32"/>
  <c r="AT99" i="33"/>
  <c r="BM99" i="35"/>
  <c r="AT99" i="32"/>
  <c r="BM99" i="34"/>
  <c r="BM99" i="31"/>
  <c r="BM99" i="33"/>
  <c r="BI99" i="34"/>
  <c r="AP99" i="34"/>
  <c r="BI99" i="35"/>
  <c r="AP99" i="30"/>
  <c r="BI99" i="31"/>
  <c r="AP99" i="29"/>
  <c r="AP99" i="35"/>
  <c r="BI99" i="29"/>
  <c r="BI99" i="33"/>
  <c r="AP99" i="32"/>
  <c r="AP99" i="33"/>
  <c r="BI99" i="32"/>
  <c r="AP99" i="31"/>
  <c r="BI99" i="30"/>
  <c r="BW99" i="30"/>
  <c r="BD99" i="33"/>
  <c r="BD99" i="30"/>
  <c r="BW99" i="31"/>
  <c r="BD99" i="31"/>
  <c r="BW99" i="32"/>
  <c r="BD99" i="35"/>
  <c r="BW99" i="29"/>
  <c r="BD99" i="32"/>
  <c r="BD99" i="29"/>
  <c r="BW99" i="33"/>
  <c r="BW99" i="34"/>
  <c r="BW99" i="35"/>
  <c r="BD99" i="34"/>
  <c r="BS99" i="30"/>
  <c r="AZ99" i="33"/>
  <c r="AZ99" i="30"/>
  <c r="BS99" i="31"/>
  <c r="AZ99" i="31"/>
  <c r="BS99" i="32"/>
  <c r="AZ99" i="32"/>
  <c r="AZ99" i="35"/>
  <c r="BS99" i="29"/>
  <c r="BS99" i="33"/>
  <c r="AZ99" i="29"/>
  <c r="AZ99" i="34"/>
  <c r="BS99" i="34"/>
  <c r="BS99" i="35"/>
  <c r="AU99" i="30"/>
  <c r="BN99" i="31"/>
  <c r="AU99" i="31"/>
  <c r="BN99" i="32"/>
  <c r="AU99" i="32"/>
  <c r="BN99" i="33"/>
  <c r="BN99" i="30"/>
  <c r="AU99" i="29"/>
  <c r="BN99" i="34"/>
  <c r="AU99" i="33"/>
  <c r="AU99" i="34"/>
  <c r="AU99" i="35"/>
  <c r="BN99" i="29"/>
  <c r="BN99" i="35"/>
  <c r="AQ99" i="30"/>
  <c r="BJ99" i="31"/>
  <c r="AQ99" i="31"/>
  <c r="BJ99" i="32"/>
  <c r="AQ99" i="32"/>
  <c r="BJ99" i="33"/>
  <c r="AQ99" i="29"/>
  <c r="BJ99" i="34"/>
  <c r="AQ99" i="33"/>
  <c r="AQ99" i="34"/>
  <c r="AQ99" i="35"/>
  <c r="BJ99" i="29"/>
  <c r="BJ99" i="30"/>
  <c r="BJ99" i="35"/>
  <c r="BF99" i="30"/>
  <c r="BY99" i="31"/>
  <c r="BY99" i="33"/>
  <c r="BF99" i="35"/>
  <c r="BF99" i="31"/>
  <c r="BY99" i="30"/>
  <c r="BF99" i="34"/>
  <c r="BF99" i="29"/>
  <c r="BY99" i="32"/>
  <c r="BF99" i="33"/>
  <c r="BY99" i="35"/>
  <c r="BY99" i="29"/>
  <c r="BF99" i="32"/>
  <c r="BY99" i="34"/>
  <c r="BB99" i="35"/>
  <c r="BB99" i="29"/>
  <c r="BU99" i="29"/>
  <c r="BB99" i="31"/>
  <c r="BU99" i="30"/>
  <c r="BB99" i="30"/>
  <c r="BU99" i="32"/>
  <c r="BB99" i="33"/>
  <c r="BU99" i="31"/>
  <c r="BB99" i="32"/>
  <c r="BU99" i="34"/>
  <c r="BB99" i="34"/>
  <c r="BU99" i="33"/>
  <c r="BU99" i="35"/>
  <c r="BQ99" i="29"/>
  <c r="BQ99" i="33"/>
  <c r="AX99" i="30"/>
  <c r="AX99" i="34"/>
  <c r="AX99" i="29"/>
  <c r="AX99" i="31"/>
  <c r="BQ99" i="31"/>
  <c r="BQ99" i="35"/>
  <c r="AX99" i="35"/>
  <c r="BQ99" i="32"/>
  <c r="BQ99" i="30"/>
  <c r="BQ99" i="34"/>
  <c r="AX99" i="32"/>
  <c r="AX99" i="33"/>
  <c r="AS99" i="32"/>
  <c r="BL99" i="33"/>
  <c r="BL99" i="30"/>
  <c r="AS99" i="33"/>
  <c r="AS99" i="30"/>
  <c r="BL99" i="31"/>
  <c r="AS99" i="34"/>
  <c r="BL99" i="35"/>
  <c r="AS99" i="35"/>
  <c r="BL99" i="29"/>
  <c r="AS99" i="31"/>
  <c r="BL99" i="32"/>
  <c r="BL99" i="34"/>
  <c r="AS99" i="29"/>
  <c r="AO99" i="32"/>
  <c r="BH99" i="33"/>
  <c r="BH99" i="30"/>
  <c r="AO99" i="33"/>
  <c r="AO99" i="30"/>
  <c r="BH99" i="31"/>
  <c r="AO99" i="34"/>
  <c r="BH99" i="35"/>
  <c r="AO99" i="31"/>
  <c r="AO99" i="35"/>
  <c r="BH99" i="29"/>
  <c r="BH99" i="32"/>
  <c r="BH99" i="34"/>
  <c r="AO99" i="29"/>
  <c r="BE99" i="32"/>
  <c r="BX99" i="33"/>
  <c r="BX99" i="30"/>
  <c r="BE99" i="33"/>
  <c r="BE99" i="30"/>
  <c r="BX99" i="31"/>
  <c r="BE99" i="34"/>
  <c r="BX99" i="35"/>
  <c r="BE99" i="31"/>
  <c r="BE99" i="35"/>
  <c r="BX99" i="29"/>
  <c r="BX99" i="34"/>
  <c r="BX99" i="32"/>
  <c r="BE99" i="29"/>
  <c r="BA99" i="32"/>
  <c r="BT99" i="33"/>
  <c r="BT99" i="30"/>
  <c r="BA99" i="33"/>
  <c r="BA99" i="30"/>
  <c r="BT99" i="31"/>
  <c r="BA99" i="31"/>
  <c r="BA99" i="34"/>
  <c r="BT99" i="35"/>
  <c r="BT99" i="32"/>
  <c r="BA99" i="35"/>
  <c r="BT99" i="29"/>
  <c r="BT99" i="34"/>
  <c r="BA99" i="29"/>
  <c r="BO99" i="30"/>
  <c r="AV99" i="33"/>
  <c r="AV99" i="30"/>
  <c r="BO99" i="31"/>
  <c r="AV99" i="31"/>
  <c r="BO99" i="32"/>
  <c r="BO99" i="33"/>
  <c r="AV99" i="35"/>
  <c r="BO99" i="29"/>
  <c r="AV99" i="29"/>
  <c r="BO99" i="34"/>
  <c r="BO99" i="35"/>
  <c r="AV99" i="32"/>
  <c r="AV99" i="34"/>
  <c r="BK99" i="30"/>
  <c r="AR99" i="33"/>
  <c r="AR99" i="30"/>
  <c r="BK99" i="31"/>
  <c r="AR99" i="31"/>
  <c r="BK99" i="32"/>
  <c r="AR99" i="35"/>
  <c r="BK99" i="29"/>
  <c r="AR99" i="29"/>
  <c r="AR99" i="34"/>
  <c r="AR99" i="32"/>
  <c r="BK99" i="34"/>
  <c r="BK99" i="35"/>
  <c r="BK99" i="33"/>
  <c r="BG99" i="30"/>
  <c r="AN99" i="33"/>
  <c r="AN99" i="30"/>
  <c r="BG99" i="31"/>
  <c r="AN99" i="31"/>
  <c r="BG99" i="32"/>
  <c r="AN99" i="35"/>
  <c r="BG99" i="29"/>
  <c r="AN99" i="32"/>
  <c r="AN99" i="29"/>
  <c r="BG99" i="34"/>
  <c r="BG99" i="35"/>
  <c r="BG99" i="33"/>
  <c r="AN99" i="34"/>
  <c r="AL96" i="35"/>
  <c r="S96" i="35"/>
  <c r="AH96" i="35"/>
  <c r="O96" i="35"/>
  <c r="AC96" i="35"/>
  <c r="J96" i="35"/>
  <c r="Y96" i="35"/>
  <c r="F96" i="35"/>
  <c r="B96" i="35"/>
  <c r="U96" i="35"/>
  <c r="AK96" i="34"/>
  <c r="R96" i="34"/>
  <c r="AG96" i="34"/>
  <c r="N96" i="34"/>
  <c r="I96" i="34"/>
  <c r="AB96" i="34"/>
  <c r="E96" i="34"/>
  <c r="X96" i="34"/>
  <c r="Q96" i="33"/>
  <c r="AJ96" i="33"/>
  <c r="M96" i="33"/>
  <c r="AF96" i="33"/>
  <c r="AA96" i="33"/>
  <c r="H96" i="33"/>
  <c r="D96" i="33"/>
  <c r="W96" i="33"/>
  <c r="AM96" i="32"/>
  <c r="T96" i="32"/>
  <c r="P96" i="32"/>
  <c r="AI96" i="32"/>
  <c r="AE96" i="32"/>
  <c r="L96" i="32"/>
  <c r="G96" i="32"/>
  <c r="Z96" i="32"/>
  <c r="C96" i="32"/>
  <c r="V96" i="32"/>
  <c r="S96" i="31"/>
  <c r="AL96" i="31"/>
  <c r="O96" i="31"/>
  <c r="AH96" i="31"/>
  <c r="AC96" i="31"/>
  <c r="J96" i="31"/>
  <c r="Y96" i="31"/>
  <c r="F96" i="31"/>
  <c r="U96" i="31"/>
  <c r="B96" i="31"/>
  <c r="AK96" i="30"/>
  <c r="R96" i="30"/>
  <c r="AG96" i="30"/>
  <c r="N96" i="30"/>
  <c r="I96" i="30"/>
  <c r="AB96" i="30"/>
  <c r="E96" i="30"/>
  <c r="X96" i="30"/>
  <c r="AJ96" i="29"/>
  <c r="Q96" i="29"/>
  <c r="AF96" i="29"/>
  <c r="M96" i="29"/>
  <c r="AA96" i="29"/>
  <c r="H96" i="29"/>
  <c r="D96" i="29"/>
  <c r="W96" i="29"/>
  <c r="AK96" i="35"/>
  <c r="R96" i="35"/>
  <c r="AG96" i="35"/>
  <c r="N96" i="35"/>
  <c r="AB96" i="35"/>
  <c r="I96" i="35"/>
  <c r="X96" i="35"/>
  <c r="E96" i="35"/>
  <c r="AJ96" i="34"/>
  <c r="Q96" i="34"/>
  <c r="AF96" i="34"/>
  <c r="M96" i="34"/>
  <c r="AA96" i="34"/>
  <c r="H96" i="34"/>
  <c r="W96" i="34"/>
  <c r="D96" i="34"/>
  <c r="AM96" i="33"/>
  <c r="T96" i="33"/>
  <c r="P96" i="33"/>
  <c r="AI96" i="33"/>
  <c r="AE96" i="33"/>
  <c r="L96" i="33"/>
  <c r="G96" i="33"/>
  <c r="Z96" i="33"/>
  <c r="V96" i="33"/>
  <c r="C96" i="33"/>
  <c r="S96" i="32"/>
  <c r="AL96" i="32"/>
  <c r="AH96" i="32"/>
  <c r="O96" i="32"/>
  <c r="J96" i="32"/>
  <c r="AC96" i="32"/>
  <c r="F96" i="32"/>
  <c r="Y96" i="32"/>
  <c r="B96" i="32"/>
  <c r="U96" i="32"/>
  <c r="AK96" i="31"/>
  <c r="R96" i="31"/>
  <c r="N96" i="31"/>
  <c r="AG96" i="31"/>
  <c r="AB96" i="31"/>
  <c r="I96" i="31"/>
  <c r="E96" i="31"/>
  <c r="X96" i="31"/>
  <c r="Q96" i="30"/>
  <c r="AJ96" i="30"/>
  <c r="AF96" i="30"/>
  <c r="M96" i="30"/>
  <c r="AA96" i="30"/>
  <c r="H96" i="30"/>
  <c r="W96" i="30"/>
  <c r="D96" i="30"/>
  <c r="AM96" i="29"/>
  <c r="T96" i="29"/>
  <c r="AI96" i="29"/>
  <c r="P96" i="29"/>
  <c r="AE96" i="29"/>
  <c r="L96" i="29"/>
  <c r="G96" i="29"/>
  <c r="Z96" i="29"/>
  <c r="V96" i="29"/>
  <c r="C96" i="29"/>
  <c r="AJ96" i="35"/>
  <c r="Q96" i="35"/>
  <c r="AF96" i="35"/>
  <c r="M96" i="35"/>
  <c r="H96" i="35"/>
  <c r="AA96" i="35"/>
  <c r="D96" i="35"/>
  <c r="W96" i="35"/>
  <c r="AM96" i="34"/>
  <c r="T96" i="34"/>
  <c r="AI96" i="34"/>
  <c r="P96" i="34"/>
  <c r="AE96" i="34"/>
  <c r="L96" i="34"/>
  <c r="Z96" i="34"/>
  <c r="G96" i="34"/>
  <c r="V96" i="34"/>
  <c r="C96" i="34"/>
  <c r="S96" i="33"/>
  <c r="AL96" i="33"/>
  <c r="O96" i="33"/>
  <c r="AH96" i="33"/>
  <c r="AC96" i="33"/>
  <c r="J96" i="33"/>
  <c r="Y96" i="33"/>
  <c r="F96" i="33"/>
  <c r="B96" i="33"/>
  <c r="U96" i="33"/>
  <c r="AK96" i="32"/>
  <c r="R96" i="32"/>
  <c r="AG96" i="32"/>
  <c r="N96" i="32"/>
  <c r="AB96" i="32"/>
  <c r="I96" i="32"/>
  <c r="X96" i="32"/>
  <c r="E96" i="32"/>
  <c r="Q96" i="31"/>
  <c r="AJ96" i="31"/>
  <c r="M96" i="31"/>
  <c r="AF96" i="31"/>
  <c r="H96" i="31"/>
  <c r="AA96" i="31"/>
  <c r="W96" i="31"/>
  <c r="D96" i="31"/>
  <c r="AM96" i="30"/>
  <c r="T96" i="30"/>
  <c r="AI96" i="30"/>
  <c r="P96" i="30"/>
  <c r="AE96" i="30"/>
  <c r="L96" i="30"/>
  <c r="Z96" i="30"/>
  <c r="G96" i="30"/>
  <c r="V96" i="30"/>
  <c r="C96" i="30"/>
  <c r="AL96" i="29"/>
  <c r="S96" i="29"/>
  <c r="O96" i="29"/>
  <c r="AH96" i="29"/>
  <c r="AC96" i="29"/>
  <c r="J96" i="29"/>
  <c r="Y96" i="29"/>
  <c r="F96" i="29"/>
  <c r="U96" i="29"/>
  <c r="B96" i="29"/>
  <c r="T96" i="35"/>
  <c r="AM96" i="35"/>
  <c r="P96" i="35"/>
  <c r="AI96" i="35"/>
  <c r="L96" i="35"/>
  <c r="AE96" i="35"/>
  <c r="Z96" i="35"/>
  <c r="G96" i="35"/>
  <c r="V96" i="35"/>
  <c r="C96" i="35"/>
  <c r="AL96" i="34"/>
  <c r="S96" i="34"/>
  <c r="AH96" i="34"/>
  <c r="O96" i="34"/>
  <c r="J96" i="34"/>
  <c r="AC96" i="34"/>
  <c r="F96" i="34"/>
  <c r="Y96" i="34"/>
  <c r="B96" i="34"/>
  <c r="U96" i="34"/>
  <c r="AK96" i="33"/>
  <c r="R96" i="33"/>
  <c r="AG96" i="33"/>
  <c r="N96" i="33"/>
  <c r="AB96" i="33"/>
  <c r="I96" i="33"/>
  <c r="X96" i="33"/>
  <c r="E96" i="33"/>
  <c r="Q96" i="32"/>
  <c r="AJ96" i="32"/>
  <c r="M96" i="32"/>
  <c r="AF96" i="32"/>
  <c r="AA96" i="32"/>
  <c r="H96" i="32"/>
  <c r="D96" i="32"/>
  <c r="W96" i="32"/>
  <c r="T96" i="31"/>
  <c r="AM96" i="31"/>
  <c r="P96" i="31"/>
  <c r="AI96" i="31"/>
  <c r="L96" i="31"/>
  <c r="AE96" i="31"/>
  <c r="Z96" i="31"/>
  <c r="G96" i="31"/>
  <c r="V96" i="31"/>
  <c r="C96" i="31"/>
  <c r="S96" i="30"/>
  <c r="AL96" i="30"/>
  <c r="O96" i="30"/>
  <c r="AH96" i="30"/>
  <c r="AC96" i="30"/>
  <c r="J96" i="30"/>
  <c r="Y96" i="30"/>
  <c r="F96" i="30"/>
  <c r="U96" i="30"/>
  <c r="B96" i="30"/>
  <c r="R96" i="29"/>
  <c r="AK96" i="29"/>
  <c r="N96" i="29"/>
  <c r="AG96" i="29"/>
  <c r="AB96" i="29"/>
  <c r="I96" i="29"/>
  <c r="E96" i="29"/>
  <c r="X96" i="29"/>
  <c r="A95" i="30"/>
  <c r="A95" i="31"/>
  <c r="A95" i="29"/>
  <c r="A95" i="35"/>
  <c r="A95" i="33"/>
  <c r="A95" i="32"/>
  <c r="BG7" i="35"/>
  <c r="AN7" i="35"/>
  <c r="U7" i="35"/>
  <c r="B7" i="35"/>
  <c r="BG7" i="34"/>
  <c r="AN7" i="34"/>
  <c r="U7" i="34"/>
  <c r="B7" i="34"/>
  <c r="BG7" i="33"/>
  <c r="AN7" i="33"/>
  <c r="U7" i="33"/>
  <c r="B7" i="33"/>
  <c r="BG7" i="32"/>
  <c r="AN7" i="32"/>
  <c r="U7" i="32"/>
  <c r="B7" i="32"/>
  <c r="BG7" i="31"/>
  <c r="AN7" i="31"/>
  <c r="U7" i="31"/>
  <c r="B7" i="31"/>
  <c r="BG7" i="30"/>
  <c r="AN7" i="30"/>
  <c r="U7" i="30"/>
  <c r="B7" i="30"/>
  <c r="BG7" i="29"/>
  <c r="AN7" i="29"/>
  <c r="U7" i="29"/>
  <c r="B7" i="29"/>
  <c r="AI92" i="28" l="1"/>
  <c r="F87" i="26"/>
  <c r="K87" i="26"/>
  <c r="L87" i="26"/>
  <c r="G87" i="26"/>
  <c r="B87" i="26"/>
  <c r="E89" i="28"/>
  <c r="AL92" i="28"/>
  <c r="Z89" i="28"/>
  <c r="BG92" i="28"/>
  <c r="O89" i="28"/>
  <c r="AV92" i="28"/>
  <c r="T89" i="28"/>
  <c r="BA92" i="28"/>
  <c r="P89" i="28"/>
  <c r="AW92" i="28"/>
  <c r="AW99" i="32"/>
  <c r="AW99" i="30"/>
  <c r="BP99" i="35"/>
  <c r="BP99" i="33"/>
  <c r="BP99" i="31"/>
  <c r="AW99" i="31"/>
  <c r="BP99" i="30"/>
  <c r="BP99" i="32"/>
  <c r="AW99" i="35"/>
  <c r="BP99" i="34"/>
  <c r="AW99" i="33"/>
  <c r="AW99" i="34"/>
  <c r="BP99" i="29"/>
  <c r="AW99" i="29"/>
  <c r="J89" i="28"/>
  <c r="AQ92" i="28"/>
  <c r="AB89" i="28"/>
  <c r="BI92" i="28"/>
  <c r="V89" i="28"/>
  <c r="BC92" i="28"/>
  <c r="AA89" i="28"/>
  <c r="BH92" i="28"/>
  <c r="W89" i="28"/>
  <c r="BD92" i="28"/>
  <c r="L89" i="28"/>
  <c r="AS92" i="28"/>
  <c r="F89" i="28"/>
  <c r="AM92" i="28"/>
  <c r="X89" i="28"/>
  <c r="BE92" i="28"/>
  <c r="K89" i="28"/>
  <c r="AR92" i="28"/>
  <c r="G89" i="28"/>
  <c r="AN92" i="28"/>
  <c r="AD89" i="28"/>
  <c r="BK92" i="28"/>
  <c r="S89" i="28"/>
  <c r="AZ92" i="28"/>
  <c r="H89" i="28"/>
  <c r="AO92" i="28"/>
  <c r="AE89" i="28"/>
  <c r="BL92" i="28"/>
  <c r="R89" i="28"/>
  <c r="AY92" i="28"/>
  <c r="N89" i="28"/>
  <c r="AU92" i="28"/>
  <c r="AF89" i="28"/>
  <c r="BM92" i="28"/>
  <c r="AD96" i="35"/>
  <c r="K96" i="35"/>
  <c r="K96" i="32"/>
  <c r="AD96" i="32"/>
  <c r="AD96" i="29"/>
  <c r="K96" i="29"/>
  <c r="K96" i="34"/>
  <c r="AD96" i="34"/>
  <c r="AD96" i="30"/>
  <c r="K96" i="30"/>
  <c r="K96" i="31"/>
  <c r="AD96" i="31"/>
  <c r="K96" i="33"/>
  <c r="AD96" i="33"/>
  <c r="B7" i="28"/>
  <c r="AI7" i="28" s="1"/>
  <c r="A87" i="28"/>
  <c r="AH87" i="28" s="1"/>
  <c r="A86" i="28"/>
  <c r="AH86" i="28" s="1"/>
  <c r="A85" i="28"/>
  <c r="AH85" i="28" s="1"/>
  <c r="A84" i="28"/>
  <c r="AH84" i="28" s="1"/>
  <c r="A83" i="28"/>
  <c r="AH83" i="28" s="1"/>
  <c r="A82" i="28"/>
  <c r="AH82" i="28" s="1"/>
  <c r="A81" i="28"/>
  <c r="AH81" i="28" s="1"/>
  <c r="A80" i="28"/>
  <c r="AH80" i="28" s="1"/>
  <c r="A79" i="28"/>
  <c r="AH79" i="28" s="1"/>
  <c r="A78" i="28"/>
  <c r="AH78" i="28" s="1"/>
  <c r="A77" i="28"/>
  <c r="AH77" i="28" s="1"/>
  <c r="A76" i="28"/>
  <c r="AH76" i="28" s="1"/>
  <c r="A75" i="28"/>
  <c r="AH75" i="28" s="1"/>
  <c r="A74" i="28"/>
  <c r="AH74" i="28" s="1"/>
  <c r="A73" i="28"/>
  <c r="AH73" i="28" s="1"/>
  <c r="A72" i="28"/>
  <c r="AH72" i="28" s="1"/>
  <c r="A71" i="28"/>
  <c r="AH71" i="28" s="1"/>
  <c r="A70" i="28"/>
  <c r="AH70" i="28" s="1"/>
  <c r="A69" i="28"/>
  <c r="AH69" i="28" s="1"/>
  <c r="A68" i="28"/>
  <c r="AH68" i="28" s="1"/>
  <c r="A67" i="28"/>
  <c r="AH67" i="28" s="1"/>
  <c r="A66" i="28"/>
  <c r="AH66" i="28" s="1"/>
  <c r="A65" i="28"/>
  <c r="AH65" i="28" s="1"/>
  <c r="A64" i="28"/>
  <c r="AH64" i="28" s="1"/>
  <c r="A63" i="28"/>
  <c r="AH63" i="28" s="1"/>
  <c r="A62" i="28"/>
  <c r="AH62" i="28" s="1"/>
  <c r="A61" i="28"/>
  <c r="AH61" i="28" s="1"/>
  <c r="A60" i="28"/>
  <c r="AH60" i="28" s="1"/>
  <c r="A59" i="28"/>
  <c r="AH59" i="28" s="1"/>
  <c r="A58" i="28"/>
  <c r="AH58" i="28" s="1"/>
  <c r="A57" i="28"/>
  <c r="AH57" i="28" s="1"/>
  <c r="A56" i="28"/>
  <c r="AH56" i="28" s="1"/>
  <c r="A55" i="28"/>
  <c r="AH55" i="28" s="1"/>
  <c r="A54" i="28"/>
  <c r="AH54" i="28" s="1"/>
  <c r="A53" i="28"/>
  <c r="AH53" i="28" s="1"/>
  <c r="A52" i="28"/>
  <c r="AH52" i="28" s="1"/>
  <c r="A51" i="28"/>
  <c r="AH51" i="28" s="1"/>
  <c r="A50" i="28"/>
  <c r="AH50" i="28" s="1"/>
  <c r="A49" i="28"/>
  <c r="AH49" i="28" s="1"/>
  <c r="A48" i="28"/>
  <c r="AH48" i="28" s="1"/>
  <c r="A47" i="28"/>
  <c r="AH47" i="28" s="1"/>
  <c r="A46" i="28"/>
  <c r="AH46" i="28" s="1"/>
  <c r="A45" i="28"/>
  <c r="AH45" i="28" s="1"/>
  <c r="A44" i="28"/>
  <c r="AH44" i="28" s="1"/>
  <c r="A43" i="28"/>
  <c r="AH43" i="28" s="1"/>
  <c r="A42" i="28"/>
  <c r="AH42" i="28" s="1"/>
  <c r="A41" i="28"/>
  <c r="AH41" i="28" s="1"/>
  <c r="A40" i="28"/>
  <c r="AH40" i="28" s="1"/>
  <c r="A39" i="28"/>
  <c r="AH39" i="28" s="1"/>
  <c r="A38" i="28"/>
  <c r="AH38" i="28" s="1"/>
  <c r="A37" i="28"/>
  <c r="AH37" i="28" s="1"/>
  <c r="A36" i="28"/>
  <c r="AH36" i="28" s="1"/>
  <c r="A35" i="28"/>
  <c r="AH35" i="28" s="1"/>
  <c r="A34" i="28"/>
  <c r="AH34" i="28" s="1"/>
  <c r="A33" i="28"/>
  <c r="AH33" i="28" s="1"/>
  <c r="A32" i="28"/>
  <c r="AH32" i="28" s="1"/>
  <c r="A31" i="28"/>
  <c r="AH31" i="28" s="1"/>
  <c r="A30" i="28"/>
  <c r="AH30" i="28" s="1"/>
  <c r="A29" i="28"/>
  <c r="AH29" i="28" s="1"/>
  <c r="A28" i="28"/>
  <c r="AH28" i="28" s="1"/>
  <c r="A27" i="28"/>
  <c r="AH27" i="28" s="1"/>
  <c r="A26" i="28"/>
  <c r="AH26" i="28" s="1"/>
  <c r="A25" i="28"/>
  <c r="AH25" i="28" s="1"/>
  <c r="A24" i="28"/>
  <c r="AH24" i="28" s="1"/>
  <c r="A23" i="28"/>
  <c r="AH23" i="28" s="1"/>
  <c r="A22" i="28"/>
  <c r="AH22" i="28" s="1"/>
  <c r="A21" i="28"/>
  <c r="AH21" i="28" s="1"/>
  <c r="A20" i="28"/>
  <c r="AH20" i="28" s="1"/>
  <c r="A19" i="28"/>
  <c r="AH19" i="28" s="1"/>
  <c r="A18" i="28"/>
  <c r="AH18" i="28" s="1"/>
  <c r="A17" i="28"/>
  <c r="AH17" i="28" s="1"/>
  <c r="A16" i="28"/>
  <c r="AH16" i="28" s="1"/>
  <c r="A15" i="28"/>
  <c r="AH15" i="28" s="1"/>
  <c r="A14" i="28"/>
  <c r="AH14" i="28" s="1"/>
  <c r="A13" i="28"/>
  <c r="AH13" i="28" s="1"/>
  <c r="A12" i="28"/>
  <c r="AH12" i="28" s="1"/>
  <c r="A11" i="28"/>
  <c r="AH11" i="28" s="1"/>
  <c r="Q89" i="28" l="1"/>
  <c r="AX92" i="28"/>
  <c r="U89" i="28"/>
  <c r="BB92" i="28"/>
  <c r="M89" i="28"/>
  <c r="AT92" i="28"/>
  <c r="AG89" i="28"/>
  <c r="BN92" i="28"/>
  <c r="Y89" i="28"/>
  <c r="BF92" i="28"/>
  <c r="I89" i="28"/>
  <c r="AP92" i="28"/>
  <c r="AC89" i="28"/>
  <c r="BJ92" i="28"/>
  <c r="A86" i="26"/>
  <c r="N86" i="26" l="1"/>
  <c r="D86" i="26"/>
  <c r="K86" i="26"/>
  <c r="F86" i="26"/>
  <c r="H86" i="26"/>
  <c r="I86" i="26"/>
  <c r="M86" i="26"/>
  <c r="L86" i="26" s="1"/>
  <c r="C86" i="26"/>
  <c r="D88" i="28"/>
  <c r="AK91" i="28"/>
  <c r="BF98" i="30"/>
  <c r="BF98" i="32"/>
  <c r="BF98" i="34"/>
  <c r="BY98" i="29"/>
  <c r="BY98" i="31"/>
  <c r="BY98" i="33"/>
  <c r="BY98" i="35"/>
  <c r="BF98" i="29"/>
  <c r="BY98" i="30"/>
  <c r="BF98" i="31"/>
  <c r="BY98" i="34"/>
  <c r="BF98" i="33"/>
  <c r="BY98" i="32"/>
  <c r="BF98" i="35"/>
  <c r="BB98" i="33"/>
  <c r="BU98" i="32"/>
  <c r="BB98" i="35"/>
  <c r="BU98" i="31"/>
  <c r="BU98" i="33"/>
  <c r="BU98" i="35"/>
  <c r="BB98" i="29"/>
  <c r="BB98" i="31"/>
  <c r="BB98" i="32"/>
  <c r="BU98" i="29"/>
  <c r="BU98" i="30"/>
  <c r="BU98" i="34"/>
  <c r="BB98" i="30"/>
  <c r="BB98" i="34"/>
  <c r="AX98" i="30"/>
  <c r="AX98" i="32"/>
  <c r="AX98" i="34"/>
  <c r="BQ98" i="29"/>
  <c r="BQ98" i="31"/>
  <c r="BQ98" i="33"/>
  <c r="BQ98" i="35"/>
  <c r="AX98" i="29"/>
  <c r="BQ98" i="30"/>
  <c r="AX98" i="31"/>
  <c r="BQ98" i="34"/>
  <c r="AX98" i="33"/>
  <c r="BQ98" i="32"/>
  <c r="AX98" i="35"/>
  <c r="BL98" i="31"/>
  <c r="BL98" i="33"/>
  <c r="BL98" i="35"/>
  <c r="AS98" i="29"/>
  <c r="AS98" i="31"/>
  <c r="BL98" i="30"/>
  <c r="BL98" i="34"/>
  <c r="BL98" i="32"/>
  <c r="AS98" i="33"/>
  <c r="AS98" i="35"/>
  <c r="AS98" i="30"/>
  <c r="AS98" i="32"/>
  <c r="AS98" i="34"/>
  <c r="BL98" i="29"/>
  <c r="BH98" i="31"/>
  <c r="BH98" i="33"/>
  <c r="BH98" i="35"/>
  <c r="AO98" i="29"/>
  <c r="AO98" i="31"/>
  <c r="BH98" i="30"/>
  <c r="BH98" i="34"/>
  <c r="BH98" i="32"/>
  <c r="AO98" i="33"/>
  <c r="AO98" i="35"/>
  <c r="AO98" i="30"/>
  <c r="AO98" i="32"/>
  <c r="AO98" i="34"/>
  <c r="BH98" i="29"/>
  <c r="BE98" i="31"/>
  <c r="BX98" i="30"/>
  <c r="BX98" i="34"/>
  <c r="BX98" i="32"/>
  <c r="BE98" i="33"/>
  <c r="BE98" i="35"/>
  <c r="BE98" i="30"/>
  <c r="BE98" i="32"/>
  <c r="BE98" i="34"/>
  <c r="BX98" i="29"/>
  <c r="BX98" i="31"/>
  <c r="BX98" i="33"/>
  <c r="BX98" i="35"/>
  <c r="BE98" i="29"/>
  <c r="BA98" i="31"/>
  <c r="BT98" i="30"/>
  <c r="BT98" i="34"/>
  <c r="BT98" i="32"/>
  <c r="BA98" i="33"/>
  <c r="BA98" i="35"/>
  <c r="BA98" i="30"/>
  <c r="BA98" i="32"/>
  <c r="BA98" i="34"/>
  <c r="BT98" i="29"/>
  <c r="BT98" i="31"/>
  <c r="BT98" i="33"/>
  <c r="BT98" i="35"/>
  <c r="BA98" i="29"/>
  <c r="AV98" i="31"/>
  <c r="BO98" i="30"/>
  <c r="AV98" i="35"/>
  <c r="BO98" i="32"/>
  <c r="AV98" i="33"/>
  <c r="BO98" i="29"/>
  <c r="AV98" i="34"/>
  <c r="AV98" i="32"/>
  <c r="AV98" i="30"/>
  <c r="AV98" i="29"/>
  <c r="BO98" i="35"/>
  <c r="BO98" i="33"/>
  <c r="BO98" i="31"/>
  <c r="BO98" i="34"/>
  <c r="AR98" i="31"/>
  <c r="BK98" i="30"/>
  <c r="AR98" i="35"/>
  <c r="BK98" i="32"/>
  <c r="AR98" i="33"/>
  <c r="BK98" i="29"/>
  <c r="AR98" i="34"/>
  <c r="AR98" i="32"/>
  <c r="AR98" i="30"/>
  <c r="AR98" i="29"/>
  <c r="BK98" i="35"/>
  <c r="BK98" i="33"/>
  <c r="BK98" i="31"/>
  <c r="BK98" i="34"/>
  <c r="AN98" i="31"/>
  <c r="BG98" i="30"/>
  <c r="AN98" i="35"/>
  <c r="BG98" i="32"/>
  <c r="AN98" i="33"/>
  <c r="BG98" i="29"/>
  <c r="AN98" i="34"/>
  <c r="AN98" i="32"/>
  <c r="AN98" i="30"/>
  <c r="AN98" i="29"/>
  <c r="BG98" i="35"/>
  <c r="BG98" i="33"/>
  <c r="BG98" i="31"/>
  <c r="BG98" i="34"/>
  <c r="C88" i="28"/>
  <c r="AJ91" i="28"/>
  <c r="BD98" i="31"/>
  <c r="BW98" i="30"/>
  <c r="BD98" i="35"/>
  <c r="BW98" i="32"/>
  <c r="BD98" i="33"/>
  <c r="BW98" i="29"/>
  <c r="BD98" i="34"/>
  <c r="BD98" i="32"/>
  <c r="BD98" i="30"/>
  <c r="BD98" i="29"/>
  <c r="BW98" i="35"/>
  <c r="BW98" i="33"/>
  <c r="BW98" i="31"/>
  <c r="BW98" i="34"/>
  <c r="AZ98" i="31"/>
  <c r="BS98" i="30"/>
  <c r="AZ98" i="35"/>
  <c r="BS98" i="32"/>
  <c r="AZ98" i="33"/>
  <c r="BS98" i="29"/>
  <c r="AZ98" i="34"/>
  <c r="AZ98" i="32"/>
  <c r="AZ98" i="30"/>
  <c r="AZ98" i="29"/>
  <c r="BS98" i="35"/>
  <c r="BS98" i="33"/>
  <c r="BS98" i="31"/>
  <c r="BS98" i="34"/>
  <c r="AU98" i="32"/>
  <c r="AU98" i="30"/>
  <c r="AU98" i="29"/>
  <c r="BN98" i="35"/>
  <c r="BN98" i="30"/>
  <c r="AU98" i="31"/>
  <c r="AU98" i="35"/>
  <c r="BN98" i="31"/>
  <c r="BN98" i="32"/>
  <c r="BN98" i="29"/>
  <c r="BN98" i="33"/>
  <c r="BN98" i="34"/>
  <c r="AU98" i="33"/>
  <c r="AU98" i="34"/>
  <c r="AQ98" i="32"/>
  <c r="AQ98" i="30"/>
  <c r="AQ98" i="29"/>
  <c r="BJ98" i="35"/>
  <c r="BJ98" i="30"/>
  <c r="AQ98" i="31"/>
  <c r="AQ98" i="35"/>
  <c r="BJ98" i="31"/>
  <c r="BJ98" i="32"/>
  <c r="BJ98" i="29"/>
  <c r="BJ98" i="33"/>
  <c r="BJ98" i="34"/>
  <c r="AQ98" i="33"/>
  <c r="AQ98" i="34"/>
  <c r="BC98" i="33"/>
  <c r="BV98" i="32"/>
  <c r="BC98" i="34"/>
  <c r="BV98" i="29"/>
  <c r="BC98" i="32"/>
  <c r="BC98" i="30"/>
  <c r="BC98" i="29"/>
  <c r="BV98" i="35"/>
  <c r="BV98" i="33"/>
  <c r="BV98" i="31"/>
  <c r="BV98" i="34"/>
  <c r="BV98" i="30"/>
  <c r="BC98" i="31"/>
  <c r="BC98" i="35"/>
  <c r="AY98" i="32"/>
  <c r="AY98" i="30"/>
  <c r="AY98" i="29"/>
  <c r="BR98" i="35"/>
  <c r="BR98" i="33"/>
  <c r="BR98" i="30"/>
  <c r="AY98" i="31"/>
  <c r="AY98" i="35"/>
  <c r="BR98" i="31"/>
  <c r="BR98" i="32"/>
  <c r="BR98" i="29"/>
  <c r="BR98" i="34"/>
  <c r="AY98" i="33"/>
  <c r="AY98" i="34"/>
  <c r="AT98" i="30"/>
  <c r="AT98" i="32"/>
  <c r="AT98" i="34"/>
  <c r="BM98" i="29"/>
  <c r="BM98" i="31"/>
  <c r="BM98" i="33"/>
  <c r="BM98" i="35"/>
  <c r="AT98" i="29"/>
  <c r="BM98" i="30"/>
  <c r="AT98" i="31"/>
  <c r="BM98" i="34"/>
  <c r="AT98" i="33"/>
  <c r="BM98" i="32"/>
  <c r="AT98" i="35"/>
  <c r="AP98" i="33"/>
  <c r="BI98" i="32"/>
  <c r="BI98" i="31"/>
  <c r="BI98" i="33"/>
  <c r="BI98" i="35"/>
  <c r="BI98" i="29"/>
  <c r="AP98" i="31"/>
  <c r="AP98" i="32"/>
  <c r="BI98" i="30"/>
  <c r="BI98" i="34"/>
  <c r="AP98" i="35"/>
  <c r="AP98" i="30"/>
  <c r="AP98" i="34"/>
  <c r="AP98" i="29"/>
  <c r="AH95" i="29"/>
  <c r="O95" i="29"/>
  <c r="M95" i="35"/>
  <c r="AF95" i="35"/>
  <c r="L95" i="34"/>
  <c r="AE95" i="34"/>
  <c r="AC95" i="33"/>
  <c r="J95" i="33"/>
  <c r="H95" i="31"/>
  <c r="AA95" i="31"/>
  <c r="L95" i="30"/>
  <c r="AE95" i="30"/>
  <c r="Y95" i="29"/>
  <c r="F95" i="29"/>
  <c r="V95" i="35"/>
  <c r="C95" i="35"/>
  <c r="AH95" i="34"/>
  <c r="O95" i="34"/>
  <c r="I95" i="33"/>
  <c r="AB95" i="33"/>
  <c r="W95" i="32"/>
  <c r="D95" i="32"/>
  <c r="T95" i="31"/>
  <c r="AM95" i="31"/>
  <c r="AI95" i="31"/>
  <c r="P95" i="31"/>
  <c r="L95" i="31"/>
  <c r="AE95" i="31"/>
  <c r="Z95" i="31"/>
  <c r="G95" i="31"/>
  <c r="C95" i="31"/>
  <c r="V95" i="31"/>
  <c r="S95" i="30"/>
  <c r="AL95" i="30"/>
  <c r="AH95" i="30"/>
  <c r="O95" i="30"/>
  <c r="AC95" i="30"/>
  <c r="J95" i="30"/>
  <c r="Y95" i="30"/>
  <c r="F95" i="30"/>
  <c r="U95" i="30"/>
  <c r="B95" i="30"/>
  <c r="R95" i="29"/>
  <c r="AK95" i="29"/>
  <c r="N95" i="29"/>
  <c r="AG95" i="29"/>
  <c r="I95" i="29"/>
  <c r="AB95" i="29"/>
  <c r="X95" i="29"/>
  <c r="E95" i="29"/>
  <c r="H95" i="35"/>
  <c r="AA95" i="35"/>
  <c r="P95" i="34"/>
  <c r="AI95" i="34"/>
  <c r="V95" i="34"/>
  <c r="C95" i="34"/>
  <c r="S95" i="33"/>
  <c r="AL95" i="33"/>
  <c r="U95" i="33"/>
  <c r="B95" i="33"/>
  <c r="AG95" i="32"/>
  <c r="N95" i="32"/>
  <c r="E95" i="32"/>
  <c r="X95" i="32"/>
  <c r="AJ95" i="31"/>
  <c r="Q95" i="31"/>
  <c r="W95" i="31"/>
  <c r="D95" i="31"/>
  <c r="AI95" i="30"/>
  <c r="P95" i="30"/>
  <c r="V95" i="30"/>
  <c r="C95" i="30"/>
  <c r="B95" i="29"/>
  <c r="U95" i="29"/>
  <c r="AI95" i="35"/>
  <c r="P95" i="35"/>
  <c r="Z95" i="35"/>
  <c r="G95" i="35"/>
  <c r="AC95" i="34"/>
  <c r="J95" i="34"/>
  <c r="U95" i="34"/>
  <c r="B95" i="34"/>
  <c r="AF95" i="32"/>
  <c r="M95" i="32"/>
  <c r="AL95" i="35"/>
  <c r="S95" i="35"/>
  <c r="AC95" i="35"/>
  <c r="J95" i="35"/>
  <c r="B95" i="35"/>
  <c r="U95" i="35"/>
  <c r="AK95" i="34"/>
  <c r="R95" i="34"/>
  <c r="AG95" i="34"/>
  <c r="N95" i="34"/>
  <c r="AB95" i="34"/>
  <c r="I95" i="34"/>
  <c r="E95" i="34"/>
  <c r="X95" i="34"/>
  <c r="AJ95" i="33"/>
  <c r="Q95" i="33"/>
  <c r="M95" i="33"/>
  <c r="AF95" i="33"/>
  <c r="D95" i="33"/>
  <c r="W95" i="33"/>
  <c r="T95" i="32"/>
  <c r="AM95" i="32"/>
  <c r="AI95" i="32"/>
  <c r="P95" i="32"/>
  <c r="AE95" i="32"/>
  <c r="L95" i="32"/>
  <c r="Z95" i="32"/>
  <c r="G95" i="32"/>
  <c r="C95" i="32"/>
  <c r="V95" i="32"/>
  <c r="AL95" i="31"/>
  <c r="S95" i="31"/>
  <c r="O95" i="31"/>
  <c r="AH95" i="31"/>
  <c r="J95" i="31"/>
  <c r="AC95" i="31"/>
  <c r="F95" i="31"/>
  <c r="Y95" i="31"/>
  <c r="U95" i="31"/>
  <c r="B95" i="31"/>
  <c r="AK95" i="30"/>
  <c r="R95" i="30"/>
  <c r="N95" i="30"/>
  <c r="AG95" i="30"/>
  <c r="I95" i="30"/>
  <c r="AB95" i="30"/>
  <c r="X95" i="30"/>
  <c r="E95" i="30"/>
  <c r="Q95" i="29"/>
  <c r="AJ95" i="29"/>
  <c r="AF95" i="29"/>
  <c r="M95" i="29"/>
  <c r="H95" i="29"/>
  <c r="AA95" i="29"/>
  <c r="W95" i="29"/>
  <c r="D95" i="29"/>
  <c r="AJ95" i="35"/>
  <c r="Q95" i="35"/>
  <c r="D95" i="35"/>
  <c r="W95" i="35"/>
  <c r="AM95" i="34"/>
  <c r="T95" i="34"/>
  <c r="G95" i="34"/>
  <c r="Z95" i="34"/>
  <c r="AH95" i="33"/>
  <c r="O95" i="33"/>
  <c r="Y95" i="33"/>
  <c r="F95" i="33"/>
  <c r="AK95" i="32"/>
  <c r="R95" i="32"/>
  <c r="I95" i="32"/>
  <c r="AB95" i="32"/>
  <c r="M95" i="31"/>
  <c r="AF95" i="31"/>
  <c r="T95" i="30"/>
  <c r="AM95" i="30"/>
  <c r="G95" i="30"/>
  <c r="Z95" i="30"/>
  <c r="S95" i="29"/>
  <c r="AL95" i="29"/>
  <c r="AC95" i="29"/>
  <c r="J95" i="29"/>
  <c r="T95" i="35"/>
  <c r="AM95" i="35"/>
  <c r="AE95" i="35"/>
  <c r="L95" i="35"/>
  <c r="S95" i="34"/>
  <c r="AL95" i="34"/>
  <c r="F95" i="34"/>
  <c r="Y95" i="34"/>
  <c r="R95" i="33"/>
  <c r="AK95" i="33"/>
  <c r="N95" i="33"/>
  <c r="AG95" i="33"/>
  <c r="E95" i="33"/>
  <c r="X95" i="33"/>
  <c r="AJ95" i="32"/>
  <c r="Q95" i="32"/>
  <c r="AA95" i="32"/>
  <c r="H95" i="32"/>
  <c r="AH95" i="35"/>
  <c r="O95" i="35"/>
  <c r="Y95" i="35"/>
  <c r="F95" i="35"/>
  <c r="AA95" i="33"/>
  <c r="H95" i="33"/>
  <c r="R95" i="35"/>
  <c r="AK95" i="35"/>
  <c r="N95" i="35"/>
  <c r="AG95" i="35"/>
  <c r="AB95" i="35"/>
  <c r="I95" i="35"/>
  <c r="E95" i="35"/>
  <c r="X95" i="35"/>
  <c r="Q95" i="34"/>
  <c r="AJ95" i="34"/>
  <c r="M95" i="34"/>
  <c r="AF95" i="34"/>
  <c r="AA95" i="34"/>
  <c r="H95" i="34"/>
  <c r="W95" i="34"/>
  <c r="D95" i="34"/>
  <c r="T95" i="33"/>
  <c r="AM95" i="33"/>
  <c r="AI95" i="33"/>
  <c r="P95" i="33"/>
  <c r="AE95" i="33"/>
  <c r="L95" i="33"/>
  <c r="Z95" i="33"/>
  <c r="G95" i="33"/>
  <c r="V95" i="33"/>
  <c r="C95" i="33"/>
  <c r="S95" i="32"/>
  <c r="AL95" i="32"/>
  <c r="O95" i="32"/>
  <c r="AH95" i="32"/>
  <c r="J95" i="32"/>
  <c r="AC95" i="32"/>
  <c r="F95" i="32"/>
  <c r="Y95" i="32"/>
  <c r="U95" i="32"/>
  <c r="B95" i="32"/>
  <c r="AK95" i="31"/>
  <c r="R95" i="31"/>
  <c r="AG95" i="31"/>
  <c r="N95" i="31"/>
  <c r="AB95" i="31"/>
  <c r="I95" i="31"/>
  <c r="E95" i="31"/>
  <c r="X95" i="31"/>
  <c r="Q95" i="30"/>
  <c r="AJ95" i="30"/>
  <c r="M95" i="30"/>
  <c r="AF95" i="30"/>
  <c r="H95" i="30"/>
  <c r="AA95" i="30"/>
  <c r="D95" i="30"/>
  <c r="W95" i="30"/>
  <c r="AM95" i="29"/>
  <c r="T95" i="29"/>
  <c r="P95" i="29"/>
  <c r="AI95" i="29"/>
  <c r="AE95" i="29"/>
  <c r="L95" i="29"/>
  <c r="G95" i="29"/>
  <c r="Z95" i="29"/>
  <c r="C95" i="29"/>
  <c r="V95" i="29"/>
  <c r="A94" i="35"/>
  <c r="A94" i="34"/>
  <c r="A94" i="33"/>
  <c r="A94" i="32"/>
  <c r="A94" i="31"/>
  <c r="A94" i="29"/>
  <c r="A94" i="30"/>
  <c r="A85" i="26"/>
  <c r="W94" i="34"/>
  <c r="AJ94" i="35"/>
  <c r="AJ94" i="34"/>
  <c r="Q94" i="33"/>
  <c r="Q94" i="31"/>
  <c r="Q94" i="30"/>
  <c r="T94" i="30"/>
  <c r="E94" i="30"/>
  <c r="Y94" i="30"/>
  <c r="AA94" i="30"/>
  <c r="L94" i="30"/>
  <c r="AG94" i="30"/>
  <c r="O94" i="30"/>
  <c r="AI94" i="30"/>
  <c r="AK94" i="30"/>
  <c r="G94" i="31"/>
  <c r="AB94" i="31"/>
  <c r="J94" i="31"/>
  <c r="L94" i="31"/>
  <c r="S94" i="31"/>
  <c r="X94" i="32"/>
  <c r="F94" i="32"/>
  <c r="Z94" i="32"/>
  <c r="N94" i="32"/>
  <c r="AH94" i="32"/>
  <c r="R94" i="32"/>
  <c r="AL94" i="32"/>
  <c r="C94" i="33"/>
  <c r="AB94" i="33"/>
  <c r="AC94" i="33"/>
  <c r="L94" i="33"/>
  <c r="AF94" i="33"/>
  <c r="O94" i="33"/>
  <c r="AI94" i="33"/>
  <c r="S94" i="33"/>
  <c r="X94" i="34"/>
  <c r="Y94" i="34"/>
  <c r="G94" i="34"/>
  <c r="AA94" i="34"/>
  <c r="J94" i="34"/>
  <c r="N94" i="34"/>
  <c r="O94" i="34"/>
  <c r="P94" i="34"/>
  <c r="I94" i="35"/>
  <c r="AC94" i="35"/>
  <c r="AE94" i="35"/>
  <c r="AF94" i="35"/>
  <c r="N94" i="35"/>
  <c r="P94" i="35"/>
  <c r="AL94" i="35"/>
  <c r="D94" i="30"/>
  <c r="W94" i="35"/>
  <c r="W94" i="32"/>
  <c r="AR97" i="35" l="1"/>
  <c r="AR97" i="33"/>
  <c r="BK97" i="30"/>
  <c r="BK97" i="32"/>
  <c r="BK97" i="34"/>
  <c r="BK97" i="29"/>
  <c r="BK97" i="31"/>
  <c r="AR97" i="30"/>
  <c r="BK97" i="33"/>
  <c r="AR97" i="32"/>
  <c r="BK97" i="35"/>
  <c r="AR97" i="34"/>
  <c r="AR97" i="29"/>
  <c r="AR97" i="31"/>
  <c r="BF97" i="29"/>
  <c r="BF97" i="31"/>
  <c r="BF97" i="33"/>
  <c r="BF97" i="35"/>
  <c r="BF97" i="30"/>
  <c r="BF97" i="34"/>
  <c r="BF97" i="32"/>
  <c r="BE97" i="29"/>
  <c r="BE97" i="31"/>
  <c r="BE97" i="33"/>
  <c r="BE97" i="35"/>
  <c r="BE97" i="30"/>
  <c r="BE97" i="32"/>
  <c r="BE97" i="34"/>
  <c r="BJ97" i="29"/>
  <c r="AQ97" i="29"/>
  <c r="BJ97" i="31"/>
  <c r="AQ97" i="31"/>
  <c r="BJ97" i="33"/>
  <c r="AQ97" i="33"/>
  <c r="BJ97" i="35"/>
  <c r="AQ97" i="35"/>
  <c r="BJ97" i="30"/>
  <c r="AQ97" i="34"/>
  <c r="BJ97" i="32"/>
  <c r="BJ97" i="34"/>
  <c r="AQ97" i="30"/>
  <c r="AQ97" i="32"/>
  <c r="BD97" i="34"/>
  <c r="BD97" i="29"/>
  <c r="BD97" i="31"/>
  <c r="BD97" i="33"/>
  <c r="BD97" i="35"/>
  <c r="BD97" i="30"/>
  <c r="BD97" i="32"/>
  <c r="AO97" i="30"/>
  <c r="AO97" i="32"/>
  <c r="AO97" i="34"/>
  <c r="BH97" i="30"/>
  <c r="BH97" i="29"/>
  <c r="BH97" i="31"/>
  <c r="BH97" i="33"/>
  <c r="AO97" i="29"/>
  <c r="BH97" i="35"/>
  <c r="AO97" i="31"/>
  <c r="BH97" i="32"/>
  <c r="AO97" i="35"/>
  <c r="AO97" i="33"/>
  <c r="BH97" i="34"/>
  <c r="AS97" i="29"/>
  <c r="AS97" i="31"/>
  <c r="AS97" i="33"/>
  <c r="AS97" i="35"/>
  <c r="AS97" i="30"/>
  <c r="BL97" i="30"/>
  <c r="AS97" i="32"/>
  <c r="BL97" i="32"/>
  <c r="AS97" i="34"/>
  <c r="BL97" i="34"/>
  <c r="BL97" i="35"/>
  <c r="BL97" i="29"/>
  <c r="BL97" i="31"/>
  <c r="BL97" i="33"/>
  <c r="BB97" i="29"/>
  <c r="BB97" i="35"/>
  <c r="BB97" i="31"/>
  <c r="BB97" i="30"/>
  <c r="BB97" i="32"/>
  <c r="BB97" i="34"/>
  <c r="BB97" i="33"/>
  <c r="BA97" i="31"/>
  <c r="BA97" i="33"/>
  <c r="BA97" i="35"/>
  <c r="BA97" i="30"/>
  <c r="BA97" i="29"/>
  <c r="BA97" i="32"/>
  <c r="BA97" i="34"/>
  <c r="AZ97" i="29"/>
  <c r="AZ97" i="31"/>
  <c r="AZ97" i="33"/>
  <c r="AZ97" i="35"/>
  <c r="AZ97" i="30"/>
  <c r="AZ97" i="32"/>
  <c r="AZ97" i="34"/>
  <c r="BM97" i="33"/>
  <c r="BM97" i="35"/>
  <c r="AT97" i="29"/>
  <c r="BM97" i="31"/>
  <c r="AT97" i="31"/>
  <c r="AT97" i="33"/>
  <c r="AT97" i="35"/>
  <c r="AT97" i="30"/>
  <c r="BM97" i="30"/>
  <c r="AT97" i="32"/>
  <c r="BM97" i="32"/>
  <c r="AT97" i="34"/>
  <c r="BM97" i="34"/>
  <c r="BM97" i="29"/>
  <c r="AY97" i="29"/>
  <c r="AY97" i="31"/>
  <c r="AY97" i="33"/>
  <c r="AY97" i="35"/>
  <c r="AY97" i="30"/>
  <c r="AY97" i="32"/>
  <c r="AY97" i="34"/>
  <c r="BG97" i="32"/>
  <c r="BG97" i="34"/>
  <c r="AN97" i="30"/>
  <c r="AN97" i="32"/>
  <c r="AN97" i="34"/>
  <c r="BG97" i="29"/>
  <c r="AN97" i="29"/>
  <c r="BG97" i="31"/>
  <c r="AN97" i="31"/>
  <c r="BG97" i="33"/>
  <c r="AN97" i="33"/>
  <c r="BG97" i="35"/>
  <c r="AN97" i="35"/>
  <c r="BG97" i="30"/>
  <c r="AX97" i="30"/>
  <c r="AX97" i="32"/>
  <c r="AX97" i="34"/>
  <c r="AX97" i="29"/>
  <c r="AX97" i="31"/>
  <c r="AX97" i="33"/>
  <c r="AX97" i="35"/>
  <c r="BC97" i="33"/>
  <c r="BC97" i="35"/>
  <c r="BC97" i="30"/>
  <c r="BC97" i="32"/>
  <c r="BC97" i="34"/>
  <c r="BC97" i="31"/>
  <c r="BC97" i="29"/>
  <c r="AV97" i="34"/>
  <c r="AV97" i="29"/>
  <c r="AV97" i="31"/>
  <c r="AV97" i="33"/>
  <c r="AV97" i="35"/>
  <c r="AV97" i="30"/>
  <c r="AV97" i="32"/>
  <c r="AP97" i="29"/>
  <c r="AP97" i="30"/>
  <c r="AP97" i="32"/>
  <c r="AP97" i="34"/>
  <c r="AP97" i="33"/>
  <c r="AP97" i="31"/>
  <c r="AP97" i="35"/>
  <c r="BI97" i="29"/>
  <c r="BI97" i="31"/>
  <c r="BI97" i="30"/>
  <c r="BI97" i="33"/>
  <c r="BI97" i="32"/>
  <c r="BI97" i="35"/>
  <c r="BI97" i="34"/>
  <c r="BN97" i="30"/>
  <c r="AU97" i="30"/>
  <c r="BN97" i="32"/>
  <c r="AU97" i="32"/>
  <c r="BN97" i="34"/>
  <c r="AU97" i="34"/>
  <c r="BN97" i="33"/>
  <c r="BN97" i="31"/>
  <c r="AU97" i="29"/>
  <c r="AU97" i="31"/>
  <c r="AU97" i="33"/>
  <c r="AU97" i="35"/>
  <c r="BN97" i="35"/>
  <c r="BN97" i="29"/>
  <c r="B86" i="26"/>
  <c r="G86" i="26"/>
  <c r="B94" i="32"/>
  <c r="U94" i="35"/>
  <c r="C85" i="26"/>
  <c r="H85" i="26"/>
  <c r="K85" i="26"/>
  <c r="F85" i="26"/>
  <c r="S88" i="28"/>
  <c r="AZ91" i="28"/>
  <c r="K88" i="28"/>
  <c r="AR91" i="28"/>
  <c r="BP98" i="32"/>
  <c r="AW98" i="33"/>
  <c r="AW98" i="35"/>
  <c r="AW98" i="30"/>
  <c r="AW98" i="32"/>
  <c r="AW98" i="34"/>
  <c r="BP98" i="29"/>
  <c r="BP98" i="31"/>
  <c r="BP98" i="33"/>
  <c r="BP98" i="35"/>
  <c r="AW98" i="29"/>
  <c r="AW98" i="31"/>
  <c r="BP98" i="30"/>
  <c r="BP98" i="34"/>
  <c r="E88" i="28"/>
  <c r="AL91" i="28"/>
  <c r="V88" i="28"/>
  <c r="BC91" i="28"/>
  <c r="T88" i="28"/>
  <c r="BA91" i="28"/>
  <c r="AA88" i="28"/>
  <c r="BH91" i="28"/>
  <c r="N88" i="28"/>
  <c r="AU91" i="28"/>
  <c r="AD88" i="28"/>
  <c r="BK91" i="28"/>
  <c r="Z88" i="28"/>
  <c r="BG91" i="28"/>
  <c r="X88" i="28"/>
  <c r="BE91" i="28"/>
  <c r="P88" i="28"/>
  <c r="AW91" i="28"/>
  <c r="J88" i="28"/>
  <c r="AQ91" i="28"/>
  <c r="G88" i="28"/>
  <c r="AN91" i="28"/>
  <c r="AF88" i="28"/>
  <c r="BM91" i="28"/>
  <c r="AB88" i="28"/>
  <c r="BI91" i="28"/>
  <c r="AE88" i="28"/>
  <c r="BL91" i="28"/>
  <c r="W88" i="28"/>
  <c r="BD91" i="28"/>
  <c r="L88" i="28"/>
  <c r="AS91" i="28"/>
  <c r="F88" i="28"/>
  <c r="AM91" i="28"/>
  <c r="B88" i="28"/>
  <c r="AI91" i="28"/>
  <c r="R88" i="28"/>
  <c r="AY91" i="28"/>
  <c r="O88" i="28"/>
  <c r="AV91" i="28"/>
  <c r="H88" i="28"/>
  <c r="AO91" i="28"/>
  <c r="BX97" i="31"/>
  <c r="BX97" i="35"/>
  <c r="BX97" i="33"/>
  <c r="BX97" i="30"/>
  <c r="BX97" i="29"/>
  <c r="BX97" i="32"/>
  <c r="BX97" i="34"/>
  <c r="AG94" i="29"/>
  <c r="BS97" i="30"/>
  <c r="BS97" i="35"/>
  <c r="BS97" i="34"/>
  <c r="BS97" i="31"/>
  <c r="BS97" i="32"/>
  <c r="BS97" i="33"/>
  <c r="BS97" i="29"/>
  <c r="E94" i="29"/>
  <c r="W94" i="29"/>
  <c r="BW97" i="30"/>
  <c r="BW97" i="35"/>
  <c r="BW97" i="34"/>
  <c r="BW97" i="31"/>
  <c r="BW97" i="33"/>
  <c r="BW97" i="32"/>
  <c r="BW97" i="29"/>
  <c r="BR97" i="33"/>
  <c r="BR97" i="30"/>
  <c r="BR97" i="34"/>
  <c r="BR97" i="29"/>
  <c r="BR97" i="32"/>
  <c r="BR97" i="35"/>
  <c r="BR97" i="31"/>
  <c r="AI94" i="29"/>
  <c r="BU97" i="34"/>
  <c r="BU97" i="35"/>
  <c r="BU97" i="32"/>
  <c r="BU97" i="33"/>
  <c r="BU97" i="29"/>
  <c r="BU97" i="30"/>
  <c r="BU97" i="31"/>
  <c r="BQ97" i="35"/>
  <c r="BQ97" i="32"/>
  <c r="BQ97" i="34"/>
  <c r="BQ97" i="29"/>
  <c r="BQ97" i="30"/>
  <c r="BQ97" i="31"/>
  <c r="BQ97" i="33"/>
  <c r="Z94" i="29"/>
  <c r="Q94" i="29"/>
  <c r="BV97" i="33"/>
  <c r="BV97" i="30"/>
  <c r="BV97" i="34"/>
  <c r="BV97" i="35"/>
  <c r="BV97" i="29"/>
  <c r="BV97" i="31"/>
  <c r="BV97" i="32"/>
  <c r="AH94" i="29"/>
  <c r="BT97" i="31"/>
  <c r="BT97" i="33"/>
  <c r="BT97" i="30"/>
  <c r="BT97" i="29"/>
  <c r="BT97" i="32"/>
  <c r="BT97" i="34"/>
  <c r="BT97" i="35"/>
  <c r="BO97" i="31"/>
  <c r="BO97" i="33"/>
  <c r="BO97" i="35"/>
  <c r="BO97" i="29"/>
  <c r="BO97" i="30"/>
  <c r="BO97" i="34"/>
  <c r="BO97" i="32"/>
  <c r="Y94" i="29"/>
  <c r="BY97" i="34"/>
  <c r="BY97" i="35"/>
  <c r="BY97" i="29"/>
  <c r="BY97" i="31"/>
  <c r="BY97" i="32"/>
  <c r="BY97" i="33"/>
  <c r="BY97" i="30"/>
  <c r="K95" i="35"/>
  <c r="AD95" i="35"/>
  <c r="AD95" i="34"/>
  <c r="K95" i="34"/>
  <c r="K95" i="32"/>
  <c r="AD95" i="32"/>
  <c r="AD95" i="29"/>
  <c r="K95" i="29"/>
  <c r="AD95" i="30"/>
  <c r="K95" i="30"/>
  <c r="K95" i="31"/>
  <c r="AD95" i="31"/>
  <c r="K95" i="33"/>
  <c r="AD95" i="33"/>
  <c r="U94" i="30"/>
  <c r="AE94" i="31"/>
  <c r="M94" i="32"/>
  <c r="E94" i="32"/>
  <c r="Q94" i="35"/>
  <c r="AF94" i="30"/>
  <c r="Y94" i="32"/>
  <c r="R94" i="35"/>
  <c r="M94" i="29"/>
  <c r="AA94" i="33"/>
  <c r="I94" i="33"/>
  <c r="AC94" i="34"/>
  <c r="L94" i="35"/>
  <c r="AL94" i="33"/>
  <c r="D94" i="35"/>
  <c r="G94" i="29"/>
  <c r="P94" i="29"/>
  <c r="H94" i="30"/>
  <c r="R94" i="31"/>
  <c r="S94" i="32"/>
  <c r="D94" i="34"/>
  <c r="AG94" i="35"/>
  <c r="AL94" i="31"/>
  <c r="AG94" i="34"/>
  <c r="F94" i="34"/>
  <c r="AI94" i="35"/>
  <c r="AM94" i="30"/>
  <c r="M94" i="30"/>
  <c r="H94" i="34"/>
  <c r="AK94" i="35"/>
  <c r="N94" i="30"/>
  <c r="AJ94" i="33"/>
  <c r="B94" i="35"/>
  <c r="Z94" i="31"/>
  <c r="AA94" i="31"/>
  <c r="AK94" i="31"/>
  <c r="J94" i="30"/>
  <c r="AM94" i="31"/>
  <c r="AG94" i="32"/>
  <c r="Z94" i="34"/>
  <c r="O94" i="32"/>
  <c r="P94" i="31"/>
  <c r="R94" i="33"/>
  <c r="T94" i="35"/>
  <c r="H94" i="31"/>
  <c r="V94" i="34"/>
  <c r="V94" i="33"/>
  <c r="B94" i="31"/>
  <c r="C94" i="32"/>
  <c r="M94" i="33"/>
  <c r="AC94" i="30"/>
  <c r="T94" i="31"/>
  <c r="AH94" i="34"/>
  <c r="W94" i="31"/>
  <c r="X94" i="31"/>
  <c r="Q94" i="34"/>
  <c r="G94" i="32"/>
  <c r="X94" i="29"/>
  <c r="N94" i="29"/>
  <c r="F94" i="30"/>
  <c r="AI94" i="31"/>
  <c r="AK94" i="33"/>
  <c r="AL94" i="34"/>
  <c r="AM94" i="35"/>
  <c r="AJ94" i="31"/>
  <c r="C94" i="34"/>
  <c r="AJ94" i="30"/>
  <c r="U94" i="32"/>
  <c r="M94" i="34"/>
  <c r="U94" i="31"/>
  <c r="V94" i="32"/>
  <c r="Y94" i="35"/>
  <c r="AL94" i="30"/>
  <c r="D94" i="32"/>
  <c r="X94" i="33"/>
  <c r="B94" i="29"/>
  <c r="D94" i="31"/>
  <c r="C94" i="29"/>
  <c r="E94" i="31"/>
  <c r="F94" i="31"/>
  <c r="AB94" i="34"/>
  <c r="J94" i="35"/>
  <c r="AA94" i="32"/>
  <c r="S94" i="34"/>
  <c r="F94" i="29"/>
  <c r="O94" i="29"/>
  <c r="L94" i="34"/>
  <c r="M94" i="35"/>
  <c r="AF94" i="34"/>
  <c r="H94" i="29"/>
  <c r="AE94" i="32"/>
  <c r="F94" i="35"/>
  <c r="A93" i="35"/>
  <c r="A93" i="34"/>
  <c r="A93" i="33"/>
  <c r="A93" i="32"/>
  <c r="A93" i="31"/>
  <c r="A93" i="29"/>
  <c r="A93" i="30"/>
  <c r="S94" i="30"/>
  <c r="E94" i="33"/>
  <c r="U94" i="29"/>
  <c r="J94" i="29"/>
  <c r="S94" i="29"/>
  <c r="V94" i="30"/>
  <c r="AF94" i="31"/>
  <c r="F94" i="33"/>
  <c r="AI94" i="34"/>
  <c r="V94" i="29"/>
  <c r="W94" i="30"/>
  <c r="N94" i="31"/>
  <c r="Z94" i="33"/>
  <c r="AF94" i="29"/>
  <c r="Y94" i="31"/>
  <c r="P94" i="32"/>
  <c r="I94" i="34"/>
  <c r="H94" i="32"/>
  <c r="G94" i="30"/>
  <c r="AB94" i="32"/>
  <c r="AE94" i="34"/>
  <c r="AE94" i="33"/>
  <c r="AA94" i="29"/>
  <c r="AJ94" i="29"/>
  <c r="I94" i="30"/>
  <c r="L94" i="32"/>
  <c r="AH94" i="35"/>
  <c r="I94" i="29"/>
  <c r="R94" i="29"/>
  <c r="V94" i="31"/>
  <c r="N94" i="33"/>
  <c r="Z94" i="35"/>
  <c r="AC94" i="29"/>
  <c r="AL94" i="29"/>
  <c r="C94" i="30"/>
  <c r="M94" i="31"/>
  <c r="Y94" i="33"/>
  <c r="H94" i="35"/>
  <c r="L94" i="29"/>
  <c r="T94" i="29"/>
  <c r="AG94" i="31"/>
  <c r="G94" i="33"/>
  <c r="AH94" i="31"/>
  <c r="AI94" i="32"/>
  <c r="R94" i="34"/>
  <c r="AH94" i="30"/>
  <c r="AJ94" i="32"/>
  <c r="C94" i="35"/>
  <c r="Z94" i="30"/>
  <c r="I94" i="32"/>
  <c r="J94" i="33"/>
  <c r="T94" i="34"/>
  <c r="AC94" i="32"/>
  <c r="T94" i="33"/>
  <c r="X94" i="35"/>
  <c r="AB94" i="30"/>
  <c r="AC94" i="31"/>
  <c r="AM94" i="32"/>
  <c r="O94" i="35"/>
  <c r="AB94" i="29"/>
  <c r="AK94" i="29"/>
  <c r="B94" i="30"/>
  <c r="C94" i="31"/>
  <c r="AF94" i="32"/>
  <c r="AG94" i="33"/>
  <c r="G94" i="35"/>
  <c r="AE94" i="30"/>
  <c r="AH94" i="33"/>
  <c r="AA94" i="35"/>
  <c r="AE94" i="29"/>
  <c r="AM94" i="29"/>
  <c r="P94" i="33"/>
  <c r="AB94" i="35"/>
  <c r="D94" i="29"/>
  <c r="X94" i="30"/>
  <c r="O94" i="31"/>
  <c r="H94" i="33"/>
  <c r="AK94" i="34"/>
  <c r="S94" i="35"/>
  <c r="Q94" i="32"/>
  <c r="V94" i="35"/>
  <c r="P94" i="30"/>
  <c r="AK94" i="32"/>
  <c r="AM94" i="34"/>
  <c r="I94" i="31"/>
  <c r="J94" i="32"/>
  <c r="AM94" i="33"/>
  <c r="E94" i="35"/>
  <c r="R94" i="30"/>
  <c r="T94" i="32"/>
  <c r="E94" i="34"/>
  <c r="AW97" i="29" l="1"/>
  <c r="AW97" i="31"/>
  <c r="AW97" i="33"/>
  <c r="AW97" i="35"/>
  <c r="AW97" i="30"/>
  <c r="AW97" i="32"/>
  <c r="AW97" i="34"/>
  <c r="D85" i="26"/>
  <c r="B85" i="26" s="1"/>
  <c r="I85" i="26"/>
  <c r="G85" i="26" s="1"/>
  <c r="U88" i="28"/>
  <c r="BB91" i="28"/>
  <c r="Q88" i="28"/>
  <c r="AX91" i="28"/>
  <c r="AC88" i="28"/>
  <c r="BJ91" i="28"/>
  <c r="Y88" i="28"/>
  <c r="BF91" i="28"/>
  <c r="M88" i="28"/>
  <c r="AT91" i="28"/>
  <c r="AG88" i="28"/>
  <c r="BN91" i="28"/>
  <c r="I88" i="28"/>
  <c r="AP91" i="28"/>
  <c r="AD94" i="29"/>
  <c r="BP97" i="32"/>
  <c r="BP97" i="34"/>
  <c r="BP97" i="35"/>
  <c r="BP97" i="31"/>
  <c r="BP97" i="33"/>
  <c r="BP97" i="29"/>
  <c r="BP97" i="30"/>
  <c r="K94" i="35"/>
  <c r="AD94" i="35"/>
  <c r="AD94" i="34"/>
  <c r="K94" i="29"/>
  <c r="U94" i="33"/>
  <c r="B94" i="33"/>
  <c r="K94" i="34"/>
  <c r="AD94" i="30"/>
  <c r="U94" i="34"/>
  <c r="B94" i="34"/>
  <c r="W94" i="33"/>
  <c r="D94" i="33"/>
  <c r="K94" i="30"/>
  <c r="K94" i="32"/>
  <c r="AD94" i="31"/>
  <c r="AD94" i="33"/>
  <c r="AD94" i="32"/>
  <c r="K94" i="31"/>
  <c r="K94" i="33"/>
  <c r="N85" i="26" l="1"/>
  <c r="M85" i="26"/>
  <c r="A84" i="26"/>
  <c r="L85" i="26" l="1"/>
  <c r="M84" i="26"/>
  <c r="C84" i="26"/>
  <c r="K84" i="26"/>
  <c r="F84" i="26"/>
  <c r="H84" i="26"/>
  <c r="N84" i="26"/>
  <c r="D84" i="26"/>
  <c r="I84" i="26"/>
  <c r="A92" i="30"/>
  <c r="A92" i="31"/>
  <c r="A92" i="33"/>
  <c r="A92" i="35"/>
  <c r="A92" i="29"/>
  <c r="A92" i="34"/>
  <c r="A92" i="32"/>
  <c r="BC96" i="30"/>
  <c r="BC96" i="33"/>
  <c r="BV96" i="35"/>
  <c r="BC96" i="29"/>
  <c r="BV96" i="31"/>
  <c r="BV96" i="33"/>
  <c r="BC96" i="35"/>
  <c r="BV96" i="29"/>
  <c r="BC96" i="31"/>
  <c r="BV96" i="32"/>
  <c r="BV96" i="34"/>
  <c r="BV96" i="30"/>
  <c r="BC96" i="32"/>
  <c r="BC96" i="34"/>
  <c r="AY96" i="31"/>
  <c r="AY96" i="32"/>
  <c r="AY96" i="34"/>
  <c r="BR96" i="30"/>
  <c r="BR96" i="31"/>
  <c r="BR96" i="35"/>
  <c r="AY96" i="30"/>
  <c r="AY96" i="33"/>
  <c r="BR96" i="33"/>
  <c r="BR96" i="29"/>
  <c r="BR96" i="32"/>
  <c r="BR96" i="34"/>
  <c r="AY96" i="35"/>
  <c r="AY96" i="29"/>
  <c r="BM96" i="31"/>
  <c r="BM96" i="32"/>
  <c r="AT96" i="35"/>
  <c r="AT96" i="29"/>
  <c r="AT96" i="32"/>
  <c r="AT96" i="34"/>
  <c r="BM96" i="34"/>
  <c r="BM96" i="30"/>
  <c r="AT96" i="31"/>
  <c r="AT96" i="33"/>
  <c r="AT96" i="30"/>
  <c r="BM96" i="33"/>
  <c r="BM96" i="35"/>
  <c r="BM96" i="29"/>
  <c r="BI96" i="30"/>
  <c r="AP96" i="32"/>
  <c r="AP96" i="34"/>
  <c r="AP96" i="30"/>
  <c r="BI96" i="33"/>
  <c r="BI96" i="35"/>
  <c r="AP96" i="29"/>
  <c r="BI96" i="31"/>
  <c r="BI96" i="32"/>
  <c r="AP96" i="35"/>
  <c r="BI96" i="29"/>
  <c r="AP96" i="31"/>
  <c r="AP96" i="33"/>
  <c r="BI96" i="34"/>
  <c r="BY96" i="31"/>
  <c r="BY96" i="32"/>
  <c r="BF96" i="35"/>
  <c r="BY96" i="29"/>
  <c r="BF96" i="31"/>
  <c r="BF96" i="33"/>
  <c r="BY96" i="34"/>
  <c r="BY96" i="30"/>
  <c r="BF96" i="32"/>
  <c r="BF96" i="34"/>
  <c r="BF96" i="30"/>
  <c r="BY96" i="33"/>
  <c r="BY96" i="35"/>
  <c r="BF96" i="29"/>
  <c r="BU96" i="31"/>
  <c r="BU96" i="32"/>
  <c r="BB96" i="33"/>
  <c r="BB96" i="29"/>
  <c r="BB96" i="32"/>
  <c r="BB96" i="34"/>
  <c r="BU96" i="34"/>
  <c r="BU96" i="30"/>
  <c r="BU96" i="33"/>
  <c r="BU96" i="35"/>
  <c r="BB96" i="30"/>
  <c r="BB96" i="31"/>
  <c r="BB96" i="35"/>
  <c r="BU96" i="29"/>
  <c r="BQ96" i="31"/>
  <c r="BQ96" i="32"/>
  <c r="AX96" i="35"/>
  <c r="AX96" i="32"/>
  <c r="AX96" i="34"/>
  <c r="BQ96" i="34"/>
  <c r="AX96" i="29"/>
  <c r="BQ96" i="30"/>
  <c r="BQ96" i="33"/>
  <c r="BQ96" i="35"/>
  <c r="AX96" i="30"/>
  <c r="AX96" i="31"/>
  <c r="AX96" i="33"/>
  <c r="BQ96" i="29"/>
  <c r="AS96" i="31"/>
  <c r="AS96" i="32"/>
  <c r="BL96" i="32"/>
  <c r="AS96" i="29"/>
  <c r="BL96" i="33"/>
  <c r="BL96" i="35"/>
  <c r="AS96" i="34"/>
  <c r="AS96" i="30"/>
  <c r="AS96" i="33"/>
  <c r="AS96" i="35"/>
  <c r="BL96" i="29"/>
  <c r="BL96" i="31"/>
  <c r="BL96" i="30"/>
  <c r="BL96" i="34"/>
  <c r="AO96" i="31"/>
  <c r="AO96" i="32"/>
  <c r="BH96" i="34"/>
  <c r="BH96" i="33"/>
  <c r="BH96" i="35"/>
  <c r="AO96" i="34"/>
  <c r="AO96" i="30"/>
  <c r="AO96" i="33"/>
  <c r="AO96" i="35"/>
  <c r="BH96" i="29"/>
  <c r="BH96" i="31"/>
  <c r="BH96" i="30"/>
  <c r="BH96" i="32"/>
  <c r="AO96" i="29"/>
  <c r="BE96" i="30"/>
  <c r="BE96" i="33"/>
  <c r="BE96" i="35"/>
  <c r="BX96" i="29"/>
  <c r="BX96" i="31"/>
  <c r="BX96" i="30"/>
  <c r="BX96" i="32"/>
  <c r="BE96" i="29"/>
  <c r="BE96" i="31"/>
  <c r="BE96" i="32"/>
  <c r="BX96" i="34"/>
  <c r="BX96" i="33"/>
  <c r="BX96" i="35"/>
  <c r="BE96" i="34"/>
  <c r="BA96" i="31"/>
  <c r="BA96" i="32"/>
  <c r="BT96" i="34"/>
  <c r="BT96" i="33"/>
  <c r="BT96" i="35"/>
  <c r="BA96" i="34"/>
  <c r="BA96" i="30"/>
  <c r="BT96" i="30"/>
  <c r="BT96" i="32"/>
  <c r="BT96" i="29"/>
  <c r="BT96" i="31"/>
  <c r="BA96" i="33"/>
  <c r="BA96" i="35"/>
  <c r="BA96" i="29"/>
  <c r="AV96" i="33"/>
  <c r="AV96" i="35"/>
  <c r="BO96" i="35"/>
  <c r="BO96" i="29"/>
  <c r="BO96" i="31"/>
  <c r="BO96" i="32"/>
  <c r="BO96" i="34"/>
  <c r="AV96" i="29"/>
  <c r="AV96" i="31"/>
  <c r="AV96" i="30"/>
  <c r="AV96" i="34"/>
  <c r="BO96" i="30"/>
  <c r="BO96" i="33"/>
  <c r="AV96" i="32"/>
  <c r="AR96" i="31"/>
  <c r="AR96" i="30"/>
  <c r="AR96" i="32"/>
  <c r="BK96" i="30"/>
  <c r="BK96" i="33"/>
  <c r="AR96" i="34"/>
  <c r="AR96" i="33"/>
  <c r="AR96" i="35"/>
  <c r="BK96" i="35"/>
  <c r="BK96" i="29"/>
  <c r="BK96" i="31"/>
  <c r="BK96" i="32"/>
  <c r="BK96" i="34"/>
  <c r="AR96" i="29"/>
  <c r="BG96" i="30"/>
  <c r="BG96" i="33"/>
  <c r="AN96" i="34"/>
  <c r="AN96" i="33"/>
  <c r="AN96" i="35"/>
  <c r="BG96" i="35"/>
  <c r="BG96" i="29"/>
  <c r="BG96" i="31"/>
  <c r="AN96" i="30"/>
  <c r="AN96" i="32"/>
  <c r="AN96" i="29"/>
  <c r="AN96" i="31"/>
  <c r="BG96" i="32"/>
  <c r="BG96" i="34"/>
  <c r="BD96" i="33"/>
  <c r="BD96" i="35"/>
  <c r="BW96" i="35"/>
  <c r="BW96" i="31"/>
  <c r="BD96" i="30"/>
  <c r="BD96" i="32"/>
  <c r="BD96" i="29"/>
  <c r="BD96" i="31"/>
  <c r="BW96" i="32"/>
  <c r="BW96" i="34"/>
  <c r="BW96" i="30"/>
  <c r="BW96" i="33"/>
  <c r="BD96" i="34"/>
  <c r="BW96" i="29"/>
  <c r="AZ96" i="31"/>
  <c r="BS96" i="32"/>
  <c r="BS96" i="34"/>
  <c r="BS96" i="30"/>
  <c r="BS96" i="33"/>
  <c r="AZ96" i="34"/>
  <c r="AZ96" i="30"/>
  <c r="AZ96" i="32"/>
  <c r="BS96" i="35"/>
  <c r="BS96" i="29"/>
  <c r="BS96" i="31"/>
  <c r="AZ96" i="33"/>
  <c r="AZ96" i="35"/>
  <c r="AZ96" i="29"/>
  <c r="BN96" i="32"/>
  <c r="BN96" i="34"/>
  <c r="AU96" i="35"/>
  <c r="AU96" i="29"/>
  <c r="AU96" i="31"/>
  <c r="AU96" i="32"/>
  <c r="AU96" i="34"/>
  <c r="BN96" i="30"/>
  <c r="BN96" i="31"/>
  <c r="BN96" i="33"/>
  <c r="AU96" i="30"/>
  <c r="AU96" i="33"/>
  <c r="BN96" i="35"/>
  <c r="BN96" i="29"/>
  <c r="BJ96" i="30"/>
  <c r="AQ96" i="32"/>
  <c r="AQ96" i="34"/>
  <c r="AQ96" i="30"/>
  <c r="AQ96" i="33"/>
  <c r="BJ96" i="35"/>
  <c r="AQ96" i="29"/>
  <c r="BJ96" i="32"/>
  <c r="BJ96" i="34"/>
  <c r="AQ96" i="35"/>
  <c r="BJ96" i="29"/>
  <c r="AQ96" i="31"/>
  <c r="BJ96" i="31"/>
  <c r="BJ96" i="33"/>
  <c r="S93" i="35"/>
  <c r="AL93" i="35"/>
  <c r="AC93" i="35"/>
  <c r="J93" i="35"/>
  <c r="B93" i="35"/>
  <c r="U93" i="35"/>
  <c r="AK93" i="34"/>
  <c r="R93" i="34"/>
  <c r="I93" i="34"/>
  <c r="AB93" i="34"/>
  <c r="Q93" i="33"/>
  <c r="AJ93" i="33"/>
  <c r="AA93" i="33"/>
  <c r="H93" i="33"/>
  <c r="P93" i="32"/>
  <c r="AI93" i="32"/>
  <c r="G93" i="32"/>
  <c r="Z93" i="32"/>
  <c r="O93" i="31"/>
  <c r="AH93" i="31"/>
  <c r="F93" i="31"/>
  <c r="Y93" i="31"/>
  <c r="AG93" i="30"/>
  <c r="N93" i="30"/>
  <c r="X93" i="30"/>
  <c r="E93" i="30"/>
  <c r="AF93" i="29"/>
  <c r="M93" i="29"/>
  <c r="W93" i="29"/>
  <c r="D93" i="29"/>
  <c r="AK93" i="35"/>
  <c r="R93" i="35"/>
  <c r="AB93" i="35"/>
  <c r="I93" i="35"/>
  <c r="Q93" i="34"/>
  <c r="AJ93" i="34"/>
  <c r="AA93" i="34"/>
  <c r="H93" i="34"/>
  <c r="P93" i="33"/>
  <c r="AI93" i="33"/>
  <c r="G93" i="33"/>
  <c r="Z93" i="33"/>
  <c r="O93" i="32"/>
  <c r="AH93" i="32"/>
  <c r="Y93" i="32"/>
  <c r="F93" i="32"/>
  <c r="N93" i="31"/>
  <c r="AG93" i="31"/>
  <c r="E93" i="31"/>
  <c r="X93" i="31"/>
  <c r="AF93" i="30"/>
  <c r="M93" i="30"/>
  <c r="W93" i="30"/>
  <c r="D93" i="30"/>
  <c r="AM93" i="29"/>
  <c r="T93" i="29"/>
  <c r="AE93" i="29"/>
  <c r="L93" i="29"/>
  <c r="V93" i="29"/>
  <c r="C93" i="29"/>
  <c r="AJ93" i="35"/>
  <c r="Q93" i="35"/>
  <c r="AA93" i="35"/>
  <c r="H93" i="35"/>
  <c r="P93" i="34"/>
  <c r="AI93" i="34"/>
  <c r="Z93" i="34"/>
  <c r="G93" i="34"/>
  <c r="O93" i="33"/>
  <c r="AH93" i="33"/>
  <c r="Y93" i="33"/>
  <c r="F93" i="33"/>
  <c r="N93" i="32"/>
  <c r="AG93" i="32"/>
  <c r="X93" i="32"/>
  <c r="E93" i="32"/>
  <c r="AF93" i="31"/>
  <c r="M93" i="31"/>
  <c r="W93" i="31"/>
  <c r="D93" i="31"/>
  <c r="AM93" i="30"/>
  <c r="T93" i="30"/>
  <c r="AE93" i="30"/>
  <c r="L93" i="30"/>
  <c r="C93" i="30"/>
  <c r="V93" i="30"/>
  <c r="AL93" i="29"/>
  <c r="S93" i="29"/>
  <c r="AC93" i="29"/>
  <c r="J93" i="29"/>
  <c r="U93" i="29"/>
  <c r="B93" i="29"/>
  <c r="AI93" i="35"/>
  <c r="P93" i="35"/>
  <c r="Z93" i="35"/>
  <c r="G93" i="35"/>
  <c r="AH93" i="34"/>
  <c r="O93" i="34"/>
  <c r="Y93" i="34"/>
  <c r="F93" i="34"/>
  <c r="AG93" i="33"/>
  <c r="N93" i="33"/>
  <c r="E93" i="33"/>
  <c r="X93" i="33"/>
  <c r="AF93" i="32"/>
  <c r="M93" i="32"/>
  <c r="W93" i="32"/>
  <c r="D93" i="32"/>
  <c r="AM93" i="31"/>
  <c r="T93" i="31"/>
  <c r="AE93" i="31"/>
  <c r="L93" i="31"/>
  <c r="C93" i="31"/>
  <c r="V93" i="31"/>
  <c r="S93" i="30"/>
  <c r="AL93" i="30"/>
  <c r="J93" i="30"/>
  <c r="AC93" i="30"/>
  <c r="B93" i="30"/>
  <c r="U93" i="30"/>
  <c r="AK93" i="29"/>
  <c r="R93" i="29"/>
  <c r="AB93" i="29"/>
  <c r="I93" i="29"/>
  <c r="AH93" i="35"/>
  <c r="O93" i="35"/>
  <c r="Y93" i="35"/>
  <c r="F93" i="35"/>
  <c r="AG93" i="34"/>
  <c r="N93" i="34"/>
  <c r="E93" i="34"/>
  <c r="X93" i="34"/>
  <c r="M93" i="33"/>
  <c r="AF93" i="33"/>
  <c r="W93" i="33"/>
  <c r="D93" i="33"/>
  <c r="T93" i="32"/>
  <c r="AM93" i="32"/>
  <c r="L93" i="32"/>
  <c r="AE93" i="32"/>
  <c r="C93" i="32"/>
  <c r="V93" i="32"/>
  <c r="S93" i="31"/>
  <c r="AL93" i="31"/>
  <c r="J93" i="31"/>
  <c r="AC93" i="31"/>
  <c r="U93" i="31"/>
  <c r="B93" i="31"/>
  <c r="R93" i="30"/>
  <c r="AK93" i="30"/>
  <c r="I93" i="30"/>
  <c r="AB93" i="30"/>
  <c r="AJ93" i="29"/>
  <c r="Q93" i="29"/>
  <c r="H93" i="29"/>
  <c r="AA93" i="29"/>
  <c r="AG93" i="35"/>
  <c r="N93" i="35"/>
  <c r="E93" i="35"/>
  <c r="X93" i="35"/>
  <c r="M93" i="34"/>
  <c r="AF93" i="34"/>
  <c r="D93" i="34"/>
  <c r="W93" i="34"/>
  <c r="T93" i="33"/>
  <c r="AM93" i="33"/>
  <c r="L93" i="33"/>
  <c r="AE93" i="33"/>
  <c r="V93" i="33"/>
  <c r="C93" i="33"/>
  <c r="S93" i="32"/>
  <c r="AL93" i="32"/>
  <c r="AC93" i="32"/>
  <c r="J93" i="32"/>
  <c r="U93" i="32"/>
  <c r="B93" i="32"/>
  <c r="R93" i="31"/>
  <c r="AK93" i="31"/>
  <c r="I93" i="31"/>
  <c r="AB93" i="31"/>
  <c r="Q93" i="30"/>
  <c r="AJ93" i="30"/>
  <c r="AA93" i="30"/>
  <c r="H93" i="30"/>
  <c r="P93" i="29"/>
  <c r="AI93" i="29"/>
  <c r="Z93" i="29"/>
  <c r="G93" i="29"/>
  <c r="M93" i="35"/>
  <c r="AF93" i="35"/>
  <c r="D93" i="35"/>
  <c r="W93" i="35"/>
  <c r="AM93" i="34"/>
  <c r="T93" i="34"/>
  <c r="L93" i="34"/>
  <c r="AE93" i="34"/>
  <c r="V93" i="34"/>
  <c r="C93" i="34"/>
  <c r="AL93" i="33"/>
  <c r="S93" i="33"/>
  <c r="J93" i="33"/>
  <c r="AC93" i="33"/>
  <c r="U93" i="33"/>
  <c r="B93" i="33"/>
  <c r="R93" i="32"/>
  <c r="AK93" i="32"/>
  <c r="AB93" i="32"/>
  <c r="I93" i="32"/>
  <c r="Q93" i="31"/>
  <c r="AJ93" i="31"/>
  <c r="AA93" i="31"/>
  <c r="H93" i="31"/>
  <c r="AI93" i="30"/>
  <c r="P93" i="30"/>
  <c r="Z93" i="30"/>
  <c r="G93" i="30"/>
  <c r="AH93" i="29"/>
  <c r="O93" i="29"/>
  <c r="F93" i="29"/>
  <c r="Y93" i="29"/>
  <c r="T93" i="35"/>
  <c r="AM93" i="35"/>
  <c r="L93" i="35"/>
  <c r="AE93" i="35"/>
  <c r="C93" i="35"/>
  <c r="V93" i="35"/>
  <c r="AL93" i="34"/>
  <c r="S93" i="34"/>
  <c r="AC93" i="34"/>
  <c r="J93" i="34"/>
  <c r="U93" i="34"/>
  <c r="B93" i="34"/>
  <c r="AK93" i="33"/>
  <c r="R93" i="33"/>
  <c r="I93" i="33"/>
  <c r="AB93" i="33"/>
  <c r="Q93" i="32"/>
  <c r="AJ93" i="32"/>
  <c r="H93" i="32"/>
  <c r="AA93" i="32"/>
  <c r="P93" i="31"/>
  <c r="AI93" i="31"/>
  <c r="G93" i="31"/>
  <c r="Z93" i="31"/>
  <c r="O93" i="30"/>
  <c r="AH93" i="30"/>
  <c r="Y93" i="30"/>
  <c r="F93" i="30"/>
  <c r="AG93" i="29"/>
  <c r="N93" i="29"/>
  <c r="X93" i="29"/>
  <c r="E93" i="29"/>
  <c r="A83" i="26"/>
  <c r="E92" i="29"/>
  <c r="F92" i="29"/>
  <c r="H92" i="29"/>
  <c r="AB92" i="29"/>
  <c r="AG92" i="29"/>
  <c r="P92" i="29"/>
  <c r="R92" i="29"/>
  <c r="S92" i="29"/>
  <c r="E92" i="30"/>
  <c r="F92" i="30"/>
  <c r="Z92" i="30"/>
  <c r="AA92" i="30"/>
  <c r="AB92" i="30"/>
  <c r="AC92" i="30"/>
  <c r="O92" i="30"/>
  <c r="P92" i="30"/>
  <c r="AJ92" i="30"/>
  <c r="S92" i="30"/>
  <c r="C92" i="31"/>
  <c r="D92" i="31"/>
  <c r="Y92" i="31"/>
  <c r="Z92" i="31"/>
  <c r="I92" i="31"/>
  <c r="J92" i="31"/>
  <c r="AE92" i="31"/>
  <c r="AF92" i="31"/>
  <c r="AI92" i="31"/>
  <c r="AK92" i="31"/>
  <c r="AM92" i="31"/>
  <c r="C92" i="32"/>
  <c r="W92" i="32"/>
  <c r="E92" i="32"/>
  <c r="F92" i="32"/>
  <c r="G92" i="32"/>
  <c r="AA92" i="32"/>
  <c r="AF92" i="32"/>
  <c r="N92" i="32"/>
  <c r="O92" i="32"/>
  <c r="Q92" i="32"/>
  <c r="V92" i="33"/>
  <c r="D92" i="33"/>
  <c r="E92" i="33"/>
  <c r="AA92" i="33"/>
  <c r="I92" i="33"/>
  <c r="J92" i="33"/>
  <c r="AE92" i="33"/>
  <c r="AF92" i="33"/>
  <c r="AG92" i="33"/>
  <c r="AK92" i="33"/>
  <c r="S92" i="33"/>
  <c r="T92" i="33"/>
  <c r="X92" i="34"/>
  <c r="Y92" i="34"/>
  <c r="Z92" i="34"/>
  <c r="AA92" i="34"/>
  <c r="AC92" i="34"/>
  <c r="O92" i="34"/>
  <c r="P92" i="34"/>
  <c r="AJ92" i="34"/>
  <c r="R92" i="34"/>
  <c r="S92" i="34"/>
  <c r="W92" i="35"/>
  <c r="Z92" i="35"/>
  <c r="I92" i="35"/>
  <c r="AC92" i="35"/>
  <c r="AF92" i="35"/>
  <c r="AI92" i="35"/>
  <c r="AK92" i="35"/>
  <c r="B84" i="26" l="1"/>
  <c r="M83" i="26"/>
  <c r="B92" i="29"/>
  <c r="C83" i="26"/>
  <c r="N83" i="26"/>
  <c r="U92" i="30"/>
  <c r="D83" i="26"/>
  <c r="F83" i="26"/>
  <c r="K83" i="26"/>
  <c r="B92" i="33"/>
  <c r="U92" i="35"/>
  <c r="U92" i="31"/>
  <c r="H83" i="26"/>
  <c r="L84" i="26"/>
  <c r="B92" i="34"/>
  <c r="I83" i="26"/>
  <c r="G84" i="26"/>
  <c r="AG92" i="32"/>
  <c r="G92" i="34"/>
  <c r="V92" i="32"/>
  <c r="AC92" i="31"/>
  <c r="AI92" i="30"/>
  <c r="Z92" i="32"/>
  <c r="I92" i="29"/>
  <c r="N92" i="29"/>
  <c r="B92" i="30"/>
  <c r="AH92" i="30"/>
  <c r="V92" i="31"/>
  <c r="P92" i="31"/>
  <c r="H92" i="32"/>
  <c r="AJ92" i="32"/>
  <c r="N92" i="33"/>
  <c r="F92" i="34"/>
  <c r="G92" i="35"/>
  <c r="R92" i="31"/>
  <c r="L92" i="33"/>
  <c r="AB92" i="35"/>
  <c r="AL92" i="35"/>
  <c r="S92" i="35"/>
  <c r="AH92" i="35"/>
  <c r="O92" i="35"/>
  <c r="Y92" i="35"/>
  <c r="F92" i="35"/>
  <c r="AG92" i="34"/>
  <c r="N92" i="34"/>
  <c r="AB92" i="34"/>
  <c r="I92" i="34"/>
  <c r="Q92" i="33"/>
  <c r="AJ92" i="33"/>
  <c r="AM92" i="32"/>
  <c r="T92" i="32"/>
  <c r="AI92" i="32"/>
  <c r="P92" i="32"/>
  <c r="AE92" i="32"/>
  <c r="L92" i="32"/>
  <c r="AL92" i="31"/>
  <c r="S92" i="31"/>
  <c r="AH92" i="31"/>
  <c r="O92" i="31"/>
  <c r="AK92" i="30"/>
  <c r="R92" i="30"/>
  <c r="AG92" i="30"/>
  <c r="N92" i="30"/>
  <c r="Q92" i="29"/>
  <c r="AJ92" i="29"/>
  <c r="M92" i="29"/>
  <c r="AF92" i="29"/>
  <c r="W92" i="29"/>
  <c r="D92" i="29"/>
  <c r="Y92" i="30"/>
  <c r="G92" i="31"/>
  <c r="T92" i="31"/>
  <c r="X92" i="33"/>
  <c r="R92" i="33"/>
  <c r="J92" i="34"/>
  <c r="P92" i="35"/>
  <c r="H92" i="33"/>
  <c r="Y92" i="29"/>
  <c r="W92" i="31"/>
  <c r="U92" i="33"/>
  <c r="AI92" i="34"/>
  <c r="M92" i="33"/>
  <c r="H92" i="30"/>
  <c r="Y92" i="32"/>
  <c r="AM92" i="33"/>
  <c r="R92" i="35"/>
  <c r="AA92" i="29"/>
  <c r="W92" i="33"/>
  <c r="AM92" i="35"/>
  <c r="T92" i="35"/>
  <c r="AE92" i="35"/>
  <c r="L92" i="35"/>
  <c r="E92" i="35"/>
  <c r="X92" i="35"/>
  <c r="P92" i="33"/>
  <c r="AI92" i="33"/>
  <c r="Z92" i="33"/>
  <c r="G92" i="33"/>
  <c r="S92" i="32"/>
  <c r="AL92" i="32"/>
  <c r="AC92" i="32"/>
  <c r="J92" i="32"/>
  <c r="U92" i="32"/>
  <c r="B92" i="32"/>
  <c r="V92" i="29"/>
  <c r="C92" i="29"/>
  <c r="AK92" i="29"/>
  <c r="AL92" i="30"/>
  <c r="L92" i="31"/>
  <c r="M92" i="32"/>
  <c r="AB92" i="33"/>
  <c r="AH92" i="34"/>
  <c r="I92" i="30"/>
  <c r="AK92" i="34"/>
  <c r="AL92" i="29"/>
  <c r="M92" i="31"/>
  <c r="AC92" i="33"/>
  <c r="D92" i="35"/>
  <c r="AI92" i="29"/>
  <c r="Q92" i="30"/>
  <c r="AH92" i="32"/>
  <c r="H92" i="34"/>
  <c r="X92" i="30"/>
  <c r="E92" i="34"/>
  <c r="V92" i="35"/>
  <c r="C92" i="35"/>
  <c r="AG92" i="35"/>
  <c r="N92" i="35"/>
  <c r="AF92" i="34"/>
  <c r="M92" i="34"/>
  <c r="W92" i="34"/>
  <c r="D92" i="34"/>
  <c r="AG92" i="31"/>
  <c r="N92" i="31"/>
  <c r="E92" i="31"/>
  <c r="X92" i="31"/>
  <c r="M92" i="30"/>
  <c r="AF92" i="30"/>
  <c r="W92" i="30"/>
  <c r="D92" i="30"/>
  <c r="T92" i="29"/>
  <c r="AM92" i="29"/>
  <c r="AE92" i="29"/>
  <c r="L92" i="29"/>
  <c r="Z92" i="29"/>
  <c r="G92" i="29"/>
  <c r="Q92" i="35"/>
  <c r="AJ92" i="35"/>
  <c r="H92" i="35"/>
  <c r="AA92" i="35"/>
  <c r="AM92" i="34"/>
  <c r="T92" i="34"/>
  <c r="AE92" i="34"/>
  <c r="L92" i="34"/>
  <c r="C92" i="34"/>
  <c r="V92" i="34"/>
  <c r="AH92" i="33"/>
  <c r="O92" i="33"/>
  <c r="Y92" i="33"/>
  <c r="F92" i="33"/>
  <c r="AK92" i="32"/>
  <c r="R92" i="32"/>
  <c r="AB92" i="32"/>
  <c r="I92" i="32"/>
  <c r="Q92" i="31"/>
  <c r="AJ92" i="31"/>
  <c r="H92" i="31"/>
  <c r="AA92" i="31"/>
  <c r="AM92" i="30"/>
  <c r="T92" i="30"/>
  <c r="AE92" i="30"/>
  <c r="L92" i="30"/>
  <c r="C92" i="30"/>
  <c r="V92" i="30"/>
  <c r="AH92" i="29"/>
  <c r="O92" i="29"/>
  <c r="J92" i="29"/>
  <c r="AC92" i="29"/>
  <c r="X92" i="29"/>
  <c r="J92" i="30"/>
  <c r="D92" i="32"/>
  <c r="U92" i="34"/>
  <c r="AL92" i="34"/>
  <c r="B92" i="31"/>
  <c r="J92" i="35"/>
  <c r="U92" i="29"/>
  <c r="G92" i="30"/>
  <c r="X92" i="32"/>
  <c r="AL92" i="33"/>
  <c r="M92" i="35"/>
  <c r="AB92" i="31"/>
  <c r="C92" i="33"/>
  <c r="Q92" i="34"/>
  <c r="F92" i="31"/>
  <c r="B92" i="35"/>
  <c r="BP96" i="31"/>
  <c r="AW96" i="33"/>
  <c r="AW96" i="35"/>
  <c r="AW96" i="29"/>
  <c r="AW96" i="31"/>
  <c r="AW96" i="32"/>
  <c r="BP96" i="34"/>
  <c r="BP96" i="30"/>
  <c r="BP96" i="32"/>
  <c r="AW96" i="34"/>
  <c r="AW96" i="30"/>
  <c r="BP96" i="33"/>
  <c r="BP96" i="35"/>
  <c r="BP96" i="29"/>
  <c r="BD95" i="35"/>
  <c r="BW95" i="35"/>
  <c r="BD95" i="32"/>
  <c r="BW95" i="34"/>
  <c r="BD95" i="34"/>
  <c r="BW95" i="32"/>
  <c r="BD95" i="31"/>
  <c r="BW95" i="33"/>
  <c r="BD95" i="30"/>
  <c r="BD95" i="29"/>
  <c r="BW95" i="31"/>
  <c r="BW95" i="30"/>
  <c r="BD95" i="33"/>
  <c r="BW95" i="29"/>
  <c r="AZ95" i="35"/>
  <c r="BS95" i="35"/>
  <c r="AZ95" i="32"/>
  <c r="BS95" i="33"/>
  <c r="AZ95" i="33"/>
  <c r="AZ95" i="29"/>
  <c r="BS95" i="34"/>
  <c r="AZ95" i="31"/>
  <c r="AZ95" i="30"/>
  <c r="BS95" i="30"/>
  <c r="AZ95" i="34"/>
  <c r="BS95" i="29"/>
  <c r="BS95" i="31"/>
  <c r="BS95" i="32"/>
  <c r="AU95" i="32"/>
  <c r="BN95" i="33"/>
  <c r="AU95" i="29"/>
  <c r="AU95" i="33"/>
  <c r="BN95" i="31"/>
  <c r="AU95" i="35"/>
  <c r="BN95" i="30"/>
  <c r="BN95" i="34"/>
  <c r="BN95" i="32"/>
  <c r="AU95" i="34"/>
  <c r="BN95" i="29"/>
  <c r="BN95" i="35"/>
  <c r="AU95" i="31"/>
  <c r="AU95" i="30"/>
  <c r="AQ95" i="30"/>
  <c r="AQ95" i="29"/>
  <c r="BJ95" i="34"/>
  <c r="BJ95" i="32"/>
  <c r="BJ95" i="35"/>
  <c r="BJ95" i="30"/>
  <c r="AQ95" i="34"/>
  <c r="AQ95" i="35"/>
  <c r="BJ95" i="33"/>
  <c r="BJ95" i="31"/>
  <c r="AQ95" i="32"/>
  <c r="AQ95" i="33"/>
  <c r="BJ95" i="29"/>
  <c r="AQ95" i="31"/>
  <c r="BC95" i="35"/>
  <c r="BV95" i="33"/>
  <c r="BC95" i="34"/>
  <c r="BV95" i="34"/>
  <c r="BV95" i="29"/>
  <c r="BC95" i="31"/>
  <c r="BC95" i="30"/>
  <c r="BV95" i="35"/>
  <c r="BC95" i="32"/>
  <c r="BC95" i="29"/>
  <c r="BC95" i="33"/>
  <c r="BV95" i="31"/>
  <c r="BV95" i="32"/>
  <c r="BV95" i="30"/>
  <c r="AY95" i="30"/>
  <c r="BR95" i="31"/>
  <c r="BR95" i="35"/>
  <c r="AY95" i="35"/>
  <c r="BR95" i="32"/>
  <c r="BR95" i="29"/>
  <c r="AY95" i="33"/>
  <c r="AY95" i="31"/>
  <c r="AY95" i="34"/>
  <c r="AY95" i="29"/>
  <c r="BR95" i="34"/>
  <c r="AY95" i="32"/>
  <c r="BR95" i="33"/>
  <c r="BR95" i="30"/>
  <c r="BM95" i="34"/>
  <c r="AT95" i="35"/>
  <c r="AT95" i="33"/>
  <c r="BM95" i="30"/>
  <c r="BM95" i="29"/>
  <c r="BM95" i="33"/>
  <c r="AT95" i="29"/>
  <c r="BM95" i="35"/>
  <c r="BM95" i="32"/>
  <c r="AT95" i="32"/>
  <c r="AT95" i="30"/>
  <c r="AT95" i="34"/>
  <c r="AT95" i="31"/>
  <c r="BM95" i="31"/>
  <c r="AP95" i="35"/>
  <c r="AP95" i="32"/>
  <c r="BI95" i="34"/>
  <c r="AP95" i="30"/>
  <c r="AP95" i="31"/>
  <c r="BI95" i="35"/>
  <c r="AP95" i="29"/>
  <c r="BI95" i="31"/>
  <c r="BI95" i="32"/>
  <c r="BI95" i="33"/>
  <c r="AP95" i="33"/>
  <c r="BI95" i="30"/>
  <c r="AP95" i="34"/>
  <c r="BI95" i="29"/>
  <c r="BF95" i="35"/>
  <c r="BF95" i="33"/>
  <c r="BF95" i="32"/>
  <c r="BF95" i="29"/>
  <c r="BF95" i="34"/>
  <c r="BY95" i="33"/>
  <c r="BY95" i="35"/>
  <c r="BY95" i="29"/>
  <c r="BY95" i="30"/>
  <c r="BF95" i="31"/>
  <c r="BY95" i="31"/>
  <c r="BF95" i="30"/>
  <c r="BY95" i="32"/>
  <c r="BY95" i="34"/>
  <c r="BB95" i="29"/>
  <c r="BU95" i="31"/>
  <c r="BU95" i="32"/>
  <c r="BU95" i="30"/>
  <c r="BU95" i="29"/>
  <c r="BU95" i="33"/>
  <c r="BB95" i="32"/>
  <c r="BB95" i="31"/>
  <c r="BB95" i="30"/>
  <c r="BB95" i="35"/>
  <c r="BU95" i="35"/>
  <c r="BU95" i="34"/>
  <c r="BB95" i="34"/>
  <c r="BB95" i="33"/>
  <c r="BQ95" i="33"/>
  <c r="AX95" i="30"/>
  <c r="AX95" i="31"/>
  <c r="AX95" i="29"/>
  <c r="BQ95" i="31"/>
  <c r="AX95" i="32"/>
  <c r="AX95" i="34"/>
  <c r="AX95" i="33"/>
  <c r="BQ95" i="29"/>
  <c r="BQ95" i="30"/>
  <c r="BQ95" i="34"/>
  <c r="BQ95" i="32"/>
  <c r="AX95" i="35"/>
  <c r="BQ95" i="35"/>
  <c r="BL95" i="33"/>
  <c r="BL95" i="34"/>
  <c r="AS95" i="33"/>
  <c r="AS95" i="34"/>
  <c r="AS95" i="31"/>
  <c r="AS95" i="29"/>
  <c r="BL95" i="35"/>
  <c r="BL95" i="31"/>
  <c r="AS95" i="30"/>
  <c r="BL95" i="32"/>
  <c r="BL95" i="30"/>
  <c r="BL95" i="29"/>
  <c r="AS95" i="32"/>
  <c r="AS95" i="35"/>
  <c r="BH95" i="35"/>
  <c r="BH95" i="31"/>
  <c r="AO95" i="29"/>
  <c r="AO95" i="32"/>
  <c r="BH95" i="30"/>
  <c r="AO95" i="33"/>
  <c r="AO95" i="31"/>
  <c r="BH95" i="29"/>
  <c r="BH95" i="34"/>
  <c r="BH95" i="32"/>
  <c r="AO95" i="35"/>
  <c r="AO95" i="30"/>
  <c r="AO95" i="34"/>
  <c r="BH95" i="33"/>
  <c r="BX95" i="35"/>
  <c r="BE95" i="30"/>
  <c r="BX95" i="32"/>
  <c r="BX95" i="33"/>
  <c r="BX95" i="31"/>
  <c r="BE95" i="29"/>
  <c r="BE95" i="32"/>
  <c r="BX95" i="30"/>
  <c r="BE95" i="33"/>
  <c r="BX95" i="29"/>
  <c r="BX95" i="34"/>
  <c r="BE95" i="35"/>
  <c r="BE95" i="34"/>
  <c r="BE95" i="31"/>
  <c r="BT95" i="35"/>
  <c r="BA95" i="34"/>
  <c r="BA95" i="31"/>
  <c r="BT95" i="30"/>
  <c r="BA95" i="30"/>
  <c r="BT95" i="32"/>
  <c r="BA95" i="33"/>
  <c r="BT95" i="31"/>
  <c r="BT95" i="33"/>
  <c r="BT95" i="34"/>
  <c r="BA95" i="29"/>
  <c r="BA95" i="32"/>
  <c r="BA95" i="35"/>
  <c r="BT95" i="29"/>
  <c r="AV95" i="35"/>
  <c r="AV95" i="31"/>
  <c r="AV95" i="33"/>
  <c r="BO95" i="31"/>
  <c r="BO95" i="30"/>
  <c r="BO95" i="29"/>
  <c r="BO95" i="34"/>
  <c r="BO95" i="32"/>
  <c r="BO95" i="35"/>
  <c r="AV95" i="32"/>
  <c r="AV95" i="34"/>
  <c r="BO95" i="33"/>
  <c r="AV95" i="30"/>
  <c r="AV95" i="29"/>
  <c r="AR95" i="35"/>
  <c r="AR95" i="31"/>
  <c r="AR95" i="30"/>
  <c r="BK95" i="30"/>
  <c r="BK95" i="32"/>
  <c r="BK95" i="29"/>
  <c r="BK95" i="31"/>
  <c r="AR95" i="33"/>
  <c r="AR95" i="32"/>
  <c r="BK95" i="33"/>
  <c r="BK95" i="34"/>
  <c r="BK95" i="35"/>
  <c r="AR95" i="29"/>
  <c r="AR95" i="34"/>
  <c r="AN95" i="35"/>
  <c r="BG95" i="32"/>
  <c r="AN95" i="31"/>
  <c r="BG95" i="33"/>
  <c r="AN95" i="30"/>
  <c r="BG95" i="29"/>
  <c r="AN95" i="33"/>
  <c r="BG95" i="31"/>
  <c r="BG95" i="34"/>
  <c r="BG95" i="30"/>
  <c r="AN95" i="32"/>
  <c r="AN95" i="34"/>
  <c r="BG95" i="35"/>
  <c r="AN95" i="29"/>
  <c r="K93" i="35"/>
  <c r="AD93" i="35"/>
  <c r="K93" i="29"/>
  <c r="AD93" i="29"/>
  <c r="K93" i="30"/>
  <c r="AD93" i="30"/>
  <c r="K93" i="34"/>
  <c r="AD93" i="34"/>
  <c r="A91" i="35"/>
  <c r="A91" i="34"/>
  <c r="A91" i="33"/>
  <c r="A91" i="32"/>
  <c r="A91" i="31"/>
  <c r="A91" i="29"/>
  <c r="A91" i="30"/>
  <c r="AD93" i="32"/>
  <c r="K93" i="32"/>
  <c r="K93" i="31"/>
  <c r="AD93" i="31"/>
  <c r="K93" i="33"/>
  <c r="AD93" i="33"/>
  <c r="K92" i="30"/>
  <c r="AD92" i="31"/>
  <c r="K92" i="32"/>
  <c r="AD92" i="33"/>
  <c r="K92" i="34"/>
  <c r="AD92" i="35"/>
  <c r="A82" i="26"/>
  <c r="K82" i="26" l="1"/>
  <c r="F82" i="26"/>
  <c r="H82" i="26"/>
  <c r="I82" i="26"/>
  <c r="G83" i="26"/>
  <c r="L83" i="26"/>
  <c r="M82" i="26"/>
  <c r="C82" i="26"/>
  <c r="N82" i="26"/>
  <c r="D82" i="26"/>
  <c r="AD92" i="29"/>
  <c r="B83" i="26"/>
  <c r="K92" i="35"/>
  <c r="K92" i="29"/>
  <c r="K92" i="33"/>
  <c r="K92" i="31"/>
  <c r="AD92" i="32"/>
  <c r="AD92" i="34"/>
  <c r="AD92" i="30"/>
  <c r="AB91" i="29"/>
  <c r="C91" i="35"/>
  <c r="V91" i="33"/>
  <c r="N91" i="32"/>
  <c r="W91" i="29"/>
  <c r="F91" i="35"/>
  <c r="AF91" i="32"/>
  <c r="R91" i="30"/>
  <c r="H91" i="30"/>
  <c r="AE91" i="29"/>
  <c r="V91" i="29"/>
  <c r="AB91" i="35"/>
  <c r="X91" i="35"/>
  <c r="P91" i="34"/>
  <c r="AE91" i="34"/>
  <c r="G91" i="34"/>
  <c r="AL91" i="33"/>
  <c r="I91" i="33"/>
  <c r="V91" i="32"/>
  <c r="I91" i="31"/>
  <c r="X91" i="31"/>
  <c r="G91" i="30"/>
  <c r="AM91" i="32"/>
  <c r="AJ91" i="29"/>
  <c r="N91" i="29"/>
  <c r="I91" i="34"/>
  <c r="G91" i="33"/>
  <c r="S91" i="32"/>
  <c r="AF91" i="29"/>
  <c r="R91" i="34"/>
  <c r="AC91" i="33"/>
  <c r="U91" i="33"/>
  <c r="Q91" i="33"/>
  <c r="A90" i="29"/>
  <c r="A90" i="30"/>
  <c r="A90" i="31"/>
  <c r="A90" i="33"/>
  <c r="A90" i="34"/>
  <c r="A90" i="32"/>
  <c r="A90" i="35"/>
  <c r="AC91" i="29"/>
  <c r="Y91" i="29"/>
  <c r="U91" i="29"/>
  <c r="W91" i="35"/>
  <c r="AH91" i="34"/>
  <c r="Y91" i="34"/>
  <c r="U91" i="34"/>
  <c r="R91" i="33"/>
  <c r="H91" i="33"/>
  <c r="F91" i="32"/>
  <c r="U91" i="32"/>
  <c r="AK91" i="31"/>
  <c r="AF91" i="31"/>
  <c r="AA91" i="31"/>
  <c r="W91" i="31"/>
  <c r="O91" i="30"/>
  <c r="AM91" i="29"/>
  <c r="Q91" i="31"/>
  <c r="AE91" i="35"/>
  <c r="E91" i="34"/>
  <c r="AI91" i="33"/>
  <c r="AB91" i="32"/>
  <c r="AE91" i="31"/>
  <c r="C91" i="31"/>
  <c r="N91" i="30"/>
  <c r="AB91" i="30"/>
  <c r="E91" i="30"/>
  <c r="AM91" i="30"/>
  <c r="T91" i="34"/>
  <c r="Q91" i="34"/>
  <c r="AL91" i="29"/>
  <c r="X91" i="29"/>
  <c r="AG91" i="34"/>
  <c r="X91" i="32"/>
  <c r="H91" i="34"/>
  <c r="AW95" i="31"/>
  <c r="AW95" i="32"/>
  <c r="BP95" i="34"/>
  <c r="AW95" i="30"/>
  <c r="BP95" i="32"/>
  <c r="BP95" i="29"/>
  <c r="AW95" i="35"/>
  <c r="BP95" i="31"/>
  <c r="AW95" i="29"/>
  <c r="BP95" i="33"/>
  <c r="BP95" i="35"/>
  <c r="BP95" i="30"/>
  <c r="AW95" i="33"/>
  <c r="AW95" i="34"/>
  <c r="BW94" i="32"/>
  <c r="BD94" i="32"/>
  <c r="BD94" i="35"/>
  <c r="BW94" i="31"/>
  <c r="BW94" i="35"/>
  <c r="BD94" i="31"/>
  <c r="BD94" i="34"/>
  <c r="BD94" i="30"/>
  <c r="BW94" i="34"/>
  <c r="BW94" i="29"/>
  <c r="BW94" i="33"/>
  <c r="BW94" i="30"/>
  <c r="BD94" i="33"/>
  <c r="BD94" i="29"/>
  <c r="AT94" i="34"/>
  <c r="BM94" i="29"/>
  <c r="BM94" i="33"/>
  <c r="AT94" i="29"/>
  <c r="BM94" i="32"/>
  <c r="AT94" i="32"/>
  <c r="BM94" i="35"/>
  <c r="BM94" i="31"/>
  <c r="AT94" i="35"/>
  <c r="AT94" i="31"/>
  <c r="BM94" i="34"/>
  <c r="BM94" i="30"/>
  <c r="AT94" i="33"/>
  <c r="AT94" i="30"/>
  <c r="B91" i="33"/>
  <c r="AL91" i="32"/>
  <c r="D91" i="34"/>
  <c r="AC91" i="31"/>
  <c r="V91" i="31"/>
  <c r="M91" i="32"/>
  <c r="T91" i="30"/>
  <c r="Z91" i="34"/>
  <c r="W91" i="30"/>
  <c r="Y91" i="32"/>
  <c r="M91" i="29"/>
  <c r="X91" i="30"/>
  <c r="J91" i="35"/>
  <c r="AH91" i="30"/>
  <c r="H91" i="32"/>
  <c r="B91" i="34"/>
  <c r="L91" i="35"/>
  <c r="BU94" i="35"/>
  <c r="BU94" i="31"/>
  <c r="BB94" i="35"/>
  <c r="BB94" i="31"/>
  <c r="BU94" i="34"/>
  <c r="BU94" i="30"/>
  <c r="BB94" i="33"/>
  <c r="BB94" i="30"/>
  <c r="BB94" i="34"/>
  <c r="BU94" i="29"/>
  <c r="BU94" i="33"/>
  <c r="BB94" i="29"/>
  <c r="BU94" i="32"/>
  <c r="BB94" i="32"/>
  <c r="AS94" i="35"/>
  <c r="BL94" i="31"/>
  <c r="BL94" i="35"/>
  <c r="AS94" i="31"/>
  <c r="BL94" i="34"/>
  <c r="BL94" i="30"/>
  <c r="AS94" i="33"/>
  <c r="AS94" i="30"/>
  <c r="AS94" i="34"/>
  <c r="BL94" i="29"/>
  <c r="BL94" i="33"/>
  <c r="AS94" i="29"/>
  <c r="BL94" i="32"/>
  <c r="AS94" i="32"/>
  <c r="AJ91" i="31"/>
  <c r="L91" i="34"/>
  <c r="AF91" i="34"/>
  <c r="W91" i="34"/>
  <c r="H91" i="29"/>
  <c r="Q91" i="29"/>
  <c r="I91" i="30"/>
  <c r="J91" i="31"/>
  <c r="T91" i="32"/>
  <c r="N91" i="34"/>
  <c r="I91" i="29"/>
  <c r="R91" i="29"/>
  <c r="O91" i="34"/>
  <c r="AG91" i="32"/>
  <c r="I91" i="35"/>
  <c r="AF91" i="30"/>
  <c r="AA91" i="34"/>
  <c r="G91" i="32"/>
  <c r="AB91" i="34"/>
  <c r="AC91" i="35"/>
  <c r="Q91" i="32"/>
  <c r="BA94" i="34"/>
  <c r="BT94" i="29"/>
  <c r="BT94" i="33"/>
  <c r="BA94" i="29"/>
  <c r="BT94" i="32"/>
  <c r="BA94" i="32"/>
  <c r="BA94" i="35"/>
  <c r="BT94" i="31"/>
  <c r="BT94" i="35"/>
  <c r="BA94" i="31"/>
  <c r="BT94" i="34"/>
  <c r="BT94" i="30"/>
  <c r="BA94" i="33"/>
  <c r="BA94" i="30"/>
  <c r="O91" i="29"/>
  <c r="J91" i="33"/>
  <c r="M91" i="34"/>
  <c r="R91" i="31"/>
  <c r="AA91" i="29"/>
  <c r="AL91" i="31"/>
  <c r="D91" i="33"/>
  <c r="AK91" i="29"/>
  <c r="B91" i="30"/>
  <c r="L91" i="31"/>
  <c r="D91" i="31"/>
  <c r="AI91" i="34"/>
  <c r="R91" i="35"/>
  <c r="M91" i="30"/>
  <c r="AH91" i="32"/>
  <c r="AG91" i="30"/>
  <c r="Z91" i="32"/>
  <c r="S91" i="35"/>
  <c r="AJ91" i="32"/>
  <c r="J91" i="34"/>
  <c r="T91" i="35"/>
  <c r="AY94" i="33"/>
  <c r="BR94" i="29"/>
  <c r="AY94" i="32"/>
  <c r="AY94" i="29"/>
  <c r="BR94" i="32"/>
  <c r="BR94" i="35"/>
  <c r="AY94" i="31"/>
  <c r="AY94" i="35"/>
  <c r="BR94" i="31"/>
  <c r="AY94" i="34"/>
  <c r="BR94" i="30"/>
  <c r="BR94" i="33"/>
  <c r="AY94" i="30"/>
  <c r="BR94" i="34"/>
  <c r="BK94" i="33"/>
  <c r="BK94" i="29"/>
  <c r="AR94" i="33"/>
  <c r="AR94" i="29"/>
  <c r="BK94" i="32"/>
  <c r="AR94" i="32"/>
  <c r="AR94" i="35"/>
  <c r="AR94" i="31"/>
  <c r="BK94" i="35"/>
  <c r="BK94" i="31"/>
  <c r="BK94" i="34"/>
  <c r="BK94" i="30"/>
  <c r="AR94" i="34"/>
  <c r="AR94" i="30"/>
  <c r="AZ94" i="34"/>
  <c r="AZ94" i="30"/>
  <c r="BS94" i="33"/>
  <c r="BS94" i="29"/>
  <c r="AZ94" i="33"/>
  <c r="AZ94" i="29"/>
  <c r="BS94" i="32"/>
  <c r="AZ94" i="32"/>
  <c r="AZ94" i="35"/>
  <c r="AZ94" i="31"/>
  <c r="BS94" i="35"/>
  <c r="BS94" i="31"/>
  <c r="BS94" i="34"/>
  <c r="BS94" i="30"/>
  <c r="BJ94" i="34"/>
  <c r="AQ94" i="30"/>
  <c r="BJ94" i="33"/>
  <c r="AQ94" i="33"/>
  <c r="BJ94" i="29"/>
  <c r="AQ94" i="32"/>
  <c r="AQ94" i="29"/>
  <c r="BJ94" i="32"/>
  <c r="BJ94" i="35"/>
  <c r="AQ94" i="31"/>
  <c r="AQ94" i="35"/>
  <c r="BJ94" i="31"/>
  <c r="AQ94" i="34"/>
  <c r="BJ94" i="30"/>
  <c r="AH91" i="29"/>
  <c r="Z91" i="30"/>
  <c r="I91" i="32"/>
  <c r="AM91" i="34"/>
  <c r="G91" i="29"/>
  <c r="P91" i="29"/>
  <c r="C91" i="33"/>
  <c r="E91" i="35"/>
  <c r="S91" i="31"/>
  <c r="W91" i="33"/>
  <c r="U91" i="30"/>
  <c r="X91" i="33"/>
  <c r="B91" i="29"/>
  <c r="F91" i="33"/>
  <c r="AK91" i="35"/>
  <c r="O91" i="32"/>
  <c r="AJ91" i="34"/>
  <c r="AI91" i="32"/>
  <c r="AL91" i="35"/>
  <c r="Z91" i="31"/>
  <c r="AB91" i="33"/>
  <c r="AC91" i="34"/>
  <c r="AM91" i="35"/>
  <c r="AP94" i="33"/>
  <c r="AP94" i="32"/>
  <c r="AP94" i="30"/>
  <c r="BI94" i="32"/>
  <c r="AP94" i="29"/>
  <c r="BI94" i="35"/>
  <c r="AP94" i="31"/>
  <c r="AP94" i="35"/>
  <c r="BI94" i="31"/>
  <c r="AP94" i="34"/>
  <c r="BI94" i="29"/>
  <c r="BI94" i="34"/>
  <c r="BI94" i="30"/>
  <c r="BI94" i="33"/>
  <c r="D91" i="35"/>
  <c r="Z91" i="29"/>
  <c r="AI91" i="29"/>
  <c r="AA91" i="30"/>
  <c r="B91" i="32"/>
  <c r="AE91" i="33"/>
  <c r="AK91" i="30"/>
  <c r="AF91" i="33"/>
  <c r="Y91" i="35"/>
  <c r="J91" i="30"/>
  <c r="T91" i="31"/>
  <c r="E91" i="33"/>
  <c r="Z91" i="35"/>
  <c r="J91" i="29"/>
  <c r="C91" i="30"/>
  <c r="M91" i="31"/>
  <c r="Y91" i="33"/>
  <c r="AA91" i="35"/>
  <c r="Y91" i="31"/>
  <c r="P91" i="32"/>
  <c r="AK91" i="34"/>
  <c r="G91" i="31"/>
  <c r="S91" i="34"/>
  <c r="N91" i="35"/>
  <c r="BH94" i="33"/>
  <c r="BH94" i="30"/>
  <c r="AO94" i="33"/>
  <c r="AO94" i="29"/>
  <c r="AO94" i="32"/>
  <c r="BH94" i="32"/>
  <c r="BH94" i="35"/>
  <c r="BH94" i="31"/>
  <c r="AO94" i="35"/>
  <c r="AO94" i="31"/>
  <c r="BH94" i="34"/>
  <c r="AO94" i="30"/>
  <c r="AO94" i="34"/>
  <c r="BH94" i="29"/>
  <c r="BV94" i="33"/>
  <c r="BV94" i="30"/>
  <c r="BC94" i="33"/>
  <c r="BC94" i="29"/>
  <c r="BV94" i="32"/>
  <c r="BC94" i="32"/>
  <c r="BV94" i="35"/>
  <c r="BV94" i="31"/>
  <c r="BC94" i="35"/>
  <c r="BC94" i="31"/>
  <c r="BC94" i="34"/>
  <c r="BC94" i="30"/>
  <c r="BV94" i="34"/>
  <c r="BV94" i="29"/>
  <c r="P91" i="30"/>
  <c r="R91" i="32"/>
  <c r="S91" i="33"/>
  <c r="Q91" i="30"/>
  <c r="L91" i="33"/>
  <c r="C91" i="32"/>
  <c r="M91" i="33"/>
  <c r="AC91" i="30"/>
  <c r="AM91" i="31"/>
  <c r="N91" i="33"/>
  <c r="G91" i="35"/>
  <c r="S91" i="29"/>
  <c r="V91" i="30"/>
  <c r="O91" i="33"/>
  <c r="H91" i="35"/>
  <c r="E91" i="31"/>
  <c r="Z91" i="33"/>
  <c r="F91" i="31"/>
  <c r="P91" i="31"/>
  <c r="AL91" i="34"/>
  <c r="AG91" i="35"/>
  <c r="AX94" i="33"/>
  <c r="BQ94" i="34"/>
  <c r="AX94" i="32"/>
  <c r="AX94" i="30"/>
  <c r="BQ94" i="32"/>
  <c r="AX94" i="29"/>
  <c r="BQ94" i="35"/>
  <c r="AX94" i="31"/>
  <c r="AX94" i="35"/>
  <c r="BQ94" i="31"/>
  <c r="AX94" i="34"/>
  <c r="BQ94" i="29"/>
  <c r="BQ94" i="33"/>
  <c r="BQ94" i="30"/>
  <c r="AN94" i="33"/>
  <c r="BG94" i="30"/>
  <c r="BG94" i="33"/>
  <c r="AN94" i="29"/>
  <c r="BG94" i="32"/>
  <c r="AN94" i="32"/>
  <c r="BG94" i="35"/>
  <c r="BG94" i="31"/>
  <c r="AN94" i="35"/>
  <c r="AN94" i="31"/>
  <c r="AN94" i="34"/>
  <c r="AN94" i="30"/>
  <c r="BG94" i="34"/>
  <c r="BG94" i="29"/>
  <c r="BF94" i="33"/>
  <c r="BY94" i="34"/>
  <c r="BF94" i="32"/>
  <c r="BF94" i="30"/>
  <c r="BY94" i="32"/>
  <c r="BF94" i="29"/>
  <c r="BY94" i="35"/>
  <c r="BF94" i="31"/>
  <c r="BF94" i="35"/>
  <c r="BY94" i="31"/>
  <c r="BF94" i="34"/>
  <c r="BY94" i="29"/>
  <c r="BY94" i="33"/>
  <c r="BY94" i="30"/>
  <c r="F91" i="29"/>
  <c r="AI91" i="30"/>
  <c r="AK91" i="32"/>
  <c r="C91" i="34"/>
  <c r="M91" i="35"/>
  <c r="AJ91" i="30"/>
  <c r="AC91" i="32"/>
  <c r="T91" i="33"/>
  <c r="B91" i="31"/>
  <c r="AE91" i="32"/>
  <c r="S91" i="30"/>
  <c r="W91" i="32"/>
  <c r="AG91" i="33"/>
  <c r="AI91" i="35"/>
  <c r="L91" i="30"/>
  <c r="AH91" i="33"/>
  <c r="AJ91" i="35"/>
  <c r="N91" i="31"/>
  <c r="AH91" i="31"/>
  <c r="AA91" i="33"/>
  <c r="B91" i="35"/>
  <c r="AG91" i="29"/>
  <c r="Y91" i="30"/>
  <c r="AI91" i="31"/>
  <c r="AK91" i="33"/>
  <c r="AH91" i="35"/>
  <c r="AV94" i="33"/>
  <c r="AV94" i="29"/>
  <c r="BO94" i="32"/>
  <c r="AV94" i="32"/>
  <c r="AV94" i="35"/>
  <c r="BO94" i="31"/>
  <c r="BO94" i="35"/>
  <c r="AV94" i="31"/>
  <c r="AV94" i="34"/>
  <c r="AV94" i="30"/>
  <c r="BO94" i="34"/>
  <c r="BO94" i="29"/>
  <c r="BO94" i="33"/>
  <c r="BO94" i="30"/>
  <c r="BE94" i="33"/>
  <c r="BE94" i="29"/>
  <c r="BE94" i="32"/>
  <c r="BX94" i="32"/>
  <c r="BX94" i="35"/>
  <c r="BX94" i="31"/>
  <c r="BE94" i="35"/>
  <c r="BE94" i="31"/>
  <c r="BX94" i="34"/>
  <c r="BE94" i="30"/>
  <c r="BE94" i="34"/>
  <c r="BX94" i="29"/>
  <c r="BX94" i="33"/>
  <c r="BX94" i="30"/>
  <c r="BN94" i="32"/>
  <c r="AU94" i="32"/>
  <c r="BN94" i="35"/>
  <c r="BN94" i="31"/>
  <c r="AU94" i="35"/>
  <c r="AU94" i="31"/>
  <c r="AU94" i="34"/>
  <c r="AU94" i="30"/>
  <c r="BN94" i="34"/>
  <c r="BN94" i="29"/>
  <c r="BN94" i="33"/>
  <c r="BN94" i="30"/>
  <c r="AU94" i="33"/>
  <c r="AU94" i="29"/>
  <c r="H91" i="31"/>
  <c r="V91" i="34"/>
  <c r="AF91" i="35"/>
  <c r="AB91" i="31"/>
  <c r="J91" i="32"/>
  <c r="AM91" i="33"/>
  <c r="U91" i="31"/>
  <c r="L91" i="32"/>
  <c r="X91" i="34"/>
  <c r="AL91" i="30"/>
  <c r="D91" i="32"/>
  <c r="F91" i="34"/>
  <c r="P91" i="35"/>
  <c r="AE91" i="30"/>
  <c r="E91" i="32"/>
  <c r="Q91" i="35"/>
  <c r="C91" i="29"/>
  <c r="L91" i="29"/>
  <c r="T91" i="29"/>
  <c r="D91" i="30"/>
  <c r="AG91" i="31"/>
  <c r="P91" i="33"/>
  <c r="D91" i="29"/>
  <c r="O91" i="31"/>
  <c r="AJ91" i="33"/>
  <c r="U91" i="35"/>
  <c r="E91" i="29"/>
  <c r="F91" i="30"/>
  <c r="AA91" i="32"/>
  <c r="V91" i="35"/>
  <c r="O91" i="35"/>
  <c r="L82" i="26" l="1"/>
  <c r="B82" i="26"/>
  <c r="G82" i="26"/>
  <c r="AD91" i="29"/>
  <c r="K91" i="31"/>
  <c r="K91" i="33"/>
  <c r="AD91" i="35"/>
  <c r="K91" i="35"/>
  <c r="K91" i="30"/>
  <c r="AD91" i="33"/>
  <c r="AD91" i="30"/>
  <c r="K91" i="29"/>
  <c r="AD91" i="31"/>
  <c r="K91" i="34"/>
  <c r="AD91" i="34"/>
  <c r="BP94" i="34"/>
  <c r="AW94" i="30"/>
  <c r="AW94" i="34"/>
  <c r="BP94" i="29"/>
  <c r="BP94" i="33"/>
  <c r="BP94" i="30"/>
  <c r="AW94" i="33"/>
  <c r="AW94" i="29"/>
  <c r="AW94" i="32"/>
  <c r="BP94" i="32"/>
  <c r="BP94" i="35"/>
  <c r="BP94" i="31"/>
  <c r="AW94" i="35"/>
  <c r="AW94" i="31"/>
  <c r="K91" i="32"/>
  <c r="AD91" i="32"/>
  <c r="M81" i="26" l="1"/>
  <c r="H81" i="26"/>
  <c r="AK90" i="29"/>
  <c r="R90" i="29"/>
  <c r="V90" i="29"/>
  <c r="C90" i="29"/>
  <c r="AH90" i="35"/>
  <c r="O90" i="35"/>
  <c r="Y90" i="35"/>
  <c r="F90" i="35"/>
  <c r="AC90" i="34"/>
  <c r="J90" i="34"/>
  <c r="AB90" i="33"/>
  <c r="I90" i="33"/>
  <c r="N90" i="32"/>
  <c r="AG90" i="32"/>
  <c r="R90" i="31"/>
  <c r="AK90" i="31"/>
  <c r="H90" i="31"/>
  <c r="AA90" i="31"/>
  <c r="AK90" i="30"/>
  <c r="R90" i="30"/>
  <c r="C90" i="30"/>
  <c r="V90" i="30"/>
  <c r="AM90" i="31"/>
  <c r="T90" i="31"/>
  <c r="U90" i="32"/>
  <c r="B90" i="32"/>
  <c r="I81" i="26"/>
  <c r="G81" i="26" s="1"/>
  <c r="P90" i="29"/>
  <c r="AI90" i="29"/>
  <c r="AE90" i="29"/>
  <c r="L90" i="29"/>
  <c r="G90" i="29"/>
  <c r="Z90" i="29"/>
  <c r="S90" i="35"/>
  <c r="AL90" i="35"/>
  <c r="N90" i="35"/>
  <c r="AG90" i="35"/>
  <c r="AB90" i="35"/>
  <c r="I90" i="35"/>
  <c r="X90" i="35"/>
  <c r="E90" i="35"/>
  <c r="AL90" i="34"/>
  <c r="S90" i="34"/>
  <c r="N90" i="34"/>
  <c r="AG90" i="34"/>
  <c r="AB90" i="34"/>
  <c r="I90" i="34"/>
  <c r="X90" i="34"/>
  <c r="E90" i="34"/>
  <c r="R90" i="33"/>
  <c r="AK90" i="33"/>
  <c r="M90" i="33"/>
  <c r="AF90" i="33"/>
  <c r="AA90" i="33"/>
  <c r="H90" i="33"/>
  <c r="W90" i="33"/>
  <c r="D90" i="33"/>
  <c r="R90" i="32"/>
  <c r="AK90" i="32"/>
  <c r="AF90" i="32"/>
  <c r="M90" i="32"/>
  <c r="AA90" i="32"/>
  <c r="H90" i="32"/>
  <c r="W90" i="32"/>
  <c r="D90" i="32"/>
  <c r="AI90" i="31"/>
  <c r="P90" i="31"/>
  <c r="AE90" i="31"/>
  <c r="L90" i="31"/>
  <c r="G90" i="31"/>
  <c r="Z90" i="31"/>
  <c r="C90" i="31"/>
  <c r="V90" i="31"/>
  <c r="AI90" i="30"/>
  <c r="P90" i="30"/>
  <c r="L90" i="30"/>
  <c r="AE90" i="30"/>
  <c r="G90" i="30"/>
  <c r="Z90" i="30"/>
  <c r="T90" i="32"/>
  <c r="AM90" i="32"/>
  <c r="AJ90" i="29"/>
  <c r="Q90" i="29"/>
  <c r="Q90" i="32"/>
  <c r="AJ90" i="32"/>
  <c r="W90" i="30"/>
  <c r="D90" i="30"/>
  <c r="A89" i="29"/>
  <c r="A89" i="30"/>
  <c r="A89" i="31"/>
  <c r="A89" i="32"/>
  <c r="A89" i="33"/>
  <c r="A89" i="34"/>
  <c r="A89" i="35"/>
  <c r="A81" i="26"/>
  <c r="AF90" i="29"/>
  <c r="M90" i="29"/>
  <c r="U90" i="35"/>
  <c r="B90" i="35"/>
  <c r="F90" i="34"/>
  <c r="Y90" i="34"/>
  <c r="S90" i="33"/>
  <c r="AL90" i="33"/>
  <c r="X90" i="33"/>
  <c r="E90" i="33"/>
  <c r="I90" i="32"/>
  <c r="AB90" i="32"/>
  <c r="AF90" i="31"/>
  <c r="M90" i="31"/>
  <c r="M90" i="30"/>
  <c r="AF90" i="30"/>
  <c r="T90" i="33"/>
  <c r="AM90" i="33"/>
  <c r="AJ90" i="33"/>
  <c r="Q90" i="33"/>
  <c r="W90" i="29"/>
  <c r="D90" i="29"/>
  <c r="U90" i="34"/>
  <c r="B90" i="34"/>
  <c r="N81" i="26"/>
  <c r="L81" i="26" s="1"/>
  <c r="AH90" i="29"/>
  <c r="O90" i="29"/>
  <c r="J90" i="29"/>
  <c r="AC90" i="29"/>
  <c r="F90" i="29"/>
  <c r="Y90" i="29"/>
  <c r="R90" i="35"/>
  <c r="AK90" i="35"/>
  <c r="M90" i="35"/>
  <c r="AF90" i="35"/>
  <c r="AA90" i="35"/>
  <c r="H90" i="35"/>
  <c r="D90" i="35"/>
  <c r="W90" i="35"/>
  <c r="AK90" i="34"/>
  <c r="R90" i="34"/>
  <c r="AF90" i="34"/>
  <c r="M90" i="34"/>
  <c r="H90" i="34"/>
  <c r="AA90" i="34"/>
  <c r="W90" i="34"/>
  <c r="D90" i="34"/>
  <c r="AI90" i="33"/>
  <c r="P90" i="33"/>
  <c r="AE90" i="33"/>
  <c r="L90" i="33"/>
  <c r="G90" i="33"/>
  <c r="Z90" i="33"/>
  <c r="V90" i="33"/>
  <c r="C90" i="33"/>
  <c r="AI90" i="32"/>
  <c r="P90" i="32"/>
  <c r="AE90" i="32"/>
  <c r="L90" i="32"/>
  <c r="G90" i="32"/>
  <c r="Z90" i="32"/>
  <c r="C90" i="32"/>
  <c r="V90" i="32"/>
  <c r="AH90" i="31"/>
  <c r="O90" i="31"/>
  <c r="J90" i="31"/>
  <c r="AC90" i="31"/>
  <c r="F90" i="31"/>
  <c r="Y90" i="31"/>
  <c r="B90" i="31"/>
  <c r="U90" i="31"/>
  <c r="O90" i="30"/>
  <c r="AH90" i="30"/>
  <c r="J90" i="30"/>
  <c r="AC90" i="30"/>
  <c r="Y90" i="30"/>
  <c r="F90" i="30"/>
  <c r="AM90" i="29"/>
  <c r="T90" i="29"/>
  <c r="T90" i="35"/>
  <c r="AM90" i="35"/>
  <c r="AJ90" i="31"/>
  <c r="Q90" i="31"/>
  <c r="AJ90" i="35"/>
  <c r="Q90" i="35"/>
  <c r="H90" i="29"/>
  <c r="AA90" i="29"/>
  <c r="J90" i="35"/>
  <c r="AC90" i="35"/>
  <c r="AH90" i="34"/>
  <c r="O90" i="34"/>
  <c r="N90" i="33"/>
  <c r="AG90" i="33"/>
  <c r="S90" i="32"/>
  <c r="AL90" i="32"/>
  <c r="X90" i="32"/>
  <c r="E90" i="32"/>
  <c r="W90" i="31"/>
  <c r="D90" i="31"/>
  <c r="AA90" i="30"/>
  <c r="H90" i="30"/>
  <c r="C81" i="26"/>
  <c r="U90" i="29"/>
  <c r="B90" i="29"/>
  <c r="D81" i="26"/>
  <c r="B90" i="30"/>
  <c r="U90" i="30"/>
  <c r="AL90" i="29"/>
  <c r="S90" i="29"/>
  <c r="AG90" i="29"/>
  <c r="N90" i="29"/>
  <c r="I90" i="29"/>
  <c r="AB90" i="29"/>
  <c r="E90" i="29"/>
  <c r="X90" i="29"/>
  <c r="P90" i="35"/>
  <c r="AI90" i="35"/>
  <c r="L90" i="35"/>
  <c r="AE90" i="35"/>
  <c r="Z90" i="35"/>
  <c r="G90" i="35"/>
  <c r="V90" i="35"/>
  <c r="C90" i="35"/>
  <c r="P90" i="34"/>
  <c r="AI90" i="34"/>
  <c r="L90" i="34"/>
  <c r="AE90" i="34"/>
  <c r="Z90" i="34"/>
  <c r="G90" i="34"/>
  <c r="V90" i="34"/>
  <c r="C90" i="34"/>
  <c r="AH90" i="33"/>
  <c r="O90" i="33"/>
  <c r="J90" i="33"/>
  <c r="AC90" i="33"/>
  <c r="F90" i="33"/>
  <c r="Y90" i="33"/>
  <c r="B90" i="33"/>
  <c r="U90" i="33"/>
  <c r="O90" i="32"/>
  <c r="AH90" i="32"/>
  <c r="AC90" i="32"/>
  <c r="J90" i="32"/>
  <c r="Y90" i="32"/>
  <c r="F90" i="32"/>
  <c r="AL90" i="31"/>
  <c r="S90" i="31"/>
  <c r="AG90" i="31"/>
  <c r="N90" i="31"/>
  <c r="I90" i="31"/>
  <c r="AB90" i="31"/>
  <c r="X90" i="31"/>
  <c r="E90" i="31"/>
  <c r="AL90" i="30"/>
  <c r="S90" i="30"/>
  <c r="AG90" i="30"/>
  <c r="N90" i="30"/>
  <c r="AB90" i="30"/>
  <c r="I90" i="30"/>
  <c r="X90" i="30"/>
  <c r="E90" i="30"/>
  <c r="T90" i="30"/>
  <c r="AM90" i="30"/>
  <c r="T90" i="34"/>
  <c r="AM90" i="34"/>
  <c r="AJ90" i="30"/>
  <c r="Q90" i="30"/>
  <c r="Q90" i="34"/>
  <c r="AJ90" i="34"/>
  <c r="BB93" i="33"/>
  <c r="BU93" i="33"/>
  <c r="BU93" i="29"/>
  <c r="BU93" i="32"/>
  <c r="BB93" i="29"/>
  <c r="BB93" i="32"/>
  <c r="BU93" i="35"/>
  <c r="BU93" i="31"/>
  <c r="BB93" i="35"/>
  <c r="BB93" i="31"/>
  <c r="BB93" i="34"/>
  <c r="BB93" i="30"/>
  <c r="BU93" i="34"/>
  <c r="BU93" i="30"/>
  <c r="BR93" i="34"/>
  <c r="BR93" i="30"/>
  <c r="AY93" i="34"/>
  <c r="BR93" i="29"/>
  <c r="BR93" i="33"/>
  <c r="AY93" i="30"/>
  <c r="AY93" i="33"/>
  <c r="AY93" i="29"/>
  <c r="BR93" i="32"/>
  <c r="AY93" i="32"/>
  <c r="AY93" i="35"/>
  <c r="AY93" i="31"/>
  <c r="BR93" i="35"/>
  <c r="BR93" i="31"/>
  <c r="AO93" i="34"/>
  <c r="BH93" i="30"/>
  <c r="BH93" i="34"/>
  <c r="BH93" i="29"/>
  <c r="BH93" i="33"/>
  <c r="AO93" i="30"/>
  <c r="AO93" i="33"/>
  <c r="AO93" i="29"/>
  <c r="AO93" i="32"/>
  <c r="BH93" i="32"/>
  <c r="BH93" i="35"/>
  <c r="AO93" i="31"/>
  <c r="AO93" i="35"/>
  <c r="BH93" i="31"/>
  <c r="BW93" i="34"/>
  <c r="BW93" i="30"/>
  <c r="BD93" i="34"/>
  <c r="BW93" i="29"/>
  <c r="BD93" i="33"/>
  <c r="BD93" i="30"/>
  <c r="BW93" i="33"/>
  <c r="BD93" i="29"/>
  <c r="BD93" i="32"/>
  <c r="BW93" i="32"/>
  <c r="BW93" i="35"/>
  <c r="BW93" i="31"/>
  <c r="BD93" i="35"/>
  <c r="BD93" i="31"/>
  <c r="AX93" i="33"/>
  <c r="AX93" i="29"/>
  <c r="AX93" i="32"/>
  <c r="BQ93" i="32"/>
  <c r="BQ93" i="35"/>
  <c r="AX93" i="31"/>
  <c r="AX93" i="35"/>
  <c r="BQ93" i="31"/>
  <c r="AX93" i="34"/>
  <c r="BQ93" i="30"/>
  <c r="BQ93" i="34"/>
  <c r="BQ93" i="29"/>
  <c r="BQ93" i="33"/>
  <c r="AX93" i="30"/>
  <c r="BC93" i="34"/>
  <c r="BC93" i="30"/>
  <c r="BV93" i="34"/>
  <c r="BV93" i="30"/>
  <c r="BC93" i="33"/>
  <c r="BV93" i="29"/>
  <c r="BV93" i="33"/>
  <c r="BC93" i="29"/>
  <c r="BV93" i="32"/>
  <c r="BC93" i="32"/>
  <c r="BC93" i="35"/>
  <c r="BV93" i="31"/>
  <c r="BV93" i="35"/>
  <c r="BC93" i="31"/>
  <c r="AV93" i="33"/>
  <c r="AV93" i="29"/>
  <c r="AV93" i="32"/>
  <c r="BO93" i="32"/>
  <c r="BO93" i="35"/>
  <c r="BO93" i="31"/>
  <c r="AV93" i="35"/>
  <c r="AV93" i="31"/>
  <c r="BO93" i="34"/>
  <c r="BO93" i="30"/>
  <c r="AV93" i="34"/>
  <c r="BO93" i="29"/>
  <c r="BO93" i="33"/>
  <c r="AV93" i="30"/>
  <c r="BF93" i="33"/>
  <c r="BF93" i="29"/>
  <c r="BF93" i="32"/>
  <c r="BY93" i="32"/>
  <c r="BY93" i="35"/>
  <c r="BF93" i="31"/>
  <c r="BF93" i="35"/>
  <c r="BY93" i="31"/>
  <c r="BF93" i="34"/>
  <c r="BY93" i="30"/>
  <c r="BY93" i="33"/>
  <c r="BY93" i="29"/>
  <c r="BY93" i="34"/>
  <c r="BF93" i="30"/>
  <c r="BE93" i="32"/>
  <c r="BX93" i="32"/>
  <c r="BX93" i="35"/>
  <c r="BE93" i="31"/>
  <c r="BE93" i="35"/>
  <c r="BX93" i="31"/>
  <c r="BE93" i="34"/>
  <c r="BX93" i="30"/>
  <c r="BX93" i="34"/>
  <c r="BX93" i="29"/>
  <c r="BE93" i="33"/>
  <c r="BE93" i="30"/>
  <c r="BX93" i="33"/>
  <c r="BE93" i="29"/>
  <c r="BN93" i="32"/>
  <c r="AU93" i="32"/>
  <c r="AU93" i="35"/>
  <c r="BN93" i="31"/>
  <c r="BN93" i="35"/>
  <c r="AU93" i="31"/>
  <c r="AU93" i="34"/>
  <c r="AU93" i="30"/>
  <c r="BN93" i="34"/>
  <c r="BN93" i="30"/>
  <c r="AU93" i="33"/>
  <c r="BN93" i="29"/>
  <c r="BN93" i="33"/>
  <c r="AU93" i="29"/>
  <c r="AT93" i="34"/>
  <c r="AT93" i="30"/>
  <c r="BM93" i="34"/>
  <c r="BM93" i="30"/>
  <c r="AT93" i="33"/>
  <c r="BM93" i="33"/>
  <c r="BM93" i="29"/>
  <c r="BM93" i="32"/>
  <c r="AT93" i="29"/>
  <c r="AT93" i="32"/>
  <c r="BM93" i="35"/>
  <c r="BM93" i="31"/>
  <c r="AT93" i="35"/>
  <c r="AT93" i="31"/>
  <c r="AS93" i="34"/>
  <c r="BL93" i="33"/>
  <c r="BL93" i="32"/>
  <c r="BL93" i="30"/>
  <c r="AS93" i="32"/>
  <c r="AS93" i="29"/>
  <c r="BL93" i="35"/>
  <c r="BL93" i="31"/>
  <c r="AS93" i="35"/>
  <c r="AS93" i="31"/>
  <c r="BL93" i="34"/>
  <c r="BL93" i="29"/>
  <c r="AS93" i="33"/>
  <c r="AS93" i="30"/>
  <c r="AP93" i="34"/>
  <c r="BI93" i="30"/>
  <c r="BI93" i="33"/>
  <c r="BI93" i="29"/>
  <c r="BI93" i="34"/>
  <c r="AP93" i="30"/>
  <c r="AP93" i="33"/>
  <c r="AP93" i="29"/>
  <c r="AP93" i="32"/>
  <c r="BI93" i="32"/>
  <c r="BI93" i="35"/>
  <c r="AP93" i="31"/>
  <c r="AP93" i="35"/>
  <c r="BI93" i="31"/>
  <c r="BA93" i="32"/>
  <c r="BA93" i="29"/>
  <c r="BT93" i="35"/>
  <c r="BT93" i="31"/>
  <c r="BA93" i="35"/>
  <c r="BA93" i="31"/>
  <c r="BT93" i="34"/>
  <c r="BT93" i="29"/>
  <c r="BA93" i="33"/>
  <c r="BA93" i="30"/>
  <c r="BA93" i="34"/>
  <c r="BT93" i="33"/>
  <c r="BT93" i="32"/>
  <c r="BT93" i="30"/>
  <c r="AR93" i="32"/>
  <c r="AR93" i="35"/>
  <c r="BK93" i="31"/>
  <c r="BK93" i="35"/>
  <c r="AR93" i="31"/>
  <c r="BK93" i="34"/>
  <c r="BK93" i="30"/>
  <c r="AR93" i="34"/>
  <c r="BK93" i="29"/>
  <c r="AR93" i="33"/>
  <c r="AR93" i="30"/>
  <c r="BK93" i="33"/>
  <c r="AR93" i="29"/>
  <c r="BK93" i="32"/>
  <c r="AN93" i="32"/>
  <c r="BG93" i="32"/>
  <c r="BG93" i="35"/>
  <c r="BG93" i="31"/>
  <c r="AN93" i="35"/>
  <c r="AN93" i="31"/>
  <c r="BG93" i="34"/>
  <c r="BG93" i="30"/>
  <c r="AN93" i="34"/>
  <c r="BG93" i="29"/>
  <c r="BG93" i="33"/>
  <c r="AN93" i="30"/>
  <c r="AN93" i="33"/>
  <c r="AN93" i="29"/>
  <c r="AZ93" i="33"/>
  <c r="AZ93" i="30"/>
  <c r="BS93" i="33"/>
  <c r="AZ93" i="29"/>
  <c r="BS93" i="32"/>
  <c r="AZ93" i="32"/>
  <c r="AZ93" i="35"/>
  <c r="BS93" i="31"/>
  <c r="BS93" i="35"/>
  <c r="AZ93" i="31"/>
  <c r="BS93" i="34"/>
  <c r="BS93" i="30"/>
  <c r="AZ93" i="34"/>
  <c r="BS93" i="29"/>
  <c r="BJ93" i="33"/>
  <c r="AQ93" i="30"/>
  <c r="AQ93" i="33"/>
  <c r="AQ93" i="29"/>
  <c r="BJ93" i="32"/>
  <c r="AQ93" i="32"/>
  <c r="AQ93" i="35"/>
  <c r="AQ93" i="31"/>
  <c r="BJ93" i="35"/>
  <c r="BJ93" i="31"/>
  <c r="BJ93" i="34"/>
  <c r="BJ93" i="30"/>
  <c r="AQ93" i="34"/>
  <c r="BJ93" i="29"/>
  <c r="V89" i="30"/>
  <c r="D89" i="30"/>
  <c r="E89" i="30"/>
  <c r="Y89" i="30"/>
  <c r="G89" i="30"/>
  <c r="AA89" i="30"/>
  <c r="I89" i="30"/>
  <c r="AC89" i="30"/>
  <c r="L89" i="30"/>
  <c r="M89" i="30"/>
  <c r="AG89" i="30"/>
  <c r="AH89" i="30"/>
  <c r="P89" i="30"/>
  <c r="Q89" i="30"/>
  <c r="AK89" i="30"/>
  <c r="AL89" i="30"/>
  <c r="AM89" i="30"/>
  <c r="C89" i="31"/>
  <c r="W89" i="31"/>
  <c r="E89" i="31"/>
  <c r="Y89" i="31"/>
  <c r="G89" i="31"/>
  <c r="AA89" i="31"/>
  <c r="I89" i="31"/>
  <c r="AC89" i="31"/>
  <c r="L89" i="31"/>
  <c r="M89" i="31"/>
  <c r="AG89" i="31"/>
  <c r="AH89" i="31"/>
  <c r="P89" i="31"/>
  <c r="AJ89" i="31"/>
  <c r="AK89" i="31"/>
  <c r="AL89" i="31"/>
  <c r="AM89" i="31"/>
  <c r="V89" i="32"/>
  <c r="D89" i="32"/>
  <c r="E89" i="32"/>
  <c r="Y89" i="32"/>
  <c r="Z89" i="32"/>
  <c r="AA89" i="32"/>
  <c r="I89" i="32"/>
  <c r="AC89" i="32"/>
  <c r="AE89" i="32"/>
  <c r="AF89" i="32"/>
  <c r="AG89" i="32"/>
  <c r="AH89" i="32"/>
  <c r="P89" i="32"/>
  <c r="Q89" i="32"/>
  <c r="R89" i="32"/>
  <c r="AL89" i="32"/>
  <c r="T89" i="32"/>
  <c r="V89" i="33"/>
  <c r="W89" i="33"/>
  <c r="E89" i="33"/>
  <c r="Y89" i="33"/>
  <c r="Z89" i="33"/>
  <c r="H89" i="33"/>
  <c r="I89" i="33"/>
  <c r="AC89" i="33"/>
  <c r="L89" i="33"/>
  <c r="AF89" i="33"/>
  <c r="AG89" i="33"/>
  <c r="AH89" i="33"/>
  <c r="AI89" i="33"/>
  <c r="Q89" i="33"/>
  <c r="R89" i="33"/>
  <c r="AL89" i="33"/>
  <c r="T89" i="33"/>
  <c r="V89" i="34"/>
  <c r="W89" i="34"/>
  <c r="X89" i="34"/>
  <c r="F89" i="34"/>
  <c r="G89" i="34"/>
  <c r="H89" i="34"/>
  <c r="AB89" i="34"/>
  <c r="J89" i="34"/>
  <c r="AE89" i="34"/>
  <c r="M89" i="34"/>
  <c r="AG89" i="34"/>
  <c r="O89" i="34"/>
  <c r="P89" i="34"/>
  <c r="Q89" i="34"/>
  <c r="R89" i="34"/>
  <c r="S89" i="34"/>
  <c r="AM89" i="34"/>
  <c r="V89" i="35"/>
  <c r="W89" i="35"/>
  <c r="E89" i="35"/>
  <c r="F89" i="35"/>
  <c r="Z89" i="35"/>
  <c r="AA89" i="35"/>
  <c r="I89" i="35"/>
  <c r="J89" i="35"/>
  <c r="AE89" i="35"/>
  <c r="AF89" i="35"/>
  <c r="AG89" i="35"/>
  <c r="AH89" i="35"/>
  <c r="AI89" i="35"/>
  <c r="Q89" i="35"/>
  <c r="R89" i="35"/>
  <c r="S89" i="35"/>
  <c r="T89" i="35"/>
  <c r="U89" i="30" l="1"/>
  <c r="U89" i="33"/>
  <c r="B89" i="34"/>
  <c r="B89" i="35"/>
  <c r="U89" i="31"/>
  <c r="B89" i="32"/>
  <c r="AA89" i="29"/>
  <c r="BM92" i="29"/>
  <c r="BM92" i="30"/>
  <c r="AT92" i="30"/>
  <c r="BM92" i="31"/>
  <c r="AT92" i="31"/>
  <c r="BM92" i="34"/>
  <c r="AT92" i="34"/>
  <c r="AT92" i="29"/>
  <c r="BM92" i="33"/>
  <c r="AT92" i="33"/>
  <c r="BM92" i="32"/>
  <c r="AT92" i="35"/>
  <c r="AT92" i="32"/>
  <c r="BM92" i="35"/>
  <c r="T89" i="29"/>
  <c r="BF92" i="31"/>
  <c r="BF92" i="34"/>
  <c r="BF92" i="33"/>
  <c r="BF92" i="35"/>
  <c r="BF92" i="32"/>
  <c r="BF92" i="30"/>
  <c r="BF92" i="29"/>
  <c r="P89" i="29"/>
  <c r="BB92" i="35"/>
  <c r="BB92" i="29"/>
  <c r="BB92" i="30"/>
  <c r="BB92" i="31"/>
  <c r="BB92" i="34"/>
  <c r="BB92" i="33"/>
  <c r="BB92" i="32"/>
  <c r="AE89" i="29"/>
  <c r="AX92" i="35"/>
  <c r="AX92" i="34"/>
  <c r="AX92" i="29"/>
  <c r="AX92" i="32"/>
  <c r="AX92" i="31"/>
  <c r="AX92" i="33"/>
  <c r="AX92" i="30"/>
  <c r="Z89" i="29"/>
  <c r="AS92" i="33"/>
  <c r="BL92" i="32"/>
  <c r="AS92" i="34"/>
  <c r="AS92" i="30"/>
  <c r="AS92" i="35"/>
  <c r="BL92" i="34"/>
  <c r="BL92" i="31"/>
  <c r="AS92" i="29"/>
  <c r="BL92" i="33"/>
  <c r="BL92" i="35"/>
  <c r="AS92" i="32"/>
  <c r="BL92" i="29"/>
  <c r="AS92" i="31"/>
  <c r="BL92" i="30"/>
  <c r="C89" i="29"/>
  <c r="AO92" i="31"/>
  <c r="BH92" i="32"/>
  <c r="AO92" i="34"/>
  <c r="BH92" i="31"/>
  <c r="AO92" i="33"/>
  <c r="BH92" i="34"/>
  <c r="BH92" i="29"/>
  <c r="AO92" i="35"/>
  <c r="BH92" i="35"/>
  <c r="BH92" i="33"/>
  <c r="AO92" i="30"/>
  <c r="AO92" i="32"/>
  <c r="AO92" i="29"/>
  <c r="BH92" i="30"/>
  <c r="Q89" i="29"/>
  <c r="BC92" i="34"/>
  <c r="BC92" i="33"/>
  <c r="BC92" i="29"/>
  <c r="BC92" i="30"/>
  <c r="BC92" i="31"/>
  <c r="BC92" i="32"/>
  <c r="BC92" i="35"/>
  <c r="D89" i="29"/>
  <c r="AP92" i="29"/>
  <c r="BI92" i="33"/>
  <c r="AP92" i="35"/>
  <c r="AP92" i="30"/>
  <c r="BI92" i="35"/>
  <c r="AP92" i="34"/>
  <c r="BI92" i="29"/>
  <c r="AP92" i="31"/>
  <c r="BI92" i="32"/>
  <c r="BI92" i="30"/>
  <c r="BI92" i="34"/>
  <c r="AP92" i="32"/>
  <c r="BI92" i="31"/>
  <c r="AP92" i="33"/>
  <c r="AL89" i="29"/>
  <c r="BE92" i="35"/>
  <c r="BE92" i="29"/>
  <c r="BE92" i="30"/>
  <c r="BE92" i="31"/>
  <c r="BE92" i="34"/>
  <c r="BE92" i="33"/>
  <c r="BE92" i="32"/>
  <c r="O89" i="29"/>
  <c r="BA92" i="33"/>
  <c r="BA92" i="34"/>
  <c r="BA92" i="35"/>
  <c r="BA92" i="29"/>
  <c r="BA92" i="32"/>
  <c r="BA92" i="31"/>
  <c r="BA92" i="30"/>
  <c r="J89" i="29"/>
  <c r="AV92" i="32"/>
  <c r="AV92" i="35"/>
  <c r="AV92" i="34"/>
  <c r="AV92" i="33"/>
  <c r="AV92" i="29"/>
  <c r="AV92" i="30"/>
  <c r="AV92" i="31"/>
  <c r="Y89" i="29"/>
  <c r="BK92" i="30"/>
  <c r="AR92" i="30"/>
  <c r="BK92" i="31"/>
  <c r="AR92" i="33"/>
  <c r="BK92" i="32"/>
  <c r="AR92" i="32"/>
  <c r="BK92" i="35"/>
  <c r="AR92" i="31"/>
  <c r="BK92" i="34"/>
  <c r="AR92" i="34"/>
  <c r="BK92" i="33"/>
  <c r="AR92" i="29"/>
  <c r="BK92" i="29"/>
  <c r="AR92" i="35"/>
  <c r="U89" i="29"/>
  <c r="BG92" i="30"/>
  <c r="AN92" i="30"/>
  <c r="BG92" i="33"/>
  <c r="BG92" i="31"/>
  <c r="BG92" i="32"/>
  <c r="AN92" i="32"/>
  <c r="AN92" i="33"/>
  <c r="BG92" i="35"/>
  <c r="BG92" i="34"/>
  <c r="AN92" i="34"/>
  <c r="AN92" i="31"/>
  <c r="AN92" i="29"/>
  <c r="BG92" i="29"/>
  <c r="AN92" i="35"/>
  <c r="AK89" i="29"/>
  <c r="BD92" i="30"/>
  <c r="BD92" i="33"/>
  <c r="BD92" i="29"/>
  <c r="BD92" i="31"/>
  <c r="BD92" i="32"/>
  <c r="BD92" i="35"/>
  <c r="BD92" i="34"/>
  <c r="AG89" i="29"/>
  <c r="AZ92" i="29"/>
  <c r="AZ92" i="30"/>
  <c r="AZ92" i="31"/>
  <c r="AZ92" i="32"/>
  <c r="AZ92" i="33"/>
  <c r="AZ92" i="34"/>
  <c r="AZ92" i="35"/>
  <c r="I89" i="29"/>
  <c r="AU92" i="30"/>
  <c r="AU92" i="29"/>
  <c r="BN92" i="35"/>
  <c r="AU92" i="33"/>
  <c r="AU92" i="32"/>
  <c r="BN92" i="29"/>
  <c r="BN92" i="32"/>
  <c r="AU92" i="34"/>
  <c r="BN92" i="31"/>
  <c r="AU92" i="31"/>
  <c r="BN92" i="30"/>
  <c r="BN92" i="33"/>
  <c r="AU92" i="35"/>
  <c r="BN92" i="34"/>
  <c r="X89" i="29"/>
  <c r="BJ92" i="35"/>
  <c r="AQ92" i="31"/>
  <c r="AQ92" i="30"/>
  <c r="BJ92" i="29"/>
  <c r="AQ92" i="33"/>
  <c r="AQ92" i="35"/>
  <c r="AQ92" i="32"/>
  <c r="BJ92" i="31"/>
  <c r="AQ92" i="29"/>
  <c r="BJ92" i="30"/>
  <c r="AQ92" i="34"/>
  <c r="BJ92" i="33"/>
  <c r="BJ92" i="32"/>
  <c r="BJ92" i="34"/>
  <c r="M89" i="29"/>
  <c r="AY92" i="34"/>
  <c r="AY92" i="31"/>
  <c r="AY92" i="35"/>
  <c r="AY92" i="30"/>
  <c r="AY92" i="29"/>
  <c r="AY92" i="32"/>
  <c r="AY92" i="33"/>
  <c r="AB89" i="29"/>
  <c r="AM89" i="35"/>
  <c r="W89" i="29"/>
  <c r="AJ89" i="29"/>
  <c r="AM89" i="32"/>
  <c r="V89" i="31"/>
  <c r="W89" i="32"/>
  <c r="D89" i="33"/>
  <c r="E89" i="34"/>
  <c r="Q89" i="31"/>
  <c r="AH89" i="29"/>
  <c r="U89" i="34"/>
  <c r="AJ89" i="32"/>
  <c r="AI89" i="30"/>
  <c r="AI89" i="31"/>
  <c r="AK89" i="32"/>
  <c r="AK89" i="33"/>
  <c r="AL89" i="34"/>
  <c r="AJ89" i="35"/>
  <c r="AC89" i="29"/>
  <c r="AE89" i="30"/>
  <c r="AE89" i="31"/>
  <c r="M89" i="32"/>
  <c r="M89" i="33"/>
  <c r="N89" i="34"/>
  <c r="AL89" i="35"/>
  <c r="B89" i="29"/>
  <c r="F89" i="29"/>
  <c r="Z89" i="30"/>
  <c r="Z89" i="31"/>
  <c r="H89" i="32"/>
  <c r="AA89" i="33"/>
  <c r="I89" i="34"/>
  <c r="AM89" i="29"/>
  <c r="AB89" i="35"/>
  <c r="N89" i="35"/>
  <c r="K90" i="33"/>
  <c r="AD90" i="33"/>
  <c r="AD90" i="34"/>
  <c r="K90" i="34"/>
  <c r="E89" i="29"/>
  <c r="N89" i="29"/>
  <c r="S89" i="29"/>
  <c r="B89" i="30"/>
  <c r="H89" i="30"/>
  <c r="D89" i="31"/>
  <c r="X89" i="32"/>
  <c r="S89" i="32"/>
  <c r="N89" i="33"/>
  <c r="AH89" i="34"/>
  <c r="AC89" i="35"/>
  <c r="H89" i="29"/>
  <c r="AJ89" i="33"/>
  <c r="AM89" i="33"/>
  <c r="AF89" i="30"/>
  <c r="AF89" i="31"/>
  <c r="AB89" i="32"/>
  <c r="X89" i="33"/>
  <c r="S89" i="33"/>
  <c r="Y89" i="34"/>
  <c r="U89" i="35"/>
  <c r="AF89" i="29"/>
  <c r="W89" i="30"/>
  <c r="L89" i="29"/>
  <c r="AI89" i="29"/>
  <c r="U89" i="32"/>
  <c r="T89" i="31"/>
  <c r="C89" i="30"/>
  <c r="R89" i="30"/>
  <c r="H89" i="31"/>
  <c r="R89" i="31"/>
  <c r="N89" i="32"/>
  <c r="AB89" i="33"/>
  <c r="AC89" i="34"/>
  <c r="Y89" i="35"/>
  <c r="O89" i="35"/>
  <c r="V89" i="29"/>
  <c r="X89" i="35"/>
  <c r="K90" i="30"/>
  <c r="AD90" i="30"/>
  <c r="AJ89" i="34"/>
  <c r="AJ89" i="30"/>
  <c r="T89" i="34"/>
  <c r="T89" i="30"/>
  <c r="X89" i="30"/>
  <c r="AB89" i="30"/>
  <c r="N89" i="30"/>
  <c r="S89" i="30"/>
  <c r="X89" i="31"/>
  <c r="AB89" i="31"/>
  <c r="N89" i="31"/>
  <c r="S89" i="31"/>
  <c r="F89" i="32"/>
  <c r="J89" i="32"/>
  <c r="O89" i="32"/>
  <c r="B89" i="33"/>
  <c r="F89" i="33"/>
  <c r="J89" i="33"/>
  <c r="O89" i="33"/>
  <c r="C89" i="34"/>
  <c r="Z89" i="34"/>
  <c r="L89" i="34"/>
  <c r="AI89" i="34"/>
  <c r="C89" i="35"/>
  <c r="G89" i="35"/>
  <c r="L89" i="35"/>
  <c r="P89" i="35"/>
  <c r="B81" i="26"/>
  <c r="F89" i="30"/>
  <c r="J89" i="30"/>
  <c r="O89" i="30"/>
  <c r="B89" i="31"/>
  <c r="F89" i="31"/>
  <c r="J89" i="31"/>
  <c r="O89" i="31"/>
  <c r="C89" i="32"/>
  <c r="G89" i="32"/>
  <c r="L89" i="32"/>
  <c r="AI89" i="32"/>
  <c r="C89" i="33"/>
  <c r="G89" i="33"/>
  <c r="AE89" i="33"/>
  <c r="P89" i="33"/>
  <c r="D89" i="34"/>
  <c r="AA89" i="34"/>
  <c r="AF89" i="34"/>
  <c r="AK89" i="34"/>
  <c r="D89" i="35"/>
  <c r="H89" i="35"/>
  <c r="M89" i="35"/>
  <c r="AK89" i="35"/>
  <c r="F81" i="26"/>
  <c r="K81" i="26"/>
  <c r="G89" i="29"/>
  <c r="R89" i="29"/>
  <c r="K90" i="32"/>
  <c r="AD90" i="32"/>
  <c r="AD90" i="31"/>
  <c r="K90" i="31"/>
  <c r="K90" i="35"/>
  <c r="AD90" i="35"/>
  <c r="AD90" i="29"/>
  <c r="K90" i="29"/>
  <c r="BV92" i="33"/>
  <c r="BV92" i="32"/>
  <c r="BV92" i="35"/>
  <c r="BV92" i="31"/>
  <c r="BV92" i="34"/>
  <c r="BV92" i="29"/>
  <c r="BV92" i="30"/>
  <c r="BP93" i="34"/>
  <c r="BP93" i="29"/>
  <c r="AW93" i="33"/>
  <c r="AW93" i="30"/>
  <c r="AW93" i="31"/>
  <c r="BP93" i="33"/>
  <c r="AW93" i="29"/>
  <c r="AW93" i="32"/>
  <c r="AW93" i="35"/>
  <c r="BP93" i="32"/>
  <c r="BP93" i="35"/>
  <c r="BP93" i="31"/>
  <c r="AW93" i="34"/>
  <c r="BP93" i="30"/>
  <c r="BU92" i="32"/>
  <c r="BU92" i="35"/>
  <c r="BU92" i="31"/>
  <c r="BU92" i="29"/>
  <c r="BU92" i="34"/>
  <c r="BU92" i="30"/>
  <c r="BU92" i="33"/>
  <c r="BT92" i="35"/>
  <c r="BT92" i="31"/>
  <c r="BT92" i="34"/>
  <c r="BT92" i="29"/>
  <c r="BT92" i="30"/>
  <c r="BT92" i="33"/>
  <c r="BT92" i="32"/>
  <c r="BS92" i="34"/>
  <c r="BS92" i="29"/>
  <c r="BS92" i="30"/>
  <c r="BS92" i="33"/>
  <c r="BS92" i="32"/>
  <c r="BS92" i="35"/>
  <c r="BS92" i="31"/>
  <c r="BR92" i="35"/>
  <c r="BR92" i="34"/>
  <c r="BR92" i="29"/>
  <c r="BR92" i="30"/>
  <c r="BR92" i="33"/>
  <c r="BR92" i="32"/>
  <c r="BR92" i="31"/>
  <c r="BY92" i="31"/>
  <c r="BY92" i="34"/>
  <c r="BY92" i="30"/>
  <c r="BY92" i="33"/>
  <c r="BY92" i="29"/>
  <c r="BY92" i="32"/>
  <c r="BY92" i="35"/>
  <c r="BQ92" i="35"/>
  <c r="BQ92" i="31"/>
  <c r="BQ92" i="34"/>
  <c r="BQ92" i="30"/>
  <c r="BQ92" i="33"/>
  <c r="BQ92" i="29"/>
  <c r="BQ92" i="32"/>
  <c r="BX92" i="29"/>
  <c r="BX92" i="32"/>
  <c r="BX92" i="35"/>
  <c r="BX92" i="31"/>
  <c r="BX92" i="30"/>
  <c r="BX92" i="34"/>
  <c r="BX92" i="33"/>
  <c r="BO92" i="34"/>
  <c r="BO92" i="30"/>
  <c r="BO92" i="33"/>
  <c r="BO92" i="32"/>
  <c r="BO92" i="35"/>
  <c r="BO92" i="31"/>
  <c r="BO92" i="29"/>
  <c r="BW92" i="29"/>
  <c r="BW92" i="34"/>
  <c r="BW92" i="30"/>
  <c r="BW92" i="33"/>
  <c r="BW92" i="32"/>
  <c r="BW92" i="35"/>
  <c r="BW92" i="31"/>
  <c r="A80" i="26"/>
  <c r="F80" i="26" s="1"/>
  <c r="A88" i="35"/>
  <c r="A88" i="34"/>
  <c r="A88" i="33"/>
  <c r="A88" i="32"/>
  <c r="A88" i="31"/>
  <c r="A88" i="30"/>
  <c r="A88" i="29"/>
  <c r="AD89" i="35"/>
  <c r="I80" i="26"/>
  <c r="AD89" i="30"/>
  <c r="K89" i="34"/>
  <c r="AD89" i="32"/>
  <c r="N80" i="26"/>
  <c r="D80" i="26"/>
  <c r="K89" i="33"/>
  <c r="H80" i="26"/>
  <c r="AD89" i="31"/>
  <c r="M80" i="26"/>
  <c r="C80" i="26"/>
  <c r="V88" i="29"/>
  <c r="W88" i="29"/>
  <c r="X88" i="29"/>
  <c r="H88" i="29"/>
  <c r="AB88" i="29"/>
  <c r="L88" i="29"/>
  <c r="AH88" i="29"/>
  <c r="P88" i="29"/>
  <c r="AJ88" i="29"/>
  <c r="AM88" i="29"/>
  <c r="W88" i="30"/>
  <c r="AA88" i="30"/>
  <c r="I88" i="30"/>
  <c r="J88" i="30"/>
  <c r="M88" i="30"/>
  <c r="AG88" i="30"/>
  <c r="O88" i="30"/>
  <c r="R88" i="30"/>
  <c r="E88" i="31"/>
  <c r="Y88" i="31"/>
  <c r="G88" i="31"/>
  <c r="H88" i="31"/>
  <c r="AG88" i="31"/>
  <c r="O88" i="31"/>
  <c r="AI88" i="31"/>
  <c r="Q88" i="31"/>
  <c r="AK88" i="31"/>
  <c r="S88" i="31"/>
  <c r="T88" i="31"/>
  <c r="F88" i="32"/>
  <c r="Z88" i="32"/>
  <c r="H88" i="32"/>
  <c r="AH88" i="32"/>
  <c r="P88" i="32"/>
  <c r="Q88" i="32"/>
  <c r="AL88" i="32"/>
  <c r="U88" i="33"/>
  <c r="C88" i="33"/>
  <c r="W88" i="33"/>
  <c r="E88" i="33"/>
  <c r="G88" i="33"/>
  <c r="AA88" i="33"/>
  <c r="AB88" i="33"/>
  <c r="AC88" i="33"/>
  <c r="AI88" i="33"/>
  <c r="AJ88" i="33"/>
  <c r="B88" i="34"/>
  <c r="V88" i="34"/>
  <c r="W88" i="34"/>
  <c r="AA88" i="34"/>
  <c r="J88" i="34"/>
  <c r="AE88" i="34"/>
  <c r="AF88" i="34"/>
  <c r="N88" i="34"/>
  <c r="AJ88" i="34"/>
  <c r="B88" i="35"/>
  <c r="F88" i="35"/>
  <c r="G88" i="35"/>
  <c r="I88" i="35"/>
  <c r="J88" i="35"/>
  <c r="AE88" i="35"/>
  <c r="AF88" i="35"/>
  <c r="R88" i="35"/>
  <c r="S88" i="35"/>
  <c r="K89" i="29" l="1"/>
  <c r="AW92" i="35"/>
  <c r="AW92" i="29"/>
  <c r="AW92" i="30"/>
  <c r="AW92" i="31"/>
  <c r="AW92" i="34"/>
  <c r="AW92" i="33"/>
  <c r="AW92" i="32"/>
  <c r="K80" i="26"/>
  <c r="AD89" i="29"/>
  <c r="AD89" i="34"/>
  <c r="AD89" i="33"/>
  <c r="K89" i="30"/>
  <c r="K89" i="35"/>
  <c r="K89" i="31"/>
  <c r="K89" i="32"/>
  <c r="BX91" i="33"/>
  <c r="BE91" i="29"/>
  <c r="BE91" i="33"/>
  <c r="BX91" i="32"/>
  <c r="BE91" i="32"/>
  <c r="BX91" i="30"/>
  <c r="BX91" i="35"/>
  <c r="BE91" i="31"/>
  <c r="BE91" i="35"/>
  <c r="BX91" i="31"/>
  <c r="BX91" i="34"/>
  <c r="BE91" i="30"/>
  <c r="BE91" i="34"/>
  <c r="BX91" i="29"/>
  <c r="BO91" i="33"/>
  <c r="BO91" i="29"/>
  <c r="AV91" i="33"/>
  <c r="AV91" i="29"/>
  <c r="AV91" i="32"/>
  <c r="BO91" i="32"/>
  <c r="BO91" i="35"/>
  <c r="AV91" i="31"/>
  <c r="AV91" i="35"/>
  <c r="BO91" i="31"/>
  <c r="AV91" i="34"/>
  <c r="BO91" i="30"/>
  <c r="BO91" i="34"/>
  <c r="AV91" i="30"/>
  <c r="BG91" i="34"/>
  <c r="AN91" i="30"/>
  <c r="BG91" i="33"/>
  <c r="BG91" i="29"/>
  <c r="AN91" i="33"/>
  <c r="AN91" i="29"/>
  <c r="AN91" i="32"/>
  <c r="BG91" i="32"/>
  <c r="BG91" i="35"/>
  <c r="AN91" i="31"/>
  <c r="AN91" i="35"/>
  <c r="BG91" i="31"/>
  <c r="AN91" i="34"/>
  <c r="BG91" i="30"/>
  <c r="U88" i="29"/>
  <c r="T88" i="30"/>
  <c r="E88" i="32"/>
  <c r="Z88" i="34"/>
  <c r="Y88" i="32"/>
  <c r="C88" i="29"/>
  <c r="Z88" i="33"/>
  <c r="N88" i="30"/>
  <c r="E88" i="29"/>
  <c r="AJ88" i="32"/>
  <c r="AA88" i="31"/>
  <c r="R88" i="31"/>
  <c r="AL88" i="31"/>
  <c r="D88" i="33"/>
  <c r="BD91" i="35"/>
  <c r="BW91" i="31"/>
  <c r="BD91" i="34"/>
  <c r="BW91" i="30"/>
  <c r="BW91" i="34"/>
  <c r="BD91" i="30"/>
  <c r="BW91" i="33"/>
  <c r="BW91" i="29"/>
  <c r="BD91" i="33"/>
  <c r="BD91" i="29"/>
  <c r="BD91" i="32"/>
  <c r="BW91" i="32"/>
  <c r="BW91" i="35"/>
  <c r="BD91" i="31"/>
  <c r="AU91" i="35"/>
  <c r="BN91" i="31"/>
  <c r="AU91" i="34"/>
  <c r="BN91" i="30"/>
  <c r="BN91" i="34"/>
  <c r="AU91" i="30"/>
  <c r="BN91" i="33"/>
  <c r="BN91" i="29"/>
  <c r="AU91" i="33"/>
  <c r="AU91" i="29"/>
  <c r="AU91" i="32"/>
  <c r="BN91" i="32"/>
  <c r="BN91" i="35"/>
  <c r="AU91" i="31"/>
  <c r="A79" i="26"/>
  <c r="K79" i="26" s="1"/>
  <c r="A87" i="35"/>
  <c r="A87" i="34"/>
  <c r="A87" i="33"/>
  <c r="A87" i="32"/>
  <c r="A87" i="31"/>
  <c r="A87" i="30"/>
  <c r="A87" i="29"/>
  <c r="AC88" i="30"/>
  <c r="AM88" i="31"/>
  <c r="N88" i="33"/>
  <c r="Z88" i="35"/>
  <c r="AM88" i="30"/>
  <c r="AG88" i="32"/>
  <c r="G88" i="34"/>
  <c r="X88" i="31"/>
  <c r="AI88" i="32"/>
  <c r="AC88" i="34"/>
  <c r="T88" i="35"/>
  <c r="B88" i="33"/>
  <c r="L88" i="34"/>
  <c r="V88" i="33"/>
  <c r="M88" i="34"/>
  <c r="BC91" i="35"/>
  <c r="BV91" i="31"/>
  <c r="BC91" i="34"/>
  <c r="BV91" i="30"/>
  <c r="BV91" i="34"/>
  <c r="BC91" i="30"/>
  <c r="BV91" i="33"/>
  <c r="BV91" i="29"/>
  <c r="BC91" i="33"/>
  <c r="BC91" i="29"/>
  <c r="BC91" i="32"/>
  <c r="BV91" i="32"/>
  <c r="BV91" i="35"/>
  <c r="BC91" i="31"/>
  <c r="BM91" i="35"/>
  <c r="AT91" i="31"/>
  <c r="BM91" i="34"/>
  <c r="BM91" i="30"/>
  <c r="AT91" i="34"/>
  <c r="AT91" i="30"/>
  <c r="BM91" i="33"/>
  <c r="BM91" i="29"/>
  <c r="AT91" i="33"/>
  <c r="AT91" i="29"/>
  <c r="AT91" i="32"/>
  <c r="BM91" i="32"/>
  <c r="AT91" i="35"/>
  <c r="BM91" i="31"/>
  <c r="BP92" i="32"/>
  <c r="BP92" i="35"/>
  <c r="BP92" i="31"/>
  <c r="BP92" i="30"/>
  <c r="BP92" i="34"/>
  <c r="BP92" i="33"/>
  <c r="BP92" i="29"/>
  <c r="S88" i="30"/>
  <c r="D88" i="32"/>
  <c r="AG88" i="33"/>
  <c r="P88" i="35"/>
  <c r="W88" i="31"/>
  <c r="N88" i="32"/>
  <c r="P88" i="34"/>
  <c r="Q88" i="34"/>
  <c r="AK88" i="35"/>
  <c r="F88" i="31"/>
  <c r="Z88" i="31"/>
  <c r="I88" i="33"/>
  <c r="AM88" i="35"/>
  <c r="AJ88" i="31"/>
  <c r="H88" i="34"/>
  <c r="U88" i="35"/>
  <c r="AA88" i="29"/>
  <c r="AK88" i="30"/>
  <c r="C88" i="32"/>
  <c r="M88" i="33"/>
  <c r="Y88" i="35"/>
  <c r="BB91" i="34"/>
  <c r="BB91" i="30"/>
  <c r="BU91" i="33"/>
  <c r="BU91" i="29"/>
  <c r="BB91" i="33"/>
  <c r="BB91" i="29"/>
  <c r="BB91" i="32"/>
  <c r="BU91" i="32"/>
  <c r="BB91" i="35"/>
  <c r="BU91" i="31"/>
  <c r="BU91" i="35"/>
  <c r="BB91" i="31"/>
  <c r="BU91" i="34"/>
  <c r="BU91" i="30"/>
  <c r="BL91" i="34"/>
  <c r="AS91" i="30"/>
  <c r="BL91" i="33"/>
  <c r="BL91" i="29"/>
  <c r="AS91" i="33"/>
  <c r="AS91" i="29"/>
  <c r="BL91" i="32"/>
  <c r="AS91" i="32"/>
  <c r="AS91" i="35"/>
  <c r="BL91" i="31"/>
  <c r="BL91" i="35"/>
  <c r="AS91" i="31"/>
  <c r="AS91" i="34"/>
  <c r="BL91" i="30"/>
  <c r="AL88" i="30"/>
  <c r="W88" i="32"/>
  <c r="F88" i="34"/>
  <c r="AI88" i="35"/>
  <c r="D88" i="31"/>
  <c r="Y88" i="33"/>
  <c r="AI88" i="34"/>
  <c r="N88" i="31"/>
  <c r="H88" i="33"/>
  <c r="AL88" i="34"/>
  <c r="T88" i="34"/>
  <c r="AI88" i="29"/>
  <c r="H88" i="30"/>
  <c r="U88" i="32"/>
  <c r="L88" i="33"/>
  <c r="V88" i="32"/>
  <c r="AF88" i="33"/>
  <c r="O88" i="35"/>
  <c r="BA91" i="34"/>
  <c r="BT91" i="30"/>
  <c r="BT91" i="34"/>
  <c r="BA91" i="30"/>
  <c r="BT91" i="33"/>
  <c r="BT91" i="29"/>
  <c r="BA91" i="33"/>
  <c r="BA91" i="29"/>
  <c r="BT91" i="32"/>
  <c r="BA91" i="32"/>
  <c r="BA91" i="35"/>
  <c r="BT91" i="31"/>
  <c r="BT91" i="35"/>
  <c r="BA91" i="31"/>
  <c r="AR91" i="34"/>
  <c r="BK91" i="30"/>
  <c r="BK91" i="34"/>
  <c r="AR91" i="33"/>
  <c r="BK91" i="29"/>
  <c r="BK91" i="33"/>
  <c r="AR91" i="30"/>
  <c r="BK91" i="32"/>
  <c r="AR91" i="29"/>
  <c r="AR91" i="32"/>
  <c r="AR91" i="35"/>
  <c r="BK91" i="31"/>
  <c r="BK91" i="35"/>
  <c r="AR91" i="31"/>
  <c r="V88" i="31"/>
  <c r="AF88" i="32"/>
  <c r="Y88" i="34"/>
  <c r="P88" i="33"/>
  <c r="S88" i="29"/>
  <c r="C88" i="30"/>
  <c r="AF88" i="31"/>
  <c r="F88" i="33"/>
  <c r="H88" i="35"/>
  <c r="AB88" i="35"/>
  <c r="T88" i="29"/>
  <c r="D88" i="30"/>
  <c r="AC88" i="35"/>
  <c r="AH88" i="31"/>
  <c r="R88" i="33"/>
  <c r="S88" i="34"/>
  <c r="Z88" i="30"/>
  <c r="I88" i="32"/>
  <c r="J88" i="33"/>
  <c r="AM88" i="34"/>
  <c r="Z88" i="29"/>
  <c r="AJ88" i="30"/>
  <c r="B88" i="32"/>
  <c r="AE88" i="33"/>
  <c r="E88" i="35"/>
  <c r="B88" i="31"/>
  <c r="AE88" i="32"/>
  <c r="AH88" i="35"/>
  <c r="BS91" i="32"/>
  <c r="AZ91" i="29"/>
  <c r="AZ91" i="32"/>
  <c r="AZ91" i="35"/>
  <c r="BS91" i="31"/>
  <c r="BS91" i="35"/>
  <c r="AZ91" i="31"/>
  <c r="AZ91" i="34"/>
  <c r="BS91" i="30"/>
  <c r="BS91" i="34"/>
  <c r="BS91" i="29"/>
  <c r="AZ91" i="33"/>
  <c r="BS91" i="33"/>
  <c r="AZ91" i="30"/>
  <c r="BJ91" i="32"/>
  <c r="AQ91" i="32"/>
  <c r="AQ91" i="29"/>
  <c r="BJ91" i="35"/>
  <c r="BJ91" i="31"/>
  <c r="AQ91" i="35"/>
  <c r="AQ91" i="31"/>
  <c r="BJ91" i="34"/>
  <c r="AQ91" i="30"/>
  <c r="AQ91" i="34"/>
  <c r="BJ91" i="29"/>
  <c r="AQ91" i="33"/>
  <c r="BJ91" i="30"/>
  <c r="BJ91" i="33"/>
  <c r="R88" i="29"/>
  <c r="C88" i="31"/>
  <c r="M88" i="32"/>
  <c r="AH88" i="34"/>
  <c r="AL88" i="29"/>
  <c r="V88" i="30"/>
  <c r="M88" i="31"/>
  <c r="AH88" i="33"/>
  <c r="AA88" i="35"/>
  <c r="O88" i="32"/>
  <c r="F88" i="30"/>
  <c r="P88" i="31"/>
  <c r="AK88" i="33"/>
  <c r="V88" i="35"/>
  <c r="G88" i="30"/>
  <c r="AB88" i="32"/>
  <c r="AL88" i="33"/>
  <c r="D88" i="35"/>
  <c r="Q88" i="30"/>
  <c r="AC88" i="32"/>
  <c r="T88" i="33"/>
  <c r="X88" i="35"/>
  <c r="U88" i="31"/>
  <c r="L88" i="32"/>
  <c r="E88" i="34"/>
  <c r="AY91" i="32"/>
  <c r="AY91" i="29"/>
  <c r="BR91" i="35"/>
  <c r="BR91" i="31"/>
  <c r="AY91" i="35"/>
  <c r="AY91" i="31"/>
  <c r="BR91" i="34"/>
  <c r="AY91" i="30"/>
  <c r="AY91" i="34"/>
  <c r="BR91" i="29"/>
  <c r="AY91" i="33"/>
  <c r="BR91" i="30"/>
  <c r="BR91" i="33"/>
  <c r="BR91" i="32"/>
  <c r="AP91" i="32"/>
  <c r="BI91" i="35"/>
  <c r="BI91" i="31"/>
  <c r="AP91" i="35"/>
  <c r="AP91" i="31"/>
  <c r="BI91" i="34"/>
  <c r="AP91" i="30"/>
  <c r="AP91" i="34"/>
  <c r="BI91" i="29"/>
  <c r="AP91" i="33"/>
  <c r="BI91" i="30"/>
  <c r="BI91" i="33"/>
  <c r="AP91" i="29"/>
  <c r="BI91" i="32"/>
  <c r="AK88" i="29"/>
  <c r="B88" i="30"/>
  <c r="AE88" i="31"/>
  <c r="O88" i="34"/>
  <c r="J88" i="29"/>
  <c r="L88" i="30"/>
  <c r="O88" i="33"/>
  <c r="AJ88" i="35"/>
  <c r="AB88" i="34"/>
  <c r="M88" i="29"/>
  <c r="E88" i="30"/>
  <c r="Q88" i="33"/>
  <c r="N88" i="29"/>
  <c r="Y88" i="30"/>
  <c r="C88" i="35"/>
  <c r="F88" i="29"/>
  <c r="O88" i="29"/>
  <c r="AI88" i="30"/>
  <c r="AK88" i="32"/>
  <c r="S88" i="33"/>
  <c r="W88" i="35"/>
  <c r="G88" i="29"/>
  <c r="AB88" i="31"/>
  <c r="J88" i="32"/>
  <c r="AM88" i="33"/>
  <c r="N88" i="35"/>
  <c r="J88" i="31"/>
  <c r="T88" i="32"/>
  <c r="X88" i="34"/>
  <c r="R88" i="34"/>
  <c r="BF91" i="32"/>
  <c r="BY91" i="35"/>
  <c r="BY91" i="31"/>
  <c r="BF91" i="35"/>
  <c r="BF91" i="31"/>
  <c r="BY91" i="34"/>
  <c r="BF91" i="30"/>
  <c r="BF91" i="34"/>
  <c r="BY91" i="29"/>
  <c r="BF91" i="33"/>
  <c r="BY91" i="30"/>
  <c r="BY91" i="33"/>
  <c r="BF91" i="29"/>
  <c r="BY91" i="32"/>
  <c r="AX91" i="32"/>
  <c r="BQ91" i="35"/>
  <c r="BQ91" i="31"/>
  <c r="AX91" i="35"/>
  <c r="AX91" i="31"/>
  <c r="BQ91" i="34"/>
  <c r="AX91" i="30"/>
  <c r="AX91" i="34"/>
  <c r="BQ91" i="29"/>
  <c r="AX91" i="33"/>
  <c r="BQ91" i="30"/>
  <c r="BQ91" i="33"/>
  <c r="AX91" i="29"/>
  <c r="BQ91" i="32"/>
  <c r="AO91" i="32"/>
  <c r="BH91" i="35"/>
  <c r="AO91" i="31"/>
  <c r="AO91" i="35"/>
  <c r="BH91" i="31"/>
  <c r="BH91" i="34"/>
  <c r="AO91" i="30"/>
  <c r="AO91" i="34"/>
  <c r="BH91" i="29"/>
  <c r="BH91" i="33"/>
  <c r="BH91" i="30"/>
  <c r="AO91" i="33"/>
  <c r="AO91" i="29"/>
  <c r="BH91" i="32"/>
  <c r="I88" i="29"/>
  <c r="U88" i="30"/>
  <c r="L88" i="31"/>
  <c r="X88" i="33"/>
  <c r="B88" i="29"/>
  <c r="AC88" i="29"/>
  <c r="AE88" i="30"/>
  <c r="X88" i="32"/>
  <c r="Q88" i="35"/>
  <c r="I88" i="34"/>
  <c r="AE88" i="29"/>
  <c r="AF88" i="30"/>
  <c r="D88" i="29"/>
  <c r="AF88" i="29"/>
  <c r="X88" i="30"/>
  <c r="G88" i="32"/>
  <c r="AL88" i="35"/>
  <c r="AG88" i="29"/>
  <c r="AH88" i="30"/>
  <c r="AA88" i="32"/>
  <c r="U88" i="34"/>
  <c r="L88" i="35"/>
  <c r="Y88" i="29"/>
  <c r="P88" i="30"/>
  <c r="R88" i="32"/>
  <c r="C88" i="34"/>
  <c r="M88" i="35"/>
  <c r="I88" i="31"/>
  <c r="S88" i="32"/>
  <c r="D88" i="34"/>
  <c r="AG88" i="35"/>
  <c r="Q88" i="29"/>
  <c r="AB88" i="30"/>
  <c r="AC88" i="31"/>
  <c r="AM88" i="32"/>
  <c r="AG88" i="34"/>
  <c r="AK88" i="34"/>
  <c r="B80" i="26"/>
  <c r="L80" i="26"/>
  <c r="M79" i="26"/>
  <c r="H79" i="26"/>
  <c r="G80" i="26"/>
  <c r="I79" i="26"/>
  <c r="C79" i="26"/>
  <c r="N79" i="26"/>
  <c r="D79" i="26"/>
  <c r="K88" i="35"/>
  <c r="K88" i="34"/>
  <c r="AD88" i="29"/>
  <c r="F79" i="26" l="1"/>
  <c r="K88" i="29"/>
  <c r="AD88" i="35"/>
  <c r="AD88" i="34"/>
  <c r="K88" i="30"/>
  <c r="AD88" i="30"/>
  <c r="AD88" i="33"/>
  <c r="K88" i="32"/>
  <c r="K88" i="33"/>
  <c r="AD88" i="32"/>
  <c r="K88" i="31"/>
  <c r="AW91" i="34"/>
  <c r="BP91" i="29"/>
  <c r="BP91" i="33"/>
  <c r="BP91" i="30"/>
  <c r="AW91" i="33"/>
  <c r="AW91" i="29"/>
  <c r="BP91" i="32"/>
  <c r="AW91" i="32"/>
  <c r="BP91" i="35"/>
  <c r="AW91" i="31"/>
  <c r="AW91" i="35"/>
  <c r="BP91" i="31"/>
  <c r="BP91" i="34"/>
  <c r="AW91" i="30"/>
  <c r="AD88" i="31"/>
  <c r="G79" i="26"/>
  <c r="L79" i="26"/>
  <c r="B79" i="26"/>
  <c r="BC90" i="33" l="1"/>
  <c r="BC90" i="34"/>
  <c r="BC90" i="29"/>
  <c r="BC90" i="31"/>
  <c r="BC90" i="35"/>
  <c r="BC90" i="30"/>
  <c r="BC90" i="32"/>
  <c r="AY90" i="30"/>
  <c r="AY90" i="32"/>
  <c r="AY90" i="33"/>
  <c r="AY90" i="34"/>
  <c r="AY90" i="35"/>
  <c r="AY90" i="29"/>
  <c r="AY90" i="31"/>
  <c r="BM90" i="29"/>
  <c r="BM90" i="31"/>
  <c r="BM90" i="32"/>
  <c r="AT90" i="33"/>
  <c r="BM90" i="30"/>
  <c r="BM90" i="33"/>
  <c r="AT90" i="34"/>
  <c r="BM90" i="35"/>
  <c r="BM90" i="34"/>
  <c r="AT90" i="29"/>
  <c r="AT90" i="35"/>
  <c r="AT90" i="30"/>
  <c r="AT90" i="31"/>
  <c r="AT90" i="32"/>
  <c r="BI90" i="29"/>
  <c r="BI90" i="32"/>
  <c r="BI90" i="31"/>
  <c r="AP90" i="32"/>
  <c r="BI90" i="30"/>
  <c r="AP90" i="31"/>
  <c r="BI90" i="33"/>
  <c r="BI90" i="35"/>
  <c r="AP90" i="29"/>
  <c r="AP90" i="33"/>
  <c r="AP90" i="34"/>
  <c r="AP90" i="30"/>
  <c r="BI90" i="34"/>
  <c r="AP90" i="35"/>
  <c r="BF90" i="29"/>
  <c r="BF90" i="34"/>
  <c r="BF90" i="30"/>
  <c r="BF90" i="35"/>
  <c r="BF90" i="31"/>
  <c r="BF90" i="32"/>
  <c r="BF90" i="33"/>
  <c r="BB90" i="34"/>
  <c r="BB90" i="29"/>
  <c r="BB90" i="35"/>
  <c r="BB90" i="30"/>
  <c r="BB90" i="31"/>
  <c r="BB90" i="32"/>
  <c r="BB90" i="33"/>
  <c r="AX90" i="30"/>
  <c r="AX90" i="35"/>
  <c r="AX90" i="31"/>
  <c r="AX90" i="32"/>
  <c r="AX90" i="33"/>
  <c r="AX90" i="29"/>
  <c r="AX90" i="34"/>
  <c r="BL90" i="30"/>
  <c r="BL90" i="31"/>
  <c r="BL90" i="34"/>
  <c r="AS90" i="35"/>
  <c r="AS90" i="29"/>
  <c r="BL90" i="32"/>
  <c r="AS90" i="34"/>
  <c r="BL90" i="35"/>
  <c r="AS90" i="30"/>
  <c r="BL90" i="33"/>
  <c r="AS90" i="31"/>
  <c r="AS90" i="32"/>
  <c r="AS90" i="33"/>
  <c r="BL90" i="29"/>
  <c r="BH90" i="29"/>
  <c r="AO90" i="31"/>
  <c r="AO90" i="32"/>
  <c r="BH90" i="30"/>
  <c r="BH90" i="31"/>
  <c r="AO90" i="33"/>
  <c r="BH90" i="35"/>
  <c r="AO90" i="29"/>
  <c r="BH90" i="32"/>
  <c r="BH90" i="34"/>
  <c r="AO90" i="35"/>
  <c r="AO90" i="30"/>
  <c r="BH90" i="33"/>
  <c r="AO90" i="34"/>
  <c r="BE90" i="30"/>
  <c r="BE90" i="34"/>
  <c r="BE90" i="32"/>
  <c r="BE90" i="33"/>
  <c r="BE90" i="35"/>
  <c r="BE90" i="29"/>
  <c r="BE90" i="31"/>
  <c r="BA90" i="29"/>
  <c r="BA90" i="34"/>
  <c r="BA90" i="30"/>
  <c r="BA90" i="31"/>
  <c r="BA90" i="33"/>
  <c r="BA90" i="32"/>
  <c r="BA90" i="35"/>
  <c r="AV90" i="34"/>
  <c r="AV90" i="29"/>
  <c r="AV90" i="31"/>
  <c r="AV90" i="35"/>
  <c r="AV90" i="30"/>
  <c r="AV90" i="32"/>
  <c r="AV90" i="33"/>
  <c r="BK90" i="30"/>
  <c r="AR90" i="31"/>
  <c r="BK90" i="34"/>
  <c r="AR90" i="29"/>
  <c r="BK90" i="31"/>
  <c r="AR90" i="32"/>
  <c r="BK90" i="35"/>
  <c r="AR90" i="30"/>
  <c r="BK90" i="32"/>
  <c r="AR90" i="33"/>
  <c r="AR90" i="35"/>
  <c r="BK90" i="33"/>
  <c r="AR90" i="34"/>
  <c r="BK90" i="29"/>
  <c r="BG90" i="29"/>
  <c r="BG90" i="33"/>
  <c r="AN90" i="34"/>
  <c r="BG90" i="30"/>
  <c r="AN90" i="31"/>
  <c r="BG90" i="34"/>
  <c r="AN90" i="29"/>
  <c r="BG90" i="31"/>
  <c r="AN90" i="32"/>
  <c r="BG90" i="35"/>
  <c r="AN90" i="30"/>
  <c r="BG90" i="32"/>
  <c r="AN90" i="33"/>
  <c r="AN90" i="35"/>
  <c r="BD90" i="29"/>
  <c r="BD90" i="31"/>
  <c r="BD90" i="35"/>
  <c r="BD90" i="30"/>
  <c r="BD90" i="32"/>
  <c r="BD90" i="33"/>
  <c r="BD90" i="34"/>
  <c r="AZ90" i="33"/>
  <c r="AZ90" i="34"/>
  <c r="AZ90" i="29"/>
  <c r="AZ90" i="31"/>
  <c r="AZ90" i="35"/>
  <c r="AZ90" i="30"/>
  <c r="AZ90" i="32"/>
  <c r="AU90" i="32"/>
  <c r="BN90" i="34"/>
  <c r="AU90" i="35"/>
  <c r="AU90" i="29"/>
  <c r="BN90" i="29"/>
  <c r="AU90" i="33"/>
  <c r="BN90" i="35"/>
  <c r="AU90" i="30"/>
  <c r="BN90" i="30"/>
  <c r="BN90" i="31"/>
  <c r="BN90" i="32"/>
  <c r="AU90" i="31"/>
  <c r="BN90" i="33"/>
  <c r="AU90" i="34"/>
  <c r="AQ90" i="29"/>
  <c r="BJ90" i="29"/>
  <c r="AQ90" i="33"/>
  <c r="BJ90" i="31"/>
  <c r="AQ90" i="30"/>
  <c r="BJ90" i="30"/>
  <c r="BJ90" i="32"/>
  <c r="BJ90" i="33"/>
  <c r="BJ90" i="35"/>
  <c r="AQ90" i="31"/>
  <c r="AQ90" i="34"/>
  <c r="AQ90" i="32"/>
  <c r="AQ90" i="35"/>
  <c r="BJ90" i="34"/>
  <c r="AG87" i="35"/>
  <c r="N87" i="35"/>
  <c r="X87" i="35"/>
  <c r="E87" i="35"/>
  <c r="M87" i="34"/>
  <c r="AF87" i="34"/>
  <c r="D87" i="34"/>
  <c r="W87" i="34"/>
  <c r="T87" i="33"/>
  <c r="AM87" i="33"/>
  <c r="L87" i="33"/>
  <c r="AE87" i="33"/>
  <c r="V87" i="33"/>
  <c r="C87" i="33"/>
  <c r="S87" i="32"/>
  <c r="AL87" i="32"/>
  <c r="J87" i="32"/>
  <c r="AC87" i="32"/>
  <c r="B87" i="32"/>
  <c r="U87" i="32"/>
  <c r="R87" i="31"/>
  <c r="AK87" i="31"/>
  <c r="I87" i="31"/>
  <c r="AB87" i="31"/>
  <c r="AJ87" i="30"/>
  <c r="Q87" i="30"/>
  <c r="AA87" i="30"/>
  <c r="H87" i="30"/>
  <c r="BU90" i="32"/>
  <c r="BU90" i="35"/>
  <c r="BU90" i="31"/>
  <c r="BU90" i="30"/>
  <c r="BU90" i="34"/>
  <c r="BU90" i="29"/>
  <c r="BU90" i="33"/>
  <c r="AI87" i="29"/>
  <c r="P87" i="29"/>
  <c r="Z87" i="29"/>
  <c r="G87" i="29"/>
  <c r="AF87" i="35"/>
  <c r="M87" i="35"/>
  <c r="D87" i="35"/>
  <c r="W87" i="35"/>
  <c r="T87" i="34"/>
  <c r="AM87" i="34"/>
  <c r="L87" i="34"/>
  <c r="AE87" i="34"/>
  <c r="V87" i="34"/>
  <c r="C87" i="34"/>
  <c r="AL87" i="33"/>
  <c r="S87" i="33"/>
  <c r="AC87" i="33"/>
  <c r="J87" i="33"/>
  <c r="U87" i="33"/>
  <c r="B87" i="33"/>
  <c r="R87" i="32"/>
  <c r="AK87" i="32"/>
  <c r="AB87" i="32"/>
  <c r="I87" i="32"/>
  <c r="AJ87" i="31"/>
  <c r="Q87" i="31"/>
  <c r="AA87" i="31"/>
  <c r="H87" i="31"/>
  <c r="AI87" i="30"/>
  <c r="P87" i="30"/>
  <c r="G87" i="30"/>
  <c r="Z87" i="30"/>
  <c r="BT90" i="29"/>
  <c r="BT90" i="33"/>
  <c r="BT90" i="32"/>
  <c r="BT90" i="31"/>
  <c r="BT90" i="35"/>
  <c r="BT90" i="34"/>
  <c r="BT90" i="30"/>
  <c r="AH87" i="29"/>
  <c r="O87" i="29"/>
  <c r="Y87" i="29"/>
  <c r="F87" i="29"/>
  <c r="AM87" i="35"/>
  <c r="T87" i="35"/>
  <c r="L87" i="35"/>
  <c r="AE87" i="35"/>
  <c r="V87" i="35"/>
  <c r="C87" i="35"/>
  <c r="AL87" i="34"/>
  <c r="S87" i="34"/>
  <c r="J87" i="34"/>
  <c r="AC87" i="34"/>
  <c r="U87" i="34"/>
  <c r="B87" i="34"/>
  <c r="AK87" i="33"/>
  <c r="R87" i="33"/>
  <c r="I87" i="33"/>
  <c r="AB87" i="33"/>
  <c r="AJ87" i="32"/>
  <c r="Q87" i="32"/>
  <c r="H87" i="32"/>
  <c r="AA87" i="32"/>
  <c r="AI87" i="31"/>
  <c r="P87" i="31"/>
  <c r="G87" i="31"/>
  <c r="Z87" i="31"/>
  <c r="O87" i="30"/>
  <c r="AH87" i="30"/>
  <c r="F87" i="30"/>
  <c r="Y87" i="30"/>
  <c r="BS90" i="33"/>
  <c r="BS90" i="32"/>
  <c r="BS90" i="31"/>
  <c r="BS90" i="35"/>
  <c r="BS90" i="30"/>
  <c r="BS90" i="34"/>
  <c r="BS90" i="29"/>
  <c r="AG87" i="29"/>
  <c r="N87" i="29"/>
  <c r="X87" i="29"/>
  <c r="E87" i="29"/>
  <c r="AL87" i="35"/>
  <c r="S87" i="35"/>
  <c r="AC87" i="35"/>
  <c r="J87" i="35"/>
  <c r="U87" i="35"/>
  <c r="B87" i="35"/>
  <c r="R87" i="34"/>
  <c r="AK87" i="34"/>
  <c r="I87" i="34"/>
  <c r="AB87" i="34"/>
  <c r="Q87" i="33"/>
  <c r="AJ87" i="33"/>
  <c r="AA87" i="33"/>
  <c r="H87" i="33"/>
  <c r="P87" i="32"/>
  <c r="AI87" i="32"/>
  <c r="G87" i="32"/>
  <c r="Z87" i="32"/>
  <c r="O87" i="31"/>
  <c r="AH87" i="31"/>
  <c r="Y87" i="31"/>
  <c r="F87" i="31"/>
  <c r="AG87" i="30"/>
  <c r="N87" i="30"/>
  <c r="E87" i="30"/>
  <c r="X87" i="30"/>
  <c r="BR90" i="31"/>
  <c r="BR90" i="35"/>
  <c r="BR90" i="30"/>
  <c r="BR90" i="34"/>
  <c r="BR90" i="29"/>
  <c r="BR90" i="33"/>
  <c r="BR90" i="32"/>
  <c r="AF87" i="29"/>
  <c r="M87" i="29"/>
  <c r="W87" i="29"/>
  <c r="D87" i="29"/>
  <c r="AK87" i="35"/>
  <c r="R87" i="35"/>
  <c r="I87" i="35"/>
  <c r="AB87" i="35"/>
  <c r="AJ87" i="34"/>
  <c r="Q87" i="34"/>
  <c r="H87" i="34"/>
  <c r="AA87" i="34"/>
  <c r="P87" i="33"/>
  <c r="AI87" i="33"/>
  <c r="G87" i="33"/>
  <c r="Z87" i="33"/>
  <c r="AH87" i="32"/>
  <c r="O87" i="32"/>
  <c r="F87" i="32"/>
  <c r="Y87" i="32"/>
  <c r="N87" i="31"/>
  <c r="AG87" i="31"/>
  <c r="X87" i="31"/>
  <c r="E87" i="31"/>
  <c r="M87" i="30"/>
  <c r="AF87" i="30"/>
  <c r="W87" i="30"/>
  <c r="D87" i="30"/>
  <c r="BY90" i="29"/>
  <c r="BY90" i="33"/>
  <c r="BY90" i="32"/>
  <c r="BY90" i="35"/>
  <c r="BY90" i="31"/>
  <c r="BY90" i="34"/>
  <c r="BY90" i="30"/>
  <c r="AM87" i="29"/>
  <c r="T87" i="29"/>
  <c r="BQ90" i="33"/>
  <c r="BQ90" i="32"/>
  <c r="BQ90" i="35"/>
  <c r="BQ90" i="31"/>
  <c r="BQ90" i="34"/>
  <c r="BQ90" i="30"/>
  <c r="BQ90" i="29"/>
  <c r="AE87" i="29"/>
  <c r="L87" i="29"/>
  <c r="V87" i="29"/>
  <c r="C87" i="29"/>
  <c r="Q87" i="35"/>
  <c r="AJ87" i="35"/>
  <c r="H87" i="35"/>
  <c r="AA87" i="35"/>
  <c r="AI87" i="34"/>
  <c r="P87" i="34"/>
  <c r="Z87" i="34"/>
  <c r="G87" i="34"/>
  <c r="AH87" i="33"/>
  <c r="O87" i="33"/>
  <c r="Y87" i="33"/>
  <c r="F87" i="33"/>
  <c r="AG87" i="32"/>
  <c r="N87" i="32"/>
  <c r="E87" i="32"/>
  <c r="X87" i="32"/>
  <c r="M87" i="31"/>
  <c r="AF87" i="31"/>
  <c r="W87" i="31"/>
  <c r="D87" i="31"/>
  <c r="AM87" i="30"/>
  <c r="T87" i="30"/>
  <c r="AE87" i="30"/>
  <c r="L87" i="30"/>
  <c r="V87" i="30"/>
  <c r="C87" i="30"/>
  <c r="BX90" i="30"/>
  <c r="BX90" i="29"/>
  <c r="BX90" i="33"/>
  <c r="BX90" i="32"/>
  <c r="BX90" i="35"/>
  <c r="BX90" i="31"/>
  <c r="BX90" i="34"/>
  <c r="AL87" i="29"/>
  <c r="S87" i="29"/>
  <c r="BO90" i="34"/>
  <c r="BO90" i="30"/>
  <c r="BO90" i="33"/>
  <c r="BO90" i="29"/>
  <c r="BO90" i="32"/>
  <c r="BO90" i="35"/>
  <c r="BO90" i="31"/>
  <c r="AC87" i="29"/>
  <c r="J87" i="29"/>
  <c r="U87" i="29"/>
  <c r="B87" i="29"/>
  <c r="P87" i="35"/>
  <c r="AI87" i="35"/>
  <c r="Z87" i="35"/>
  <c r="G87" i="35"/>
  <c r="O87" i="34"/>
  <c r="AH87" i="34"/>
  <c r="F87" i="34"/>
  <c r="Y87" i="34"/>
  <c r="AG87" i="33"/>
  <c r="N87" i="33"/>
  <c r="E87" i="33"/>
  <c r="X87" i="33"/>
  <c r="AF87" i="32"/>
  <c r="M87" i="32"/>
  <c r="D87" i="32"/>
  <c r="W87" i="32"/>
  <c r="AM87" i="31"/>
  <c r="T87" i="31"/>
  <c r="AE87" i="31"/>
  <c r="L87" i="31"/>
  <c r="C87" i="31"/>
  <c r="V87" i="31"/>
  <c r="AL87" i="30"/>
  <c r="S87" i="30"/>
  <c r="AC87" i="30"/>
  <c r="J87" i="30"/>
  <c r="U87" i="30"/>
  <c r="B87" i="30"/>
  <c r="BW90" i="35"/>
  <c r="BW90" i="31"/>
  <c r="BW90" i="34"/>
  <c r="BW90" i="30"/>
  <c r="BW90" i="33"/>
  <c r="BW90" i="29"/>
  <c r="BW90" i="32"/>
  <c r="AK87" i="29"/>
  <c r="R87" i="29"/>
  <c r="AB87" i="29"/>
  <c r="I87" i="29"/>
  <c r="A86" i="35"/>
  <c r="A86" i="34"/>
  <c r="A86" i="33"/>
  <c r="A86" i="32"/>
  <c r="A86" i="31"/>
  <c r="A86" i="29"/>
  <c r="A86" i="30"/>
  <c r="AH87" i="35"/>
  <c r="O87" i="35"/>
  <c r="F87" i="35"/>
  <c r="Y87" i="35"/>
  <c r="N87" i="34"/>
  <c r="AG87" i="34"/>
  <c r="X87" i="34"/>
  <c r="E87" i="34"/>
  <c r="M87" i="33"/>
  <c r="AF87" i="33"/>
  <c r="W87" i="33"/>
  <c r="D87" i="33"/>
  <c r="T87" i="32"/>
  <c r="AM87" i="32"/>
  <c r="L87" i="32"/>
  <c r="AE87" i="32"/>
  <c r="V87" i="32"/>
  <c r="C87" i="32"/>
  <c r="S87" i="31"/>
  <c r="AL87" i="31"/>
  <c r="J87" i="31"/>
  <c r="AC87" i="31"/>
  <c r="B87" i="31"/>
  <c r="U87" i="31"/>
  <c r="R87" i="30"/>
  <c r="AK87" i="30"/>
  <c r="AB87" i="30"/>
  <c r="I87" i="30"/>
  <c r="BV90" i="31"/>
  <c r="BV90" i="34"/>
  <c r="BV90" i="33"/>
  <c r="BV90" i="29"/>
  <c r="BV90" i="30"/>
  <c r="BV90" i="32"/>
  <c r="BV90" i="35"/>
  <c r="AJ87" i="29"/>
  <c r="Q87" i="29"/>
  <c r="H87" i="29"/>
  <c r="AA87" i="29"/>
  <c r="C86" i="30"/>
  <c r="D86" i="30"/>
  <c r="H86" i="30"/>
  <c r="AC86" i="30"/>
  <c r="L86" i="30"/>
  <c r="AG86" i="30"/>
  <c r="AH86" i="30"/>
  <c r="S86" i="30"/>
  <c r="T86" i="30"/>
  <c r="C86" i="31"/>
  <c r="D86" i="31"/>
  <c r="E86" i="31"/>
  <c r="AB86" i="31"/>
  <c r="AE86" i="31"/>
  <c r="M86" i="31"/>
  <c r="O86" i="31"/>
  <c r="P86" i="31"/>
  <c r="T86" i="31"/>
  <c r="D86" i="32"/>
  <c r="X86" i="32"/>
  <c r="F86" i="32"/>
  <c r="M86" i="32"/>
  <c r="N86" i="32"/>
  <c r="AI86" i="32"/>
  <c r="Q86" i="32"/>
  <c r="X86" i="33"/>
  <c r="F86" i="33"/>
  <c r="G86" i="33"/>
  <c r="AG86" i="33"/>
  <c r="O86" i="33"/>
  <c r="AI86" i="33"/>
  <c r="Q86" i="33"/>
  <c r="R86" i="33"/>
  <c r="S86" i="33"/>
  <c r="Y86" i="34"/>
  <c r="Z86" i="34"/>
  <c r="H86" i="34"/>
  <c r="J86" i="34"/>
  <c r="L86" i="34"/>
  <c r="O86" i="34"/>
  <c r="AI86" i="34"/>
  <c r="AJ86" i="34"/>
  <c r="AK86" i="34"/>
  <c r="V86" i="35"/>
  <c r="W86" i="35"/>
  <c r="G86" i="35"/>
  <c r="AA86" i="35"/>
  <c r="AB86" i="35"/>
  <c r="AC86" i="35"/>
  <c r="AI86" i="35"/>
  <c r="Q86" i="35"/>
  <c r="AL86" i="35"/>
  <c r="AM86" i="35"/>
  <c r="U86" i="30" l="1"/>
  <c r="B86" i="35"/>
  <c r="B86" i="33"/>
  <c r="AK86" i="29"/>
  <c r="BD89" i="31"/>
  <c r="BD89" i="33"/>
  <c r="BD89" i="32"/>
  <c r="BD89" i="35"/>
  <c r="BD89" i="29"/>
  <c r="BD89" i="34"/>
  <c r="BD89" i="30"/>
  <c r="AB86" i="29"/>
  <c r="AU89" i="29"/>
  <c r="BN89" i="32"/>
  <c r="AU89" i="34"/>
  <c r="BN89" i="29"/>
  <c r="AU89" i="30"/>
  <c r="BN89" i="33"/>
  <c r="AU89" i="35"/>
  <c r="BN89" i="31"/>
  <c r="BN89" i="34"/>
  <c r="BN89" i="30"/>
  <c r="AU89" i="31"/>
  <c r="AU89" i="32"/>
  <c r="AU89" i="33"/>
  <c r="BN89" i="35"/>
  <c r="X86" i="29"/>
  <c r="BJ89" i="30"/>
  <c r="AQ89" i="31"/>
  <c r="AQ89" i="33"/>
  <c r="AQ89" i="32"/>
  <c r="BJ89" i="29"/>
  <c r="AQ89" i="35"/>
  <c r="BJ89" i="31"/>
  <c r="BJ89" i="34"/>
  <c r="BJ89" i="35"/>
  <c r="AQ89" i="30"/>
  <c r="AQ89" i="29"/>
  <c r="BJ89" i="32"/>
  <c r="AQ89" i="34"/>
  <c r="BJ89" i="33"/>
  <c r="BC89" i="29"/>
  <c r="BC89" i="32"/>
  <c r="BC89" i="30"/>
  <c r="BC89" i="34"/>
  <c r="BC89" i="35"/>
  <c r="BC89" i="31"/>
  <c r="BC89" i="33"/>
  <c r="AF86" i="29"/>
  <c r="AY89" i="30"/>
  <c r="AY89" i="34"/>
  <c r="AY89" i="31"/>
  <c r="AY89" i="32"/>
  <c r="AY89" i="33"/>
  <c r="AY89" i="35"/>
  <c r="AY89" i="29"/>
  <c r="BM89" i="30"/>
  <c r="AT89" i="31"/>
  <c r="BM89" i="33"/>
  <c r="AT89" i="35"/>
  <c r="AT89" i="30"/>
  <c r="BM89" i="31"/>
  <c r="AT89" i="32"/>
  <c r="BM89" i="34"/>
  <c r="BM89" i="32"/>
  <c r="AT89" i="29"/>
  <c r="AT89" i="33"/>
  <c r="BM89" i="35"/>
  <c r="BM89" i="29"/>
  <c r="AT89" i="34"/>
  <c r="AP89" i="29"/>
  <c r="AP89" i="33"/>
  <c r="BI89" i="35"/>
  <c r="BI89" i="29"/>
  <c r="AP89" i="30"/>
  <c r="BI89" i="32"/>
  <c r="AP89" i="34"/>
  <c r="BI89" i="31"/>
  <c r="AP89" i="32"/>
  <c r="BI89" i="30"/>
  <c r="AP89" i="31"/>
  <c r="BI89" i="33"/>
  <c r="AP89" i="35"/>
  <c r="BI89" i="34"/>
  <c r="AG86" i="29"/>
  <c r="AZ89" i="30"/>
  <c r="AZ89" i="35"/>
  <c r="AZ89" i="31"/>
  <c r="AZ89" i="32"/>
  <c r="AZ89" i="34"/>
  <c r="AZ89" i="33"/>
  <c r="AZ89" i="29"/>
  <c r="AM86" i="29"/>
  <c r="BF89" i="29"/>
  <c r="BF89" i="35"/>
  <c r="BF89" i="30"/>
  <c r="BF89" i="32"/>
  <c r="BF89" i="34"/>
  <c r="BF89" i="31"/>
  <c r="BF89" i="33"/>
  <c r="BB89" i="30"/>
  <c r="BB89" i="32"/>
  <c r="BB89" i="31"/>
  <c r="BB89" i="33"/>
  <c r="BB89" i="34"/>
  <c r="BB89" i="29"/>
  <c r="BB89" i="35"/>
  <c r="AE86" i="29"/>
  <c r="AX89" i="31"/>
  <c r="AX89" i="33"/>
  <c r="AX89" i="34"/>
  <c r="AX89" i="32"/>
  <c r="AX89" i="29"/>
  <c r="AX89" i="35"/>
  <c r="AX89" i="30"/>
  <c r="BL89" i="31"/>
  <c r="BL89" i="34"/>
  <c r="AS89" i="35"/>
  <c r="AS89" i="29"/>
  <c r="AS89" i="32"/>
  <c r="BL89" i="35"/>
  <c r="AS89" i="31"/>
  <c r="BL89" i="32"/>
  <c r="AS89" i="30"/>
  <c r="BL89" i="29"/>
  <c r="AS89" i="33"/>
  <c r="BL89" i="33"/>
  <c r="BL89" i="30"/>
  <c r="AS89" i="34"/>
  <c r="V86" i="29"/>
  <c r="AO89" i="30"/>
  <c r="BH89" i="29"/>
  <c r="AO89" i="33"/>
  <c r="BH89" i="32"/>
  <c r="AO89" i="31"/>
  <c r="BH89" i="30"/>
  <c r="BH89" i="33"/>
  <c r="AO89" i="34"/>
  <c r="BH89" i="35"/>
  <c r="BH89" i="31"/>
  <c r="BH89" i="34"/>
  <c r="AO89" i="35"/>
  <c r="AO89" i="29"/>
  <c r="AO89" i="32"/>
  <c r="AL86" i="29"/>
  <c r="BE89" i="31"/>
  <c r="BE89" i="33"/>
  <c r="BE89" i="32"/>
  <c r="BE89" i="34"/>
  <c r="BE89" i="30"/>
  <c r="BE89" i="29"/>
  <c r="BE89" i="35"/>
  <c r="BA89" i="29"/>
  <c r="BA89" i="35"/>
  <c r="BA89" i="30"/>
  <c r="BA89" i="32"/>
  <c r="BA89" i="34"/>
  <c r="BA89" i="31"/>
  <c r="BA89" i="33"/>
  <c r="AC86" i="29"/>
  <c r="AV89" i="32"/>
  <c r="AV89" i="29"/>
  <c r="AV89" i="34"/>
  <c r="AV89" i="33"/>
  <c r="AV89" i="30"/>
  <c r="AV89" i="35"/>
  <c r="AV89" i="31"/>
  <c r="BK89" i="29"/>
  <c r="AR89" i="30"/>
  <c r="BK89" i="34"/>
  <c r="AR89" i="32"/>
  <c r="BK89" i="30"/>
  <c r="AR89" i="31"/>
  <c r="BK89" i="33"/>
  <c r="BK89" i="35"/>
  <c r="AR89" i="29"/>
  <c r="AR89" i="35"/>
  <c r="BK89" i="31"/>
  <c r="BK89" i="32"/>
  <c r="AR89" i="34"/>
  <c r="AR89" i="33"/>
  <c r="U86" i="29"/>
  <c r="BG89" i="29"/>
  <c r="AN89" i="30"/>
  <c r="BG89" i="34"/>
  <c r="AN89" i="33"/>
  <c r="BG89" i="30"/>
  <c r="AN89" i="31"/>
  <c r="BG89" i="32"/>
  <c r="AN89" i="32"/>
  <c r="BG89" i="31"/>
  <c r="BG89" i="33"/>
  <c r="AN89" i="34"/>
  <c r="BG89" i="35"/>
  <c r="AN89" i="29"/>
  <c r="AN89" i="35"/>
  <c r="AW90" i="32"/>
  <c r="AW90" i="31"/>
  <c r="AW90" i="35"/>
  <c r="AW90" i="34"/>
  <c r="AW90" i="29"/>
  <c r="AW90" i="33"/>
  <c r="AW90" i="30"/>
  <c r="BV89" i="32"/>
  <c r="BV89" i="35"/>
  <c r="BV89" i="31"/>
  <c r="BV89" i="34"/>
  <c r="BV89" i="29"/>
  <c r="BV89" i="33"/>
  <c r="BV89" i="30"/>
  <c r="K87" i="31"/>
  <c r="AD87" i="31"/>
  <c r="AK86" i="30"/>
  <c r="J86" i="31"/>
  <c r="C86" i="32"/>
  <c r="T86" i="32"/>
  <c r="AF86" i="33"/>
  <c r="E86" i="33"/>
  <c r="F86" i="34"/>
  <c r="B86" i="29"/>
  <c r="E86" i="32"/>
  <c r="Y86" i="33"/>
  <c r="T86" i="29"/>
  <c r="R86" i="35"/>
  <c r="AI86" i="31"/>
  <c r="AJ86" i="32"/>
  <c r="AK86" i="33"/>
  <c r="BU89" i="34"/>
  <c r="BU89" i="29"/>
  <c r="BU89" i="33"/>
  <c r="BU89" i="30"/>
  <c r="BU89" i="32"/>
  <c r="BU89" i="35"/>
  <c r="BU89" i="31"/>
  <c r="H86" i="29"/>
  <c r="AC86" i="31"/>
  <c r="V86" i="32"/>
  <c r="AM86" i="32"/>
  <c r="M86" i="33"/>
  <c r="AG86" i="34"/>
  <c r="AH86" i="35"/>
  <c r="Z86" i="35"/>
  <c r="J86" i="29"/>
  <c r="S86" i="29"/>
  <c r="G86" i="34"/>
  <c r="H86" i="35"/>
  <c r="L86" i="29"/>
  <c r="W86" i="30"/>
  <c r="N86" i="30"/>
  <c r="AH86" i="31"/>
  <c r="N86" i="29"/>
  <c r="AC86" i="34"/>
  <c r="C86" i="35"/>
  <c r="T86" i="35"/>
  <c r="AA86" i="30"/>
  <c r="I86" i="31"/>
  <c r="U86" i="32"/>
  <c r="S86" i="32"/>
  <c r="L86" i="33"/>
  <c r="W86" i="34"/>
  <c r="BT89" i="31"/>
  <c r="BT89" i="34"/>
  <c r="BT89" i="29"/>
  <c r="BT89" i="33"/>
  <c r="BT89" i="30"/>
  <c r="BT89" i="32"/>
  <c r="BT89" i="35"/>
  <c r="AD87" i="30"/>
  <c r="K87" i="30"/>
  <c r="BP90" i="34"/>
  <c r="BP90" i="30"/>
  <c r="BP90" i="29"/>
  <c r="BP90" i="33"/>
  <c r="BP90" i="32"/>
  <c r="BP90" i="35"/>
  <c r="BP90" i="31"/>
  <c r="AD87" i="29"/>
  <c r="K87" i="29"/>
  <c r="AA86" i="29"/>
  <c r="Q86" i="29"/>
  <c r="N86" i="34"/>
  <c r="O86" i="35"/>
  <c r="X86" i="31"/>
  <c r="Y86" i="32"/>
  <c r="P86" i="32"/>
  <c r="AJ86" i="33"/>
  <c r="R86" i="34"/>
  <c r="P86" i="30"/>
  <c r="AJ86" i="31"/>
  <c r="AK86" i="32"/>
  <c r="B86" i="32"/>
  <c r="AL86" i="32"/>
  <c r="AE86" i="33"/>
  <c r="D86" i="34"/>
  <c r="E86" i="35"/>
  <c r="BS89" i="32"/>
  <c r="BS89" i="31"/>
  <c r="BS89" i="35"/>
  <c r="BS89" i="34"/>
  <c r="BS89" i="30"/>
  <c r="BS89" i="33"/>
  <c r="BS89" i="29"/>
  <c r="K87" i="35"/>
  <c r="AD87" i="35"/>
  <c r="AJ86" i="29"/>
  <c r="I86" i="30"/>
  <c r="J86" i="30"/>
  <c r="V86" i="31"/>
  <c r="AM86" i="31"/>
  <c r="AF86" i="32"/>
  <c r="V86" i="30"/>
  <c r="AM86" i="30"/>
  <c r="AF86" i="31"/>
  <c r="Z86" i="33"/>
  <c r="AA86" i="34"/>
  <c r="I86" i="35"/>
  <c r="F86" i="30"/>
  <c r="F86" i="29"/>
  <c r="O86" i="29"/>
  <c r="AI86" i="30"/>
  <c r="Q86" i="31"/>
  <c r="R86" i="32"/>
  <c r="J86" i="33"/>
  <c r="V86" i="34"/>
  <c r="AM86" i="34"/>
  <c r="M86" i="35"/>
  <c r="X86" i="35"/>
  <c r="BR89" i="32"/>
  <c r="BR89" i="31"/>
  <c r="BR89" i="35"/>
  <c r="BR89" i="30"/>
  <c r="BR89" i="34"/>
  <c r="BR89" i="33"/>
  <c r="BR89" i="29"/>
  <c r="AB86" i="30"/>
  <c r="B86" i="31"/>
  <c r="AL86" i="31"/>
  <c r="L86" i="32"/>
  <c r="D86" i="33"/>
  <c r="I86" i="29"/>
  <c r="R86" i="29"/>
  <c r="N86" i="33"/>
  <c r="AH86" i="34"/>
  <c r="AG86" i="32"/>
  <c r="AH86" i="33"/>
  <c r="D86" i="29"/>
  <c r="J86" i="35"/>
  <c r="E86" i="29"/>
  <c r="Y86" i="30"/>
  <c r="Z86" i="31"/>
  <c r="AA86" i="32"/>
  <c r="I86" i="33"/>
  <c r="Y86" i="29"/>
  <c r="AH86" i="29"/>
  <c r="AC86" i="33"/>
  <c r="C86" i="34"/>
  <c r="T86" i="34"/>
  <c r="AF86" i="35"/>
  <c r="Q86" i="30"/>
  <c r="R86" i="31"/>
  <c r="BY89" i="35"/>
  <c r="BY89" i="30"/>
  <c r="BY89" i="34"/>
  <c r="BY89" i="33"/>
  <c r="BY89" i="29"/>
  <c r="BY89" i="32"/>
  <c r="BY89" i="31"/>
  <c r="BQ89" i="32"/>
  <c r="BQ89" i="31"/>
  <c r="BQ89" i="35"/>
  <c r="BQ89" i="30"/>
  <c r="BQ89" i="34"/>
  <c r="BQ89" i="33"/>
  <c r="BQ89" i="29"/>
  <c r="AD87" i="34"/>
  <c r="K87" i="34"/>
  <c r="K87" i="33"/>
  <c r="AD87" i="33"/>
  <c r="U86" i="31"/>
  <c r="S86" i="31"/>
  <c r="AE86" i="32"/>
  <c r="W86" i="33"/>
  <c r="E86" i="34"/>
  <c r="Y86" i="35"/>
  <c r="P86" i="35"/>
  <c r="AF86" i="30"/>
  <c r="W86" i="29"/>
  <c r="M86" i="29"/>
  <c r="X86" i="30"/>
  <c r="F86" i="31"/>
  <c r="G86" i="31"/>
  <c r="H86" i="32"/>
  <c r="AB86" i="33"/>
  <c r="B86" i="34"/>
  <c r="AL86" i="34"/>
  <c r="L86" i="35"/>
  <c r="AJ86" i="30"/>
  <c r="AK86" i="31"/>
  <c r="AC86" i="32"/>
  <c r="V86" i="33"/>
  <c r="T86" i="33"/>
  <c r="M86" i="34"/>
  <c r="BX89" i="33"/>
  <c r="BX89" i="32"/>
  <c r="BX89" i="35"/>
  <c r="BX89" i="31"/>
  <c r="BX89" i="34"/>
  <c r="BX89" i="29"/>
  <c r="BX89" i="30"/>
  <c r="BO89" i="34"/>
  <c r="BO89" i="29"/>
  <c r="BO89" i="30"/>
  <c r="BO89" i="33"/>
  <c r="BO89" i="32"/>
  <c r="BO89" i="35"/>
  <c r="BO89" i="31"/>
  <c r="X86" i="34"/>
  <c r="F86" i="35"/>
  <c r="P86" i="34"/>
  <c r="AJ86" i="35"/>
  <c r="M86" i="30"/>
  <c r="N86" i="31"/>
  <c r="O86" i="32"/>
  <c r="E86" i="30"/>
  <c r="Y86" i="31"/>
  <c r="G86" i="32"/>
  <c r="H86" i="33"/>
  <c r="I86" i="34"/>
  <c r="U86" i="34"/>
  <c r="S86" i="34"/>
  <c r="AE86" i="35"/>
  <c r="G86" i="30"/>
  <c r="AA86" i="31"/>
  <c r="I86" i="32"/>
  <c r="G86" i="29"/>
  <c r="P86" i="29"/>
  <c r="J86" i="32"/>
  <c r="C86" i="33"/>
  <c r="AM86" i="33"/>
  <c r="AF86" i="34"/>
  <c r="AG86" i="35"/>
  <c r="BW89" i="35"/>
  <c r="BW89" i="31"/>
  <c r="BW89" i="34"/>
  <c r="BW89" i="29"/>
  <c r="BW89" i="30"/>
  <c r="BW89" i="33"/>
  <c r="BW89" i="32"/>
  <c r="A85" i="35"/>
  <c r="A85" i="34"/>
  <c r="A85" i="33"/>
  <c r="A85" i="32"/>
  <c r="A85" i="31"/>
  <c r="A85" i="29"/>
  <c r="A85" i="30"/>
  <c r="K87" i="32"/>
  <c r="AD87" i="32"/>
  <c r="R86" i="30"/>
  <c r="B86" i="30"/>
  <c r="AL86" i="30"/>
  <c r="L86" i="31"/>
  <c r="W86" i="32"/>
  <c r="AE86" i="30"/>
  <c r="W86" i="31"/>
  <c r="C86" i="29"/>
  <c r="AG86" i="31"/>
  <c r="AH86" i="32"/>
  <c r="P86" i="33"/>
  <c r="Q86" i="34"/>
  <c r="AK86" i="35"/>
  <c r="Z86" i="32"/>
  <c r="AA86" i="33"/>
  <c r="AB86" i="34"/>
  <c r="U86" i="35"/>
  <c r="S86" i="35"/>
  <c r="O86" i="30"/>
  <c r="Z86" i="30"/>
  <c r="H86" i="31"/>
  <c r="AB86" i="32"/>
  <c r="U86" i="33"/>
  <c r="AL86" i="33"/>
  <c r="AE86" i="34"/>
  <c r="D86" i="35"/>
  <c r="Z86" i="29"/>
  <c r="AI86" i="29"/>
  <c r="N86" i="35"/>
  <c r="K86" i="33"/>
  <c r="K86" i="30"/>
  <c r="AD86" i="31"/>
  <c r="AD86" i="32"/>
  <c r="C85" i="29"/>
  <c r="X85" i="29"/>
  <c r="Y85" i="29"/>
  <c r="AA85" i="29"/>
  <c r="AE85" i="29"/>
  <c r="AF85" i="29"/>
  <c r="AH85" i="29"/>
  <c r="AI85" i="29"/>
  <c r="AJ85" i="29"/>
  <c r="AM85" i="29"/>
  <c r="W85" i="30"/>
  <c r="X85" i="30"/>
  <c r="Z85" i="30"/>
  <c r="H85" i="30"/>
  <c r="I85" i="30"/>
  <c r="AF85" i="30"/>
  <c r="AG85" i="30"/>
  <c r="AH85" i="30"/>
  <c r="AI85" i="30"/>
  <c r="AK85" i="30"/>
  <c r="E85" i="31"/>
  <c r="G85" i="31"/>
  <c r="L85" i="31"/>
  <c r="N85" i="31"/>
  <c r="O85" i="31"/>
  <c r="P85" i="31"/>
  <c r="AK85" i="31"/>
  <c r="S85" i="31"/>
  <c r="Y85" i="32"/>
  <c r="Z85" i="32"/>
  <c r="AB85" i="32"/>
  <c r="AH85" i="32"/>
  <c r="AI85" i="32"/>
  <c r="AJ85" i="32"/>
  <c r="AK85" i="32"/>
  <c r="S85" i="32"/>
  <c r="C85" i="33"/>
  <c r="W85" i="33"/>
  <c r="G85" i="33"/>
  <c r="H85" i="33"/>
  <c r="I85" i="33"/>
  <c r="AC85" i="33"/>
  <c r="AI85" i="33"/>
  <c r="Q85" i="33"/>
  <c r="R85" i="33"/>
  <c r="S85" i="33"/>
  <c r="C85" i="34"/>
  <c r="D85" i="34"/>
  <c r="AA85" i="34"/>
  <c r="I85" i="34"/>
  <c r="J85" i="34"/>
  <c r="AF85" i="34"/>
  <c r="N85" i="34"/>
  <c r="AH85" i="34"/>
  <c r="Q85" i="34"/>
  <c r="AK85" i="34"/>
  <c r="AL85" i="34"/>
  <c r="T85" i="34"/>
  <c r="D85" i="35"/>
  <c r="Y85" i="35"/>
  <c r="AB85" i="35"/>
  <c r="L85" i="35"/>
  <c r="AF85" i="35"/>
  <c r="R85" i="35"/>
  <c r="AL85" i="35"/>
  <c r="T85" i="35"/>
  <c r="B85" i="34" l="1"/>
  <c r="U85" i="30"/>
  <c r="U85" i="35"/>
  <c r="W85" i="29"/>
  <c r="AD86" i="29"/>
  <c r="AW89" i="29"/>
  <c r="AW89" i="35"/>
  <c r="AW89" i="30"/>
  <c r="AW89" i="32"/>
  <c r="AW89" i="31"/>
  <c r="AW89" i="33"/>
  <c r="AW89" i="34"/>
  <c r="BE88" i="33"/>
  <c r="BE88" i="30"/>
  <c r="BX88" i="33"/>
  <c r="BE88" i="29"/>
  <c r="BX88" i="32"/>
  <c r="BE88" i="32"/>
  <c r="BE88" i="35"/>
  <c r="BX88" i="31"/>
  <c r="BX88" i="35"/>
  <c r="BE88" i="31"/>
  <c r="BE88" i="34"/>
  <c r="BX88" i="30"/>
  <c r="BX88" i="34"/>
  <c r="BX88" i="29"/>
  <c r="BO88" i="32"/>
  <c r="AV88" i="32"/>
  <c r="BO88" i="35"/>
  <c r="BO88" i="31"/>
  <c r="AV88" i="35"/>
  <c r="AV88" i="31"/>
  <c r="BO88" i="34"/>
  <c r="BO88" i="30"/>
  <c r="AV88" i="34"/>
  <c r="BO88" i="29"/>
  <c r="AV88" i="33"/>
  <c r="AV88" i="30"/>
  <c r="BO88" i="33"/>
  <c r="AV88" i="29"/>
  <c r="AN88" i="32"/>
  <c r="BG88" i="35"/>
  <c r="BG88" i="31"/>
  <c r="AN88" i="35"/>
  <c r="AN88" i="31"/>
  <c r="BG88" i="34"/>
  <c r="BG88" i="30"/>
  <c r="AN88" i="34"/>
  <c r="BG88" i="29"/>
  <c r="AN88" i="33"/>
  <c r="AN88" i="30"/>
  <c r="BG88" i="33"/>
  <c r="AN88" i="29"/>
  <c r="BG88" i="32"/>
  <c r="U85" i="29"/>
  <c r="AC85" i="29"/>
  <c r="T85" i="30"/>
  <c r="X85" i="32"/>
  <c r="G85" i="34"/>
  <c r="Z85" i="33"/>
  <c r="I85" i="35"/>
  <c r="AH85" i="31"/>
  <c r="B85" i="35"/>
  <c r="AD86" i="35"/>
  <c r="Q85" i="32"/>
  <c r="G85" i="30"/>
  <c r="I85" i="32"/>
  <c r="R85" i="31"/>
  <c r="AL85" i="31"/>
  <c r="D85" i="33"/>
  <c r="BW88" i="33"/>
  <c r="BD88" i="29"/>
  <c r="BW88" i="32"/>
  <c r="BD88" i="32"/>
  <c r="BW88" i="35"/>
  <c r="BW88" i="31"/>
  <c r="BD88" i="35"/>
  <c r="BD88" i="31"/>
  <c r="BW88" i="34"/>
  <c r="BW88" i="30"/>
  <c r="BD88" i="34"/>
  <c r="BW88" i="29"/>
  <c r="BD88" i="33"/>
  <c r="BD88" i="30"/>
  <c r="AU88" i="32"/>
  <c r="BN88" i="35"/>
  <c r="BN88" i="31"/>
  <c r="AU88" i="35"/>
  <c r="AU88" i="31"/>
  <c r="BN88" i="34"/>
  <c r="BN88" i="30"/>
  <c r="AU88" i="34"/>
  <c r="BN88" i="29"/>
  <c r="AU88" i="33"/>
  <c r="AU88" i="30"/>
  <c r="BN88" i="33"/>
  <c r="AU88" i="29"/>
  <c r="BN88" i="32"/>
  <c r="A84" i="35"/>
  <c r="A84" i="34"/>
  <c r="A84" i="33"/>
  <c r="A84" i="32"/>
  <c r="A84" i="31"/>
  <c r="A84" i="29"/>
  <c r="A84" i="30"/>
  <c r="I85" i="29"/>
  <c r="AK85" i="29"/>
  <c r="B85" i="30"/>
  <c r="AE85" i="31"/>
  <c r="X85" i="33"/>
  <c r="AM85" i="30"/>
  <c r="AG85" i="32"/>
  <c r="Z85" i="34"/>
  <c r="AG85" i="31"/>
  <c r="M85" i="29"/>
  <c r="AJ85" i="33"/>
  <c r="AC85" i="34"/>
  <c r="AM85" i="35"/>
  <c r="AD86" i="30"/>
  <c r="F85" i="29"/>
  <c r="O85" i="29"/>
  <c r="AL85" i="33"/>
  <c r="W85" i="35"/>
  <c r="V85" i="33"/>
  <c r="M85" i="34"/>
  <c r="K86" i="31"/>
  <c r="F85" i="35"/>
  <c r="BC88" i="32"/>
  <c r="BV88" i="35"/>
  <c r="BV88" i="31"/>
  <c r="BC88" i="35"/>
  <c r="BC88" i="31"/>
  <c r="BV88" i="34"/>
  <c r="BV88" i="30"/>
  <c r="BC88" i="34"/>
  <c r="BV88" i="29"/>
  <c r="BC88" i="33"/>
  <c r="BC88" i="30"/>
  <c r="BV88" i="33"/>
  <c r="BC88" i="29"/>
  <c r="BV88" i="32"/>
  <c r="AT88" i="35"/>
  <c r="BM88" i="31"/>
  <c r="BM88" i="34"/>
  <c r="BM88" i="30"/>
  <c r="AT88" i="34"/>
  <c r="BM88" i="29"/>
  <c r="BM88" i="33"/>
  <c r="AT88" i="30"/>
  <c r="AT88" i="33"/>
  <c r="AT88" i="29"/>
  <c r="BM88" i="32"/>
  <c r="AT88" i="32"/>
  <c r="BM88" i="35"/>
  <c r="AT88" i="31"/>
  <c r="K86" i="32"/>
  <c r="AB85" i="29"/>
  <c r="AC85" i="30"/>
  <c r="T85" i="31"/>
  <c r="E85" i="33"/>
  <c r="G85" i="35"/>
  <c r="D85" i="31"/>
  <c r="N85" i="32"/>
  <c r="AI85" i="34"/>
  <c r="AD86" i="33"/>
  <c r="T85" i="29"/>
  <c r="D85" i="30"/>
  <c r="P85" i="33"/>
  <c r="E85" i="30"/>
  <c r="J85" i="35"/>
  <c r="Z85" i="31"/>
  <c r="AB85" i="33"/>
  <c r="P85" i="30"/>
  <c r="R85" i="32"/>
  <c r="R85" i="30"/>
  <c r="C85" i="32"/>
  <c r="AF85" i="33"/>
  <c r="BU88" i="34"/>
  <c r="BU88" i="30"/>
  <c r="BB88" i="34"/>
  <c r="BU88" i="29"/>
  <c r="BU88" i="33"/>
  <c r="BB88" i="30"/>
  <c r="BB88" i="33"/>
  <c r="BB88" i="29"/>
  <c r="BU88" i="32"/>
  <c r="BB88" i="32"/>
  <c r="BU88" i="35"/>
  <c r="BB88" i="31"/>
  <c r="BB88" i="35"/>
  <c r="BU88" i="31"/>
  <c r="BL88" i="33"/>
  <c r="BL88" i="29"/>
  <c r="AS88" i="33"/>
  <c r="AS88" i="32"/>
  <c r="AS88" i="29"/>
  <c r="BL88" i="32"/>
  <c r="BL88" i="35"/>
  <c r="AS88" i="31"/>
  <c r="AS88" i="35"/>
  <c r="BL88" i="31"/>
  <c r="AS88" i="34"/>
  <c r="AS88" i="30"/>
  <c r="BL88" i="34"/>
  <c r="BL88" i="30"/>
  <c r="J85" i="30"/>
  <c r="AM85" i="31"/>
  <c r="N85" i="33"/>
  <c r="Z85" i="35"/>
  <c r="W85" i="31"/>
  <c r="F85" i="33"/>
  <c r="P85" i="34"/>
  <c r="F85" i="32"/>
  <c r="D85" i="29"/>
  <c r="G85" i="32"/>
  <c r="AB85" i="34"/>
  <c r="AC85" i="35"/>
  <c r="S85" i="34"/>
  <c r="AA85" i="30"/>
  <c r="B85" i="32"/>
  <c r="AE85" i="33"/>
  <c r="V85" i="32"/>
  <c r="M85" i="33"/>
  <c r="O85" i="35"/>
  <c r="BT88" i="34"/>
  <c r="BT88" i="30"/>
  <c r="BT88" i="33"/>
  <c r="BA88" i="33"/>
  <c r="BA88" i="29"/>
  <c r="BA88" i="32"/>
  <c r="BT88" i="29"/>
  <c r="BT88" i="32"/>
  <c r="BT88" i="35"/>
  <c r="BA88" i="31"/>
  <c r="BA88" i="35"/>
  <c r="BT88" i="31"/>
  <c r="BA88" i="34"/>
  <c r="BA88" i="30"/>
  <c r="AR88" i="33"/>
  <c r="AR88" i="32"/>
  <c r="BK88" i="32"/>
  <c r="AR88" i="29"/>
  <c r="BK88" i="35"/>
  <c r="AR88" i="31"/>
  <c r="AR88" i="35"/>
  <c r="BK88" i="31"/>
  <c r="AR88" i="34"/>
  <c r="BK88" i="29"/>
  <c r="BK88" i="34"/>
  <c r="AR88" i="30"/>
  <c r="BK88" i="33"/>
  <c r="BK88" i="30"/>
  <c r="AL85" i="30"/>
  <c r="W85" i="32"/>
  <c r="AG85" i="33"/>
  <c r="P85" i="35"/>
  <c r="S85" i="29"/>
  <c r="V85" i="30"/>
  <c r="AF85" i="31"/>
  <c r="Y85" i="33"/>
  <c r="AA85" i="35"/>
  <c r="L85" i="29"/>
  <c r="M85" i="30"/>
  <c r="H85" i="34"/>
  <c r="N85" i="30"/>
  <c r="S85" i="35"/>
  <c r="M85" i="35"/>
  <c r="H85" i="31"/>
  <c r="V85" i="34"/>
  <c r="AJ85" i="30"/>
  <c r="U85" i="32"/>
  <c r="L85" i="33"/>
  <c r="X85" i="35"/>
  <c r="H85" i="29"/>
  <c r="U85" i="31"/>
  <c r="AE85" i="32"/>
  <c r="AH85" i="35"/>
  <c r="AZ88" i="33"/>
  <c r="AZ88" i="32"/>
  <c r="BS88" i="32"/>
  <c r="AZ88" i="29"/>
  <c r="BS88" i="35"/>
  <c r="AZ88" i="31"/>
  <c r="AZ88" i="35"/>
  <c r="BS88" i="31"/>
  <c r="AZ88" i="34"/>
  <c r="BS88" i="29"/>
  <c r="BS88" i="34"/>
  <c r="AZ88" i="30"/>
  <c r="BS88" i="33"/>
  <c r="BS88" i="30"/>
  <c r="BJ88" i="32"/>
  <c r="BJ88" i="30"/>
  <c r="AQ88" i="35"/>
  <c r="BJ88" i="31"/>
  <c r="BJ88" i="35"/>
  <c r="AQ88" i="31"/>
  <c r="BJ88" i="34"/>
  <c r="BJ88" i="29"/>
  <c r="AQ88" i="34"/>
  <c r="AQ88" i="30"/>
  <c r="BJ88" i="33"/>
  <c r="AQ88" i="29"/>
  <c r="AQ88" i="33"/>
  <c r="AQ88" i="32"/>
  <c r="S85" i="30"/>
  <c r="D85" i="32"/>
  <c r="Y85" i="34"/>
  <c r="AI85" i="35"/>
  <c r="AL85" i="29"/>
  <c r="C85" i="30"/>
  <c r="M85" i="31"/>
  <c r="O85" i="33"/>
  <c r="H85" i="35"/>
  <c r="O85" i="32"/>
  <c r="N85" i="29"/>
  <c r="F85" i="30"/>
  <c r="AI85" i="31"/>
  <c r="AK85" i="33"/>
  <c r="C85" i="35"/>
  <c r="AA85" i="31"/>
  <c r="B85" i="33"/>
  <c r="L85" i="34"/>
  <c r="P85" i="29"/>
  <c r="Q85" i="30"/>
  <c r="AC85" i="32"/>
  <c r="T85" i="33"/>
  <c r="E85" i="35"/>
  <c r="B85" i="31"/>
  <c r="L85" i="32"/>
  <c r="X85" i="34"/>
  <c r="AY88" i="33"/>
  <c r="AY88" i="32"/>
  <c r="BR88" i="32"/>
  <c r="BR88" i="30"/>
  <c r="AY88" i="35"/>
  <c r="BR88" i="31"/>
  <c r="BR88" i="35"/>
  <c r="AY88" i="31"/>
  <c r="BR88" i="34"/>
  <c r="BR88" i="29"/>
  <c r="AY88" i="34"/>
  <c r="AY88" i="30"/>
  <c r="BR88" i="33"/>
  <c r="AY88" i="29"/>
  <c r="AP88" i="32"/>
  <c r="AP88" i="35"/>
  <c r="BI88" i="31"/>
  <c r="BI88" i="35"/>
  <c r="AP88" i="31"/>
  <c r="AP88" i="34"/>
  <c r="BI88" i="30"/>
  <c r="BI88" i="34"/>
  <c r="BI88" i="29"/>
  <c r="BI88" i="33"/>
  <c r="AP88" i="30"/>
  <c r="AP88" i="33"/>
  <c r="AP88" i="29"/>
  <c r="BI88" i="32"/>
  <c r="V85" i="31"/>
  <c r="M85" i="32"/>
  <c r="F85" i="34"/>
  <c r="L85" i="30"/>
  <c r="AH85" i="33"/>
  <c r="Q85" i="35"/>
  <c r="K86" i="34"/>
  <c r="F85" i="31"/>
  <c r="P85" i="32"/>
  <c r="R85" i="34"/>
  <c r="AG85" i="29"/>
  <c r="Y85" i="30"/>
  <c r="AA85" i="32"/>
  <c r="V85" i="35"/>
  <c r="Q85" i="31"/>
  <c r="U85" i="33"/>
  <c r="AE85" i="34"/>
  <c r="G85" i="29"/>
  <c r="AB85" i="31"/>
  <c r="J85" i="32"/>
  <c r="AM85" i="33"/>
  <c r="N85" i="35"/>
  <c r="AC85" i="31"/>
  <c r="AM85" i="32"/>
  <c r="E85" i="34"/>
  <c r="BY88" i="33"/>
  <c r="BF88" i="30"/>
  <c r="BF88" i="33"/>
  <c r="BF88" i="29"/>
  <c r="BY88" i="32"/>
  <c r="BF88" i="32"/>
  <c r="BF88" i="35"/>
  <c r="BY88" i="31"/>
  <c r="BY88" i="35"/>
  <c r="BF88" i="31"/>
  <c r="BF88" i="34"/>
  <c r="BY88" i="30"/>
  <c r="BY88" i="34"/>
  <c r="BY88" i="29"/>
  <c r="BQ88" i="32"/>
  <c r="AX88" i="32"/>
  <c r="AX88" i="35"/>
  <c r="BQ88" i="31"/>
  <c r="BQ88" i="35"/>
  <c r="AX88" i="31"/>
  <c r="AX88" i="34"/>
  <c r="BQ88" i="30"/>
  <c r="BQ88" i="34"/>
  <c r="BQ88" i="29"/>
  <c r="BQ88" i="33"/>
  <c r="AX88" i="30"/>
  <c r="AX88" i="33"/>
  <c r="AX88" i="29"/>
  <c r="AO88" i="35"/>
  <c r="BH88" i="31"/>
  <c r="BH88" i="35"/>
  <c r="AO88" i="31"/>
  <c r="AO88" i="34"/>
  <c r="BH88" i="30"/>
  <c r="BH88" i="34"/>
  <c r="BH88" i="29"/>
  <c r="AO88" i="33"/>
  <c r="AO88" i="30"/>
  <c r="BH88" i="33"/>
  <c r="AO88" i="29"/>
  <c r="BH88" i="32"/>
  <c r="AO88" i="32"/>
  <c r="BP89" i="30"/>
  <c r="BP89" i="33"/>
  <c r="BP89" i="32"/>
  <c r="BP89" i="35"/>
  <c r="BP89" i="31"/>
  <c r="BP89" i="34"/>
  <c r="BP89" i="29"/>
  <c r="R85" i="29"/>
  <c r="C85" i="31"/>
  <c r="AF85" i="32"/>
  <c r="O85" i="34"/>
  <c r="B85" i="29"/>
  <c r="J85" i="29"/>
  <c r="AE85" i="30"/>
  <c r="E85" i="32"/>
  <c r="AJ85" i="35"/>
  <c r="AD86" i="34"/>
  <c r="V85" i="29"/>
  <c r="X85" i="31"/>
  <c r="AJ85" i="34"/>
  <c r="Y85" i="31"/>
  <c r="AA85" i="33"/>
  <c r="K86" i="35"/>
  <c r="E85" i="29"/>
  <c r="O85" i="30"/>
  <c r="H85" i="32"/>
  <c r="U85" i="34"/>
  <c r="AE85" i="35"/>
  <c r="K86" i="29"/>
  <c r="AJ85" i="31"/>
  <c r="J85" i="33"/>
  <c r="AM85" i="34"/>
  <c r="Z85" i="29"/>
  <c r="I85" i="31"/>
  <c r="AL85" i="32"/>
  <c r="W85" i="34"/>
  <c r="AG85" i="35"/>
  <c r="Q85" i="29"/>
  <c r="AB85" i="30"/>
  <c r="J85" i="31"/>
  <c r="T85" i="32"/>
  <c r="AG85" i="34"/>
  <c r="AK85" i="35"/>
  <c r="K85" i="34"/>
  <c r="K85" i="30"/>
  <c r="AD85" i="32"/>
  <c r="K85" i="31"/>
  <c r="AH84" i="35"/>
  <c r="AF84" i="35"/>
  <c r="AA84" i="35"/>
  <c r="AJ84" i="34"/>
  <c r="AF84" i="34"/>
  <c r="H84" i="34"/>
  <c r="V84" i="34"/>
  <c r="AK84" i="32"/>
  <c r="Q84" i="32"/>
  <c r="N84" i="32"/>
  <c r="AA84" i="32"/>
  <c r="Q84" i="30"/>
  <c r="V84" i="30"/>
  <c r="AM84" i="29"/>
  <c r="AJ84" i="29"/>
  <c r="AB84" i="29"/>
  <c r="V84" i="29"/>
  <c r="AK84" i="31"/>
  <c r="AG84" i="31"/>
  <c r="H84" i="31"/>
  <c r="Y84" i="31"/>
  <c r="I84" i="30"/>
  <c r="AE84" i="30"/>
  <c r="AG84" i="30"/>
  <c r="O84" i="30"/>
  <c r="P84" i="30"/>
  <c r="S84" i="30"/>
  <c r="P84" i="31"/>
  <c r="S84" i="31"/>
  <c r="T84" i="31"/>
  <c r="F84" i="32"/>
  <c r="Z84" i="32"/>
  <c r="J84" i="32"/>
  <c r="AI84" i="32"/>
  <c r="AL84" i="32"/>
  <c r="X84" i="33"/>
  <c r="Z84" i="33"/>
  <c r="AA84" i="33"/>
  <c r="I84" i="33"/>
  <c r="AI84" i="33"/>
  <c r="Q84" i="33"/>
  <c r="S84" i="33"/>
  <c r="AM84" i="33"/>
  <c r="G84" i="34"/>
  <c r="AB84" i="34"/>
  <c r="J84" i="34"/>
  <c r="AE84" i="34"/>
  <c r="AG84" i="34"/>
  <c r="AI84" i="34"/>
  <c r="AL84" i="34"/>
  <c r="AM84" i="34"/>
  <c r="X84" i="35"/>
  <c r="Z84" i="35"/>
  <c r="AE84" i="35"/>
  <c r="R84" i="35"/>
  <c r="AL84" i="35"/>
  <c r="X84" i="29"/>
  <c r="Z84" i="29"/>
  <c r="S84" i="29"/>
  <c r="W84" i="33"/>
  <c r="W84" i="32"/>
  <c r="D84" i="31"/>
  <c r="W84" i="30"/>
  <c r="B84" i="34" l="1"/>
  <c r="W84" i="29"/>
  <c r="B84" i="35"/>
  <c r="U84" i="31"/>
  <c r="BD87" i="32"/>
  <c r="BD87" i="35"/>
  <c r="BW87" i="31"/>
  <c r="BW87" i="35"/>
  <c r="BD87" i="31"/>
  <c r="BD87" i="34"/>
  <c r="BW87" i="30"/>
  <c r="BW87" i="34"/>
  <c r="BD87" i="30"/>
  <c r="BD87" i="33"/>
  <c r="BW87" i="33"/>
  <c r="BW87" i="29"/>
  <c r="BW87" i="32"/>
  <c r="BD87" i="29"/>
  <c r="AR87" i="33"/>
  <c r="AR87" i="32"/>
  <c r="BK87" i="32"/>
  <c r="AR87" i="30"/>
  <c r="BK87" i="35"/>
  <c r="AR87" i="31"/>
  <c r="AR87" i="35"/>
  <c r="BK87" i="31"/>
  <c r="AR87" i="34"/>
  <c r="BK87" i="29"/>
  <c r="BK87" i="34"/>
  <c r="BK87" i="30"/>
  <c r="BK87" i="33"/>
  <c r="AR87" i="29"/>
  <c r="T84" i="29"/>
  <c r="D84" i="30"/>
  <c r="P84" i="33"/>
  <c r="AK84" i="35"/>
  <c r="N84" i="30"/>
  <c r="AK84" i="34"/>
  <c r="AD85" i="31"/>
  <c r="E84" i="29"/>
  <c r="AH84" i="30"/>
  <c r="L84" i="35"/>
  <c r="Y84" i="29"/>
  <c r="AI84" i="30"/>
  <c r="R84" i="32"/>
  <c r="W84" i="35"/>
  <c r="AC84" i="32"/>
  <c r="T84" i="33"/>
  <c r="AL84" i="31"/>
  <c r="D84" i="33"/>
  <c r="J84" i="30"/>
  <c r="AM84" i="31"/>
  <c r="G84" i="35"/>
  <c r="W84" i="31"/>
  <c r="AN87" i="32"/>
  <c r="AN87" i="35"/>
  <c r="BG87" i="31"/>
  <c r="BG87" i="35"/>
  <c r="AN87" i="31"/>
  <c r="AN87" i="34"/>
  <c r="BG87" i="30"/>
  <c r="BG87" i="34"/>
  <c r="AN87" i="30"/>
  <c r="AN87" i="33"/>
  <c r="BG87" i="33"/>
  <c r="BG87" i="29"/>
  <c r="BG87" i="32"/>
  <c r="AN87" i="29"/>
  <c r="BB87" i="33"/>
  <c r="BB87" i="30"/>
  <c r="BU87" i="33"/>
  <c r="BB87" i="29"/>
  <c r="BU87" i="32"/>
  <c r="BB87" i="32"/>
  <c r="BU87" i="35"/>
  <c r="BU87" i="31"/>
  <c r="BB87" i="35"/>
  <c r="BB87" i="31"/>
  <c r="BU87" i="34"/>
  <c r="BU87" i="29"/>
  <c r="BB87" i="34"/>
  <c r="BU87" i="30"/>
  <c r="AT87" i="32"/>
  <c r="BM87" i="35"/>
  <c r="BM87" i="31"/>
  <c r="AT87" i="35"/>
  <c r="AT87" i="31"/>
  <c r="BM87" i="34"/>
  <c r="BM87" i="29"/>
  <c r="AT87" i="34"/>
  <c r="BM87" i="30"/>
  <c r="AT87" i="33"/>
  <c r="AT87" i="30"/>
  <c r="BM87" i="33"/>
  <c r="AT87" i="29"/>
  <c r="BM87" i="32"/>
  <c r="A73" i="35"/>
  <c r="A73" i="34"/>
  <c r="A73" i="33"/>
  <c r="A73" i="32"/>
  <c r="A73" i="31"/>
  <c r="A73" i="30"/>
  <c r="A73" i="29"/>
  <c r="BP88" i="35"/>
  <c r="AW88" i="31"/>
  <c r="AW88" i="34"/>
  <c r="BP88" i="30"/>
  <c r="BP88" i="34"/>
  <c r="BP88" i="29"/>
  <c r="AW88" i="33"/>
  <c r="AW88" i="30"/>
  <c r="BP88" i="33"/>
  <c r="AW88" i="29"/>
  <c r="BP88" i="32"/>
  <c r="AW88" i="32"/>
  <c r="AW88" i="35"/>
  <c r="BP88" i="31"/>
  <c r="Y84" i="32"/>
  <c r="P84" i="32"/>
  <c r="AJ84" i="32"/>
  <c r="U84" i="34"/>
  <c r="C84" i="34"/>
  <c r="M84" i="35"/>
  <c r="AB84" i="31"/>
  <c r="AG84" i="35"/>
  <c r="R84" i="30"/>
  <c r="O84" i="35"/>
  <c r="AC84" i="30"/>
  <c r="AG84" i="33"/>
  <c r="F84" i="33"/>
  <c r="P84" i="34"/>
  <c r="AX87" i="35"/>
  <c r="BQ87" i="31"/>
  <c r="BQ87" i="35"/>
  <c r="AX87" i="31"/>
  <c r="BQ87" i="34"/>
  <c r="AX87" i="30"/>
  <c r="AX87" i="34"/>
  <c r="BQ87" i="29"/>
  <c r="BQ87" i="33"/>
  <c r="BQ87" i="30"/>
  <c r="AX87" i="33"/>
  <c r="AX87" i="29"/>
  <c r="AX87" i="32"/>
  <c r="BQ87" i="32"/>
  <c r="BA87" i="34"/>
  <c r="BT87" i="30"/>
  <c r="BT87" i="33"/>
  <c r="BA87" i="30"/>
  <c r="BA87" i="33"/>
  <c r="BA87" i="29"/>
  <c r="BT87" i="32"/>
  <c r="BA87" i="32"/>
  <c r="BT87" i="35"/>
  <c r="BA87" i="31"/>
  <c r="BA87" i="35"/>
  <c r="BT87" i="31"/>
  <c r="BT87" i="34"/>
  <c r="BT87" i="29"/>
  <c r="AU87" i="35"/>
  <c r="AU87" i="31"/>
  <c r="BN87" i="34"/>
  <c r="BN87" i="29"/>
  <c r="AU87" i="34"/>
  <c r="BN87" i="30"/>
  <c r="AU87" i="33"/>
  <c r="AU87" i="30"/>
  <c r="BN87" i="33"/>
  <c r="BN87" i="32"/>
  <c r="AU87" i="32"/>
  <c r="AU87" i="29"/>
  <c r="BN87" i="35"/>
  <c r="BN87" i="31"/>
  <c r="L84" i="29"/>
  <c r="M84" i="30"/>
  <c r="AA84" i="34"/>
  <c r="F84" i="31"/>
  <c r="U84" i="35"/>
  <c r="AC84" i="34"/>
  <c r="T84" i="35"/>
  <c r="AA84" i="31"/>
  <c r="I84" i="31"/>
  <c r="S84" i="32"/>
  <c r="W84" i="34"/>
  <c r="N84" i="35"/>
  <c r="H84" i="29"/>
  <c r="AK84" i="30"/>
  <c r="C84" i="32"/>
  <c r="AF84" i="33"/>
  <c r="N84" i="33"/>
  <c r="P84" i="35"/>
  <c r="AL84" i="29"/>
  <c r="C84" i="30"/>
  <c r="AF84" i="31"/>
  <c r="Y84" i="33"/>
  <c r="H84" i="35"/>
  <c r="BS87" i="34"/>
  <c r="BS87" i="30"/>
  <c r="BS87" i="33"/>
  <c r="AZ87" i="29"/>
  <c r="AZ87" i="33"/>
  <c r="AZ87" i="32"/>
  <c r="BS87" i="32"/>
  <c r="AZ87" i="30"/>
  <c r="BS87" i="35"/>
  <c r="AZ87" i="31"/>
  <c r="AZ87" i="35"/>
  <c r="BS87" i="31"/>
  <c r="AZ87" i="34"/>
  <c r="BS87" i="29"/>
  <c r="BO87" i="32"/>
  <c r="AV87" i="29"/>
  <c r="AV87" i="32"/>
  <c r="AV87" i="35"/>
  <c r="BO87" i="31"/>
  <c r="BO87" i="35"/>
  <c r="AV87" i="31"/>
  <c r="AV87" i="34"/>
  <c r="BO87" i="30"/>
  <c r="BO87" i="34"/>
  <c r="AV87" i="30"/>
  <c r="AV87" i="33"/>
  <c r="BO87" i="33"/>
  <c r="BO87" i="29"/>
  <c r="A83" i="35"/>
  <c r="A83" i="34"/>
  <c r="A83" i="33"/>
  <c r="A83" i="32"/>
  <c r="A83" i="31"/>
  <c r="A83" i="29"/>
  <c r="A83" i="30"/>
  <c r="AE84" i="29"/>
  <c r="AF84" i="30"/>
  <c r="O84" i="32"/>
  <c r="I84" i="34"/>
  <c r="H84" i="33"/>
  <c r="Z84" i="31"/>
  <c r="AB84" i="33"/>
  <c r="AM84" i="35"/>
  <c r="U84" i="33"/>
  <c r="R84" i="31"/>
  <c r="D84" i="34"/>
  <c r="F84" i="35"/>
  <c r="AA84" i="29"/>
  <c r="V84" i="32"/>
  <c r="M84" i="33"/>
  <c r="AL84" i="30"/>
  <c r="D84" i="32"/>
  <c r="Y84" i="34"/>
  <c r="AI84" i="35"/>
  <c r="M84" i="31"/>
  <c r="AH84" i="33"/>
  <c r="BL87" i="32"/>
  <c r="AS87" i="32"/>
  <c r="BL87" i="35"/>
  <c r="AS87" i="31"/>
  <c r="AS87" i="35"/>
  <c r="BL87" i="31"/>
  <c r="BL87" i="34"/>
  <c r="BL87" i="29"/>
  <c r="AS87" i="34"/>
  <c r="BL87" i="30"/>
  <c r="BL87" i="33"/>
  <c r="AS87" i="30"/>
  <c r="AS87" i="33"/>
  <c r="AS87" i="29"/>
  <c r="BR87" i="33"/>
  <c r="BR87" i="30"/>
  <c r="AY87" i="33"/>
  <c r="AY87" i="29"/>
  <c r="AY87" i="32"/>
  <c r="BR87" i="32"/>
  <c r="BR87" i="35"/>
  <c r="AY87" i="31"/>
  <c r="AY87" i="35"/>
  <c r="BR87" i="31"/>
  <c r="AY87" i="34"/>
  <c r="AY87" i="30"/>
  <c r="BR87" i="34"/>
  <c r="BR87" i="29"/>
  <c r="AH84" i="32"/>
  <c r="Q84" i="34"/>
  <c r="AH84" i="31"/>
  <c r="G84" i="31"/>
  <c r="S84" i="34"/>
  <c r="AJ84" i="31"/>
  <c r="B84" i="33"/>
  <c r="L84" i="34"/>
  <c r="V84" i="33"/>
  <c r="M84" i="34"/>
  <c r="Y84" i="35"/>
  <c r="B84" i="31"/>
  <c r="AE84" i="32"/>
  <c r="C84" i="31"/>
  <c r="M84" i="32"/>
  <c r="F84" i="34"/>
  <c r="K85" i="35"/>
  <c r="L84" i="30"/>
  <c r="O84" i="33"/>
  <c r="AJ84" i="35"/>
  <c r="AP87" i="32"/>
  <c r="BI87" i="32"/>
  <c r="AP87" i="35"/>
  <c r="BI87" i="31"/>
  <c r="BI87" i="35"/>
  <c r="AP87" i="31"/>
  <c r="BI87" i="34"/>
  <c r="AP87" i="30"/>
  <c r="AP87" i="34"/>
  <c r="BI87" i="29"/>
  <c r="BI87" i="33"/>
  <c r="BI87" i="30"/>
  <c r="AP87" i="33"/>
  <c r="AP87" i="29"/>
  <c r="AQ87" i="33"/>
  <c r="AQ87" i="29"/>
  <c r="AQ87" i="32"/>
  <c r="BJ87" i="32"/>
  <c r="BJ87" i="35"/>
  <c r="AQ87" i="31"/>
  <c r="AQ87" i="35"/>
  <c r="BJ87" i="31"/>
  <c r="AQ87" i="34"/>
  <c r="AQ87" i="30"/>
  <c r="BJ87" i="34"/>
  <c r="BJ87" i="29"/>
  <c r="BJ87" i="33"/>
  <c r="BJ87" i="30"/>
  <c r="BV87" i="33"/>
  <c r="BV87" i="32"/>
  <c r="BC87" i="32"/>
  <c r="BC87" i="29"/>
  <c r="BV87" i="35"/>
  <c r="BV87" i="31"/>
  <c r="BC87" i="35"/>
  <c r="BC87" i="31"/>
  <c r="BV87" i="34"/>
  <c r="BV87" i="29"/>
  <c r="BC87" i="34"/>
  <c r="BV87" i="30"/>
  <c r="BC87" i="33"/>
  <c r="BC87" i="30"/>
  <c r="X84" i="31"/>
  <c r="M84" i="29"/>
  <c r="O84" i="31"/>
  <c r="AI84" i="31"/>
  <c r="AK84" i="33"/>
  <c r="O84" i="29"/>
  <c r="Q84" i="31"/>
  <c r="J84" i="33"/>
  <c r="P84" i="29"/>
  <c r="AA84" i="30"/>
  <c r="C84" i="33"/>
  <c r="L84" i="32"/>
  <c r="E84" i="34"/>
  <c r="V84" i="31"/>
  <c r="AF84" i="32"/>
  <c r="AH84" i="34"/>
  <c r="AD85" i="35"/>
  <c r="J84" i="29"/>
  <c r="E84" i="32"/>
  <c r="Q84" i="35"/>
  <c r="BF87" i="32"/>
  <c r="BY87" i="32"/>
  <c r="BF87" i="35"/>
  <c r="BY87" i="31"/>
  <c r="BY87" i="35"/>
  <c r="BF87" i="31"/>
  <c r="BY87" i="34"/>
  <c r="BF87" i="30"/>
  <c r="BF87" i="34"/>
  <c r="BY87" i="29"/>
  <c r="BY87" i="33"/>
  <c r="BY87" i="30"/>
  <c r="BF87" i="33"/>
  <c r="BF87" i="29"/>
  <c r="K85" i="29"/>
  <c r="E84" i="31"/>
  <c r="I84" i="35"/>
  <c r="S84" i="35"/>
  <c r="AF84" i="29"/>
  <c r="E84" i="30"/>
  <c r="AJ84" i="33"/>
  <c r="K85" i="33"/>
  <c r="N84" i="29"/>
  <c r="F84" i="30"/>
  <c r="R84" i="33"/>
  <c r="V84" i="35"/>
  <c r="AD85" i="34"/>
  <c r="AH84" i="29"/>
  <c r="Z84" i="30"/>
  <c r="AB84" i="32"/>
  <c r="AC84" i="33"/>
  <c r="T84" i="34"/>
  <c r="H84" i="30"/>
  <c r="B84" i="32"/>
  <c r="L84" i="33"/>
  <c r="J84" i="31"/>
  <c r="T84" i="32"/>
  <c r="X84" i="34"/>
  <c r="R84" i="29"/>
  <c r="B84" i="30"/>
  <c r="L84" i="31"/>
  <c r="O84" i="34"/>
  <c r="B84" i="29"/>
  <c r="AC84" i="29"/>
  <c r="T84" i="30"/>
  <c r="X84" i="32"/>
  <c r="AC84" i="35"/>
  <c r="BX87" i="33"/>
  <c r="BX87" i="30"/>
  <c r="BE87" i="33"/>
  <c r="BE87" i="29"/>
  <c r="BX87" i="32"/>
  <c r="BE87" i="32"/>
  <c r="BE87" i="35"/>
  <c r="BX87" i="31"/>
  <c r="BX87" i="35"/>
  <c r="BE87" i="31"/>
  <c r="BE87" i="34"/>
  <c r="BE87" i="30"/>
  <c r="BX87" i="34"/>
  <c r="BX87" i="29"/>
  <c r="AO87" i="34"/>
  <c r="AO87" i="30"/>
  <c r="BH87" i="34"/>
  <c r="BH87" i="29"/>
  <c r="BH87" i="33"/>
  <c r="BH87" i="30"/>
  <c r="AO87" i="33"/>
  <c r="AO87" i="29"/>
  <c r="BH87" i="32"/>
  <c r="AO87" i="32"/>
  <c r="AO87" i="35"/>
  <c r="BH87" i="31"/>
  <c r="BH87" i="35"/>
  <c r="AO87" i="31"/>
  <c r="AD85" i="29"/>
  <c r="C84" i="29"/>
  <c r="N84" i="31"/>
  <c r="G84" i="33"/>
  <c r="AB84" i="35"/>
  <c r="D84" i="29"/>
  <c r="X84" i="30"/>
  <c r="G84" i="32"/>
  <c r="R84" i="34"/>
  <c r="AD85" i="33"/>
  <c r="AG84" i="29"/>
  <c r="Y84" i="30"/>
  <c r="H84" i="32"/>
  <c r="C84" i="35"/>
  <c r="K85" i="32"/>
  <c r="F84" i="29"/>
  <c r="G84" i="30"/>
  <c r="I84" i="32"/>
  <c r="AL84" i="33"/>
  <c r="D84" i="35"/>
  <c r="AD85" i="30"/>
  <c r="G84" i="29"/>
  <c r="AI84" i="29"/>
  <c r="AJ84" i="30"/>
  <c r="U84" i="32"/>
  <c r="AE84" i="33"/>
  <c r="E84" i="35"/>
  <c r="Q84" i="29"/>
  <c r="AB84" i="30"/>
  <c r="AC84" i="31"/>
  <c r="AM84" i="32"/>
  <c r="N84" i="34"/>
  <c r="I84" i="29"/>
  <c r="AK84" i="29"/>
  <c r="U84" i="30"/>
  <c r="AE84" i="31"/>
  <c r="E84" i="33"/>
  <c r="U84" i="29"/>
  <c r="AM84" i="30"/>
  <c r="AG84" i="32"/>
  <c r="Z84" i="34"/>
  <c r="J84" i="35"/>
  <c r="K84" i="33"/>
  <c r="AD84" i="32"/>
  <c r="K84" i="30"/>
  <c r="AD84" i="34"/>
  <c r="AH83" i="35"/>
  <c r="AF83" i="35"/>
  <c r="AC83" i="35"/>
  <c r="H83" i="35"/>
  <c r="C83" i="35"/>
  <c r="AG83" i="33"/>
  <c r="AB83" i="33"/>
  <c r="T83" i="32"/>
  <c r="N83" i="32"/>
  <c r="J83" i="32"/>
  <c r="AB83" i="32"/>
  <c r="V83" i="32"/>
  <c r="AJ83" i="30"/>
  <c r="O83" i="30"/>
  <c r="M83" i="30"/>
  <c r="F83" i="30"/>
  <c r="V83" i="30"/>
  <c r="Q83" i="29"/>
  <c r="AH83" i="29"/>
  <c r="Y83" i="29"/>
  <c r="V83" i="29"/>
  <c r="AK83" i="31"/>
  <c r="Q83" i="31"/>
  <c r="I83" i="30"/>
  <c r="AG83" i="30"/>
  <c r="AI83" i="30"/>
  <c r="AA83" i="31"/>
  <c r="J83" i="31"/>
  <c r="AE83" i="31"/>
  <c r="AI83" i="31"/>
  <c r="S83" i="31"/>
  <c r="G83" i="32"/>
  <c r="L83" i="32"/>
  <c r="P83" i="32"/>
  <c r="S83" i="32"/>
  <c r="V83" i="33"/>
  <c r="Y83" i="33"/>
  <c r="H83" i="33"/>
  <c r="AC83" i="33"/>
  <c r="AE83" i="33"/>
  <c r="AF83" i="33"/>
  <c r="O83" i="33"/>
  <c r="T83" i="33"/>
  <c r="V83" i="34"/>
  <c r="E83" i="34"/>
  <c r="Y83" i="34"/>
  <c r="Z83" i="34"/>
  <c r="AB83" i="34"/>
  <c r="AE83" i="34"/>
  <c r="AF83" i="34"/>
  <c r="AG83" i="34"/>
  <c r="X83" i="35"/>
  <c r="Z83" i="35"/>
  <c r="AE83" i="35"/>
  <c r="P83" i="35"/>
  <c r="X83" i="29"/>
  <c r="Z83" i="29"/>
  <c r="AB83" i="29"/>
  <c r="L83" i="29"/>
  <c r="N83" i="29"/>
  <c r="AK83" i="29"/>
  <c r="AM83" i="29"/>
  <c r="W83" i="35"/>
  <c r="W83" i="31"/>
  <c r="X83" i="31"/>
  <c r="N83" i="31"/>
  <c r="W83" i="32"/>
  <c r="W83" i="30"/>
  <c r="AD84" i="29" l="1"/>
  <c r="BX86" i="35"/>
  <c r="BE86" i="31"/>
  <c r="BX86" i="34"/>
  <c r="BE86" i="30"/>
  <c r="BE86" i="34"/>
  <c r="BX86" i="29"/>
  <c r="BX86" i="33"/>
  <c r="BX86" i="30"/>
  <c r="BE86" i="33"/>
  <c r="BE86" i="29"/>
  <c r="BE86" i="32"/>
  <c r="BX86" i="32"/>
  <c r="BE86" i="35"/>
  <c r="BX86" i="31"/>
  <c r="AT86" i="35"/>
  <c r="AT86" i="31"/>
  <c r="BM86" i="34"/>
  <c r="BM86" i="30"/>
  <c r="AT86" i="34"/>
  <c r="AT86" i="30"/>
  <c r="AT86" i="33"/>
  <c r="BM86" i="29"/>
  <c r="BM86" i="33"/>
  <c r="AT86" i="29"/>
  <c r="BM86" i="32"/>
  <c r="AT86" i="32"/>
  <c r="BM86" i="35"/>
  <c r="BM86" i="31"/>
  <c r="AL83" i="31"/>
  <c r="AK83" i="33"/>
  <c r="D83" i="31"/>
  <c r="L83" i="33"/>
  <c r="D83" i="32"/>
  <c r="K84" i="29"/>
  <c r="N83" i="33"/>
  <c r="BW86" i="33"/>
  <c r="BW86" i="30"/>
  <c r="BD86" i="33"/>
  <c r="BD86" i="29"/>
  <c r="BW86" i="32"/>
  <c r="BD86" i="32"/>
  <c r="BD86" i="35"/>
  <c r="BW86" i="31"/>
  <c r="BW86" i="35"/>
  <c r="BD86" i="31"/>
  <c r="BD86" i="34"/>
  <c r="BD86" i="30"/>
  <c r="BW86" i="34"/>
  <c r="BW86" i="29"/>
  <c r="BO86" i="35"/>
  <c r="AV86" i="31"/>
  <c r="AV86" i="34"/>
  <c r="AV86" i="30"/>
  <c r="BO86" i="34"/>
  <c r="BO86" i="29"/>
  <c r="BO86" i="33"/>
  <c r="BO86" i="30"/>
  <c r="AV86" i="33"/>
  <c r="AV86" i="29"/>
  <c r="BO86" i="32"/>
  <c r="AV86" i="32"/>
  <c r="AV86" i="35"/>
  <c r="BO86" i="31"/>
  <c r="O83" i="35"/>
  <c r="Q83" i="30"/>
  <c r="H83" i="31"/>
  <c r="AI83" i="32"/>
  <c r="S83" i="34"/>
  <c r="B83" i="35"/>
  <c r="K84" i="34"/>
  <c r="I83" i="34"/>
  <c r="AD84" i="31"/>
  <c r="T83" i="31"/>
  <c r="AC83" i="34"/>
  <c r="AA83" i="35"/>
  <c r="AJ83" i="31"/>
  <c r="Y83" i="32"/>
  <c r="G83" i="35"/>
  <c r="G83" i="29"/>
  <c r="I83" i="32"/>
  <c r="AB83" i="30"/>
  <c r="F83" i="29"/>
  <c r="J83" i="30"/>
  <c r="AH83" i="33"/>
  <c r="BU86" i="32"/>
  <c r="BB86" i="32"/>
  <c r="BU86" i="35"/>
  <c r="BU86" i="31"/>
  <c r="BB86" i="35"/>
  <c r="BB86" i="31"/>
  <c r="BU86" i="34"/>
  <c r="BU86" i="30"/>
  <c r="BB86" i="34"/>
  <c r="BB86" i="30"/>
  <c r="BB86" i="33"/>
  <c r="BU86" i="29"/>
  <c r="BU86" i="33"/>
  <c r="BB86" i="29"/>
  <c r="AY86" i="34"/>
  <c r="BR86" i="30"/>
  <c r="BR86" i="34"/>
  <c r="AY86" i="30"/>
  <c r="BR86" i="33"/>
  <c r="AY86" i="33"/>
  <c r="BR86" i="29"/>
  <c r="AY86" i="32"/>
  <c r="AY86" i="29"/>
  <c r="BR86" i="32"/>
  <c r="BR86" i="35"/>
  <c r="AY86" i="31"/>
  <c r="AY86" i="35"/>
  <c r="BR86" i="31"/>
  <c r="C83" i="29"/>
  <c r="AL83" i="34"/>
  <c r="U83" i="35"/>
  <c r="M83" i="35"/>
  <c r="C83" i="30"/>
  <c r="T83" i="29"/>
  <c r="Y83" i="31"/>
  <c r="T83" i="34"/>
  <c r="K84" i="31"/>
  <c r="AM83" i="31"/>
  <c r="J83" i="34"/>
  <c r="M83" i="29"/>
  <c r="F83" i="32"/>
  <c r="Y83" i="30"/>
  <c r="AM83" i="33"/>
  <c r="V83" i="35"/>
  <c r="C83" i="33"/>
  <c r="C83" i="32"/>
  <c r="AC83" i="31"/>
  <c r="X83" i="34"/>
  <c r="AC83" i="30"/>
  <c r="AZ86" i="35"/>
  <c r="BS86" i="31"/>
  <c r="BS86" i="34"/>
  <c r="BS86" i="30"/>
  <c r="AZ86" i="34"/>
  <c r="AZ86" i="30"/>
  <c r="BS86" i="33"/>
  <c r="BS86" i="29"/>
  <c r="AZ86" i="33"/>
  <c r="AZ86" i="29"/>
  <c r="BS86" i="32"/>
  <c r="AZ86" i="32"/>
  <c r="BS86" i="35"/>
  <c r="AZ86" i="31"/>
  <c r="BA86" i="34"/>
  <c r="BA86" i="30"/>
  <c r="BA86" i="33"/>
  <c r="BT86" i="29"/>
  <c r="BT86" i="33"/>
  <c r="BA86" i="29"/>
  <c r="BT86" i="32"/>
  <c r="BA86" i="32"/>
  <c r="BT86" i="35"/>
  <c r="BT86" i="31"/>
  <c r="BA86" i="35"/>
  <c r="BA86" i="31"/>
  <c r="BT86" i="34"/>
  <c r="BT86" i="30"/>
  <c r="AJ83" i="34"/>
  <c r="G83" i="33"/>
  <c r="R83" i="35"/>
  <c r="F83" i="31"/>
  <c r="AL83" i="32"/>
  <c r="AM83" i="34"/>
  <c r="J83" i="35"/>
  <c r="R83" i="31"/>
  <c r="E83" i="35"/>
  <c r="C83" i="34"/>
  <c r="AF83" i="29"/>
  <c r="V83" i="31"/>
  <c r="J83" i="33"/>
  <c r="Z83" i="30"/>
  <c r="W83" i="33"/>
  <c r="H83" i="30"/>
  <c r="AD84" i="35"/>
  <c r="L83" i="31"/>
  <c r="BQ86" i="32"/>
  <c r="AX86" i="29"/>
  <c r="BQ86" i="35"/>
  <c r="AX86" i="31"/>
  <c r="AX86" i="35"/>
  <c r="BQ86" i="31"/>
  <c r="AX86" i="34"/>
  <c r="BQ86" i="29"/>
  <c r="BQ86" i="34"/>
  <c r="BQ86" i="30"/>
  <c r="BQ86" i="33"/>
  <c r="AX86" i="33"/>
  <c r="AX86" i="32"/>
  <c r="AX86" i="30"/>
  <c r="BV86" i="35"/>
  <c r="BC86" i="31"/>
  <c r="BC86" i="34"/>
  <c r="BC86" i="30"/>
  <c r="BV86" i="34"/>
  <c r="BV86" i="29"/>
  <c r="BC86" i="33"/>
  <c r="BC86" i="29"/>
  <c r="BV86" i="33"/>
  <c r="BV86" i="32"/>
  <c r="BC86" i="32"/>
  <c r="BV86" i="30"/>
  <c r="BC86" i="35"/>
  <c r="BV86" i="31"/>
  <c r="Q83" i="34"/>
  <c r="Z83" i="33"/>
  <c r="AK83" i="35"/>
  <c r="S83" i="29"/>
  <c r="D83" i="30"/>
  <c r="M83" i="34"/>
  <c r="AA83" i="33"/>
  <c r="S83" i="35"/>
  <c r="AJ83" i="29"/>
  <c r="AM83" i="32"/>
  <c r="E83" i="29"/>
  <c r="C83" i="31"/>
  <c r="X83" i="32"/>
  <c r="S83" i="30"/>
  <c r="G83" i="30"/>
  <c r="M83" i="33"/>
  <c r="D83" i="33"/>
  <c r="AE83" i="29"/>
  <c r="AA83" i="30"/>
  <c r="AM83" i="35"/>
  <c r="T83" i="30"/>
  <c r="H83" i="29"/>
  <c r="AF83" i="31"/>
  <c r="AE83" i="32"/>
  <c r="AI83" i="34"/>
  <c r="K84" i="35"/>
  <c r="F83" i="34"/>
  <c r="B83" i="30"/>
  <c r="AU86" i="33"/>
  <c r="BN86" i="30"/>
  <c r="BN86" i="33"/>
  <c r="AU86" i="29"/>
  <c r="BN86" i="32"/>
  <c r="AU86" i="32"/>
  <c r="AU86" i="35"/>
  <c r="BN86" i="31"/>
  <c r="BN86" i="35"/>
  <c r="AU86" i="31"/>
  <c r="AU86" i="34"/>
  <c r="AU86" i="30"/>
  <c r="BN86" i="34"/>
  <c r="BN86" i="29"/>
  <c r="A82" i="35"/>
  <c r="A82" i="34"/>
  <c r="A82" i="33"/>
  <c r="A82" i="32"/>
  <c r="A82" i="31"/>
  <c r="A82" i="30"/>
  <c r="A82" i="29"/>
  <c r="AK83" i="32"/>
  <c r="L83" i="30"/>
  <c r="P83" i="33"/>
  <c r="AL83" i="29"/>
  <c r="AL83" i="35"/>
  <c r="H83" i="34"/>
  <c r="AF83" i="32"/>
  <c r="X83" i="30"/>
  <c r="AL83" i="33"/>
  <c r="E83" i="32"/>
  <c r="F83" i="35"/>
  <c r="AL83" i="30"/>
  <c r="N83" i="34"/>
  <c r="H83" i="32"/>
  <c r="Z83" i="31"/>
  <c r="O83" i="34"/>
  <c r="T83" i="35"/>
  <c r="AM83" i="30"/>
  <c r="AA83" i="29"/>
  <c r="M83" i="31"/>
  <c r="P83" i="34"/>
  <c r="AJ83" i="35"/>
  <c r="R83" i="30"/>
  <c r="I83" i="31"/>
  <c r="O83" i="32"/>
  <c r="AK83" i="34"/>
  <c r="B83" i="33"/>
  <c r="U83" i="30"/>
  <c r="BL86" i="32"/>
  <c r="AS86" i="32"/>
  <c r="BL86" i="35"/>
  <c r="BL86" i="31"/>
  <c r="AS86" i="35"/>
  <c r="AS86" i="31"/>
  <c r="BL86" i="34"/>
  <c r="BL86" i="30"/>
  <c r="AS86" i="34"/>
  <c r="AS86" i="30"/>
  <c r="AS86" i="33"/>
  <c r="BL86" i="29"/>
  <c r="BL86" i="33"/>
  <c r="AS86" i="29"/>
  <c r="BH86" i="32"/>
  <c r="AO86" i="35"/>
  <c r="BH86" i="31"/>
  <c r="BH86" i="35"/>
  <c r="AO86" i="31"/>
  <c r="BH86" i="34"/>
  <c r="AO86" i="30"/>
  <c r="AO86" i="34"/>
  <c r="BH86" i="29"/>
  <c r="BH86" i="33"/>
  <c r="BH86" i="30"/>
  <c r="AO86" i="33"/>
  <c r="AO86" i="29"/>
  <c r="AO86" i="32"/>
  <c r="R83" i="32"/>
  <c r="AE83" i="30"/>
  <c r="AI83" i="33"/>
  <c r="U83" i="31"/>
  <c r="AJ83" i="32"/>
  <c r="AJ83" i="33"/>
  <c r="AD84" i="30"/>
  <c r="AA83" i="34"/>
  <c r="E83" i="31"/>
  <c r="I83" i="33"/>
  <c r="M83" i="32"/>
  <c r="E83" i="30"/>
  <c r="S83" i="33"/>
  <c r="Y83" i="35"/>
  <c r="J83" i="29"/>
  <c r="AH83" i="31"/>
  <c r="AB83" i="35"/>
  <c r="AG83" i="29"/>
  <c r="U83" i="32"/>
  <c r="AA83" i="32"/>
  <c r="G83" i="31"/>
  <c r="AH83" i="34"/>
  <c r="X83" i="33"/>
  <c r="N83" i="35"/>
  <c r="P83" i="29"/>
  <c r="Q83" i="35"/>
  <c r="AK83" i="30"/>
  <c r="AB83" i="31"/>
  <c r="AH83" i="32"/>
  <c r="R83" i="34"/>
  <c r="U83" i="33"/>
  <c r="BY86" i="32"/>
  <c r="BF86" i="29"/>
  <c r="BY86" i="35"/>
  <c r="BF86" i="31"/>
  <c r="BF86" i="35"/>
  <c r="BY86" i="31"/>
  <c r="BF86" i="34"/>
  <c r="BY86" i="29"/>
  <c r="BY86" i="34"/>
  <c r="BY86" i="30"/>
  <c r="BY86" i="33"/>
  <c r="BF86" i="33"/>
  <c r="BF86" i="30"/>
  <c r="BF86" i="32"/>
  <c r="AQ86" i="35"/>
  <c r="BJ86" i="31"/>
  <c r="AQ86" i="34"/>
  <c r="BJ86" i="30"/>
  <c r="BJ86" i="34"/>
  <c r="AQ86" i="30"/>
  <c r="BJ86" i="33"/>
  <c r="AQ86" i="33"/>
  <c r="BJ86" i="29"/>
  <c r="AQ86" i="32"/>
  <c r="AQ86" i="29"/>
  <c r="BJ86" i="32"/>
  <c r="BJ86" i="35"/>
  <c r="AQ86" i="31"/>
  <c r="AR86" i="34"/>
  <c r="AR86" i="30"/>
  <c r="BK86" i="33"/>
  <c r="BK86" i="29"/>
  <c r="AR86" i="33"/>
  <c r="AR86" i="29"/>
  <c r="BK86" i="32"/>
  <c r="AR86" i="32"/>
  <c r="BK86" i="35"/>
  <c r="AR86" i="31"/>
  <c r="AR86" i="35"/>
  <c r="BK86" i="31"/>
  <c r="BK86" i="34"/>
  <c r="BK86" i="30"/>
  <c r="AW87" i="34"/>
  <c r="AW87" i="30"/>
  <c r="BP87" i="34"/>
  <c r="BP87" i="29"/>
  <c r="BP87" i="33"/>
  <c r="BP87" i="30"/>
  <c r="AW87" i="33"/>
  <c r="AW87" i="29"/>
  <c r="BP87" i="32"/>
  <c r="AW87" i="32"/>
  <c r="AW87" i="35"/>
  <c r="BP87" i="31"/>
  <c r="BP87" i="35"/>
  <c r="AW87" i="31"/>
  <c r="P83" i="31"/>
  <c r="G83" i="34"/>
  <c r="B83" i="31"/>
  <c r="Q83" i="32"/>
  <c r="N83" i="30"/>
  <c r="Q83" i="33"/>
  <c r="K84" i="32"/>
  <c r="AG83" i="32"/>
  <c r="AH83" i="30"/>
  <c r="R83" i="33"/>
  <c r="P83" i="30"/>
  <c r="L83" i="34"/>
  <c r="AC83" i="29"/>
  <c r="O83" i="31"/>
  <c r="Z83" i="32"/>
  <c r="I83" i="35"/>
  <c r="B83" i="32"/>
  <c r="AD84" i="33"/>
  <c r="I83" i="29"/>
  <c r="AG83" i="31"/>
  <c r="AC83" i="32"/>
  <c r="L83" i="35"/>
  <c r="O83" i="29"/>
  <c r="E83" i="33"/>
  <c r="AG83" i="35"/>
  <c r="AI83" i="29"/>
  <c r="AF83" i="30"/>
  <c r="F83" i="33"/>
  <c r="AI83" i="35"/>
  <c r="R83" i="29"/>
  <c r="D83" i="35"/>
  <c r="AD83" i="35"/>
  <c r="K83" i="31"/>
  <c r="AD83" i="32"/>
  <c r="AD83" i="34"/>
  <c r="AM82" i="29"/>
  <c r="S82" i="29"/>
  <c r="BF82" i="34"/>
  <c r="BX82" i="33"/>
  <c r="T82" i="33"/>
  <c r="S82" i="33"/>
  <c r="AM13" i="33" l="1"/>
  <c r="T13" i="33"/>
  <c r="T17" i="33"/>
  <c r="AM17" i="33"/>
  <c r="AM21" i="33"/>
  <c r="T21" i="33"/>
  <c r="T25" i="33"/>
  <c r="AM25" i="33"/>
  <c r="AM29" i="33"/>
  <c r="T29" i="33"/>
  <c r="T33" i="33"/>
  <c r="AM33" i="33"/>
  <c r="AM37" i="33"/>
  <c r="T37" i="33"/>
  <c r="AM41" i="33"/>
  <c r="T41" i="33"/>
  <c r="AM45" i="33"/>
  <c r="T45" i="33"/>
  <c r="AM49" i="33"/>
  <c r="T49" i="33"/>
  <c r="AM53" i="33"/>
  <c r="T53" i="33"/>
  <c r="AM57" i="33"/>
  <c r="T57" i="33"/>
  <c r="AM61" i="33"/>
  <c r="T61" i="33"/>
  <c r="AM65" i="33"/>
  <c r="T65" i="33"/>
  <c r="T69" i="33"/>
  <c r="AM69" i="33"/>
  <c r="AM74" i="33"/>
  <c r="T74" i="33"/>
  <c r="AM78" i="33"/>
  <c r="T78" i="33"/>
  <c r="BY15" i="35"/>
  <c r="BF15" i="35"/>
  <c r="BY15" i="34"/>
  <c r="BF15" i="34"/>
  <c r="BF15" i="33"/>
  <c r="BY15" i="33"/>
  <c r="BY15" i="32"/>
  <c r="BF15" i="32"/>
  <c r="BF15" i="31"/>
  <c r="BY15" i="31"/>
  <c r="BF15" i="30"/>
  <c r="BY15" i="30"/>
  <c r="BY15" i="29"/>
  <c r="BF15" i="29"/>
  <c r="AM15" i="29"/>
  <c r="T15" i="29"/>
  <c r="BY19" i="35"/>
  <c r="BF19" i="34"/>
  <c r="BF19" i="35"/>
  <c r="BY19" i="34"/>
  <c r="BY19" i="33"/>
  <c r="BF19" i="33"/>
  <c r="BY19" i="32"/>
  <c r="BF19" i="32"/>
  <c r="BY19" i="31"/>
  <c r="BF19" i="31"/>
  <c r="BF19" i="30"/>
  <c r="BY19" i="30"/>
  <c r="BY19" i="29"/>
  <c r="BF19" i="29"/>
  <c r="AM19" i="29"/>
  <c r="T19" i="29"/>
  <c r="BY23" i="35"/>
  <c r="BF23" i="35"/>
  <c r="BY23" i="34"/>
  <c r="BF23" i="34"/>
  <c r="BF23" i="33"/>
  <c r="BY23" i="33"/>
  <c r="BY23" i="32"/>
  <c r="BF23" i="32"/>
  <c r="BF23" i="31"/>
  <c r="BY23" i="31"/>
  <c r="BF23" i="30"/>
  <c r="BY23" i="30"/>
  <c r="BY23" i="29"/>
  <c r="BF23" i="29"/>
  <c r="AM23" i="29"/>
  <c r="T23" i="29"/>
  <c r="BY27" i="35"/>
  <c r="BF27" i="35"/>
  <c r="BF27" i="34"/>
  <c r="BY27" i="34"/>
  <c r="BY27" i="33"/>
  <c r="BF27" i="33"/>
  <c r="BY27" i="32"/>
  <c r="BF27" i="32"/>
  <c r="BY27" i="31"/>
  <c r="BF27" i="31"/>
  <c r="BF27" i="30"/>
  <c r="BY27" i="30"/>
  <c r="BY27" i="29"/>
  <c r="BF27" i="29"/>
  <c r="AM27" i="29"/>
  <c r="T27" i="29"/>
  <c r="BY31" i="35"/>
  <c r="BF31" i="35"/>
  <c r="BF31" i="34"/>
  <c r="BY31" i="34"/>
  <c r="BF31" i="33"/>
  <c r="BY31" i="33"/>
  <c r="BY31" i="32"/>
  <c r="BY31" i="31"/>
  <c r="BF31" i="32"/>
  <c r="BF31" i="31"/>
  <c r="BF31" i="30"/>
  <c r="BY31" i="30"/>
  <c r="BY31" i="29"/>
  <c r="BF31" i="29"/>
  <c r="AM31" i="29"/>
  <c r="T31" i="29"/>
  <c r="BY35" i="35"/>
  <c r="BF35" i="35"/>
  <c r="BF35" i="34"/>
  <c r="BY35" i="34"/>
  <c r="BY35" i="33"/>
  <c r="BF35" i="33"/>
  <c r="BY35" i="32"/>
  <c r="BF35" i="32"/>
  <c r="BF35" i="31"/>
  <c r="BY35" i="31"/>
  <c r="BF35" i="30"/>
  <c r="BY35" i="30"/>
  <c r="BY35" i="29"/>
  <c r="BF35" i="29"/>
  <c r="AM35" i="29"/>
  <c r="T35" i="29"/>
  <c r="BY39" i="35"/>
  <c r="BF39" i="35"/>
  <c r="BF39" i="34"/>
  <c r="BY39" i="34"/>
  <c r="BY39" i="33"/>
  <c r="BF39" i="33"/>
  <c r="BY39" i="32"/>
  <c r="BY39" i="31"/>
  <c r="BF39" i="32"/>
  <c r="BF39" i="31"/>
  <c r="BF39" i="30"/>
  <c r="BY39" i="30"/>
  <c r="BY39" i="29"/>
  <c r="BF39" i="29"/>
  <c r="AM39" i="29"/>
  <c r="T39" i="29"/>
  <c r="BY43" i="35"/>
  <c r="BF43" i="35"/>
  <c r="BF43" i="34"/>
  <c r="BY43" i="34"/>
  <c r="BF43" i="33"/>
  <c r="BY43" i="33"/>
  <c r="BF43" i="32"/>
  <c r="BY43" i="32"/>
  <c r="BY43" i="31"/>
  <c r="BF43" i="31"/>
  <c r="BF43" i="30"/>
  <c r="BY43" i="30"/>
  <c r="BF43" i="29"/>
  <c r="AM43" i="29"/>
  <c r="BY43" i="29"/>
  <c r="T43" i="29"/>
  <c r="BY47" i="35"/>
  <c r="BF47" i="35"/>
  <c r="BY47" i="34"/>
  <c r="BF47" i="34"/>
  <c r="BY47" i="33"/>
  <c r="BF47" i="33"/>
  <c r="BY47" i="32"/>
  <c r="BY47" i="31"/>
  <c r="BF47" i="32"/>
  <c r="BF47" i="31"/>
  <c r="BF47" i="30"/>
  <c r="BY47" i="30"/>
  <c r="BY47" i="29"/>
  <c r="BF47" i="29"/>
  <c r="AM47" i="29"/>
  <c r="T47" i="29"/>
  <c r="BY51" i="35"/>
  <c r="BF51" i="35"/>
  <c r="BF51" i="34"/>
  <c r="BY51" i="34"/>
  <c r="BF51" i="33"/>
  <c r="BY51" i="33"/>
  <c r="BF51" i="32"/>
  <c r="BY51" i="32"/>
  <c r="BY51" i="31"/>
  <c r="BF51" i="31"/>
  <c r="BF51" i="30"/>
  <c r="BY51" i="30"/>
  <c r="BY51" i="29"/>
  <c r="BF51" i="29"/>
  <c r="AM51" i="29"/>
  <c r="T51" i="29"/>
  <c r="BY55" i="35"/>
  <c r="BF55" i="35"/>
  <c r="BY55" i="34"/>
  <c r="BF55" i="34"/>
  <c r="BY55" i="33"/>
  <c r="BF55" i="33"/>
  <c r="BY55" i="32"/>
  <c r="BY55" i="31"/>
  <c r="BF55" i="32"/>
  <c r="BF55" i="31"/>
  <c r="BF55" i="30"/>
  <c r="BY55" i="30"/>
  <c r="BY55" i="29"/>
  <c r="BF55" i="29"/>
  <c r="AM55" i="29"/>
  <c r="T55" i="29"/>
  <c r="BY59" i="35"/>
  <c r="BF59" i="35"/>
  <c r="BF59" i="34"/>
  <c r="BY59" i="34"/>
  <c r="BF59" i="33"/>
  <c r="BY59" i="33"/>
  <c r="BF59" i="32"/>
  <c r="BY59" i="32"/>
  <c r="BY59" i="31"/>
  <c r="BF59" i="31"/>
  <c r="BF59" i="30"/>
  <c r="BY59" i="29"/>
  <c r="BY59" i="30"/>
  <c r="BF59" i="29"/>
  <c r="AM59" i="29"/>
  <c r="T59" i="29"/>
  <c r="BY63" i="35"/>
  <c r="BF63" i="35"/>
  <c r="BY63" i="34"/>
  <c r="BF63" i="34"/>
  <c r="BY63" i="33"/>
  <c r="BF63" i="33"/>
  <c r="BY63" i="32"/>
  <c r="BY63" i="31"/>
  <c r="BF63" i="32"/>
  <c r="BF63" i="31"/>
  <c r="BF63" i="30"/>
  <c r="BY63" i="30"/>
  <c r="BY63" i="29"/>
  <c r="BF63" i="29"/>
  <c r="AM63" i="29"/>
  <c r="T63" i="29"/>
  <c r="BY67" i="35"/>
  <c r="BF67" i="35"/>
  <c r="BF67" i="34"/>
  <c r="BY67" i="34"/>
  <c r="BF67" i="33"/>
  <c r="BY67" i="33"/>
  <c r="BF67" i="32"/>
  <c r="BY67" i="32"/>
  <c r="BY67" i="31"/>
  <c r="BF67" i="31"/>
  <c r="BF67" i="30"/>
  <c r="BY67" i="29"/>
  <c r="BY67" i="30"/>
  <c r="BF67" i="29"/>
  <c r="AM67" i="29"/>
  <c r="T67" i="29"/>
  <c r="BF71" i="35"/>
  <c r="BY71" i="35"/>
  <c r="BY71" i="34"/>
  <c r="BF71" i="34"/>
  <c r="BY71" i="33"/>
  <c r="BF71" i="33"/>
  <c r="BY71" i="32"/>
  <c r="BF71" i="32"/>
  <c r="BY71" i="31"/>
  <c r="BF71" i="31"/>
  <c r="BF71" i="30"/>
  <c r="BY71" i="30"/>
  <c r="BY71" i="29"/>
  <c r="BF71" i="29"/>
  <c r="AM71" i="29"/>
  <c r="T71" i="29"/>
  <c r="BY76" i="35"/>
  <c r="BF76" i="35"/>
  <c r="BY76" i="34"/>
  <c r="BF76" i="34"/>
  <c r="BY76" i="33"/>
  <c r="BF76" i="33"/>
  <c r="BY76" i="32"/>
  <c r="BF76" i="32"/>
  <c r="BF76" i="31"/>
  <c r="BY76" i="31"/>
  <c r="BY76" i="30"/>
  <c r="BF76" i="30"/>
  <c r="BY76" i="29"/>
  <c r="BF76" i="29"/>
  <c r="AM76" i="29"/>
  <c r="T76" i="29"/>
  <c r="BF80" i="35"/>
  <c r="BY80" i="35"/>
  <c r="BF80" i="34"/>
  <c r="BY80" i="34"/>
  <c r="BY80" i="33"/>
  <c r="BF80" i="33"/>
  <c r="BY80" i="32"/>
  <c r="BF80" i="32"/>
  <c r="BY80" i="31"/>
  <c r="BF80" i="31"/>
  <c r="BY80" i="30"/>
  <c r="BY80" i="29"/>
  <c r="BF80" i="30"/>
  <c r="BF80" i="29"/>
  <c r="AM80" i="29"/>
  <c r="T80" i="29"/>
  <c r="BY84" i="35"/>
  <c r="BF84" i="31"/>
  <c r="BF84" i="35"/>
  <c r="BY84" i="31"/>
  <c r="BY84" i="34"/>
  <c r="BY84" i="30"/>
  <c r="BF84" i="34"/>
  <c r="BF84" i="30"/>
  <c r="BY84" i="33"/>
  <c r="BY84" i="29"/>
  <c r="BF84" i="33"/>
  <c r="BF84" i="29"/>
  <c r="BY84" i="32"/>
  <c r="BF84" i="32"/>
  <c r="BY82" i="32"/>
  <c r="K83" i="35"/>
  <c r="AD83" i="31"/>
  <c r="BE82" i="32"/>
  <c r="AL14" i="33"/>
  <c r="S14" i="33"/>
  <c r="S18" i="33"/>
  <c r="AL18" i="33"/>
  <c r="AL22" i="33"/>
  <c r="S22" i="33"/>
  <c r="S26" i="33"/>
  <c r="AL26" i="33"/>
  <c r="AL30" i="33"/>
  <c r="S30" i="33"/>
  <c r="AL34" i="33"/>
  <c r="S34" i="33"/>
  <c r="AL38" i="33"/>
  <c r="S38" i="33"/>
  <c r="S42" i="33"/>
  <c r="AL42" i="33"/>
  <c r="AL46" i="33"/>
  <c r="S46" i="33"/>
  <c r="S50" i="33"/>
  <c r="AL50" i="33"/>
  <c r="S54" i="33"/>
  <c r="AL54" i="33"/>
  <c r="AL58" i="33"/>
  <c r="S58" i="33"/>
  <c r="S62" i="33"/>
  <c r="AL62" i="33"/>
  <c r="S66" i="33"/>
  <c r="AL66" i="33"/>
  <c r="S70" i="33"/>
  <c r="AL70" i="33"/>
  <c r="AL75" i="33"/>
  <c r="S75" i="33"/>
  <c r="AL79" i="33"/>
  <c r="S79" i="33"/>
  <c r="AL12" i="29"/>
  <c r="S12" i="29"/>
  <c r="BE16" i="35"/>
  <c r="BX16" i="35"/>
  <c r="BX16" i="34"/>
  <c r="BE16" i="34"/>
  <c r="BX16" i="33"/>
  <c r="BE16" i="33"/>
  <c r="BX16" i="32"/>
  <c r="BE16" i="32"/>
  <c r="BX16" i="31"/>
  <c r="BE16" i="31"/>
  <c r="BX16" i="30"/>
  <c r="BE16" i="30"/>
  <c r="BX16" i="29"/>
  <c r="BE16" i="29"/>
  <c r="AL16" i="29"/>
  <c r="S16" i="29"/>
  <c r="BE20" i="35"/>
  <c r="BX20" i="34"/>
  <c r="BX20" i="35"/>
  <c r="BE20" i="34"/>
  <c r="BE20" i="33"/>
  <c r="BX20" i="33"/>
  <c r="BE20" i="32"/>
  <c r="BX20" i="32"/>
  <c r="BE20" i="31"/>
  <c r="BX20" i="31"/>
  <c r="BX20" i="30"/>
  <c r="BE20" i="30"/>
  <c r="BX20" i="29"/>
  <c r="BE20" i="29"/>
  <c r="AL20" i="29"/>
  <c r="S20" i="29"/>
  <c r="BE24" i="35"/>
  <c r="BX24" i="35"/>
  <c r="BX24" i="34"/>
  <c r="BE24" i="34"/>
  <c r="BX24" i="33"/>
  <c r="BE24" i="33"/>
  <c r="BX24" i="32"/>
  <c r="BE24" i="32"/>
  <c r="BX24" i="31"/>
  <c r="BE24" i="31"/>
  <c r="BX24" i="30"/>
  <c r="BE24" i="30"/>
  <c r="BX24" i="29"/>
  <c r="BE24" i="29"/>
  <c r="AL24" i="29"/>
  <c r="S24" i="29"/>
  <c r="BX28" i="35"/>
  <c r="BE28" i="35"/>
  <c r="BX28" i="34"/>
  <c r="BE28" i="34"/>
  <c r="BE28" i="33"/>
  <c r="BX28" i="33"/>
  <c r="BE28" i="32"/>
  <c r="BX28" i="32"/>
  <c r="BE28" i="31"/>
  <c r="BX28" i="31"/>
  <c r="BX28" i="30"/>
  <c r="BE28" i="30"/>
  <c r="BX28" i="29"/>
  <c r="BE28" i="29"/>
  <c r="AL28" i="29"/>
  <c r="S28" i="29"/>
  <c r="BE32" i="35"/>
  <c r="BX32" i="35"/>
  <c r="BX32" i="34"/>
  <c r="BE32" i="34"/>
  <c r="BE32" i="33"/>
  <c r="BX32" i="33"/>
  <c r="BX32" i="32"/>
  <c r="BE32" i="32"/>
  <c r="BE32" i="31"/>
  <c r="BX32" i="31"/>
  <c r="BX32" i="30"/>
  <c r="BE32" i="30"/>
  <c r="BX32" i="29"/>
  <c r="BE32" i="29"/>
  <c r="AL32" i="29"/>
  <c r="S32" i="29"/>
  <c r="BX36" i="35"/>
  <c r="BE36" i="35"/>
  <c r="BX36" i="34"/>
  <c r="BX36" i="33"/>
  <c r="BE36" i="33"/>
  <c r="BE36" i="34"/>
  <c r="BE36" i="32"/>
  <c r="BX36" i="32"/>
  <c r="BE36" i="31"/>
  <c r="BX36" i="31"/>
  <c r="BX36" i="30"/>
  <c r="BE36" i="30"/>
  <c r="BX36" i="29"/>
  <c r="BE36" i="29"/>
  <c r="AL36" i="29"/>
  <c r="S36" i="29"/>
  <c r="BE40" i="35"/>
  <c r="BX40" i="35"/>
  <c r="BX40" i="34"/>
  <c r="BE40" i="34"/>
  <c r="BE40" i="33"/>
  <c r="BX40" i="33"/>
  <c r="BX40" i="32"/>
  <c r="BE40" i="32"/>
  <c r="BX40" i="31"/>
  <c r="BE40" i="31"/>
  <c r="BX40" i="30"/>
  <c r="BE40" i="30"/>
  <c r="BX40" i="29"/>
  <c r="BE40" i="29"/>
  <c r="AL40" i="29"/>
  <c r="S40" i="29"/>
  <c r="BX44" i="35"/>
  <c r="BE44" i="35"/>
  <c r="BX44" i="34"/>
  <c r="BE44" i="34"/>
  <c r="BX44" i="33"/>
  <c r="BE44" i="33"/>
  <c r="BE44" i="32"/>
  <c r="BX44" i="32"/>
  <c r="BE44" i="31"/>
  <c r="BX44" i="31"/>
  <c r="BX44" i="30"/>
  <c r="BE44" i="30"/>
  <c r="S44" i="29"/>
  <c r="BX44" i="29"/>
  <c r="BE44" i="29"/>
  <c r="AL44" i="29"/>
  <c r="BE48" i="35"/>
  <c r="BX48" i="35"/>
  <c r="BX48" i="34"/>
  <c r="BE48" i="34"/>
  <c r="BE48" i="33"/>
  <c r="BX48" i="33"/>
  <c r="BX48" i="32"/>
  <c r="BE48" i="32"/>
  <c r="BX48" i="31"/>
  <c r="BE48" i="31"/>
  <c r="BX48" i="30"/>
  <c r="BE48" i="30"/>
  <c r="BE48" i="29"/>
  <c r="AL48" i="29"/>
  <c r="BX48" i="29"/>
  <c r="S48" i="29"/>
  <c r="BX52" i="35"/>
  <c r="BE52" i="35"/>
  <c r="BX52" i="34"/>
  <c r="BE52" i="34"/>
  <c r="BX52" i="33"/>
  <c r="BE52" i="33"/>
  <c r="BE52" i="32"/>
  <c r="BE52" i="31"/>
  <c r="BX52" i="32"/>
  <c r="BX52" i="31"/>
  <c r="BX52" i="30"/>
  <c r="BE52" i="30"/>
  <c r="S52" i="29"/>
  <c r="BX52" i="29"/>
  <c r="BE52" i="29"/>
  <c r="AL52" i="29"/>
  <c r="BE56" i="35"/>
  <c r="BX56" i="35"/>
  <c r="BX56" i="34"/>
  <c r="BE56" i="34"/>
  <c r="BE56" i="33"/>
  <c r="BX56" i="33"/>
  <c r="BX56" i="32"/>
  <c r="BE56" i="32"/>
  <c r="BX56" i="31"/>
  <c r="BE56" i="31"/>
  <c r="BX56" i="30"/>
  <c r="BE56" i="30"/>
  <c r="BE56" i="29"/>
  <c r="AL56" i="29"/>
  <c r="BX56" i="29"/>
  <c r="S56" i="29"/>
  <c r="BX60" i="35"/>
  <c r="BE60" i="35"/>
  <c r="BX60" i="34"/>
  <c r="BE60" i="34"/>
  <c r="BX60" i="33"/>
  <c r="BE60" i="33"/>
  <c r="BE60" i="32"/>
  <c r="BX60" i="32"/>
  <c r="BE60" i="31"/>
  <c r="BX60" i="31"/>
  <c r="BX60" i="30"/>
  <c r="BE60" i="30"/>
  <c r="S60" i="29"/>
  <c r="BX60" i="29"/>
  <c r="BE60" i="29"/>
  <c r="AL60" i="29"/>
  <c r="BE64" i="35"/>
  <c r="BX64" i="35"/>
  <c r="BX64" i="34"/>
  <c r="BE64" i="34"/>
  <c r="BE64" i="33"/>
  <c r="BX64" i="33"/>
  <c r="BX64" i="32"/>
  <c r="BE64" i="32"/>
  <c r="BE64" i="31"/>
  <c r="BX64" i="31"/>
  <c r="BX64" i="30"/>
  <c r="BE64" i="30"/>
  <c r="BX64" i="29"/>
  <c r="BE64" i="29"/>
  <c r="AL64" i="29"/>
  <c r="S64" i="29"/>
  <c r="BX68" i="35"/>
  <c r="BE68" i="35"/>
  <c r="BX68" i="34"/>
  <c r="BE68" i="34"/>
  <c r="BX68" i="33"/>
  <c r="BE68" i="33"/>
  <c r="BE68" i="32"/>
  <c r="BX68" i="32"/>
  <c r="BE68" i="31"/>
  <c r="BX68" i="31"/>
  <c r="BX68" i="30"/>
  <c r="BE68" i="30"/>
  <c r="BX68" i="29"/>
  <c r="S68" i="29"/>
  <c r="BE68" i="29"/>
  <c r="AL68" i="29"/>
  <c r="BE72" i="35"/>
  <c r="BX72" i="35"/>
  <c r="BX72" i="34"/>
  <c r="BE72" i="34"/>
  <c r="BE72" i="33"/>
  <c r="BX72" i="33"/>
  <c r="BX72" i="32"/>
  <c r="BE72" i="32"/>
  <c r="BE72" i="31"/>
  <c r="BX72" i="31"/>
  <c r="BX72" i="30"/>
  <c r="BX72" i="29"/>
  <c r="BE72" i="30"/>
  <c r="BE72" i="29"/>
  <c r="AL72" i="29"/>
  <c r="S72" i="29"/>
  <c r="AL73" i="29"/>
  <c r="S73" i="29"/>
  <c r="BX77" i="35"/>
  <c r="BE77" i="35"/>
  <c r="BE77" i="34"/>
  <c r="BX77" i="34"/>
  <c r="BX77" i="33"/>
  <c r="BE77" i="33"/>
  <c r="BE77" i="32"/>
  <c r="BX77" i="32"/>
  <c r="BE77" i="31"/>
  <c r="BX77" i="31"/>
  <c r="BX77" i="30"/>
  <c r="BX77" i="29"/>
  <c r="BE77" i="30"/>
  <c r="BE77" i="29"/>
  <c r="AL77" i="29"/>
  <c r="S77" i="29"/>
  <c r="BX81" i="35"/>
  <c r="BE81" i="35"/>
  <c r="BX81" i="34"/>
  <c r="BE81" i="34"/>
  <c r="BE81" i="33"/>
  <c r="BX81" i="33"/>
  <c r="BX81" i="32"/>
  <c r="BE81" i="32"/>
  <c r="BX81" i="31"/>
  <c r="BE81" i="31"/>
  <c r="BX81" i="29"/>
  <c r="BX81" i="30"/>
  <c r="BE81" i="30"/>
  <c r="AL81" i="29"/>
  <c r="S81" i="29"/>
  <c r="BE81" i="29"/>
  <c r="BX85" i="33"/>
  <c r="BE85" i="30"/>
  <c r="BE85" i="33"/>
  <c r="BE85" i="29"/>
  <c r="BE85" i="32"/>
  <c r="BX85" i="32"/>
  <c r="BX85" i="35"/>
  <c r="BE85" i="31"/>
  <c r="BE85" i="35"/>
  <c r="BX85" i="31"/>
  <c r="BE85" i="34"/>
  <c r="BX85" i="30"/>
  <c r="BX85" i="34"/>
  <c r="BX85" i="29"/>
  <c r="BF82" i="30"/>
  <c r="BY82" i="33"/>
  <c r="AL82" i="29"/>
  <c r="BX82" i="32"/>
  <c r="T14" i="33"/>
  <c r="AM14" i="33"/>
  <c r="T18" i="33"/>
  <c r="AM18" i="33"/>
  <c r="T22" i="33"/>
  <c r="AM22" i="33"/>
  <c r="T26" i="33"/>
  <c r="AM26" i="33"/>
  <c r="T30" i="33"/>
  <c r="AM30" i="33"/>
  <c r="T34" i="33"/>
  <c r="AM34" i="33"/>
  <c r="AM38" i="33"/>
  <c r="T38" i="33"/>
  <c r="T42" i="33"/>
  <c r="AM42" i="33"/>
  <c r="AM46" i="33"/>
  <c r="T46" i="33"/>
  <c r="AM50" i="33"/>
  <c r="T50" i="33"/>
  <c r="T54" i="33"/>
  <c r="AM54" i="33"/>
  <c r="AM58" i="33"/>
  <c r="T58" i="33"/>
  <c r="T62" i="33"/>
  <c r="AM62" i="33"/>
  <c r="AM66" i="33"/>
  <c r="T66" i="33"/>
  <c r="AM70" i="33"/>
  <c r="T70" i="33"/>
  <c r="T75" i="33"/>
  <c r="AM75" i="33"/>
  <c r="AM79" i="33"/>
  <c r="T79" i="33"/>
  <c r="AM12" i="29"/>
  <c r="T12" i="29"/>
  <c r="BF16" i="35"/>
  <c r="BY16" i="35"/>
  <c r="BF16" i="34"/>
  <c r="BY16" i="34"/>
  <c r="BY16" i="33"/>
  <c r="BF16" i="33"/>
  <c r="BY16" i="32"/>
  <c r="BF16" i="32"/>
  <c r="BY16" i="31"/>
  <c r="BF16" i="31"/>
  <c r="BY16" i="30"/>
  <c r="BF16" i="30"/>
  <c r="BY16" i="29"/>
  <c r="BF16" i="29"/>
  <c r="AM16" i="29"/>
  <c r="T16" i="29"/>
  <c r="BY20" i="35"/>
  <c r="BF20" i="35"/>
  <c r="BY20" i="34"/>
  <c r="BF20" i="34"/>
  <c r="BY20" i="33"/>
  <c r="BF20" i="33"/>
  <c r="BF20" i="32"/>
  <c r="BY20" i="32"/>
  <c r="BY20" i="31"/>
  <c r="BF20" i="31"/>
  <c r="BY20" i="30"/>
  <c r="BF20" i="30"/>
  <c r="BY20" i="29"/>
  <c r="BF20" i="29"/>
  <c r="AM20" i="29"/>
  <c r="T20" i="29"/>
  <c r="BF24" i="35"/>
  <c r="BY24" i="35"/>
  <c r="BF24" i="34"/>
  <c r="BY24" i="34"/>
  <c r="BY24" i="33"/>
  <c r="BF24" i="33"/>
  <c r="BY24" i="32"/>
  <c r="BF24" i="32"/>
  <c r="BY24" i="31"/>
  <c r="BF24" i="31"/>
  <c r="BY24" i="30"/>
  <c r="BF24" i="30"/>
  <c r="BY24" i="29"/>
  <c r="BF24" i="29"/>
  <c r="AM24" i="29"/>
  <c r="T24" i="29"/>
  <c r="BY28" i="35"/>
  <c r="BF28" i="35"/>
  <c r="BY28" i="34"/>
  <c r="BF28" i="34"/>
  <c r="BY28" i="33"/>
  <c r="BF28" i="33"/>
  <c r="BF28" i="32"/>
  <c r="BY28" i="32"/>
  <c r="BY28" i="31"/>
  <c r="BF28" i="31"/>
  <c r="BY28" i="30"/>
  <c r="BF28" i="30"/>
  <c r="BY28" i="29"/>
  <c r="BF28" i="29"/>
  <c r="AM28" i="29"/>
  <c r="T28" i="29"/>
  <c r="BF32" i="35"/>
  <c r="BY32" i="35"/>
  <c r="BF32" i="34"/>
  <c r="BY32" i="34"/>
  <c r="BF32" i="33"/>
  <c r="BY32" i="33"/>
  <c r="BY32" i="32"/>
  <c r="BF32" i="32"/>
  <c r="BF32" i="31"/>
  <c r="BY32" i="31"/>
  <c r="BY32" i="30"/>
  <c r="BF32" i="30"/>
  <c r="BY32" i="29"/>
  <c r="BF32" i="29"/>
  <c r="AM32" i="29"/>
  <c r="T32" i="29"/>
  <c r="BY36" i="35"/>
  <c r="BF36" i="35"/>
  <c r="BY36" i="34"/>
  <c r="BY36" i="33"/>
  <c r="BF36" i="33"/>
  <c r="BF36" i="34"/>
  <c r="BF36" i="32"/>
  <c r="BF36" i="31"/>
  <c r="BY36" i="32"/>
  <c r="BY36" i="31"/>
  <c r="BY36" i="30"/>
  <c r="BF36" i="30"/>
  <c r="BY36" i="29"/>
  <c r="BF36" i="29"/>
  <c r="AM36" i="29"/>
  <c r="T36" i="29"/>
  <c r="BF40" i="35"/>
  <c r="BY40" i="35"/>
  <c r="BF40" i="34"/>
  <c r="BY40" i="34"/>
  <c r="BY40" i="33"/>
  <c r="BF40" i="33"/>
  <c r="BY40" i="32"/>
  <c r="BY40" i="31"/>
  <c r="BF40" i="31"/>
  <c r="BF40" i="32"/>
  <c r="BY40" i="30"/>
  <c r="BF40" i="30"/>
  <c r="BF40" i="29"/>
  <c r="AM40" i="29"/>
  <c r="BY40" i="29"/>
  <c r="T40" i="29"/>
  <c r="BY44" i="35"/>
  <c r="BF44" i="35"/>
  <c r="BY44" i="34"/>
  <c r="BF44" i="34"/>
  <c r="BY44" i="33"/>
  <c r="BF44" i="33"/>
  <c r="BY44" i="32"/>
  <c r="BF44" i="32"/>
  <c r="BF44" i="31"/>
  <c r="BY44" i="31"/>
  <c r="BY44" i="30"/>
  <c r="BF44" i="30"/>
  <c r="BY44" i="29"/>
  <c r="BF44" i="29"/>
  <c r="AM44" i="29"/>
  <c r="T44" i="29"/>
  <c r="BF48" i="35"/>
  <c r="BY48" i="35"/>
  <c r="BY48" i="34"/>
  <c r="BF48" i="34"/>
  <c r="BY48" i="33"/>
  <c r="BF48" i="33"/>
  <c r="BY48" i="32"/>
  <c r="BY48" i="31"/>
  <c r="BF48" i="32"/>
  <c r="BF48" i="31"/>
  <c r="BY48" i="30"/>
  <c r="BF48" i="30"/>
  <c r="BF48" i="29"/>
  <c r="AM48" i="29"/>
  <c r="BY48" i="29"/>
  <c r="T48" i="29"/>
  <c r="BY52" i="35"/>
  <c r="BF52" i="35"/>
  <c r="BF52" i="34"/>
  <c r="BY52" i="34"/>
  <c r="BY52" i="33"/>
  <c r="BF52" i="33"/>
  <c r="BY52" i="32"/>
  <c r="BF52" i="32"/>
  <c r="BF52" i="31"/>
  <c r="BY52" i="31"/>
  <c r="BY52" i="30"/>
  <c r="BF52" i="30"/>
  <c r="BY52" i="29"/>
  <c r="BF52" i="29"/>
  <c r="AM52" i="29"/>
  <c r="T52" i="29"/>
  <c r="BF56" i="35"/>
  <c r="BY56" i="35"/>
  <c r="BY56" i="34"/>
  <c r="BF56" i="34"/>
  <c r="BY56" i="33"/>
  <c r="BF56" i="33"/>
  <c r="BY56" i="32"/>
  <c r="BY56" i="31"/>
  <c r="BF56" i="31"/>
  <c r="BF56" i="32"/>
  <c r="BY56" i="30"/>
  <c r="BF56" i="30"/>
  <c r="BF56" i="29"/>
  <c r="AM56" i="29"/>
  <c r="BY56" i="29"/>
  <c r="T56" i="29"/>
  <c r="BY60" i="35"/>
  <c r="BF60" i="35"/>
  <c r="BF60" i="34"/>
  <c r="BY60" i="34"/>
  <c r="BY60" i="33"/>
  <c r="BF60" i="33"/>
  <c r="BY60" i="32"/>
  <c r="BF60" i="32"/>
  <c r="BF60" i="31"/>
  <c r="BY60" i="31"/>
  <c r="BY60" i="30"/>
  <c r="BF60" i="30"/>
  <c r="BY60" i="29"/>
  <c r="BF60" i="29"/>
  <c r="AM60" i="29"/>
  <c r="T60" i="29"/>
  <c r="BF64" i="35"/>
  <c r="BY64" i="35"/>
  <c r="BY64" i="34"/>
  <c r="BF64" i="34"/>
  <c r="BY64" i="33"/>
  <c r="BF64" i="33"/>
  <c r="BY64" i="32"/>
  <c r="BY64" i="31"/>
  <c r="BF64" i="31"/>
  <c r="BF64" i="32"/>
  <c r="BY64" i="30"/>
  <c r="BF64" i="30"/>
  <c r="BF64" i="29"/>
  <c r="AM64" i="29"/>
  <c r="BY64" i="29"/>
  <c r="T64" i="29"/>
  <c r="BY68" i="35"/>
  <c r="BF68" i="35"/>
  <c r="BF68" i="34"/>
  <c r="BY68" i="34"/>
  <c r="BY68" i="33"/>
  <c r="BF68" i="33"/>
  <c r="BY68" i="32"/>
  <c r="BF68" i="32"/>
  <c r="BF68" i="31"/>
  <c r="BY68" i="31"/>
  <c r="BY68" i="30"/>
  <c r="BF68" i="30"/>
  <c r="BY68" i="29"/>
  <c r="BF68" i="29"/>
  <c r="AM68" i="29"/>
  <c r="T68" i="29"/>
  <c r="BF72" i="35"/>
  <c r="BY72" i="35"/>
  <c r="BY72" i="34"/>
  <c r="BF72" i="34"/>
  <c r="BY72" i="33"/>
  <c r="BF72" i="33"/>
  <c r="BY72" i="32"/>
  <c r="BY72" i="31"/>
  <c r="BF72" i="31"/>
  <c r="BF72" i="32"/>
  <c r="BY72" i="30"/>
  <c r="BF72" i="30"/>
  <c r="BF72" i="29"/>
  <c r="AM72" i="29"/>
  <c r="BY72" i="29"/>
  <c r="T72" i="29"/>
  <c r="T73" i="29"/>
  <c r="AM73" i="29"/>
  <c r="BY77" i="35"/>
  <c r="BF77" i="35"/>
  <c r="BY77" i="34"/>
  <c r="BF77" i="34"/>
  <c r="BY77" i="33"/>
  <c r="BF77" i="33"/>
  <c r="BF77" i="32"/>
  <c r="BY77" i="32"/>
  <c r="BF77" i="31"/>
  <c r="BY77" i="31"/>
  <c r="BY77" i="30"/>
  <c r="BY77" i="29"/>
  <c r="BF77" i="30"/>
  <c r="BF77" i="29"/>
  <c r="AM77" i="29"/>
  <c r="T77" i="29"/>
  <c r="BF81" i="35"/>
  <c r="BY81" i="35"/>
  <c r="BF81" i="34"/>
  <c r="BY81" i="34"/>
  <c r="BF81" i="33"/>
  <c r="BY81" i="33"/>
  <c r="BY81" i="32"/>
  <c r="BF81" i="32"/>
  <c r="BY81" i="31"/>
  <c r="BF81" i="31"/>
  <c r="BY81" i="30"/>
  <c r="BF81" i="30"/>
  <c r="T81" i="29"/>
  <c r="BF81" i="29"/>
  <c r="BY81" i="29"/>
  <c r="AM81" i="29"/>
  <c r="BF85" i="34"/>
  <c r="BY85" i="30"/>
  <c r="BY85" i="34"/>
  <c r="BY85" i="29"/>
  <c r="BY85" i="33"/>
  <c r="BF85" i="30"/>
  <c r="BF85" i="33"/>
  <c r="BF85" i="29"/>
  <c r="BF85" i="32"/>
  <c r="BY85" i="32"/>
  <c r="BY85" i="35"/>
  <c r="BF85" i="31"/>
  <c r="BF85" i="35"/>
  <c r="BY85" i="31"/>
  <c r="BF82" i="29"/>
  <c r="BF82" i="33"/>
  <c r="K83" i="34"/>
  <c r="AL82" i="33"/>
  <c r="BE82" i="29"/>
  <c r="AL15" i="33"/>
  <c r="S15" i="33"/>
  <c r="AL19" i="33"/>
  <c r="S19" i="33"/>
  <c r="AL23" i="33"/>
  <c r="S23" i="33"/>
  <c r="AL27" i="33"/>
  <c r="S27" i="33"/>
  <c r="AL31" i="33"/>
  <c r="S31" i="33"/>
  <c r="S35" i="33"/>
  <c r="AL35" i="33"/>
  <c r="S39" i="33"/>
  <c r="AL39" i="33"/>
  <c r="S43" i="33"/>
  <c r="AL43" i="33"/>
  <c r="S47" i="33"/>
  <c r="AL47" i="33"/>
  <c r="S51" i="33"/>
  <c r="AL51" i="33"/>
  <c r="S55" i="33"/>
  <c r="AL55" i="33"/>
  <c r="S59" i="33"/>
  <c r="AL59" i="33"/>
  <c r="S63" i="33"/>
  <c r="AL63" i="33"/>
  <c r="S67" i="33"/>
  <c r="AL67" i="33"/>
  <c r="S71" i="33"/>
  <c r="AL71" i="33"/>
  <c r="S76" i="33"/>
  <c r="AL76" i="33"/>
  <c r="S80" i="33"/>
  <c r="AL80" i="33"/>
  <c r="AL13" i="29"/>
  <c r="S13" i="29"/>
  <c r="BX17" i="35"/>
  <c r="BE17" i="34"/>
  <c r="BE17" i="35"/>
  <c r="BX17" i="34"/>
  <c r="BX17" i="33"/>
  <c r="BE17" i="33"/>
  <c r="BX17" i="32"/>
  <c r="BE17" i="32"/>
  <c r="BX17" i="31"/>
  <c r="BE17" i="31"/>
  <c r="BX17" i="30"/>
  <c r="BE17" i="30"/>
  <c r="AL17" i="29"/>
  <c r="BX17" i="29"/>
  <c r="BE17" i="29"/>
  <c r="S17" i="29"/>
  <c r="BE21" i="35"/>
  <c r="BX21" i="34"/>
  <c r="BX21" i="35"/>
  <c r="BE21" i="34"/>
  <c r="BE21" i="33"/>
  <c r="BX21" i="33"/>
  <c r="BE21" i="32"/>
  <c r="BX21" i="32"/>
  <c r="BE21" i="31"/>
  <c r="BX21" i="31"/>
  <c r="BX21" i="30"/>
  <c r="BE21" i="30"/>
  <c r="BX21" i="29"/>
  <c r="BE21" i="29"/>
  <c r="AL21" i="29"/>
  <c r="S21" i="29"/>
  <c r="BX25" i="35"/>
  <c r="BE25" i="34"/>
  <c r="BE25" i="35"/>
  <c r="BX25" i="34"/>
  <c r="BX25" i="33"/>
  <c r="BE25" i="33"/>
  <c r="BX25" i="32"/>
  <c r="BE25" i="32"/>
  <c r="BX25" i="31"/>
  <c r="BE25" i="31"/>
  <c r="BX25" i="30"/>
  <c r="BE25" i="30"/>
  <c r="AL25" i="29"/>
  <c r="BX25" i="29"/>
  <c r="BE25" i="29"/>
  <c r="S25" i="29"/>
  <c r="BX29" i="35"/>
  <c r="BE29" i="35"/>
  <c r="BX29" i="34"/>
  <c r="BE29" i="34"/>
  <c r="BE29" i="33"/>
  <c r="BX29" i="33"/>
  <c r="BE29" i="32"/>
  <c r="BX29" i="32"/>
  <c r="BE29" i="31"/>
  <c r="BX29" i="31"/>
  <c r="BX29" i="30"/>
  <c r="BE29" i="30"/>
  <c r="BX29" i="29"/>
  <c r="BE29" i="29"/>
  <c r="AL29" i="29"/>
  <c r="S29" i="29"/>
  <c r="BE33" i="35"/>
  <c r="BX33" i="35"/>
  <c r="BE33" i="34"/>
  <c r="BX33" i="34"/>
  <c r="BE33" i="33"/>
  <c r="BX33" i="33"/>
  <c r="BX33" i="32"/>
  <c r="BE33" i="32"/>
  <c r="BE33" i="31"/>
  <c r="BX33" i="31"/>
  <c r="BX33" i="30"/>
  <c r="BE33" i="30"/>
  <c r="AL33" i="29"/>
  <c r="BX33" i="29"/>
  <c r="BE33" i="29"/>
  <c r="S33" i="29"/>
  <c r="BX37" i="35"/>
  <c r="BE37" i="35"/>
  <c r="BX37" i="34"/>
  <c r="BE37" i="34"/>
  <c r="BX37" i="33"/>
  <c r="BE37" i="33"/>
  <c r="BX37" i="32"/>
  <c r="BE37" i="32"/>
  <c r="BX37" i="31"/>
  <c r="BE37" i="31"/>
  <c r="BX37" i="30"/>
  <c r="BE37" i="30"/>
  <c r="BX37" i="29"/>
  <c r="BE37" i="29"/>
  <c r="AL37" i="29"/>
  <c r="S37" i="29"/>
  <c r="BE41" i="35"/>
  <c r="BX41" i="35"/>
  <c r="BE41" i="34"/>
  <c r="BX41" i="34"/>
  <c r="BE41" i="33"/>
  <c r="BX41" i="33"/>
  <c r="BE41" i="32"/>
  <c r="BX41" i="32"/>
  <c r="BE41" i="31"/>
  <c r="BX41" i="31"/>
  <c r="BX41" i="29"/>
  <c r="BX41" i="30"/>
  <c r="BE41" i="30"/>
  <c r="AL41" i="29"/>
  <c r="BE41" i="29"/>
  <c r="S41" i="29"/>
  <c r="BX45" i="35"/>
  <c r="BE45" i="35"/>
  <c r="BX45" i="34"/>
  <c r="BE45" i="34"/>
  <c r="BX45" i="33"/>
  <c r="BE45" i="32"/>
  <c r="BX45" i="32"/>
  <c r="BE45" i="33"/>
  <c r="BX45" i="31"/>
  <c r="BE45" i="31"/>
  <c r="BX45" i="30"/>
  <c r="BE45" i="30"/>
  <c r="BE45" i="29"/>
  <c r="AL45" i="29"/>
  <c r="BX45" i="29"/>
  <c r="S45" i="29"/>
  <c r="BE49" i="35"/>
  <c r="BX49" i="35"/>
  <c r="BE49" i="34"/>
  <c r="BX49" i="34"/>
  <c r="BE49" i="33"/>
  <c r="BX49" i="33"/>
  <c r="BX49" i="32"/>
  <c r="BE49" i="32"/>
  <c r="BE49" i="31"/>
  <c r="BX49" i="31"/>
  <c r="BX49" i="29"/>
  <c r="BX49" i="30"/>
  <c r="BE49" i="30"/>
  <c r="AL49" i="29"/>
  <c r="BE49" i="29"/>
  <c r="S49" i="29"/>
  <c r="BX53" i="35"/>
  <c r="BE53" i="35"/>
  <c r="BX53" i="34"/>
  <c r="BE53" i="34"/>
  <c r="BX53" i="33"/>
  <c r="BE53" i="33"/>
  <c r="BE53" i="32"/>
  <c r="BX53" i="32"/>
  <c r="BX53" i="31"/>
  <c r="BE53" i="31"/>
  <c r="BX53" i="30"/>
  <c r="BX53" i="29"/>
  <c r="BE53" i="30"/>
  <c r="BE53" i="29"/>
  <c r="AL53" i="29"/>
  <c r="S53" i="29"/>
  <c r="BE57" i="35"/>
  <c r="BX57" i="35"/>
  <c r="BE57" i="34"/>
  <c r="BX57" i="34"/>
  <c r="BE57" i="33"/>
  <c r="BX57" i="33"/>
  <c r="BE57" i="32"/>
  <c r="BX57" i="32"/>
  <c r="BE57" i="31"/>
  <c r="BX57" i="31"/>
  <c r="BX57" i="29"/>
  <c r="BX57" i="30"/>
  <c r="BE57" i="30"/>
  <c r="AL57" i="29"/>
  <c r="BE57" i="29"/>
  <c r="S57" i="29"/>
  <c r="BX61" i="35"/>
  <c r="BE61" i="35"/>
  <c r="BX61" i="34"/>
  <c r="BE61" i="34"/>
  <c r="BX61" i="33"/>
  <c r="BE61" i="33"/>
  <c r="BE61" i="32"/>
  <c r="BX61" i="32"/>
  <c r="BX61" i="31"/>
  <c r="BE61" i="31"/>
  <c r="BX61" i="30"/>
  <c r="BX61" i="29"/>
  <c r="BE61" i="30"/>
  <c r="BE61" i="29"/>
  <c r="AL61" i="29"/>
  <c r="S61" i="29"/>
  <c r="BX65" i="35"/>
  <c r="BE65" i="35"/>
  <c r="BE65" i="34"/>
  <c r="BX65" i="34"/>
  <c r="BE65" i="33"/>
  <c r="BX65" i="33"/>
  <c r="BE65" i="32"/>
  <c r="BX65" i="32"/>
  <c r="BE65" i="31"/>
  <c r="BX65" i="31"/>
  <c r="BX65" i="29"/>
  <c r="BX65" i="30"/>
  <c r="BE65" i="30"/>
  <c r="AL65" i="29"/>
  <c r="BE65" i="29"/>
  <c r="S65" i="29"/>
  <c r="BX69" i="35"/>
  <c r="BE69" i="35"/>
  <c r="BX69" i="34"/>
  <c r="BE69" i="34"/>
  <c r="BX69" i="33"/>
  <c r="BE69" i="33"/>
  <c r="BE69" i="32"/>
  <c r="BX69" i="32"/>
  <c r="BX69" i="31"/>
  <c r="BE69" i="31"/>
  <c r="BX69" i="30"/>
  <c r="BX69" i="29"/>
  <c r="BE69" i="30"/>
  <c r="BE69" i="29"/>
  <c r="AL69" i="29"/>
  <c r="S69" i="29"/>
  <c r="BX73" i="32"/>
  <c r="BE73" i="29"/>
  <c r="BX73" i="35"/>
  <c r="BX73" i="31"/>
  <c r="BE73" i="35"/>
  <c r="BE73" i="31"/>
  <c r="BE73" i="34"/>
  <c r="BX73" i="29"/>
  <c r="BX73" i="34"/>
  <c r="BX73" i="30"/>
  <c r="BE73" i="33"/>
  <c r="BE73" i="30"/>
  <c r="BX73" i="33"/>
  <c r="BE73" i="32"/>
  <c r="BX74" i="35"/>
  <c r="BE74" i="35"/>
  <c r="BX74" i="34"/>
  <c r="BE74" i="34"/>
  <c r="BE74" i="33"/>
  <c r="BX74" i="33"/>
  <c r="BX74" i="32"/>
  <c r="BE74" i="32"/>
  <c r="BX74" i="31"/>
  <c r="BE74" i="31"/>
  <c r="BE74" i="30"/>
  <c r="BX74" i="30"/>
  <c r="BE74" i="29"/>
  <c r="BX74" i="29"/>
  <c r="AL74" i="29"/>
  <c r="S74" i="29"/>
  <c r="BE78" i="35"/>
  <c r="BX78" i="35"/>
  <c r="BX78" i="34"/>
  <c r="BE78" i="34"/>
  <c r="BX78" i="33"/>
  <c r="BE78" i="33"/>
  <c r="BE78" i="32"/>
  <c r="BX78" i="32"/>
  <c r="BX78" i="31"/>
  <c r="BE78" i="31"/>
  <c r="BE78" i="30"/>
  <c r="BX78" i="29"/>
  <c r="BX78" i="30"/>
  <c r="BE78" i="29"/>
  <c r="AL78" i="29"/>
  <c r="S78" i="29"/>
  <c r="B83" i="34"/>
  <c r="U83" i="34"/>
  <c r="BY82" i="29"/>
  <c r="BX82" i="29"/>
  <c r="BE82" i="33"/>
  <c r="T15" i="33"/>
  <c r="AM15" i="33"/>
  <c r="AM19" i="33"/>
  <c r="T19" i="33"/>
  <c r="T23" i="33"/>
  <c r="AM23" i="33"/>
  <c r="T27" i="33"/>
  <c r="AM27" i="33"/>
  <c r="T31" i="33"/>
  <c r="AM31" i="33"/>
  <c r="AM35" i="33"/>
  <c r="T35" i="33"/>
  <c r="AM39" i="33"/>
  <c r="T39" i="33"/>
  <c r="AM43" i="33"/>
  <c r="T43" i="33"/>
  <c r="AM47" i="33"/>
  <c r="T47" i="33"/>
  <c r="AM51" i="33"/>
  <c r="T51" i="33"/>
  <c r="AM55" i="33"/>
  <c r="T55" i="33"/>
  <c r="AM59" i="33"/>
  <c r="T59" i="33"/>
  <c r="AM63" i="33"/>
  <c r="T63" i="33"/>
  <c r="AM67" i="33"/>
  <c r="T67" i="33"/>
  <c r="AM71" i="33"/>
  <c r="T71" i="33"/>
  <c r="AM76" i="33"/>
  <c r="T76" i="33"/>
  <c r="AM80" i="33"/>
  <c r="T80" i="33"/>
  <c r="AM13" i="29"/>
  <c r="T13" i="29"/>
  <c r="BF17" i="35"/>
  <c r="BY17" i="35"/>
  <c r="BY17" i="34"/>
  <c r="BF17" i="34"/>
  <c r="BY17" i="33"/>
  <c r="BF17" i="33"/>
  <c r="BY17" i="32"/>
  <c r="BF17" i="32"/>
  <c r="BY17" i="31"/>
  <c r="BF17" i="31"/>
  <c r="BY17" i="30"/>
  <c r="BF17" i="30"/>
  <c r="BY17" i="29"/>
  <c r="BF17" i="29"/>
  <c r="AM17" i="29"/>
  <c r="T17" i="29"/>
  <c r="BF21" i="35"/>
  <c r="BY21" i="34"/>
  <c r="BY21" i="35"/>
  <c r="BF21" i="34"/>
  <c r="BF21" i="33"/>
  <c r="BY21" i="33"/>
  <c r="BF21" i="32"/>
  <c r="BY21" i="32"/>
  <c r="BF21" i="31"/>
  <c r="BY21" i="31"/>
  <c r="BY21" i="30"/>
  <c r="BF21" i="30"/>
  <c r="BY21" i="29"/>
  <c r="BF21" i="29"/>
  <c r="AM21" i="29"/>
  <c r="T21" i="29"/>
  <c r="BF25" i="35"/>
  <c r="BY25" i="35"/>
  <c r="BY25" i="34"/>
  <c r="BF25" i="34"/>
  <c r="BY25" i="33"/>
  <c r="BF25" i="33"/>
  <c r="BY25" i="32"/>
  <c r="BF25" i="32"/>
  <c r="BY25" i="31"/>
  <c r="BF25" i="31"/>
  <c r="BY25" i="30"/>
  <c r="BF25" i="30"/>
  <c r="BY25" i="29"/>
  <c r="BF25" i="29"/>
  <c r="AM25" i="29"/>
  <c r="T25" i="29"/>
  <c r="BY29" i="35"/>
  <c r="BF29" i="35"/>
  <c r="BY29" i="34"/>
  <c r="BF29" i="34"/>
  <c r="BF29" i="33"/>
  <c r="BY29" i="33"/>
  <c r="BF29" i="32"/>
  <c r="BY29" i="32"/>
  <c r="BF29" i="31"/>
  <c r="BY29" i="31"/>
  <c r="BY29" i="30"/>
  <c r="BF29" i="30"/>
  <c r="BY29" i="29"/>
  <c r="BF29" i="29"/>
  <c r="AM29" i="29"/>
  <c r="T29" i="29"/>
  <c r="BF33" i="35"/>
  <c r="BY33" i="35"/>
  <c r="BY33" i="34"/>
  <c r="BF33" i="34"/>
  <c r="BF33" i="33"/>
  <c r="BY33" i="33"/>
  <c r="BY33" i="32"/>
  <c r="BF33" i="32"/>
  <c r="BF33" i="31"/>
  <c r="BY33" i="31"/>
  <c r="BY33" i="30"/>
  <c r="BF33" i="30"/>
  <c r="BY33" i="29"/>
  <c r="BF33" i="29"/>
  <c r="AM33" i="29"/>
  <c r="T33" i="29"/>
  <c r="BY37" i="35"/>
  <c r="BF37" i="35"/>
  <c r="BY37" i="34"/>
  <c r="BY37" i="33"/>
  <c r="BF37" i="34"/>
  <c r="BF37" i="33"/>
  <c r="BF37" i="32"/>
  <c r="BY37" i="32"/>
  <c r="BY37" i="31"/>
  <c r="BF37" i="31"/>
  <c r="BY37" i="30"/>
  <c r="BF37" i="30"/>
  <c r="BY37" i="29"/>
  <c r="BF37" i="29"/>
  <c r="AM37" i="29"/>
  <c r="T37" i="29"/>
  <c r="BF41" i="35"/>
  <c r="BY41" i="35"/>
  <c r="BY41" i="34"/>
  <c r="BF41" i="34"/>
  <c r="BF41" i="33"/>
  <c r="BY41" i="33"/>
  <c r="BY41" i="32"/>
  <c r="BF41" i="32"/>
  <c r="BF41" i="31"/>
  <c r="BY41" i="31"/>
  <c r="BY41" i="30"/>
  <c r="BF41" i="30"/>
  <c r="BF41" i="29"/>
  <c r="BY41" i="29"/>
  <c r="AM41" i="29"/>
  <c r="T41" i="29"/>
  <c r="BY45" i="35"/>
  <c r="BF45" i="35"/>
  <c r="BY45" i="34"/>
  <c r="BF45" i="34"/>
  <c r="BY45" i="33"/>
  <c r="BF45" i="33"/>
  <c r="BF45" i="32"/>
  <c r="BY45" i="32"/>
  <c r="BF45" i="31"/>
  <c r="BY45" i="31"/>
  <c r="BY45" i="30"/>
  <c r="BF45" i="30"/>
  <c r="BF45" i="29"/>
  <c r="AM45" i="29"/>
  <c r="BY45" i="29"/>
  <c r="T45" i="29"/>
  <c r="BF49" i="35"/>
  <c r="BY49" i="35"/>
  <c r="BY49" i="34"/>
  <c r="BF49" i="34"/>
  <c r="BF49" i="33"/>
  <c r="BY49" i="33"/>
  <c r="BY49" i="32"/>
  <c r="BF49" i="32"/>
  <c r="BY49" i="31"/>
  <c r="BF49" i="31"/>
  <c r="BY49" i="30"/>
  <c r="BF49" i="30"/>
  <c r="BY49" i="29"/>
  <c r="T49" i="29"/>
  <c r="BF49" i="29"/>
  <c r="AM49" i="29"/>
  <c r="BY53" i="35"/>
  <c r="BF53" i="35"/>
  <c r="BY53" i="34"/>
  <c r="BF53" i="34"/>
  <c r="BY53" i="33"/>
  <c r="BF53" i="33"/>
  <c r="BF53" i="32"/>
  <c r="BF53" i="31"/>
  <c r="BY53" i="32"/>
  <c r="BY53" i="31"/>
  <c r="BY53" i="30"/>
  <c r="BF53" i="30"/>
  <c r="BY53" i="29"/>
  <c r="BF53" i="29"/>
  <c r="AM53" i="29"/>
  <c r="T53" i="29"/>
  <c r="BF57" i="35"/>
  <c r="BY57" i="35"/>
  <c r="BY57" i="34"/>
  <c r="BF57" i="34"/>
  <c r="BF57" i="33"/>
  <c r="BY57" i="33"/>
  <c r="BY57" i="32"/>
  <c r="BF57" i="32"/>
  <c r="BY57" i="31"/>
  <c r="BF57" i="31"/>
  <c r="BY57" i="30"/>
  <c r="BF57" i="30"/>
  <c r="T57" i="29"/>
  <c r="BY57" i="29"/>
  <c r="BF57" i="29"/>
  <c r="AM57" i="29"/>
  <c r="BY61" i="35"/>
  <c r="BF61" i="35"/>
  <c r="BY61" i="34"/>
  <c r="BF61" i="34"/>
  <c r="BY61" i="33"/>
  <c r="BF61" i="33"/>
  <c r="BF61" i="32"/>
  <c r="BY61" i="32"/>
  <c r="BF61" i="31"/>
  <c r="BY61" i="31"/>
  <c r="BY61" i="30"/>
  <c r="BF61" i="30"/>
  <c r="BF61" i="29"/>
  <c r="AM61" i="29"/>
  <c r="BY61" i="29"/>
  <c r="T61" i="29"/>
  <c r="BF65" i="35"/>
  <c r="BY65" i="35"/>
  <c r="BY65" i="34"/>
  <c r="BF65" i="34"/>
  <c r="BF65" i="33"/>
  <c r="BY65" i="33"/>
  <c r="BY65" i="32"/>
  <c r="BF65" i="32"/>
  <c r="BF65" i="31"/>
  <c r="BY65" i="31"/>
  <c r="BY65" i="30"/>
  <c r="BF65" i="30"/>
  <c r="T65" i="29"/>
  <c r="BY65" i="29"/>
  <c r="BF65" i="29"/>
  <c r="AM65" i="29"/>
  <c r="BY69" i="35"/>
  <c r="BF69" i="35"/>
  <c r="BY69" i="34"/>
  <c r="BF69" i="34"/>
  <c r="BY69" i="33"/>
  <c r="BF69" i="33"/>
  <c r="BF69" i="32"/>
  <c r="BY69" i="32"/>
  <c r="BF69" i="31"/>
  <c r="BY69" i="31"/>
  <c r="BY69" i="30"/>
  <c r="BY69" i="29"/>
  <c r="BF69" i="30"/>
  <c r="BF69" i="29"/>
  <c r="AM69" i="29"/>
  <c r="T69" i="29"/>
  <c r="BY73" i="34"/>
  <c r="BY73" i="30"/>
  <c r="BF73" i="34"/>
  <c r="BF73" i="30"/>
  <c r="BF73" i="33"/>
  <c r="BY73" i="33"/>
  <c r="BY73" i="29"/>
  <c r="BY73" i="32"/>
  <c r="BF73" i="29"/>
  <c r="BF73" i="32"/>
  <c r="BF73" i="35"/>
  <c r="BF73" i="31"/>
  <c r="BY73" i="35"/>
  <c r="BY73" i="31"/>
  <c r="BY74" i="35"/>
  <c r="BF74" i="35"/>
  <c r="BY74" i="34"/>
  <c r="BF74" i="34"/>
  <c r="BF74" i="33"/>
  <c r="BY74" i="33"/>
  <c r="BF74" i="32"/>
  <c r="BY74" i="31"/>
  <c r="BF74" i="31"/>
  <c r="BY74" i="32"/>
  <c r="BY74" i="30"/>
  <c r="BY74" i="29"/>
  <c r="BF74" i="30"/>
  <c r="BF74" i="29"/>
  <c r="AM74" i="29"/>
  <c r="T74" i="29"/>
  <c r="BY78" i="35"/>
  <c r="BF78" i="35"/>
  <c r="BF78" i="34"/>
  <c r="BY78" i="34"/>
  <c r="BY78" i="33"/>
  <c r="BF78" i="33"/>
  <c r="BF78" i="32"/>
  <c r="BY78" i="32"/>
  <c r="BF78" i="31"/>
  <c r="BY78" i="31"/>
  <c r="BY78" i="29"/>
  <c r="BY78" i="30"/>
  <c r="AM78" i="29"/>
  <c r="T78" i="29"/>
  <c r="BF78" i="30"/>
  <c r="BF78" i="29"/>
  <c r="D83" i="34"/>
  <c r="W83" i="34"/>
  <c r="BP86" i="32"/>
  <c r="AW86" i="35"/>
  <c r="BP86" i="31"/>
  <c r="BP86" i="35"/>
  <c r="AW86" i="31"/>
  <c r="BP86" i="34"/>
  <c r="AW86" i="30"/>
  <c r="AW86" i="34"/>
  <c r="BP86" i="29"/>
  <c r="BP86" i="33"/>
  <c r="BP86" i="30"/>
  <c r="AW86" i="33"/>
  <c r="AW86" i="29"/>
  <c r="AW86" i="32"/>
  <c r="BY82" i="30"/>
  <c r="BY82" i="34"/>
  <c r="K83" i="33"/>
  <c r="BX82" i="30"/>
  <c r="BE82" i="34"/>
  <c r="S16" i="33"/>
  <c r="AL16" i="33"/>
  <c r="S20" i="33"/>
  <c r="AL20" i="33"/>
  <c r="S24" i="33"/>
  <c r="AL24" i="33"/>
  <c r="AL28" i="33"/>
  <c r="S28" i="33"/>
  <c r="S32" i="33"/>
  <c r="AL32" i="33"/>
  <c r="S36" i="33"/>
  <c r="AL36" i="33"/>
  <c r="AL40" i="33"/>
  <c r="S40" i="33"/>
  <c r="AL44" i="33"/>
  <c r="S44" i="33"/>
  <c r="AL48" i="33"/>
  <c r="S48" i="33"/>
  <c r="AL52" i="33"/>
  <c r="S52" i="33"/>
  <c r="S56" i="33"/>
  <c r="AL56" i="33"/>
  <c r="AL60" i="33"/>
  <c r="S60" i="33"/>
  <c r="S64" i="33"/>
  <c r="AL64" i="33"/>
  <c r="S68" i="33"/>
  <c r="AL68" i="33"/>
  <c r="S72" i="33"/>
  <c r="AL72" i="33"/>
  <c r="AL73" i="33"/>
  <c r="S73" i="33"/>
  <c r="S77" i="33"/>
  <c r="AL77" i="33"/>
  <c r="AL81" i="33"/>
  <c r="S81" i="33"/>
  <c r="AL14" i="29"/>
  <c r="S14" i="29"/>
  <c r="BX18" i="35"/>
  <c r="BE18" i="34"/>
  <c r="BE18" i="35"/>
  <c r="BX18" i="34"/>
  <c r="BX18" i="33"/>
  <c r="BE18" i="33"/>
  <c r="BX18" i="32"/>
  <c r="BE18" i="32"/>
  <c r="BX18" i="31"/>
  <c r="BE18" i="31"/>
  <c r="BE18" i="30"/>
  <c r="BX18" i="30"/>
  <c r="BX18" i="29"/>
  <c r="BE18" i="29"/>
  <c r="AL18" i="29"/>
  <c r="S18" i="29"/>
  <c r="BX22" i="35"/>
  <c r="BE22" i="35"/>
  <c r="BX22" i="34"/>
  <c r="BE22" i="34"/>
  <c r="BE22" i="33"/>
  <c r="BX22" i="33"/>
  <c r="BX22" i="32"/>
  <c r="BE22" i="32"/>
  <c r="BE22" i="31"/>
  <c r="BX22" i="31"/>
  <c r="BE22" i="30"/>
  <c r="BX22" i="30"/>
  <c r="BX22" i="29"/>
  <c r="BE22" i="29"/>
  <c r="AL22" i="29"/>
  <c r="S22" i="29"/>
  <c r="BX26" i="35"/>
  <c r="BE26" i="35"/>
  <c r="BE26" i="34"/>
  <c r="BX26" i="34"/>
  <c r="BX26" i="33"/>
  <c r="BE26" i="33"/>
  <c r="BX26" i="32"/>
  <c r="BE26" i="32"/>
  <c r="BX26" i="31"/>
  <c r="BE26" i="31"/>
  <c r="BE26" i="30"/>
  <c r="BX26" i="30"/>
  <c r="BX26" i="29"/>
  <c r="BE26" i="29"/>
  <c r="AL26" i="29"/>
  <c r="S26" i="29"/>
  <c r="BX30" i="35"/>
  <c r="BE30" i="35"/>
  <c r="BE30" i="34"/>
  <c r="BX30" i="34"/>
  <c r="BX30" i="33"/>
  <c r="BE30" i="33"/>
  <c r="BX30" i="32"/>
  <c r="BE30" i="32"/>
  <c r="BE30" i="31"/>
  <c r="BX30" i="31"/>
  <c r="BE30" i="30"/>
  <c r="BX30" i="30"/>
  <c r="BX30" i="29"/>
  <c r="BE30" i="29"/>
  <c r="AL30" i="29"/>
  <c r="S30" i="29"/>
  <c r="BX34" i="35"/>
  <c r="BE34" i="35"/>
  <c r="BE34" i="34"/>
  <c r="BX34" i="34"/>
  <c r="BX34" i="33"/>
  <c r="BE34" i="33"/>
  <c r="BX34" i="32"/>
  <c r="BE34" i="32"/>
  <c r="BE34" i="31"/>
  <c r="BX34" i="31"/>
  <c r="BE34" i="30"/>
  <c r="BX34" i="30"/>
  <c r="BX34" i="29"/>
  <c r="BE34" i="29"/>
  <c r="AL34" i="29"/>
  <c r="S34" i="29"/>
  <c r="BX38" i="35"/>
  <c r="BE38" i="35"/>
  <c r="BE38" i="34"/>
  <c r="BX38" i="33"/>
  <c r="BX38" i="34"/>
  <c r="BE38" i="33"/>
  <c r="BX38" i="32"/>
  <c r="BX38" i="31"/>
  <c r="BE38" i="32"/>
  <c r="BE38" i="31"/>
  <c r="BE38" i="30"/>
  <c r="BX38" i="30"/>
  <c r="BE38" i="29"/>
  <c r="BX38" i="29"/>
  <c r="AL38" i="29"/>
  <c r="S38" i="29"/>
  <c r="BX42" i="35"/>
  <c r="BE42" i="35"/>
  <c r="BE42" i="34"/>
  <c r="BX42" i="34"/>
  <c r="BE42" i="33"/>
  <c r="BX42" i="33"/>
  <c r="BE42" i="32"/>
  <c r="BX42" i="31"/>
  <c r="BX42" i="32"/>
  <c r="BE42" i="31"/>
  <c r="BE42" i="30"/>
  <c r="BX42" i="30"/>
  <c r="BE42" i="29"/>
  <c r="AL42" i="29"/>
  <c r="BX42" i="29"/>
  <c r="S42" i="29"/>
  <c r="BX46" i="35"/>
  <c r="BE46" i="35"/>
  <c r="BX46" i="34"/>
  <c r="BE46" i="34"/>
  <c r="BX46" i="33"/>
  <c r="BE46" i="33"/>
  <c r="BX46" i="32"/>
  <c r="BE46" i="32"/>
  <c r="BX46" i="31"/>
  <c r="BE46" i="31"/>
  <c r="BE46" i="30"/>
  <c r="BX46" i="30"/>
  <c r="BE46" i="29"/>
  <c r="AL46" i="29"/>
  <c r="BX46" i="29"/>
  <c r="S46" i="29"/>
  <c r="BX50" i="35"/>
  <c r="BE50" i="35"/>
  <c r="BE50" i="34"/>
  <c r="BX50" i="34"/>
  <c r="BE50" i="33"/>
  <c r="BX50" i="33"/>
  <c r="BE50" i="32"/>
  <c r="BX50" i="31"/>
  <c r="BX50" i="32"/>
  <c r="BE50" i="31"/>
  <c r="BE50" i="30"/>
  <c r="BX50" i="30"/>
  <c r="BE50" i="29"/>
  <c r="BX50" i="29"/>
  <c r="AL50" i="29"/>
  <c r="S50" i="29"/>
  <c r="BX54" i="35"/>
  <c r="BE54" i="35"/>
  <c r="BX54" i="34"/>
  <c r="BE54" i="34"/>
  <c r="BX54" i="33"/>
  <c r="BE54" i="33"/>
  <c r="BX54" i="32"/>
  <c r="BX54" i="31"/>
  <c r="BE54" i="32"/>
  <c r="BE54" i="31"/>
  <c r="BE54" i="30"/>
  <c r="BX54" i="30"/>
  <c r="BE54" i="29"/>
  <c r="AL54" i="29"/>
  <c r="BX54" i="29"/>
  <c r="S54" i="29"/>
  <c r="BX58" i="35"/>
  <c r="BE58" i="35"/>
  <c r="BE58" i="34"/>
  <c r="BX58" i="34"/>
  <c r="BE58" i="33"/>
  <c r="BX58" i="33"/>
  <c r="BE58" i="32"/>
  <c r="BX58" i="32"/>
  <c r="BX58" i="31"/>
  <c r="BE58" i="31"/>
  <c r="BE58" i="30"/>
  <c r="BX58" i="30"/>
  <c r="BX58" i="29"/>
  <c r="BE58" i="29"/>
  <c r="AL58" i="29"/>
  <c r="S58" i="29"/>
  <c r="BX62" i="35"/>
  <c r="BE62" i="35"/>
  <c r="BX62" i="34"/>
  <c r="BE62" i="34"/>
  <c r="BX62" i="33"/>
  <c r="BE62" i="33"/>
  <c r="BX62" i="32"/>
  <c r="BE62" i="32"/>
  <c r="BX62" i="31"/>
  <c r="BE62" i="31"/>
  <c r="BE62" i="30"/>
  <c r="BX62" i="29"/>
  <c r="BX62" i="30"/>
  <c r="BE62" i="29"/>
  <c r="AL62" i="29"/>
  <c r="S62" i="29"/>
  <c r="BX66" i="35"/>
  <c r="BE66" i="35"/>
  <c r="BE66" i="34"/>
  <c r="BX66" i="34"/>
  <c r="BE66" i="33"/>
  <c r="BX66" i="33"/>
  <c r="BE66" i="32"/>
  <c r="BX66" i="31"/>
  <c r="BX66" i="32"/>
  <c r="BE66" i="31"/>
  <c r="BE66" i="30"/>
  <c r="BX66" i="30"/>
  <c r="BE66" i="29"/>
  <c r="AL66" i="29"/>
  <c r="BX66" i="29"/>
  <c r="S66" i="29"/>
  <c r="BE70" i="35"/>
  <c r="BX70" i="35"/>
  <c r="BX70" i="34"/>
  <c r="BE70" i="34"/>
  <c r="BX70" i="33"/>
  <c r="BE70" i="33"/>
  <c r="BX70" i="32"/>
  <c r="BX70" i="31"/>
  <c r="BE70" i="32"/>
  <c r="BE70" i="31"/>
  <c r="BE70" i="30"/>
  <c r="BX70" i="29"/>
  <c r="BX70" i="30"/>
  <c r="BE70" i="29"/>
  <c r="AL70" i="29"/>
  <c r="S70" i="29"/>
  <c r="BX75" i="35"/>
  <c r="BE75" i="35"/>
  <c r="BX75" i="34"/>
  <c r="BE75" i="34"/>
  <c r="BX75" i="33"/>
  <c r="BE75" i="33"/>
  <c r="BX75" i="32"/>
  <c r="BE75" i="32"/>
  <c r="BE75" i="31"/>
  <c r="BX75" i="31"/>
  <c r="BE75" i="30"/>
  <c r="BE75" i="29"/>
  <c r="AL75" i="29"/>
  <c r="BX75" i="30"/>
  <c r="S75" i="29"/>
  <c r="BX75" i="29"/>
  <c r="BE79" i="35"/>
  <c r="BX79" i="35"/>
  <c r="BE79" i="34"/>
  <c r="BX79" i="34"/>
  <c r="BX79" i="33"/>
  <c r="BE79" i="33"/>
  <c r="BX79" i="32"/>
  <c r="BE79" i="32"/>
  <c r="BX79" i="31"/>
  <c r="BE79" i="31"/>
  <c r="BE79" i="30"/>
  <c r="BX79" i="29"/>
  <c r="BX79" i="30"/>
  <c r="BE79" i="29"/>
  <c r="AL79" i="29"/>
  <c r="S79" i="29"/>
  <c r="BE83" i="34"/>
  <c r="BX83" i="29"/>
  <c r="BX83" i="33"/>
  <c r="BE83" i="29"/>
  <c r="BE83" i="33"/>
  <c r="BX83" i="32"/>
  <c r="BE83" i="32"/>
  <c r="BX83" i="30"/>
  <c r="BX83" i="35"/>
  <c r="BE83" i="31"/>
  <c r="BE83" i="35"/>
  <c r="BX83" i="31"/>
  <c r="BX83" i="34"/>
  <c r="BE83" i="30"/>
  <c r="AN86" i="35"/>
  <c r="BG86" i="31"/>
  <c r="BG86" i="35"/>
  <c r="AN86" i="31"/>
  <c r="AN86" i="34"/>
  <c r="AN86" i="30"/>
  <c r="BG86" i="34"/>
  <c r="BG86" i="29"/>
  <c r="BG86" i="33"/>
  <c r="BG86" i="30"/>
  <c r="AN86" i="33"/>
  <c r="AN86" i="29"/>
  <c r="BG86" i="32"/>
  <c r="AN86" i="32"/>
  <c r="B83" i="29"/>
  <c r="U83" i="29"/>
  <c r="BF82" i="31"/>
  <c r="BF82" i="35"/>
  <c r="AD83" i="33"/>
  <c r="BE82" i="30"/>
  <c r="BX82" i="34"/>
  <c r="T12" i="33"/>
  <c r="AM12" i="33"/>
  <c r="T16" i="33"/>
  <c r="AM16" i="33"/>
  <c r="T20" i="33"/>
  <c r="AM20" i="33"/>
  <c r="T24" i="33"/>
  <c r="AM24" i="33"/>
  <c r="T28" i="33"/>
  <c r="AM28" i="33"/>
  <c r="T32" i="33"/>
  <c r="AM32" i="33"/>
  <c r="AM36" i="33"/>
  <c r="T36" i="33"/>
  <c r="T40" i="33"/>
  <c r="AM40" i="33"/>
  <c r="AM44" i="33"/>
  <c r="T44" i="33"/>
  <c r="T48" i="33"/>
  <c r="AM48" i="33"/>
  <c r="T52" i="33"/>
  <c r="AM52" i="33"/>
  <c r="AM56" i="33"/>
  <c r="T56" i="33"/>
  <c r="T60" i="33"/>
  <c r="AM60" i="33"/>
  <c r="T64" i="33"/>
  <c r="AM64" i="33"/>
  <c r="T68" i="33"/>
  <c r="AM68" i="33"/>
  <c r="AM72" i="33"/>
  <c r="T72" i="33"/>
  <c r="AM73" i="33"/>
  <c r="T73" i="33"/>
  <c r="AM77" i="33"/>
  <c r="T77" i="33"/>
  <c r="T81" i="33"/>
  <c r="AM81" i="33"/>
  <c r="AM14" i="29"/>
  <c r="T14" i="29"/>
  <c r="BY18" i="35"/>
  <c r="BF18" i="34"/>
  <c r="BF18" i="35"/>
  <c r="BY18" i="34"/>
  <c r="BY18" i="33"/>
  <c r="BF18" i="33"/>
  <c r="BY18" i="32"/>
  <c r="BF18" i="32"/>
  <c r="BY18" i="31"/>
  <c r="BF18" i="31"/>
  <c r="BY18" i="30"/>
  <c r="BY18" i="29"/>
  <c r="BF18" i="29"/>
  <c r="BF18" i="30"/>
  <c r="AM18" i="29"/>
  <c r="T18" i="29"/>
  <c r="BF22" i="35"/>
  <c r="BY22" i="34"/>
  <c r="BY22" i="35"/>
  <c r="BF22" i="34"/>
  <c r="BF22" i="33"/>
  <c r="BY22" i="33"/>
  <c r="BF22" i="32"/>
  <c r="BY22" i="32"/>
  <c r="BF22" i="31"/>
  <c r="BY22" i="31"/>
  <c r="BY22" i="30"/>
  <c r="AM22" i="29"/>
  <c r="BF22" i="30"/>
  <c r="BY22" i="29"/>
  <c r="BF22" i="29"/>
  <c r="T22" i="29"/>
  <c r="BY26" i="35"/>
  <c r="BF26" i="34"/>
  <c r="BF26" i="35"/>
  <c r="BY26" i="34"/>
  <c r="BY26" i="33"/>
  <c r="BF26" i="33"/>
  <c r="BY26" i="32"/>
  <c r="BF26" i="32"/>
  <c r="BY26" i="31"/>
  <c r="BF26" i="31"/>
  <c r="BY26" i="30"/>
  <c r="BY26" i="29"/>
  <c r="BF26" i="29"/>
  <c r="AM26" i="29"/>
  <c r="BF26" i="30"/>
  <c r="T26" i="29"/>
  <c r="BY30" i="35"/>
  <c r="BF30" i="35"/>
  <c r="BY30" i="34"/>
  <c r="BF30" i="34"/>
  <c r="BY30" i="33"/>
  <c r="BF30" i="33"/>
  <c r="BF30" i="32"/>
  <c r="BY30" i="32"/>
  <c r="BF30" i="31"/>
  <c r="BY30" i="31"/>
  <c r="BY30" i="30"/>
  <c r="AM30" i="29"/>
  <c r="BF30" i="30"/>
  <c r="BY30" i="29"/>
  <c r="BF30" i="29"/>
  <c r="T30" i="29"/>
  <c r="BF34" i="35"/>
  <c r="BY34" i="35"/>
  <c r="BF34" i="34"/>
  <c r="BY34" i="34"/>
  <c r="BF34" i="33"/>
  <c r="BY34" i="33"/>
  <c r="BY34" i="32"/>
  <c r="BF34" i="32"/>
  <c r="BF34" i="31"/>
  <c r="BY34" i="31"/>
  <c r="BY34" i="30"/>
  <c r="BF34" i="30"/>
  <c r="BY34" i="29"/>
  <c r="BF34" i="29"/>
  <c r="AM34" i="29"/>
  <c r="T34" i="29"/>
  <c r="BY38" i="35"/>
  <c r="BF38" i="35"/>
  <c r="BY38" i="34"/>
  <c r="BF38" i="34"/>
  <c r="BY38" i="33"/>
  <c r="BF38" i="33"/>
  <c r="BF38" i="32"/>
  <c r="BY38" i="32"/>
  <c r="BY38" i="31"/>
  <c r="BF38" i="31"/>
  <c r="BY38" i="29"/>
  <c r="BY38" i="30"/>
  <c r="AM38" i="29"/>
  <c r="BF38" i="30"/>
  <c r="BF38" i="29"/>
  <c r="T38" i="29"/>
  <c r="BF42" i="35"/>
  <c r="BY42" i="35"/>
  <c r="BF42" i="34"/>
  <c r="BY42" i="34"/>
  <c r="BF42" i="33"/>
  <c r="BY42" i="33"/>
  <c r="BF42" i="32"/>
  <c r="BY42" i="32"/>
  <c r="BY42" i="31"/>
  <c r="BF42" i="31"/>
  <c r="BY42" i="30"/>
  <c r="BF42" i="30"/>
  <c r="BF42" i="29"/>
  <c r="AM42" i="29"/>
  <c r="BY42" i="29"/>
  <c r="T42" i="29"/>
  <c r="BY46" i="35"/>
  <c r="BF46" i="35"/>
  <c r="BY46" i="34"/>
  <c r="BF46" i="34"/>
  <c r="BY46" i="33"/>
  <c r="BF46" i="32"/>
  <c r="BF46" i="33"/>
  <c r="BY46" i="32"/>
  <c r="BY46" i="31"/>
  <c r="BF46" i="31"/>
  <c r="BY46" i="29"/>
  <c r="BY46" i="30"/>
  <c r="AM46" i="29"/>
  <c r="BF46" i="30"/>
  <c r="BF46" i="29"/>
  <c r="T46" i="29"/>
  <c r="BF50" i="35"/>
  <c r="BY50" i="35"/>
  <c r="BF50" i="34"/>
  <c r="BY50" i="34"/>
  <c r="BF50" i="33"/>
  <c r="BY50" i="33"/>
  <c r="BY50" i="32"/>
  <c r="BF50" i="32"/>
  <c r="BF50" i="31"/>
  <c r="BY50" i="31"/>
  <c r="BY50" i="30"/>
  <c r="BY50" i="29"/>
  <c r="BF50" i="29"/>
  <c r="BF50" i="30"/>
  <c r="AM50" i="29"/>
  <c r="T50" i="29"/>
  <c r="BY54" i="35"/>
  <c r="BF54" i="35"/>
  <c r="BY54" i="34"/>
  <c r="BF54" i="34"/>
  <c r="BY54" i="33"/>
  <c r="BF54" i="33"/>
  <c r="BF54" i="32"/>
  <c r="BY54" i="32"/>
  <c r="BY54" i="31"/>
  <c r="BF54" i="31"/>
  <c r="BY54" i="29"/>
  <c r="BY54" i="30"/>
  <c r="AM54" i="29"/>
  <c r="BF54" i="30"/>
  <c r="BF54" i="29"/>
  <c r="T54" i="29"/>
  <c r="BF58" i="35"/>
  <c r="BY58" i="35"/>
  <c r="BF58" i="34"/>
  <c r="BY58" i="34"/>
  <c r="BF58" i="33"/>
  <c r="BY58" i="33"/>
  <c r="BF58" i="32"/>
  <c r="BY58" i="32"/>
  <c r="BF58" i="31"/>
  <c r="BY58" i="31"/>
  <c r="BY58" i="30"/>
  <c r="BY58" i="29"/>
  <c r="BF58" i="29"/>
  <c r="AM58" i="29"/>
  <c r="BF58" i="30"/>
  <c r="T58" i="29"/>
  <c r="BY62" i="35"/>
  <c r="BF62" i="35"/>
  <c r="BY62" i="34"/>
  <c r="BF62" i="34"/>
  <c r="BY62" i="33"/>
  <c r="BF62" i="33"/>
  <c r="BF62" i="32"/>
  <c r="BY62" i="32"/>
  <c r="BY62" i="31"/>
  <c r="BF62" i="31"/>
  <c r="BY62" i="29"/>
  <c r="BY62" i="30"/>
  <c r="AM62" i="29"/>
  <c r="BF62" i="30"/>
  <c r="BF62" i="29"/>
  <c r="T62" i="29"/>
  <c r="BY66" i="35"/>
  <c r="BF66" i="35"/>
  <c r="BF66" i="34"/>
  <c r="BY66" i="34"/>
  <c r="BF66" i="33"/>
  <c r="BY66" i="33"/>
  <c r="BF66" i="32"/>
  <c r="BY66" i="32"/>
  <c r="BF66" i="31"/>
  <c r="BY66" i="31"/>
  <c r="BY66" i="30"/>
  <c r="BY66" i="29"/>
  <c r="BF66" i="30"/>
  <c r="BF66" i="29"/>
  <c r="AM66" i="29"/>
  <c r="T66" i="29"/>
  <c r="BY70" i="35"/>
  <c r="BF70" i="35"/>
  <c r="BY70" i="34"/>
  <c r="BF70" i="34"/>
  <c r="BY70" i="33"/>
  <c r="BF70" i="33"/>
  <c r="BF70" i="32"/>
  <c r="BY70" i="32"/>
  <c r="BY70" i="31"/>
  <c r="BF70" i="31"/>
  <c r="BY70" i="29"/>
  <c r="BY70" i="30"/>
  <c r="AM70" i="29"/>
  <c r="BF70" i="30"/>
  <c r="BF70" i="29"/>
  <c r="T70" i="29"/>
  <c r="BY75" i="35"/>
  <c r="BF75" i="35"/>
  <c r="BY75" i="34"/>
  <c r="BF75" i="34"/>
  <c r="BF75" i="33"/>
  <c r="BY75" i="33"/>
  <c r="BY75" i="32"/>
  <c r="BF75" i="32"/>
  <c r="BY75" i="31"/>
  <c r="BF75" i="31"/>
  <c r="BF75" i="30"/>
  <c r="BY75" i="29"/>
  <c r="BY75" i="30"/>
  <c r="BF75" i="29"/>
  <c r="AM75" i="29"/>
  <c r="T75" i="29"/>
  <c r="BF79" i="35"/>
  <c r="BY79" i="35"/>
  <c r="BY79" i="34"/>
  <c r="BF79" i="34"/>
  <c r="BY79" i="33"/>
  <c r="BF79" i="33"/>
  <c r="BF79" i="32"/>
  <c r="BY79" i="32"/>
  <c r="BY79" i="31"/>
  <c r="BF79" i="31"/>
  <c r="BF79" i="30"/>
  <c r="BY79" i="30"/>
  <c r="BF79" i="29"/>
  <c r="AM79" i="29"/>
  <c r="BY79" i="29"/>
  <c r="T79" i="29"/>
  <c r="BY83" i="34"/>
  <c r="BF83" i="30"/>
  <c r="BF83" i="34"/>
  <c r="BY83" i="29"/>
  <c r="BF83" i="33"/>
  <c r="BY83" i="30"/>
  <c r="BY83" i="33"/>
  <c r="BF83" i="29"/>
  <c r="BY83" i="32"/>
  <c r="BF83" i="32"/>
  <c r="BY83" i="35"/>
  <c r="BY83" i="31"/>
  <c r="BF83" i="35"/>
  <c r="BF83" i="31"/>
  <c r="AP86" i="34"/>
  <c r="BI86" i="29"/>
  <c r="BI86" i="34"/>
  <c r="BI86" i="30"/>
  <c r="BI86" i="33"/>
  <c r="AP86" i="33"/>
  <c r="AP86" i="32"/>
  <c r="AP86" i="30"/>
  <c r="BI86" i="32"/>
  <c r="AP86" i="29"/>
  <c r="BI86" i="35"/>
  <c r="AP86" i="31"/>
  <c r="AP86" i="35"/>
  <c r="BI86" i="31"/>
  <c r="W83" i="29"/>
  <c r="D83" i="29"/>
  <c r="K83" i="29"/>
  <c r="AM82" i="33"/>
  <c r="BY82" i="31"/>
  <c r="BY82" i="35"/>
  <c r="K83" i="30"/>
  <c r="BE82" i="31"/>
  <c r="BE82" i="35"/>
  <c r="AL12" i="33"/>
  <c r="S12" i="33"/>
  <c r="AL13" i="33"/>
  <c r="S13" i="33"/>
  <c r="AL17" i="33"/>
  <c r="S17" i="33"/>
  <c r="AL21" i="33"/>
  <c r="S21" i="33"/>
  <c r="AL25" i="33"/>
  <c r="S25" i="33"/>
  <c r="AL29" i="33"/>
  <c r="S29" i="33"/>
  <c r="AL33" i="33"/>
  <c r="S33" i="33"/>
  <c r="S37" i="33"/>
  <c r="AL37" i="33"/>
  <c r="S41" i="33"/>
  <c r="AL41" i="33"/>
  <c r="S45" i="33"/>
  <c r="AL45" i="33"/>
  <c r="S49" i="33"/>
  <c r="AL49" i="33"/>
  <c r="S53" i="33"/>
  <c r="AL53" i="33"/>
  <c r="S57" i="33"/>
  <c r="AL57" i="33"/>
  <c r="S61" i="33"/>
  <c r="AL61" i="33"/>
  <c r="S65" i="33"/>
  <c r="AL65" i="33"/>
  <c r="S69" i="33"/>
  <c r="AL69" i="33"/>
  <c r="S74" i="33"/>
  <c r="AL74" i="33"/>
  <c r="S78" i="33"/>
  <c r="AL78" i="33"/>
  <c r="BE15" i="35"/>
  <c r="BX15" i="35"/>
  <c r="BX15" i="34"/>
  <c r="BE15" i="34"/>
  <c r="BX15" i="33"/>
  <c r="BE15" i="33"/>
  <c r="BX15" i="32"/>
  <c r="BE15" i="32"/>
  <c r="BX15" i="31"/>
  <c r="BE15" i="31"/>
  <c r="BE15" i="30"/>
  <c r="BX15" i="30"/>
  <c r="BX15" i="29"/>
  <c r="BE15" i="29"/>
  <c r="AL15" i="29"/>
  <c r="S15" i="29"/>
  <c r="BX19" i="35"/>
  <c r="BE19" i="35"/>
  <c r="BX19" i="34"/>
  <c r="BE19" i="34"/>
  <c r="BX19" i="33"/>
  <c r="BE19" i="33"/>
  <c r="BE19" i="32"/>
  <c r="BX19" i="32"/>
  <c r="BX19" i="31"/>
  <c r="BE19" i="31"/>
  <c r="BE19" i="30"/>
  <c r="BX19" i="29"/>
  <c r="BE19" i="29"/>
  <c r="AL19" i="29"/>
  <c r="BX19" i="30"/>
  <c r="S19" i="29"/>
  <c r="BE23" i="35"/>
  <c r="BX23" i="35"/>
  <c r="BE23" i="34"/>
  <c r="BX23" i="34"/>
  <c r="BX23" i="33"/>
  <c r="BE23" i="33"/>
  <c r="BX23" i="32"/>
  <c r="BE23" i="32"/>
  <c r="BX23" i="31"/>
  <c r="BE23" i="31"/>
  <c r="BE23" i="30"/>
  <c r="BX23" i="30"/>
  <c r="BX23" i="29"/>
  <c r="BE23" i="29"/>
  <c r="AL23" i="29"/>
  <c r="S23" i="29"/>
  <c r="BX27" i="35"/>
  <c r="BE27" i="35"/>
  <c r="BX27" i="34"/>
  <c r="BE27" i="34"/>
  <c r="BX27" i="33"/>
  <c r="BE27" i="33"/>
  <c r="BE27" i="32"/>
  <c r="BX27" i="32"/>
  <c r="BX27" i="31"/>
  <c r="BE27" i="31"/>
  <c r="BE27" i="30"/>
  <c r="BX27" i="29"/>
  <c r="BE27" i="29"/>
  <c r="AL27" i="29"/>
  <c r="BX27" i="30"/>
  <c r="S27" i="29"/>
  <c r="BE31" i="35"/>
  <c r="BX31" i="35"/>
  <c r="BE31" i="34"/>
  <c r="BX31" i="34"/>
  <c r="BE31" i="33"/>
  <c r="BX31" i="33"/>
  <c r="BX31" i="32"/>
  <c r="BE31" i="32"/>
  <c r="BX31" i="31"/>
  <c r="BE31" i="31"/>
  <c r="BE31" i="30"/>
  <c r="BX31" i="30"/>
  <c r="BX31" i="29"/>
  <c r="BE31" i="29"/>
  <c r="AL31" i="29"/>
  <c r="S31" i="29"/>
  <c r="BX35" i="35"/>
  <c r="BE35" i="35"/>
  <c r="BX35" i="34"/>
  <c r="BX35" i="33"/>
  <c r="BE35" i="33"/>
  <c r="BE35" i="34"/>
  <c r="BE35" i="32"/>
  <c r="BE35" i="31"/>
  <c r="BX35" i="32"/>
  <c r="BX35" i="31"/>
  <c r="BE35" i="30"/>
  <c r="BX35" i="30"/>
  <c r="BX35" i="29"/>
  <c r="BE35" i="29"/>
  <c r="AL35" i="29"/>
  <c r="S35" i="29"/>
  <c r="BE39" i="35"/>
  <c r="BX39" i="35"/>
  <c r="BE39" i="34"/>
  <c r="BX39" i="34"/>
  <c r="BX39" i="33"/>
  <c r="BE39" i="33"/>
  <c r="BX39" i="32"/>
  <c r="BX39" i="31"/>
  <c r="BE39" i="32"/>
  <c r="BE39" i="31"/>
  <c r="BE39" i="30"/>
  <c r="BX39" i="29"/>
  <c r="BE39" i="29"/>
  <c r="BX39" i="30"/>
  <c r="AL39" i="29"/>
  <c r="S39" i="29"/>
  <c r="BX43" i="35"/>
  <c r="BE43" i="35"/>
  <c r="BX43" i="34"/>
  <c r="BX43" i="33"/>
  <c r="BE43" i="34"/>
  <c r="BE43" i="33"/>
  <c r="BE43" i="32"/>
  <c r="BE43" i="31"/>
  <c r="BX43" i="32"/>
  <c r="BX43" i="31"/>
  <c r="BE43" i="30"/>
  <c r="BE43" i="29"/>
  <c r="AL43" i="29"/>
  <c r="BX43" i="30"/>
  <c r="BX43" i="29"/>
  <c r="S43" i="29"/>
  <c r="BE47" i="35"/>
  <c r="BX47" i="35"/>
  <c r="BX47" i="34"/>
  <c r="BE47" i="34"/>
  <c r="BX47" i="33"/>
  <c r="BE47" i="33"/>
  <c r="BX47" i="32"/>
  <c r="BX47" i="31"/>
  <c r="BE47" i="32"/>
  <c r="BE47" i="31"/>
  <c r="BE47" i="30"/>
  <c r="BX47" i="30"/>
  <c r="BX47" i="29"/>
  <c r="BE47" i="29"/>
  <c r="AL47" i="29"/>
  <c r="S47" i="29"/>
  <c r="BX51" i="35"/>
  <c r="BE51" i="35"/>
  <c r="BE51" i="34"/>
  <c r="BX51" i="34"/>
  <c r="BX51" i="33"/>
  <c r="BE51" i="33"/>
  <c r="BX51" i="32"/>
  <c r="BE51" i="32"/>
  <c r="BE51" i="31"/>
  <c r="BX51" i="31"/>
  <c r="BE51" i="30"/>
  <c r="BX51" i="29"/>
  <c r="BE51" i="29"/>
  <c r="AL51" i="29"/>
  <c r="BX51" i="30"/>
  <c r="S51" i="29"/>
  <c r="BE55" i="35"/>
  <c r="BX55" i="35"/>
  <c r="BX55" i="34"/>
  <c r="BE55" i="34"/>
  <c r="BX55" i="33"/>
  <c r="BE55" i="33"/>
  <c r="BX55" i="32"/>
  <c r="BX55" i="31"/>
  <c r="BE55" i="31"/>
  <c r="BE55" i="32"/>
  <c r="BE55" i="30"/>
  <c r="BX55" i="29"/>
  <c r="BX55" i="30"/>
  <c r="BE55" i="29"/>
  <c r="AL55" i="29"/>
  <c r="S55" i="29"/>
  <c r="BX59" i="35"/>
  <c r="BE59" i="35"/>
  <c r="BE59" i="34"/>
  <c r="BX59" i="34"/>
  <c r="BX59" i="33"/>
  <c r="BE59" i="33"/>
  <c r="BX59" i="32"/>
  <c r="BE59" i="32"/>
  <c r="BE59" i="31"/>
  <c r="BX59" i="31"/>
  <c r="BE59" i="30"/>
  <c r="BE59" i="29"/>
  <c r="AL59" i="29"/>
  <c r="BX59" i="30"/>
  <c r="BX59" i="29"/>
  <c r="S59" i="29"/>
  <c r="BE63" i="35"/>
  <c r="BX63" i="35"/>
  <c r="BX63" i="34"/>
  <c r="BE63" i="34"/>
  <c r="BX63" i="33"/>
  <c r="BE63" i="33"/>
  <c r="BX63" i="32"/>
  <c r="BX63" i="31"/>
  <c r="BE63" i="31"/>
  <c r="BE63" i="32"/>
  <c r="BE63" i="30"/>
  <c r="BX63" i="29"/>
  <c r="BX63" i="30"/>
  <c r="BE63" i="29"/>
  <c r="AL63" i="29"/>
  <c r="S63" i="29"/>
  <c r="BX67" i="35"/>
  <c r="BE67" i="35"/>
  <c r="BE67" i="34"/>
  <c r="BX67" i="34"/>
  <c r="BX67" i="33"/>
  <c r="BE67" i="33"/>
  <c r="BX67" i="32"/>
  <c r="BE67" i="32"/>
  <c r="BE67" i="31"/>
  <c r="BX67" i="31"/>
  <c r="BE67" i="30"/>
  <c r="BX67" i="30"/>
  <c r="BE67" i="29"/>
  <c r="AL67" i="29"/>
  <c r="BX67" i="29"/>
  <c r="S67" i="29"/>
  <c r="BE71" i="35"/>
  <c r="BX71" i="35"/>
  <c r="BX71" i="34"/>
  <c r="BE71" i="34"/>
  <c r="BX71" i="33"/>
  <c r="BE71" i="33"/>
  <c r="BX71" i="32"/>
  <c r="BE71" i="32"/>
  <c r="BX71" i="31"/>
  <c r="BE71" i="31"/>
  <c r="BE71" i="30"/>
  <c r="BX71" i="29"/>
  <c r="BE71" i="29"/>
  <c r="BX71" i="30"/>
  <c r="AL71" i="29"/>
  <c r="S71" i="29"/>
  <c r="BX76" i="35"/>
  <c r="BE76" i="35"/>
  <c r="BX76" i="34"/>
  <c r="BE76" i="34"/>
  <c r="BX76" i="33"/>
  <c r="BE76" i="33"/>
  <c r="BE76" i="32"/>
  <c r="BX76" i="32"/>
  <c r="BE76" i="31"/>
  <c r="BX76" i="31"/>
  <c r="BX76" i="30"/>
  <c r="BE76" i="30"/>
  <c r="S76" i="29"/>
  <c r="BE76" i="29"/>
  <c r="BX76" i="29"/>
  <c r="AL76" i="29"/>
  <c r="BE80" i="35"/>
  <c r="BX80" i="35"/>
  <c r="BE80" i="34"/>
  <c r="BX80" i="34"/>
  <c r="BE80" i="33"/>
  <c r="BX80" i="33"/>
  <c r="BX80" i="32"/>
  <c r="BE80" i="32"/>
  <c r="BX80" i="31"/>
  <c r="BE80" i="31"/>
  <c r="BX80" i="30"/>
  <c r="BX80" i="29"/>
  <c r="BE80" i="30"/>
  <c r="BE80" i="29"/>
  <c r="AL80" i="29"/>
  <c r="S80" i="29"/>
  <c r="BE84" i="34"/>
  <c r="BX84" i="30"/>
  <c r="BX84" i="34"/>
  <c r="BE84" i="30"/>
  <c r="BX84" i="33"/>
  <c r="BX84" i="29"/>
  <c r="BE84" i="33"/>
  <c r="BE84" i="32"/>
  <c r="BE84" i="29"/>
  <c r="BX84" i="32"/>
  <c r="BX84" i="35"/>
  <c r="BE84" i="31"/>
  <c r="BE84" i="35"/>
  <c r="BX84" i="31"/>
  <c r="AD83" i="29"/>
  <c r="T82" i="29"/>
  <c r="BF82" i="32"/>
  <c r="AD83" i="30"/>
  <c r="K83" i="32"/>
  <c r="BX82" i="31"/>
  <c r="BX82" i="35"/>
  <c r="S23" i="30" l="1"/>
  <c r="AL23" i="30"/>
  <c r="AL39" i="30"/>
  <c r="S39" i="30"/>
  <c r="AL55" i="30"/>
  <c r="S55" i="30"/>
  <c r="AL71" i="30"/>
  <c r="S71" i="30"/>
  <c r="AL26" i="30"/>
  <c r="S26" i="30"/>
  <c r="AL42" i="30"/>
  <c r="S42" i="30"/>
  <c r="S58" i="30"/>
  <c r="AL58" i="30"/>
  <c r="S74" i="30"/>
  <c r="AL74" i="30"/>
  <c r="AL66" i="31"/>
  <c r="S66" i="31"/>
  <c r="AL58" i="31"/>
  <c r="S58" i="31"/>
  <c r="AL50" i="31"/>
  <c r="S50" i="31"/>
  <c r="AL42" i="31"/>
  <c r="S42" i="31"/>
  <c r="S34" i="31"/>
  <c r="AL34" i="31"/>
  <c r="S26" i="31"/>
  <c r="AL26" i="31"/>
  <c r="S18" i="31"/>
  <c r="AL18" i="31"/>
  <c r="S72" i="32"/>
  <c r="AL72" i="32"/>
  <c r="AL73" i="32"/>
  <c r="S73" i="32"/>
  <c r="S64" i="32"/>
  <c r="AL64" i="32"/>
  <c r="S56" i="32"/>
  <c r="AL56" i="32"/>
  <c r="S48" i="32"/>
  <c r="AL48" i="32"/>
  <c r="S40" i="32"/>
  <c r="AL40" i="32"/>
  <c r="AL32" i="32"/>
  <c r="S32" i="32"/>
  <c r="AL24" i="32"/>
  <c r="S24" i="32"/>
  <c r="S16" i="32"/>
  <c r="AL16" i="32"/>
  <c r="S70" i="34"/>
  <c r="AL70" i="34"/>
  <c r="S62" i="34"/>
  <c r="AL62" i="34"/>
  <c r="S54" i="34"/>
  <c r="AL54" i="34"/>
  <c r="S46" i="34"/>
  <c r="AL46" i="34"/>
  <c r="S38" i="34"/>
  <c r="AL38" i="34"/>
  <c r="S30" i="34"/>
  <c r="AL30" i="34"/>
  <c r="S22" i="34"/>
  <c r="AL22" i="34"/>
  <c r="S14" i="34"/>
  <c r="AL14" i="34"/>
  <c r="S68" i="35"/>
  <c r="AL68" i="35"/>
  <c r="AL60" i="35"/>
  <c r="S60" i="35"/>
  <c r="AL52" i="35"/>
  <c r="S52" i="35"/>
  <c r="AL44" i="35"/>
  <c r="S44" i="35"/>
  <c r="AL36" i="35"/>
  <c r="S36" i="35"/>
  <c r="S28" i="35"/>
  <c r="AL28" i="35"/>
  <c r="S20" i="35"/>
  <c r="AL20" i="35"/>
  <c r="AL75" i="34"/>
  <c r="S75" i="34"/>
  <c r="AL75" i="31"/>
  <c r="S75" i="31"/>
  <c r="S80" i="31"/>
  <c r="AL80" i="31"/>
  <c r="T14" i="31"/>
  <c r="AM14" i="31"/>
  <c r="AM22" i="31"/>
  <c r="T22" i="31"/>
  <c r="AM30" i="31"/>
  <c r="T30" i="31"/>
  <c r="AM38" i="31"/>
  <c r="T38" i="31"/>
  <c r="AM46" i="31"/>
  <c r="T46" i="31"/>
  <c r="AM54" i="31"/>
  <c r="T54" i="31"/>
  <c r="AM62" i="31"/>
  <c r="T62" i="31"/>
  <c r="T70" i="31"/>
  <c r="AM70" i="31"/>
  <c r="AM79" i="31"/>
  <c r="T79" i="31"/>
  <c r="T17" i="32"/>
  <c r="AM17" i="32"/>
  <c r="AM25" i="32"/>
  <c r="T25" i="32"/>
  <c r="AM33" i="32"/>
  <c r="T33" i="32"/>
  <c r="T41" i="32"/>
  <c r="AM41" i="32"/>
  <c r="T49" i="32"/>
  <c r="AM49" i="32"/>
  <c r="T57" i="32"/>
  <c r="AM57" i="32"/>
  <c r="T65" i="32"/>
  <c r="AM65" i="32"/>
  <c r="T74" i="32"/>
  <c r="AM74" i="32"/>
  <c r="T12" i="34"/>
  <c r="AM12" i="34"/>
  <c r="T20" i="34"/>
  <c r="AM20" i="34"/>
  <c r="T28" i="34"/>
  <c r="AM28" i="34"/>
  <c r="T36" i="34"/>
  <c r="AM36" i="34"/>
  <c r="AM44" i="34"/>
  <c r="T44" i="34"/>
  <c r="AM52" i="34"/>
  <c r="T52" i="34"/>
  <c r="T60" i="34"/>
  <c r="AM60" i="34"/>
  <c r="T68" i="34"/>
  <c r="AM68" i="34"/>
  <c r="T77" i="34"/>
  <c r="AM77" i="34"/>
  <c r="T32" i="30"/>
  <c r="AM32" i="30"/>
  <c r="AM59" i="30"/>
  <c r="T59" i="30"/>
  <c r="AM79" i="30"/>
  <c r="T79" i="30"/>
  <c r="S81" i="31"/>
  <c r="AL81" i="31"/>
  <c r="AL82" i="31"/>
  <c r="S82" i="31"/>
  <c r="T20" i="30"/>
  <c r="AM20" i="30"/>
  <c r="AM34" i="30"/>
  <c r="T34" i="30"/>
  <c r="AM45" i="30"/>
  <c r="T45" i="30"/>
  <c r="AM57" i="30"/>
  <c r="T57" i="30"/>
  <c r="AM71" i="30"/>
  <c r="T71" i="30"/>
  <c r="AL80" i="34"/>
  <c r="S80" i="34"/>
  <c r="AM17" i="35"/>
  <c r="T17" i="35"/>
  <c r="AM25" i="35"/>
  <c r="T25" i="35"/>
  <c r="T33" i="35"/>
  <c r="AM33" i="35"/>
  <c r="T41" i="35"/>
  <c r="AM41" i="35"/>
  <c r="T49" i="35"/>
  <c r="AM49" i="35"/>
  <c r="T57" i="35"/>
  <c r="AM57" i="35"/>
  <c r="AM65" i="35"/>
  <c r="T65" i="35"/>
  <c r="AM74" i="35"/>
  <c r="T74" i="35"/>
  <c r="AL25" i="30"/>
  <c r="S25" i="30"/>
  <c r="S41" i="30"/>
  <c r="AL41" i="30"/>
  <c r="S57" i="30"/>
  <c r="AL57" i="30"/>
  <c r="S28" i="30"/>
  <c r="AL28" i="30"/>
  <c r="S44" i="30"/>
  <c r="AL44" i="30"/>
  <c r="AL60" i="30"/>
  <c r="S60" i="30"/>
  <c r="AL74" i="31"/>
  <c r="S74" i="31"/>
  <c r="AL65" i="31"/>
  <c r="S65" i="31"/>
  <c r="AL57" i="31"/>
  <c r="S57" i="31"/>
  <c r="AL49" i="31"/>
  <c r="S49" i="31"/>
  <c r="AL41" i="31"/>
  <c r="S41" i="31"/>
  <c r="AL33" i="31"/>
  <c r="S33" i="31"/>
  <c r="S25" i="31"/>
  <c r="AL25" i="31"/>
  <c r="S17" i="31"/>
  <c r="AL17" i="31"/>
  <c r="AL71" i="32"/>
  <c r="S71" i="32"/>
  <c r="AL63" i="32"/>
  <c r="S63" i="32"/>
  <c r="AL55" i="32"/>
  <c r="S55" i="32"/>
  <c r="AL47" i="32"/>
  <c r="S47" i="32"/>
  <c r="AL39" i="32"/>
  <c r="S39" i="32"/>
  <c r="S31" i="32"/>
  <c r="AL31" i="32"/>
  <c r="S23" i="32"/>
  <c r="AL23" i="32"/>
  <c r="S15" i="32"/>
  <c r="AL15" i="32"/>
  <c r="AL69" i="34"/>
  <c r="S69" i="34"/>
  <c r="AL61" i="34"/>
  <c r="S61" i="34"/>
  <c r="AL53" i="34"/>
  <c r="S53" i="34"/>
  <c r="S45" i="34"/>
  <c r="AL45" i="34"/>
  <c r="S37" i="34"/>
  <c r="AL37" i="34"/>
  <c r="S29" i="34"/>
  <c r="AL29" i="34"/>
  <c r="S21" i="34"/>
  <c r="AL21" i="34"/>
  <c r="S13" i="34"/>
  <c r="AL13" i="34"/>
  <c r="S67" i="35"/>
  <c r="AL67" i="35"/>
  <c r="AL59" i="35"/>
  <c r="S59" i="35"/>
  <c r="S51" i="35"/>
  <c r="AL51" i="35"/>
  <c r="S43" i="35"/>
  <c r="AL43" i="35"/>
  <c r="AL35" i="35"/>
  <c r="S35" i="35"/>
  <c r="S27" i="35"/>
  <c r="AL27" i="35"/>
  <c r="S19" i="35"/>
  <c r="AL19" i="35"/>
  <c r="AL78" i="35"/>
  <c r="S78" i="35"/>
  <c r="AL78" i="32"/>
  <c r="S78" i="32"/>
  <c r="S78" i="30"/>
  <c r="AL78" i="30"/>
  <c r="AL79" i="32"/>
  <c r="S79" i="32"/>
  <c r="AM15" i="31"/>
  <c r="T15" i="31"/>
  <c r="T23" i="31"/>
  <c r="AM23" i="31"/>
  <c r="AM31" i="31"/>
  <c r="T31" i="31"/>
  <c r="AM39" i="31"/>
  <c r="T39" i="31"/>
  <c r="T47" i="31"/>
  <c r="AM47" i="31"/>
  <c r="T55" i="31"/>
  <c r="AM55" i="31"/>
  <c r="T63" i="31"/>
  <c r="AM63" i="31"/>
  <c r="AM71" i="31"/>
  <c r="T71" i="31"/>
  <c r="T80" i="31"/>
  <c r="AM80" i="31"/>
  <c r="AM18" i="32"/>
  <c r="T18" i="32"/>
  <c r="AM26" i="32"/>
  <c r="T26" i="32"/>
  <c r="AM34" i="32"/>
  <c r="T34" i="32"/>
  <c r="T42" i="32"/>
  <c r="AM42" i="32"/>
  <c r="T50" i="32"/>
  <c r="AM50" i="32"/>
  <c r="T58" i="32"/>
  <c r="AM58" i="32"/>
  <c r="T66" i="32"/>
  <c r="AM66" i="32"/>
  <c r="AM75" i="32"/>
  <c r="T75" i="32"/>
  <c r="AM13" i="34"/>
  <c r="T13" i="34"/>
  <c r="AM21" i="34"/>
  <c r="T21" i="34"/>
  <c r="AM29" i="34"/>
  <c r="T29" i="34"/>
  <c r="AM37" i="34"/>
  <c r="T37" i="34"/>
  <c r="AM45" i="34"/>
  <c r="T45" i="34"/>
  <c r="AM53" i="34"/>
  <c r="T53" i="34"/>
  <c r="T61" i="34"/>
  <c r="AM61" i="34"/>
  <c r="T69" i="34"/>
  <c r="AM69" i="34"/>
  <c r="T78" i="34"/>
  <c r="AM78" i="34"/>
  <c r="AM15" i="30"/>
  <c r="T15" i="30"/>
  <c r="AM37" i="30"/>
  <c r="T37" i="30"/>
  <c r="AM61" i="30"/>
  <c r="T61" i="30"/>
  <c r="S81" i="30"/>
  <c r="AL81" i="30"/>
  <c r="S82" i="30"/>
  <c r="AL82" i="30"/>
  <c r="AM23" i="30"/>
  <c r="T23" i="30"/>
  <c r="AM35" i="30"/>
  <c r="T35" i="30"/>
  <c r="T46" i="30"/>
  <c r="AM46" i="30"/>
  <c r="T58" i="30"/>
  <c r="AM58" i="30"/>
  <c r="AM72" i="30"/>
  <c r="T72" i="30"/>
  <c r="AM73" i="30"/>
  <c r="T73" i="30"/>
  <c r="AL81" i="34"/>
  <c r="S81" i="34"/>
  <c r="AL82" i="34"/>
  <c r="S82" i="34"/>
  <c r="T18" i="35"/>
  <c r="AM18" i="35"/>
  <c r="AM26" i="35"/>
  <c r="T26" i="35"/>
  <c r="T34" i="35"/>
  <c r="AM34" i="35"/>
  <c r="AM42" i="35"/>
  <c r="T42" i="35"/>
  <c r="AM50" i="35"/>
  <c r="T50" i="35"/>
  <c r="T58" i="35"/>
  <c r="AM58" i="35"/>
  <c r="T66" i="35"/>
  <c r="AM66" i="35"/>
  <c r="T75" i="35"/>
  <c r="AM75" i="35"/>
  <c r="S27" i="30"/>
  <c r="AL27" i="30"/>
  <c r="AL43" i="30"/>
  <c r="S43" i="30"/>
  <c r="AL59" i="30"/>
  <c r="S59" i="30"/>
  <c r="AL14" i="30"/>
  <c r="S14" i="30"/>
  <c r="AL30" i="30"/>
  <c r="S30" i="30"/>
  <c r="AL46" i="30"/>
  <c r="S46" i="30"/>
  <c r="S62" i="30"/>
  <c r="AL62" i="30"/>
  <c r="AL72" i="31"/>
  <c r="S72" i="31"/>
  <c r="S73" i="31"/>
  <c r="AL73" i="31"/>
  <c r="AL64" i="31"/>
  <c r="S64" i="31"/>
  <c r="AL56" i="31"/>
  <c r="S56" i="31"/>
  <c r="AL48" i="31"/>
  <c r="S48" i="31"/>
  <c r="AL40" i="31"/>
  <c r="S40" i="31"/>
  <c r="S32" i="31"/>
  <c r="AL32" i="31"/>
  <c r="S24" i="31"/>
  <c r="AL24" i="31"/>
  <c r="AL16" i="31"/>
  <c r="S16" i="31"/>
  <c r="AL70" i="32"/>
  <c r="S70" i="32"/>
  <c r="AL62" i="32"/>
  <c r="S62" i="32"/>
  <c r="AL54" i="32"/>
  <c r="S54" i="32"/>
  <c r="S46" i="32"/>
  <c r="AL46" i="32"/>
  <c r="S38" i="32"/>
  <c r="AL38" i="32"/>
  <c r="AL30" i="32"/>
  <c r="S30" i="32"/>
  <c r="AL22" i="32"/>
  <c r="S22" i="32"/>
  <c r="S14" i="32"/>
  <c r="AL14" i="32"/>
  <c r="S68" i="34"/>
  <c r="AL68" i="34"/>
  <c r="AL60" i="34"/>
  <c r="S60" i="34"/>
  <c r="S52" i="34"/>
  <c r="AL52" i="34"/>
  <c r="S44" i="34"/>
  <c r="AL44" i="34"/>
  <c r="AL36" i="34"/>
  <c r="S36" i="34"/>
  <c r="S28" i="34"/>
  <c r="AL28" i="34"/>
  <c r="S20" i="34"/>
  <c r="AL20" i="34"/>
  <c r="S66" i="35"/>
  <c r="AL66" i="35"/>
  <c r="AL58" i="35"/>
  <c r="S58" i="35"/>
  <c r="AL50" i="35"/>
  <c r="S50" i="35"/>
  <c r="AL42" i="35"/>
  <c r="S42" i="35"/>
  <c r="AL34" i="35"/>
  <c r="S34" i="35"/>
  <c r="S26" i="35"/>
  <c r="AL26" i="35"/>
  <c r="AL18" i="35"/>
  <c r="S18" i="35"/>
  <c r="AL77" i="35"/>
  <c r="S77" i="35"/>
  <c r="AL77" i="32"/>
  <c r="S77" i="32"/>
  <c r="S77" i="30"/>
  <c r="AL77" i="30"/>
  <c r="S80" i="32"/>
  <c r="AL80" i="32"/>
  <c r="T16" i="31"/>
  <c r="AM16" i="31"/>
  <c r="AM24" i="31"/>
  <c r="T24" i="31"/>
  <c r="AM32" i="31"/>
  <c r="T32" i="31"/>
  <c r="AM40" i="31"/>
  <c r="T40" i="31"/>
  <c r="AM48" i="31"/>
  <c r="T48" i="31"/>
  <c r="AM56" i="31"/>
  <c r="T56" i="31"/>
  <c r="AM64" i="31"/>
  <c r="T64" i="31"/>
  <c r="AM72" i="31"/>
  <c r="T72" i="31"/>
  <c r="T73" i="31"/>
  <c r="AM73" i="31"/>
  <c r="T19" i="32"/>
  <c r="AM19" i="32"/>
  <c r="T27" i="32"/>
  <c r="AM27" i="32"/>
  <c r="T35" i="32"/>
  <c r="AM35" i="32"/>
  <c r="T43" i="32"/>
  <c r="AM43" i="32"/>
  <c r="AM51" i="32"/>
  <c r="T51" i="32"/>
  <c r="AM59" i="32"/>
  <c r="T59" i="32"/>
  <c r="AM67" i="32"/>
  <c r="T67" i="32"/>
  <c r="T76" i="32"/>
  <c r="AM76" i="32"/>
  <c r="AM14" i="34"/>
  <c r="T14" i="34"/>
  <c r="T22" i="34"/>
  <c r="AM22" i="34"/>
  <c r="AM30" i="34"/>
  <c r="T30" i="34"/>
  <c r="AM38" i="34"/>
  <c r="T38" i="34"/>
  <c r="AM46" i="34"/>
  <c r="T46" i="34"/>
  <c r="AM54" i="34"/>
  <c r="T54" i="34"/>
  <c r="T62" i="34"/>
  <c r="AM62" i="34"/>
  <c r="T70" i="34"/>
  <c r="AM70" i="34"/>
  <c r="T79" i="34"/>
  <c r="AM79" i="34"/>
  <c r="T16" i="30"/>
  <c r="AM16" i="30"/>
  <c r="T42" i="30"/>
  <c r="AM42" i="30"/>
  <c r="T62" i="30"/>
  <c r="AM62" i="30"/>
  <c r="T12" i="30"/>
  <c r="AM12" i="30"/>
  <c r="T24" i="30"/>
  <c r="AM24" i="30"/>
  <c r="T36" i="30"/>
  <c r="AM36" i="30"/>
  <c r="T48" i="30"/>
  <c r="AM48" i="30"/>
  <c r="AM60" i="30"/>
  <c r="T60" i="30"/>
  <c r="AM75" i="30"/>
  <c r="T75" i="30"/>
  <c r="AM19" i="35"/>
  <c r="T19" i="35"/>
  <c r="T27" i="35"/>
  <c r="AM27" i="35"/>
  <c r="T35" i="35"/>
  <c r="AM35" i="35"/>
  <c r="T43" i="35"/>
  <c r="AM43" i="35"/>
  <c r="T51" i="35"/>
  <c r="AM51" i="35"/>
  <c r="T59" i="35"/>
  <c r="AM59" i="35"/>
  <c r="AM67" i="35"/>
  <c r="T67" i="35"/>
  <c r="T76" i="35"/>
  <c r="AM76" i="35"/>
  <c r="AL13" i="30"/>
  <c r="S13" i="30"/>
  <c r="AL29" i="30"/>
  <c r="S29" i="30"/>
  <c r="S45" i="30"/>
  <c r="AL45" i="30"/>
  <c r="S61" i="30"/>
  <c r="AL61" i="30"/>
  <c r="S16" i="30"/>
  <c r="AL16" i="30"/>
  <c r="S32" i="30"/>
  <c r="AL32" i="30"/>
  <c r="S48" i="30"/>
  <c r="AL48" i="30"/>
  <c r="AL64" i="30"/>
  <c r="S64" i="30"/>
  <c r="AL71" i="31"/>
  <c r="S71" i="31"/>
  <c r="AL63" i="31"/>
  <c r="S63" i="31"/>
  <c r="AL55" i="31"/>
  <c r="S55" i="31"/>
  <c r="AL47" i="31"/>
  <c r="S47" i="31"/>
  <c r="S39" i="31"/>
  <c r="AL39" i="31"/>
  <c r="S31" i="31"/>
  <c r="AL31" i="31"/>
  <c r="S23" i="31"/>
  <c r="AL23" i="31"/>
  <c r="AL15" i="31"/>
  <c r="S15" i="31"/>
  <c r="AL69" i="32"/>
  <c r="S69" i="32"/>
  <c r="AL61" i="32"/>
  <c r="S61" i="32"/>
  <c r="AL53" i="32"/>
  <c r="S53" i="32"/>
  <c r="AL45" i="32"/>
  <c r="S45" i="32"/>
  <c r="AL37" i="32"/>
  <c r="S37" i="32"/>
  <c r="S29" i="32"/>
  <c r="AL29" i="32"/>
  <c r="AL21" i="32"/>
  <c r="S21" i="32"/>
  <c r="S13" i="32"/>
  <c r="AL13" i="32"/>
  <c r="AL67" i="34"/>
  <c r="S67" i="34"/>
  <c r="AL59" i="34"/>
  <c r="S59" i="34"/>
  <c r="S51" i="34"/>
  <c r="AL51" i="34"/>
  <c r="S43" i="34"/>
  <c r="AL43" i="34"/>
  <c r="S35" i="34"/>
  <c r="AL35" i="34"/>
  <c r="S27" i="34"/>
  <c r="AL27" i="34"/>
  <c r="S19" i="34"/>
  <c r="AL19" i="34"/>
  <c r="S74" i="35"/>
  <c r="AL74" i="35"/>
  <c r="AL65" i="35"/>
  <c r="S65" i="35"/>
  <c r="AL57" i="35"/>
  <c r="S57" i="35"/>
  <c r="S49" i="35"/>
  <c r="AL49" i="35"/>
  <c r="S41" i="35"/>
  <c r="AL41" i="35"/>
  <c r="S33" i="35"/>
  <c r="AL33" i="35"/>
  <c r="S25" i="35"/>
  <c r="AL25" i="35"/>
  <c r="S17" i="35"/>
  <c r="AL17" i="35"/>
  <c r="S76" i="35"/>
  <c r="AL76" i="35"/>
  <c r="AL76" i="32"/>
  <c r="S76" i="32"/>
  <c r="AL76" i="30"/>
  <c r="S76" i="30"/>
  <c r="AL79" i="35"/>
  <c r="S79" i="35"/>
  <c r="AM17" i="31"/>
  <c r="T17" i="31"/>
  <c r="AM25" i="31"/>
  <c r="T25" i="31"/>
  <c r="AM33" i="31"/>
  <c r="T33" i="31"/>
  <c r="T41" i="31"/>
  <c r="AM41" i="31"/>
  <c r="T49" i="31"/>
  <c r="AM49" i="31"/>
  <c r="T57" i="31"/>
  <c r="AM57" i="31"/>
  <c r="T65" i="31"/>
  <c r="AM65" i="31"/>
  <c r="T74" i="31"/>
  <c r="AM74" i="31"/>
  <c r="AM12" i="32"/>
  <c r="T12" i="32"/>
  <c r="AM20" i="32"/>
  <c r="T20" i="32"/>
  <c r="AM28" i="32"/>
  <c r="T28" i="32"/>
  <c r="T36" i="32"/>
  <c r="AM36" i="32"/>
  <c r="T44" i="32"/>
  <c r="AM44" i="32"/>
  <c r="T52" i="32"/>
  <c r="AM52" i="32"/>
  <c r="T60" i="32"/>
  <c r="AM60" i="32"/>
  <c r="T68" i="32"/>
  <c r="AM68" i="32"/>
  <c r="AM77" i="32"/>
  <c r="T77" i="32"/>
  <c r="AM15" i="34"/>
  <c r="T15" i="34"/>
  <c r="AM23" i="34"/>
  <c r="T23" i="34"/>
  <c r="AM31" i="34"/>
  <c r="T31" i="34"/>
  <c r="AM39" i="34"/>
  <c r="T39" i="34"/>
  <c r="AM47" i="34"/>
  <c r="T47" i="34"/>
  <c r="T55" i="34"/>
  <c r="AM55" i="34"/>
  <c r="AM63" i="34"/>
  <c r="T63" i="34"/>
  <c r="AM71" i="34"/>
  <c r="T71" i="34"/>
  <c r="T80" i="34"/>
  <c r="AM80" i="34"/>
  <c r="AM21" i="30"/>
  <c r="T21" i="30"/>
  <c r="T44" i="30"/>
  <c r="AM44" i="30"/>
  <c r="AM64" i="30"/>
  <c r="T64" i="30"/>
  <c r="AL81" i="35"/>
  <c r="S81" i="35"/>
  <c r="AL82" i="35"/>
  <c r="S82" i="35"/>
  <c r="AM13" i="30"/>
  <c r="T13" i="30"/>
  <c r="AM26" i="30"/>
  <c r="T26" i="30"/>
  <c r="T38" i="30"/>
  <c r="AM38" i="30"/>
  <c r="AM51" i="30"/>
  <c r="T51" i="30"/>
  <c r="AM63" i="30"/>
  <c r="T63" i="30"/>
  <c r="AM77" i="30"/>
  <c r="T77" i="30"/>
  <c r="T12" i="35"/>
  <c r="AM12" i="35"/>
  <c r="T20" i="35"/>
  <c r="AM20" i="35"/>
  <c r="AM28" i="35"/>
  <c r="T28" i="35"/>
  <c r="AM36" i="35"/>
  <c r="T36" i="35"/>
  <c r="AM44" i="35"/>
  <c r="T44" i="35"/>
  <c r="T52" i="35"/>
  <c r="AM52" i="35"/>
  <c r="AM60" i="35"/>
  <c r="T60" i="35"/>
  <c r="T68" i="35"/>
  <c r="AM68" i="35"/>
  <c r="T77" i="35"/>
  <c r="AM77" i="35"/>
  <c r="S15" i="30"/>
  <c r="AL15" i="30"/>
  <c r="S31" i="30"/>
  <c r="AL31" i="30"/>
  <c r="AL47" i="30"/>
  <c r="S47" i="30"/>
  <c r="AL63" i="30"/>
  <c r="S63" i="30"/>
  <c r="AL18" i="30"/>
  <c r="S18" i="30"/>
  <c r="AL34" i="30"/>
  <c r="S34" i="30"/>
  <c r="AL50" i="30"/>
  <c r="S50" i="30"/>
  <c r="S66" i="30"/>
  <c r="AL66" i="30"/>
  <c r="AL70" i="31"/>
  <c r="S70" i="31"/>
  <c r="AL62" i="31"/>
  <c r="S62" i="31"/>
  <c r="AL54" i="31"/>
  <c r="S54" i="31"/>
  <c r="AL46" i="31"/>
  <c r="S46" i="31"/>
  <c r="AL38" i="31"/>
  <c r="S38" i="31"/>
  <c r="S30" i="31"/>
  <c r="AL30" i="31"/>
  <c r="S22" i="31"/>
  <c r="AL22" i="31"/>
  <c r="AL14" i="31"/>
  <c r="S14" i="31"/>
  <c r="AL68" i="32"/>
  <c r="S68" i="32"/>
  <c r="AL60" i="32"/>
  <c r="S60" i="32"/>
  <c r="AL52" i="32"/>
  <c r="S52" i="32"/>
  <c r="AL44" i="32"/>
  <c r="S44" i="32"/>
  <c r="S36" i="32"/>
  <c r="AL36" i="32"/>
  <c r="AL28" i="32"/>
  <c r="S28" i="32"/>
  <c r="AL20" i="32"/>
  <c r="S20" i="32"/>
  <c r="AL66" i="34"/>
  <c r="S66" i="34"/>
  <c r="AL58" i="34"/>
  <c r="S58" i="34"/>
  <c r="S50" i="34"/>
  <c r="AL50" i="34"/>
  <c r="S42" i="34"/>
  <c r="AL42" i="34"/>
  <c r="AL34" i="34"/>
  <c r="S34" i="34"/>
  <c r="AL26" i="34"/>
  <c r="S26" i="34"/>
  <c r="AL18" i="34"/>
  <c r="S18" i="34"/>
  <c r="S72" i="35"/>
  <c r="AL72" i="35"/>
  <c r="S73" i="35"/>
  <c r="AL73" i="35"/>
  <c r="AL64" i="35"/>
  <c r="S64" i="35"/>
  <c r="AL56" i="35"/>
  <c r="S56" i="35"/>
  <c r="AL48" i="35"/>
  <c r="S48" i="35"/>
  <c r="AL40" i="35"/>
  <c r="S40" i="35"/>
  <c r="S32" i="35"/>
  <c r="AL32" i="35"/>
  <c r="AL24" i="35"/>
  <c r="S24" i="35"/>
  <c r="AL16" i="35"/>
  <c r="S16" i="35"/>
  <c r="S75" i="35"/>
  <c r="AL75" i="35"/>
  <c r="AL75" i="32"/>
  <c r="S75" i="32"/>
  <c r="AL75" i="30"/>
  <c r="S75" i="30"/>
  <c r="S80" i="35"/>
  <c r="AL80" i="35"/>
  <c r="AM18" i="31"/>
  <c r="T18" i="31"/>
  <c r="AM26" i="31"/>
  <c r="T26" i="31"/>
  <c r="AM34" i="31"/>
  <c r="T34" i="31"/>
  <c r="AM42" i="31"/>
  <c r="T42" i="31"/>
  <c r="AM50" i="31"/>
  <c r="T50" i="31"/>
  <c r="AM58" i="31"/>
  <c r="T58" i="31"/>
  <c r="T66" i="31"/>
  <c r="AM66" i="31"/>
  <c r="AM75" i="31"/>
  <c r="T75" i="31"/>
  <c r="T13" i="32"/>
  <c r="AM13" i="32"/>
  <c r="AM21" i="32"/>
  <c r="T21" i="32"/>
  <c r="AM29" i="32"/>
  <c r="T29" i="32"/>
  <c r="AM37" i="32"/>
  <c r="T37" i="32"/>
  <c r="T45" i="32"/>
  <c r="AM45" i="32"/>
  <c r="AM53" i="32"/>
  <c r="T53" i="32"/>
  <c r="AM61" i="32"/>
  <c r="T61" i="32"/>
  <c r="AM69" i="32"/>
  <c r="T69" i="32"/>
  <c r="T78" i="32"/>
  <c r="AM78" i="32"/>
  <c r="AM16" i="34"/>
  <c r="T16" i="34"/>
  <c r="AM24" i="34"/>
  <c r="T24" i="34"/>
  <c r="AM32" i="34"/>
  <c r="T32" i="34"/>
  <c r="T40" i="34"/>
  <c r="AM40" i="34"/>
  <c r="AM48" i="34"/>
  <c r="T48" i="34"/>
  <c r="AM56" i="34"/>
  <c r="T56" i="34"/>
  <c r="T64" i="34"/>
  <c r="AM64" i="34"/>
  <c r="T72" i="34"/>
  <c r="AM72" i="34"/>
  <c r="AM73" i="34"/>
  <c r="T73" i="34"/>
  <c r="AM22" i="30"/>
  <c r="T22" i="30"/>
  <c r="AM47" i="30"/>
  <c r="T47" i="30"/>
  <c r="AM67" i="30"/>
  <c r="T67" i="30"/>
  <c r="AM81" i="34"/>
  <c r="T81" i="34"/>
  <c r="T82" i="34"/>
  <c r="AM82" i="34"/>
  <c r="AM14" i="30"/>
  <c r="T14" i="30"/>
  <c r="AM27" i="30"/>
  <c r="T27" i="30"/>
  <c r="AM39" i="30"/>
  <c r="T39" i="30"/>
  <c r="AM53" i="30"/>
  <c r="T53" i="30"/>
  <c r="AM65" i="30"/>
  <c r="T65" i="30"/>
  <c r="T78" i="30"/>
  <c r="AM78" i="30"/>
  <c r="AM13" i="35"/>
  <c r="T13" i="35"/>
  <c r="AM21" i="35"/>
  <c r="T21" i="35"/>
  <c r="AM29" i="35"/>
  <c r="T29" i="35"/>
  <c r="T37" i="35"/>
  <c r="AM37" i="35"/>
  <c r="T45" i="35"/>
  <c r="AM45" i="35"/>
  <c r="T53" i="35"/>
  <c r="AM53" i="35"/>
  <c r="T61" i="35"/>
  <c r="AM61" i="35"/>
  <c r="AM69" i="35"/>
  <c r="T69" i="35"/>
  <c r="AM78" i="35"/>
  <c r="T78" i="35"/>
  <c r="AL17" i="30"/>
  <c r="S17" i="30"/>
  <c r="AL33" i="30"/>
  <c r="S33" i="30"/>
  <c r="S49" i="30"/>
  <c r="AL49" i="30"/>
  <c r="S65" i="30"/>
  <c r="AL65" i="30"/>
  <c r="S20" i="30"/>
  <c r="AL20" i="30"/>
  <c r="S36" i="30"/>
  <c r="AL36" i="30"/>
  <c r="S52" i="30"/>
  <c r="AL52" i="30"/>
  <c r="AL68" i="30"/>
  <c r="S68" i="30"/>
  <c r="S69" i="31"/>
  <c r="AL69" i="31"/>
  <c r="AL61" i="31"/>
  <c r="S61" i="31"/>
  <c r="AL53" i="31"/>
  <c r="S53" i="31"/>
  <c r="AL45" i="31"/>
  <c r="S45" i="31"/>
  <c r="AL37" i="31"/>
  <c r="S37" i="31"/>
  <c r="S29" i="31"/>
  <c r="AL29" i="31"/>
  <c r="S21" i="31"/>
  <c r="AL21" i="31"/>
  <c r="S13" i="31"/>
  <c r="AL13" i="31"/>
  <c r="AL67" i="32"/>
  <c r="S67" i="32"/>
  <c r="AL59" i="32"/>
  <c r="S59" i="32"/>
  <c r="AL51" i="32"/>
  <c r="S51" i="32"/>
  <c r="AL43" i="32"/>
  <c r="S43" i="32"/>
  <c r="AL35" i="32"/>
  <c r="S35" i="32"/>
  <c r="S27" i="32"/>
  <c r="AL27" i="32"/>
  <c r="S19" i="32"/>
  <c r="AL19" i="32"/>
  <c r="AL74" i="34"/>
  <c r="S74" i="34"/>
  <c r="AL65" i="34"/>
  <c r="S65" i="34"/>
  <c r="AL57" i="34"/>
  <c r="S57" i="34"/>
  <c r="S49" i="34"/>
  <c r="AL49" i="34"/>
  <c r="S41" i="34"/>
  <c r="AL41" i="34"/>
  <c r="S33" i="34"/>
  <c r="AL33" i="34"/>
  <c r="S25" i="34"/>
  <c r="AL25" i="34"/>
  <c r="S17" i="34"/>
  <c r="AL17" i="34"/>
  <c r="S71" i="35"/>
  <c r="AL71" i="35"/>
  <c r="AL63" i="35"/>
  <c r="S63" i="35"/>
  <c r="S55" i="35"/>
  <c r="AL55" i="35"/>
  <c r="AL47" i="35"/>
  <c r="S47" i="35"/>
  <c r="AL39" i="35"/>
  <c r="S39" i="35"/>
  <c r="AL31" i="35"/>
  <c r="S31" i="35"/>
  <c r="S23" i="35"/>
  <c r="AL23" i="35"/>
  <c r="S15" i="35"/>
  <c r="AL15" i="35"/>
  <c r="S78" i="34"/>
  <c r="AL78" i="34"/>
  <c r="S78" i="31"/>
  <c r="AL78" i="31"/>
  <c r="AL79" i="30"/>
  <c r="S79" i="30"/>
  <c r="T19" i="31"/>
  <c r="AM19" i="31"/>
  <c r="T27" i="31"/>
  <c r="AM27" i="31"/>
  <c r="T35" i="31"/>
  <c r="AM35" i="31"/>
  <c r="T43" i="31"/>
  <c r="AM43" i="31"/>
  <c r="T51" i="31"/>
  <c r="AM51" i="31"/>
  <c r="T59" i="31"/>
  <c r="AM59" i="31"/>
  <c r="AM67" i="31"/>
  <c r="T67" i="31"/>
  <c r="T76" i="31"/>
  <c r="AM76" i="31"/>
  <c r="AM14" i="32"/>
  <c r="T14" i="32"/>
  <c r="AM22" i="32"/>
  <c r="T22" i="32"/>
  <c r="AM30" i="32"/>
  <c r="T30" i="32"/>
  <c r="T38" i="32"/>
  <c r="AM38" i="32"/>
  <c r="T46" i="32"/>
  <c r="AM46" i="32"/>
  <c r="T54" i="32"/>
  <c r="AM54" i="32"/>
  <c r="T62" i="32"/>
  <c r="AM62" i="32"/>
  <c r="T70" i="32"/>
  <c r="AM70" i="32"/>
  <c r="T79" i="32"/>
  <c r="AM79" i="32"/>
  <c r="AM17" i="34"/>
  <c r="T17" i="34"/>
  <c r="AM25" i="34"/>
  <c r="T25" i="34"/>
  <c r="AM33" i="34"/>
  <c r="T33" i="34"/>
  <c r="AM41" i="34"/>
  <c r="T41" i="34"/>
  <c r="T49" i="34"/>
  <c r="AM49" i="34"/>
  <c r="AM57" i="34"/>
  <c r="T57" i="34"/>
  <c r="AM65" i="34"/>
  <c r="T65" i="34"/>
  <c r="T74" i="34"/>
  <c r="AM74" i="34"/>
  <c r="AM25" i="30"/>
  <c r="T25" i="30"/>
  <c r="AM49" i="30"/>
  <c r="T49" i="30"/>
  <c r="AM69" i="30"/>
  <c r="T69" i="30"/>
  <c r="AM81" i="32"/>
  <c r="T81" i="32"/>
  <c r="T82" i="32"/>
  <c r="AM82" i="32"/>
  <c r="AM17" i="30"/>
  <c r="T17" i="30"/>
  <c r="AM29" i="30"/>
  <c r="T29" i="30"/>
  <c r="T40" i="30"/>
  <c r="AM40" i="30"/>
  <c r="T54" i="30"/>
  <c r="AM54" i="30"/>
  <c r="T66" i="30"/>
  <c r="AM66" i="30"/>
  <c r="AM80" i="30"/>
  <c r="T80" i="30"/>
  <c r="T14" i="35"/>
  <c r="AM14" i="35"/>
  <c r="AM22" i="35"/>
  <c r="T22" i="35"/>
  <c r="AM30" i="35"/>
  <c r="T30" i="35"/>
  <c r="AM38" i="35"/>
  <c r="T38" i="35"/>
  <c r="AM46" i="35"/>
  <c r="T46" i="35"/>
  <c r="T54" i="35"/>
  <c r="AM54" i="35"/>
  <c r="T62" i="35"/>
  <c r="AM62" i="35"/>
  <c r="T70" i="35"/>
  <c r="AM70" i="35"/>
  <c r="AM79" i="35"/>
  <c r="T79" i="35"/>
  <c r="S19" i="30"/>
  <c r="AL19" i="30"/>
  <c r="S35" i="30"/>
  <c r="AL35" i="30"/>
  <c r="AL51" i="30"/>
  <c r="S51" i="30"/>
  <c r="AL67" i="30"/>
  <c r="S67" i="30"/>
  <c r="AL22" i="30"/>
  <c r="S22" i="30"/>
  <c r="AL38" i="30"/>
  <c r="S38" i="30"/>
  <c r="AL54" i="30"/>
  <c r="S54" i="30"/>
  <c r="S70" i="30"/>
  <c r="AL70" i="30"/>
  <c r="AL68" i="31"/>
  <c r="S68" i="31"/>
  <c r="AL60" i="31"/>
  <c r="S60" i="31"/>
  <c r="AL52" i="31"/>
  <c r="S52" i="31"/>
  <c r="AL44" i="31"/>
  <c r="S44" i="31"/>
  <c r="S36" i="31"/>
  <c r="AL36" i="31"/>
  <c r="S28" i="31"/>
  <c r="AL28" i="31"/>
  <c r="S20" i="31"/>
  <c r="AL20" i="31"/>
  <c r="S66" i="32"/>
  <c r="AL66" i="32"/>
  <c r="S58" i="32"/>
  <c r="AL58" i="32"/>
  <c r="S50" i="32"/>
  <c r="AL50" i="32"/>
  <c r="S42" i="32"/>
  <c r="AL42" i="32"/>
  <c r="AL34" i="32"/>
  <c r="S34" i="32"/>
  <c r="AL26" i="32"/>
  <c r="S26" i="32"/>
  <c r="S18" i="32"/>
  <c r="AL18" i="32"/>
  <c r="AL72" i="34"/>
  <c r="S72" i="34"/>
  <c r="AL73" i="34"/>
  <c r="S73" i="34"/>
  <c r="AL64" i="34"/>
  <c r="S64" i="34"/>
  <c r="S56" i="34"/>
  <c r="AL56" i="34"/>
  <c r="S48" i="34"/>
  <c r="AL48" i="34"/>
  <c r="AL40" i="34"/>
  <c r="S40" i="34"/>
  <c r="AL32" i="34"/>
  <c r="S32" i="34"/>
  <c r="AL24" i="34"/>
  <c r="S24" i="34"/>
  <c r="S16" i="34"/>
  <c r="AL16" i="34"/>
  <c r="AL70" i="35"/>
  <c r="S70" i="35"/>
  <c r="AL62" i="35"/>
  <c r="S62" i="35"/>
  <c r="AL54" i="35"/>
  <c r="S54" i="35"/>
  <c r="AL46" i="35"/>
  <c r="S46" i="35"/>
  <c r="AL38" i="35"/>
  <c r="S38" i="35"/>
  <c r="S30" i="35"/>
  <c r="AL30" i="35"/>
  <c r="S22" i="35"/>
  <c r="AL22" i="35"/>
  <c r="S14" i="35"/>
  <c r="AL14" i="35"/>
  <c r="AL77" i="34"/>
  <c r="S77" i="34"/>
  <c r="S77" i="31"/>
  <c r="AL77" i="31"/>
  <c r="AL80" i="30"/>
  <c r="S80" i="30"/>
  <c r="T12" i="31"/>
  <c r="AM12" i="31"/>
  <c r="AM20" i="31"/>
  <c r="T20" i="31"/>
  <c r="AM28" i="31"/>
  <c r="T28" i="31"/>
  <c r="AM36" i="31"/>
  <c r="T36" i="31"/>
  <c r="AM44" i="31"/>
  <c r="T44" i="31"/>
  <c r="AM52" i="31"/>
  <c r="T52" i="31"/>
  <c r="AM60" i="31"/>
  <c r="T60" i="31"/>
  <c r="AM68" i="31"/>
  <c r="T68" i="31"/>
  <c r="AM77" i="31"/>
  <c r="T77" i="31"/>
  <c r="T15" i="32"/>
  <c r="AM15" i="32"/>
  <c r="T23" i="32"/>
  <c r="AM23" i="32"/>
  <c r="T31" i="32"/>
  <c r="AM31" i="32"/>
  <c r="T39" i="32"/>
  <c r="AM39" i="32"/>
  <c r="T47" i="32"/>
  <c r="AM47" i="32"/>
  <c r="T55" i="32"/>
  <c r="AM55" i="32"/>
  <c r="T63" i="32"/>
  <c r="AM63" i="32"/>
  <c r="T71" i="32"/>
  <c r="AM71" i="32"/>
  <c r="T80" i="32"/>
  <c r="AM80" i="32"/>
  <c r="AM18" i="34"/>
  <c r="T18" i="34"/>
  <c r="AM26" i="34"/>
  <c r="T26" i="34"/>
  <c r="AM34" i="34"/>
  <c r="T34" i="34"/>
  <c r="T42" i="34"/>
  <c r="AM42" i="34"/>
  <c r="AM50" i="34"/>
  <c r="T50" i="34"/>
  <c r="T58" i="34"/>
  <c r="AM58" i="34"/>
  <c r="T66" i="34"/>
  <c r="AM66" i="34"/>
  <c r="AM75" i="34"/>
  <c r="T75" i="34"/>
  <c r="T28" i="30"/>
  <c r="AM28" i="30"/>
  <c r="T50" i="30"/>
  <c r="AM50" i="30"/>
  <c r="T74" i="30"/>
  <c r="AM74" i="30"/>
  <c r="AL81" i="32"/>
  <c r="S81" i="32"/>
  <c r="S82" i="32"/>
  <c r="AL82" i="32"/>
  <c r="AM18" i="30"/>
  <c r="T18" i="30"/>
  <c r="AM30" i="30"/>
  <c r="T30" i="30"/>
  <c r="AM41" i="30"/>
  <c r="T41" i="30"/>
  <c r="AM55" i="30"/>
  <c r="T55" i="30"/>
  <c r="AM68" i="30"/>
  <c r="T68" i="30"/>
  <c r="AM81" i="30"/>
  <c r="T81" i="30"/>
  <c r="T82" i="30"/>
  <c r="AM82" i="30"/>
  <c r="AM15" i="35"/>
  <c r="T15" i="35"/>
  <c r="AM23" i="35"/>
  <c r="T23" i="35"/>
  <c r="AM31" i="35"/>
  <c r="T31" i="35"/>
  <c r="T39" i="35"/>
  <c r="AM39" i="35"/>
  <c r="T47" i="35"/>
  <c r="AM47" i="35"/>
  <c r="T55" i="35"/>
  <c r="AM55" i="35"/>
  <c r="T63" i="35"/>
  <c r="AM63" i="35"/>
  <c r="AM71" i="35"/>
  <c r="T71" i="35"/>
  <c r="AM80" i="35"/>
  <c r="T80" i="35"/>
  <c r="AL21" i="30"/>
  <c r="S21" i="30"/>
  <c r="AL37" i="30"/>
  <c r="S37" i="30"/>
  <c r="S53" i="30"/>
  <c r="AL53" i="30"/>
  <c r="S69" i="30"/>
  <c r="AL69" i="30"/>
  <c r="S24" i="30"/>
  <c r="AL24" i="30"/>
  <c r="S40" i="30"/>
  <c r="AL40" i="30"/>
  <c r="S56" i="30"/>
  <c r="AL56" i="30"/>
  <c r="AL72" i="30"/>
  <c r="S72" i="30"/>
  <c r="S73" i="30"/>
  <c r="AL73" i="30"/>
  <c r="AL67" i="31"/>
  <c r="S67" i="31"/>
  <c r="AL59" i="31"/>
  <c r="S59" i="31"/>
  <c r="AL51" i="31"/>
  <c r="S51" i="31"/>
  <c r="S43" i="31"/>
  <c r="AL43" i="31"/>
  <c r="AL35" i="31"/>
  <c r="S35" i="31"/>
  <c r="AL27" i="31"/>
  <c r="S27" i="31"/>
  <c r="AL19" i="31"/>
  <c r="S19" i="31"/>
  <c r="S74" i="32"/>
  <c r="AL74" i="32"/>
  <c r="AL65" i="32"/>
  <c r="S65" i="32"/>
  <c r="AL57" i="32"/>
  <c r="S57" i="32"/>
  <c r="AL49" i="32"/>
  <c r="S49" i="32"/>
  <c r="AL41" i="32"/>
  <c r="S41" i="32"/>
  <c r="S33" i="32"/>
  <c r="AL33" i="32"/>
  <c r="S25" i="32"/>
  <c r="AL25" i="32"/>
  <c r="S17" i="32"/>
  <c r="AL17" i="32"/>
  <c r="AL71" i="34"/>
  <c r="S71" i="34"/>
  <c r="AL63" i="34"/>
  <c r="S63" i="34"/>
  <c r="AL55" i="34"/>
  <c r="S55" i="34"/>
  <c r="AL47" i="34"/>
  <c r="S47" i="34"/>
  <c r="S39" i="34"/>
  <c r="AL39" i="34"/>
  <c r="S31" i="34"/>
  <c r="AL31" i="34"/>
  <c r="S23" i="34"/>
  <c r="AL23" i="34"/>
  <c r="S15" i="34"/>
  <c r="AL15" i="34"/>
  <c r="AL69" i="35"/>
  <c r="S69" i="35"/>
  <c r="AL61" i="35"/>
  <c r="S61" i="35"/>
  <c r="S53" i="35"/>
  <c r="AL53" i="35"/>
  <c r="AL45" i="35"/>
  <c r="S45" i="35"/>
  <c r="AL37" i="35"/>
  <c r="S37" i="35"/>
  <c r="AL29" i="35"/>
  <c r="S29" i="35"/>
  <c r="S21" i="35"/>
  <c r="AL21" i="35"/>
  <c r="S13" i="35"/>
  <c r="AL13" i="35"/>
  <c r="S76" i="34"/>
  <c r="AL76" i="34"/>
  <c r="AL76" i="31"/>
  <c r="S76" i="31"/>
  <c r="S79" i="31"/>
  <c r="AL79" i="31"/>
  <c r="AM13" i="31"/>
  <c r="T13" i="31"/>
  <c r="T21" i="31"/>
  <c r="AM21" i="31"/>
  <c r="T29" i="31"/>
  <c r="AM29" i="31"/>
  <c r="T37" i="31"/>
  <c r="AM37" i="31"/>
  <c r="T45" i="31"/>
  <c r="AM45" i="31"/>
  <c r="T53" i="31"/>
  <c r="AM53" i="31"/>
  <c r="T61" i="31"/>
  <c r="AM61" i="31"/>
  <c r="T69" i="31"/>
  <c r="AM69" i="31"/>
  <c r="T78" i="31"/>
  <c r="AM78" i="31"/>
  <c r="AM16" i="32"/>
  <c r="T16" i="32"/>
  <c r="AM24" i="32"/>
  <c r="T24" i="32"/>
  <c r="AM32" i="32"/>
  <c r="T32" i="32"/>
  <c r="T40" i="32"/>
  <c r="AM40" i="32"/>
  <c r="T48" i="32"/>
  <c r="AM48" i="32"/>
  <c r="T56" i="32"/>
  <c r="AM56" i="32"/>
  <c r="T64" i="32"/>
  <c r="AM64" i="32"/>
  <c r="T72" i="32"/>
  <c r="AM72" i="32"/>
  <c r="AM73" i="32"/>
  <c r="T73" i="32"/>
  <c r="AM19" i="34"/>
  <c r="T19" i="34"/>
  <c r="AM27" i="34"/>
  <c r="T27" i="34"/>
  <c r="AM35" i="34"/>
  <c r="T35" i="34"/>
  <c r="AM43" i="34"/>
  <c r="T43" i="34"/>
  <c r="AM51" i="34"/>
  <c r="T51" i="34"/>
  <c r="T59" i="34"/>
  <c r="AM59" i="34"/>
  <c r="T67" i="34"/>
  <c r="AM67" i="34"/>
  <c r="T76" i="34"/>
  <c r="AM76" i="34"/>
  <c r="AM31" i="30"/>
  <c r="T31" i="30"/>
  <c r="T52" i="30"/>
  <c r="AM52" i="30"/>
  <c r="AM76" i="30"/>
  <c r="T76" i="30"/>
  <c r="AM81" i="31"/>
  <c r="T81" i="31"/>
  <c r="T82" i="31"/>
  <c r="AM82" i="31"/>
  <c r="AM19" i="30"/>
  <c r="T19" i="30"/>
  <c r="AM33" i="30"/>
  <c r="T33" i="30"/>
  <c r="AM43" i="30"/>
  <c r="T43" i="30"/>
  <c r="T56" i="30"/>
  <c r="AM56" i="30"/>
  <c r="T70" i="30"/>
  <c r="AM70" i="30"/>
  <c r="AL79" i="34"/>
  <c r="S79" i="34"/>
  <c r="AM16" i="35"/>
  <c r="T16" i="35"/>
  <c r="AM24" i="35"/>
  <c r="T24" i="35"/>
  <c r="AM32" i="35"/>
  <c r="T32" i="35"/>
  <c r="T40" i="35"/>
  <c r="AM40" i="35"/>
  <c r="AM48" i="35"/>
  <c r="T48" i="35"/>
  <c r="T56" i="35"/>
  <c r="AM56" i="35"/>
  <c r="T64" i="35"/>
  <c r="AM64" i="35"/>
  <c r="T72" i="35"/>
  <c r="AM72" i="35"/>
  <c r="AM73" i="35"/>
  <c r="T73" i="35"/>
  <c r="T81" i="35"/>
  <c r="AM81" i="35"/>
  <c r="AM82" i="35"/>
  <c r="T82" i="35"/>
  <c r="D65" i="7"/>
  <c r="B65" i="7"/>
  <c r="C65" i="7"/>
  <c r="S12" i="35"/>
  <c r="AL12" i="34"/>
  <c r="S12" i="32"/>
  <c r="AL12" i="31"/>
  <c r="S12" i="30"/>
  <c r="A18" i="35" l="1"/>
  <c r="A18" i="34"/>
  <c r="A18" i="33"/>
  <c r="A18" i="32"/>
  <c r="A18" i="31"/>
  <c r="A18" i="30"/>
  <c r="A18" i="29"/>
  <c r="A26" i="35"/>
  <c r="A26" i="34"/>
  <c r="A26" i="33"/>
  <c r="A26" i="32"/>
  <c r="A26" i="31"/>
  <c r="A26" i="30"/>
  <c r="A26" i="29"/>
  <c r="A34" i="35"/>
  <c r="A34" i="33"/>
  <c r="A34" i="34"/>
  <c r="A34" i="32"/>
  <c r="A34" i="31"/>
  <c r="A34" i="30"/>
  <c r="A34" i="29"/>
  <c r="A42" i="35"/>
  <c r="A42" i="34"/>
  <c r="A42" i="33"/>
  <c r="A42" i="32"/>
  <c r="A42" i="31"/>
  <c r="A42" i="30"/>
  <c r="A42" i="29"/>
  <c r="A50" i="35"/>
  <c r="A50" i="34"/>
  <c r="A50" i="33"/>
  <c r="A50" i="32"/>
  <c r="A50" i="31"/>
  <c r="A50" i="30"/>
  <c r="A50" i="29"/>
  <c r="A58" i="35"/>
  <c r="A58" i="34"/>
  <c r="A58" i="33"/>
  <c r="A58" i="32"/>
  <c r="A58" i="31"/>
  <c r="A58" i="30"/>
  <c r="A58" i="29"/>
  <c r="A66" i="35"/>
  <c r="A66" i="34"/>
  <c r="A66" i="33"/>
  <c r="A66" i="32"/>
  <c r="A66" i="31"/>
  <c r="A66" i="30"/>
  <c r="A66" i="29"/>
  <c r="A75" i="35"/>
  <c r="A75" i="34"/>
  <c r="A75" i="33"/>
  <c r="A75" i="32"/>
  <c r="A75" i="31"/>
  <c r="A75" i="29"/>
  <c r="A75" i="30"/>
  <c r="AL12" i="32"/>
  <c r="AL12" i="30"/>
  <c r="AL12" i="35"/>
  <c r="A11" i="35"/>
  <c r="A11" i="34"/>
  <c r="A11" i="33"/>
  <c r="A11" i="32"/>
  <c r="A11" i="31"/>
  <c r="A11" i="29"/>
  <c r="A11" i="30"/>
  <c r="A19" i="35"/>
  <c r="A19" i="34"/>
  <c r="A19" i="33"/>
  <c r="A19" i="32"/>
  <c r="A19" i="31"/>
  <c r="A19" i="29"/>
  <c r="A19" i="30"/>
  <c r="A27" i="35"/>
  <c r="A27" i="34"/>
  <c r="A27" i="33"/>
  <c r="A27" i="32"/>
  <c r="A27" i="31"/>
  <c r="A27" i="29"/>
  <c r="A27" i="30"/>
  <c r="A35" i="35"/>
  <c r="A35" i="34"/>
  <c r="A35" i="33"/>
  <c r="A35" i="32"/>
  <c r="A35" i="31"/>
  <c r="A35" i="29"/>
  <c r="A35" i="30"/>
  <c r="A43" i="35"/>
  <c r="A43" i="34"/>
  <c r="A43" i="32"/>
  <c r="A43" i="33"/>
  <c r="A43" i="31"/>
  <c r="A43" i="29"/>
  <c r="A43" i="30"/>
  <c r="A51" i="35"/>
  <c r="A51" i="34"/>
  <c r="A51" i="33"/>
  <c r="A51" i="32"/>
  <c r="A51" i="31"/>
  <c r="A51" i="29"/>
  <c r="A51" i="30"/>
  <c r="A59" i="35"/>
  <c r="A59" i="34"/>
  <c r="A59" i="33"/>
  <c r="A59" i="32"/>
  <c r="A59" i="31"/>
  <c r="A59" i="29"/>
  <c r="A59" i="30"/>
  <c r="A67" i="35"/>
  <c r="A67" i="34"/>
  <c r="A67" i="33"/>
  <c r="A67" i="32"/>
  <c r="A67" i="31"/>
  <c r="A67" i="29"/>
  <c r="A67" i="30"/>
  <c r="A76" i="35"/>
  <c r="A76" i="34"/>
  <c r="A76" i="33"/>
  <c r="A76" i="32"/>
  <c r="A76" i="31"/>
  <c r="A76" i="29"/>
  <c r="A76" i="30"/>
  <c r="A12" i="35"/>
  <c r="A12" i="34"/>
  <c r="A12" i="33"/>
  <c r="A12" i="32"/>
  <c r="A12" i="31"/>
  <c r="A12" i="29"/>
  <c r="A12" i="30"/>
  <c r="A20" i="35"/>
  <c r="A20" i="34"/>
  <c r="A20" i="33"/>
  <c r="A20" i="32"/>
  <c r="A20" i="31"/>
  <c r="A20" i="29"/>
  <c r="A20" i="30"/>
  <c r="A28" i="35"/>
  <c r="A28" i="34"/>
  <c r="A28" i="33"/>
  <c r="A28" i="32"/>
  <c r="A28" i="31"/>
  <c r="A28" i="29"/>
  <c r="A28" i="30"/>
  <c r="A36" i="35"/>
  <c r="A36" i="34"/>
  <c r="A36" i="33"/>
  <c r="A36" i="32"/>
  <c r="A36" i="31"/>
  <c r="A36" i="29"/>
  <c r="A36" i="30"/>
  <c r="A44" i="35"/>
  <c r="A44" i="34"/>
  <c r="A44" i="33"/>
  <c r="A44" i="32"/>
  <c r="A44" i="31"/>
  <c r="A44" i="29"/>
  <c r="A44" i="30"/>
  <c r="A52" i="35"/>
  <c r="A52" i="34"/>
  <c r="A52" i="33"/>
  <c r="A52" i="32"/>
  <c r="A52" i="31"/>
  <c r="A52" i="29"/>
  <c r="A52" i="30"/>
  <c r="A60" i="35"/>
  <c r="A60" i="34"/>
  <c r="A60" i="33"/>
  <c r="A60" i="32"/>
  <c r="A60" i="31"/>
  <c r="A60" i="29"/>
  <c r="A60" i="30"/>
  <c r="A68" i="35"/>
  <c r="A68" i="34"/>
  <c r="A68" i="33"/>
  <c r="A68" i="32"/>
  <c r="A68" i="31"/>
  <c r="A68" i="29"/>
  <c r="A68" i="30"/>
  <c r="A77" i="35"/>
  <c r="A77" i="34"/>
  <c r="A77" i="33"/>
  <c r="A77" i="32"/>
  <c r="A77" i="31"/>
  <c r="A77" i="29"/>
  <c r="A77" i="30"/>
  <c r="A13" i="35"/>
  <c r="A13" i="34"/>
  <c r="A13" i="33"/>
  <c r="A13" i="32"/>
  <c r="A13" i="31"/>
  <c r="A13" i="29"/>
  <c r="A13" i="30"/>
  <c r="A21" i="35"/>
  <c r="A21" i="34"/>
  <c r="A21" i="33"/>
  <c r="A21" i="32"/>
  <c r="A21" i="31"/>
  <c r="A21" i="29"/>
  <c r="A21" i="30"/>
  <c r="A29" i="35"/>
  <c r="A29" i="34"/>
  <c r="A29" i="33"/>
  <c r="A29" i="32"/>
  <c r="A29" i="31"/>
  <c r="A29" i="29"/>
  <c r="A29" i="30"/>
  <c r="A37" i="35"/>
  <c r="A37" i="34"/>
  <c r="A37" i="33"/>
  <c r="A37" i="32"/>
  <c r="A37" i="31"/>
  <c r="A37" i="29"/>
  <c r="A37" i="30"/>
  <c r="A45" i="35"/>
  <c r="A45" i="34"/>
  <c r="A45" i="33"/>
  <c r="A45" i="31"/>
  <c r="A45" i="32"/>
  <c r="A45" i="29"/>
  <c r="A45" i="30"/>
  <c r="A53" i="35"/>
  <c r="A53" i="34"/>
  <c r="A53" i="33"/>
  <c r="A53" i="32"/>
  <c r="A53" i="31"/>
  <c r="A53" i="29"/>
  <c r="A53" i="30"/>
  <c r="A61" i="35"/>
  <c r="A61" i="34"/>
  <c r="A61" i="33"/>
  <c r="A61" i="31"/>
  <c r="A61" i="32"/>
  <c r="A61" i="29"/>
  <c r="A61" i="30"/>
  <c r="A69" i="35"/>
  <c r="A69" i="34"/>
  <c r="A69" i="33"/>
  <c r="A69" i="32"/>
  <c r="A69" i="31"/>
  <c r="A69" i="29"/>
  <c r="A69" i="30"/>
  <c r="A78" i="35"/>
  <c r="A78" i="34"/>
  <c r="A78" i="33"/>
  <c r="A78" i="32"/>
  <c r="A78" i="31"/>
  <c r="A78" i="29"/>
  <c r="A78" i="30"/>
  <c r="A14" i="35"/>
  <c r="A14" i="34"/>
  <c r="A14" i="33"/>
  <c r="A14" i="32"/>
  <c r="A14" i="31"/>
  <c r="A14" i="29"/>
  <c r="A14" i="30"/>
  <c r="A22" i="35"/>
  <c r="A22" i="34"/>
  <c r="A22" i="33"/>
  <c r="A22" i="32"/>
  <c r="A22" i="31"/>
  <c r="A22" i="29"/>
  <c r="A22" i="30"/>
  <c r="A30" i="35"/>
  <c r="A30" i="34"/>
  <c r="A30" i="33"/>
  <c r="A30" i="32"/>
  <c r="A30" i="31"/>
  <c r="A30" i="29"/>
  <c r="A30" i="30"/>
  <c r="A38" i="35"/>
  <c r="A38" i="34"/>
  <c r="A38" i="33"/>
  <c r="A38" i="32"/>
  <c r="A38" i="31"/>
  <c r="A38" i="29"/>
  <c r="A38" i="30"/>
  <c r="A46" i="35"/>
  <c r="A46" i="34"/>
  <c r="A46" i="33"/>
  <c r="A46" i="32"/>
  <c r="A46" i="31"/>
  <c r="A46" i="29"/>
  <c r="A46" i="30"/>
  <c r="A54" i="35"/>
  <c r="A54" i="34"/>
  <c r="A54" i="33"/>
  <c r="A54" i="32"/>
  <c r="A54" i="31"/>
  <c r="A54" i="29"/>
  <c r="A54" i="30"/>
  <c r="A62" i="35"/>
  <c r="A62" i="34"/>
  <c r="A62" i="33"/>
  <c r="A62" i="32"/>
  <c r="A62" i="31"/>
  <c r="A62" i="29"/>
  <c r="A62" i="30"/>
  <c r="A70" i="35"/>
  <c r="A70" i="34"/>
  <c r="A70" i="33"/>
  <c r="A70" i="32"/>
  <c r="A70" i="31"/>
  <c r="A70" i="29"/>
  <c r="A70" i="30"/>
  <c r="A79" i="35"/>
  <c r="A79" i="34"/>
  <c r="A79" i="33"/>
  <c r="A79" i="32"/>
  <c r="A79" i="31"/>
  <c r="A79" i="30"/>
  <c r="A79" i="29"/>
  <c r="A15" i="34"/>
  <c r="A15" i="35"/>
  <c r="A15" i="33"/>
  <c r="A15" i="32"/>
  <c r="A15" i="31"/>
  <c r="A15" i="30"/>
  <c r="A15" i="29"/>
  <c r="A23" i="34"/>
  <c r="A23" i="35"/>
  <c r="A23" i="33"/>
  <c r="A23" i="32"/>
  <c r="A23" i="31"/>
  <c r="A23" i="30"/>
  <c r="A23" i="29"/>
  <c r="A31" i="35"/>
  <c r="A31" i="34"/>
  <c r="A31" i="33"/>
  <c r="A31" i="32"/>
  <c r="A31" i="31"/>
  <c r="A31" i="30"/>
  <c r="A31" i="29"/>
  <c r="A39" i="35"/>
  <c r="A39" i="34"/>
  <c r="A39" i="33"/>
  <c r="A39" i="32"/>
  <c r="A39" i="31"/>
  <c r="A39" i="30"/>
  <c r="A39" i="29"/>
  <c r="A47" i="35"/>
  <c r="A47" i="34"/>
  <c r="A47" i="33"/>
  <c r="A47" i="32"/>
  <c r="A47" i="31"/>
  <c r="A47" i="30"/>
  <c r="A47" i="29"/>
  <c r="A55" i="35"/>
  <c r="A55" i="34"/>
  <c r="A55" i="33"/>
  <c r="A55" i="32"/>
  <c r="A55" i="31"/>
  <c r="A55" i="30"/>
  <c r="A55" i="29"/>
  <c r="A63" i="35"/>
  <c r="A63" i="34"/>
  <c r="A63" i="33"/>
  <c r="A63" i="32"/>
  <c r="A63" i="31"/>
  <c r="A63" i="30"/>
  <c r="A63" i="29"/>
  <c r="A71" i="35"/>
  <c r="A71" i="34"/>
  <c r="A71" i="33"/>
  <c r="A71" i="32"/>
  <c r="A71" i="31"/>
  <c r="A71" i="30"/>
  <c r="A71" i="29"/>
  <c r="A80" i="35"/>
  <c r="A80" i="34"/>
  <c r="A80" i="33"/>
  <c r="A80" i="32"/>
  <c r="A80" i="31"/>
  <c r="A80" i="30"/>
  <c r="A80" i="29"/>
  <c r="A16" i="34"/>
  <c r="A16" i="35"/>
  <c r="A16" i="33"/>
  <c r="A16" i="32"/>
  <c r="A16" i="31"/>
  <c r="A16" i="30"/>
  <c r="A16" i="29"/>
  <c r="A24" i="35"/>
  <c r="A24" i="34"/>
  <c r="A24" i="33"/>
  <c r="A24" i="32"/>
  <c r="A24" i="31"/>
  <c r="A24" i="30"/>
  <c r="A24" i="29"/>
  <c r="A32" i="35"/>
  <c r="A32" i="34"/>
  <c r="A32" i="33"/>
  <c r="A32" i="32"/>
  <c r="A32" i="31"/>
  <c r="A32" i="30"/>
  <c r="A32" i="29"/>
  <c r="A40" i="35"/>
  <c r="A40" i="34"/>
  <c r="A40" i="33"/>
  <c r="A40" i="32"/>
  <c r="A40" i="31"/>
  <c r="A40" i="30"/>
  <c r="A40" i="29"/>
  <c r="A48" i="35"/>
  <c r="A48" i="34"/>
  <c r="A48" i="33"/>
  <c r="A48" i="32"/>
  <c r="A48" i="31"/>
  <c r="A48" i="30"/>
  <c r="A48" i="29"/>
  <c r="A56" i="35"/>
  <c r="A56" i="34"/>
  <c r="A56" i="33"/>
  <c r="A56" i="32"/>
  <c r="A56" i="31"/>
  <c r="A56" i="30"/>
  <c r="A56" i="29"/>
  <c r="A64" i="35"/>
  <c r="A64" i="34"/>
  <c r="A64" i="33"/>
  <c r="A64" i="32"/>
  <c r="A64" i="31"/>
  <c r="A64" i="30"/>
  <c r="A64" i="29"/>
  <c r="A72" i="35"/>
  <c r="A72" i="34"/>
  <c r="A72" i="33"/>
  <c r="A72" i="32"/>
  <c r="A72" i="31"/>
  <c r="A72" i="30"/>
  <c r="A72" i="29"/>
  <c r="A81" i="35"/>
  <c r="A81" i="34"/>
  <c r="A81" i="33"/>
  <c r="A81" i="32"/>
  <c r="A81" i="31"/>
  <c r="A81" i="30"/>
  <c r="A81" i="29"/>
  <c r="S12" i="31"/>
  <c r="S12" i="34"/>
  <c r="A17" i="35"/>
  <c r="A17" i="34"/>
  <c r="A17" i="33"/>
  <c r="A17" i="32"/>
  <c r="A17" i="31"/>
  <c r="A17" i="30"/>
  <c r="A17" i="29"/>
  <c r="A25" i="35"/>
  <c r="A25" i="34"/>
  <c r="A25" i="33"/>
  <c r="A25" i="32"/>
  <c r="A25" i="31"/>
  <c r="A25" i="30"/>
  <c r="A25" i="29"/>
  <c r="A33" i="35"/>
  <c r="A33" i="34"/>
  <c r="A33" i="33"/>
  <c r="A33" i="32"/>
  <c r="A33" i="31"/>
  <c r="A33" i="30"/>
  <c r="A33" i="29"/>
  <c r="A41" i="35"/>
  <c r="A41" i="34"/>
  <c r="A41" i="33"/>
  <c r="A41" i="32"/>
  <c r="A41" i="31"/>
  <c r="A41" i="30"/>
  <c r="A41" i="29"/>
  <c r="A49" i="35"/>
  <c r="A49" i="34"/>
  <c r="A49" i="33"/>
  <c r="A49" i="32"/>
  <c r="A49" i="31"/>
  <c r="A49" i="30"/>
  <c r="A49" i="29"/>
  <c r="A57" i="35"/>
  <c r="A57" i="34"/>
  <c r="A57" i="33"/>
  <c r="A57" i="32"/>
  <c r="A57" i="31"/>
  <c r="A57" i="30"/>
  <c r="A57" i="29"/>
  <c r="A65" i="35"/>
  <c r="A65" i="34"/>
  <c r="A65" i="33"/>
  <c r="A65" i="32"/>
  <c r="A65" i="31"/>
  <c r="A65" i="30"/>
  <c r="A65" i="29"/>
  <c r="A74" i="35"/>
  <c r="A74" i="34"/>
  <c r="A74" i="33"/>
  <c r="A74" i="32"/>
  <c r="A74" i="31"/>
  <c r="A74" i="30"/>
  <c r="A74" i="29"/>
  <c r="A74" i="26"/>
  <c r="F74" i="26" s="1"/>
  <c r="C74" i="26"/>
  <c r="D74" i="26"/>
  <c r="H74" i="26"/>
  <c r="I74" i="26"/>
  <c r="M74" i="26"/>
  <c r="N74" i="26"/>
  <c r="A75" i="26"/>
  <c r="F75" i="26" s="1"/>
  <c r="D75" i="26"/>
  <c r="I75" i="26"/>
  <c r="N75" i="26"/>
  <c r="A76" i="26"/>
  <c r="K76" i="26" s="1"/>
  <c r="C76" i="26"/>
  <c r="D76" i="26"/>
  <c r="H76" i="26"/>
  <c r="I76" i="26"/>
  <c r="M76" i="26"/>
  <c r="N76" i="26"/>
  <c r="A77" i="26"/>
  <c r="F77" i="26" s="1"/>
  <c r="C77" i="26"/>
  <c r="D77" i="26"/>
  <c r="H77" i="26"/>
  <c r="I77" i="26"/>
  <c r="M77" i="26"/>
  <c r="N77" i="26"/>
  <c r="A78" i="26"/>
  <c r="F78" i="26" s="1"/>
  <c r="C78" i="26"/>
  <c r="D78" i="26"/>
  <c r="H78" i="26"/>
  <c r="I78" i="26"/>
  <c r="M78" i="26"/>
  <c r="N78" i="26"/>
  <c r="G77" i="26" l="1"/>
  <c r="L78" i="26"/>
  <c r="G78" i="26"/>
  <c r="B78" i="26"/>
  <c r="L76" i="26"/>
  <c r="K74" i="26"/>
  <c r="B76" i="26"/>
  <c r="B74" i="26"/>
  <c r="G74" i="26"/>
  <c r="K78" i="26"/>
  <c r="K77" i="26"/>
  <c r="B77" i="26"/>
  <c r="K75" i="26"/>
  <c r="L74" i="26"/>
  <c r="L77" i="26"/>
  <c r="G76" i="26"/>
  <c r="F76" i="26"/>
  <c r="A73" i="26"/>
  <c r="F73" i="26" s="1"/>
  <c r="K73" i="26" l="1"/>
  <c r="A9" i="26"/>
  <c r="A8" i="26"/>
  <c r="A7" i="26"/>
  <c r="A6" i="26"/>
  <c r="A5" i="26"/>
  <c r="A4" i="26"/>
  <c r="A3" i="26"/>
  <c r="K6" i="26" l="1"/>
  <c r="F6" i="26"/>
  <c r="F3" i="26"/>
  <c r="K3" i="26"/>
  <c r="F7" i="26"/>
  <c r="K7" i="26"/>
  <c r="K4" i="26"/>
  <c r="F4" i="26"/>
  <c r="K8" i="26"/>
  <c r="F8" i="26"/>
  <c r="F5" i="26"/>
  <c r="K5" i="26"/>
  <c r="F9" i="26"/>
  <c r="K9"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F15" i="26" l="1"/>
  <c r="K15" i="26"/>
  <c r="F23" i="26"/>
  <c r="K23" i="26"/>
  <c r="F31" i="26"/>
  <c r="K31" i="26"/>
  <c r="F39" i="26"/>
  <c r="K39" i="26"/>
  <c r="F47" i="26"/>
  <c r="K47" i="26"/>
  <c r="F55" i="26"/>
  <c r="K55" i="26"/>
  <c r="F63" i="26"/>
  <c r="K63" i="26"/>
  <c r="F71" i="26"/>
  <c r="K71" i="26"/>
  <c r="K20" i="26"/>
  <c r="F20" i="26"/>
  <c r="K28" i="26"/>
  <c r="F28" i="26"/>
  <c r="K36" i="26"/>
  <c r="F36" i="26"/>
  <c r="K40" i="26"/>
  <c r="F40" i="26"/>
  <c r="K48" i="26"/>
  <c r="F48" i="26"/>
  <c r="K56" i="26"/>
  <c r="F56" i="26"/>
  <c r="K64" i="26"/>
  <c r="F64" i="26"/>
  <c r="K72" i="26"/>
  <c r="F72" i="26"/>
  <c r="F13" i="26"/>
  <c r="K13" i="26"/>
  <c r="F17" i="26"/>
  <c r="K17" i="26"/>
  <c r="F21" i="26"/>
  <c r="K21" i="26"/>
  <c r="F25" i="26"/>
  <c r="K25" i="26"/>
  <c r="F29" i="26"/>
  <c r="K29" i="26"/>
  <c r="F33" i="26"/>
  <c r="K33" i="26"/>
  <c r="F37" i="26"/>
  <c r="K37" i="26"/>
  <c r="F41" i="26"/>
  <c r="K41" i="26"/>
  <c r="F45" i="26"/>
  <c r="K45" i="26"/>
  <c r="F49" i="26"/>
  <c r="K49" i="26"/>
  <c r="F53" i="26"/>
  <c r="K53" i="26"/>
  <c r="F57" i="26"/>
  <c r="K57" i="26"/>
  <c r="F61" i="26"/>
  <c r="K61" i="26"/>
  <c r="F65" i="26"/>
  <c r="K65" i="26"/>
  <c r="F69" i="26"/>
  <c r="K69" i="26"/>
  <c r="F11" i="26"/>
  <c r="K11" i="26"/>
  <c r="F19" i="26"/>
  <c r="K19" i="26"/>
  <c r="F27" i="26"/>
  <c r="K27" i="26"/>
  <c r="F35" i="26"/>
  <c r="K35" i="26"/>
  <c r="F43" i="26"/>
  <c r="K43" i="26"/>
  <c r="F51" i="26"/>
  <c r="K51" i="26"/>
  <c r="F59" i="26"/>
  <c r="K59" i="26"/>
  <c r="F67" i="26"/>
  <c r="K67" i="26"/>
  <c r="K12" i="26"/>
  <c r="F12" i="26"/>
  <c r="K16" i="26"/>
  <c r="F16" i="26"/>
  <c r="K24" i="26"/>
  <c r="F24" i="26"/>
  <c r="K32" i="26"/>
  <c r="F32" i="26"/>
  <c r="K44" i="26"/>
  <c r="F44" i="26"/>
  <c r="K52" i="26"/>
  <c r="F52" i="26"/>
  <c r="K60" i="26"/>
  <c r="F60" i="26"/>
  <c r="K68" i="26"/>
  <c r="F68" i="26"/>
  <c r="K10" i="26"/>
  <c r="F10" i="26"/>
  <c r="K14" i="26"/>
  <c r="F14" i="26"/>
  <c r="K18" i="26"/>
  <c r="F18" i="26"/>
  <c r="K22" i="26"/>
  <c r="F22" i="26"/>
  <c r="K26" i="26"/>
  <c r="F26" i="26"/>
  <c r="K30" i="26"/>
  <c r="F30" i="26"/>
  <c r="K34" i="26"/>
  <c r="F34" i="26"/>
  <c r="K38" i="26"/>
  <c r="F38" i="26"/>
  <c r="K42" i="26"/>
  <c r="F42" i="26"/>
  <c r="K46" i="26"/>
  <c r="F46" i="26"/>
  <c r="K50" i="26"/>
  <c r="F50" i="26"/>
  <c r="K54" i="26"/>
  <c r="F54" i="26"/>
  <c r="K58" i="26"/>
  <c r="F58" i="26"/>
  <c r="K62" i="26"/>
  <c r="F62" i="26"/>
  <c r="K66" i="26"/>
  <c r="F66" i="26"/>
  <c r="K70" i="26"/>
  <c r="F70" i="26"/>
  <c r="A3" i="7" l="1"/>
  <c r="E19" i="22" l="1"/>
  <c r="M27" i="26"/>
  <c r="W15" i="22"/>
  <c r="C20" i="22"/>
  <c r="C11" i="22"/>
  <c r="C14" i="22"/>
  <c r="C16" i="22"/>
  <c r="C17" i="22"/>
  <c r="C18" i="22"/>
  <c r="C19" i="22"/>
  <c r="M22" i="26"/>
  <c r="M26" i="26"/>
  <c r="M30" i="26"/>
  <c r="C3" i="26"/>
  <c r="M25" i="26"/>
  <c r="H4" i="26"/>
  <c r="H23" i="26"/>
  <c r="H17" i="26"/>
  <c r="R17" i="22"/>
  <c r="K17" i="22"/>
  <c r="M17" i="26"/>
  <c r="M23" i="26"/>
  <c r="M29" i="26"/>
  <c r="M21" i="26"/>
  <c r="E20" i="22"/>
  <c r="H20" i="26"/>
  <c r="H24" i="26"/>
  <c r="H18" i="26"/>
  <c r="N18" i="22"/>
  <c r="N11" i="22"/>
  <c r="H11" i="26"/>
  <c r="H8" i="26"/>
  <c r="H5" i="26"/>
  <c r="H22" i="26"/>
  <c r="H15" i="26"/>
  <c r="H13" i="26"/>
  <c r="H7" i="26"/>
  <c r="N20" i="22"/>
  <c r="N15" i="22"/>
  <c r="H19" i="26"/>
  <c r="H27" i="26"/>
  <c r="N14" i="22"/>
  <c r="H6" i="26"/>
  <c r="H12" i="26"/>
  <c r="H10" i="26"/>
  <c r="H30" i="26"/>
  <c r="H28" i="26"/>
  <c r="H25" i="26"/>
  <c r="H21" i="26"/>
  <c r="H29" i="26"/>
  <c r="N16" i="22"/>
  <c r="H14" i="26"/>
  <c r="H26" i="26"/>
  <c r="H16" i="26"/>
  <c r="H9" i="26"/>
  <c r="H3" i="26"/>
  <c r="P19" i="22"/>
  <c r="P20" i="22"/>
  <c r="P13" i="22"/>
  <c r="P11" i="22"/>
  <c r="P14" i="22"/>
  <c r="T16" i="22"/>
  <c r="T19" i="22"/>
  <c r="T13" i="22"/>
  <c r="S11" i="22"/>
  <c r="S14" i="22"/>
  <c r="R20" i="22"/>
  <c r="R19" i="22"/>
  <c r="Q11" i="22"/>
  <c r="Q19" i="22"/>
  <c r="Q18" i="22"/>
  <c r="Q15" i="22"/>
  <c r="Q13" i="22"/>
  <c r="Q16" i="22"/>
  <c r="Q14" i="22"/>
  <c r="Q17" i="22"/>
  <c r="Q20" i="22"/>
  <c r="M20" i="22"/>
  <c r="M11" i="22"/>
  <c r="M13" i="22"/>
  <c r="L14" i="22"/>
  <c r="K18" i="22"/>
  <c r="K14" i="22"/>
  <c r="J18" i="22"/>
  <c r="J19" i="22"/>
  <c r="H14" i="22"/>
  <c r="H17" i="22"/>
  <c r="H13" i="22"/>
  <c r="H18" i="22"/>
  <c r="H15" i="22"/>
  <c r="H20" i="22"/>
  <c r="U20" i="22"/>
  <c r="M24" i="26"/>
  <c r="M8" i="26"/>
  <c r="M18" i="26"/>
  <c r="M12" i="26"/>
  <c r="M10" i="26"/>
  <c r="M6" i="26"/>
  <c r="U19" i="22"/>
  <c r="M11" i="26"/>
  <c r="M15" i="26"/>
  <c r="M7" i="26"/>
  <c r="M4" i="26"/>
  <c r="U17" i="22"/>
  <c r="M28" i="26"/>
  <c r="M20" i="26"/>
  <c r="M13" i="26"/>
  <c r="M9" i="26"/>
  <c r="M19" i="26"/>
  <c r="M16" i="26"/>
  <c r="M14" i="26"/>
  <c r="M5" i="26"/>
  <c r="M3" i="26"/>
  <c r="AA12" i="22"/>
  <c r="AA18" i="22"/>
  <c r="AA16" i="22"/>
  <c r="AA20" i="22"/>
  <c r="AA14" i="22"/>
  <c r="AA15" i="22"/>
  <c r="Z13" i="22"/>
  <c r="Z17" i="22"/>
  <c r="Z11" i="22"/>
  <c r="Y18" i="22"/>
  <c r="Y12" i="22"/>
  <c r="Y20" i="22"/>
  <c r="Y15" i="22"/>
  <c r="X11" i="22"/>
  <c r="X19" i="22"/>
  <c r="X18" i="22"/>
  <c r="X16" i="22"/>
  <c r="X14" i="22"/>
  <c r="X20" i="22"/>
  <c r="X17" i="22"/>
  <c r="X13" i="22"/>
  <c r="X15" i="22"/>
  <c r="X12" i="22"/>
  <c r="W14" i="22"/>
  <c r="W13" i="22"/>
  <c r="W19" i="22"/>
  <c r="W20" i="22"/>
  <c r="W18" i="22"/>
  <c r="W11" i="22"/>
  <c r="E17" i="22"/>
  <c r="D17" i="22"/>
  <c r="E14" i="22"/>
  <c r="D14" i="22"/>
  <c r="I19" i="22"/>
  <c r="I15" i="22"/>
  <c r="O20" i="22"/>
  <c r="N17" i="22"/>
  <c r="O18" i="22" l="1"/>
  <c r="O19" i="22"/>
  <c r="I18" i="22"/>
  <c r="Z19" i="22"/>
  <c r="Z20" i="22"/>
  <c r="J15" i="22"/>
  <c r="R13" i="22"/>
  <c r="S18" i="22"/>
  <c r="S16" i="22"/>
  <c r="P17" i="22"/>
  <c r="P16" i="22"/>
  <c r="N51" i="22"/>
  <c r="N52" i="22"/>
  <c r="N53" i="22"/>
  <c r="N10" i="22"/>
  <c r="N48" i="22"/>
  <c r="N43" i="22"/>
  <c r="N42" i="22"/>
  <c r="N41" i="22"/>
  <c r="N47" i="22"/>
  <c r="N49" i="22"/>
  <c r="N46" i="22"/>
  <c r="N45" i="22"/>
  <c r="N50" i="22"/>
  <c r="N44" i="22"/>
  <c r="N40" i="22"/>
  <c r="N39" i="22"/>
  <c r="N38" i="22"/>
  <c r="N26" i="22"/>
  <c r="N37" i="22"/>
  <c r="N36" i="22"/>
  <c r="N35" i="22"/>
  <c r="N34" i="22"/>
  <c r="N33" i="22"/>
  <c r="N32" i="22"/>
  <c r="N31" i="22"/>
  <c r="N30" i="22"/>
  <c r="N29" i="22"/>
  <c r="N28" i="22"/>
  <c r="N27" i="22"/>
  <c r="N25" i="22"/>
  <c r="N24" i="22"/>
  <c r="N23" i="22"/>
  <c r="N12" i="22"/>
  <c r="N22" i="22"/>
  <c r="N21" i="22"/>
  <c r="V13" i="22"/>
  <c r="M19" i="22"/>
  <c r="U18" i="22"/>
  <c r="F13" i="22"/>
  <c r="E16" i="22"/>
  <c r="F15" i="22"/>
  <c r="Z16" i="22"/>
  <c r="H19" i="22"/>
  <c r="J17" i="22"/>
  <c r="M14" i="22"/>
  <c r="T14" i="22"/>
  <c r="N19" i="22"/>
  <c r="V14" i="22"/>
  <c r="C15" i="22"/>
  <c r="U14" i="22"/>
  <c r="D20" i="22"/>
  <c r="E15" i="22"/>
  <c r="L13" i="22"/>
  <c r="Z51" i="22"/>
  <c r="Z52" i="22"/>
  <c r="Z53" i="22"/>
  <c r="Z10" i="22"/>
  <c r="Z42" i="22"/>
  <c r="Z43" i="22"/>
  <c r="Z49" i="22"/>
  <c r="Z47" i="22"/>
  <c r="Z46" i="22"/>
  <c r="Z50" i="22"/>
  <c r="Z45" i="22"/>
  <c r="Z44" i="22"/>
  <c r="Z48" i="22"/>
  <c r="Z41" i="22"/>
  <c r="Z40" i="22"/>
  <c r="Z39" i="22"/>
  <c r="Z38" i="22"/>
  <c r="Z37" i="22"/>
  <c r="Z36" i="22"/>
  <c r="Z35" i="22"/>
  <c r="Z34" i="22"/>
  <c r="Z33" i="22"/>
  <c r="Z32" i="22"/>
  <c r="Z31" i="22"/>
  <c r="Z30" i="22"/>
  <c r="Z29" i="22"/>
  <c r="Z28" i="22"/>
  <c r="Z27" i="22"/>
  <c r="Z26" i="22"/>
  <c r="Z25" i="22"/>
  <c r="Z24" i="22"/>
  <c r="Z23" i="22"/>
  <c r="Z22" i="22"/>
  <c r="Z21" i="22"/>
  <c r="R10" i="22"/>
  <c r="R51" i="22"/>
  <c r="R52" i="22"/>
  <c r="R53" i="22"/>
  <c r="R44" i="22"/>
  <c r="R49" i="22"/>
  <c r="R45" i="22"/>
  <c r="R47" i="22"/>
  <c r="R41" i="22"/>
  <c r="R48" i="22"/>
  <c r="R43" i="22"/>
  <c r="R42" i="22"/>
  <c r="R46" i="22"/>
  <c r="R50" i="22"/>
  <c r="R40" i="22"/>
  <c r="R39" i="22"/>
  <c r="R38" i="22"/>
  <c r="R37" i="22"/>
  <c r="R36" i="22"/>
  <c r="R26" i="22"/>
  <c r="R35" i="22"/>
  <c r="R34" i="22"/>
  <c r="R33" i="22"/>
  <c r="R32" i="22"/>
  <c r="R31" i="22"/>
  <c r="R30" i="22"/>
  <c r="R29" i="22"/>
  <c r="R28" i="22"/>
  <c r="R27" i="22"/>
  <c r="R25" i="22"/>
  <c r="R24" i="22"/>
  <c r="R23" i="22"/>
  <c r="R22" i="22"/>
  <c r="R12" i="22"/>
  <c r="R21" i="22"/>
  <c r="R14" i="22"/>
  <c r="S19" i="22"/>
  <c r="S20" i="22"/>
  <c r="V20" i="22"/>
  <c r="H11" i="22"/>
  <c r="Y19" i="22"/>
  <c r="W12" i="22"/>
  <c r="F16" i="22"/>
  <c r="J16" i="22"/>
  <c r="M15" i="22"/>
  <c r="R11" i="22"/>
  <c r="P15" i="22"/>
  <c r="P18" i="22"/>
  <c r="Y11" i="22"/>
  <c r="K19" i="22"/>
  <c r="L11" i="22"/>
  <c r="D18" i="22"/>
  <c r="H16" i="22"/>
  <c r="C13" i="22"/>
  <c r="Y16" i="22"/>
  <c r="K16" i="22"/>
  <c r="Z12" i="22"/>
  <c r="Z14" i="22"/>
  <c r="AA13" i="22"/>
  <c r="AA17" i="22"/>
  <c r="V12" i="22"/>
  <c r="L17" i="22"/>
  <c r="D16" i="22"/>
  <c r="L19" i="22"/>
  <c r="K15" i="22"/>
  <c r="K13" i="22"/>
  <c r="O16" i="22"/>
  <c r="I13" i="22"/>
  <c r="I11" i="22"/>
  <c r="W52" i="22"/>
  <c r="W53" i="22"/>
  <c r="W10" i="22"/>
  <c r="W51" i="22"/>
  <c r="W46" i="22"/>
  <c r="W45" i="22"/>
  <c r="W47" i="22"/>
  <c r="W42" i="22"/>
  <c r="W44" i="22"/>
  <c r="W49" i="22"/>
  <c r="W48" i="22"/>
  <c r="W50" i="22"/>
  <c r="W43" i="22"/>
  <c r="W41" i="22"/>
  <c r="W40" i="22"/>
  <c r="W39" i="22"/>
  <c r="W38" i="22"/>
  <c r="W37" i="22"/>
  <c r="W36" i="22"/>
  <c r="W35" i="22"/>
  <c r="W34" i="22"/>
  <c r="W33" i="22"/>
  <c r="W32" i="22"/>
  <c r="W31" i="22"/>
  <c r="W30" i="22"/>
  <c r="W29" i="22"/>
  <c r="W28" i="22"/>
  <c r="W27" i="22"/>
  <c r="W26" i="22"/>
  <c r="W25" i="22"/>
  <c r="W24" i="22"/>
  <c r="W23" i="22"/>
  <c r="W22" i="22"/>
  <c r="W21" i="22"/>
  <c r="X51" i="22"/>
  <c r="X52" i="22"/>
  <c r="X53" i="22"/>
  <c r="X10" i="22"/>
  <c r="X48" i="22"/>
  <c r="X45" i="22"/>
  <c r="X47" i="22"/>
  <c r="X42" i="22"/>
  <c r="X49" i="22"/>
  <c r="X44" i="22"/>
  <c r="X43" i="22"/>
  <c r="X50" i="22"/>
  <c r="X46" i="22"/>
  <c r="X41" i="22"/>
  <c r="X40" i="22"/>
  <c r="X39" i="22"/>
  <c r="X38" i="22"/>
  <c r="X37" i="22"/>
  <c r="X36" i="22"/>
  <c r="X35" i="22"/>
  <c r="X34" i="22"/>
  <c r="X33" i="22"/>
  <c r="X32" i="22"/>
  <c r="X31" i="22"/>
  <c r="X30" i="22"/>
  <c r="X29" i="22"/>
  <c r="X28" i="22"/>
  <c r="X27" i="22"/>
  <c r="X26" i="22"/>
  <c r="X25" i="22"/>
  <c r="X24" i="22"/>
  <c r="X23" i="22"/>
  <c r="X22" i="22"/>
  <c r="X21" i="22"/>
  <c r="M16" i="22"/>
  <c r="R18" i="22"/>
  <c r="R15" i="22"/>
  <c r="T17" i="22"/>
  <c r="AA19" i="22"/>
  <c r="L20" i="22"/>
  <c r="N13" i="22"/>
  <c r="D15" i="22"/>
  <c r="C51" i="22"/>
  <c r="C52" i="22"/>
  <c r="C53" i="22"/>
  <c r="C10" i="22"/>
  <c r="C43" i="22"/>
  <c r="C44" i="22"/>
  <c r="C48" i="22"/>
  <c r="C41" i="22"/>
  <c r="C45" i="22"/>
  <c r="C49" i="22"/>
  <c r="C50" i="22"/>
  <c r="C46" i="22"/>
  <c r="C47" i="22"/>
  <c r="C42" i="22"/>
  <c r="C40" i="22"/>
  <c r="C39" i="22"/>
  <c r="C38" i="22"/>
  <c r="C37" i="22"/>
  <c r="C26" i="22"/>
  <c r="C36" i="22"/>
  <c r="C35" i="22"/>
  <c r="C34" i="22"/>
  <c r="C33" i="22"/>
  <c r="C32" i="22"/>
  <c r="C31" i="22"/>
  <c r="C30" i="22"/>
  <c r="C29" i="22"/>
  <c r="C28" i="22"/>
  <c r="C27" i="22"/>
  <c r="C25" i="22"/>
  <c r="C24" i="22"/>
  <c r="C23" i="22"/>
  <c r="C12" i="22"/>
  <c r="C22" i="22"/>
  <c r="C21" i="22"/>
  <c r="L18" i="22"/>
  <c r="K11" i="22"/>
  <c r="F10" i="22"/>
  <c r="F52" i="22"/>
  <c r="F51" i="22"/>
  <c r="F53" i="22"/>
  <c r="F46" i="22"/>
  <c r="F47" i="22"/>
  <c r="F49" i="22"/>
  <c r="F50" i="22"/>
  <c r="F42" i="22"/>
  <c r="F43" i="22"/>
  <c r="F48" i="22"/>
  <c r="F45" i="22"/>
  <c r="F44" i="22"/>
  <c r="F41" i="22"/>
  <c r="F40" i="22"/>
  <c r="F39" i="22"/>
  <c r="F38" i="22"/>
  <c r="F26" i="22"/>
  <c r="F37" i="22"/>
  <c r="F36" i="22"/>
  <c r="F35" i="22"/>
  <c r="F34" i="22"/>
  <c r="F33" i="22"/>
  <c r="F32" i="22"/>
  <c r="F31" i="22"/>
  <c r="F30" i="22"/>
  <c r="F29" i="22"/>
  <c r="F28" i="22"/>
  <c r="F27" i="22"/>
  <c r="F25" i="22"/>
  <c r="F24" i="22"/>
  <c r="F23" i="22"/>
  <c r="F22" i="22"/>
  <c r="F12" i="22"/>
  <c r="F21" i="22"/>
  <c r="Z15" i="22"/>
  <c r="H10" i="22"/>
  <c r="H52" i="22"/>
  <c r="H51" i="22"/>
  <c r="H53" i="22"/>
  <c r="H45" i="22"/>
  <c r="H41" i="22"/>
  <c r="H43" i="22"/>
  <c r="H44" i="22"/>
  <c r="H46" i="22"/>
  <c r="H49" i="22"/>
  <c r="H42" i="22"/>
  <c r="H50" i="22"/>
  <c r="H48" i="22"/>
  <c r="H47" i="22"/>
  <c r="H40" i="22"/>
  <c r="H39" i="22"/>
  <c r="H38" i="22"/>
  <c r="H37" i="22"/>
  <c r="H36" i="22"/>
  <c r="H26" i="22"/>
  <c r="H35" i="22"/>
  <c r="H34" i="22"/>
  <c r="H33" i="22"/>
  <c r="H32" i="22"/>
  <c r="H31" i="22"/>
  <c r="H30" i="22"/>
  <c r="H29" i="22"/>
  <c r="H28" i="22"/>
  <c r="H27" i="22"/>
  <c r="H25" i="22"/>
  <c r="H24" i="22"/>
  <c r="H23" i="22"/>
  <c r="H12" i="22"/>
  <c r="H22" i="22"/>
  <c r="H21" i="22"/>
  <c r="J14" i="22"/>
  <c r="J20" i="22"/>
  <c r="M18" i="22"/>
  <c r="M17" i="22"/>
  <c r="R16" i="22"/>
  <c r="T20" i="22"/>
  <c r="T11" i="22"/>
  <c r="P51" i="22"/>
  <c r="P52" i="22"/>
  <c r="P10" i="22"/>
  <c r="P53" i="22"/>
  <c r="P45" i="22"/>
  <c r="P46" i="22"/>
  <c r="P44" i="22"/>
  <c r="P48" i="22"/>
  <c r="P42" i="22"/>
  <c r="P41" i="22"/>
  <c r="P43" i="22"/>
  <c r="P47" i="22"/>
  <c r="P50" i="22"/>
  <c r="P49" i="22"/>
  <c r="P40" i="22"/>
  <c r="P39" i="22"/>
  <c r="P38" i="22"/>
  <c r="P37" i="22"/>
  <c r="P26" i="22"/>
  <c r="P36" i="22"/>
  <c r="P35" i="22"/>
  <c r="P34" i="22"/>
  <c r="P33" i="22"/>
  <c r="P32" i="22"/>
  <c r="P31" i="22"/>
  <c r="P30" i="22"/>
  <c r="P29" i="22"/>
  <c r="P28" i="22"/>
  <c r="P27" i="22"/>
  <c r="P25" i="22"/>
  <c r="P24" i="22"/>
  <c r="P23" i="22"/>
  <c r="P12" i="22"/>
  <c r="P22" i="22"/>
  <c r="P21" i="22"/>
  <c r="D19" i="22"/>
  <c r="Q10" i="22"/>
  <c r="Q51" i="22"/>
  <c r="Q52" i="22"/>
  <c r="Q53" i="22"/>
  <c r="Q41" i="22"/>
  <c r="Q44" i="22"/>
  <c r="Q49" i="22"/>
  <c r="Q45" i="22"/>
  <c r="Q43" i="22"/>
  <c r="Q50" i="22"/>
  <c r="Q42" i="22"/>
  <c r="Q48" i="22"/>
  <c r="Q46" i="22"/>
  <c r="Q47" i="22"/>
  <c r="Q40" i="22"/>
  <c r="Q39" i="22"/>
  <c r="Q38" i="22"/>
  <c r="Q37" i="22"/>
  <c r="Q36" i="22"/>
  <c r="Q26" i="22"/>
  <c r="Q35" i="22"/>
  <c r="Q34" i="22"/>
  <c r="Q33" i="22"/>
  <c r="Q32" i="22"/>
  <c r="Q31" i="22"/>
  <c r="Q30" i="22"/>
  <c r="Q29" i="22"/>
  <c r="Q28" i="22"/>
  <c r="Q27" i="22"/>
  <c r="Q25" i="22"/>
  <c r="Q24" i="22"/>
  <c r="Q23" i="22"/>
  <c r="Q22" i="22"/>
  <c r="Q12" i="22"/>
  <c r="Q21" i="22"/>
  <c r="D13" i="22"/>
  <c r="K20" i="22"/>
  <c r="U16" i="22"/>
  <c r="V18" i="22"/>
  <c r="V16" i="22"/>
  <c r="F18" i="22"/>
  <c r="V53" i="22"/>
  <c r="V51" i="22"/>
  <c r="V52" i="22"/>
  <c r="V10" i="22"/>
  <c r="V46" i="22"/>
  <c r="V45" i="22"/>
  <c r="V49" i="22"/>
  <c r="V48" i="22"/>
  <c r="V44" i="22"/>
  <c r="V47" i="22"/>
  <c r="V50" i="22"/>
  <c r="V43" i="22"/>
  <c r="V42" i="22"/>
  <c r="V41" i="22"/>
  <c r="V40" i="22"/>
  <c r="V39" i="22"/>
  <c r="V38" i="22"/>
  <c r="V37" i="22"/>
  <c r="V36" i="22"/>
  <c r="V35" i="22"/>
  <c r="V34" i="22"/>
  <c r="V33" i="22"/>
  <c r="V32" i="22"/>
  <c r="V31" i="22"/>
  <c r="V30" i="22"/>
  <c r="V29" i="22"/>
  <c r="V28" i="22"/>
  <c r="V27" i="22"/>
  <c r="V26" i="22"/>
  <c r="V25" i="22"/>
  <c r="V24" i="22"/>
  <c r="V23" i="22"/>
  <c r="V22" i="22"/>
  <c r="V21" i="22"/>
  <c r="V19" i="22"/>
  <c r="Y51" i="22"/>
  <c r="Y52" i="22"/>
  <c r="Y53" i="22"/>
  <c r="Y10" i="22"/>
  <c r="Y45" i="22"/>
  <c r="Y49" i="22"/>
  <c r="Y44" i="22"/>
  <c r="Y43" i="22"/>
  <c r="Y42" i="22"/>
  <c r="Y50" i="22"/>
  <c r="Y47" i="22"/>
  <c r="Y48" i="22"/>
  <c r="Y46" i="22"/>
  <c r="Y41" i="22"/>
  <c r="Y40" i="22"/>
  <c r="Y39" i="22"/>
  <c r="Y38" i="22"/>
  <c r="Y37" i="22"/>
  <c r="Y36" i="22"/>
  <c r="Y35" i="22"/>
  <c r="Y34" i="22"/>
  <c r="Y33" i="22"/>
  <c r="Y32" i="22"/>
  <c r="Y31" i="22"/>
  <c r="Y30" i="22"/>
  <c r="Y29" i="22"/>
  <c r="Y28" i="22"/>
  <c r="Y27" i="22"/>
  <c r="Y26" i="22"/>
  <c r="Y25" i="22"/>
  <c r="Y24" i="22"/>
  <c r="Y23" i="22"/>
  <c r="Y22" i="22"/>
  <c r="Y21" i="22"/>
  <c r="D11" i="22"/>
  <c r="U15" i="22"/>
  <c r="V17" i="22"/>
  <c r="F14" i="22"/>
  <c r="F19" i="22"/>
  <c r="E11" i="22"/>
  <c r="F20" i="22"/>
  <c r="O15" i="22"/>
  <c r="O11" i="22"/>
  <c r="I10" i="22"/>
  <c r="I52" i="22"/>
  <c r="I51" i="22"/>
  <c r="I53" i="22"/>
  <c r="I49" i="22"/>
  <c r="I43" i="22"/>
  <c r="I44" i="22"/>
  <c r="I45" i="22"/>
  <c r="I46" i="22"/>
  <c r="I42" i="22"/>
  <c r="I41" i="22"/>
  <c r="I47" i="22"/>
  <c r="I50" i="22"/>
  <c r="I48" i="22"/>
  <c r="I40" i="22"/>
  <c r="I39" i="22"/>
  <c r="I38" i="22"/>
  <c r="I37" i="22"/>
  <c r="I26" i="22"/>
  <c r="I36" i="22"/>
  <c r="I35" i="22"/>
  <c r="I34" i="22"/>
  <c r="I33" i="22"/>
  <c r="I32" i="22"/>
  <c r="I31" i="22"/>
  <c r="I30" i="22"/>
  <c r="I29" i="22"/>
  <c r="I28" i="22"/>
  <c r="I27" i="22"/>
  <c r="I25" i="22"/>
  <c r="I24" i="22"/>
  <c r="I23" i="22"/>
  <c r="I12" i="22"/>
  <c r="I22" i="22"/>
  <c r="I21" i="22"/>
  <c r="J51" i="22"/>
  <c r="J53" i="22"/>
  <c r="J52" i="22"/>
  <c r="J10" i="22"/>
  <c r="J45" i="22"/>
  <c r="J46" i="22"/>
  <c r="J43" i="22"/>
  <c r="J48" i="22"/>
  <c r="J47" i="22"/>
  <c r="J41" i="22"/>
  <c r="J50" i="22"/>
  <c r="J42" i="22"/>
  <c r="J49" i="22"/>
  <c r="J44" i="22"/>
  <c r="J40" i="22"/>
  <c r="J39" i="22"/>
  <c r="J38" i="22"/>
  <c r="J37" i="22"/>
  <c r="J36" i="22"/>
  <c r="J26" i="22"/>
  <c r="J35" i="22"/>
  <c r="J34" i="22"/>
  <c r="J33" i="22"/>
  <c r="J32" i="22"/>
  <c r="J31" i="22"/>
  <c r="J30" i="22"/>
  <c r="J29" i="22"/>
  <c r="J28" i="22"/>
  <c r="J27" i="22"/>
  <c r="J25" i="22"/>
  <c r="J24" i="22"/>
  <c r="J23" i="22"/>
  <c r="J12" i="22"/>
  <c r="J22" i="22"/>
  <c r="J21" i="22"/>
  <c r="L52" i="22"/>
  <c r="L51" i="22"/>
  <c r="L53" i="22"/>
  <c r="L10" i="22"/>
  <c r="L45" i="22"/>
  <c r="L42" i="22"/>
  <c r="L48" i="22"/>
  <c r="L50" i="22"/>
  <c r="L47" i="22"/>
  <c r="L49" i="22"/>
  <c r="L44" i="22"/>
  <c r="L41" i="22"/>
  <c r="L46" i="22"/>
  <c r="L43" i="22"/>
  <c r="L40" i="22"/>
  <c r="L39" i="22"/>
  <c r="L38" i="22"/>
  <c r="L37" i="22"/>
  <c r="L26" i="22"/>
  <c r="L36" i="22"/>
  <c r="L35" i="22"/>
  <c r="L34" i="22"/>
  <c r="L33" i="22"/>
  <c r="L32" i="22"/>
  <c r="L31" i="22"/>
  <c r="L30" i="22"/>
  <c r="L29" i="22"/>
  <c r="L28" i="22"/>
  <c r="L27" i="22"/>
  <c r="L25" i="22"/>
  <c r="L24" i="22"/>
  <c r="L23" i="22"/>
  <c r="L12" i="22"/>
  <c r="L22" i="22"/>
  <c r="L21" i="22"/>
  <c r="M52" i="22"/>
  <c r="M51" i="22"/>
  <c r="M53" i="22"/>
  <c r="M10" i="22"/>
  <c r="M47" i="22"/>
  <c r="M41" i="22"/>
  <c r="M50" i="22"/>
  <c r="M43" i="22"/>
  <c r="M46" i="22"/>
  <c r="M42" i="22"/>
  <c r="M48" i="22"/>
  <c r="M49" i="22"/>
  <c r="M45" i="22"/>
  <c r="M44" i="22"/>
  <c r="M40" i="22"/>
  <c r="M39" i="22"/>
  <c r="M38" i="22"/>
  <c r="M37" i="22"/>
  <c r="M36" i="22"/>
  <c r="M26" i="22"/>
  <c r="M35" i="22"/>
  <c r="M34" i="22"/>
  <c r="M33" i="22"/>
  <c r="M32" i="22"/>
  <c r="M31" i="22"/>
  <c r="M30" i="22"/>
  <c r="M29" i="22"/>
  <c r="M28" i="22"/>
  <c r="M27" i="22"/>
  <c r="M25" i="22"/>
  <c r="M24" i="22"/>
  <c r="M23" i="22"/>
  <c r="M12" i="22"/>
  <c r="M22" i="22"/>
  <c r="M21" i="22"/>
  <c r="S13" i="22"/>
  <c r="T10" i="22"/>
  <c r="T51" i="22"/>
  <c r="T52" i="22"/>
  <c r="T53" i="22"/>
  <c r="T42" i="22"/>
  <c r="T48" i="22"/>
  <c r="T41" i="22"/>
  <c r="T43" i="22"/>
  <c r="T44" i="22"/>
  <c r="T46" i="22"/>
  <c r="T50" i="22"/>
  <c r="T45" i="22"/>
  <c r="T47" i="22"/>
  <c r="T49" i="22"/>
  <c r="T40" i="22"/>
  <c r="T39" i="22"/>
  <c r="T38" i="22"/>
  <c r="T37" i="22"/>
  <c r="T36" i="22"/>
  <c r="T26" i="22"/>
  <c r="T35" i="22"/>
  <c r="T34" i="22"/>
  <c r="T33" i="22"/>
  <c r="T32" i="22"/>
  <c r="T31" i="22"/>
  <c r="T30" i="22"/>
  <c r="T29" i="22"/>
  <c r="T28" i="22"/>
  <c r="T27" i="22"/>
  <c r="T25" i="22"/>
  <c r="T24" i="22"/>
  <c r="T23" i="22"/>
  <c r="T22" i="22"/>
  <c r="T12" i="22"/>
  <c r="T21" i="22"/>
  <c r="Y14" i="22"/>
  <c r="Z18" i="22"/>
  <c r="U11" i="22"/>
  <c r="K52" i="22"/>
  <c r="K51" i="22"/>
  <c r="K53" i="22"/>
  <c r="K10" i="22"/>
  <c r="K48" i="22"/>
  <c r="K44" i="22"/>
  <c r="K45" i="22"/>
  <c r="K43" i="22"/>
  <c r="K42" i="22"/>
  <c r="K46" i="22"/>
  <c r="K49" i="22"/>
  <c r="K50" i="22"/>
  <c r="K41" i="22"/>
  <c r="K47" i="22"/>
  <c r="K40" i="22"/>
  <c r="K39" i="22"/>
  <c r="K38" i="22"/>
  <c r="K37" i="22"/>
  <c r="K36" i="22"/>
  <c r="K26" i="22"/>
  <c r="K35" i="22"/>
  <c r="K34" i="22"/>
  <c r="K33" i="22"/>
  <c r="K32" i="22"/>
  <c r="K31" i="22"/>
  <c r="K30" i="22"/>
  <c r="K29" i="22"/>
  <c r="K28" i="22"/>
  <c r="K27" i="22"/>
  <c r="K25" i="22"/>
  <c r="K24" i="22"/>
  <c r="K23" i="22"/>
  <c r="K22" i="22"/>
  <c r="K12" i="22"/>
  <c r="K21" i="22"/>
  <c r="U12" i="22"/>
  <c r="E13" i="22"/>
  <c r="F17" i="22"/>
  <c r="O13" i="22"/>
  <c r="AA51" i="22"/>
  <c r="AA52" i="22"/>
  <c r="AA53" i="22"/>
  <c r="AA10" i="22"/>
  <c r="AA43" i="22"/>
  <c r="AA45" i="22"/>
  <c r="AA44" i="22"/>
  <c r="AA46" i="22"/>
  <c r="AA49" i="22"/>
  <c r="AA48" i="22"/>
  <c r="AA50" i="22"/>
  <c r="AA42" i="22"/>
  <c r="AA47" i="22"/>
  <c r="AA41" i="22"/>
  <c r="AA40" i="22"/>
  <c r="AA39" i="22"/>
  <c r="AA38" i="22"/>
  <c r="AA37" i="22"/>
  <c r="AA36" i="22"/>
  <c r="AA35" i="22"/>
  <c r="AA34" i="22"/>
  <c r="AA33" i="22"/>
  <c r="AA32" i="22"/>
  <c r="AA31" i="22"/>
  <c r="AA30" i="22"/>
  <c r="AA29" i="22"/>
  <c r="AA28" i="22"/>
  <c r="AA27" i="22"/>
  <c r="AA26" i="22"/>
  <c r="AA25" i="22"/>
  <c r="AA24" i="22"/>
  <c r="AA23" i="22"/>
  <c r="AA22" i="22"/>
  <c r="AA21" i="22"/>
  <c r="S10" i="22"/>
  <c r="S51" i="22"/>
  <c r="S52" i="22"/>
  <c r="S53" i="22"/>
  <c r="S43" i="22"/>
  <c r="S48" i="22"/>
  <c r="S41" i="22"/>
  <c r="S45" i="22"/>
  <c r="S44" i="22"/>
  <c r="S47" i="22"/>
  <c r="S42" i="22"/>
  <c r="S46" i="22"/>
  <c r="S49" i="22"/>
  <c r="S50" i="22"/>
  <c r="S40" i="22"/>
  <c r="S39" i="22"/>
  <c r="S38" i="22"/>
  <c r="S37" i="22"/>
  <c r="S26" i="22"/>
  <c r="S36" i="22"/>
  <c r="S35" i="22"/>
  <c r="S34" i="22"/>
  <c r="S33" i="22"/>
  <c r="S32" i="22"/>
  <c r="S31" i="22"/>
  <c r="S30" i="22"/>
  <c r="S29" i="22"/>
  <c r="S28" i="22"/>
  <c r="S27" i="22"/>
  <c r="S25" i="22"/>
  <c r="S24" i="22"/>
  <c r="S23" i="22"/>
  <c r="S22" i="22"/>
  <c r="S12" i="22"/>
  <c r="S21" i="22"/>
  <c r="D52" i="22"/>
  <c r="D10" i="22"/>
  <c r="D51" i="22"/>
  <c r="D53" i="22"/>
  <c r="D43" i="22"/>
  <c r="D42" i="22"/>
  <c r="D45" i="22"/>
  <c r="D47" i="22"/>
  <c r="D50" i="22"/>
  <c r="D48" i="22"/>
  <c r="D41" i="22"/>
  <c r="D44" i="22"/>
  <c r="D46" i="22"/>
  <c r="D49" i="22"/>
  <c r="D40" i="22"/>
  <c r="D39" i="22"/>
  <c r="D38" i="22"/>
  <c r="D26" i="22"/>
  <c r="D37" i="22"/>
  <c r="D36" i="22"/>
  <c r="D35" i="22"/>
  <c r="D34" i="22"/>
  <c r="D33" i="22"/>
  <c r="D32" i="22"/>
  <c r="D31" i="22"/>
  <c r="D30" i="22"/>
  <c r="D29" i="22"/>
  <c r="D28" i="22"/>
  <c r="D27" i="22"/>
  <c r="D25" i="22"/>
  <c r="D24" i="22"/>
  <c r="D23" i="22"/>
  <c r="D22" i="22"/>
  <c r="D12" i="22"/>
  <c r="D21" i="22"/>
  <c r="U10" i="22"/>
  <c r="U51" i="22"/>
  <c r="U52" i="22"/>
  <c r="U53" i="22"/>
  <c r="U47" i="22"/>
  <c r="U45" i="22"/>
  <c r="U42" i="22"/>
  <c r="U48" i="22"/>
  <c r="U46" i="22"/>
  <c r="U49" i="22"/>
  <c r="U50" i="22"/>
  <c r="U43" i="22"/>
  <c r="U44" i="22"/>
  <c r="U41" i="22"/>
  <c r="U40" i="22"/>
  <c r="U39" i="22"/>
  <c r="U38" i="22"/>
  <c r="U26" i="22"/>
  <c r="U37" i="22"/>
  <c r="U36" i="22"/>
  <c r="U35" i="22"/>
  <c r="U34" i="22"/>
  <c r="U33" i="22"/>
  <c r="U32" i="22"/>
  <c r="U31" i="22"/>
  <c r="U30" i="22"/>
  <c r="U29" i="22"/>
  <c r="U28" i="22"/>
  <c r="U27" i="22"/>
  <c r="U25" i="22"/>
  <c r="U24" i="22"/>
  <c r="U23" i="22"/>
  <c r="U22" i="22"/>
  <c r="U21" i="22"/>
  <c r="U13" i="22"/>
  <c r="V15" i="22"/>
  <c r="E10" i="22"/>
  <c r="E52" i="22"/>
  <c r="E51" i="22"/>
  <c r="E53" i="22"/>
  <c r="E45" i="22"/>
  <c r="E42" i="22"/>
  <c r="E43" i="22"/>
  <c r="E49" i="22"/>
  <c r="E44" i="22"/>
  <c r="E46" i="22"/>
  <c r="E50" i="22"/>
  <c r="E41" i="22"/>
  <c r="E47" i="22"/>
  <c r="E48" i="22"/>
  <c r="E40" i="22"/>
  <c r="E39" i="22"/>
  <c r="E38" i="22"/>
  <c r="E26" i="22"/>
  <c r="E37" i="22"/>
  <c r="E36" i="22"/>
  <c r="E35" i="22"/>
  <c r="E34" i="22"/>
  <c r="E33" i="22"/>
  <c r="E32" i="22"/>
  <c r="E31" i="22"/>
  <c r="E30" i="22"/>
  <c r="E29" i="22"/>
  <c r="E28" i="22"/>
  <c r="E27" i="22"/>
  <c r="E25" i="22"/>
  <c r="E24" i="22"/>
  <c r="E23" i="22"/>
  <c r="E22" i="22"/>
  <c r="E12" i="22"/>
  <c r="E21" i="22"/>
  <c r="E18" i="22"/>
  <c r="O51" i="22"/>
  <c r="O52" i="22"/>
  <c r="O53" i="22"/>
  <c r="O10" i="22"/>
  <c r="O50" i="22"/>
  <c r="O42" i="22"/>
  <c r="O43" i="22"/>
  <c r="O41" i="22"/>
  <c r="O45" i="22"/>
  <c r="O49" i="22"/>
  <c r="O48" i="22"/>
  <c r="O47" i="22"/>
  <c r="O44" i="22"/>
  <c r="O46" i="22"/>
  <c r="O40" i="22"/>
  <c r="O39" i="22"/>
  <c r="O38" i="22"/>
  <c r="O37" i="22"/>
  <c r="O26" i="22"/>
  <c r="O36" i="22"/>
  <c r="O35" i="22"/>
  <c r="O34" i="22"/>
  <c r="O33" i="22"/>
  <c r="O32" i="22"/>
  <c r="O31" i="22"/>
  <c r="O30" i="22"/>
  <c r="O29" i="22"/>
  <c r="O28" i="22"/>
  <c r="O27" i="22"/>
  <c r="O25" i="22"/>
  <c r="O24" i="22"/>
  <c r="O23" i="22"/>
  <c r="O12" i="22"/>
  <c r="O22" i="22"/>
  <c r="O21" i="22"/>
  <c r="O17" i="22"/>
  <c r="O14" i="22"/>
  <c r="I16" i="22"/>
  <c r="I14" i="22"/>
  <c r="I20" i="22"/>
  <c r="W17" i="22"/>
  <c r="J13" i="22"/>
  <c r="L16" i="22"/>
  <c r="S17" i="22"/>
  <c r="S15" i="22"/>
  <c r="T15" i="22"/>
  <c r="I17" i="22"/>
  <c r="Y13" i="22"/>
  <c r="AA11" i="22"/>
  <c r="J11" i="22"/>
  <c r="T18" i="22"/>
  <c r="Y17" i="22"/>
  <c r="W16" i="22"/>
  <c r="V11" i="22"/>
  <c r="L15" i="22"/>
  <c r="F11" i="22"/>
  <c r="D21" i="31"/>
  <c r="W21" i="31"/>
  <c r="U31" i="31"/>
  <c r="B31" i="31"/>
  <c r="W58" i="31"/>
  <c r="D58" i="31"/>
  <c r="B40" i="31"/>
  <c r="U40" i="31"/>
  <c r="U59" i="31"/>
  <c r="B59" i="31"/>
  <c r="U28" i="31"/>
  <c r="B28" i="31"/>
  <c r="U75" i="31"/>
  <c r="B75" i="31"/>
  <c r="B13" i="31"/>
  <c r="U13" i="31"/>
  <c r="U70" i="31"/>
  <c r="B70" i="31"/>
  <c r="BI78" i="35"/>
  <c r="AP78" i="35"/>
  <c r="AP78" i="34"/>
  <c r="BI78" i="34"/>
  <c r="BI78" i="33"/>
  <c r="AP78" i="33"/>
  <c r="AP78" i="32"/>
  <c r="BI78" i="32"/>
  <c r="AP78" i="31"/>
  <c r="BI78" i="31"/>
  <c r="BI78" i="29"/>
  <c r="BI78" i="30"/>
  <c r="W78" i="29"/>
  <c r="AP78" i="30"/>
  <c r="D78" i="29"/>
  <c r="AP78" i="29"/>
  <c r="AP82" i="32"/>
  <c r="BI82" i="35"/>
  <c r="BI82" i="31"/>
  <c r="AP82" i="35"/>
  <c r="AP82" i="31"/>
  <c r="BI82" i="34"/>
  <c r="BI82" i="30"/>
  <c r="AP82" i="34"/>
  <c r="BI82" i="29"/>
  <c r="AP82" i="33"/>
  <c r="AP82" i="29"/>
  <c r="BI82" i="33"/>
  <c r="BI82" i="32"/>
  <c r="AP82" i="30"/>
  <c r="W25" i="31"/>
  <c r="D25" i="31"/>
  <c r="W40" i="31"/>
  <c r="D40" i="31"/>
  <c r="U51" i="31"/>
  <c r="B51" i="31"/>
  <c r="B50" i="31"/>
  <c r="U50" i="31"/>
  <c r="W77" i="31"/>
  <c r="D77" i="31"/>
  <c r="W28" i="31"/>
  <c r="D28" i="31"/>
  <c r="B62" i="31"/>
  <c r="U62" i="31"/>
  <c r="W75" i="31"/>
  <c r="D75" i="31"/>
  <c r="U57" i="31"/>
  <c r="B57" i="31"/>
  <c r="W13" i="31"/>
  <c r="D13" i="31"/>
  <c r="D37" i="31"/>
  <c r="W37" i="31"/>
  <c r="B38" i="31"/>
  <c r="U38" i="31"/>
  <c r="AN46" i="35"/>
  <c r="BG46" i="35"/>
  <c r="BG46" i="34"/>
  <c r="AN46" i="34"/>
  <c r="BG46" i="33"/>
  <c r="AN46" i="33"/>
  <c r="BG46" i="32"/>
  <c r="BG46" i="31"/>
  <c r="AN46" i="31"/>
  <c r="AN46" i="32"/>
  <c r="AN46" i="30"/>
  <c r="BG46" i="30"/>
  <c r="AN46" i="29"/>
  <c r="U46" i="29"/>
  <c r="BG46" i="29"/>
  <c r="B46" i="29"/>
  <c r="AN30" i="35"/>
  <c r="BG30" i="35"/>
  <c r="AN30" i="34"/>
  <c r="BG30" i="34"/>
  <c r="BG30" i="33"/>
  <c r="AN30" i="33"/>
  <c r="BG30" i="32"/>
  <c r="AN30" i="32"/>
  <c r="BG30" i="31"/>
  <c r="AN30" i="31"/>
  <c r="AN30" i="30"/>
  <c r="BG30" i="30"/>
  <c r="BG30" i="29"/>
  <c r="AN30" i="29"/>
  <c r="U30" i="29"/>
  <c r="B30" i="29"/>
  <c r="B15" i="30"/>
  <c r="U15" i="30"/>
  <c r="W43" i="30"/>
  <c r="D43" i="30"/>
  <c r="D52" i="30"/>
  <c r="W52" i="30"/>
  <c r="U34" i="30"/>
  <c r="B34" i="30"/>
  <c r="U13" i="30"/>
  <c r="B13" i="30"/>
  <c r="W49" i="30"/>
  <c r="D49" i="30"/>
  <c r="D58" i="30"/>
  <c r="W58" i="30"/>
  <c r="W79" i="30"/>
  <c r="D79" i="30"/>
  <c r="U18" i="30"/>
  <c r="B18" i="30"/>
  <c r="D78" i="30"/>
  <c r="W78" i="30"/>
  <c r="W59" i="30"/>
  <c r="D59" i="30"/>
  <c r="W47" i="30"/>
  <c r="D47" i="30"/>
  <c r="B18" i="32"/>
  <c r="U18" i="32"/>
  <c r="W43" i="32"/>
  <c r="D43" i="32"/>
  <c r="D55" i="32"/>
  <c r="W55" i="32"/>
  <c r="D63" i="32"/>
  <c r="W63" i="32"/>
  <c r="D74" i="32"/>
  <c r="W74" i="32"/>
  <c r="U24" i="32"/>
  <c r="B24" i="32"/>
  <c r="U56" i="32"/>
  <c r="B56" i="32"/>
  <c r="W51" i="32"/>
  <c r="D51" i="32"/>
  <c r="U54" i="32"/>
  <c r="B54" i="32"/>
  <c r="W20" i="32"/>
  <c r="D20" i="32"/>
  <c r="B66" i="32"/>
  <c r="U66" i="32"/>
  <c r="D81" i="32"/>
  <c r="W81" i="32"/>
  <c r="D82" i="32"/>
  <c r="W82" i="32"/>
  <c r="W38" i="34"/>
  <c r="D38" i="34"/>
  <c r="B21" i="34"/>
  <c r="U21" i="34"/>
  <c r="D71" i="34"/>
  <c r="W71" i="34"/>
  <c r="W54" i="34"/>
  <c r="D54" i="34"/>
  <c r="D34" i="34"/>
  <c r="W34" i="34"/>
  <c r="B61" i="34"/>
  <c r="U61" i="34"/>
  <c r="U13" i="34"/>
  <c r="B13" i="34"/>
  <c r="B52" i="34"/>
  <c r="U52" i="34"/>
  <c r="U36" i="34"/>
  <c r="B36" i="34"/>
  <c r="B15" i="35"/>
  <c r="U15" i="35"/>
  <c r="W44" i="35"/>
  <c r="D44" i="35"/>
  <c r="B60" i="35"/>
  <c r="U60" i="35"/>
  <c r="U76" i="35"/>
  <c r="B76" i="35"/>
  <c r="B13" i="35"/>
  <c r="U13" i="35"/>
  <c r="W46" i="35"/>
  <c r="D46" i="35"/>
  <c r="W66" i="35"/>
  <c r="D66" i="35"/>
  <c r="B28" i="35"/>
  <c r="U28" i="35"/>
  <c r="W65" i="35"/>
  <c r="D65" i="35"/>
  <c r="U24" i="35"/>
  <c r="B24" i="35"/>
  <c r="W62" i="35"/>
  <c r="D62" i="35"/>
  <c r="W78" i="35"/>
  <c r="D78" i="35"/>
  <c r="D39" i="35"/>
  <c r="W39" i="35"/>
  <c r="U18" i="31"/>
  <c r="B18" i="31"/>
  <c r="U19" i="31"/>
  <c r="B19" i="31"/>
  <c r="B22" i="31"/>
  <c r="U22" i="31"/>
  <c r="AG80" i="31"/>
  <c r="N80" i="31"/>
  <c r="X75" i="31"/>
  <c r="E75" i="31"/>
  <c r="D70" i="31"/>
  <c r="W70" i="31"/>
  <c r="X65" i="31"/>
  <c r="E65" i="31"/>
  <c r="AG61" i="31"/>
  <c r="N61" i="31"/>
  <c r="AG57" i="31"/>
  <c r="N57" i="31"/>
  <c r="AG53" i="31"/>
  <c r="N53" i="31"/>
  <c r="X49" i="31"/>
  <c r="E49" i="31"/>
  <c r="U45" i="31"/>
  <c r="B45" i="31"/>
  <c r="N40" i="31"/>
  <c r="AG40" i="31"/>
  <c r="X35" i="31"/>
  <c r="E35" i="31"/>
  <c r="X30" i="31"/>
  <c r="E30" i="31"/>
  <c r="E23" i="31"/>
  <c r="X23" i="31"/>
  <c r="W20" i="31"/>
  <c r="D20" i="31"/>
  <c r="X12" i="31"/>
  <c r="E12" i="31"/>
  <c r="W38" i="31"/>
  <c r="D38" i="31"/>
  <c r="AY26" i="35"/>
  <c r="BR26" i="35"/>
  <c r="BR26" i="34"/>
  <c r="AY26" i="34"/>
  <c r="BR26" i="33"/>
  <c r="AY26" i="33"/>
  <c r="BR26" i="32"/>
  <c r="AY26" i="32"/>
  <c r="BR26" i="31"/>
  <c r="AY26" i="31"/>
  <c r="BR26" i="30"/>
  <c r="AY26" i="30"/>
  <c r="BR26" i="29"/>
  <c r="AY26" i="29"/>
  <c r="AF26" i="29"/>
  <c r="M26" i="29"/>
  <c r="BM27" i="35"/>
  <c r="AT27" i="35"/>
  <c r="BM27" i="34"/>
  <c r="AT27" i="34"/>
  <c r="AT27" i="33"/>
  <c r="BM27" i="33"/>
  <c r="BM27" i="32"/>
  <c r="AT27" i="32"/>
  <c r="AT27" i="31"/>
  <c r="BM27" i="31"/>
  <c r="BM27" i="30"/>
  <c r="AT27" i="30"/>
  <c r="BM27" i="29"/>
  <c r="AT27" i="29"/>
  <c r="AA27" i="29"/>
  <c r="H27" i="29"/>
  <c r="BR31" i="35"/>
  <c r="AY31" i="35"/>
  <c r="BR31" i="34"/>
  <c r="AY31" i="34"/>
  <c r="AY31" i="33"/>
  <c r="BR31" i="33"/>
  <c r="AY31" i="32"/>
  <c r="BR31" i="32"/>
  <c r="AY31" i="31"/>
  <c r="BR31" i="31"/>
  <c r="AY31" i="30"/>
  <c r="BR31" i="30"/>
  <c r="BR31" i="29"/>
  <c r="AY31" i="29"/>
  <c r="AF31" i="29"/>
  <c r="M31" i="29"/>
  <c r="AN23" i="35"/>
  <c r="BG23" i="35"/>
  <c r="BG23" i="34"/>
  <c r="AN23" i="34"/>
  <c r="BG23" i="33"/>
  <c r="AN23" i="33"/>
  <c r="BG23" i="32"/>
  <c r="AN23" i="32"/>
  <c r="BG23" i="31"/>
  <c r="AN23" i="31"/>
  <c r="BG23" i="30"/>
  <c r="AN23" i="30"/>
  <c r="BG23" i="29"/>
  <c r="AN23" i="29"/>
  <c r="U23" i="29"/>
  <c r="B23" i="29"/>
  <c r="BM78" i="35"/>
  <c r="AT78" i="35"/>
  <c r="BM78" i="34"/>
  <c r="AT78" i="34"/>
  <c r="AT78" i="33"/>
  <c r="BM78" i="33"/>
  <c r="BM78" i="32"/>
  <c r="AT78" i="32"/>
  <c r="BM78" i="31"/>
  <c r="AT78" i="31"/>
  <c r="BM78" i="30"/>
  <c r="AT78" i="30"/>
  <c r="BM78" i="29"/>
  <c r="AT78" i="29"/>
  <c r="AA78" i="29"/>
  <c r="H78" i="29"/>
  <c r="AT82" i="34"/>
  <c r="BM82" i="30"/>
  <c r="BM82" i="34"/>
  <c r="BM82" i="29"/>
  <c r="BM82" i="33"/>
  <c r="AT82" i="30"/>
  <c r="AT82" i="33"/>
  <c r="AT82" i="32"/>
  <c r="BM82" i="32"/>
  <c r="AT82" i="29"/>
  <c r="BM82" i="35"/>
  <c r="AT82" i="31"/>
  <c r="AT82" i="35"/>
  <c r="BM82" i="31"/>
  <c r="BG37" i="35"/>
  <c r="AN37" i="35"/>
  <c r="AN37" i="34"/>
  <c r="BG37" i="34"/>
  <c r="BG37" i="33"/>
  <c r="AN37" i="33"/>
  <c r="BG37" i="32"/>
  <c r="BG37" i="31"/>
  <c r="AN37" i="32"/>
  <c r="AN37" i="31"/>
  <c r="BG37" i="30"/>
  <c r="AN37" i="30"/>
  <c r="BG37" i="29"/>
  <c r="AN37" i="29"/>
  <c r="U37" i="29"/>
  <c r="B37" i="29"/>
  <c r="BG25" i="35"/>
  <c r="AN25" i="34"/>
  <c r="AN25" i="35"/>
  <c r="BG25" i="34"/>
  <c r="BG25" i="33"/>
  <c r="AN25" i="33"/>
  <c r="BG25" i="32"/>
  <c r="AN25" i="32"/>
  <c r="BG25" i="31"/>
  <c r="AN25" i="31"/>
  <c r="BG25" i="30"/>
  <c r="BG25" i="29"/>
  <c r="AN25" i="29"/>
  <c r="U25" i="29"/>
  <c r="AN25" i="30"/>
  <c r="B25" i="29"/>
  <c r="W12" i="29"/>
  <c r="D12" i="29"/>
  <c r="M46" i="30"/>
  <c r="AF46" i="30"/>
  <c r="D20" i="30"/>
  <c r="W20" i="30"/>
  <c r="M36" i="30"/>
  <c r="AF36" i="30"/>
  <c r="AF31" i="30"/>
  <c r="M31" i="30"/>
  <c r="M70" i="30"/>
  <c r="AF70" i="30"/>
  <c r="M58" i="30"/>
  <c r="AF58" i="30"/>
  <c r="AF44" i="30"/>
  <c r="M44" i="30"/>
  <c r="AF35" i="30"/>
  <c r="M35" i="30"/>
  <c r="M24" i="30"/>
  <c r="AF24" i="30"/>
  <c r="W23" i="30"/>
  <c r="D23" i="30"/>
  <c r="W17" i="30"/>
  <c r="D17" i="30"/>
  <c r="W15" i="30"/>
  <c r="D15" i="30"/>
  <c r="M12" i="30"/>
  <c r="AF12" i="30"/>
  <c r="B26" i="32"/>
  <c r="U26" i="32"/>
  <c r="U40" i="32"/>
  <c r="B40" i="32"/>
  <c r="AF63" i="32"/>
  <c r="M63" i="32"/>
  <c r="AF42" i="32"/>
  <c r="M42" i="32"/>
  <c r="M22" i="32"/>
  <c r="AF22" i="32"/>
  <c r="D72" i="32"/>
  <c r="W72" i="32"/>
  <c r="D73" i="32"/>
  <c r="W73" i="32"/>
  <c r="W77" i="32"/>
  <c r="D77" i="32"/>
  <c r="D68" i="32"/>
  <c r="W68" i="32"/>
  <c r="X60" i="32"/>
  <c r="E60" i="32"/>
  <c r="D52" i="32"/>
  <c r="W52" i="32"/>
  <c r="X44" i="32"/>
  <c r="E44" i="32"/>
  <c r="X38" i="32"/>
  <c r="E38" i="32"/>
  <c r="E32" i="32"/>
  <c r="X32" i="32"/>
  <c r="E28" i="32"/>
  <c r="X28" i="32"/>
  <c r="X23" i="32"/>
  <c r="E23" i="32"/>
  <c r="W18" i="32"/>
  <c r="D18" i="32"/>
  <c r="E13" i="32"/>
  <c r="X13" i="32"/>
  <c r="E75" i="33"/>
  <c r="X75" i="33"/>
  <c r="U54" i="33"/>
  <c r="B54" i="33"/>
  <c r="U80" i="33"/>
  <c r="B80" i="33"/>
  <c r="U33" i="34"/>
  <c r="B33" i="34"/>
  <c r="H70" i="34"/>
  <c r="AA70" i="34"/>
  <c r="H42" i="34"/>
  <c r="AA42" i="34"/>
  <c r="AF19" i="34"/>
  <c r="M19" i="34"/>
  <c r="Y77" i="35"/>
  <c r="F77" i="35"/>
  <c r="F64" i="35"/>
  <c r="Y64" i="35"/>
  <c r="F32" i="35"/>
  <c r="Y32" i="35"/>
  <c r="AF26" i="35"/>
  <c r="M26" i="35"/>
  <c r="AN79" i="35"/>
  <c r="BG79" i="35"/>
  <c r="AN79" i="34"/>
  <c r="BG79" i="34"/>
  <c r="AN79" i="33"/>
  <c r="BG79" i="33"/>
  <c r="BG79" i="32"/>
  <c r="AN79" i="32"/>
  <c r="BG79" i="31"/>
  <c r="AN79" i="31"/>
  <c r="BG79" i="30"/>
  <c r="AN79" i="30"/>
  <c r="B79" i="29"/>
  <c r="BG79" i="29"/>
  <c r="AN79" i="29"/>
  <c r="U79" i="29"/>
  <c r="BG83" i="32"/>
  <c r="BG83" i="35"/>
  <c r="AN83" i="31"/>
  <c r="AN83" i="35"/>
  <c r="BG83" i="31"/>
  <c r="AN83" i="34"/>
  <c r="BG83" i="30"/>
  <c r="BG83" i="34"/>
  <c r="AN83" i="30"/>
  <c r="BG83" i="33"/>
  <c r="BG83" i="29"/>
  <c r="AN83" i="33"/>
  <c r="AN83" i="29"/>
  <c r="AN83" i="32"/>
  <c r="BG53" i="35"/>
  <c r="AN53" i="35"/>
  <c r="BG53" i="34"/>
  <c r="AN53" i="34"/>
  <c r="BG53" i="33"/>
  <c r="AN53" i="33"/>
  <c r="BG53" i="32"/>
  <c r="AN53" i="32"/>
  <c r="BG53" i="31"/>
  <c r="AN53" i="31"/>
  <c r="BG53" i="30"/>
  <c r="AN53" i="30"/>
  <c r="BG53" i="29"/>
  <c r="AN53" i="29"/>
  <c r="U53" i="29"/>
  <c r="B53" i="29"/>
  <c r="BG72" i="35"/>
  <c r="AN72" i="35"/>
  <c r="AN72" i="34"/>
  <c r="BG72" i="34"/>
  <c r="AN72" i="33"/>
  <c r="BG72" i="33"/>
  <c r="AN72" i="32"/>
  <c r="BG72" i="31"/>
  <c r="BG72" i="32"/>
  <c r="AN72" i="31"/>
  <c r="BG72" i="30"/>
  <c r="BG72" i="29"/>
  <c r="AN72" i="30"/>
  <c r="AN72" i="29"/>
  <c r="U72" i="29"/>
  <c r="B72" i="29"/>
  <c r="U73" i="29"/>
  <c r="B73" i="29"/>
  <c r="AN54" i="35"/>
  <c r="BG54" i="35"/>
  <c r="BG54" i="34"/>
  <c r="AN54" i="34"/>
  <c r="BG54" i="33"/>
  <c r="AN54" i="33"/>
  <c r="BG54" i="32"/>
  <c r="BG54" i="31"/>
  <c r="AN54" i="32"/>
  <c r="AN54" i="31"/>
  <c r="AN54" i="30"/>
  <c r="BG54" i="30"/>
  <c r="BG54" i="29"/>
  <c r="AN54" i="29"/>
  <c r="U54" i="29"/>
  <c r="B54" i="29"/>
  <c r="BG28" i="35"/>
  <c r="AN28" i="35"/>
  <c r="BG28" i="34"/>
  <c r="AN28" i="34"/>
  <c r="AN28" i="33"/>
  <c r="BG28" i="33"/>
  <c r="AN28" i="32"/>
  <c r="BG28" i="32"/>
  <c r="AN28" i="31"/>
  <c r="BG28" i="31"/>
  <c r="BG28" i="30"/>
  <c r="AN28" i="30"/>
  <c r="U28" i="29"/>
  <c r="BG28" i="29"/>
  <c r="AN28" i="29"/>
  <c r="B28" i="29"/>
  <c r="B38" i="35"/>
  <c r="U38" i="35"/>
  <c r="U17" i="35"/>
  <c r="B17" i="35"/>
  <c r="B63" i="33"/>
  <c r="U63" i="33"/>
  <c r="B51" i="33"/>
  <c r="U51" i="33"/>
  <c r="U41" i="33"/>
  <c r="B41" i="33"/>
  <c r="B27" i="33"/>
  <c r="U27" i="33"/>
  <c r="B15" i="33"/>
  <c r="U15" i="33"/>
  <c r="U55" i="34"/>
  <c r="B55" i="34"/>
  <c r="B17" i="34"/>
  <c r="U17" i="34"/>
  <c r="B28" i="33"/>
  <c r="U28" i="33"/>
  <c r="W81" i="34"/>
  <c r="D81" i="34"/>
  <c r="D82" i="34"/>
  <c r="W82" i="34"/>
  <c r="AP64" i="35"/>
  <c r="BI64" i="35"/>
  <c r="BI64" i="34"/>
  <c r="AP64" i="34"/>
  <c r="BI64" i="33"/>
  <c r="AP64" i="33"/>
  <c r="BI64" i="32"/>
  <c r="AP64" i="32"/>
  <c r="BI64" i="31"/>
  <c r="AP64" i="31"/>
  <c r="BI64" i="30"/>
  <c r="AP64" i="30"/>
  <c r="AP64" i="29"/>
  <c r="W64" i="29"/>
  <c r="BI64" i="29"/>
  <c r="D64" i="29"/>
  <c r="BI55" i="35"/>
  <c r="AP55" i="35"/>
  <c r="BI55" i="34"/>
  <c r="AP55" i="34"/>
  <c r="BI55" i="33"/>
  <c r="AP55" i="33"/>
  <c r="BI55" i="32"/>
  <c r="BI55" i="31"/>
  <c r="AP55" i="32"/>
  <c r="AP55" i="31"/>
  <c r="AP55" i="30"/>
  <c r="BI55" i="30"/>
  <c r="BI55" i="29"/>
  <c r="AP55" i="29"/>
  <c r="W55" i="29"/>
  <c r="D55" i="29"/>
  <c r="BI45" i="35"/>
  <c r="AP45" i="35"/>
  <c r="BI45" i="34"/>
  <c r="AP45" i="34"/>
  <c r="BI45" i="33"/>
  <c r="AP45" i="33"/>
  <c r="AP45" i="32"/>
  <c r="AP45" i="31"/>
  <c r="BI45" i="32"/>
  <c r="BI45" i="31"/>
  <c r="BI45" i="30"/>
  <c r="AP45" i="30"/>
  <c r="BI45" i="29"/>
  <c r="AP45" i="29"/>
  <c r="W45" i="29"/>
  <c r="D45" i="29"/>
  <c r="BI31" i="35"/>
  <c r="AP31" i="35"/>
  <c r="AP31" i="34"/>
  <c r="BI31" i="34"/>
  <c r="BI31" i="33"/>
  <c r="AP31" i="33"/>
  <c r="BI31" i="32"/>
  <c r="AP31" i="32"/>
  <c r="AP31" i="31"/>
  <c r="BI31" i="31"/>
  <c r="AP31" i="30"/>
  <c r="BI31" i="30"/>
  <c r="BI31" i="29"/>
  <c r="AP31" i="29"/>
  <c r="W31" i="29"/>
  <c r="D31" i="29"/>
  <c r="AX16" i="35"/>
  <c r="BQ16" i="35"/>
  <c r="AX16" i="34"/>
  <c r="BQ16" i="34"/>
  <c r="BQ16" i="33"/>
  <c r="AX16" i="33"/>
  <c r="BQ16" i="32"/>
  <c r="AX16" i="32"/>
  <c r="BQ16" i="31"/>
  <c r="AX16" i="31"/>
  <c r="BQ16" i="30"/>
  <c r="AX16" i="30"/>
  <c r="BQ16" i="29"/>
  <c r="AX16" i="29"/>
  <c r="AE16" i="29"/>
  <c r="L16" i="29"/>
  <c r="AX24" i="35"/>
  <c r="BQ24" i="35"/>
  <c r="AX24" i="34"/>
  <c r="BQ24" i="34"/>
  <c r="BQ24" i="33"/>
  <c r="AX24" i="33"/>
  <c r="BQ24" i="32"/>
  <c r="AX24" i="32"/>
  <c r="BQ24" i="31"/>
  <c r="AX24" i="31"/>
  <c r="BQ24" i="30"/>
  <c r="AX24" i="30"/>
  <c r="BQ24" i="29"/>
  <c r="AX24" i="29"/>
  <c r="AE24" i="29"/>
  <c r="L24" i="29"/>
  <c r="AX32" i="35"/>
  <c r="BQ32" i="35"/>
  <c r="AX32" i="34"/>
  <c r="BQ32" i="34"/>
  <c r="AX32" i="33"/>
  <c r="BQ32" i="33"/>
  <c r="BQ32" i="32"/>
  <c r="AX32" i="32"/>
  <c r="AX32" i="31"/>
  <c r="BQ32" i="31"/>
  <c r="BQ32" i="30"/>
  <c r="AX32" i="30"/>
  <c r="BQ32" i="29"/>
  <c r="AX32" i="29"/>
  <c r="AE32" i="29"/>
  <c r="L32" i="29"/>
  <c r="AX40" i="35"/>
  <c r="BQ40" i="35"/>
  <c r="AX40" i="34"/>
  <c r="BQ40" i="34"/>
  <c r="BQ40" i="33"/>
  <c r="AX40" i="33"/>
  <c r="BQ40" i="32"/>
  <c r="BQ40" i="31"/>
  <c r="AX40" i="32"/>
  <c r="AX40" i="31"/>
  <c r="BQ40" i="30"/>
  <c r="AX40" i="30"/>
  <c r="AX40" i="29"/>
  <c r="AE40" i="29"/>
  <c r="BQ40" i="29"/>
  <c r="L40" i="29"/>
  <c r="AX48" i="35"/>
  <c r="BQ48" i="35"/>
  <c r="BQ48" i="34"/>
  <c r="AX48" i="34"/>
  <c r="BQ48" i="33"/>
  <c r="AX48" i="33"/>
  <c r="BQ48" i="32"/>
  <c r="BQ48" i="31"/>
  <c r="AX48" i="31"/>
  <c r="AX48" i="32"/>
  <c r="BQ48" i="30"/>
  <c r="AX48" i="30"/>
  <c r="BQ48" i="29"/>
  <c r="AX48" i="29"/>
  <c r="AE48" i="29"/>
  <c r="L48" i="29"/>
  <c r="AX56" i="35"/>
  <c r="BQ56" i="35"/>
  <c r="BQ56" i="34"/>
  <c r="AX56" i="34"/>
  <c r="BQ56" i="33"/>
  <c r="AX56" i="33"/>
  <c r="BQ56" i="32"/>
  <c r="AX56" i="32"/>
  <c r="BQ56" i="31"/>
  <c r="AX56" i="31"/>
  <c r="BQ56" i="30"/>
  <c r="AX56" i="30"/>
  <c r="AX56" i="29"/>
  <c r="BQ56" i="29"/>
  <c r="AE56" i="29"/>
  <c r="L56" i="29"/>
  <c r="AX64" i="35"/>
  <c r="BQ64" i="35"/>
  <c r="BQ64" i="34"/>
  <c r="AX64" i="34"/>
  <c r="BQ64" i="33"/>
  <c r="AX64" i="33"/>
  <c r="BQ64" i="32"/>
  <c r="BQ64" i="31"/>
  <c r="AX64" i="31"/>
  <c r="AX64" i="32"/>
  <c r="BQ64" i="30"/>
  <c r="AX64" i="30"/>
  <c r="AX64" i="29"/>
  <c r="AE64" i="29"/>
  <c r="BQ64" i="29"/>
  <c r="L64" i="29"/>
  <c r="AX72" i="35"/>
  <c r="BQ72" i="35"/>
  <c r="BQ72" i="34"/>
  <c r="AX72" i="34"/>
  <c r="BQ72" i="33"/>
  <c r="AX72" i="33"/>
  <c r="BQ72" i="32"/>
  <c r="AX72" i="32"/>
  <c r="BQ72" i="31"/>
  <c r="AX72" i="31"/>
  <c r="BQ72" i="30"/>
  <c r="AX72" i="30"/>
  <c r="AX72" i="29"/>
  <c r="AE72" i="29"/>
  <c r="L72" i="29"/>
  <c r="BQ72" i="29"/>
  <c r="AE73" i="29"/>
  <c r="L73" i="29"/>
  <c r="AQ17" i="35"/>
  <c r="BJ17" i="35"/>
  <c r="AQ17" i="34"/>
  <c r="BJ17" i="34"/>
  <c r="BJ17" i="33"/>
  <c r="AQ17" i="33"/>
  <c r="BJ17" i="32"/>
  <c r="AQ17" i="32"/>
  <c r="BJ17" i="31"/>
  <c r="AQ17" i="31"/>
  <c r="BJ17" i="30"/>
  <c r="AQ17" i="30"/>
  <c r="BJ17" i="29"/>
  <c r="AQ17" i="29"/>
  <c r="X17" i="29"/>
  <c r="E17" i="29"/>
  <c r="AQ25" i="35"/>
  <c r="BJ25" i="35"/>
  <c r="AQ25" i="34"/>
  <c r="BJ25" i="34"/>
  <c r="BJ25" i="33"/>
  <c r="AQ25" i="33"/>
  <c r="BJ25" i="32"/>
  <c r="AQ25" i="32"/>
  <c r="BJ25" i="31"/>
  <c r="AQ25" i="31"/>
  <c r="BJ25" i="30"/>
  <c r="AQ25" i="30"/>
  <c r="BJ25" i="29"/>
  <c r="AQ25" i="29"/>
  <c r="X25" i="29"/>
  <c r="E25" i="29"/>
  <c r="AQ33" i="35"/>
  <c r="BJ33" i="35"/>
  <c r="AQ33" i="34"/>
  <c r="BJ33" i="34"/>
  <c r="AQ33" i="33"/>
  <c r="BJ33" i="33"/>
  <c r="BJ33" i="32"/>
  <c r="AQ33" i="32"/>
  <c r="AQ33" i="31"/>
  <c r="BJ33" i="31"/>
  <c r="BJ33" i="30"/>
  <c r="AQ33" i="30"/>
  <c r="BJ33" i="29"/>
  <c r="AQ33" i="29"/>
  <c r="X33" i="29"/>
  <c r="E33" i="29"/>
  <c r="AQ41" i="35"/>
  <c r="BJ41" i="35"/>
  <c r="AQ41" i="34"/>
  <c r="BJ41" i="34"/>
  <c r="BJ41" i="33"/>
  <c r="AQ41" i="33"/>
  <c r="BJ41" i="32"/>
  <c r="BJ41" i="31"/>
  <c r="AQ41" i="32"/>
  <c r="AQ41" i="31"/>
  <c r="BJ41" i="30"/>
  <c r="AQ41" i="30"/>
  <c r="BJ41" i="29"/>
  <c r="AQ41" i="29"/>
  <c r="X41" i="29"/>
  <c r="E41" i="29"/>
  <c r="AQ49" i="35"/>
  <c r="BJ49" i="35"/>
  <c r="BJ49" i="34"/>
  <c r="AQ49" i="34"/>
  <c r="BJ49" i="33"/>
  <c r="AQ49" i="33"/>
  <c r="BJ49" i="32"/>
  <c r="BJ49" i="31"/>
  <c r="AQ49" i="32"/>
  <c r="AQ49" i="31"/>
  <c r="BJ49" i="30"/>
  <c r="AQ49" i="30"/>
  <c r="BJ49" i="29"/>
  <c r="AQ49" i="29"/>
  <c r="X49" i="29"/>
  <c r="E49" i="29"/>
  <c r="AQ57" i="35"/>
  <c r="BJ57" i="35"/>
  <c r="BJ57" i="34"/>
  <c r="AQ57" i="34"/>
  <c r="BJ57" i="33"/>
  <c r="AQ57" i="33"/>
  <c r="BJ57" i="32"/>
  <c r="BJ57" i="31"/>
  <c r="AQ57" i="31"/>
  <c r="AQ57" i="32"/>
  <c r="BJ57" i="30"/>
  <c r="AQ57" i="30"/>
  <c r="BJ57" i="29"/>
  <c r="AQ57" i="29"/>
  <c r="X57" i="29"/>
  <c r="E57" i="29"/>
  <c r="AQ65" i="35"/>
  <c r="BJ65" i="35"/>
  <c r="BJ65" i="34"/>
  <c r="AQ65" i="34"/>
  <c r="BJ65" i="33"/>
  <c r="AQ65" i="33"/>
  <c r="BJ65" i="32"/>
  <c r="BJ65" i="31"/>
  <c r="AQ65" i="31"/>
  <c r="AQ65" i="32"/>
  <c r="BJ65" i="30"/>
  <c r="AQ65" i="30"/>
  <c r="BJ65" i="29"/>
  <c r="AQ65" i="29"/>
  <c r="X65" i="29"/>
  <c r="E65" i="29"/>
  <c r="AQ74" i="35"/>
  <c r="BJ74" i="35"/>
  <c r="BJ74" i="34"/>
  <c r="AQ74" i="34"/>
  <c r="AQ74" i="33"/>
  <c r="BJ74" i="33"/>
  <c r="BJ74" i="32"/>
  <c r="AQ74" i="32"/>
  <c r="AQ74" i="31"/>
  <c r="BJ74" i="31"/>
  <c r="BJ74" i="30"/>
  <c r="BJ74" i="29"/>
  <c r="AQ74" i="30"/>
  <c r="AQ74" i="29"/>
  <c r="X74" i="29"/>
  <c r="E74" i="29"/>
  <c r="R19" i="30"/>
  <c r="AK19" i="30"/>
  <c r="R27" i="30"/>
  <c r="AK27" i="30"/>
  <c r="R35" i="30"/>
  <c r="AK35" i="30"/>
  <c r="R43" i="30"/>
  <c r="AK43" i="30"/>
  <c r="R51" i="30"/>
  <c r="AK51" i="30"/>
  <c r="AK59" i="30"/>
  <c r="R59" i="30"/>
  <c r="AK67" i="30"/>
  <c r="R67" i="30"/>
  <c r="BU19" i="35"/>
  <c r="BB19" i="35"/>
  <c r="BU19" i="34"/>
  <c r="BB19" i="34"/>
  <c r="BB19" i="33"/>
  <c r="BU19" i="33"/>
  <c r="BU19" i="32"/>
  <c r="BB19" i="32"/>
  <c r="BB19" i="31"/>
  <c r="BU19" i="31"/>
  <c r="BU19" i="30"/>
  <c r="BB19" i="30"/>
  <c r="BU19" i="29"/>
  <c r="BB19" i="29"/>
  <c r="AI19" i="29"/>
  <c r="P19" i="29"/>
  <c r="BU27" i="35"/>
  <c r="BB27" i="35"/>
  <c r="BU27" i="34"/>
  <c r="BB27" i="34"/>
  <c r="BB27" i="33"/>
  <c r="BU27" i="33"/>
  <c r="BU27" i="32"/>
  <c r="BB27" i="32"/>
  <c r="BB27" i="31"/>
  <c r="BU27" i="31"/>
  <c r="BU27" i="30"/>
  <c r="BB27" i="30"/>
  <c r="BU27" i="29"/>
  <c r="BB27" i="29"/>
  <c r="AI27" i="29"/>
  <c r="P27" i="29"/>
  <c r="BU35" i="35"/>
  <c r="BB35" i="35"/>
  <c r="BB35" i="34"/>
  <c r="BU35" i="34"/>
  <c r="BU35" i="33"/>
  <c r="BB35" i="33"/>
  <c r="BU35" i="32"/>
  <c r="BU35" i="31"/>
  <c r="BB35" i="32"/>
  <c r="BB35" i="31"/>
  <c r="BU35" i="30"/>
  <c r="BB35" i="30"/>
  <c r="BU35" i="29"/>
  <c r="BB35" i="29"/>
  <c r="AI35" i="29"/>
  <c r="P35" i="29"/>
  <c r="BU43" i="35"/>
  <c r="BB43" i="35"/>
  <c r="BB43" i="34"/>
  <c r="BU43" i="33"/>
  <c r="BU43" i="34"/>
  <c r="BB43" i="33"/>
  <c r="BU43" i="32"/>
  <c r="BU43" i="31"/>
  <c r="BB43" i="32"/>
  <c r="BB43" i="31"/>
  <c r="BU43" i="30"/>
  <c r="BB43" i="30"/>
  <c r="BU43" i="29"/>
  <c r="BB43" i="29"/>
  <c r="AI43" i="29"/>
  <c r="P43" i="29"/>
  <c r="BU51" i="35"/>
  <c r="BB51" i="35"/>
  <c r="BU51" i="34"/>
  <c r="BB51" i="34"/>
  <c r="BU51" i="33"/>
  <c r="BB51" i="33"/>
  <c r="BU51" i="32"/>
  <c r="BB51" i="32"/>
  <c r="BU51" i="31"/>
  <c r="BB51" i="31"/>
  <c r="BU51" i="30"/>
  <c r="BB51" i="30"/>
  <c r="BU51" i="29"/>
  <c r="BB51" i="29"/>
  <c r="AI51" i="29"/>
  <c r="P51" i="29"/>
  <c r="BU59" i="35"/>
  <c r="BB59" i="35"/>
  <c r="BU59" i="34"/>
  <c r="BB59" i="34"/>
  <c r="BU59" i="33"/>
  <c r="BB59" i="33"/>
  <c r="BU59" i="32"/>
  <c r="BU59" i="31"/>
  <c r="BB59" i="32"/>
  <c r="BB59" i="31"/>
  <c r="BU59" i="30"/>
  <c r="BB59" i="30"/>
  <c r="BU59" i="29"/>
  <c r="BB59" i="29"/>
  <c r="AI59" i="29"/>
  <c r="P59" i="29"/>
  <c r="BB67" i="35"/>
  <c r="BU67" i="35"/>
  <c r="BU67" i="34"/>
  <c r="BB67" i="34"/>
  <c r="BU67" i="33"/>
  <c r="BB67" i="33"/>
  <c r="BU67" i="32"/>
  <c r="BB67" i="32"/>
  <c r="BU67" i="31"/>
  <c r="BB67" i="31"/>
  <c r="BU67" i="30"/>
  <c r="BB67" i="30"/>
  <c r="BU67" i="29"/>
  <c r="BB67" i="29"/>
  <c r="AI67" i="29"/>
  <c r="P67" i="29"/>
  <c r="AH13" i="29"/>
  <c r="O13" i="29"/>
  <c r="BT21" i="35"/>
  <c r="BA21" i="34"/>
  <c r="BA21" i="35"/>
  <c r="BT21" i="34"/>
  <c r="BT21" i="33"/>
  <c r="BA21" i="33"/>
  <c r="BT21" i="32"/>
  <c r="BA21" i="32"/>
  <c r="BT21" i="31"/>
  <c r="BA21" i="31"/>
  <c r="BA21" i="30"/>
  <c r="AH21" i="29"/>
  <c r="BT21" i="30"/>
  <c r="BT21" i="29"/>
  <c r="BA21" i="29"/>
  <c r="O21" i="29"/>
  <c r="BA29" i="35"/>
  <c r="BT29" i="35"/>
  <c r="BA29" i="34"/>
  <c r="BT29" i="34"/>
  <c r="BT29" i="33"/>
  <c r="BA29" i="33"/>
  <c r="BT29" i="32"/>
  <c r="BA29" i="32"/>
  <c r="BT29" i="31"/>
  <c r="BA29" i="31"/>
  <c r="BA29" i="30"/>
  <c r="AH29" i="29"/>
  <c r="BT29" i="30"/>
  <c r="BT29" i="29"/>
  <c r="BA29" i="29"/>
  <c r="O29" i="29"/>
  <c r="BA37" i="35"/>
  <c r="BT37" i="35"/>
  <c r="BA37" i="34"/>
  <c r="BT37" i="34"/>
  <c r="BA37" i="33"/>
  <c r="BT37" i="33"/>
  <c r="BA37" i="32"/>
  <c r="BT37" i="32"/>
  <c r="BA37" i="31"/>
  <c r="BT37" i="31"/>
  <c r="BA37" i="30"/>
  <c r="BT37" i="30"/>
  <c r="AH37" i="29"/>
  <c r="BT37" i="29"/>
  <c r="BA37" i="29"/>
  <c r="O37" i="29"/>
  <c r="BA45" i="35"/>
  <c r="BT45" i="35"/>
  <c r="BA45" i="34"/>
  <c r="BT45" i="34"/>
  <c r="BA45" i="33"/>
  <c r="BT45" i="33"/>
  <c r="BT45" i="32"/>
  <c r="BA45" i="32"/>
  <c r="BA45" i="31"/>
  <c r="BT45" i="31"/>
  <c r="BT45" i="29"/>
  <c r="BA45" i="30"/>
  <c r="AH45" i="29"/>
  <c r="BT45" i="30"/>
  <c r="BA45" i="29"/>
  <c r="O45" i="29"/>
  <c r="BA53" i="35"/>
  <c r="BT53" i="35"/>
  <c r="BA53" i="34"/>
  <c r="BT53" i="34"/>
  <c r="BA53" i="33"/>
  <c r="BT53" i="33"/>
  <c r="BT53" i="32"/>
  <c r="BA53" i="32"/>
  <c r="BA53" i="31"/>
  <c r="BT53" i="31"/>
  <c r="BT53" i="29"/>
  <c r="BA53" i="30"/>
  <c r="AH53" i="29"/>
  <c r="BT53" i="30"/>
  <c r="BA53" i="29"/>
  <c r="O53" i="29"/>
  <c r="BA61" i="35"/>
  <c r="BT61" i="35"/>
  <c r="BA61" i="34"/>
  <c r="BT61" i="34"/>
  <c r="BA61" i="33"/>
  <c r="BT61" i="33"/>
  <c r="BA61" i="32"/>
  <c r="BT61" i="32"/>
  <c r="BA61" i="31"/>
  <c r="BT61" i="31"/>
  <c r="BT61" i="29"/>
  <c r="BA61" i="30"/>
  <c r="AH61" i="29"/>
  <c r="BT61" i="30"/>
  <c r="BA61" i="29"/>
  <c r="O61" i="29"/>
  <c r="BT69" i="35"/>
  <c r="BA69" i="35"/>
  <c r="BA69" i="34"/>
  <c r="BT69" i="34"/>
  <c r="BA69" i="33"/>
  <c r="BT69" i="33"/>
  <c r="BA69" i="32"/>
  <c r="BT69" i="32"/>
  <c r="BA69" i="31"/>
  <c r="BT69" i="31"/>
  <c r="BT69" i="29"/>
  <c r="BA69" i="30"/>
  <c r="BT69" i="30"/>
  <c r="AH69" i="29"/>
  <c r="BA69" i="29"/>
  <c r="O69" i="29"/>
  <c r="BA73" i="32"/>
  <c r="BT73" i="30"/>
  <c r="BT73" i="32"/>
  <c r="BT73" i="35"/>
  <c r="BT73" i="31"/>
  <c r="BA73" i="35"/>
  <c r="BA73" i="31"/>
  <c r="BT73" i="34"/>
  <c r="BA73" i="30"/>
  <c r="BA73" i="34"/>
  <c r="BT73" i="29"/>
  <c r="BT73" i="33"/>
  <c r="BA73" i="29"/>
  <c r="BA73" i="33"/>
  <c r="AZ15" i="35"/>
  <c r="BS15" i="34"/>
  <c r="BS15" i="35"/>
  <c r="AZ15" i="34"/>
  <c r="AZ15" i="33"/>
  <c r="BS15" i="33"/>
  <c r="AZ15" i="32"/>
  <c r="BS15" i="32"/>
  <c r="AZ15" i="31"/>
  <c r="BS15" i="31"/>
  <c r="BS15" i="30"/>
  <c r="BS15" i="29"/>
  <c r="AZ15" i="29"/>
  <c r="AZ15" i="30"/>
  <c r="AG15" i="29"/>
  <c r="N15" i="29"/>
  <c r="AZ23" i="35"/>
  <c r="BS23" i="34"/>
  <c r="BS23" i="35"/>
  <c r="AZ23" i="34"/>
  <c r="AZ23" i="33"/>
  <c r="BS23" i="33"/>
  <c r="AZ23" i="32"/>
  <c r="BS23" i="32"/>
  <c r="AZ23" i="31"/>
  <c r="BS23" i="31"/>
  <c r="BS23" i="30"/>
  <c r="BS23" i="29"/>
  <c r="AZ23" i="29"/>
  <c r="AG23" i="29"/>
  <c r="AZ23" i="30"/>
  <c r="N23" i="29"/>
  <c r="BS31" i="35"/>
  <c r="AZ31" i="35"/>
  <c r="BS31" i="34"/>
  <c r="AZ31" i="34"/>
  <c r="BS31" i="33"/>
  <c r="AZ31" i="33"/>
  <c r="AZ31" i="32"/>
  <c r="BS31" i="32"/>
  <c r="AZ31" i="31"/>
  <c r="BS31" i="31"/>
  <c r="BS31" i="30"/>
  <c r="BS31" i="29"/>
  <c r="AZ31" i="29"/>
  <c r="AG31" i="29"/>
  <c r="AZ31" i="30"/>
  <c r="N31" i="29"/>
  <c r="BS39" i="35"/>
  <c r="AZ39" i="35"/>
  <c r="BS39" i="34"/>
  <c r="BS39" i="33"/>
  <c r="AZ39" i="34"/>
  <c r="AZ39" i="33"/>
  <c r="AZ39" i="32"/>
  <c r="AZ39" i="31"/>
  <c r="BS39" i="32"/>
  <c r="BS39" i="31"/>
  <c r="BS39" i="30"/>
  <c r="AZ39" i="30"/>
  <c r="AZ39" i="29"/>
  <c r="AG39" i="29"/>
  <c r="BS39" i="29"/>
  <c r="N39" i="29"/>
  <c r="BS47" i="35"/>
  <c r="AZ47" i="35"/>
  <c r="BS47" i="34"/>
  <c r="AZ47" i="34"/>
  <c r="BS47" i="33"/>
  <c r="AZ47" i="33"/>
  <c r="AZ47" i="32"/>
  <c r="AZ47" i="31"/>
  <c r="BS47" i="32"/>
  <c r="BS47" i="31"/>
  <c r="BS47" i="30"/>
  <c r="BS47" i="29"/>
  <c r="AZ47" i="29"/>
  <c r="AZ47" i="30"/>
  <c r="AG47" i="29"/>
  <c r="N47" i="29"/>
  <c r="BS55" i="35"/>
  <c r="AZ55" i="35"/>
  <c r="BS55" i="34"/>
  <c r="AZ55" i="34"/>
  <c r="BS55" i="33"/>
  <c r="AZ55" i="33"/>
  <c r="AZ55" i="32"/>
  <c r="BS55" i="32"/>
  <c r="AZ55" i="31"/>
  <c r="BS55" i="31"/>
  <c r="BS55" i="30"/>
  <c r="AZ55" i="29"/>
  <c r="AG55" i="29"/>
  <c r="AZ55" i="30"/>
  <c r="BS55" i="29"/>
  <c r="N55" i="29"/>
  <c r="BS63" i="35"/>
  <c r="AZ63" i="35"/>
  <c r="BS63" i="34"/>
  <c r="AZ63" i="34"/>
  <c r="BS63" i="33"/>
  <c r="AZ63" i="33"/>
  <c r="AZ63" i="32"/>
  <c r="BS63" i="32"/>
  <c r="AZ63" i="31"/>
  <c r="BS63" i="31"/>
  <c r="BS63" i="30"/>
  <c r="AZ63" i="29"/>
  <c r="AG63" i="29"/>
  <c r="BS63" i="29"/>
  <c r="AZ63" i="30"/>
  <c r="N63" i="29"/>
  <c r="BS71" i="35"/>
  <c r="AZ71" i="35"/>
  <c r="BS71" i="34"/>
  <c r="AZ71" i="34"/>
  <c r="BS71" i="33"/>
  <c r="AZ71" i="33"/>
  <c r="AZ71" i="32"/>
  <c r="BS71" i="32"/>
  <c r="AZ71" i="31"/>
  <c r="BS71" i="31"/>
  <c r="BS71" i="29"/>
  <c r="BS71" i="30"/>
  <c r="AZ71" i="30"/>
  <c r="AZ71" i="29"/>
  <c r="AG71" i="29"/>
  <c r="N71" i="29"/>
  <c r="BR29" i="35"/>
  <c r="AY29" i="35"/>
  <c r="BR29" i="34"/>
  <c r="AY29" i="34"/>
  <c r="BR29" i="33"/>
  <c r="AY29" i="33"/>
  <c r="AY29" i="32"/>
  <c r="BR29" i="32"/>
  <c r="BR29" i="31"/>
  <c r="AY29" i="31"/>
  <c r="BR29" i="30"/>
  <c r="AY29" i="30"/>
  <c r="BR29" i="29"/>
  <c r="AY29" i="29"/>
  <c r="AF29" i="29"/>
  <c r="M29" i="29"/>
  <c r="AY51" i="35"/>
  <c r="BR51" i="35"/>
  <c r="AY51" i="34"/>
  <c r="BR51" i="34"/>
  <c r="AY51" i="33"/>
  <c r="BR51" i="33"/>
  <c r="BR51" i="32"/>
  <c r="AY51" i="32"/>
  <c r="AY51" i="31"/>
  <c r="BR51" i="31"/>
  <c r="AY51" i="30"/>
  <c r="BR51" i="29"/>
  <c r="BR51" i="30"/>
  <c r="AF51" i="29"/>
  <c r="AY51" i="29"/>
  <c r="M51" i="29"/>
  <c r="BR63" i="35"/>
  <c r="AY63" i="35"/>
  <c r="BR63" i="34"/>
  <c r="AY63" i="34"/>
  <c r="BR63" i="33"/>
  <c r="AY63" i="33"/>
  <c r="AY63" i="32"/>
  <c r="BR63" i="32"/>
  <c r="BR63" i="31"/>
  <c r="AY63" i="31"/>
  <c r="AY63" i="30"/>
  <c r="BR63" i="29"/>
  <c r="BR63" i="30"/>
  <c r="AY63" i="29"/>
  <c r="AF63" i="29"/>
  <c r="M63" i="29"/>
  <c r="AC13" i="29"/>
  <c r="J13" i="29"/>
  <c r="BO21" i="35"/>
  <c r="AV21" i="35"/>
  <c r="BO21" i="34"/>
  <c r="AV21" i="34"/>
  <c r="AV21" i="33"/>
  <c r="BO21" i="33"/>
  <c r="BO21" i="32"/>
  <c r="AV21" i="32"/>
  <c r="AV21" i="31"/>
  <c r="BO21" i="31"/>
  <c r="BO21" i="30"/>
  <c r="BO21" i="29"/>
  <c r="AV21" i="29"/>
  <c r="AC21" i="29"/>
  <c r="AV21" i="30"/>
  <c r="J21" i="29"/>
  <c r="BO29" i="35"/>
  <c r="AV29" i="35"/>
  <c r="AV29" i="34"/>
  <c r="BO29" i="34"/>
  <c r="AV29" i="33"/>
  <c r="BO29" i="33"/>
  <c r="BO29" i="32"/>
  <c r="AV29" i="32"/>
  <c r="AV29" i="31"/>
  <c r="BO29" i="31"/>
  <c r="BO29" i="30"/>
  <c r="AV29" i="30"/>
  <c r="BO29" i="29"/>
  <c r="AV29" i="29"/>
  <c r="AC29" i="29"/>
  <c r="J29" i="29"/>
  <c r="BO37" i="35"/>
  <c r="AV37" i="35"/>
  <c r="AV37" i="34"/>
  <c r="BO37" i="34"/>
  <c r="BO37" i="33"/>
  <c r="AV37" i="33"/>
  <c r="BO37" i="32"/>
  <c r="BO37" i="31"/>
  <c r="AV37" i="32"/>
  <c r="AV37" i="31"/>
  <c r="BO37" i="30"/>
  <c r="AV37" i="30"/>
  <c r="BO37" i="29"/>
  <c r="AV37" i="29"/>
  <c r="AC37" i="29"/>
  <c r="J37" i="29"/>
  <c r="BO45" i="35"/>
  <c r="AV45" i="35"/>
  <c r="BO45" i="34"/>
  <c r="AV45" i="34"/>
  <c r="BO45" i="33"/>
  <c r="AV45" i="33"/>
  <c r="BO45" i="32"/>
  <c r="BO45" i="31"/>
  <c r="AV45" i="32"/>
  <c r="AV45" i="31"/>
  <c r="BO45" i="30"/>
  <c r="AV45" i="29"/>
  <c r="AV45" i="30"/>
  <c r="BO45" i="29"/>
  <c r="AC45" i="29"/>
  <c r="J45" i="29"/>
  <c r="BO53" i="35"/>
  <c r="AV53" i="35"/>
  <c r="BO53" i="34"/>
  <c r="AV53" i="34"/>
  <c r="BO53" i="33"/>
  <c r="AV53" i="33"/>
  <c r="BO53" i="32"/>
  <c r="BO53" i="31"/>
  <c r="AV53" i="32"/>
  <c r="AV53" i="31"/>
  <c r="BO53" i="30"/>
  <c r="AV53" i="29"/>
  <c r="AC53" i="29"/>
  <c r="AV53" i="30"/>
  <c r="BO53" i="29"/>
  <c r="J53" i="29"/>
  <c r="BO61" i="35"/>
  <c r="AV61" i="35"/>
  <c r="BO61" i="34"/>
  <c r="AV61" i="34"/>
  <c r="BO61" i="33"/>
  <c r="AV61" i="33"/>
  <c r="BO61" i="32"/>
  <c r="BO61" i="31"/>
  <c r="AV61" i="32"/>
  <c r="AV61" i="31"/>
  <c r="BO61" i="30"/>
  <c r="AV61" i="30"/>
  <c r="BO61" i="29"/>
  <c r="AV61" i="29"/>
  <c r="AC61" i="29"/>
  <c r="J61" i="29"/>
  <c r="AV69" i="35"/>
  <c r="BO69" i="35"/>
  <c r="BO69" i="34"/>
  <c r="AV69" i="34"/>
  <c r="BO69" i="33"/>
  <c r="AV69" i="33"/>
  <c r="BO69" i="32"/>
  <c r="BO69" i="31"/>
  <c r="AV69" i="32"/>
  <c r="AV69" i="31"/>
  <c r="BO69" i="30"/>
  <c r="AV69" i="30"/>
  <c r="BO69" i="29"/>
  <c r="AV69" i="29"/>
  <c r="AC69" i="29"/>
  <c r="J69" i="29"/>
  <c r="AV73" i="33"/>
  <c r="AV73" i="30"/>
  <c r="BO73" i="33"/>
  <c r="AV73" i="29"/>
  <c r="AV73" i="32"/>
  <c r="BO73" i="32"/>
  <c r="BO73" i="35"/>
  <c r="BO73" i="31"/>
  <c r="AV73" i="35"/>
  <c r="AV73" i="31"/>
  <c r="AV73" i="34"/>
  <c r="BO73" i="29"/>
  <c r="BO73" i="34"/>
  <c r="BO73" i="30"/>
  <c r="BN15" i="35"/>
  <c r="AU15" i="34"/>
  <c r="AU15" i="35"/>
  <c r="BN15" i="34"/>
  <c r="BN15" i="33"/>
  <c r="AU15" i="33"/>
  <c r="BN15" i="32"/>
  <c r="AU15" i="32"/>
  <c r="BN15" i="31"/>
  <c r="AU15" i="31"/>
  <c r="BN15" i="30"/>
  <c r="AU15" i="30"/>
  <c r="AB15" i="29"/>
  <c r="BN15" i="29"/>
  <c r="AU15" i="29"/>
  <c r="I15" i="29"/>
  <c r="BN23" i="35"/>
  <c r="AU23" i="34"/>
  <c r="AU23" i="35"/>
  <c r="BN23" i="34"/>
  <c r="BN23" i="33"/>
  <c r="AU23" i="33"/>
  <c r="BN23" i="32"/>
  <c r="AU23" i="32"/>
  <c r="BN23" i="31"/>
  <c r="AU23" i="31"/>
  <c r="BN23" i="30"/>
  <c r="AU23" i="30"/>
  <c r="AB23" i="29"/>
  <c r="BN23" i="29"/>
  <c r="AU23" i="29"/>
  <c r="I23" i="29"/>
  <c r="AU31" i="35"/>
  <c r="BN31" i="35"/>
  <c r="AU31" i="34"/>
  <c r="BN31" i="34"/>
  <c r="AU31" i="33"/>
  <c r="BN31" i="33"/>
  <c r="BN31" i="32"/>
  <c r="AU31" i="32"/>
  <c r="BN31" i="31"/>
  <c r="AU31" i="31"/>
  <c r="BN31" i="30"/>
  <c r="AU31" i="30"/>
  <c r="AB31" i="29"/>
  <c r="BN31" i="29"/>
  <c r="AU31" i="29"/>
  <c r="I31" i="29"/>
  <c r="AU39" i="35"/>
  <c r="BN39" i="35"/>
  <c r="AU39" i="34"/>
  <c r="BN39" i="34"/>
  <c r="AU39" i="33"/>
  <c r="BN39" i="33"/>
  <c r="AU39" i="32"/>
  <c r="BN39" i="32"/>
  <c r="AU39" i="31"/>
  <c r="BN39" i="31"/>
  <c r="BN39" i="29"/>
  <c r="BN39" i="30"/>
  <c r="AU39" i="30"/>
  <c r="AB39" i="29"/>
  <c r="AU39" i="29"/>
  <c r="I39" i="29"/>
  <c r="AU47" i="35"/>
  <c r="BN47" i="35"/>
  <c r="AU47" i="34"/>
  <c r="BN47" i="34"/>
  <c r="AU47" i="33"/>
  <c r="BN47" i="33"/>
  <c r="BN47" i="32"/>
  <c r="AU47" i="32"/>
  <c r="AU47" i="31"/>
  <c r="BN47" i="31"/>
  <c r="BN47" i="29"/>
  <c r="BN47" i="30"/>
  <c r="AU47" i="30"/>
  <c r="AB47" i="29"/>
  <c r="AU47" i="29"/>
  <c r="I47" i="29"/>
  <c r="AU55" i="35"/>
  <c r="BN55" i="35"/>
  <c r="AU55" i="34"/>
  <c r="BN55" i="34"/>
  <c r="AU55" i="33"/>
  <c r="BN55" i="33"/>
  <c r="BN55" i="32"/>
  <c r="AU55" i="32"/>
  <c r="AU55" i="31"/>
  <c r="BN55" i="31"/>
  <c r="BN55" i="29"/>
  <c r="BN55" i="30"/>
  <c r="AU55" i="30"/>
  <c r="AB55" i="29"/>
  <c r="AU55" i="29"/>
  <c r="I55" i="29"/>
  <c r="AU63" i="35"/>
  <c r="BN63" i="35"/>
  <c r="AU63" i="34"/>
  <c r="BN63" i="34"/>
  <c r="AU63" i="33"/>
  <c r="BN63" i="33"/>
  <c r="AU63" i="32"/>
  <c r="BN63" i="32"/>
  <c r="AU63" i="31"/>
  <c r="BN63" i="31"/>
  <c r="BN63" i="29"/>
  <c r="BN63" i="30"/>
  <c r="AU63" i="30"/>
  <c r="AB63" i="29"/>
  <c r="AU63" i="29"/>
  <c r="I63" i="29"/>
  <c r="BN71" i="35"/>
  <c r="AU71" i="35"/>
  <c r="AU71" i="34"/>
  <c r="BN71" i="34"/>
  <c r="AU71" i="33"/>
  <c r="BN71" i="33"/>
  <c r="AU71" i="32"/>
  <c r="BN71" i="32"/>
  <c r="AU71" i="31"/>
  <c r="BN71" i="31"/>
  <c r="BN71" i="29"/>
  <c r="BN71" i="30"/>
  <c r="AU71" i="30"/>
  <c r="AB71" i="29"/>
  <c r="I71" i="29"/>
  <c r="AU71" i="29"/>
  <c r="BM33" i="35"/>
  <c r="AT33" i="35"/>
  <c r="BM33" i="34"/>
  <c r="AT33" i="34"/>
  <c r="AT33" i="33"/>
  <c r="BM33" i="33"/>
  <c r="AT33" i="32"/>
  <c r="BM33" i="32"/>
  <c r="AT33" i="31"/>
  <c r="BM33" i="31"/>
  <c r="AT33" i="30"/>
  <c r="BM33" i="30"/>
  <c r="BM33" i="29"/>
  <c r="AT33" i="29"/>
  <c r="AA33" i="29"/>
  <c r="H33" i="29"/>
  <c r="AT53" i="35"/>
  <c r="BM53" i="35"/>
  <c r="BM53" i="34"/>
  <c r="AT53" i="34"/>
  <c r="AT53" i="33"/>
  <c r="BM53" i="33"/>
  <c r="BM53" i="32"/>
  <c r="AT53" i="32"/>
  <c r="BM53" i="31"/>
  <c r="AT53" i="31"/>
  <c r="AT53" i="30"/>
  <c r="BM53" i="30"/>
  <c r="BM53" i="29"/>
  <c r="H53" i="29"/>
  <c r="AT53" i="29"/>
  <c r="AA53" i="29"/>
  <c r="BM65" i="35"/>
  <c r="AT65" i="35"/>
  <c r="BM65" i="34"/>
  <c r="AT65" i="34"/>
  <c r="BM65" i="33"/>
  <c r="AT65" i="33"/>
  <c r="AT65" i="32"/>
  <c r="BM65" i="32"/>
  <c r="AT65" i="31"/>
  <c r="BM65" i="31"/>
  <c r="AT65" i="30"/>
  <c r="BM65" i="30"/>
  <c r="AT65" i="29"/>
  <c r="AA65" i="29"/>
  <c r="BM65" i="29"/>
  <c r="H65" i="29"/>
  <c r="Z13" i="29"/>
  <c r="G13" i="29"/>
  <c r="BL21" i="35"/>
  <c r="AS21" i="34"/>
  <c r="AS21" i="35"/>
  <c r="BL21" i="34"/>
  <c r="BL21" i="33"/>
  <c r="AS21" i="33"/>
  <c r="BL21" i="32"/>
  <c r="AS21" i="32"/>
  <c r="BL21" i="31"/>
  <c r="AS21" i="31"/>
  <c r="AS21" i="30"/>
  <c r="Z21" i="29"/>
  <c r="BL21" i="30"/>
  <c r="BL21" i="29"/>
  <c r="AS21" i="29"/>
  <c r="G21" i="29"/>
  <c r="AS29" i="35"/>
  <c r="BL29" i="35"/>
  <c r="AS29" i="34"/>
  <c r="BL29" i="34"/>
  <c r="BL29" i="33"/>
  <c r="AS29" i="33"/>
  <c r="BL29" i="32"/>
  <c r="AS29" i="32"/>
  <c r="BL29" i="31"/>
  <c r="AS29" i="31"/>
  <c r="AS29" i="30"/>
  <c r="Z29" i="29"/>
  <c r="BL29" i="30"/>
  <c r="BL29" i="29"/>
  <c r="AS29" i="29"/>
  <c r="G29" i="29"/>
  <c r="AS37" i="35"/>
  <c r="BL37" i="35"/>
  <c r="AS37" i="34"/>
  <c r="BL37" i="34"/>
  <c r="AS37" i="33"/>
  <c r="BL37" i="33"/>
  <c r="AS37" i="32"/>
  <c r="BL37" i="32"/>
  <c r="AS37" i="31"/>
  <c r="BL37" i="31"/>
  <c r="AS37" i="30"/>
  <c r="Z37" i="29"/>
  <c r="BL37" i="30"/>
  <c r="BL37" i="29"/>
  <c r="AS37" i="29"/>
  <c r="G37" i="29"/>
  <c r="AS45" i="35"/>
  <c r="BL45" i="35"/>
  <c r="AS45" i="34"/>
  <c r="BL45" i="34"/>
  <c r="AS45" i="33"/>
  <c r="BL45" i="33"/>
  <c r="BL45" i="32"/>
  <c r="AS45" i="32"/>
  <c r="AS45" i="31"/>
  <c r="BL45" i="31"/>
  <c r="BL45" i="29"/>
  <c r="AS45" i="30"/>
  <c r="Z45" i="29"/>
  <c r="BL45" i="30"/>
  <c r="AS45" i="29"/>
  <c r="G45" i="29"/>
  <c r="AS53" i="35"/>
  <c r="BL53" i="35"/>
  <c r="AS53" i="34"/>
  <c r="BL53" i="34"/>
  <c r="AS53" i="33"/>
  <c r="BL53" i="33"/>
  <c r="AS53" i="31"/>
  <c r="BL53" i="32"/>
  <c r="AS53" i="32"/>
  <c r="BL53" i="31"/>
  <c r="BL53" i="29"/>
  <c r="AS53" i="30"/>
  <c r="Z53" i="29"/>
  <c r="BL53" i="30"/>
  <c r="AS53" i="29"/>
  <c r="G53" i="29"/>
  <c r="AS61" i="35"/>
  <c r="BL61" i="35"/>
  <c r="AS61" i="34"/>
  <c r="BL61" i="34"/>
  <c r="AS61" i="33"/>
  <c r="BL61" i="33"/>
  <c r="AS61" i="32"/>
  <c r="BL61" i="32"/>
  <c r="AS61" i="31"/>
  <c r="BL61" i="31"/>
  <c r="BL61" i="29"/>
  <c r="AS61" i="30"/>
  <c r="Z61" i="29"/>
  <c r="BL61" i="30"/>
  <c r="AS61" i="29"/>
  <c r="G61" i="29"/>
  <c r="BL69" i="35"/>
  <c r="AS69" i="35"/>
  <c r="AS69" i="34"/>
  <c r="BL69" i="34"/>
  <c r="AS69" i="33"/>
  <c r="BL69" i="33"/>
  <c r="AS69" i="32"/>
  <c r="BL69" i="32"/>
  <c r="AS69" i="31"/>
  <c r="BL69" i="31"/>
  <c r="BL69" i="29"/>
  <c r="AS69" i="30"/>
  <c r="Z69" i="29"/>
  <c r="BL69" i="30"/>
  <c r="AS69" i="29"/>
  <c r="G69" i="29"/>
  <c r="BL73" i="33"/>
  <c r="AS73" i="29"/>
  <c r="AS73" i="33"/>
  <c r="AS73" i="32"/>
  <c r="BL73" i="30"/>
  <c r="BL73" i="32"/>
  <c r="BL73" i="35"/>
  <c r="BL73" i="31"/>
  <c r="AS73" i="35"/>
  <c r="AS73" i="31"/>
  <c r="BL73" i="34"/>
  <c r="AS73" i="30"/>
  <c r="AS73" i="34"/>
  <c r="BL73" i="29"/>
  <c r="AR15" i="35"/>
  <c r="BK15" i="34"/>
  <c r="BK15" i="35"/>
  <c r="AR15" i="34"/>
  <c r="AR15" i="33"/>
  <c r="BK15" i="33"/>
  <c r="AR15" i="32"/>
  <c r="BK15" i="32"/>
  <c r="AR15" i="31"/>
  <c r="BK15" i="31"/>
  <c r="BK15" i="30"/>
  <c r="BK15" i="29"/>
  <c r="AR15" i="29"/>
  <c r="Y15" i="29"/>
  <c r="AR15" i="30"/>
  <c r="F15" i="29"/>
  <c r="AR23" i="35"/>
  <c r="BK23" i="34"/>
  <c r="BK23" i="35"/>
  <c r="AR23" i="34"/>
  <c r="AR23" i="33"/>
  <c r="BK23" i="33"/>
  <c r="AR23" i="32"/>
  <c r="BK23" i="32"/>
  <c r="AR23" i="31"/>
  <c r="BK23" i="31"/>
  <c r="BK23" i="30"/>
  <c r="BK23" i="29"/>
  <c r="AR23" i="29"/>
  <c r="Y23" i="29"/>
  <c r="AR23" i="30"/>
  <c r="F23" i="29"/>
  <c r="BK31" i="35"/>
  <c r="AR31" i="35"/>
  <c r="BK31" i="34"/>
  <c r="AR31" i="34"/>
  <c r="AR31" i="33"/>
  <c r="BK31" i="33"/>
  <c r="AR31" i="32"/>
  <c r="BK31" i="32"/>
  <c r="AR31" i="31"/>
  <c r="BK31" i="31"/>
  <c r="BK31" i="30"/>
  <c r="AR31" i="30"/>
  <c r="BK31" i="29"/>
  <c r="AR31" i="29"/>
  <c r="Y31" i="29"/>
  <c r="F31" i="29"/>
  <c r="BK39" i="35"/>
  <c r="AR39" i="35"/>
  <c r="BK39" i="34"/>
  <c r="BK39" i="33"/>
  <c r="AR39" i="34"/>
  <c r="AR39" i="33"/>
  <c r="AR39" i="32"/>
  <c r="BK39" i="32"/>
  <c r="AR39" i="31"/>
  <c r="BK39" i="31"/>
  <c r="BK39" i="30"/>
  <c r="AR39" i="30"/>
  <c r="AR39" i="29"/>
  <c r="Y39" i="29"/>
  <c r="BK39" i="29"/>
  <c r="F39" i="29"/>
  <c r="BK47" i="35"/>
  <c r="AR47" i="35"/>
  <c r="BK47" i="34"/>
  <c r="AR47" i="34"/>
  <c r="BK47" i="33"/>
  <c r="AR47" i="33"/>
  <c r="AR47" i="32"/>
  <c r="BK47" i="32"/>
  <c r="AR47" i="31"/>
  <c r="BK47" i="31"/>
  <c r="BK47" i="30"/>
  <c r="AR47" i="29"/>
  <c r="Y47" i="29"/>
  <c r="AR47" i="30"/>
  <c r="BK47" i="29"/>
  <c r="F47" i="29"/>
  <c r="BK55" i="35"/>
  <c r="AR55" i="35"/>
  <c r="BK55" i="34"/>
  <c r="AR55" i="34"/>
  <c r="BK55" i="33"/>
  <c r="AR55" i="33"/>
  <c r="AR55" i="32"/>
  <c r="AR55" i="31"/>
  <c r="BK55" i="32"/>
  <c r="BK55" i="31"/>
  <c r="BK55" i="30"/>
  <c r="BK55" i="29"/>
  <c r="AR55" i="29"/>
  <c r="Y55" i="29"/>
  <c r="AR55" i="30"/>
  <c r="F55" i="29"/>
  <c r="BK63" i="35"/>
  <c r="AR63" i="35"/>
  <c r="BK63" i="34"/>
  <c r="AR63" i="34"/>
  <c r="BK63" i="33"/>
  <c r="AR63" i="33"/>
  <c r="AR63" i="32"/>
  <c r="BK63" i="32"/>
  <c r="AR63" i="31"/>
  <c r="BK63" i="31"/>
  <c r="BK63" i="30"/>
  <c r="AR63" i="30"/>
  <c r="BK63" i="29"/>
  <c r="AR63" i="29"/>
  <c r="Y63" i="29"/>
  <c r="F63" i="29"/>
  <c r="BK71" i="35"/>
  <c r="AR71" i="35"/>
  <c r="BK71" i="34"/>
  <c r="AR71" i="34"/>
  <c r="BK71" i="33"/>
  <c r="AR71" i="33"/>
  <c r="AR71" i="32"/>
  <c r="BK71" i="32"/>
  <c r="AR71" i="31"/>
  <c r="BK71" i="31"/>
  <c r="BK71" i="29"/>
  <c r="BK71" i="30"/>
  <c r="AR71" i="30"/>
  <c r="AR71" i="29"/>
  <c r="Y71" i="29"/>
  <c r="F71" i="29"/>
  <c r="BH29" i="35"/>
  <c r="AO29" i="35"/>
  <c r="BH29" i="34"/>
  <c r="AO29" i="34"/>
  <c r="AO29" i="33"/>
  <c r="BH29" i="33"/>
  <c r="AO29" i="32"/>
  <c r="BH29" i="32"/>
  <c r="AO29" i="31"/>
  <c r="BH29" i="31"/>
  <c r="BH29" i="30"/>
  <c r="AO29" i="30"/>
  <c r="BH29" i="29"/>
  <c r="AO29" i="29"/>
  <c r="V29" i="29"/>
  <c r="C29" i="29"/>
  <c r="BH51" i="35"/>
  <c r="AO51" i="35"/>
  <c r="AO51" i="34"/>
  <c r="BH51" i="34"/>
  <c r="BH51" i="33"/>
  <c r="AO51" i="33"/>
  <c r="BH51" i="32"/>
  <c r="AO51" i="32"/>
  <c r="AO51" i="31"/>
  <c r="BH51" i="31"/>
  <c r="AO51" i="30"/>
  <c r="AO51" i="29"/>
  <c r="V51" i="29"/>
  <c r="BH51" i="29"/>
  <c r="BH51" i="30"/>
  <c r="C51" i="29"/>
  <c r="AO63" i="35"/>
  <c r="BH63" i="35"/>
  <c r="BH63" i="34"/>
  <c r="AO63" i="34"/>
  <c r="BH63" i="33"/>
  <c r="AO63" i="33"/>
  <c r="BH63" i="32"/>
  <c r="BH63" i="31"/>
  <c r="AO63" i="32"/>
  <c r="AO63" i="31"/>
  <c r="AO63" i="30"/>
  <c r="BH63" i="29"/>
  <c r="AO63" i="29"/>
  <c r="BH63" i="30"/>
  <c r="V63" i="29"/>
  <c r="C63" i="29"/>
  <c r="AK16" i="30"/>
  <c r="R16" i="30"/>
  <c r="AK24" i="30"/>
  <c r="R24" i="30"/>
  <c r="AK32" i="30"/>
  <c r="R32" i="30"/>
  <c r="AK40" i="30"/>
  <c r="R40" i="30"/>
  <c r="AK48" i="30"/>
  <c r="R48" i="30"/>
  <c r="AK56" i="30"/>
  <c r="R56" i="30"/>
  <c r="AK64" i="30"/>
  <c r="R64" i="30"/>
  <c r="AK72" i="30"/>
  <c r="R72" i="30"/>
  <c r="R73" i="30"/>
  <c r="AK73" i="30"/>
  <c r="AI16" i="30"/>
  <c r="P16" i="30"/>
  <c r="AI24" i="30"/>
  <c r="P24" i="30"/>
  <c r="AI32" i="30"/>
  <c r="P32" i="30"/>
  <c r="P40" i="30"/>
  <c r="AI40" i="30"/>
  <c r="P48" i="30"/>
  <c r="AI48" i="30"/>
  <c r="P56" i="30"/>
  <c r="AI56" i="30"/>
  <c r="P64" i="30"/>
  <c r="AI64" i="30"/>
  <c r="P72" i="30"/>
  <c r="AI72" i="30"/>
  <c r="AI73" i="30"/>
  <c r="P73" i="30"/>
  <c r="AH16" i="30"/>
  <c r="O16" i="30"/>
  <c r="AH24" i="30"/>
  <c r="O24" i="30"/>
  <c r="AH32" i="30"/>
  <c r="O32" i="30"/>
  <c r="AH40" i="30"/>
  <c r="O40" i="30"/>
  <c r="AH48" i="30"/>
  <c r="O48" i="30"/>
  <c r="AH56" i="30"/>
  <c r="O56" i="30"/>
  <c r="O64" i="30"/>
  <c r="AH64" i="30"/>
  <c r="O72" i="30"/>
  <c r="AH72" i="30"/>
  <c r="AH73" i="30"/>
  <c r="O73" i="30"/>
  <c r="AG16" i="30"/>
  <c r="N16" i="30"/>
  <c r="AG24" i="30"/>
  <c r="N24" i="30"/>
  <c r="AG32" i="30"/>
  <c r="N32" i="30"/>
  <c r="AG40" i="30"/>
  <c r="N40" i="30"/>
  <c r="AG48" i="30"/>
  <c r="N48" i="30"/>
  <c r="AG56" i="30"/>
  <c r="N56" i="30"/>
  <c r="AG64" i="30"/>
  <c r="N64" i="30"/>
  <c r="AG72" i="30"/>
  <c r="N72" i="30"/>
  <c r="AG73" i="30"/>
  <c r="N73" i="30"/>
  <c r="BR24" i="35"/>
  <c r="AY24" i="35"/>
  <c r="BR24" i="34"/>
  <c r="AY24" i="34"/>
  <c r="AY24" i="33"/>
  <c r="BR24" i="33"/>
  <c r="BR24" i="32"/>
  <c r="AY24" i="32"/>
  <c r="AY24" i="31"/>
  <c r="BR24" i="31"/>
  <c r="AY24" i="30"/>
  <c r="BR24" i="29"/>
  <c r="AY24" i="29"/>
  <c r="AF24" i="29"/>
  <c r="BR24" i="30"/>
  <c r="M24" i="29"/>
  <c r="BR44" i="35"/>
  <c r="AY44" i="35"/>
  <c r="AY44" i="34"/>
  <c r="BR44" i="34"/>
  <c r="AY44" i="33"/>
  <c r="BR44" i="33"/>
  <c r="BR44" i="32"/>
  <c r="BR44" i="31"/>
  <c r="AY44" i="32"/>
  <c r="AY44" i="31"/>
  <c r="AY44" i="30"/>
  <c r="BR44" i="29"/>
  <c r="AY44" i="29"/>
  <c r="AF44" i="29"/>
  <c r="BR44" i="30"/>
  <c r="M44" i="29"/>
  <c r="AF60" i="30"/>
  <c r="M60" i="30"/>
  <c r="AY72" i="35"/>
  <c r="BR72" i="35"/>
  <c r="BR72" i="34"/>
  <c r="AY72" i="34"/>
  <c r="BR72" i="33"/>
  <c r="AY72" i="33"/>
  <c r="BR72" i="32"/>
  <c r="AY72" i="32"/>
  <c r="BR72" i="31"/>
  <c r="AY72" i="31"/>
  <c r="BR72" i="29"/>
  <c r="AY72" i="30"/>
  <c r="AY72" i="29"/>
  <c r="AF72" i="29"/>
  <c r="BR72" i="30"/>
  <c r="M72" i="29"/>
  <c r="AF73" i="29"/>
  <c r="M73" i="29"/>
  <c r="AC18" i="30"/>
  <c r="J18" i="30"/>
  <c r="AC26" i="30"/>
  <c r="J26" i="30"/>
  <c r="AC34" i="30"/>
  <c r="J34" i="30"/>
  <c r="AC42" i="30"/>
  <c r="J42" i="30"/>
  <c r="AC50" i="30"/>
  <c r="J50" i="30"/>
  <c r="AC58" i="30"/>
  <c r="J58" i="30"/>
  <c r="AC66" i="30"/>
  <c r="J66" i="30"/>
  <c r="AC74" i="30"/>
  <c r="J74" i="30"/>
  <c r="I18" i="30"/>
  <c r="AB18" i="30"/>
  <c r="I26" i="30"/>
  <c r="AB26" i="30"/>
  <c r="I34" i="30"/>
  <c r="AB34" i="30"/>
  <c r="AB42" i="30"/>
  <c r="I42" i="30"/>
  <c r="AB50" i="30"/>
  <c r="I50" i="30"/>
  <c r="AB58" i="30"/>
  <c r="I58" i="30"/>
  <c r="AB66" i="30"/>
  <c r="I66" i="30"/>
  <c r="AB74" i="30"/>
  <c r="I74" i="30"/>
  <c r="AA28" i="30"/>
  <c r="H28" i="30"/>
  <c r="BM48" i="35"/>
  <c r="AT48" i="35"/>
  <c r="AT48" i="34"/>
  <c r="BM48" i="34"/>
  <c r="BM48" i="33"/>
  <c r="AT48" i="33"/>
  <c r="BM48" i="32"/>
  <c r="AT48" i="32"/>
  <c r="AT48" i="31"/>
  <c r="BM48" i="31"/>
  <c r="BM48" i="30"/>
  <c r="BM48" i="29"/>
  <c r="AT48" i="29"/>
  <c r="AA48" i="29"/>
  <c r="AT48" i="30"/>
  <c r="H48" i="29"/>
  <c r="AT60" i="35"/>
  <c r="BM60" i="35"/>
  <c r="BM60" i="34"/>
  <c r="AT60" i="34"/>
  <c r="BM60" i="33"/>
  <c r="AT60" i="33"/>
  <c r="BM60" i="32"/>
  <c r="BM60" i="31"/>
  <c r="AT60" i="31"/>
  <c r="AT60" i="32"/>
  <c r="BM60" i="30"/>
  <c r="AT60" i="29"/>
  <c r="AA60" i="29"/>
  <c r="BM60" i="29"/>
  <c r="AT60" i="30"/>
  <c r="H60" i="29"/>
  <c r="BM74" i="35"/>
  <c r="AT74" i="35"/>
  <c r="BM74" i="34"/>
  <c r="AT74" i="34"/>
  <c r="BM74" i="33"/>
  <c r="AT74" i="33"/>
  <c r="AT74" i="32"/>
  <c r="BM74" i="32"/>
  <c r="BM74" i="31"/>
  <c r="AT74" i="31"/>
  <c r="BM74" i="30"/>
  <c r="BM74" i="29"/>
  <c r="AT74" i="30"/>
  <c r="AA74" i="29"/>
  <c r="H74" i="29"/>
  <c r="AT74" i="29"/>
  <c r="BL18" i="35"/>
  <c r="AS18" i="35"/>
  <c r="BL18" i="34"/>
  <c r="AS18" i="34"/>
  <c r="AS18" i="33"/>
  <c r="BL18" i="33"/>
  <c r="BL18" i="32"/>
  <c r="AS18" i="32"/>
  <c r="AS18" i="31"/>
  <c r="BL18" i="31"/>
  <c r="BL18" i="30"/>
  <c r="AS18" i="30"/>
  <c r="BL18" i="29"/>
  <c r="AS18" i="29"/>
  <c r="Z18" i="29"/>
  <c r="G18" i="29"/>
  <c r="BL26" i="35"/>
  <c r="AS26" i="35"/>
  <c r="BL26" i="34"/>
  <c r="AS26" i="34"/>
  <c r="AS26" i="33"/>
  <c r="BL26" i="33"/>
  <c r="BL26" i="32"/>
  <c r="AS26" i="32"/>
  <c r="AS26" i="31"/>
  <c r="BL26" i="31"/>
  <c r="BL26" i="30"/>
  <c r="AS26" i="30"/>
  <c r="BL26" i="29"/>
  <c r="AS26" i="29"/>
  <c r="Z26" i="29"/>
  <c r="G26" i="29"/>
  <c r="BL34" i="35"/>
  <c r="AS34" i="35"/>
  <c r="AS34" i="34"/>
  <c r="BL34" i="33"/>
  <c r="BL34" i="34"/>
  <c r="AS34" i="33"/>
  <c r="BL34" i="32"/>
  <c r="BL34" i="31"/>
  <c r="AS34" i="32"/>
  <c r="AS34" i="31"/>
  <c r="BL34" i="30"/>
  <c r="AS34" i="30"/>
  <c r="BL34" i="29"/>
  <c r="AS34" i="29"/>
  <c r="Z34" i="29"/>
  <c r="G34" i="29"/>
  <c r="BL42" i="35"/>
  <c r="AS42" i="35"/>
  <c r="AS42" i="34"/>
  <c r="BL42" i="34"/>
  <c r="BL42" i="33"/>
  <c r="AS42" i="33"/>
  <c r="BL42" i="32"/>
  <c r="AS42" i="32"/>
  <c r="BL42" i="31"/>
  <c r="AS42" i="31"/>
  <c r="BL42" i="30"/>
  <c r="AS42" i="30"/>
  <c r="AS42" i="29"/>
  <c r="BL42" i="29"/>
  <c r="Z42" i="29"/>
  <c r="G42" i="29"/>
  <c r="BL50" i="35"/>
  <c r="AS50" i="35"/>
  <c r="BL50" i="34"/>
  <c r="AS50" i="34"/>
  <c r="BL50" i="33"/>
  <c r="AS50" i="33"/>
  <c r="BL50" i="32"/>
  <c r="BL50" i="31"/>
  <c r="AS50" i="32"/>
  <c r="AS50" i="31"/>
  <c r="BL50" i="30"/>
  <c r="AS50" i="30"/>
  <c r="AS50" i="29"/>
  <c r="Z50" i="29"/>
  <c r="BL50" i="29"/>
  <c r="G50" i="29"/>
  <c r="BL58" i="35"/>
  <c r="AS58" i="35"/>
  <c r="BL58" i="34"/>
  <c r="AS58" i="34"/>
  <c r="BL58" i="33"/>
  <c r="AS58" i="33"/>
  <c r="BL58" i="32"/>
  <c r="BL58" i="31"/>
  <c r="AS58" i="32"/>
  <c r="AS58" i="31"/>
  <c r="BL58" i="30"/>
  <c r="BL58" i="29"/>
  <c r="AS58" i="30"/>
  <c r="AS58" i="29"/>
  <c r="Z58" i="29"/>
  <c r="G58" i="29"/>
  <c r="AS66" i="35"/>
  <c r="BL66" i="35"/>
  <c r="BL66" i="34"/>
  <c r="AS66" i="34"/>
  <c r="BL66" i="33"/>
  <c r="AS66" i="33"/>
  <c r="BL66" i="32"/>
  <c r="BL66" i="31"/>
  <c r="AS66" i="32"/>
  <c r="AS66" i="31"/>
  <c r="BL66" i="30"/>
  <c r="BL66" i="29"/>
  <c r="AS66" i="30"/>
  <c r="AS66" i="29"/>
  <c r="Z66" i="29"/>
  <c r="G66" i="29"/>
  <c r="AS74" i="35"/>
  <c r="BL74" i="35"/>
  <c r="BL74" i="34"/>
  <c r="AS74" i="34"/>
  <c r="BL74" i="33"/>
  <c r="AS74" i="33"/>
  <c r="BL74" i="32"/>
  <c r="BL74" i="31"/>
  <c r="AS74" i="31"/>
  <c r="AS74" i="32"/>
  <c r="BL74" i="30"/>
  <c r="BL74" i="29"/>
  <c r="AS74" i="30"/>
  <c r="AS74" i="29"/>
  <c r="Z74" i="29"/>
  <c r="G74" i="29"/>
  <c r="AR18" i="35"/>
  <c r="BK18" i="35"/>
  <c r="AR18" i="34"/>
  <c r="BK18" i="34"/>
  <c r="BK18" i="33"/>
  <c r="AR18" i="33"/>
  <c r="BK18" i="32"/>
  <c r="AR18" i="32"/>
  <c r="BK18" i="31"/>
  <c r="AR18" i="31"/>
  <c r="BK18" i="30"/>
  <c r="AR18" i="30"/>
  <c r="BK18" i="29"/>
  <c r="AR18" i="29"/>
  <c r="Y18" i="29"/>
  <c r="F18" i="29"/>
  <c r="AR26" i="35"/>
  <c r="BK26" i="35"/>
  <c r="AR26" i="34"/>
  <c r="BK26" i="34"/>
  <c r="BK26" i="33"/>
  <c r="AR26" i="33"/>
  <c r="BK26" i="32"/>
  <c r="AR26" i="32"/>
  <c r="BK26" i="31"/>
  <c r="AR26" i="31"/>
  <c r="BK26" i="30"/>
  <c r="AR26" i="30"/>
  <c r="BK26" i="29"/>
  <c r="AR26" i="29"/>
  <c r="Y26" i="29"/>
  <c r="F26" i="29"/>
  <c r="AR34" i="35"/>
  <c r="BK34" i="35"/>
  <c r="AR34" i="34"/>
  <c r="BK34" i="34"/>
  <c r="BK34" i="33"/>
  <c r="AR34" i="33"/>
  <c r="BK34" i="32"/>
  <c r="AR34" i="32"/>
  <c r="AR34" i="31"/>
  <c r="BK34" i="31"/>
  <c r="BK34" i="30"/>
  <c r="AR34" i="30"/>
  <c r="BK34" i="29"/>
  <c r="AR34" i="29"/>
  <c r="Y34" i="29"/>
  <c r="F34" i="29"/>
  <c r="AR42" i="35"/>
  <c r="BK42" i="35"/>
  <c r="AR42" i="34"/>
  <c r="BK42" i="34"/>
  <c r="BK42" i="33"/>
  <c r="AR42" i="33"/>
  <c r="BK42" i="32"/>
  <c r="AR42" i="32"/>
  <c r="BK42" i="31"/>
  <c r="AR42" i="31"/>
  <c r="BK42" i="30"/>
  <c r="AR42" i="30"/>
  <c r="AR42" i="29"/>
  <c r="BK42" i="29"/>
  <c r="Y42" i="29"/>
  <c r="F42" i="29"/>
  <c r="AR50" i="35"/>
  <c r="BK50" i="35"/>
  <c r="BK50" i="34"/>
  <c r="AR50" i="34"/>
  <c r="BK50" i="33"/>
  <c r="AR50" i="33"/>
  <c r="BK50" i="32"/>
  <c r="BK50" i="31"/>
  <c r="AR50" i="32"/>
  <c r="AR50" i="31"/>
  <c r="BK50" i="30"/>
  <c r="AR50" i="30"/>
  <c r="AR50" i="29"/>
  <c r="Y50" i="29"/>
  <c r="BK50" i="29"/>
  <c r="F50" i="29"/>
  <c r="AR58" i="35"/>
  <c r="BK58" i="35"/>
  <c r="BK58" i="34"/>
  <c r="AR58" i="34"/>
  <c r="BK58" i="33"/>
  <c r="AR58" i="33"/>
  <c r="BK58" i="32"/>
  <c r="BK58" i="31"/>
  <c r="AR58" i="32"/>
  <c r="AR58" i="31"/>
  <c r="BK58" i="30"/>
  <c r="AR58" i="30"/>
  <c r="AR58" i="29"/>
  <c r="Y58" i="29"/>
  <c r="BK58" i="29"/>
  <c r="F58" i="29"/>
  <c r="AR66" i="35"/>
  <c r="BK66" i="35"/>
  <c r="BK66" i="34"/>
  <c r="AR66" i="34"/>
  <c r="BK66" i="33"/>
  <c r="AR66" i="33"/>
  <c r="BK66" i="32"/>
  <c r="BK66" i="31"/>
  <c r="AR66" i="31"/>
  <c r="AR66" i="32"/>
  <c r="BK66" i="30"/>
  <c r="AR66" i="30"/>
  <c r="AR66" i="29"/>
  <c r="Y66" i="29"/>
  <c r="BK66" i="29"/>
  <c r="F66" i="29"/>
  <c r="AR74" i="35"/>
  <c r="BK74" i="35"/>
  <c r="BK74" i="34"/>
  <c r="AR74" i="34"/>
  <c r="BK74" i="33"/>
  <c r="AR74" i="33"/>
  <c r="BK74" i="32"/>
  <c r="BK74" i="31"/>
  <c r="AR74" i="31"/>
  <c r="AR74" i="32"/>
  <c r="BK74" i="30"/>
  <c r="AR74" i="30"/>
  <c r="AR74" i="29"/>
  <c r="BK74" i="29"/>
  <c r="Y74" i="29"/>
  <c r="F74" i="29"/>
  <c r="BH28" i="35"/>
  <c r="AO28" i="35"/>
  <c r="BH28" i="34"/>
  <c r="AO28" i="34"/>
  <c r="AO28" i="33"/>
  <c r="BH28" i="33"/>
  <c r="AO28" i="32"/>
  <c r="BH28" i="32"/>
  <c r="AO28" i="31"/>
  <c r="BH28" i="31"/>
  <c r="BH28" i="30"/>
  <c r="AO28" i="30"/>
  <c r="BH28" i="29"/>
  <c r="AO28" i="29"/>
  <c r="V28" i="29"/>
  <c r="C28" i="29"/>
  <c r="BH50" i="35"/>
  <c r="AO50" i="35"/>
  <c r="AO50" i="34"/>
  <c r="BH50" i="34"/>
  <c r="AO50" i="33"/>
  <c r="BH50" i="33"/>
  <c r="AO50" i="32"/>
  <c r="BH50" i="31"/>
  <c r="BH50" i="32"/>
  <c r="AO50" i="31"/>
  <c r="AO50" i="30"/>
  <c r="BH50" i="30"/>
  <c r="AO50" i="29"/>
  <c r="V50" i="29"/>
  <c r="BH50" i="29"/>
  <c r="C50" i="29"/>
  <c r="BH62" i="35"/>
  <c r="AO62" i="35"/>
  <c r="BH62" i="34"/>
  <c r="AO62" i="34"/>
  <c r="BH62" i="33"/>
  <c r="AO62" i="33"/>
  <c r="BH62" i="32"/>
  <c r="BH62" i="31"/>
  <c r="AO62" i="32"/>
  <c r="AO62" i="31"/>
  <c r="AO62" i="30"/>
  <c r="BH62" i="29"/>
  <c r="BH62" i="30"/>
  <c r="AO62" i="29"/>
  <c r="V62" i="29"/>
  <c r="C62" i="29"/>
  <c r="E66" i="30"/>
  <c r="X66" i="30"/>
  <c r="E58" i="30"/>
  <c r="X58" i="30"/>
  <c r="E50" i="30"/>
  <c r="X50" i="30"/>
  <c r="E42" i="30"/>
  <c r="X42" i="30"/>
  <c r="X34" i="30"/>
  <c r="E34" i="30"/>
  <c r="X26" i="30"/>
  <c r="E26" i="30"/>
  <c r="X18" i="30"/>
  <c r="E18" i="30"/>
  <c r="L74" i="30"/>
  <c r="AE74" i="30"/>
  <c r="AE65" i="30"/>
  <c r="L65" i="30"/>
  <c r="AE57" i="30"/>
  <c r="L57" i="30"/>
  <c r="AE49" i="30"/>
  <c r="L49" i="30"/>
  <c r="AE41" i="30"/>
  <c r="L41" i="30"/>
  <c r="AE33" i="30"/>
  <c r="L33" i="30"/>
  <c r="AE25" i="30"/>
  <c r="L25" i="30"/>
  <c r="AE17" i="30"/>
  <c r="L17" i="30"/>
  <c r="AE18" i="31"/>
  <c r="L18" i="31"/>
  <c r="AE34" i="31"/>
  <c r="L34" i="31"/>
  <c r="AE50" i="31"/>
  <c r="L50" i="31"/>
  <c r="L66" i="31"/>
  <c r="AE66" i="31"/>
  <c r="AE27" i="31"/>
  <c r="L27" i="31"/>
  <c r="L43" i="31"/>
  <c r="AE43" i="31"/>
  <c r="L59" i="31"/>
  <c r="AE59" i="31"/>
  <c r="V70" i="31"/>
  <c r="C70" i="31"/>
  <c r="C43" i="31"/>
  <c r="V43" i="31"/>
  <c r="V15" i="31"/>
  <c r="C15" i="31"/>
  <c r="F67" i="31"/>
  <c r="Y67" i="31"/>
  <c r="Y59" i="31"/>
  <c r="F59" i="31"/>
  <c r="Y51" i="31"/>
  <c r="F51" i="31"/>
  <c r="Y43" i="31"/>
  <c r="F43" i="31"/>
  <c r="Y35" i="31"/>
  <c r="F35" i="31"/>
  <c r="Y27" i="31"/>
  <c r="F27" i="31"/>
  <c r="Y19" i="31"/>
  <c r="F19" i="31"/>
  <c r="Z66" i="31"/>
  <c r="G66" i="31"/>
  <c r="Z58" i="31"/>
  <c r="G58" i="31"/>
  <c r="Z50" i="31"/>
  <c r="G50" i="31"/>
  <c r="Z42" i="31"/>
  <c r="G42" i="31"/>
  <c r="G34" i="31"/>
  <c r="Z34" i="31"/>
  <c r="G26" i="31"/>
  <c r="Z26" i="31"/>
  <c r="G18" i="31"/>
  <c r="Z18" i="31"/>
  <c r="AA74" i="31"/>
  <c r="H74" i="31"/>
  <c r="H43" i="31"/>
  <c r="AA43" i="31"/>
  <c r="AA15" i="31"/>
  <c r="H15" i="31"/>
  <c r="AC67" i="31"/>
  <c r="J67" i="31"/>
  <c r="AC59" i="31"/>
  <c r="J59" i="31"/>
  <c r="AC51" i="31"/>
  <c r="J51" i="31"/>
  <c r="AC43" i="31"/>
  <c r="J43" i="31"/>
  <c r="AC35" i="31"/>
  <c r="J35" i="31"/>
  <c r="AC27" i="31"/>
  <c r="J27" i="31"/>
  <c r="AC19" i="31"/>
  <c r="J19" i="31"/>
  <c r="AF47" i="31"/>
  <c r="M47" i="31"/>
  <c r="M21" i="31"/>
  <c r="AF21" i="31"/>
  <c r="AH68" i="31"/>
  <c r="O68" i="31"/>
  <c r="AH60" i="31"/>
  <c r="O60" i="31"/>
  <c r="AH52" i="31"/>
  <c r="O52" i="31"/>
  <c r="AH44" i="31"/>
  <c r="O44" i="31"/>
  <c r="AH36" i="31"/>
  <c r="O36" i="31"/>
  <c r="O28" i="31"/>
  <c r="AH28" i="31"/>
  <c r="O20" i="31"/>
  <c r="AH20" i="31"/>
  <c r="AH12" i="31"/>
  <c r="O12" i="31"/>
  <c r="P67" i="31"/>
  <c r="AI67" i="31"/>
  <c r="P59" i="31"/>
  <c r="AI59" i="31"/>
  <c r="P51" i="31"/>
  <c r="AI51" i="31"/>
  <c r="P43" i="31"/>
  <c r="AI43" i="31"/>
  <c r="P35" i="31"/>
  <c r="AI35" i="31"/>
  <c r="P27" i="31"/>
  <c r="AI27" i="31"/>
  <c r="P19" i="31"/>
  <c r="AI19" i="31"/>
  <c r="L24" i="35"/>
  <c r="AE24" i="35"/>
  <c r="AE40" i="35"/>
  <c r="L40" i="35"/>
  <c r="L56" i="35"/>
  <c r="AE56" i="35"/>
  <c r="L72" i="35"/>
  <c r="AE72" i="35"/>
  <c r="AE73" i="35"/>
  <c r="L73" i="35"/>
  <c r="E24" i="35"/>
  <c r="X24" i="35"/>
  <c r="E38" i="35"/>
  <c r="X38" i="35"/>
  <c r="X54" i="35"/>
  <c r="E54" i="35"/>
  <c r="X70" i="35"/>
  <c r="E70" i="35"/>
  <c r="AE21" i="34"/>
  <c r="L21" i="34"/>
  <c r="AE37" i="34"/>
  <c r="L37" i="34"/>
  <c r="L53" i="34"/>
  <c r="AE53" i="34"/>
  <c r="AE69" i="34"/>
  <c r="L69" i="34"/>
  <c r="X23" i="34"/>
  <c r="E23" i="34"/>
  <c r="E35" i="34"/>
  <c r="X35" i="34"/>
  <c r="X45" i="34"/>
  <c r="E45" i="34"/>
  <c r="E59" i="34"/>
  <c r="X59" i="34"/>
  <c r="L23" i="33"/>
  <c r="AE23" i="33"/>
  <c r="AE39" i="33"/>
  <c r="L39" i="33"/>
  <c r="AE55" i="33"/>
  <c r="L55" i="33"/>
  <c r="L71" i="33"/>
  <c r="AE71" i="33"/>
  <c r="D17" i="33"/>
  <c r="W17" i="33"/>
  <c r="X27" i="33"/>
  <c r="E27" i="33"/>
  <c r="W35" i="33"/>
  <c r="D35" i="33"/>
  <c r="W43" i="33"/>
  <c r="D43" i="33"/>
  <c r="E53" i="33"/>
  <c r="X53" i="33"/>
  <c r="E61" i="33"/>
  <c r="X61" i="33"/>
  <c r="W69" i="33"/>
  <c r="D69" i="33"/>
  <c r="L13" i="32"/>
  <c r="AE13" i="32"/>
  <c r="AE29" i="32"/>
  <c r="L29" i="32"/>
  <c r="L45" i="32"/>
  <c r="AE45" i="32"/>
  <c r="L61" i="32"/>
  <c r="AE61" i="32"/>
  <c r="X49" i="32"/>
  <c r="E49" i="32"/>
  <c r="AE25" i="35"/>
  <c r="L25" i="35"/>
  <c r="L41" i="35"/>
  <c r="AE41" i="35"/>
  <c r="L57" i="35"/>
  <c r="AE57" i="35"/>
  <c r="E25" i="35"/>
  <c r="X25" i="35"/>
  <c r="D37" i="35"/>
  <c r="W37" i="35"/>
  <c r="X51" i="35"/>
  <c r="E51" i="35"/>
  <c r="E65" i="35"/>
  <c r="X65" i="35"/>
  <c r="AE26" i="34"/>
  <c r="L26" i="34"/>
  <c r="AE42" i="34"/>
  <c r="L42" i="34"/>
  <c r="L58" i="34"/>
  <c r="AE58" i="34"/>
  <c r="L74" i="34"/>
  <c r="AE74" i="34"/>
  <c r="E24" i="34"/>
  <c r="X24" i="34"/>
  <c r="E40" i="34"/>
  <c r="X40" i="34"/>
  <c r="X56" i="34"/>
  <c r="E56" i="34"/>
  <c r="X72" i="34"/>
  <c r="E72" i="34"/>
  <c r="X73" i="34"/>
  <c r="E73" i="34"/>
  <c r="L26" i="33"/>
  <c r="AE26" i="33"/>
  <c r="AE42" i="33"/>
  <c r="L42" i="33"/>
  <c r="L58" i="33"/>
  <c r="AE58" i="33"/>
  <c r="AE74" i="33"/>
  <c r="L74" i="33"/>
  <c r="X26" i="33"/>
  <c r="E26" i="33"/>
  <c r="D34" i="33"/>
  <c r="W34" i="33"/>
  <c r="D42" i="33"/>
  <c r="W42" i="33"/>
  <c r="W50" i="33"/>
  <c r="D50" i="33"/>
  <c r="W58" i="33"/>
  <c r="D58" i="33"/>
  <c r="W66" i="33"/>
  <c r="D66" i="33"/>
  <c r="W74" i="33"/>
  <c r="D74" i="33"/>
  <c r="AE24" i="32"/>
  <c r="L24" i="32"/>
  <c r="L40" i="32"/>
  <c r="AE40" i="32"/>
  <c r="L56" i="32"/>
  <c r="AE56" i="32"/>
  <c r="L72" i="32"/>
  <c r="AE72" i="32"/>
  <c r="AE73" i="32"/>
  <c r="L73" i="32"/>
  <c r="Y74" i="32"/>
  <c r="F74" i="32"/>
  <c r="F65" i="32"/>
  <c r="Y65" i="32"/>
  <c r="F57" i="32"/>
  <c r="Y57" i="32"/>
  <c r="F49" i="32"/>
  <c r="Y49" i="32"/>
  <c r="F41" i="32"/>
  <c r="Y41" i="32"/>
  <c r="Y33" i="32"/>
  <c r="F33" i="32"/>
  <c r="Y25" i="32"/>
  <c r="F25" i="32"/>
  <c r="Y17" i="32"/>
  <c r="F17" i="32"/>
  <c r="Z72" i="32"/>
  <c r="G72" i="32"/>
  <c r="Z73" i="32"/>
  <c r="G73" i="32"/>
  <c r="Z64" i="32"/>
  <c r="G64" i="32"/>
  <c r="Z56" i="32"/>
  <c r="G56" i="32"/>
  <c r="Z48" i="32"/>
  <c r="G48" i="32"/>
  <c r="G40" i="32"/>
  <c r="Z40" i="32"/>
  <c r="Z32" i="32"/>
  <c r="G32" i="32"/>
  <c r="Z24" i="32"/>
  <c r="G24" i="32"/>
  <c r="G16" i="32"/>
  <c r="Z16" i="32"/>
  <c r="H52" i="32"/>
  <c r="AA52" i="32"/>
  <c r="I43" i="32"/>
  <c r="AB43" i="32"/>
  <c r="J70" i="32"/>
  <c r="AC70" i="32"/>
  <c r="J62" i="32"/>
  <c r="AC62" i="32"/>
  <c r="J54" i="32"/>
  <c r="AC54" i="32"/>
  <c r="AC46" i="32"/>
  <c r="J46" i="32"/>
  <c r="J38" i="32"/>
  <c r="AC38" i="32"/>
  <c r="J30" i="32"/>
  <c r="AC30" i="32"/>
  <c r="J22" i="32"/>
  <c r="AC22" i="32"/>
  <c r="AC14" i="32"/>
  <c r="J14" i="32"/>
  <c r="AF36" i="32"/>
  <c r="M36" i="32"/>
  <c r="AG27" i="32"/>
  <c r="N27" i="32"/>
  <c r="AH68" i="32"/>
  <c r="O68" i="32"/>
  <c r="AH60" i="32"/>
  <c r="O60" i="32"/>
  <c r="AH52" i="32"/>
  <c r="O52" i="32"/>
  <c r="O44" i="32"/>
  <c r="AH44" i="32"/>
  <c r="AH36" i="32"/>
  <c r="O36" i="32"/>
  <c r="AH28" i="32"/>
  <c r="O28" i="32"/>
  <c r="AH20" i="32"/>
  <c r="O20" i="32"/>
  <c r="O12" i="32"/>
  <c r="AH12" i="32"/>
  <c r="AI67" i="32"/>
  <c r="P67" i="32"/>
  <c r="AI59" i="32"/>
  <c r="P59" i="32"/>
  <c r="AI51" i="32"/>
  <c r="P51" i="32"/>
  <c r="AI43" i="32"/>
  <c r="P43" i="32"/>
  <c r="AI35" i="32"/>
  <c r="P35" i="32"/>
  <c r="AI27" i="32"/>
  <c r="P27" i="32"/>
  <c r="P19" i="32"/>
  <c r="AI19" i="32"/>
  <c r="V68" i="33"/>
  <c r="C68" i="33"/>
  <c r="V60" i="33"/>
  <c r="C60" i="33"/>
  <c r="V52" i="33"/>
  <c r="C52" i="33"/>
  <c r="V44" i="33"/>
  <c r="C44" i="33"/>
  <c r="V36" i="33"/>
  <c r="C36" i="33"/>
  <c r="C28" i="33"/>
  <c r="V28" i="33"/>
  <c r="V20" i="33"/>
  <c r="C20" i="33"/>
  <c r="C12" i="33"/>
  <c r="V12" i="33"/>
  <c r="F67" i="33"/>
  <c r="Y67" i="33"/>
  <c r="F59" i="33"/>
  <c r="Y59" i="33"/>
  <c r="F51" i="33"/>
  <c r="Y51" i="33"/>
  <c r="Y43" i="33"/>
  <c r="F43" i="33"/>
  <c r="Y35" i="33"/>
  <c r="F35" i="33"/>
  <c r="F27" i="33"/>
  <c r="Y27" i="33"/>
  <c r="F19" i="33"/>
  <c r="Y19" i="33"/>
  <c r="G66" i="33"/>
  <c r="Z66" i="33"/>
  <c r="G58" i="33"/>
  <c r="Z58" i="33"/>
  <c r="G50" i="33"/>
  <c r="Z50" i="33"/>
  <c r="Z42" i="33"/>
  <c r="G42" i="33"/>
  <c r="Z34" i="33"/>
  <c r="G34" i="33"/>
  <c r="G26" i="33"/>
  <c r="Z26" i="33"/>
  <c r="G18" i="33"/>
  <c r="Z18" i="33"/>
  <c r="AA74" i="33"/>
  <c r="H74" i="33"/>
  <c r="AA65" i="33"/>
  <c r="H65" i="33"/>
  <c r="AA57" i="33"/>
  <c r="H57" i="33"/>
  <c r="AA49" i="33"/>
  <c r="H49" i="33"/>
  <c r="AA41" i="33"/>
  <c r="H41" i="33"/>
  <c r="H33" i="33"/>
  <c r="AA33" i="33"/>
  <c r="H25" i="33"/>
  <c r="AA25" i="33"/>
  <c r="H17" i="33"/>
  <c r="AA17" i="33"/>
  <c r="AB72" i="33"/>
  <c r="I72" i="33"/>
  <c r="I73" i="33"/>
  <c r="AB73" i="33"/>
  <c r="I64" i="33"/>
  <c r="AB64" i="33"/>
  <c r="I56" i="33"/>
  <c r="AB56" i="33"/>
  <c r="I48" i="33"/>
  <c r="AB48" i="33"/>
  <c r="I40" i="33"/>
  <c r="AB40" i="33"/>
  <c r="AB32" i="33"/>
  <c r="I32" i="33"/>
  <c r="AB24" i="33"/>
  <c r="I24" i="33"/>
  <c r="AB16" i="33"/>
  <c r="I16" i="33"/>
  <c r="AC71" i="33"/>
  <c r="J71" i="33"/>
  <c r="AC63" i="33"/>
  <c r="J63" i="33"/>
  <c r="J55" i="33"/>
  <c r="AC55" i="33"/>
  <c r="J47" i="33"/>
  <c r="AC47" i="33"/>
  <c r="J39" i="33"/>
  <c r="AC39" i="33"/>
  <c r="J31" i="33"/>
  <c r="AC31" i="33"/>
  <c r="J23" i="33"/>
  <c r="AC23" i="33"/>
  <c r="J15" i="33"/>
  <c r="AC15" i="33"/>
  <c r="M70" i="33"/>
  <c r="AF70" i="33"/>
  <c r="M62" i="33"/>
  <c r="AF62" i="33"/>
  <c r="M54" i="33"/>
  <c r="AF54" i="33"/>
  <c r="M46" i="33"/>
  <c r="AF46" i="33"/>
  <c r="M38" i="33"/>
  <c r="AF38" i="33"/>
  <c r="AF30" i="33"/>
  <c r="M30" i="33"/>
  <c r="AF22" i="33"/>
  <c r="M22" i="33"/>
  <c r="AF14" i="33"/>
  <c r="M14" i="33"/>
  <c r="N69" i="33"/>
  <c r="AG69" i="33"/>
  <c r="N61" i="33"/>
  <c r="AG61" i="33"/>
  <c r="N53" i="33"/>
  <c r="AG53" i="33"/>
  <c r="AG44" i="33"/>
  <c r="N44" i="33"/>
  <c r="AG34" i="33"/>
  <c r="N34" i="33"/>
  <c r="N23" i="33"/>
  <c r="AG23" i="33"/>
  <c r="N12" i="33"/>
  <c r="AG12" i="33"/>
  <c r="O67" i="33"/>
  <c r="AH67" i="33"/>
  <c r="O59" i="33"/>
  <c r="AH59" i="33"/>
  <c r="O51" i="33"/>
  <c r="AH51" i="33"/>
  <c r="O43" i="33"/>
  <c r="AH43" i="33"/>
  <c r="O35" i="33"/>
  <c r="AH35" i="33"/>
  <c r="AH27" i="33"/>
  <c r="O27" i="33"/>
  <c r="AH19" i="33"/>
  <c r="O19" i="33"/>
  <c r="P66" i="33"/>
  <c r="AI66" i="33"/>
  <c r="P58" i="33"/>
  <c r="AI58" i="33"/>
  <c r="AI50" i="33"/>
  <c r="P50" i="33"/>
  <c r="AI42" i="33"/>
  <c r="P42" i="33"/>
  <c r="AI34" i="33"/>
  <c r="P34" i="33"/>
  <c r="P26" i="33"/>
  <c r="AI26" i="33"/>
  <c r="P18" i="33"/>
  <c r="AI18" i="33"/>
  <c r="R63" i="33"/>
  <c r="AK63" i="33"/>
  <c r="AK52" i="33"/>
  <c r="R52" i="33"/>
  <c r="AK41" i="33"/>
  <c r="R41" i="33"/>
  <c r="R31" i="33"/>
  <c r="AK31" i="33"/>
  <c r="R20" i="33"/>
  <c r="AK20" i="33"/>
  <c r="V53" i="34"/>
  <c r="C53" i="34"/>
  <c r="V32" i="34"/>
  <c r="C32" i="34"/>
  <c r="F66" i="34"/>
  <c r="Y66" i="34"/>
  <c r="F58" i="34"/>
  <c r="Y58" i="34"/>
  <c r="Y50" i="34"/>
  <c r="F50" i="34"/>
  <c r="Y42" i="34"/>
  <c r="F42" i="34"/>
  <c r="Y34" i="34"/>
  <c r="F34" i="34"/>
  <c r="Y26" i="34"/>
  <c r="F26" i="34"/>
  <c r="Y18" i="34"/>
  <c r="F18" i="34"/>
  <c r="Z74" i="34"/>
  <c r="G74" i="34"/>
  <c r="Z65" i="34"/>
  <c r="G65" i="34"/>
  <c r="Z57" i="34"/>
  <c r="G57" i="34"/>
  <c r="Z49" i="34"/>
  <c r="G49" i="34"/>
  <c r="G41" i="34"/>
  <c r="Z41" i="34"/>
  <c r="G33" i="34"/>
  <c r="Z33" i="34"/>
  <c r="G25" i="34"/>
  <c r="Z25" i="34"/>
  <c r="G17" i="34"/>
  <c r="Z17" i="34"/>
  <c r="H69" i="34"/>
  <c r="AA69" i="34"/>
  <c r="AA48" i="34"/>
  <c r="H48" i="34"/>
  <c r="AA27" i="34"/>
  <c r="H27" i="34"/>
  <c r="AB72" i="34"/>
  <c r="I72" i="34"/>
  <c r="AB73" i="34"/>
  <c r="I73" i="34"/>
  <c r="AB64" i="34"/>
  <c r="I64" i="34"/>
  <c r="AB56" i="34"/>
  <c r="I56" i="34"/>
  <c r="I48" i="34"/>
  <c r="AB48" i="34"/>
  <c r="I40" i="34"/>
  <c r="AB40" i="34"/>
  <c r="I32" i="34"/>
  <c r="AB32" i="34"/>
  <c r="I24" i="34"/>
  <c r="AB24" i="34"/>
  <c r="I16" i="34"/>
  <c r="AB16" i="34"/>
  <c r="J71" i="34"/>
  <c r="AC71" i="34"/>
  <c r="J63" i="34"/>
  <c r="AC63" i="34"/>
  <c r="AC55" i="34"/>
  <c r="J55" i="34"/>
  <c r="AC47" i="34"/>
  <c r="J47" i="34"/>
  <c r="AC39" i="34"/>
  <c r="J39" i="34"/>
  <c r="AC31" i="34"/>
  <c r="J31" i="34"/>
  <c r="AC23" i="34"/>
  <c r="J23" i="34"/>
  <c r="AC15" i="34"/>
  <c r="J15" i="34"/>
  <c r="AF64" i="34"/>
  <c r="M64" i="34"/>
  <c r="M43" i="34"/>
  <c r="AF43" i="34"/>
  <c r="AF21" i="34"/>
  <c r="M21" i="34"/>
  <c r="N70" i="34"/>
  <c r="AG70" i="34"/>
  <c r="N62" i="34"/>
  <c r="AG62" i="34"/>
  <c r="AG54" i="34"/>
  <c r="N54" i="34"/>
  <c r="AG46" i="34"/>
  <c r="N46" i="34"/>
  <c r="AG38" i="34"/>
  <c r="N38" i="34"/>
  <c r="AG30" i="34"/>
  <c r="N30" i="34"/>
  <c r="AG22" i="34"/>
  <c r="N22" i="34"/>
  <c r="AG14" i="34"/>
  <c r="N14" i="34"/>
  <c r="AH69" i="34"/>
  <c r="O69" i="34"/>
  <c r="AH61" i="34"/>
  <c r="O61" i="34"/>
  <c r="AH53" i="34"/>
  <c r="O53" i="34"/>
  <c r="AH45" i="34"/>
  <c r="O45" i="34"/>
  <c r="O37" i="34"/>
  <c r="AH37" i="34"/>
  <c r="O29" i="34"/>
  <c r="AH29" i="34"/>
  <c r="O21" i="34"/>
  <c r="AH21" i="34"/>
  <c r="O13" i="34"/>
  <c r="AH13" i="34"/>
  <c r="P68" i="34"/>
  <c r="AI68" i="34"/>
  <c r="P60" i="34"/>
  <c r="AI60" i="34"/>
  <c r="AI52" i="34"/>
  <c r="P52" i="34"/>
  <c r="AI44" i="34"/>
  <c r="P44" i="34"/>
  <c r="AI36" i="34"/>
  <c r="P36" i="34"/>
  <c r="AI28" i="34"/>
  <c r="P28" i="34"/>
  <c r="P20" i="34"/>
  <c r="AI20" i="34"/>
  <c r="P12" i="34"/>
  <c r="AI12" i="34"/>
  <c r="R67" i="34"/>
  <c r="AK67" i="34"/>
  <c r="R59" i="34"/>
  <c r="AK59" i="34"/>
  <c r="AK51" i="34"/>
  <c r="R51" i="34"/>
  <c r="R43" i="34"/>
  <c r="AK43" i="34"/>
  <c r="AK35" i="34"/>
  <c r="R35" i="34"/>
  <c r="AK27" i="34"/>
  <c r="R27" i="34"/>
  <c r="AK19" i="34"/>
  <c r="R19" i="34"/>
  <c r="C59" i="35"/>
  <c r="V59" i="35"/>
  <c r="C41" i="35"/>
  <c r="V41" i="35"/>
  <c r="C21" i="35"/>
  <c r="V21" i="35"/>
  <c r="Y63" i="35"/>
  <c r="F63" i="35"/>
  <c r="F47" i="35"/>
  <c r="Y47" i="35"/>
  <c r="Y31" i="35"/>
  <c r="F31" i="35"/>
  <c r="F15" i="35"/>
  <c r="Y15" i="35"/>
  <c r="G68" i="35"/>
  <c r="Z68" i="35"/>
  <c r="Z60" i="35"/>
  <c r="G60" i="35"/>
  <c r="Z52" i="35"/>
  <c r="G52" i="35"/>
  <c r="Z44" i="35"/>
  <c r="G44" i="35"/>
  <c r="Z36" i="35"/>
  <c r="G36" i="35"/>
  <c r="G28" i="35"/>
  <c r="Z28" i="35"/>
  <c r="Z20" i="35"/>
  <c r="G20" i="35"/>
  <c r="Z12" i="35"/>
  <c r="G12" i="35"/>
  <c r="H59" i="35"/>
  <c r="AA59" i="35"/>
  <c r="H41" i="35"/>
  <c r="AA41" i="35"/>
  <c r="AA21" i="35"/>
  <c r="H21" i="35"/>
  <c r="AB69" i="35"/>
  <c r="I69" i="35"/>
  <c r="AB61" i="35"/>
  <c r="I61" i="35"/>
  <c r="AB53" i="35"/>
  <c r="I53" i="35"/>
  <c r="AB45" i="35"/>
  <c r="I45" i="35"/>
  <c r="AB37" i="35"/>
  <c r="I37" i="35"/>
  <c r="I29" i="35"/>
  <c r="AB29" i="35"/>
  <c r="I21" i="35"/>
  <c r="AB21" i="35"/>
  <c r="I13" i="35"/>
  <c r="AB13" i="35"/>
  <c r="AC61" i="35"/>
  <c r="J61" i="35"/>
  <c r="J45" i="35"/>
  <c r="AC45" i="35"/>
  <c r="AC29" i="35"/>
  <c r="J29" i="35"/>
  <c r="J13" i="35"/>
  <c r="AC13" i="35"/>
  <c r="AF59" i="35"/>
  <c r="M59" i="35"/>
  <c r="AF39" i="35"/>
  <c r="M39" i="35"/>
  <c r="AF17" i="35"/>
  <c r="M17" i="35"/>
  <c r="AG68" i="35"/>
  <c r="N68" i="35"/>
  <c r="N60" i="35"/>
  <c r="AG60" i="35"/>
  <c r="N52" i="35"/>
  <c r="AG52" i="35"/>
  <c r="N44" i="35"/>
  <c r="AG44" i="35"/>
  <c r="N36" i="35"/>
  <c r="AG36" i="35"/>
  <c r="AG28" i="35"/>
  <c r="N28" i="35"/>
  <c r="AG20" i="35"/>
  <c r="N20" i="35"/>
  <c r="AG12" i="35"/>
  <c r="N12" i="35"/>
  <c r="AH58" i="35"/>
  <c r="O58" i="35"/>
  <c r="AH36" i="35"/>
  <c r="O36" i="35"/>
  <c r="O15" i="35"/>
  <c r="AH15" i="35"/>
  <c r="AI67" i="35"/>
  <c r="P67" i="35"/>
  <c r="P59" i="35"/>
  <c r="AI59" i="35"/>
  <c r="P51" i="35"/>
  <c r="AI51" i="35"/>
  <c r="P43" i="35"/>
  <c r="AI43" i="35"/>
  <c r="P35" i="35"/>
  <c r="AI35" i="35"/>
  <c r="AI27" i="35"/>
  <c r="P27" i="35"/>
  <c r="AI19" i="35"/>
  <c r="P19" i="35"/>
  <c r="R67" i="35"/>
  <c r="AK67" i="35"/>
  <c r="AK59" i="35"/>
  <c r="R59" i="35"/>
  <c r="R51" i="35"/>
  <c r="AK51" i="35"/>
  <c r="R43" i="35"/>
  <c r="AK43" i="35"/>
  <c r="R35" i="35"/>
  <c r="AK35" i="35"/>
  <c r="AK27" i="35"/>
  <c r="R27" i="35"/>
  <c r="AK19" i="35"/>
  <c r="R19" i="35"/>
  <c r="BQ75" i="35"/>
  <c r="AX75" i="35"/>
  <c r="BQ75" i="34"/>
  <c r="AX75" i="34"/>
  <c r="AX75" i="33"/>
  <c r="BQ75" i="33"/>
  <c r="BQ75" i="32"/>
  <c r="AX75" i="32"/>
  <c r="BQ75" i="31"/>
  <c r="AX75" i="31"/>
  <c r="AX75" i="30"/>
  <c r="BQ75" i="29"/>
  <c r="BQ75" i="30"/>
  <c r="AX75" i="29"/>
  <c r="AE75" i="29"/>
  <c r="L75" i="29"/>
  <c r="AT76" i="35"/>
  <c r="BM76" i="35"/>
  <c r="AT76" i="34"/>
  <c r="BM76" i="34"/>
  <c r="BM76" i="33"/>
  <c r="AT76" i="33"/>
  <c r="BM76" i="32"/>
  <c r="AT76" i="32"/>
  <c r="BM76" i="31"/>
  <c r="AT76" i="31"/>
  <c r="BM76" i="30"/>
  <c r="AT76" i="29"/>
  <c r="AT76" i="30"/>
  <c r="AA76" i="29"/>
  <c r="BM76" i="29"/>
  <c r="H76" i="29"/>
  <c r="BW76" i="35"/>
  <c r="BD76" i="35"/>
  <c r="BD76" i="34"/>
  <c r="BW76" i="34"/>
  <c r="BW76" i="33"/>
  <c r="BD76" i="33"/>
  <c r="BD76" i="32"/>
  <c r="BW76" i="32"/>
  <c r="BD76" i="31"/>
  <c r="BW76" i="31"/>
  <c r="BW76" i="29"/>
  <c r="BW76" i="30"/>
  <c r="BD76" i="30"/>
  <c r="AK76" i="29"/>
  <c r="R76" i="29"/>
  <c r="BD76" i="29"/>
  <c r="BD77" i="35"/>
  <c r="BW77" i="35"/>
  <c r="BW77" i="34"/>
  <c r="BD77" i="34"/>
  <c r="BW77" i="33"/>
  <c r="BD77" i="33"/>
  <c r="BD77" i="32"/>
  <c r="BW77" i="32"/>
  <c r="BW77" i="31"/>
  <c r="BD77" i="31"/>
  <c r="BW77" i="30"/>
  <c r="BW77" i="29"/>
  <c r="BD77" i="30"/>
  <c r="BD77" i="29"/>
  <c r="AK77" i="29"/>
  <c r="R77" i="29"/>
  <c r="BH77" i="35"/>
  <c r="AO77" i="35"/>
  <c r="AO77" i="34"/>
  <c r="BH77" i="34"/>
  <c r="BH77" i="33"/>
  <c r="AO77" i="33"/>
  <c r="AO77" i="32"/>
  <c r="BH77" i="32"/>
  <c r="AO77" i="31"/>
  <c r="BH77" i="31"/>
  <c r="BH77" i="30"/>
  <c r="BH77" i="29"/>
  <c r="AO77" i="30"/>
  <c r="AO77" i="29"/>
  <c r="V77" i="29"/>
  <c r="C77" i="29"/>
  <c r="BS78" i="35"/>
  <c r="AZ78" i="35"/>
  <c r="BS78" i="34"/>
  <c r="AZ78" i="34"/>
  <c r="BS78" i="33"/>
  <c r="AZ78" i="33"/>
  <c r="BS78" i="32"/>
  <c r="AZ78" i="32"/>
  <c r="AZ78" i="31"/>
  <c r="BS78" i="31"/>
  <c r="BS78" i="30"/>
  <c r="AZ78" i="30"/>
  <c r="BS78" i="29"/>
  <c r="AZ78" i="29"/>
  <c r="AG78" i="29"/>
  <c r="N78" i="29"/>
  <c r="AZ82" i="33"/>
  <c r="AZ82" i="29"/>
  <c r="BS82" i="32"/>
  <c r="AZ82" i="32"/>
  <c r="AZ82" i="35"/>
  <c r="BS82" i="31"/>
  <c r="BS82" i="35"/>
  <c r="AZ82" i="31"/>
  <c r="AZ82" i="34"/>
  <c r="BS82" i="30"/>
  <c r="BS82" i="34"/>
  <c r="BS82" i="29"/>
  <c r="BS82" i="33"/>
  <c r="AZ82" i="30"/>
  <c r="N78" i="35"/>
  <c r="AG78" i="35"/>
  <c r="AI77" i="35"/>
  <c r="P77" i="35"/>
  <c r="AK76" i="35"/>
  <c r="R76" i="35"/>
  <c r="AG75" i="35"/>
  <c r="N75" i="35"/>
  <c r="AF78" i="34"/>
  <c r="M78" i="34"/>
  <c r="C78" i="34"/>
  <c r="V78" i="34"/>
  <c r="Z77" i="34"/>
  <c r="G77" i="34"/>
  <c r="Z76" i="34"/>
  <c r="G76" i="34"/>
  <c r="P75" i="34"/>
  <c r="AI75" i="34"/>
  <c r="E75" i="34"/>
  <c r="X75" i="34"/>
  <c r="M78" i="33"/>
  <c r="AF78" i="33"/>
  <c r="C78" i="33"/>
  <c r="V78" i="33"/>
  <c r="AE77" i="33"/>
  <c r="L77" i="33"/>
  <c r="J76" i="33"/>
  <c r="AC76" i="33"/>
  <c r="AC75" i="33"/>
  <c r="J75" i="33"/>
  <c r="F78" i="32"/>
  <c r="Y78" i="32"/>
  <c r="P77" i="32"/>
  <c r="AI77" i="32"/>
  <c r="E77" i="32"/>
  <c r="X77" i="32"/>
  <c r="AC76" i="32"/>
  <c r="J76" i="32"/>
  <c r="L75" i="32"/>
  <c r="AE75" i="32"/>
  <c r="Y78" i="31"/>
  <c r="F78" i="31"/>
  <c r="O77" i="31"/>
  <c r="AH77" i="31"/>
  <c r="L76" i="31"/>
  <c r="AE76" i="31"/>
  <c r="AB78" i="30"/>
  <c r="I78" i="30"/>
  <c r="R77" i="30"/>
  <c r="AK77" i="30"/>
  <c r="Y77" i="30"/>
  <c r="F77" i="30"/>
  <c r="AE76" i="30"/>
  <c r="L76" i="30"/>
  <c r="AK75" i="30"/>
  <c r="R75" i="30"/>
  <c r="F75" i="30"/>
  <c r="Y75" i="30"/>
  <c r="AX79" i="35"/>
  <c r="BQ79" i="35"/>
  <c r="BQ79" i="34"/>
  <c r="AX79" i="34"/>
  <c r="BQ79" i="33"/>
  <c r="AX79" i="33"/>
  <c r="AX79" i="32"/>
  <c r="BQ79" i="32"/>
  <c r="BQ79" i="31"/>
  <c r="AX79" i="31"/>
  <c r="AX79" i="30"/>
  <c r="BQ79" i="30"/>
  <c r="BQ79" i="29"/>
  <c r="AX79" i="29"/>
  <c r="AE79" i="29"/>
  <c r="L79" i="29"/>
  <c r="AX83" i="34"/>
  <c r="BQ83" i="29"/>
  <c r="AX83" i="33"/>
  <c r="BQ83" i="30"/>
  <c r="BQ83" i="33"/>
  <c r="AX83" i="29"/>
  <c r="BQ83" i="32"/>
  <c r="AX83" i="32"/>
  <c r="BQ83" i="35"/>
  <c r="BQ83" i="31"/>
  <c r="AX83" i="35"/>
  <c r="AX83" i="31"/>
  <c r="BQ83" i="34"/>
  <c r="AX83" i="30"/>
  <c r="BK80" i="35"/>
  <c r="AR80" i="35"/>
  <c r="AR80" i="34"/>
  <c r="BK80" i="34"/>
  <c r="BK80" i="33"/>
  <c r="AR80" i="33"/>
  <c r="AR80" i="32"/>
  <c r="BK80" i="32"/>
  <c r="AR80" i="31"/>
  <c r="BK80" i="31"/>
  <c r="BK80" i="29"/>
  <c r="AR80" i="30"/>
  <c r="BK80" i="30"/>
  <c r="Y80" i="29"/>
  <c r="F80" i="29"/>
  <c r="AR80" i="29"/>
  <c r="AR84" i="32"/>
  <c r="BK84" i="35"/>
  <c r="BK84" i="31"/>
  <c r="AR84" i="35"/>
  <c r="AR84" i="31"/>
  <c r="BK84" i="34"/>
  <c r="AR84" i="30"/>
  <c r="AR84" i="34"/>
  <c r="BK84" i="29"/>
  <c r="AR84" i="33"/>
  <c r="BK84" i="30"/>
  <c r="BK84" i="33"/>
  <c r="AR84" i="29"/>
  <c r="BK84" i="32"/>
  <c r="BT80" i="35"/>
  <c r="BA80" i="35"/>
  <c r="BT80" i="34"/>
  <c r="BA80" i="34"/>
  <c r="BT80" i="33"/>
  <c r="BA80" i="33"/>
  <c r="BA80" i="32"/>
  <c r="BT80" i="32"/>
  <c r="BA80" i="31"/>
  <c r="BT80" i="31"/>
  <c r="BA80" i="30"/>
  <c r="BT80" i="30"/>
  <c r="O80" i="29"/>
  <c r="BT80" i="29"/>
  <c r="BA80" i="29"/>
  <c r="AH80" i="29"/>
  <c r="BT84" i="33"/>
  <c r="BA84" i="29"/>
  <c r="BT84" i="32"/>
  <c r="BA84" i="32"/>
  <c r="BA84" i="35"/>
  <c r="BT84" i="31"/>
  <c r="BT84" i="35"/>
  <c r="BA84" i="31"/>
  <c r="BA84" i="34"/>
  <c r="BA84" i="30"/>
  <c r="BT84" i="34"/>
  <c r="BT84" i="29"/>
  <c r="BA84" i="33"/>
  <c r="BT84" i="30"/>
  <c r="AB79" i="30"/>
  <c r="I79" i="30"/>
  <c r="AG80" i="30"/>
  <c r="N80" i="30"/>
  <c r="AE79" i="31"/>
  <c r="L79" i="31"/>
  <c r="L80" i="31"/>
  <c r="AE80" i="31"/>
  <c r="J80" i="32"/>
  <c r="AC80" i="32"/>
  <c r="L79" i="33"/>
  <c r="AE79" i="33"/>
  <c r="G80" i="33"/>
  <c r="Z80" i="33"/>
  <c r="AH79" i="34"/>
  <c r="O79" i="34"/>
  <c r="H80" i="34"/>
  <c r="AA80" i="34"/>
  <c r="R80" i="34"/>
  <c r="AK80" i="34"/>
  <c r="X79" i="35"/>
  <c r="E79" i="35"/>
  <c r="AB80" i="35"/>
  <c r="I80" i="35"/>
  <c r="AP25" i="35"/>
  <c r="BI25" i="35"/>
  <c r="BI25" i="34"/>
  <c r="AP25" i="34"/>
  <c r="BI25" i="33"/>
  <c r="AP25" i="33"/>
  <c r="BI25" i="32"/>
  <c r="AP25" i="32"/>
  <c r="BI25" i="31"/>
  <c r="AP25" i="31"/>
  <c r="BI25" i="30"/>
  <c r="AP25" i="30"/>
  <c r="BI25" i="29"/>
  <c r="AP25" i="29"/>
  <c r="W25" i="29"/>
  <c r="D25" i="29"/>
  <c r="AP72" i="35"/>
  <c r="BI72" i="35"/>
  <c r="BI72" i="34"/>
  <c r="AP72" i="34"/>
  <c r="BI72" i="33"/>
  <c r="AP72" i="33"/>
  <c r="BI72" i="32"/>
  <c r="BI72" i="31"/>
  <c r="AP72" i="32"/>
  <c r="AP72" i="31"/>
  <c r="BI72" i="30"/>
  <c r="AP72" i="30"/>
  <c r="BI72" i="29"/>
  <c r="AP72" i="29"/>
  <c r="W72" i="29"/>
  <c r="D72" i="29"/>
  <c r="W73" i="29"/>
  <c r="D73" i="29"/>
  <c r="D12" i="33"/>
  <c r="W12" i="33"/>
  <c r="D31" i="33"/>
  <c r="W31" i="33"/>
  <c r="W23" i="34"/>
  <c r="D23" i="34"/>
  <c r="D59" i="34"/>
  <c r="W59" i="34"/>
  <c r="D45" i="35"/>
  <c r="W45" i="35"/>
  <c r="AJ55" i="31"/>
  <c r="Q55" i="31"/>
  <c r="Q15" i="33"/>
  <c r="AJ15" i="33"/>
  <c r="AJ23" i="33"/>
  <c r="Q23" i="33"/>
  <c r="Q31" i="33"/>
  <c r="AJ31" i="33"/>
  <c r="AJ39" i="33"/>
  <c r="Q39" i="33"/>
  <c r="AJ47" i="33"/>
  <c r="Q47" i="33"/>
  <c r="AJ55" i="33"/>
  <c r="Q55" i="33"/>
  <c r="AJ63" i="33"/>
  <c r="Q63" i="33"/>
  <c r="Q71" i="33"/>
  <c r="AJ71" i="33"/>
  <c r="Q80" i="33"/>
  <c r="AJ80" i="33"/>
  <c r="Q14" i="34"/>
  <c r="AJ14" i="34"/>
  <c r="AJ78" i="34"/>
  <c r="Q78" i="34"/>
  <c r="Q27" i="35"/>
  <c r="AJ27" i="35"/>
  <c r="Q67" i="35"/>
  <c r="AJ67" i="35"/>
  <c r="BV66" i="35"/>
  <c r="BC66" i="35"/>
  <c r="BV66" i="34"/>
  <c r="BC66" i="34"/>
  <c r="BV66" i="33"/>
  <c r="BC66" i="33"/>
  <c r="BC66" i="32"/>
  <c r="BV66" i="32"/>
  <c r="BC66" i="31"/>
  <c r="BV66" i="31"/>
  <c r="BC66" i="30"/>
  <c r="Q66" i="29"/>
  <c r="BV66" i="30"/>
  <c r="BC66" i="29"/>
  <c r="BV66" i="29"/>
  <c r="AJ66" i="29"/>
  <c r="AQ81" i="35"/>
  <c r="BJ81" i="35"/>
  <c r="AQ81" i="34"/>
  <c r="BJ81" i="34"/>
  <c r="BJ81" i="33"/>
  <c r="AQ81" i="33"/>
  <c r="BJ81" i="32"/>
  <c r="AQ81" i="32"/>
  <c r="BJ81" i="31"/>
  <c r="AQ81" i="31"/>
  <c r="BJ81" i="30"/>
  <c r="AQ81" i="30"/>
  <c r="BJ81" i="29"/>
  <c r="AQ81" i="29"/>
  <c r="X81" i="29"/>
  <c r="E81" i="29"/>
  <c r="AQ85" i="32"/>
  <c r="BJ85" i="35"/>
  <c r="AQ85" i="31"/>
  <c r="AQ85" i="35"/>
  <c r="BJ85" i="31"/>
  <c r="BJ85" i="34"/>
  <c r="BJ85" i="30"/>
  <c r="AQ85" i="34"/>
  <c r="BJ85" i="29"/>
  <c r="BJ85" i="33"/>
  <c r="AQ85" i="30"/>
  <c r="AQ85" i="33"/>
  <c r="AQ85" i="29"/>
  <c r="BJ85" i="32"/>
  <c r="X82" i="29"/>
  <c r="E82" i="29"/>
  <c r="R81" i="34"/>
  <c r="AK81" i="34"/>
  <c r="AK82" i="34"/>
  <c r="R82" i="34"/>
  <c r="F81" i="34"/>
  <c r="Y81" i="34"/>
  <c r="F82" i="34"/>
  <c r="Y82" i="34"/>
  <c r="AA81" i="33"/>
  <c r="H81" i="33"/>
  <c r="AA82" i="33"/>
  <c r="H82" i="33"/>
  <c r="Z81" i="32"/>
  <c r="G81" i="32"/>
  <c r="G82" i="32"/>
  <c r="Z82" i="32"/>
  <c r="AC81" i="31"/>
  <c r="J81" i="31"/>
  <c r="AC82" i="31"/>
  <c r="J82" i="31"/>
  <c r="AG81" i="30"/>
  <c r="N81" i="30"/>
  <c r="AG82" i="30"/>
  <c r="N82" i="30"/>
  <c r="AG12" i="31"/>
  <c r="N12" i="31"/>
  <c r="R13" i="31"/>
  <c r="AK13" i="31"/>
  <c r="AJ15" i="31"/>
  <c r="Q15" i="31"/>
  <c r="AK16" i="31"/>
  <c r="R16" i="31"/>
  <c r="C18" i="31"/>
  <c r="V18" i="31"/>
  <c r="V19" i="31"/>
  <c r="C19" i="31"/>
  <c r="AA20" i="31"/>
  <c r="H20" i="31"/>
  <c r="I22" i="31"/>
  <c r="AB22" i="31"/>
  <c r="AK23" i="31"/>
  <c r="R23" i="31"/>
  <c r="H25" i="31"/>
  <c r="AA25" i="31"/>
  <c r="AK26" i="31"/>
  <c r="R26" i="31"/>
  <c r="C28" i="31"/>
  <c r="V28" i="31"/>
  <c r="H29" i="31"/>
  <c r="AA29" i="31"/>
  <c r="M30" i="31"/>
  <c r="AF30" i="31"/>
  <c r="I32" i="31"/>
  <c r="AB32" i="31"/>
  <c r="AK33" i="31"/>
  <c r="R33" i="31"/>
  <c r="AA35" i="31"/>
  <c r="H35" i="31"/>
  <c r="I36" i="31"/>
  <c r="AB36" i="31"/>
  <c r="V38" i="31"/>
  <c r="C38" i="31"/>
  <c r="H39" i="31"/>
  <c r="AA39" i="31"/>
  <c r="M40" i="31"/>
  <c r="AF40" i="31"/>
  <c r="AJ41" i="31"/>
  <c r="Q41" i="31"/>
  <c r="AK43" i="31"/>
  <c r="R43" i="31"/>
  <c r="H45" i="31"/>
  <c r="AA45" i="31"/>
  <c r="AB46" i="31"/>
  <c r="I46" i="31"/>
  <c r="V48" i="31"/>
  <c r="C48" i="31"/>
  <c r="AB49" i="31"/>
  <c r="I49" i="31"/>
  <c r="N50" i="31"/>
  <c r="AG50" i="31"/>
  <c r="AJ51" i="31"/>
  <c r="Q51" i="31"/>
  <c r="R52" i="31"/>
  <c r="AK52" i="31"/>
  <c r="R54" i="31"/>
  <c r="AK54" i="31"/>
  <c r="AB56" i="31"/>
  <c r="I56" i="31"/>
  <c r="AJ57" i="31"/>
  <c r="Q57" i="31"/>
  <c r="H59" i="31"/>
  <c r="AA59" i="31"/>
  <c r="AB60" i="31"/>
  <c r="I60" i="31"/>
  <c r="AJ61" i="31"/>
  <c r="Q61" i="31"/>
  <c r="AB63" i="31"/>
  <c r="I63" i="31"/>
  <c r="N64" i="31"/>
  <c r="AG64" i="31"/>
  <c r="AA66" i="31"/>
  <c r="H66" i="31"/>
  <c r="AF67" i="31"/>
  <c r="M67" i="31"/>
  <c r="R68" i="31"/>
  <c r="AK68" i="31"/>
  <c r="M70" i="31"/>
  <c r="AF70" i="31"/>
  <c r="N71" i="31"/>
  <c r="AG71" i="31"/>
  <c r="R72" i="31"/>
  <c r="AK72" i="31"/>
  <c r="R73" i="31"/>
  <c r="AK73" i="31"/>
  <c r="AG75" i="31"/>
  <c r="N75" i="31"/>
  <c r="Q76" i="31"/>
  <c r="AJ76" i="31"/>
  <c r="R77" i="31"/>
  <c r="AK77" i="31"/>
  <c r="C79" i="31"/>
  <c r="V79" i="31"/>
  <c r="I80" i="31"/>
  <c r="AB80" i="31"/>
  <c r="AJ12" i="29"/>
  <c r="Q12" i="29"/>
  <c r="BV15" i="35"/>
  <c r="BC15" i="34"/>
  <c r="BC15" i="35"/>
  <c r="BV15" i="34"/>
  <c r="BV15" i="33"/>
  <c r="BC15" i="33"/>
  <c r="BV15" i="32"/>
  <c r="BC15" i="32"/>
  <c r="BV15" i="31"/>
  <c r="BC15" i="31"/>
  <c r="BV15" i="30"/>
  <c r="BC15" i="30"/>
  <c r="AJ15" i="29"/>
  <c r="BV15" i="29"/>
  <c r="BC15" i="29"/>
  <c r="Q15" i="29"/>
  <c r="BC19" i="35"/>
  <c r="BV19" i="35"/>
  <c r="BV19" i="34"/>
  <c r="BC19" i="34"/>
  <c r="BC19" i="33"/>
  <c r="BV19" i="33"/>
  <c r="BC19" i="32"/>
  <c r="BV19" i="32"/>
  <c r="BC19" i="31"/>
  <c r="BV19" i="31"/>
  <c r="BV19" i="30"/>
  <c r="BC19" i="30"/>
  <c r="BV19" i="29"/>
  <c r="BC19" i="29"/>
  <c r="AJ19" i="29"/>
  <c r="Q19" i="29"/>
  <c r="AO23" i="35"/>
  <c r="BH23" i="35"/>
  <c r="AO23" i="34"/>
  <c r="BH23" i="34"/>
  <c r="BH23" i="33"/>
  <c r="AO23" i="33"/>
  <c r="BH23" i="32"/>
  <c r="AO23" i="32"/>
  <c r="BH23" i="31"/>
  <c r="AO23" i="31"/>
  <c r="AO23" i="30"/>
  <c r="BH23" i="30"/>
  <c r="BH23" i="29"/>
  <c r="AO23" i="29"/>
  <c r="V23" i="29"/>
  <c r="C23" i="29"/>
  <c r="BV27" i="35"/>
  <c r="BC27" i="35"/>
  <c r="BV27" i="34"/>
  <c r="BC27" i="34"/>
  <c r="BC27" i="33"/>
  <c r="BV27" i="33"/>
  <c r="BC27" i="32"/>
  <c r="BV27" i="32"/>
  <c r="BC27" i="31"/>
  <c r="BV27" i="31"/>
  <c r="BV27" i="30"/>
  <c r="BC27" i="30"/>
  <c r="BV27" i="29"/>
  <c r="BC27" i="29"/>
  <c r="AJ27" i="29"/>
  <c r="Q27" i="29"/>
  <c r="AO31" i="35"/>
  <c r="BH31" i="35"/>
  <c r="AO31" i="34"/>
  <c r="BH31" i="34"/>
  <c r="AO31" i="33"/>
  <c r="BH31" i="33"/>
  <c r="BH31" i="32"/>
  <c r="AO31" i="32"/>
  <c r="BH31" i="31"/>
  <c r="AO31" i="31"/>
  <c r="AO31" i="30"/>
  <c r="BH31" i="29"/>
  <c r="AO31" i="29"/>
  <c r="BH31" i="30"/>
  <c r="V31" i="29"/>
  <c r="C31" i="29"/>
  <c r="BV35" i="35"/>
  <c r="BC35" i="35"/>
  <c r="BV35" i="34"/>
  <c r="BC35" i="34"/>
  <c r="BC35" i="33"/>
  <c r="BV35" i="33"/>
  <c r="BC35" i="32"/>
  <c r="BV35" i="32"/>
  <c r="BV35" i="31"/>
  <c r="BC35" i="31"/>
  <c r="BV35" i="30"/>
  <c r="BC35" i="30"/>
  <c r="BV35" i="29"/>
  <c r="BC35" i="29"/>
  <c r="AJ35" i="29"/>
  <c r="Q35" i="29"/>
  <c r="AO39" i="35"/>
  <c r="BH39" i="35"/>
  <c r="AO39" i="34"/>
  <c r="BH39" i="34"/>
  <c r="BH39" i="33"/>
  <c r="AO39" i="33"/>
  <c r="BH39" i="32"/>
  <c r="AO39" i="32"/>
  <c r="BH39" i="31"/>
  <c r="AO39" i="31"/>
  <c r="AO39" i="30"/>
  <c r="BH39" i="30"/>
  <c r="AO39" i="29"/>
  <c r="V39" i="29"/>
  <c r="BH39" i="29"/>
  <c r="C39" i="29"/>
  <c r="BV42" i="35"/>
  <c r="BC42" i="35"/>
  <c r="BV42" i="34"/>
  <c r="BV42" i="33"/>
  <c r="BC42" i="34"/>
  <c r="BC42" i="33"/>
  <c r="BC42" i="32"/>
  <c r="BC42" i="31"/>
  <c r="BV42" i="32"/>
  <c r="BV42" i="31"/>
  <c r="BC42" i="30"/>
  <c r="BV42" i="30"/>
  <c r="BV42" i="29"/>
  <c r="BC42" i="29"/>
  <c r="AJ42" i="29"/>
  <c r="Q42" i="29"/>
  <c r="AO47" i="35"/>
  <c r="BH47" i="35"/>
  <c r="BH47" i="34"/>
  <c r="AO47" i="34"/>
  <c r="BH47" i="33"/>
  <c r="AO47" i="33"/>
  <c r="BH47" i="32"/>
  <c r="AO47" i="32"/>
  <c r="BH47" i="31"/>
  <c r="AO47" i="31"/>
  <c r="AO47" i="30"/>
  <c r="BH47" i="30"/>
  <c r="BH47" i="29"/>
  <c r="AO47" i="29"/>
  <c r="V47" i="29"/>
  <c r="C47" i="29"/>
  <c r="BC54" i="35"/>
  <c r="BV54" i="35"/>
  <c r="BV54" i="34"/>
  <c r="BC54" i="34"/>
  <c r="BC54" i="33"/>
  <c r="BV54" i="33"/>
  <c r="BV54" i="32"/>
  <c r="BC54" i="32"/>
  <c r="BV54" i="31"/>
  <c r="BC54" i="31"/>
  <c r="BC54" i="30"/>
  <c r="BC54" i="29"/>
  <c r="AJ54" i="29"/>
  <c r="BV54" i="30"/>
  <c r="BV54" i="29"/>
  <c r="Q54" i="29"/>
  <c r="BV65" i="35"/>
  <c r="BC65" i="35"/>
  <c r="BC65" i="34"/>
  <c r="BV65" i="34"/>
  <c r="BV65" i="33"/>
  <c r="BC65" i="33"/>
  <c r="BV65" i="32"/>
  <c r="BC65" i="32"/>
  <c r="BC65" i="31"/>
  <c r="BV65" i="31"/>
  <c r="BC65" i="30"/>
  <c r="BV65" i="30"/>
  <c r="BC65" i="29"/>
  <c r="AJ65" i="29"/>
  <c r="BV65" i="29"/>
  <c r="Q65" i="29"/>
  <c r="BR75" i="35"/>
  <c r="AY75" i="35"/>
  <c r="BR75" i="34"/>
  <c r="AY75" i="34"/>
  <c r="AY75" i="33"/>
  <c r="BR75" i="33"/>
  <c r="BR75" i="32"/>
  <c r="AY75" i="32"/>
  <c r="BR75" i="31"/>
  <c r="AY75" i="31"/>
  <c r="AY75" i="30"/>
  <c r="BR75" i="29"/>
  <c r="BR75" i="30"/>
  <c r="AF75" i="29"/>
  <c r="M75" i="29"/>
  <c r="AY75" i="29"/>
  <c r="BM81" i="35"/>
  <c r="AT81" i="35"/>
  <c r="BM81" i="34"/>
  <c r="AT81" i="34"/>
  <c r="BM81" i="33"/>
  <c r="AT81" i="33"/>
  <c r="AT81" i="32"/>
  <c r="BM81" i="32"/>
  <c r="AT81" i="31"/>
  <c r="BM81" i="31"/>
  <c r="AT81" i="30"/>
  <c r="BM81" i="29"/>
  <c r="BM81" i="30"/>
  <c r="AT81" i="29"/>
  <c r="AA81" i="29"/>
  <c r="H81" i="29"/>
  <c r="BM85" i="35"/>
  <c r="AT85" i="31"/>
  <c r="AT85" i="34"/>
  <c r="AT85" i="30"/>
  <c r="BM85" i="34"/>
  <c r="BM85" i="30"/>
  <c r="AT85" i="33"/>
  <c r="BM85" i="33"/>
  <c r="AT85" i="29"/>
  <c r="BM85" i="32"/>
  <c r="BM85" i="29"/>
  <c r="AT85" i="32"/>
  <c r="AT85" i="35"/>
  <c r="BM85" i="31"/>
  <c r="AA82" i="29"/>
  <c r="H82" i="29"/>
  <c r="AJ16" i="30"/>
  <c r="Q16" i="30"/>
  <c r="AJ21" i="30"/>
  <c r="Q21" i="30"/>
  <c r="M25" i="30"/>
  <c r="AF25" i="30"/>
  <c r="AA29" i="30"/>
  <c r="H29" i="30"/>
  <c r="D32" i="30"/>
  <c r="W32" i="30"/>
  <c r="Q35" i="30"/>
  <c r="AJ35" i="30"/>
  <c r="W39" i="30"/>
  <c r="D39" i="30"/>
  <c r="Q43" i="30"/>
  <c r="AJ43" i="30"/>
  <c r="Q47" i="30"/>
  <c r="AJ47" i="30"/>
  <c r="AJ50" i="30"/>
  <c r="Q50" i="30"/>
  <c r="AA53" i="30"/>
  <c r="H53" i="30"/>
  <c r="C56" i="30"/>
  <c r="V56" i="30"/>
  <c r="V60" i="30"/>
  <c r="C60" i="30"/>
  <c r="AJ63" i="30"/>
  <c r="Q63" i="30"/>
  <c r="AJ66" i="30"/>
  <c r="Q66" i="30"/>
  <c r="Q69" i="30"/>
  <c r="AJ69" i="30"/>
  <c r="Q72" i="30"/>
  <c r="AJ72" i="30"/>
  <c r="Q73" i="30"/>
  <c r="AJ73" i="30"/>
  <c r="C77" i="30"/>
  <c r="V77" i="30"/>
  <c r="V80" i="30"/>
  <c r="C80" i="30"/>
  <c r="R12" i="32"/>
  <c r="AK12" i="32"/>
  <c r="AB14" i="32"/>
  <c r="I14" i="32"/>
  <c r="Q15" i="32"/>
  <c r="AJ15" i="32"/>
  <c r="AK16" i="32"/>
  <c r="R16" i="32"/>
  <c r="AA18" i="32"/>
  <c r="H18" i="32"/>
  <c r="M19" i="32"/>
  <c r="AF19" i="32"/>
  <c r="AB21" i="32"/>
  <c r="I21" i="32"/>
  <c r="Q22" i="32"/>
  <c r="AJ22" i="32"/>
  <c r="V24" i="32"/>
  <c r="C24" i="32"/>
  <c r="H25" i="32"/>
  <c r="AA25" i="32"/>
  <c r="I26" i="32"/>
  <c r="AB26" i="32"/>
  <c r="AA28" i="32"/>
  <c r="H28" i="32"/>
  <c r="AG29" i="32"/>
  <c r="N29" i="32"/>
  <c r="Q30" i="32"/>
  <c r="AJ30" i="32"/>
  <c r="V32" i="32"/>
  <c r="C32" i="32"/>
  <c r="H33" i="32"/>
  <c r="AA33" i="32"/>
  <c r="I34" i="32"/>
  <c r="AB34" i="32"/>
  <c r="M35" i="32"/>
  <c r="AF35" i="32"/>
  <c r="AA37" i="32"/>
  <c r="H37" i="32"/>
  <c r="AG38" i="32"/>
  <c r="N38" i="32"/>
  <c r="R39" i="32"/>
  <c r="AK39" i="32"/>
  <c r="H41" i="32"/>
  <c r="AA41" i="32"/>
  <c r="N42" i="32"/>
  <c r="AG42" i="32"/>
  <c r="N44" i="32"/>
  <c r="AG44" i="32"/>
  <c r="C46" i="32"/>
  <c r="V46" i="32"/>
  <c r="AA47" i="32"/>
  <c r="H47" i="32"/>
  <c r="N48" i="32"/>
  <c r="AG48" i="32"/>
  <c r="R49" i="32"/>
  <c r="AK49" i="32"/>
  <c r="V51" i="32"/>
  <c r="C51" i="32"/>
  <c r="R52" i="32"/>
  <c r="AK52" i="32"/>
  <c r="AB54" i="32"/>
  <c r="I54" i="32"/>
  <c r="AJ55" i="32"/>
  <c r="Q55" i="32"/>
  <c r="AK56" i="32"/>
  <c r="R56" i="32"/>
  <c r="H58" i="32"/>
  <c r="AA58" i="32"/>
  <c r="H60" i="32"/>
  <c r="AA60" i="32"/>
  <c r="AF61" i="32"/>
  <c r="M61" i="32"/>
  <c r="AG62" i="32"/>
  <c r="N62" i="32"/>
  <c r="R63" i="32"/>
  <c r="AK63" i="32"/>
  <c r="H65" i="32"/>
  <c r="AA65" i="32"/>
  <c r="N66" i="32"/>
  <c r="AG66" i="32"/>
  <c r="Q67" i="32"/>
  <c r="AJ67" i="32"/>
  <c r="Q69" i="32"/>
  <c r="AJ69" i="32"/>
  <c r="AA71" i="32"/>
  <c r="H71" i="32"/>
  <c r="AB72" i="32"/>
  <c r="I72" i="32"/>
  <c r="AB73" i="32"/>
  <c r="I73" i="32"/>
  <c r="AF74" i="32"/>
  <c r="M74" i="32"/>
  <c r="N75" i="32"/>
  <c r="AG75" i="32"/>
  <c r="R76" i="32"/>
  <c r="AK76" i="32"/>
  <c r="AK78" i="32"/>
  <c r="R78" i="32"/>
  <c r="C80" i="32"/>
  <c r="V80" i="32"/>
  <c r="N81" i="32"/>
  <c r="AG81" i="32"/>
  <c r="AG82" i="32"/>
  <c r="N82" i="32"/>
  <c r="N21" i="33"/>
  <c r="AG21" i="33"/>
  <c r="N33" i="33"/>
  <c r="AG33" i="33"/>
  <c r="AK50" i="33"/>
  <c r="R50" i="33"/>
  <c r="AG75" i="33"/>
  <c r="N75" i="33"/>
  <c r="AG80" i="33"/>
  <c r="N80" i="33"/>
  <c r="D12" i="34"/>
  <c r="W12" i="34"/>
  <c r="C15" i="34"/>
  <c r="V15" i="34"/>
  <c r="AA18" i="34"/>
  <c r="H18" i="34"/>
  <c r="C22" i="34"/>
  <c r="V22" i="34"/>
  <c r="C25" i="34"/>
  <c r="V25" i="34"/>
  <c r="D28" i="34"/>
  <c r="W28" i="34"/>
  <c r="C31" i="34"/>
  <c r="V31" i="34"/>
  <c r="M34" i="34"/>
  <c r="AF34" i="34"/>
  <c r="W37" i="34"/>
  <c r="D37" i="34"/>
  <c r="M40" i="34"/>
  <c r="AF40" i="34"/>
  <c r="AJ43" i="34"/>
  <c r="Q43" i="34"/>
  <c r="M46" i="34"/>
  <c r="AF46" i="34"/>
  <c r="AA50" i="34"/>
  <c r="H50" i="34"/>
  <c r="M52" i="34"/>
  <c r="AF52" i="34"/>
  <c r="AA56" i="34"/>
  <c r="H56" i="34"/>
  <c r="AF58" i="34"/>
  <c r="M58" i="34"/>
  <c r="C62" i="34"/>
  <c r="V62" i="34"/>
  <c r="Q65" i="34"/>
  <c r="AJ65" i="34"/>
  <c r="C68" i="34"/>
  <c r="V68" i="34"/>
  <c r="H72" i="34"/>
  <c r="AA72" i="34"/>
  <c r="AA73" i="34"/>
  <c r="H73" i="34"/>
  <c r="AA75" i="34"/>
  <c r="H75" i="34"/>
  <c r="AF77" i="34"/>
  <c r="M77" i="34"/>
  <c r="AJ80" i="34"/>
  <c r="Q80" i="34"/>
  <c r="C14" i="35"/>
  <c r="V14" i="35"/>
  <c r="AA16" i="35"/>
  <c r="H16" i="35"/>
  <c r="Y18" i="35"/>
  <c r="F18" i="35"/>
  <c r="O19" i="35"/>
  <c r="AH19" i="35"/>
  <c r="C22" i="35"/>
  <c r="V22" i="35"/>
  <c r="V24" i="35"/>
  <c r="C24" i="35"/>
  <c r="AJ25" i="35"/>
  <c r="Q25" i="35"/>
  <c r="AH27" i="35"/>
  <c r="O27" i="35"/>
  <c r="C30" i="35"/>
  <c r="V30" i="35"/>
  <c r="J32" i="35"/>
  <c r="AC32" i="35"/>
  <c r="AA34" i="35"/>
  <c r="H34" i="35"/>
  <c r="V36" i="35"/>
  <c r="C36" i="35"/>
  <c r="F38" i="35"/>
  <c r="Y38" i="35"/>
  <c r="H40" i="35"/>
  <c r="AA40" i="35"/>
  <c r="H42" i="35"/>
  <c r="AA42" i="35"/>
  <c r="V44" i="35"/>
  <c r="C44" i="35"/>
  <c r="V46" i="35"/>
  <c r="C46" i="35"/>
  <c r="F48" i="35"/>
  <c r="Y48" i="35"/>
  <c r="F50" i="35"/>
  <c r="Y50" i="35"/>
  <c r="F52" i="35"/>
  <c r="Y52" i="35"/>
  <c r="H54" i="35"/>
  <c r="AA54" i="35"/>
  <c r="J56" i="35"/>
  <c r="AC56" i="35"/>
  <c r="H58" i="35"/>
  <c r="AA58" i="35"/>
  <c r="M60" i="35"/>
  <c r="AF60" i="35"/>
  <c r="AH62" i="35"/>
  <c r="O62" i="35"/>
  <c r="AJ65" i="35"/>
  <c r="Q65" i="35"/>
  <c r="H68" i="35"/>
  <c r="AA68" i="35"/>
  <c r="AC70" i="35"/>
  <c r="J70" i="35"/>
  <c r="M72" i="35"/>
  <c r="AF72" i="35"/>
  <c r="M73" i="35"/>
  <c r="AF73" i="35"/>
  <c r="Q74" i="35"/>
  <c r="AJ74" i="35"/>
  <c r="AC76" i="35"/>
  <c r="J76" i="35"/>
  <c r="AH77" i="35"/>
  <c r="O77" i="35"/>
  <c r="V79" i="35"/>
  <c r="C79" i="35"/>
  <c r="J80" i="35"/>
  <c r="AC80" i="35"/>
  <c r="AH81" i="35"/>
  <c r="O81" i="35"/>
  <c r="AH82" i="35"/>
  <c r="O82" i="35"/>
  <c r="U33" i="31"/>
  <c r="B33" i="31"/>
  <c r="W24" i="31"/>
  <c r="D24" i="31"/>
  <c r="W72" i="31"/>
  <c r="D72" i="31"/>
  <c r="D73" i="31"/>
  <c r="W73" i="31"/>
  <c r="D51" i="31"/>
  <c r="W51" i="31"/>
  <c r="W62" i="31"/>
  <c r="D62" i="31"/>
  <c r="U37" i="31"/>
  <c r="B37" i="31"/>
  <c r="B26" i="31"/>
  <c r="U26" i="31"/>
  <c r="U41" i="31"/>
  <c r="B41" i="31"/>
  <c r="U76" i="31"/>
  <c r="B76" i="31"/>
  <c r="U14" i="31"/>
  <c r="B14" i="31"/>
  <c r="B15" i="31"/>
  <c r="U15" i="31"/>
  <c r="U34" i="31"/>
  <c r="B34" i="31"/>
  <c r="B68" i="31"/>
  <c r="U68" i="31"/>
  <c r="B79" i="31"/>
  <c r="U79" i="31"/>
  <c r="B42" i="31"/>
  <c r="U42" i="31"/>
  <c r="U23" i="31"/>
  <c r="B23" i="31"/>
  <c r="U49" i="31"/>
  <c r="B49" i="31"/>
  <c r="U16" i="31"/>
  <c r="B16" i="31"/>
  <c r="BI46" i="35"/>
  <c r="AP46" i="35"/>
  <c r="BI46" i="34"/>
  <c r="AP46" i="34"/>
  <c r="BI46" i="33"/>
  <c r="AP46" i="32"/>
  <c r="AP46" i="33"/>
  <c r="BI46" i="32"/>
  <c r="BI46" i="31"/>
  <c r="AP46" i="31"/>
  <c r="BI46" i="29"/>
  <c r="BI46" i="30"/>
  <c r="W46" i="29"/>
  <c r="AP46" i="30"/>
  <c r="AP46" i="29"/>
  <c r="D46" i="29"/>
  <c r="BI30" i="35"/>
  <c r="AP30" i="35"/>
  <c r="BI30" i="34"/>
  <c r="AP30" i="34"/>
  <c r="AP30" i="33"/>
  <c r="BI30" i="33"/>
  <c r="AP30" i="32"/>
  <c r="BI30" i="32"/>
  <c r="AP30" i="31"/>
  <c r="BI30" i="31"/>
  <c r="BI30" i="30"/>
  <c r="W30" i="29"/>
  <c r="AP30" i="30"/>
  <c r="BI30" i="29"/>
  <c r="AP30" i="29"/>
  <c r="D30" i="29"/>
  <c r="U22" i="30"/>
  <c r="B22" i="30"/>
  <c r="B45" i="30"/>
  <c r="U45" i="30"/>
  <c r="W60" i="30"/>
  <c r="D60" i="30"/>
  <c r="W34" i="30"/>
  <c r="D34" i="30"/>
  <c r="B19" i="30"/>
  <c r="U19" i="30"/>
  <c r="B81" i="30"/>
  <c r="U81" i="30"/>
  <c r="U82" i="30"/>
  <c r="B82" i="30"/>
  <c r="U66" i="30"/>
  <c r="B66" i="30"/>
  <c r="U38" i="30"/>
  <c r="B38" i="30"/>
  <c r="W18" i="30"/>
  <c r="D18" i="30"/>
  <c r="U50" i="30"/>
  <c r="B50" i="30"/>
  <c r="U62" i="30"/>
  <c r="B62" i="30"/>
  <c r="U70" i="30"/>
  <c r="B70" i="30"/>
  <c r="U13" i="32"/>
  <c r="B13" i="32"/>
  <c r="B45" i="32"/>
  <c r="U45" i="32"/>
  <c r="D57" i="32"/>
  <c r="W57" i="32"/>
  <c r="B67" i="32"/>
  <c r="U67" i="32"/>
  <c r="B76" i="32"/>
  <c r="U76" i="32"/>
  <c r="W24" i="32"/>
  <c r="D24" i="32"/>
  <c r="D56" i="32"/>
  <c r="W56" i="32"/>
  <c r="B65" i="32"/>
  <c r="U65" i="32"/>
  <c r="D54" i="32"/>
  <c r="W54" i="32"/>
  <c r="B42" i="32"/>
  <c r="U42" i="32"/>
  <c r="D66" i="32"/>
  <c r="W66" i="32"/>
  <c r="U21" i="32"/>
  <c r="B21" i="32"/>
  <c r="U38" i="34"/>
  <c r="B38" i="34"/>
  <c r="W21" i="34"/>
  <c r="D21" i="34"/>
  <c r="B71" i="34"/>
  <c r="U71" i="34"/>
  <c r="U54" i="34"/>
  <c r="B54" i="34"/>
  <c r="U34" i="34"/>
  <c r="B34" i="34"/>
  <c r="D61" i="34"/>
  <c r="W61" i="34"/>
  <c r="W13" i="34"/>
  <c r="D13" i="34"/>
  <c r="W52" i="34"/>
  <c r="D52" i="34"/>
  <c r="D36" i="34"/>
  <c r="W36" i="34"/>
  <c r="W15" i="35"/>
  <c r="D15" i="35"/>
  <c r="B44" i="35"/>
  <c r="U44" i="35"/>
  <c r="W60" i="35"/>
  <c r="D60" i="35"/>
  <c r="D76" i="35"/>
  <c r="W76" i="35"/>
  <c r="U30" i="35"/>
  <c r="B30" i="35"/>
  <c r="D40" i="35"/>
  <c r="W40" i="35"/>
  <c r="U72" i="35"/>
  <c r="B72" i="35"/>
  <c r="U73" i="35"/>
  <c r="B73" i="35"/>
  <c r="D48" i="35"/>
  <c r="W48" i="35"/>
  <c r="B26" i="35"/>
  <c r="U26" i="35"/>
  <c r="B50" i="35"/>
  <c r="U50" i="35"/>
  <c r="U63" i="35"/>
  <c r="B63" i="35"/>
  <c r="B54" i="35"/>
  <c r="U54" i="35"/>
  <c r="U20" i="31"/>
  <c r="B20" i="31"/>
  <c r="M29" i="31"/>
  <c r="AF29" i="31"/>
  <c r="X64" i="31"/>
  <c r="E64" i="31"/>
  <c r="E80" i="31"/>
  <c r="X80" i="31"/>
  <c r="N74" i="31"/>
  <c r="AG74" i="31"/>
  <c r="X69" i="31"/>
  <c r="E69" i="31"/>
  <c r="D65" i="31"/>
  <c r="W65" i="31"/>
  <c r="X61" i="31"/>
  <c r="E61" i="31"/>
  <c r="X57" i="31"/>
  <c r="E57" i="31"/>
  <c r="X53" i="31"/>
  <c r="E53" i="31"/>
  <c r="N48" i="31"/>
  <c r="AG48" i="31"/>
  <c r="D45" i="31"/>
  <c r="W45" i="31"/>
  <c r="E40" i="31"/>
  <c r="X40" i="31"/>
  <c r="D35" i="31"/>
  <c r="W35" i="31"/>
  <c r="E29" i="31"/>
  <c r="X29" i="31"/>
  <c r="N22" i="31"/>
  <c r="AG22" i="31"/>
  <c r="AG17" i="31"/>
  <c r="N17" i="31"/>
  <c r="BM42" i="35"/>
  <c r="AT42" i="35"/>
  <c r="BM42" i="34"/>
  <c r="AT42" i="34"/>
  <c r="BM42" i="33"/>
  <c r="AT42" i="32"/>
  <c r="AT42" i="33"/>
  <c r="BM42" i="32"/>
  <c r="BM42" i="31"/>
  <c r="AT42" i="31"/>
  <c r="BM42" i="30"/>
  <c r="BM42" i="29"/>
  <c r="AT42" i="30"/>
  <c r="AA42" i="29"/>
  <c r="AT42" i="29"/>
  <c r="H42" i="29"/>
  <c r="AY18" i="35"/>
  <c r="BR18" i="35"/>
  <c r="BR18" i="34"/>
  <c r="AY18" i="34"/>
  <c r="BR18" i="33"/>
  <c r="AY18" i="33"/>
  <c r="BR18" i="32"/>
  <c r="AY18" i="32"/>
  <c r="BR18" i="31"/>
  <c r="AY18" i="31"/>
  <c r="BR18" i="30"/>
  <c r="AY18" i="30"/>
  <c r="BR18" i="29"/>
  <c r="AY18" i="29"/>
  <c r="AF18" i="29"/>
  <c r="M18" i="29"/>
  <c r="BM23" i="35"/>
  <c r="AT23" i="35"/>
  <c r="AT23" i="34"/>
  <c r="BM23" i="34"/>
  <c r="BM23" i="33"/>
  <c r="AT23" i="33"/>
  <c r="BM23" i="32"/>
  <c r="AT23" i="32"/>
  <c r="BM23" i="31"/>
  <c r="AT23" i="31"/>
  <c r="BM23" i="30"/>
  <c r="AT23" i="30"/>
  <c r="BM23" i="29"/>
  <c r="AT23" i="29"/>
  <c r="AA23" i="29"/>
  <c r="H23" i="29"/>
  <c r="BR27" i="35"/>
  <c r="AY27" i="34"/>
  <c r="AY27" i="35"/>
  <c r="BR27" i="34"/>
  <c r="BR27" i="33"/>
  <c r="AY27" i="33"/>
  <c r="BR27" i="32"/>
  <c r="AY27" i="32"/>
  <c r="BR27" i="31"/>
  <c r="AY27" i="31"/>
  <c r="AY27" i="30"/>
  <c r="BR27" i="30"/>
  <c r="AF27" i="29"/>
  <c r="BR27" i="29"/>
  <c r="AY27" i="29"/>
  <c r="M27" i="29"/>
  <c r="AN27" i="35"/>
  <c r="BG27" i="34"/>
  <c r="BG27" i="35"/>
  <c r="AN27" i="34"/>
  <c r="AN27" i="33"/>
  <c r="BG27" i="33"/>
  <c r="AN27" i="32"/>
  <c r="BG27" i="32"/>
  <c r="AN27" i="31"/>
  <c r="BG27" i="31"/>
  <c r="BG27" i="30"/>
  <c r="AN27" i="30"/>
  <c r="BG27" i="29"/>
  <c r="AN27" i="29"/>
  <c r="U27" i="29"/>
  <c r="B27" i="29"/>
  <c r="AN55" i="35"/>
  <c r="BG55" i="35"/>
  <c r="BG55" i="34"/>
  <c r="AN55" i="34"/>
  <c r="AN55" i="33"/>
  <c r="BG55" i="33"/>
  <c r="BG55" i="32"/>
  <c r="AN55" i="32"/>
  <c r="BG55" i="31"/>
  <c r="AN55" i="31"/>
  <c r="BG55" i="30"/>
  <c r="AN55" i="30"/>
  <c r="B55" i="29"/>
  <c r="BG55" i="29"/>
  <c r="AN55" i="29"/>
  <c r="U55" i="29"/>
  <c r="BG34" i="35"/>
  <c r="AN34" i="35"/>
  <c r="BG34" i="34"/>
  <c r="BG34" i="33"/>
  <c r="AN34" i="33"/>
  <c r="AN34" i="34"/>
  <c r="AN34" i="32"/>
  <c r="AN34" i="31"/>
  <c r="BG34" i="32"/>
  <c r="BG34" i="31"/>
  <c r="AN34" i="30"/>
  <c r="BG34" i="30"/>
  <c r="BG34" i="29"/>
  <c r="AN34" i="29"/>
  <c r="U34" i="29"/>
  <c r="B34" i="29"/>
  <c r="BG24" i="35"/>
  <c r="AN24" i="34"/>
  <c r="AN24" i="35"/>
  <c r="BG24" i="34"/>
  <c r="BG24" i="33"/>
  <c r="AN24" i="33"/>
  <c r="BG24" i="32"/>
  <c r="AN24" i="32"/>
  <c r="BG24" i="31"/>
  <c r="AN24" i="31"/>
  <c r="BG24" i="30"/>
  <c r="AN24" i="30"/>
  <c r="BG24" i="29"/>
  <c r="AN24" i="29"/>
  <c r="U24" i="29"/>
  <c r="B24" i="29"/>
  <c r="BG67" i="35"/>
  <c r="AN67" i="35"/>
  <c r="BG67" i="34"/>
  <c r="AN67" i="34"/>
  <c r="BG67" i="33"/>
  <c r="AN67" i="33"/>
  <c r="AN67" i="32"/>
  <c r="BG67" i="32"/>
  <c r="AN67" i="31"/>
  <c r="BG67" i="31"/>
  <c r="BG67" i="30"/>
  <c r="AN67" i="30"/>
  <c r="BG67" i="29"/>
  <c r="AN67" i="29"/>
  <c r="U67" i="29"/>
  <c r="B67" i="29"/>
  <c r="AF30" i="30"/>
  <c r="M30" i="30"/>
  <c r="M75" i="30"/>
  <c r="AF75" i="30"/>
  <c r="M20" i="30"/>
  <c r="AF20" i="30"/>
  <c r="AA81" i="30"/>
  <c r="H81" i="30"/>
  <c r="AA82" i="30"/>
  <c r="H82" i="30"/>
  <c r="AA69" i="30"/>
  <c r="H69" i="30"/>
  <c r="AF55" i="30"/>
  <c r="M55" i="30"/>
  <c r="AA43" i="30"/>
  <c r="H43" i="30"/>
  <c r="AF34" i="30"/>
  <c r="M34" i="30"/>
  <c r="AA24" i="30"/>
  <c r="H24" i="30"/>
  <c r="AF19" i="30"/>
  <c r="M19" i="30"/>
  <c r="AA17" i="30"/>
  <c r="H17" i="30"/>
  <c r="C15" i="30"/>
  <c r="V15" i="30"/>
  <c r="U12" i="30"/>
  <c r="B12" i="30"/>
  <c r="U29" i="32"/>
  <c r="B29" i="32"/>
  <c r="M81" i="32"/>
  <c r="AF81" i="32"/>
  <c r="AF82" i="32"/>
  <c r="M82" i="32"/>
  <c r="AF58" i="32"/>
  <c r="M58" i="32"/>
  <c r="M41" i="32"/>
  <c r="AF41" i="32"/>
  <c r="U15" i="32"/>
  <c r="B15" i="32"/>
  <c r="B12" i="32"/>
  <c r="U12" i="32"/>
  <c r="X76" i="32"/>
  <c r="E76" i="32"/>
  <c r="X67" i="32"/>
  <c r="E67" i="32"/>
  <c r="X59" i="32"/>
  <c r="E59" i="32"/>
  <c r="X51" i="32"/>
  <c r="E51" i="32"/>
  <c r="X43" i="32"/>
  <c r="E43" i="32"/>
  <c r="D38" i="32"/>
  <c r="W38" i="32"/>
  <c r="W32" i="32"/>
  <c r="D32" i="32"/>
  <c r="W28" i="32"/>
  <c r="D28" i="32"/>
  <c r="E22" i="32"/>
  <c r="X22" i="32"/>
  <c r="D17" i="32"/>
  <c r="W17" i="32"/>
  <c r="E12" i="32"/>
  <c r="X12" i="32"/>
  <c r="U47" i="33"/>
  <c r="B47" i="33"/>
  <c r="U71" i="33"/>
  <c r="B71" i="33"/>
  <c r="U12" i="34"/>
  <c r="B12" i="34"/>
  <c r="U48" i="34"/>
  <c r="B48" i="34"/>
  <c r="H68" i="34"/>
  <c r="AA68" i="34"/>
  <c r="AA41" i="34"/>
  <c r="H41" i="34"/>
  <c r="AA19" i="34"/>
  <c r="H19" i="34"/>
  <c r="Y76" i="35"/>
  <c r="F76" i="35"/>
  <c r="F62" i="35"/>
  <c r="Y62" i="35"/>
  <c r="F30" i="35"/>
  <c r="Y30" i="35"/>
  <c r="M20" i="35"/>
  <c r="AF20" i="35"/>
  <c r="AN77" i="35"/>
  <c r="BG77" i="35"/>
  <c r="BG77" i="34"/>
  <c r="AN77" i="34"/>
  <c r="BG77" i="33"/>
  <c r="AN77" i="33"/>
  <c r="AN77" i="32"/>
  <c r="BG77" i="32"/>
  <c r="BG77" i="31"/>
  <c r="AN77" i="31"/>
  <c r="BG77" i="30"/>
  <c r="AN77" i="29"/>
  <c r="U77" i="29"/>
  <c r="AN77" i="30"/>
  <c r="BG77" i="29"/>
  <c r="B77" i="29"/>
  <c r="BG51" i="35"/>
  <c r="AN51" i="35"/>
  <c r="BG51" i="34"/>
  <c r="AN51" i="34"/>
  <c r="BG51" i="33"/>
  <c r="AN51" i="33"/>
  <c r="AN51" i="32"/>
  <c r="AN51" i="31"/>
  <c r="BG51" i="31"/>
  <c r="BG51" i="32"/>
  <c r="BG51" i="30"/>
  <c r="AN51" i="30"/>
  <c r="AN51" i="29"/>
  <c r="U51" i="29"/>
  <c r="BG51" i="29"/>
  <c r="B51" i="29"/>
  <c r="AN70" i="35"/>
  <c r="BG70" i="35"/>
  <c r="BG70" i="34"/>
  <c r="AN70" i="34"/>
  <c r="BG70" i="33"/>
  <c r="AN70" i="33"/>
  <c r="BG70" i="32"/>
  <c r="BG70" i="31"/>
  <c r="AN70" i="31"/>
  <c r="AN70" i="32"/>
  <c r="AN70" i="30"/>
  <c r="BG70" i="30"/>
  <c r="BG70" i="29"/>
  <c r="AN70" i="29"/>
  <c r="U70" i="29"/>
  <c r="B70" i="29"/>
  <c r="BG52" i="35"/>
  <c r="AN52" i="35"/>
  <c r="BG52" i="34"/>
  <c r="AN52" i="34"/>
  <c r="BG52" i="33"/>
  <c r="AN52" i="33"/>
  <c r="AN52" i="32"/>
  <c r="BG52" i="32"/>
  <c r="BG52" i="31"/>
  <c r="AN52" i="31"/>
  <c r="BG52" i="29"/>
  <c r="BG52" i="30"/>
  <c r="AN52" i="30"/>
  <c r="U52" i="29"/>
  <c r="AN52" i="29"/>
  <c r="B52" i="29"/>
  <c r="AN20" i="35"/>
  <c r="BG20" i="34"/>
  <c r="BG20" i="35"/>
  <c r="AN20" i="34"/>
  <c r="AN20" i="33"/>
  <c r="BG20" i="33"/>
  <c r="AN20" i="32"/>
  <c r="BG20" i="32"/>
  <c r="AN20" i="31"/>
  <c r="BG20" i="31"/>
  <c r="BG20" i="30"/>
  <c r="AN20" i="30"/>
  <c r="U20" i="29"/>
  <c r="BG20" i="29"/>
  <c r="AN20" i="29"/>
  <c r="B20" i="29"/>
  <c r="B80" i="35"/>
  <c r="U80" i="35"/>
  <c r="U37" i="35"/>
  <c r="B37" i="35"/>
  <c r="B80" i="34"/>
  <c r="U80" i="34"/>
  <c r="U62" i="33"/>
  <c r="B62" i="33"/>
  <c r="B49" i="33"/>
  <c r="U49" i="33"/>
  <c r="U40" i="33"/>
  <c r="B40" i="33"/>
  <c r="B26" i="33"/>
  <c r="U26" i="33"/>
  <c r="B14" i="33"/>
  <c r="U14" i="33"/>
  <c r="U53" i="34"/>
  <c r="B53" i="34"/>
  <c r="U74" i="33"/>
  <c r="B74" i="33"/>
  <c r="B21" i="33"/>
  <c r="U21" i="33"/>
  <c r="D81" i="33"/>
  <c r="W81" i="33"/>
  <c r="W82" i="33"/>
  <c r="D82" i="33"/>
  <c r="BI74" i="35"/>
  <c r="AP74" i="35"/>
  <c r="BI74" i="34"/>
  <c r="AP74" i="34"/>
  <c r="AP74" i="33"/>
  <c r="BI74" i="33"/>
  <c r="AP74" i="32"/>
  <c r="BI74" i="32"/>
  <c r="BI74" i="31"/>
  <c r="AP74" i="31"/>
  <c r="BI74" i="30"/>
  <c r="BI74" i="29"/>
  <c r="AP74" i="29"/>
  <c r="AP74" i="30"/>
  <c r="W74" i="29"/>
  <c r="D74" i="29"/>
  <c r="BI63" i="35"/>
  <c r="AP63" i="35"/>
  <c r="BI63" i="34"/>
  <c r="AP63" i="34"/>
  <c r="BI63" i="33"/>
  <c r="AP63" i="33"/>
  <c r="BI63" i="32"/>
  <c r="BI63" i="31"/>
  <c r="AP63" i="32"/>
  <c r="AP63" i="31"/>
  <c r="AP63" i="30"/>
  <c r="BI63" i="30"/>
  <c r="BI63" i="29"/>
  <c r="AP63" i="29"/>
  <c r="W63" i="29"/>
  <c r="D63" i="29"/>
  <c r="BI53" i="35"/>
  <c r="AP53" i="35"/>
  <c r="BI53" i="34"/>
  <c r="AP53" i="34"/>
  <c r="BI53" i="33"/>
  <c r="AP53" i="33"/>
  <c r="AP53" i="32"/>
  <c r="BI53" i="32"/>
  <c r="AP53" i="31"/>
  <c r="BI53" i="31"/>
  <c r="BI53" i="30"/>
  <c r="AP53" i="30"/>
  <c r="AP53" i="29"/>
  <c r="BI53" i="29"/>
  <c r="W53" i="29"/>
  <c r="D53" i="29"/>
  <c r="D44" i="30"/>
  <c r="W44" i="30"/>
  <c r="BI29" i="35"/>
  <c r="AP29" i="35"/>
  <c r="BI29" i="34"/>
  <c r="AP29" i="34"/>
  <c r="AP29" i="33"/>
  <c r="BI29" i="33"/>
  <c r="AP29" i="32"/>
  <c r="BI29" i="32"/>
  <c r="AP29" i="31"/>
  <c r="BI29" i="31"/>
  <c r="BI29" i="30"/>
  <c r="AP29" i="30"/>
  <c r="BI29" i="29"/>
  <c r="AP29" i="29"/>
  <c r="W29" i="29"/>
  <c r="D29" i="29"/>
  <c r="AX17" i="35"/>
  <c r="BQ17" i="35"/>
  <c r="BQ17" i="34"/>
  <c r="AX17" i="34"/>
  <c r="BQ17" i="33"/>
  <c r="AX17" i="33"/>
  <c r="BQ17" i="32"/>
  <c r="AX17" i="32"/>
  <c r="BQ17" i="31"/>
  <c r="AX17" i="31"/>
  <c r="BQ17" i="30"/>
  <c r="AX17" i="30"/>
  <c r="BQ17" i="29"/>
  <c r="AX17" i="29"/>
  <c r="AE17" i="29"/>
  <c r="L17" i="29"/>
  <c r="AX25" i="35"/>
  <c r="BQ25" i="35"/>
  <c r="BQ25" i="34"/>
  <c r="AX25" i="34"/>
  <c r="BQ25" i="33"/>
  <c r="AX25" i="33"/>
  <c r="BQ25" i="32"/>
  <c r="AX25" i="32"/>
  <c r="BQ25" i="31"/>
  <c r="AX25" i="31"/>
  <c r="BQ25" i="30"/>
  <c r="AX25" i="30"/>
  <c r="BQ25" i="29"/>
  <c r="AX25" i="29"/>
  <c r="AE25" i="29"/>
  <c r="L25" i="29"/>
  <c r="AX33" i="35"/>
  <c r="BQ33" i="35"/>
  <c r="BQ33" i="34"/>
  <c r="AX33" i="34"/>
  <c r="AX33" i="33"/>
  <c r="BQ33" i="33"/>
  <c r="BQ33" i="32"/>
  <c r="AX33" i="32"/>
  <c r="AX33" i="31"/>
  <c r="BQ33" i="31"/>
  <c r="BQ33" i="30"/>
  <c r="AX33" i="30"/>
  <c r="BQ33" i="29"/>
  <c r="AX33" i="29"/>
  <c r="AE33" i="29"/>
  <c r="L33" i="29"/>
  <c r="AX41" i="35"/>
  <c r="BQ41" i="35"/>
  <c r="BQ41" i="34"/>
  <c r="AX41" i="34"/>
  <c r="AX41" i="33"/>
  <c r="BQ41" i="33"/>
  <c r="BQ41" i="32"/>
  <c r="AX41" i="32"/>
  <c r="BQ41" i="31"/>
  <c r="AX41" i="31"/>
  <c r="BQ41" i="30"/>
  <c r="AX41" i="30"/>
  <c r="BQ41" i="29"/>
  <c r="AX41" i="29"/>
  <c r="AE41" i="29"/>
  <c r="L41" i="29"/>
  <c r="AX49" i="35"/>
  <c r="BQ49" i="35"/>
  <c r="BQ49" i="34"/>
  <c r="AX49" i="34"/>
  <c r="AX49" i="33"/>
  <c r="BQ49" i="33"/>
  <c r="BQ49" i="32"/>
  <c r="AX49" i="32"/>
  <c r="BQ49" i="31"/>
  <c r="AX49" i="31"/>
  <c r="BQ49" i="30"/>
  <c r="AX49" i="30"/>
  <c r="L49" i="29"/>
  <c r="BQ49" i="29"/>
  <c r="AX49" i="29"/>
  <c r="AE49" i="29"/>
  <c r="AX57" i="35"/>
  <c r="BQ57" i="35"/>
  <c r="BQ57" i="34"/>
  <c r="AX57" i="34"/>
  <c r="AX57" i="33"/>
  <c r="BQ57" i="33"/>
  <c r="BQ57" i="32"/>
  <c r="AX57" i="32"/>
  <c r="BQ57" i="31"/>
  <c r="AX57" i="31"/>
  <c r="BQ57" i="30"/>
  <c r="AX57" i="30"/>
  <c r="L57" i="29"/>
  <c r="BQ57" i="29"/>
  <c r="AX57" i="29"/>
  <c r="AE57" i="29"/>
  <c r="AX65" i="35"/>
  <c r="BQ65" i="35"/>
  <c r="BQ65" i="34"/>
  <c r="AX65" i="34"/>
  <c r="AX65" i="33"/>
  <c r="BQ65" i="33"/>
  <c r="BQ65" i="32"/>
  <c r="AX65" i="32"/>
  <c r="AX65" i="31"/>
  <c r="BQ65" i="31"/>
  <c r="BQ65" i="30"/>
  <c r="AX65" i="30"/>
  <c r="L65" i="29"/>
  <c r="BQ65" i="29"/>
  <c r="AX65" i="29"/>
  <c r="AE65" i="29"/>
  <c r="BQ74" i="35"/>
  <c r="AX74" i="35"/>
  <c r="BQ74" i="34"/>
  <c r="AX74" i="34"/>
  <c r="AX74" i="33"/>
  <c r="BQ74" i="33"/>
  <c r="AX74" i="32"/>
  <c r="BQ74" i="32"/>
  <c r="BQ74" i="31"/>
  <c r="AX74" i="31"/>
  <c r="BQ74" i="30"/>
  <c r="BQ74" i="29"/>
  <c r="AX74" i="30"/>
  <c r="AX74" i="29"/>
  <c r="AE74" i="29"/>
  <c r="L74" i="29"/>
  <c r="AQ18" i="35"/>
  <c r="BJ18" i="35"/>
  <c r="BJ18" i="34"/>
  <c r="AQ18" i="34"/>
  <c r="BJ18" i="33"/>
  <c r="AQ18" i="33"/>
  <c r="BJ18" i="32"/>
  <c r="AQ18" i="32"/>
  <c r="BJ18" i="31"/>
  <c r="AQ18" i="31"/>
  <c r="BJ18" i="30"/>
  <c r="AQ18" i="30"/>
  <c r="BJ18" i="29"/>
  <c r="AQ18" i="29"/>
  <c r="X18" i="29"/>
  <c r="E18" i="29"/>
  <c r="AQ26" i="35"/>
  <c r="BJ26" i="35"/>
  <c r="BJ26" i="34"/>
  <c r="AQ26" i="34"/>
  <c r="BJ26" i="33"/>
  <c r="AQ26" i="33"/>
  <c r="BJ26" i="32"/>
  <c r="AQ26" i="32"/>
  <c r="BJ26" i="31"/>
  <c r="AQ26" i="31"/>
  <c r="BJ26" i="30"/>
  <c r="AQ26" i="30"/>
  <c r="BJ26" i="29"/>
  <c r="AQ26" i="29"/>
  <c r="X26" i="29"/>
  <c r="E26" i="29"/>
  <c r="AQ34" i="35"/>
  <c r="BJ34" i="35"/>
  <c r="BJ34" i="34"/>
  <c r="AQ34" i="34"/>
  <c r="AQ34" i="33"/>
  <c r="BJ34" i="33"/>
  <c r="BJ34" i="32"/>
  <c r="AQ34" i="32"/>
  <c r="AQ34" i="31"/>
  <c r="BJ34" i="31"/>
  <c r="BJ34" i="30"/>
  <c r="AQ34" i="30"/>
  <c r="BJ34" i="29"/>
  <c r="AQ34" i="29"/>
  <c r="X34" i="29"/>
  <c r="E34" i="29"/>
  <c r="AQ42" i="35"/>
  <c r="BJ42" i="35"/>
  <c r="BJ42" i="34"/>
  <c r="AQ42" i="34"/>
  <c r="AQ42" i="33"/>
  <c r="BJ42" i="32"/>
  <c r="BJ42" i="33"/>
  <c r="AQ42" i="32"/>
  <c r="BJ42" i="31"/>
  <c r="AQ42" i="31"/>
  <c r="BJ42" i="30"/>
  <c r="AQ42" i="30"/>
  <c r="AQ42" i="29"/>
  <c r="BJ42" i="29"/>
  <c r="X42" i="29"/>
  <c r="E42" i="29"/>
  <c r="AQ50" i="35"/>
  <c r="BJ50" i="35"/>
  <c r="BJ50" i="34"/>
  <c r="AQ50" i="34"/>
  <c r="AQ50" i="33"/>
  <c r="BJ50" i="33"/>
  <c r="BJ50" i="32"/>
  <c r="AQ50" i="32"/>
  <c r="BJ50" i="31"/>
  <c r="AQ50" i="31"/>
  <c r="BJ50" i="30"/>
  <c r="AQ50" i="30"/>
  <c r="AQ50" i="29"/>
  <c r="X50" i="29"/>
  <c r="BJ50" i="29"/>
  <c r="E50" i="29"/>
  <c r="AQ58" i="35"/>
  <c r="BJ58" i="35"/>
  <c r="BJ58" i="34"/>
  <c r="AQ58" i="34"/>
  <c r="AQ58" i="33"/>
  <c r="BJ58" i="33"/>
  <c r="BJ58" i="32"/>
  <c r="AQ58" i="32"/>
  <c r="BJ58" i="31"/>
  <c r="AQ58" i="31"/>
  <c r="BJ58" i="30"/>
  <c r="AQ58" i="30"/>
  <c r="BJ58" i="29"/>
  <c r="AQ58" i="29"/>
  <c r="X58" i="29"/>
  <c r="E58" i="29"/>
  <c r="AQ66" i="35"/>
  <c r="BJ66" i="35"/>
  <c r="BJ66" i="34"/>
  <c r="AQ66" i="34"/>
  <c r="AQ66" i="33"/>
  <c r="BJ66" i="33"/>
  <c r="BJ66" i="32"/>
  <c r="AQ66" i="32"/>
  <c r="AQ66" i="31"/>
  <c r="BJ66" i="31"/>
  <c r="BJ66" i="30"/>
  <c r="AQ66" i="30"/>
  <c r="AQ66" i="29"/>
  <c r="X66" i="29"/>
  <c r="BJ66" i="29"/>
  <c r="E66" i="29"/>
  <c r="BD19" i="35"/>
  <c r="BW19" i="34"/>
  <c r="BW19" i="35"/>
  <c r="BD19" i="34"/>
  <c r="BD19" i="33"/>
  <c r="BW19" i="33"/>
  <c r="BD19" i="32"/>
  <c r="BW19" i="32"/>
  <c r="BD19" i="31"/>
  <c r="BW19" i="31"/>
  <c r="BW19" i="30"/>
  <c r="BD19" i="30"/>
  <c r="BW19" i="29"/>
  <c r="BD19" i="29"/>
  <c r="AK19" i="29"/>
  <c r="R19" i="29"/>
  <c r="BD27" i="35"/>
  <c r="BW27" i="35"/>
  <c r="BW27" i="34"/>
  <c r="BD27" i="34"/>
  <c r="BD27" i="33"/>
  <c r="BW27" i="33"/>
  <c r="BD27" i="32"/>
  <c r="BW27" i="32"/>
  <c r="BD27" i="31"/>
  <c r="BW27" i="31"/>
  <c r="BW27" i="30"/>
  <c r="BD27" i="30"/>
  <c r="BW27" i="29"/>
  <c r="BD27" i="29"/>
  <c r="AK27" i="29"/>
  <c r="R27" i="29"/>
  <c r="BW35" i="35"/>
  <c r="BD35" i="35"/>
  <c r="BW35" i="34"/>
  <c r="BD35" i="34"/>
  <c r="BW35" i="33"/>
  <c r="BD35" i="33"/>
  <c r="BD35" i="32"/>
  <c r="BW35" i="32"/>
  <c r="BD35" i="31"/>
  <c r="BW35" i="31"/>
  <c r="BW35" i="30"/>
  <c r="BD35" i="30"/>
  <c r="BW35" i="29"/>
  <c r="BD35" i="29"/>
  <c r="AK35" i="29"/>
  <c r="R35" i="29"/>
  <c r="BW43" i="35"/>
  <c r="BD43" i="35"/>
  <c r="BW43" i="34"/>
  <c r="BW43" i="33"/>
  <c r="BD43" i="34"/>
  <c r="BD43" i="33"/>
  <c r="BD43" i="32"/>
  <c r="BD43" i="31"/>
  <c r="BW43" i="32"/>
  <c r="BW43" i="31"/>
  <c r="BW43" i="30"/>
  <c r="BD43" i="30"/>
  <c r="BD43" i="29"/>
  <c r="AK43" i="29"/>
  <c r="BW43" i="29"/>
  <c r="R43" i="29"/>
  <c r="BW51" i="35"/>
  <c r="BD51" i="35"/>
  <c r="BW51" i="34"/>
  <c r="BD51" i="34"/>
  <c r="BW51" i="33"/>
  <c r="BD51" i="33"/>
  <c r="BD51" i="32"/>
  <c r="BW51" i="32"/>
  <c r="BD51" i="31"/>
  <c r="BW51" i="31"/>
  <c r="BW51" i="30"/>
  <c r="BD51" i="30"/>
  <c r="BW51" i="29"/>
  <c r="BD51" i="29"/>
  <c r="AK51" i="29"/>
  <c r="R51" i="29"/>
  <c r="BW59" i="35"/>
  <c r="BD59" i="35"/>
  <c r="BW59" i="34"/>
  <c r="BD59" i="34"/>
  <c r="BW59" i="33"/>
  <c r="BD59" i="33"/>
  <c r="BD59" i="32"/>
  <c r="BW59" i="32"/>
  <c r="BD59" i="31"/>
  <c r="BW59" i="31"/>
  <c r="BW59" i="30"/>
  <c r="BD59" i="30"/>
  <c r="BW59" i="29"/>
  <c r="BD59" i="29"/>
  <c r="AK59" i="29"/>
  <c r="R59" i="29"/>
  <c r="BW67" i="35"/>
  <c r="BD67" i="35"/>
  <c r="BW67" i="34"/>
  <c r="BD67" i="34"/>
  <c r="BW67" i="33"/>
  <c r="BD67" i="33"/>
  <c r="BD67" i="32"/>
  <c r="BW67" i="32"/>
  <c r="BD67" i="31"/>
  <c r="BW67" i="31"/>
  <c r="BW67" i="30"/>
  <c r="BD67" i="30"/>
  <c r="BW67" i="29"/>
  <c r="BD67" i="29"/>
  <c r="AK67" i="29"/>
  <c r="R67" i="29"/>
  <c r="AI13" i="30"/>
  <c r="P13" i="30"/>
  <c r="AI21" i="30"/>
  <c r="P21" i="30"/>
  <c r="AI29" i="30"/>
  <c r="P29" i="30"/>
  <c r="AI37" i="30"/>
  <c r="P37" i="30"/>
  <c r="AI45" i="30"/>
  <c r="P45" i="30"/>
  <c r="AI53" i="30"/>
  <c r="P53" i="30"/>
  <c r="AI61" i="30"/>
  <c r="P61" i="30"/>
  <c r="AI69" i="30"/>
  <c r="P69" i="30"/>
  <c r="AH15" i="30"/>
  <c r="O15" i="30"/>
  <c r="AH23" i="30"/>
  <c r="O23" i="30"/>
  <c r="AH31" i="30"/>
  <c r="O31" i="30"/>
  <c r="O39" i="30"/>
  <c r="AH39" i="30"/>
  <c r="O47" i="30"/>
  <c r="AH47" i="30"/>
  <c r="O55" i="30"/>
  <c r="AH55" i="30"/>
  <c r="O63" i="30"/>
  <c r="AH63" i="30"/>
  <c r="O71" i="30"/>
  <c r="AH71" i="30"/>
  <c r="N17" i="30"/>
  <c r="AG17" i="30"/>
  <c r="N25" i="30"/>
  <c r="AG25" i="30"/>
  <c r="N33" i="30"/>
  <c r="AG33" i="30"/>
  <c r="N41" i="30"/>
  <c r="AG41" i="30"/>
  <c r="N49" i="30"/>
  <c r="AG49" i="30"/>
  <c r="N57" i="30"/>
  <c r="AG57" i="30"/>
  <c r="AG65" i="30"/>
  <c r="N65" i="30"/>
  <c r="AY33" i="35"/>
  <c r="BR33" i="35"/>
  <c r="AY33" i="34"/>
  <c r="BR33" i="34"/>
  <c r="AY33" i="33"/>
  <c r="BR33" i="33"/>
  <c r="BR33" i="32"/>
  <c r="AY33" i="32"/>
  <c r="AY33" i="31"/>
  <c r="BR33" i="31"/>
  <c r="BR33" i="30"/>
  <c r="AY33" i="30"/>
  <c r="BR33" i="29"/>
  <c r="AY33" i="29"/>
  <c r="AF33" i="29"/>
  <c r="M33" i="29"/>
  <c r="BR53" i="35"/>
  <c r="AY53" i="35"/>
  <c r="AY53" i="34"/>
  <c r="BR53" i="34"/>
  <c r="BR53" i="33"/>
  <c r="AY53" i="33"/>
  <c r="BR53" i="32"/>
  <c r="AY53" i="32"/>
  <c r="AY53" i="31"/>
  <c r="BR53" i="31"/>
  <c r="BR53" i="30"/>
  <c r="AY53" i="30"/>
  <c r="AY53" i="29"/>
  <c r="AF53" i="29"/>
  <c r="BR53" i="29"/>
  <c r="M53" i="29"/>
  <c r="AY65" i="35"/>
  <c r="BR65" i="35"/>
  <c r="BR65" i="34"/>
  <c r="AY65" i="34"/>
  <c r="BR65" i="33"/>
  <c r="AY65" i="33"/>
  <c r="BR65" i="32"/>
  <c r="BR65" i="31"/>
  <c r="AY65" i="31"/>
  <c r="AY65" i="32"/>
  <c r="BR65" i="30"/>
  <c r="AY65" i="30"/>
  <c r="BR65" i="29"/>
  <c r="AY65" i="29"/>
  <c r="AF65" i="29"/>
  <c r="M65" i="29"/>
  <c r="J15" i="30"/>
  <c r="AC15" i="30"/>
  <c r="J23" i="30"/>
  <c r="AC23" i="30"/>
  <c r="J31" i="30"/>
  <c r="AC31" i="30"/>
  <c r="J39" i="30"/>
  <c r="AC39" i="30"/>
  <c r="J47" i="30"/>
  <c r="AC47" i="30"/>
  <c r="J55" i="30"/>
  <c r="AC55" i="30"/>
  <c r="AC63" i="30"/>
  <c r="J63" i="30"/>
  <c r="AC71" i="30"/>
  <c r="J71" i="30"/>
  <c r="AB17" i="30"/>
  <c r="I17" i="30"/>
  <c r="AB25" i="30"/>
  <c r="I25" i="30"/>
  <c r="AB33" i="30"/>
  <c r="I33" i="30"/>
  <c r="AB41" i="30"/>
  <c r="I41" i="30"/>
  <c r="AB49" i="30"/>
  <c r="I49" i="30"/>
  <c r="AB57" i="30"/>
  <c r="I57" i="30"/>
  <c r="I65" i="30"/>
  <c r="AB65" i="30"/>
  <c r="AA13" i="29"/>
  <c r="H13" i="29"/>
  <c r="AT37" i="35"/>
  <c r="BM37" i="35"/>
  <c r="BM37" i="34"/>
  <c r="AT37" i="34"/>
  <c r="AT37" i="33"/>
  <c r="BM37" i="33"/>
  <c r="BM37" i="32"/>
  <c r="AT37" i="32"/>
  <c r="BM37" i="31"/>
  <c r="AT37" i="31"/>
  <c r="AT37" i="30"/>
  <c r="BM37" i="30"/>
  <c r="BM37" i="29"/>
  <c r="AT37" i="29"/>
  <c r="AA37" i="29"/>
  <c r="H37" i="29"/>
  <c r="AA55" i="30"/>
  <c r="H55" i="30"/>
  <c r="AT67" i="35"/>
  <c r="BM67" i="35"/>
  <c r="BM67" i="34"/>
  <c r="AT67" i="34"/>
  <c r="BM67" i="33"/>
  <c r="AT67" i="33"/>
  <c r="BM67" i="32"/>
  <c r="BM67" i="31"/>
  <c r="AT67" i="32"/>
  <c r="AT67" i="31"/>
  <c r="BM67" i="30"/>
  <c r="AT67" i="30"/>
  <c r="BM67" i="29"/>
  <c r="AT67" i="29"/>
  <c r="AA67" i="29"/>
  <c r="H67" i="29"/>
  <c r="Z15" i="30"/>
  <c r="G15" i="30"/>
  <c r="Z23" i="30"/>
  <c r="G23" i="30"/>
  <c r="Z31" i="30"/>
  <c r="G31" i="30"/>
  <c r="G39" i="30"/>
  <c r="Z39" i="30"/>
  <c r="G47" i="30"/>
  <c r="Z47" i="30"/>
  <c r="G55" i="30"/>
  <c r="Z55" i="30"/>
  <c r="G63" i="30"/>
  <c r="Z63" i="30"/>
  <c r="G71" i="30"/>
  <c r="Z71" i="30"/>
  <c r="F17" i="30"/>
  <c r="Y17" i="30"/>
  <c r="F25" i="30"/>
  <c r="Y25" i="30"/>
  <c r="F33" i="30"/>
  <c r="Y33" i="30"/>
  <c r="F41" i="30"/>
  <c r="Y41" i="30"/>
  <c r="F49" i="30"/>
  <c r="Y49" i="30"/>
  <c r="F57" i="30"/>
  <c r="Y57" i="30"/>
  <c r="Y65" i="30"/>
  <c r="F65" i="30"/>
  <c r="AO33" i="35"/>
  <c r="BH33" i="35"/>
  <c r="AO33" i="34"/>
  <c r="BH33" i="34"/>
  <c r="AO33" i="33"/>
  <c r="BH33" i="33"/>
  <c r="BH33" i="32"/>
  <c r="AO33" i="32"/>
  <c r="AO33" i="31"/>
  <c r="BH33" i="31"/>
  <c r="BH33" i="30"/>
  <c r="AO33" i="30"/>
  <c r="V33" i="29"/>
  <c r="BH33" i="29"/>
  <c r="AO33" i="29"/>
  <c r="C33" i="29"/>
  <c r="BH53" i="35"/>
  <c r="AO53" i="35"/>
  <c r="BH53" i="34"/>
  <c r="AO53" i="34"/>
  <c r="BH53" i="33"/>
  <c r="AO53" i="33"/>
  <c r="AO53" i="32"/>
  <c r="BH53" i="32"/>
  <c r="BH53" i="31"/>
  <c r="AO53" i="31"/>
  <c r="BH53" i="30"/>
  <c r="BH53" i="29"/>
  <c r="AO53" i="30"/>
  <c r="AO53" i="29"/>
  <c r="V53" i="29"/>
  <c r="C53" i="29"/>
  <c r="BH65" i="35"/>
  <c r="AO65" i="35"/>
  <c r="AO65" i="34"/>
  <c r="BH65" i="34"/>
  <c r="AO65" i="33"/>
  <c r="BH65" i="33"/>
  <c r="AO65" i="32"/>
  <c r="BH65" i="32"/>
  <c r="AO65" i="31"/>
  <c r="BH65" i="31"/>
  <c r="BH65" i="29"/>
  <c r="BH65" i="30"/>
  <c r="AO65" i="30"/>
  <c r="V65" i="29"/>
  <c r="AO65" i="29"/>
  <c r="C65" i="29"/>
  <c r="BW16" i="35"/>
  <c r="BD16" i="34"/>
  <c r="BD16" i="35"/>
  <c r="BW16" i="34"/>
  <c r="BW16" i="33"/>
  <c r="BD16" i="33"/>
  <c r="BW16" i="32"/>
  <c r="BD16" i="32"/>
  <c r="BW16" i="31"/>
  <c r="BD16" i="31"/>
  <c r="BW16" i="30"/>
  <c r="BD16" i="30"/>
  <c r="BW16" i="29"/>
  <c r="BD16" i="29"/>
  <c r="AK16" i="29"/>
  <c r="R16" i="29"/>
  <c r="BW24" i="35"/>
  <c r="BD24" i="34"/>
  <c r="BD24" i="35"/>
  <c r="BW24" i="34"/>
  <c r="BW24" i="33"/>
  <c r="BD24" i="33"/>
  <c r="BW24" i="32"/>
  <c r="BD24" i="32"/>
  <c r="BW24" i="31"/>
  <c r="BD24" i="31"/>
  <c r="BW24" i="30"/>
  <c r="BD24" i="30"/>
  <c r="BW24" i="29"/>
  <c r="BD24" i="29"/>
  <c r="AK24" i="29"/>
  <c r="R24" i="29"/>
  <c r="BD32" i="35"/>
  <c r="BW32" i="35"/>
  <c r="BD32" i="34"/>
  <c r="BW32" i="34"/>
  <c r="BW32" i="33"/>
  <c r="BD32" i="33"/>
  <c r="BW32" i="32"/>
  <c r="BD32" i="32"/>
  <c r="BD32" i="31"/>
  <c r="BW32" i="31"/>
  <c r="BW32" i="30"/>
  <c r="BD32" i="30"/>
  <c r="BW32" i="29"/>
  <c r="BD32" i="29"/>
  <c r="AK32" i="29"/>
  <c r="R32" i="29"/>
  <c r="BD40" i="35"/>
  <c r="BW40" i="35"/>
  <c r="BD40" i="34"/>
  <c r="BW40" i="34"/>
  <c r="BD40" i="33"/>
  <c r="BW40" i="33"/>
  <c r="BD40" i="32"/>
  <c r="BW40" i="32"/>
  <c r="BW40" i="31"/>
  <c r="BD40" i="31"/>
  <c r="BW40" i="30"/>
  <c r="BD40" i="30"/>
  <c r="BW40" i="29"/>
  <c r="BD40" i="29"/>
  <c r="AK40" i="29"/>
  <c r="R40" i="29"/>
  <c r="BD48" i="35"/>
  <c r="BW48" i="35"/>
  <c r="BD48" i="34"/>
  <c r="BW48" i="34"/>
  <c r="BD48" i="33"/>
  <c r="BW48" i="33"/>
  <c r="BW48" i="32"/>
  <c r="BD48" i="32"/>
  <c r="BD48" i="31"/>
  <c r="BW48" i="31"/>
  <c r="BW48" i="30"/>
  <c r="BW48" i="29"/>
  <c r="BD48" i="30"/>
  <c r="BD48" i="29"/>
  <c r="AK48" i="29"/>
  <c r="R48" i="29"/>
  <c r="BD56" i="35"/>
  <c r="BW56" i="35"/>
  <c r="BD56" i="34"/>
  <c r="BW56" i="34"/>
  <c r="BD56" i="33"/>
  <c r="BW56" i="33"/>
  <c r="BD56" i="31"/>
  <c r="BW56" i="32"/>
  <c r="BD56" i="32"/>
  <c r="BW56" i="31"/>
  <c r="BW56" i="30"/>
  <c r="BW56" i="29"/>
  <c r="BD56" i="30"/>
  <c r="BD56" i="29"/>
  <c r="AK56" i="29"/>
  <c r="R56" i="29"/>
  <c r="BW64" i="35"/>
  <c r="BD64" i="35"/>
  <c r="BD64" i="34"/>
  <c r="BW64" i="34"/>
  <c r="BD64" i="33"/>
  <c r="BW64" i="33"/>
  <c r="BD64" i="32"/>
  <c r="BW64" i="32"/>
  <c r="BD64" i="31"/>
  <c r="BW64" i="31"/>
  <c r="BW64" i="30"/>
  <c r="BW64" i="29"/>
  <c r="BD64" i="30"/>
  <c r="BD64" i="29"/>
  <c r="AK64" i="29"/>
  <c r="R64" i="29"/>
  <c r="BW72" i="35"/>
  <c r="BD72" i="35"/>
  <c r="BD72" i="34"/>
  <c r="BW72" i="34"/>
  <c r="BD72" i="33"/>
  <c r="BW72" i="33"/>
  <c r="BD72" i="32"/>
  <c r="BW72" i="32"/>
  <c r="BW72" i="31"/>
  <c r="BD72" i="31"/>
  <c r="BW72" i="30"/>
  <c r="BW72" i="29"/>
  <c r="BD72" i="30"/>
  <c r="BD72" i="29"/>
  <c r="AK72" i="29"/>
  <c r="R72" i="29"/>
  <c r="AK73" i="29"/>
  <c r="R73" i="29"/>
  <c r="BU16" i="35"/>
  <c r="BB16" i="35"/>
  <c r="BU16" i="34"/>
  <c r="BB16" i="34"/>
  <c r="BU16" i="33"/>
  <c r="BB16" i="33"/>
  <c r="BB16" i="32"/>
  <c r="BU16" i="32"/>
  <c r="BU16" i="31"/>
  <c r="BB16" i="31"/>
  <c r="BU16" i="30"/>
  <c r="BU16" i="29"/>
  <c r="BB16" i="29"/>
  <c r="BB16" i="30"/>
  <c r="AI16" i="29"/>
  <c r="P16" i="29"/>
  <c r="BU24" i="35"/>
  <c r="BB24" i="35"/>
  <c r="BU24" i="34"/>
  <c r="BB24" i="34"/>
  <c r="BU24" i="33"/>
  <c r="BB24" i="33"/>
  <c r="BB24" i="32"/>
  <c r="BU24" i="32"/>
  <c r="BU24" i="31"/>
  <c r="BB24" i="31"/>
  <c r="BU24" i="30"/>
  <c r="BB24" i="30"/>
  <c r="BU24" i="29"/>
  <c r="BB24" i="29"/>
  <c r="AI24" i="29"/>
  <c r="P24" i="29"/>
  <c r="BU32" i="35"/>
  <c r="BB32" i="35"/>
  <c r="BU32" i="34"/>
  <c r="BU32" i="33"/>
  <c r="BB32" i="34"/>
  <c r="BB32" i="33"/>
  <c r="BB32" i="32"/>
  <c r="BB32" i="31"/>
  <c r="BU32" i="32"/>
  <c r="BU32" i="31"/>
  <c r="BU32" i="30"/>
  <c r="BB32" i="30"/>
  <c r="BU32" i="29"/>
  <c r="BB32" i="29"/>
  <c r="AI32" i="29"/>
  <c r="P32" i="29"/>
  <c r="BU40" i="35"/>
  <c r="BB40" i="35"/>
  <c r="BU40" i="34"/>
  <c r="BU40" i="33"/>
  <c r="BB40" i="33"/>
  <c r="BB40" i="34"/>
  <c r="BB40" i="32"/>
  <c r="BB40" i="31"/>
  <c r="BU40" i="32"/>
  <c r="BU40" i="31"/>
  <c r="BU40" i="30"/>
  <c r="BU40" i="29"/>
  <c r="BB40" i="30"/>
  <c r="BB40" i="29"/>
  <c r="AI40" i="29"/>
  <c r="P40" i="29"/>
  <c r="BU48" i="35"/>
  <c r="BB48" i="35"/>
  <c r="BB48" i="34"/>
  <c r="BU48" i="34"/>
  <c r="BU48" i="33"/>
  <c r="BB48" i="33"/>
  <c r="BU48" i="32"/>
  <c r="BB48" i="32"/>
  <c r="BB48" i="31"/>
  <c r="BU48" i="31"/>
  <c r="BU48" i="30"/>
  <c r="BU48" i="29"/>
  <c r="BB48" i="29"/>
  <c r="BB48" i="30"/>
  <c r="AI48" i="29"/>
  <c r="P48" i="29"/>
  <c r="BU56" i="35"/>
  <c r="BB56" i="35"/>
  <c r="BB56" i="34"/>
  <c r="BU56" i="34"/>
  <c r="BU56" i="33"/>
  <c r="BB56" i="33"/>
  <c r="BU56" i="32"/>
  <c r="BB56" i="32"/>
  <c r="BB56" i="31"/>
  <c r="BU56" i="31"/>
  <c r="BU56" i="30"/>
  <c r="BU56" i="29"/>
  <c r="BB56" i="30"/>
  <c r="BB56" i="29"/>
  <c r="AI56" i="29"/>
  <c r="P56" i="29"/>
  <c r="BU64" i="35"/>
  <c r="BB64" i="35"/>
  <c r="BB64" i="34"/>
  <c r="BU64" i="34"/>
  <c r="BU64" i="33"/>
  <c r="BB64" i="33"/>
  <c r="BU64" i="32"/>
  <c r="BB64" i="32"/>
  <c r="BB64" i="31"/>
  <c r="BU64" i="31"/>
  <c r="BU64" i="30"/>
  <c r="BU64" i="29"/>
  <c r="BB64" i="30"/>
  <c r="BB64" i="29"/>
  <c r="AI64" i="29"/>
  <c r="P64" i="29"/>
  <c r="BU72" i="35"/>
  <c r="BB72" i="35"/>
  <c r="BB72" i="34"/>
  <c r="BU72" i="34"/>
  <c r="BU72" i="33"/>
  <c r="BB72" i="33"/>
  <c r="BU72" i="32"/>
  <c r="BB72" i="32"/>
  <c r="BB72" i="31"/>
  <c r="BU72" i="31"/>
  <c r="BU72" i="30"/>
  <c r="BU72" i="29"/>
  <c r="BB72" i="30"/>
  <c r="BB72" i="29"/>
  <c r="AI72" i="29"/>
  <c r="P72" i="29"/>
  <c r="AI73" i="29"/>
  <c r="P73" i="29"/>
  <c r="BA16" i="35"/>
  <c r="BT16" i="34"/>
  <c r="BT16" i="35"/>
  <c r="BA16" i="34"/>
  <c r="BA16" i="33"/>
  <c r="BT16" i="33"/>
  <c r="BA16" i="32"/>
  <c r="BT16" i="32"/>
  <c r="BA16" i="31"/>
  <c r="BT16" i="31"/>
  <c r="BA16" i="30"/>
  <c r="BT16" i="30"/>
  <c r="BT16" i="29"/>
  <c r="BA16" i="29"/>
  <c r="AH16" i="29"/>
  <c r="O16" i="29"/>
  <c r="BA24" i="35"/>
  <c r="BT24" i="34"/>
  <c r="BT24" i="35"/>
  <c r="BA24" i="34"/>
  <c r="BA24" i="33"/>
  <c r="BT24" i="33"/>
  <c r="BA24" i="32"/>
  <c r="BT24" i="32"/>
  <c r="BA24" i="31"/>
  <c r="BT24" i="31"/>
  <c r="BA24" i="30"/>
  <c r="BT24" i="30"/>
  <c r="BT24" i="29"/>
  <c r="BA24" i="29"/>
  <c r="AH24" i="29"/>
  <c r="O24" i="29"/>
  <c r="BT32" i="35"/>
  <c r="BA32" i="35"/>
  <c r="BT32" i="34"/>
  <c r="BA32" i="34"/>
  <c r="BA32" i="33"/>
  <c r="BT32" i="33"/>
  <c r="BA32" i="32"/>
  <c r="BT32" i="32"/>
  <c r="BA32" i="31"/>
  <c r="BT32" i="31"/>
  <c r="BA32" i="30"/>
  <c r="BT32" i="30"/>
  <c r="BT32" i="29"/>
  <c r="BA32" i="29"/>
  <c r="AH32" i="29"/>
  <c r="O32" i="29"/>
  <c r="BT40" i="35"/>
  <c r="BA40" i="35"/>
  <c r="BT40" i="34"/>
  <c r="BA40" i="34"/>
  <c r="BT40" i="33"/>
  <c r="BA40" i="33"/>
  <c r="BA40" i="32"/>
  <c r="BA40" i="31"/>
  <c r="BT40" i="32"/>
  <c r="BT40" i="31"/>
  <c r="BA40" i="30"/>
  <c r="BT40" i="30"/>
  <c r="BT40" i="29"/>
  <c r="BA40" i="29"/>
  <c r="AH40" i="29"/>
  <c r="O40" i="29"/>
  <c r="BT48" i="35"/>
  <c r="BA48" i="35"/>
  <c r="BT48" i="34"/>
  <c r="BA48" i="34"/>
  <c r="BT48" i="33"/>
  <c r="BA48" i="33"/>
  <c r="BA48" i="32"/>
  <c r="BA48" i="31"/>
  <c r="BT48" i="32"/>
  <c r="BT48" i="31"/>
  <c r="BA48" i="30"/>
  <c r="BT48" i="30"/>
  <c r="O48" i="29"/>
  <c r="BA48" i="29"/>
  <c r="BT48" i="29"/>
  <c r="AH48" i="29"/>
  <c r="BT56" i="35"/>
  <c r="BA56" i="35"/>
  <c r="BT56" i="34"/>
  <c r="BA56" i="34"/>
  <c r="BT56" i="33"/>
  <c r="BA56" i="33"/>
  <c r="BA56" i="32"/>
  <c r="BT56" i="32"/>
  <c r="BA56" i="31"/>
  <c r="BT56" i="31"/>
  <c r="BA56" i="30"/>
  <c r="BT56" i="30"/>
  <c r="BT56" i="29"/>
  <c r="O56" i="29"/>
  <c r="BA56" i="29"/>
  <c r="AH56" i="29"/>
  <c r="BT64" i="35"/>
  <c r="BA64" i="35"/>
  <c r="BT64" i="34"/>
  <c r="BA64" i="34"/>
  <c r="BT64" i="33"/>
  <c r="BA64" i="33"/>
  <c r="BA64" i="32"/>
  <c r="BT64" i="32"/>
  <c r="BA64" i="31"/>
  <c r="BT64" i="31"/>
  <c r="BA64" i="30"/>
  <c r="BT64" i="30"/>
  <c r="O64" i="29"/>
  <c r="BT64" i="29"/>
  <c r="BA64" i="29"/>
  <c r="AH64" i="29"/>
  <c r="BT72" i="35"/>
  <c r="BA72" i="35"/>
  <c r="BT72" i="34"/>
  <c r="BA72" i="34"/>
  <c r="BT72" i="33"/>
  <c r="BA72" i="33"/>
  <c r="BA72" i="32"/>
  <c r="BT72" i="32"/>
  <c r="BA72" i="31"/>
  <c r="BT72" i="31"/>
  <c r="BA72" i="30"/>
  <c r="BT72" i="30"/>
  <c r="O72" i="29"/>
  <c r="BT72" i="29"/>
  <c r="BA72" i="29"/>
  <c r="AH72" i="29"/>
  <c r="O73" i="29"/>
  <c r="AH73" i="29"/>
  <c r="AZ16" i="35"/>
  <c r="BS16" i="34"/>
  <c r="AZ16" i="34"/>
  <c r="BS16" i="35"/>
  <c r="AZ16" i="33"/>
  <c r="BS16" i="33"/>
  <c r="AZ16" i="32"/>
  <c r="BS16" i="32"/>
  <c r="AZ16" i="31"/>
  <c r="BS16" i="31"/>
  <c r="AZ16" i="30"/>
  <c r="BS16" i="30"/>
  <c r="AG16" i="29"/>
  <c r="BS16" i="29"/>
  <c r="AZ16" i="29"/>
  <c r="N16" i="29"/>
  <c r="AZ24" i="35"/>
  <c r="BS24" i="35"/>
  <c r="BS24" i="34"/>
  <c r="AZ24" i="34"/>
  <c r="AZ24" i="33"/>
  <c r="BS24" i="33"/>
  <c r="AZ24" i="32"/>
  <c r="BS24" i="32"/>
  <c r="AZ24" i="31"/>
  <c r="BS24" i="31"/>
  <c r="AZ24" i="30"/>
  <c r="BS24" i="30"/>
  <c r="AG24" i="29"/>
  <c r="BS24" i="29"/>
  <c r="AZ24" i="29"/>
  <c r="N24" i="29"/>
  <c r="BS32" i="35"/>
  <c r="AZ32" i="35"/>
  <c r="BS32" i="34"/>
  <c r="AZ32" i="34"/>
  <c r="AZ32" i="33"/>
  <c r="BS32" i="33"/>
  <c r="AZ32" i="32"/>
  <c r="BS32" i="32"/>
  <c r="BS32" i="31"/>
  <c r="AZ32" i="31"/>
  <c r="AZ32" i="30"/>
  <c r="BS32" i="30"/>
  <c r="AG32" i="29"/>
  <c r="BS32" i="29"/>
  <c r="AZ32" i="29"/>
  <c r="N32" i="29"/>
  <c r="BS40" i="35"/>
  <c r="AZ40" i="35"/>
  <c r="BS40" i="34"/>
  <c r="AZ40" i="34"/>
  <c r="BS40" i="33"/>
  <c r="AZ40" i="33"/>
  <c r="AZ40" i="32"/>
  <c r="BS40" i="32"/>
  <c r="BS40" i="31"/>
  <c r="AZ40" i="31"/>
  <c r="BS40" i="29"/>
  <c r="AZ40" i="30"/>
  <c r="BS40" i="30"/>
  <c r="AG40" i="29"/>
  <c r="AZ40" i="29"/>
  <c r="N40" i="29"/>
  <c r="BS48" i="35"/>
  <c r="AZ48" i="35"/>
  <c r="BS48" i="34"/>
  <c r="AZ48" i="34"/>
  <c r="BS48" i="33"/>
  <c r="AZ48" i="33"/>
  <c r="AZ48" i="32"/>
  <c r="BS48" i="32"/>
  <c r="BS48" i="31"/>
  <c r="AZ48" i="31"/>
  <c r="BS48" i="29"/>
  <c r="AZ48" i="30"/>
  <c r="BS48" i="30"/>
  <c r="AG48" i="29"/>
  <c r="AZ48" i="29"/>
  <c r="N48" i="29"/>
  <c r="BS56" i="35"/>
  <c r="AZ56" i="35"/>
  <c r="BS56" i="34"/>
  <c r="AZ56" i="34"/>
  <c r="BS56" i="33"/>
  <c r="AZ56" i="33"/>
  <c r="AZ56" i="32"/>
  <c r="BS56" i="32"/>
  <c r="BS56" i="31"/>
  <c r="AZ56" i="31"/>
  <c r="BS56" i="29"/>
  <c r="AZ56" i="30"/>
  <c r="BS56" i="30"/>
  <c r="AG56" i="29"/>
  <c r="AZ56" i="29"/>
  <c r="N56" i="29"/>
  <c r="BS64" i="35"/>
  <c r="AZ64" i="35"/>
  <c r="BS64" i="34"/>
  <c r="AZ64" i="34"/>
  <c r="BS64" i="33"/>
  <c r="AZ64" i="33"/>
  <c r="AZ64" i="32"/>
  <c r="BS64" i="32"/>
  <c r="BS64" i="31"/>
  <c r="AZ64" i="31"/>
  <c r="BS64" i="29"/>
  <c r="AZ64" i="30"/>
  <c r="BS64" i="30"/>
  <c r="AG64" i="29"/>
  <c r="AZ64" i="29"/>
  <c r="N64" i="29"/>
  <c r="BS72" i="35"/>
  <c r="AZ72" i="35"/>
  <c r="BS72" i="34"/>
  <c r="AZ72" i="34"/>
  <c r="BS72" i="33"/>
  <c r="AZ72" i="33"/>
  <c r="AZ72" i="32"/>
  <c r="BS72" i="32"/>
  <c r="BS72" i="31"/>
  <c r="AZ72" i="31"/>
  <c r="BS72" i="29"/>
  <c r="AZ72" i="30"/>
  <c r="BS72" i="30"/>
  <c r="AG72" i="29"/>
  <c r="N72" i="29"/>
  <c r="AZ72" i="29"/>
  <c r="N73" i="29"/>
  <c r="AG73" i="29"/>
  <c r="AF26" i="30"/>
  <c r="M26" i="30"/>
  <c r="AF48" i="30"/>
  <c r="M48" i="30"/>
  <c r="BR60" i="35"/>
  <c r="AY60" i="35"/>
  <c r="AY60" i="34"/>
  <c r="BR60" i="34"/>
  <c r="AY60" i="33"/>
  <c r="BR60" i="33"/>
  <c r="AY60" i="32"/>
  <c r="BR60" i="32"/>
  <c r="BR60" i="31"/>
  <c r="AY60" i="31"/>
  <c r="AY60" i="30"/>
  <c r="BR60" i="29"/>
  <c r="BR60" i="30"/>
  <c r="AY60" i="29"/>
  <c r="AF60" i="29"/>
  <c r="M60" i="29"/>
  <c r="AY74" i="35"/>
  <c r="BR74" i="35"/>
  <c r="BR74" i="34"/>
  <c r="AY74" i="34"/>
  <c r="AY74" i="33"/>
  <c r="BR74" i="33"/>
  <c r="BR74" i="32"/>
  <c r="AY74" i="32"/>
  <c r="BR74" i="31"/>
  <c r="AY74" i="31"/>
  <c r="BR74" i="30"/>
  <c r="BR74" i="29"/>
  <c r="AY74" i="30"/>
  <c r="AY74" i="29"/>
  <c r="AF74" i="29"/>
  <c r="M74" i="29"/>
  <c r="BO18" i="35"/>
  <c r="AV18" i="35"/>
  <c r="BO18" i="34"/>
  <c r="AV18" i="34"/>
  <c r="BO18" i="33"/>
  <c r="AV18" i="33"/>
  <c r="AV18" i="32"/>
  <c r="BO18" i="32"/>
  <c r="BO18" i="31"/>
  <c r="AV18" i="31"/>
  <c r="AV18" i="30"/>
  <c r="BO18" i="30"/>
  <c r="BO18" i="29"/>
  <c r="AV18" i="29"/>
  <c r="AC18" i="29"/>
  <c r="J18" i="29"/>
  <c r="BO26" i="35"/>
  <c r="AV26" i="35"/>
  <c r="BO26" i="34"/>
  <c r="AV26" i="34"/>
  <c r="BO26" i="33"/>
  <c r="AV26" i="33"/>
  <c r="AV26" i="32"/>
  <c r="BO26" i="32"/>
  <c r="BO26" i="31"/>
  <c r="AV26" i="31"/>
  <c r="AV26" i="30"/>
  <c r="BO26" i="30"/>
  <c r="BO26" i="29"/>
  <c r="AV26" i="29"/>
  <c r="AC26" i="29"/>
  <c r="J26" i="29"/>
  <c r="BO34" i="35"/>
  <c r="AV34" i="35"/>
  <c r="BO34" i="34"/>
  <c r="BO34" i="33"/>
  <c r="AV34" i="34"/>
  <c r="AV34" i="33"/>
  <c r="AV34" i="32"/>
  <c r="AV34" i="31"/>
  <c r="BO34" i="32"/>
  <c r="BO34" i="31"/>
  <c r="AV34" i="30"/>
  <c r="BO34" i="30"/>
  <c r="BO34" i="29"/>
  <c r="AV34" i="29"/>
  <c r="AC34" i="29"/>
  <c r="J34" i="29"/>
  <c r="BO42" i="35"/>
  <c r="AV42" i="35"/>
  <c r="BO42" i="34"/>
  <c r="BO42" i="33"/>
  <c r="AV42" i="33"/>
  <c r="AV42" i="34"/>
  <c r="AV42" i="32"/>
  <c r="AV42" i="31"/>
  <c r="BO42" i="32"/>
  <c r="BO42" i="31"/>
  <c r="AV42" i="30"/>
  <c r="BO42" i="30"/>
  <c r="AV42" i="29"/>
  <c r="AC42" i="29"/>
  <c r="BO42" i="29"/>
  <c r="J42" i="29"/>
  <c r="BO50" i="35"/>
  <c r="AV50" i="35"/>
  <c r="AV50" i="34"/>
  <c r="BO50" i="34"/>
  <c r="BO50" i="33"/>
  <c r="AV50" i="33"/>
  <c r="BO50" i="32"/>
  <c r="AV50" i="32"/>
  <c r="AV50" i="31"/>
  <c r="BO50" i="31"/>
  <c r="AV50" i="30"/>
  <c r="BO50" i="30"/>
  <c r="BO50" i="29"/>
  <c r="AV50" i="29"/>
  <c r="AC50" i="29"/>
  <c r="J50" i="29"/>
  <c r="BO58" i="35"/>
  <c r="AV58" i="35"/>
  <c r="AV58" i="34"/>
  <c r="BO58" i="34"/>
  <c r="BO58" i="33"/>
  <c r="AV58" i="33"/>
  <c r="BO58" i="32"/>
  <c r="AV58" i="32"/>
  <c r="AV58" i="31"/>
  <c r="BO58" i="31"/>
  <c r="AV58" i="30"/>
  <c r="BO58" i="30"/>
  <c r="BO58" i="29"/>
  <c r="AV58" i="29"/>
  <c r="AC58" i="29"/>
  <c r="J58" i="29"/>
  <c r="BO66" i="35"/>
  <c r="AV66" i="35"/>
  <c r="AV66" i="34"/>
  <c r="BO66" i="34"/>
  <c r="BO66" i="33"/>
  <c r="AV66" i="33"/>
  <c r="BO66" i="32"/>
  <c r="AV66" i="32"/>
  <c r="AV66" i="31"/>
  <c r="BO66" i="31"/>
  <c r="AV66" i="30"/>
  <c r="BO66" i="30"/>
  <c r="BO66" i="29"/>
  <c r="AV66" i="29"/>
  <c r="AC66" i="29"/>
  <c r="J66" i="29"/>
  <c r="BO74" i="35"/>
  <c r="AV74" i="35"/>
  <c r="BO74" i="34"/>
  <c r="AV74" i="34"/>
  <c r="BO74" i="33"/>
  <c r="AV74" i="33"/>
  <c r="BO74" i="32"/>
  <c r="AV74" i="32"/>
  <c r="AV74" i="31"/>
  <c r="BO74" i="31"/>
  <c r="AV74" i="30"/>
  <c r="BO74" i="30"/>
  <c r="BO74" i="29"/>
  <c r="AV74" i="29"/>
  <c r="AC74" i="29"/>
  <c r="J74" i="29"/>
  <c r="AU18" i="35"/>
  <c r="BN18" i="34"/>
  <c r="BN18" i="35"/>
  <c r="AU18" i="34"/>
  <c r="AU18" i="33"/>
  <c r="BN18" i="33"/>
  <c r="AU18" i="32"/>
  <c r="BN18" i="32"/>
  <c r="AU18" i="31"/>
  <c r="BN18" i="31"/>
  <c r="AU18" i="30"/>
  <c r="BN18" i="30"/>
  <c r="BN18" i="29"/>
  <c r="AU18" i="29"/>
  <c r="AB18" i="29"/>
  <c r="I18" i="29"/>
  <c r="AU26" i="35"/>
  <c r="BN26" i="34"/>
  <c r="BN26" i="35"/>
  <c r="AU26" i="34"/>
  <c r="AU26" i="33"/>
  <c r="BN26" i="33"/>
  <c r="AU26" i="32"/>
  <c r="BN26" i="32"/>
  <c r="AU26" i="31"/>
  <c r="BN26" i="31"/>
  <c r="AU26" i="30"/>
  <c r="BN26" i="30"/>
  <c r="BN26" i="29"/>
  <c r="AU26" i="29"/>
  <c r="AB26" i="29"/>
  <c r="I26" i="29"/>
  <c r="BN34" i="35"/>
  <c r="AU34" i="35"/>
  <c r="BN34" i="34"/>
  <c r="BN34" i="33"/>
  <c r="AU34" i="34"/>
  <c r="AU34" i="33"/>
  <c r="AU34" i="32"/>
  <c r="BN34" i="32"/>
  <c r="BN34" i="31"/>
  <c r="AU34" i="31"/>
  <c r="AU34" i="30"/>
  <c r="BN34" i="29"/>
  <c r="AU34" i="29"/>
  <c r="BN34" i="30"/>
  <c r="AB34" i="29"/>
  <c r="I34" i="29"/>
  <c r="BN42" i="35"/>
  <c r="AU42" i="35"/>
  <c r="BN42" i="34"/>
  <c r="BN42" i="33"/>
  <c r="AU42" i="33"/>
  <c r="AU42" i="34"/>
  <c r="AU42" i="32"/>
  <c r="AU42" i="31"/>
  <c r="BN42" i="32"/>
  <c r="BN42" i="31"/>
  <c r="AU42" i="30"/>
  <c r="BN42" i="29"/>
  <c r="BN42" i="30"/>
  <c r="AU42" i="29"/>
  <c r="AB42" i="29"/>
  <c r="I42" i="29"/>
  <c r="BN50" i="35"/>
  <c r="AU50" i="35"/>
  <c r="BN50" i="34"/>
  <c r="AU50" i="34"/>
  <c r="BN50" i="33"/>
  <c r="AU50" i="33"/>
  <c r="AU50" i="32"/>
  <c r="AU50" i="31"/>
  <c r="BN50" i="32"/>
  <c r="BN50" i="31"/>
  <c r="AU50" i="30"/>
  <c r="I50" i="29"/>
  <c r="BN50" i="30"/>
  <c r="BN50" i="29"/>
  <c r="AU50" i="29"/>
  <c r="AB50" i="29"/>
  <c r="BN58" i="35"/>
  <c r="AU58" i="35"/>
  <c r="BN58" i="34"/>
  <c r="AU58" i="34"/>
  <c r="BN58" i="33"/>
  <c r="AU58" i="33"/>
  <c r="AU58" i="32"/>
  <c r="BN58" i="32"/>
  <c r="AU58" i="31"/>
  <c r="BN58" i="31"/>
  <c r="AU58" i="30"/>
  <c r="I58" i="29"/>
  <c r="BN58" i="30"/>
  <c r="BN58" i="29"/>
  <c r="AU58" i="29"/>
  <c r="AB58" i="29"/>
  <c r="BN66" i="35"/>
  <c r="AU66" i="35"/>
  <c r="BN66" i="34"/>
  <c r="AU66" i="34"/>
  <c r="BN66" i="33"/>
  <c r="AU66" i="33"/>
  <c r="AU66" i="32"/>
  <c r="BN66" i="32"/>
  <c r="AU66" i="31"/>
  <c r="BN66" i="31"/>
  <c r="AU66" i="30"/>
  <c r="I66" i="29"/>
  <c r="BN66" i="29"/>
  <c r="AU66" i="29"/>
  <c r="BN66" i="30"/>
  <c r="AB66" i="29"/>
  <c r="BN74" i="35"/>
  <c r="AU74" i="35"/>
  <c r="BN74" i="34"/>
  <c r="AU74" i="34"/>
  <c r="BN74" i="33"/>
  <c r="AU74" i="33"/>
  <c r="AU74" i="32"/>
  <c r="BN74" i="32"/>
  <c r="AU74" i="31"/>
  <c r="BN74" i="31"/>
  <c r="AU74" i="30"/>
  <c r="I74" i="29"/>
  <c r="BN74" i="30"/>
  <c r="BN74" i="29"/>
  <c r="AU74" i="29"/>
  <c r="AB74" i="29"/>
  <c r="AT28" i="35"/>
  <c r="BM28" i="35"/>
  <c r="AT28" i="34"/>
  <c r="BM28" i="34"/>
  <c r="BM28" i="33"/>
  <c r="AT28" i="33"/>
  <c r="BM28" i="32"/>
  <c r="AT28" i="32"/>
  <c r="BM28" i="31"/>
  <c r="AT28" i="31"/>
  <c r="BM28" i="30"/>
  <c r="BM28" i="29"/>
  <c r="AT28" i="29"/>
  <c r="AA28" i="29"/>
  <c r="AT28" i="30"/>
  <c r="H28" i="29"/>
  <c r="BM50" i="35"/>
  <c r="AT50" i="35"/>
  <c r="BM50" i="34"/>
  <c r="AT50" i="34"/>
  <c r="BM50" i="33"/>
  <c r="AT50" i="33"/>
  <c r="AT50" i="32"/>
  <c r="BM50" i="32"/>
  <c r="BM50" i="31"/>
  <c r="AT50" i="31"/>
  <c r="BM50" i="30"/>
  <c r="BM50" i="29"/>
  <c r="AT50" i="30"/>
  <c r="AA50" i="29"/>
  <c r="AT50" i="29"/>
  <c r="H50" i="29"/>
  <c r="AT62" i="35"/>
  <c r="BM62" i="35"/>
  <c r="AT62" i="34"/>
  <c r="BM62" i="34"/>
  <c r="AT62" i="33"/>
  <c r="BM62" i="33"/>
  <c r="AT62" i="32"/>
  <c r="BM62" i="32"/>
  <c r="AT62" i="31"/>
  <c r="BM62" i="31"/>
  <c r="BM62" i="30"/>
  <c r="AT62" i="30"/>
  <c r="BM62" i="29"/>
  <c r="AT62" i="29"/>
  <c r="AA62" i="29"/>
  <c r="H62" i="29"/>
  <c r="Z12" i="30"/>
  <c r="G12" i="30"/>
  <c r="Z20" i="30"/>
  <c r="G20" i="30"/>
  <c r="Z28" i="30"/>
  <c r="G28" i="30"/>
  <c r="Z36" i="30"/>
  <c r="G36" i="30"/>
  <c r="Z44" i="30"/>
  <c r="G44" i="30"/>
  <c r="Z52" i="30"/>
  <c r="G52" i="30"/>
  <c r="G60" i="30"/>
  <c r="Z60" i="30"/>
  <c r="G68" i="30"/>
  <c r="Z68" i="30"/>
  <c r="Y12" i="30"/>
  <c r="F12" i="30"/>
  <c r="Y20" i="30"/>
  <c r="F20" i="30"/>
  <c r="Y28" i="30"/>
  <c r="F28" i="30"/>
  <c r="Y36" i="30"/>
  <c r="F36" i="30"/>
  <c r="Y44" i="30"/>
  <c r="F44" i="30"/>
  <c r="Y52" i="30"/>
  <c r="F52" i="30"/>
  <c r="Y60" i="30"/>
  <c r="F60" i="30"/>
  <c r="Y68" i="30"/>
  <c r="F68" i="30"/>
  <c r="C12" i="30"/>
  <c r="V12" i="30"/>
  <c r="AO32" i="35"/>
  <c r="BH32" i="35"/>
  <c r="BH32" i="34"/>
  <c r="AO32" i="34"/>
  <c r="AO32" i="33"/>
  <c r="BH32" i="33"/>
  <c r="BH32" i="32"/>
  <c r="AO32" i="32"/>
  <c r="AO32" i="31"/>
  <c r="BH32" i="31"/>
  <c r="BH32" i="30"/>
  <c r="AO32" i="30"/>
  <c r="BH32" i="29"/>
  <c r="AO32" i="29"/>
  <c r="V32" i="29"/>
  <c r="C32" i="29"/>
  <c r="BH52" i="35"/>
  <c r="AO52" i="35"/>
  <c r="BH52" i="34"/>
  <c r="AO52" i="34"/>
  <c r="BH52" i="33"/>
  <c r="AO52" i="33"/>
  <c r="AO52" i="32"/>
  <c r="BH52" i="32"/>
  <c r="AO52" i="31"/>
  <c r="BH52" i="31"/>
  <c r="BH52" i="30"/>
  <c r="AO52" i="30"/>
  <c r="C52" i="29"/>
  <c r="AO52" i="29"/>
  <c r="BH52" i="29"/>
  <c r="V52" i="29"/>
  <c r="AO64" i="35"/>
  <c r="BH64" i="35"/>
  <c r="BH64" i="34"/>
  <c r="AO64" i="34"/>
  <c r="AO64" i="33"/>
  <c r="BH64" i="33"/>
  <c r="BH64" i="32"/>
  <c r="AO64" i="32"/>
  <c r="AO64" i="31"/>
  <c r="BH64" i="31"/>
  <c r="BH64" i="30"/>
  <c r="AO64" i="30"/>
  <c r="BH64" i="29"/>
  <c r="AO64" i="29"/>
  <c r="V64" i="29"/>
  <c r="C64" i="29"/>
  <c r="E74" i="30"/>
  <c r="X74" i="30"/>
  <c r="X65" i="30"/>
  <c r="E65" i="30"/>
  <c r="X57" i="30"/>
  <c r="E57" i="30"/>
  <c r="E49" i="30"/>
  <c r="X49" i="30"/>
  <c r="E41" i="30"/>
  <c r="X41" i="30"/>
  <c r="E33" i="30"/>
  <c r="X33" i="30"/>
  <c r="E25" i="30"/>
  <c r="X25" i="30"/>
  <c r="E17" i="30"/>
  <c r="X17" i="30"/>
  <c r="AE72" i="30"/>
  <c r="L72" i="30"/>
  <c r="AE73" i="30"/>
  <c r="L73" i="30"/>
  <c r="AE64" i="30"/>
  <c r="L64" i="30"/>
  <c r="L56" i="30"/>
  <c r="AE56" i="30"/>
  <c r="L48" i="30"/>
  <c r="AE48" i="30"/>
  <c r="L40" i="30"/>
  <c r="AE40" i="30"/>
  <c r="L32" i="30"/>
  <c r="AE32" i="30"/>
  <c r="L24" i="30"/>
  <c r="AE24" i="30"/>
  <c r="L16" i="30"/>
  <c r="AE16" i="30"/>
  <c r="AE20" i="31"/>
  <c r="L20" i="31"/>
  <c r="AE36" i="31"/>
  <c r="L36" i="31"/>
  <c r="AE52" i="31"/>
  <c r="L52" i="31"/>
  <c r="AE68" i="31"/>
  <c r="L68" i="31"/>
  <c r="AE13" i="31"/>
  <c r="L13" i="31"/>
  <c r="AE29" i="31"/>
  <c r="L29" i="31"/>
  <c r="L45" i="31"/>
  <c r="AE45" i="31"/>
  <c r="L61" i="31"/>
  <c r="AE61" i="31"/>
  <c r="V67" i="31"/>
  <c r="C67" i="31"/>
  <c r="V42" i="31"/>
  <c r="C42" i="31"/>
  <c r="F66" i="31"/>
  <c r="Y66" i="31"/>
  <c r="F58" i="31"/>
  <c r="Y58" i="31"/>
  <c r="F50" i="31"/>
  <c r="Y50" i="31"/>
  <c r="F42" i="31"/>
  <c r="Y42" i="31"/>
  <c r="F34" i="31"/>
  <c r="Y34" i="31"/>
  <c r="F26" i="31"/>
  <c r="Y26" i="31"/>
  <c r="F18" i="31"/>
  <c r="Y18" i="31"/>
  <c r="Z74" i="31"/>
  <c r="G74" i="31"/>
  <c r="Z65" i="31"/>
  <c r="G65" i="31"/>
  <c r="Z57" i="31"/>
  <c r="G57" i="31"/>
  <c r="Z49" i="31"/>
  <c r="G49" i="31"/>
  <c r="G41" i="31"/>
  <c r="Z41" i="31"/>
  <c r="G33" i="31"/>
  <c r="Z33" i="31"/>
  <c r="G25" i="31"/>
  <c r="Z25" i="31"/>
  <c r="G17" i="31"/>
  <c r="Z17" i="31"/>
  <c r="AA69" i="31"/>
  <c r="H69" i="31"/>
  <c r="AA42" i="31"/>
  <c r="H42" i="31"/>
  <c r="AC66" i="31"/>
  <c r="J66" i="31"/>
  <c r="J58" i="31"/>
  <c r="AC58" i="31"/>
  <c r="J50" i="31"/>
  <c r="AC50" i="31"/>
  <c r="J42" i="31"/>
  <c r="AC42" i="31"/>
  <c r="J34" i="31"/>
  <c r="AC34" i="31"/>
  <c r="J26" i="31"/>
  <c r="AC26" i="31"/>
  <c r="J18" i="31"/>
  <c r="AC18" i="31"/>
  <c r="M74" i="31"/>
  <c r="AF74" i="31"/>
  <c r="AF43" i="31"/>
  <c r="M43" i="31"/>
  <c r="AF15" i="31"/>
  <c r="M15" i="31"/>
  <c r="O67" i="31"/>
  <c r="AH67" i="31"/>
  <c r="AH59" i="31"/>
  <c r="O59" i="31"/>
  <c r="AH51" i="31"/>
  <c r="O51" i="31"/>
  <c r="AH43" i="31"/>
  <c r="O43" i="31"/>
  <c r="O35" i="31"/>
  <c r="AH35" i="31"/>
  <c r="O27" i="31"/>
  <c r="AH27" i="31"/>
  <c r="O19" i="31"/>
  <c r="AH19" i="31"/>
  <c r="AI66" i="31"/>
  <c r="P66" i="31"/>
  <c r="AI58" i="31"/>
  <c r="P58" i="31"/>
  <c r="AI50" i="31"/>
  <c r="P50" i="31"/>
  <c r="AI42" i="31"/>
  <c r="P42" i="31"/>
  <c r="AI34" i="31"/>
  <c r="P34" i="31"/>
  <c r="AI26" i="31"/>
  <c r="P26" i="31"/>
  <c r="AI18" i="31"/>
  <c r="P18" i="31"/>
  <c r="AE26" i="35"/>
  <c r="L26" i="35"/>
  <c r="AE42" i="35"/>
  <c r="L42" i="35"/>
  <c r="L58" i="35"/>
  <c r="AE58" i="35"/>
  <c r="AE74" i="35"/>
  <c r="L74" i="35"/>
  <c r="X26" i="35"/>
  <c r="E26" i="35"/>
  <c r="E40" i="35"/>
  <c r="X40" i="35"/>
  <c r="X56" i="35"/>
  <c r="E56" i="35"/>
  <c r="E72" i="35"/>
  <c r="X72" i="35"/>
  <c r="E73" i="35"/>
  <c r="X73" i="35"/>
  <c r="AE23" i="34"/>
  <c r="L23" i="34"/>
  <c r="AE39" i="34"/>
  <c r="L39" i="34"/>
  <c r="AE55" i="34"/>
  <c r="L55" i="34"/>
  <c r="L71" i="34"/>
  <c r="AE71" i="34"/>
  <c r="E25" i="34"/>
  <c r="X25" i="34"/>
  <c r="W35" i="34"/>
  <c r="D35" i="34"/>
  <c r="E47" i="34"/>
  <c r="X47" i="34"/>
  <c r="X61" i="34"/>
  <c r="E61" i="34"/>
  <c r="AE25" i="33"/>
  <c r="L25" i="33"/>
  <c r="AE41" i="33"/>
  <c r="L41" i="33"/>
  <c r="AE57" i="33"/>
  <c r="L57" i="33"/>
  <c r="X19" i="33"/>
  <c r="E19" i="33"/>
  <c r="W27" i="33"/>
  <c r="D27" i="33"/>
  <c r="X37" i="33"/>
  <c r="E37" i="33"/>
  <c r="E45" i="33"/>
  <c r="X45" i="33"/>
  <c r="W53" i="33"/>
  <c r="D53" i="33"/>
  <c r="W61" i="33"/>
  <c r="D61" i="33"/>
  <c r="E71" i="33"/>
  <c r="X71" i="33"/>
  <c r="L15" i="32"/>
  <c r="AE15" i="32"/>
  <c r="L31" i="32"/>
  <c r="AE31" i="32"/>
  <c r="AE47" i="32"/>
  <c r="L47" i="32"/>
  <c r="AE63" i="32"/>
  <c r="L63" i="32"/>
  <c r="X65" i="32"/>
  <c r="E65" i="32"/>
  <c r="BI77" i="35"/>
  <c r="AP77" i="35"/>
  <c r="BI77" i="34"/>
  <c r="AP77" i="34"/>
  <c r="BI77" i="33"/>
  <c r="AP77" i="33"/>
  <c r="AP77" i="32"/>
  <c r="BI77" i="32"/>
  <c r="AP77" i="31"/>
  <c r="BI77" i="31"/>
  <c r="BI77" i="30"/>
  <c r="BI77" i="29"/>
  <c r="AP77" i="30"/>
  <c r="AP77" i="29"/>
  <c r="W77" i="29"/>
  <c r="D77" i="29"/>
  <c r="L27" i="35"/>
  <c r="AE27" i="35"/>
  <c r="L43" i="35"/>
  <c r="AE43" i="35"/>
  <c r="L59" i="35"/>
  <c r="AE59" i="35"/>
  <c r="E13" i="35"/>
  <c r="X13" i="35"/>
  <c r="E27" i="35"/>
  <c r="X27" i="35"/>
  <c r="X39" i="35"/>
  <c r="E39" i="35"/>
  <c r="X53" i="35"/>
  <c r="E53" i="35"/>
  <c r="X67" i="35"/>
  <c r="E67" i="35"/>
  <c r="AE12" i="34"/>
  <c r="L12" i="34"/>
  <c r="AE28" i="34"/>
  <c r="L28" i="34"/>
  <c r="L44" i="34"/>
  <c r="AE44" i="34"/>
  <c r="L60" i="34"/>
  <c r="AE60" i="34"/>
  <c r="E12" i="34"/>
  <c r="X12" i="34"/>
  <c r="E26" i="34"/>
  <c r="X26" i="34"/>
  <c r="E42" i="34"/>
  <c r="X42" i="34"/>
  <c r="X58" i="34"/>
  <c r="E58" i="34"/>
  <c r="X74" i="34"/>
  <c r="E74" i="34"/>
  <c r="L12" i="33"/>
  <c r="AE12" i="33"/>
  <c r="L28" i="33"/>
  <c r="AE28" i="33"/>
  <c r="L44" i="33"/>
  <c r="AE44" i="33"/>
  <c r="L60" i="33"/>
  <c r="AE60" i="33"/>
  <c r="X12" i="33"/>
  <c r="E12" i="33"/>
  <c r="X28" i="33"/>
  <c r="E28" i="33"/>
  <c r="E36" i="33"/>
  <c r="X36" i="33"/>
  <c r="E44" i="33"/>
  <c r="X44" i="33"/>
  <c r="E52" i="33"/>
  <c r="X52" i="33"/>
  <c r="E60" i="33"/>
  <c r="X60" i="33"/>
  <c r="E68" i="33"/>
  <c r="X68" i="33"/>
  <c r="AE26" i="32"/>
  <c r="L26" i="32"/>
  <c r="L42" i="32"/>
  <c r="AE42" i="32"/>
  <c r="L58" i="32"/>
  <c r="AE58" i="32"/>
  <c r="L74" i="32"/>
  <c r="AE74" i="32"/>
  <c r="V68" i="32"/>
  <c r="C68" i="32"/>
  <c r="Y72" i="32"/>
  <c r="F72" i="32"/>
  <c r="F73" i="32"/>
  <c r="Y73" i="32"/>
  <c r="Y64" i="32"/>
  <c r="F64" i="32"/>
  <c r="Y56" i="32"/>
  <c r="F56" i="32"/>
  <c r="Y48" i="32"/>
  <c r="F48" i="32"/>
  <c r="F40" i="32"/>
  <c r="Y40" i="32"/>
  <c r="F32" i="32"/>
  <c r="Y32" i="32"/>
  <c r="F24" i="32"/>
  <c r="Y24" i="32"/>
  <c r="F16" i="32"/>
  <c r="Y16" i="32"/>
  <c r="Z71" i="32"/>
  <c r="G71" i="32"/>
  <c r="Z63" i="32"/>
  <c r="G63" i="32"/>
  <c r="Z55" i="32"/>
  <c r="G55" i="32"/>
  <c r="Z47" i="32"/>
  <c r="G47" i="32"/>
  <c r="Z39" i="32"/>
  <c r="G39" i="32"/>
  <c r="G31" i="32"/>
  <c r="Z31" i="32"/>
  <c r="Z23" i="32"/>
  <c r="G23" i="32"/>
  <c r="G15" i="32"/>
  <c r="Z15" i="32"/>
  <c r="H43" i="32"/>
  <c r="AA43" i="32"/>
  <c r="AB36" i="32"/>
  <c r="I36" i="32"/>
  <c r="J69" i="32"/>
  <c r="AC69" i="32"/>
  <c r="J61" i="32"/>
  <c r="AC61" i="32"/>
  <c r="J53" i="32"/>
  <c r="AC53" i="32"/>
  <c r="J45" i="32"/>
  <c r="AC45" i="32"/>
  <c r="J37" i="32"/>
  <c r="AC37" i="32"/>
  <c r="AC29" i="32"/>
  <c r="J29" i="32"/>
  <c r="AC21" i="32"/>
  <c r="J21" i="32"/>
  <c r="AC13" i="32"/>
  <c r="J13" i="32"/>
  <c r="AF27" i="32"/>
  <c r="M27" i="32"/>
  <c r="N20" i="32"/>
  <c r="AG20" i="32"/>
  <c r="AH67" i="32"/>
  <c r="O67" i="32"/>
  <c r="AH59" i="32"/>
  <c r="O59" i="32"/>
  <c r="AH51" i="32"/>
  <c r="O51" i="32"/>
  <c r="AH43" i="32"/>
  <c r="O43" i="32"/>
  <c r="AH35" i="32"/>
  <c r="O35" i="32"/>
  <c r="O27" i="32"/>
  <c r="AH27" i="32"/>
  <c r="O19" i="32"/>
  <c r="AH19" i="32"/>
  <c r="P66" i="32"/>
  <c r="AI66" i="32"/>
  <c r="P58" i="32"/>
  <c r="AI58" i="32"/>
  <c r="P50" i="32"/>
  <c r="AI50" i="32"/>
  <c r="P42" i="32"/>
  <c r="AI42" i="32"/>
  <c r="AI34" i="32"/>
  <c r="P34" i="32"/>
  <c r="AI26" i="32"/>
  <c r="P26" i="32"/>
  <c r="AI18" i="32"/>
  <c r="P18" i="32"/>
  <c r="R69" i="32"/>
  <c r="AK69" i="32"/>
  <c r="C67" i="33"/>
  <c r="V67" i="33"/>
  <c r="C59" i="33"/>
  <c r="V59" i="33"/>
  <c r="C51" i="33"/>
  <c r="V51" i="33"/>
  <c r="C43" i="33"/>
  <c r="V43" i="33"/>
  <c r="C35" i="33"/>
  <c r="V35" i="33"/>
  <c r="V27" i="33"/>
  <c r="C27" i="33"/>
  <c r="V19" i="33"/>
  <c r="C19" i="33"/>
  <c r="Y66" i="33"/>
  <c r="F66" i="33"/>
  <c r="Y58" i="33"/>
  <c r="F58" i="33"/>
  <c r="Y50" i="33"/>
  <c r="F50" i="33"/>
  <c r="Y42" i="33"/>
  <c r="F42" i="33"/>
  <c r="Y34" i="33"/>
  <c r="F34" i="33"/>
  <c r="Y26" i="33"/>
  <c r="F26" i="33"/>
  <c r="Y18" i="33"/>
  <c r="F18" i="33"/>
  <c r="G74" i="33"/>
  <c r="Z74" i="33"/>
  <c r="G65" i="33"/>
  <c r="Z65" i="33"/>
  <c r="G57" i="33"/>
  <c r="Z57" i="33"/>
  <c r="G49" i="33"/>
  <c r="Z49" i="33"/>
  <c r="G41" i="33"/>
  <c r="Z41" i="33"/>
  <c r="Z33" i="33"/>
  <c r="G33" i="33"/>
  <c r="Z25" i="33"/>
  <c r="G25" i="33"/>
  <c r="Z17" i="33"/>
  <c r="G17" i="33"/>
  <c r="AA72" i="33"/>
  <c r="H72" i="33"/>
  <c r="AA73" i="33"/>
  <c r="H73" i="33"/>
  <c r="H64" i="33"/>
  <c r="AA64" i="33"/>
  <c r="H56" i="33"/>
  <c r="AA56" i="33"/>
  <c r="AA48" i="33"/>
  <c r="H48" i="33"/>
  <c r="H40" i="33"/>
  <c r="AA40" i="33"/>
  <c r="H32" i="33"/>
  <c r="AA32" i="33"/>
  <c r="H24" i="33"/>
  <c r="AA24" i="33"/>
  <c r="H16" i="33"/>
  <c r="AA16" i="33"/>
  <c r="I71" i="33"/>
  <c r="AB71" i="33"/>
  <c r="I63" i="33"/>
  <c r="AB63" i="33"/>
  <c r="I55" i="33"/>
  <c r="AB55" i="33"/>
  <c r="AB47" i="33"/>
  <c r="I47" i="33"/>
  <c r="AB39" i="33"/>
  <c r="I39" i="33"/>
  <c r="I31" i="33"/>
  <c r="AB31" i="33"/>
  <c r="I23" i="33"/>
  <c r="AB23" i="33"/>
  <c r="I15" i="33"/>
  <c r="AB15" i="33"/>
  <c r="AC70" i="33"/>
  <c r="J70" i="33"/>
  <c r="AC62" i="33"/>
  <c r="J62" i="33"/>
  <c r="AC54" i="33"/>
  <c r="J54" i="33"/>
  <c r="AC46" i="33"/>
  <c r="J46" i="33"/>
  <c r="AC38" i="33"/>
  <c r="J38" i="33"/>
  <c r="J30" i="33"/>
  <c r="AC30" i="33"/>
  <c r="J22" i="33"/>
  <c r="AC22" i="33"/>
  <c r="J14" i="33"/>
  <c r="AC14" i="33"/>
  <c r="M69" i="33"/>
  <c r="AF69" i="33"/>
  <c r="AF61" i="33"/>
  <c r="M61" i="33"/>
  <c r="AF53" i="33"/>
  <c r="M53" i="33"/>
  <c r="AF45" i="33"/>
  <c r="M45" i="33"/>
  <c r="AF37" i="33"/>
  <c r="M37" i="33"/>
  <c r="AF29" i="33"/>
  <c r="M29" i="33"/>
  <c r="M21" i="33"/>
  <c r="AF21" i="33"/>
  <c r="AF13" i="33"/>
  <c r="M13" i="33"/>
  <c r="AG68" i="33"/>
  <c r="N68" i="33"/>
  <c r="AG60" i="33"/>
  <c r="N60" i="33"/>
  <c r="AG52" i="33"/>
  <c r="N52" i="33"/>
  <c r="AG43" i="33"/>
  <c r="N43" i="33"/>
  <c r="N32" i="33"/>
  <c r="AG32" i="33"/>
  <c r="AG22" i="33"/>
  <c r="N22" i="33"/>
  <c r="AH66" i="33"/>
  <c r="O66" i="33"/>
  <c r="AH58" i="33"/>
  <c r="O58" i="33"/>
  <c r="AH50" i="33"/>
  <c r="O50" i="33"/>
  <c r="AH42" i="33"/>
  <c r="O42" i="33"/>
  <c r="AH34" i="33"/>
  <c r="O34" i="33"/>
  <c r="O26" i="33"/>
  <c r="AH26" i="33"/>
  <c r="AH18" i="33"/>
  <c r="O18" i="33"/>
  <c r="AI74" i="33"/>
  <c r="P74" i="33"/>
  <c r="AI65" i="33"/>
  <c r="P65" i="33"/>
  <c r="AI57" i="33"/>
  <c r="P57" i="33"/>
  <c r="AI49" i="33"/>
  <c r="P49" i="33"/>
  <c r="AI41" i="33"/>
  <c r="P41" i="33"/>
  <c r="P33" i="33"/>
  <c r="AI33" i="33"/>
  <c r="AI25" i="33"/>
  <c r="P25" i="33"/>
  <c r="P17" i="33"/>
  <c r="AI17" i="33"/>
  <c r="AK72" i="33"/>
  <c r="R72" i="33"/>
  <c r="AK73" i="33"/>
  <c r="R73" i="33"/>
  <c r="AK61" i="33"/>
  <c r="R61" i="33"/>
  <c r="AK51" i="33"/>
  <c r="R51" i="33"/>
  <c r="AK40" i="33"/>
  <c r="R40" i="33"/>
  <c r="R29" i="33"/>
  <c r="AK29" i="33"/>
  <c r="R19" i="33"/>
  <c r="AK19" i="33"/>
  <c r="V71" i="34"/>
  <c r="C71" i="34"/>
  <c r="C49" i="34"/>
  <c r="V49" i="34"/>
  <c r="V28" i="34"/>
  <c r="C28" i="34"/>
  <c r="F74" i="34"/>
  <c r="Y74" i="34"/>
  <c r="F65" i="34"/>
  <c r="Y65" i="34"/>
  <c r="F57" i="34"/>
  <c r="Y57" i="34"/>
  <c r="Y49" i="34"/>
  <c r="F49" i="34"/>
  <c r="Y41" i="34"/>
  <c r="F41" i="34"/>
  <c r="F33" i="34"/>
  <c r="Y33" i="34"/>
  <c r="F25" i="34"/>
  <c r="Y25" i="34"/>
  <c r="F17" i="34"/>
  <c r="Y17" i="34"/>
  <c r="G72" i="34"/>
  <c r="Z72" i="34"/>
  <c r="Z73" i="34"/>
  <c r="G73" i="34"/>
  <c r="G64" i="34"/>
  <c r="Z64" i="34"/>
  <c r="G56" i="34"/>
  <c r="Z56" i="34"/>
  <c r="G48" i="34"/>
  <c r="Z48" i="34"/>
  <c r="G40" i="34"/>
  <c r="Z40" i="34"/>
  <c r="G32" i="34"/>
  <c r="Z32" i="34"/>
  <c r="G24" i="34"/>
  <c r="Z24" i="34"/>
  <c r="G16" i="34"/>
  <c r="Z16" i="34"/>
  <c r="AA65" i="34"/>
  <c r="H65" i="34"/>
  <c r="H44" i="34"/>
  <c r="AA44" i="34"/>
  <c r="AA23" i="34"/>
  <c r="H23" i="34"/>
  <c r="AB71" i="34"/>
  <c r="I71" i="34"/>
  <c r="I63" i="34"/>
  <c r="AB63" i="34"/>
  <c r="I55" i="34"/>
  <c r="AB55" i="34"/>
  <c r="I47" i="34"/>
  <c r="AB47" i="34"/>
  <c r="AB39" i="34"/>
  <c r="I39" i="34"/>
  <c r="AB31" i="34"/>
  <c r="I31" i="34"/>
  <c r="I23" i="34"/>
  <c r="AB23" i="34"/>
  <c r="I15" i="34"/>
  <c r="AB15" i="34"/>
  <c r="AC70" i="34"/>
  <c r="J70" i="34"/>
  <c r="AC62" i="34"/>
  <c r="J62" i="34"/>
  <c r="J54" i="34"/>
  <c r="AC54" i="34"/>
  <c r="AC46" i="34"/>
  <c r="J46" i="34"/>
  <c r="AC38" i="34"/>
  <c r="J38" i="34"/>
  <c r="AC30" i="34"/>
  <c r="J30" i="34"/>
  <c r="AC22" i="34"/>
  <c r="J22" i="34"/>
  <c r="AC14" i="34"/>
  <c r="J14" i="34"/>
  <c r="AF60" i="34"/>
  <c r="M60" i="34"/>
  <c r="M39" i="34"/>
  <c r="AF39" i="34"/>
  <c r="AF17" i="34"/>
  <c r="M17" i="34"/>
  <c r="N69" i="34"/>
  <c r="AG69" i="34"/>
  <c r="N61" i="34"/>
  <c r="AG61" i="34"/>
  <c r="AG53" i="34"/>
  <c r="N53" i="34"/>
  <c r="AG45" i="34"/>
  <c r="N45" i="34"/>
  <c r="N37" i="34"/>
  <c r="AG37" i="34"/>
  <c r="N29" i="34"/>
  <c r="AG29" i="34"/>
  <c r="N21" i="34"/>
  <c r="AG21" i="34"/>
  <c r="N13" i="34"/>
  <c r="AG13" i="34"/>
  <c r="O68" i="34"/>
  <c r="AH68" i="34"/>
  <c r="O60" i="34"/>
  <c r="AH60" i="34"/>
  <c r="O52" i="34"/>
  <c r="AH52" i="34"/>
  <c r="O44" i="34"/>
  <c r="AH44" i="34"/>
  <c r="O36" i="34"/>
  <c r="AH36" i="34"/>
  <c r="O28" i="34"/>
  <c r="AH28" i="34"/>
  <c r="O20" i="34"/>
  <c r="AH20" i="34"/>
  <c r="O12" i="34"/>
  <c r="AH12" i="34"/>
  <c r="P67" i="34"/>
  <c r="AI67" i="34"/>
  <c r="P59" i="34"/>
  <c r="AI59" i="34"/>
  <c r="AI51" i="34"/>
  <c r="P51" i="34"/>
  <c r="AI43" i="34"/>
  <c r="P43" i="34"/>
  <c r="AI35" i="34"/>
  <c r="P35" i="34"/>
  <c r="AI27" i="34"/>
  <c r="P27" i="34"/>
  <c r="AI19" i="34"/>
  <c r="P19" i="34"/>
  <c r="AK66" i="34"/>
  <c r="R66" i="34"/>
  <c r="AK58" i="34"/>
  <c r="R58" i="34"/>
  <c r="R50" i="34"/>
  <c r="AK50" i="34"/>
  <c r="AK42" i="34"/>
  <c r="R42" i="34"/>
  <c r="AK34" i="34"/>
  <c r="R34" i="34"/>
  <c r="AK26" i="34"/>
  <c r="R26" i="34"/>
  <c r="AK18" i="34"/>
  <c r="R18" i="34"/>
  <c r="C57" i="35"/>
  <c r="V57" i="35"/>
  <c r="V39" i="35"/>
  <c r="C39" i="35"/>
  <c r="C17" i="35"/>
  <c r="V17" i="35"/>
  <c r="F61" i="35"/>
  <c r="Y61" i="35"/>
  <c r="Y45" i="35"/>
  <c r="F45" i="35"/>
  <c r="Y29" i="35"/>
  <c r="F29" i="35"/>
  <c r="Y13" i="35"/>
  <c r="F13" i="35"/>
  <c r="Z67" i="35"/>
  <c r="G67" i="35"/>
  <c r="Z59" i="35"/>
  <c r="G59" i="35"/>
  <c r="G51" i="35"/>
  <c r="Z51" i="35"/>
  <c r="G43" i="35"/>
  <c r="Z43" i="35"/>
  <c r="G35" i="35"/>
  <c r="Z35" i="35"/>
  <c r="G27" i="35"/>
  <c r="Z27" i="35"/>
  <c r="G19" i="35"/>
  <c r="Z19" i="35"/>
  <c r="H57" i="35"/>
  <c r="AA57" i="35"/>
  <c r="H39" i="35"/>
  <c r="AA39" i="35"/>
  <c r="AA17" i="35"/>
  <c r="H17" i="35"/>
  <c r="AB68" i="35"/>
  <c r="I68" i="35"/>
  <c r="AB60" i="35"/>
  <c r="I60" i="35"/>
  <c r="I52" i="35"/>
  <c r="AB52" i="35"/>
  <c r="AB44" i="35"/>
  <c r="I44" i="35"/>
  <c r="AB36" i="35"/>
  <c r="I36" i="35"/>
  <c r="AB28" i="35"/>
  <c r="I28" i="35"/>
  <c r="I20" i="35"/>
  <c r="AB20" i="35"/>
  <c r="I12" i="35"/>
  <c r="AB12" i="35"/>
  <c r="J59" i="35"/>
  <c r="AC59" i="35"/>
  <c r="AC43" i="35"/>
  <c r="J43" i="35"/>
  <c r="AC27" i="35"/>
  <c r="J27" i="35"/>
  <c r="AF57" i="35"/>
  <c r="M57" i="35"/>
  <c r="AF37" i="35"/>
  <c r="M37" i="35"/>
  <c r="M15" i="35"/>
  <c r="AF15" i="35"/>
  <c r="N67" i="35"/>
  <c r="AG67" i="35"/>
  <c r="N59" i="35"/>
  <c r="AG59" i="35"/>
  <c r="AG51" i="35"/>
  <c r="N51" i="35"/>
  <c r="AG43" i="35"/>
  <c r="N43" i="35"/>
  <c r="N35" i="35"/>
  <c r="AG35" i="35"/>
  <c r="AG27" i="35"/>
  <c r="N27" i="35"/>
  <c r="N19" i="35"/>
  <c r="AG19" i="35"/>
  <c r="O55" i="35"/>
  <c r="AH55" i="35"/>
  <c r="AH34" i="35"/>
  <c r="O34" i="35"/>
  <c r="O12" i="35"/>
  <c r="AH12" i="35"/>
  <c r="P66" i="35"/>
  <c r="AI66" i="35"/>
  <c r="P58" i="35"/>
  <c r="AI58" i="35"/>
  <c r="P50" i="35"/>
  <c r="AI50" i="35"/>
  <c r="AI42" i="35"/>
  <c r="P42" i="35"/>
  <c r="AI34" i="35"/>
  <c r="P34" i="35"/>
  <c r="AI26" i="35"/>
  <c r="P26" i="35"/>
  <c r="P18" i="35"/>
  <c r="AI18" i="35"/>
  <c r="AK66" i="35"/>
  <c r="R66" i="35"/>
  <c r="R58" i="35"/>
  <c r="AK58" i="35"/>
  <c r="R50" i="35"/>
  <c r="AK50" i="35"/>
  <c r="R42" i="35"/>
  <c r="AK42" i="35"/>
  <c r="AK34" i="35"/>
  <c r="R34" i="35"/>
  <c r="AK26" i="35"/>
  <c r="R26" i="35"/>
  <c r="AK18" i="35"/>
  <c r="R18" i="35"/>
  <c r="BJ76" i="35"/>
  <c r="AQ76" i="35"/>
  <c r="BJ76" i="34"/>
  <c r="AQ76" i="34"/>
  <c r="AQ76" i="33"/>
  <c r="BJ76" i="33"/>
  <c r="BJ76" i="32"/>
  <c r="AQ76" i="32"/>
  <c r="BJ76" i="31"/>
  <c r="AQ76" i="31"/>
  <c r="AQ76" i="30"/>
  <c r="BJ76" i="30"/>
  <c r="BJ76" i="29"/>
  <c r="AQ76" i="29"/>
  <c r="X76" i="29"/>
  <c r="E76" i="29"/>
  <c r="AS75" i="35"/>
  <c r="BL75" i="35"/>
  <c r="AS75" i="34"/>
  <c r="BL75" i="34"/>
  <c r="BL75" i="33"/>
  <c r="AS75" i="33"/>
  <c r="BL75" i="32"/>
  <c r="AS75" i="32"/>
  <c r="BL75" i="31"/>
  <c r="AS75" i="31"/>
  <c r="BL75" i="30"/>
  <c r="AS75" i="30"/>
  <c r="BL75" i="29"/>
  <c r="AS75" i="29"/>
  <c r="Z75" i="29"/>
  <c r="G75" i="29"/>
  <c r="BO76" i="35"/>
  <c r="AV76" i="35"/>
  <c r="AV76" i="34"/>
  <c r="BO76" i="34"/>
  <c r="BO76" i="33"/>
  <c r="AV76" i="33"/>
  <c r="AV76" i="32"/>
  <c r="BO76" i="32"/>
  <c r="AV76" i="31"/>
  <c r="BO76" i="31"/>
  <c r="BO76" i="29"/>
  <c r="BO76" i="30"/>
  <c r="AV76" i="30"/>
  <c r="AC76" i="29"/>
  <c r="J76" i="29"/>
  <c r="AV76" i="29"/>
  <c r="BK77" i="35"/>
  <c r="AR77" i="35"/>
  <c r="BK77" i="34"/>
  <c r="AR77" i="34"/>
  <c r="AR77" i="33"/>
  <c r="BK77" i="33"/>
  <c r="BK77" i="32"/>
  <c r="AR77" i="32"/>
  <c r="BK77" i="31"/>
  <c r="AR77" i="31"/>
  <c r="BK77" i="30"/>
  <c r="BK77" i="29"/>
  <c r="AR77" i="30"/>
  <c r="AR77" i="29"/>
  <c r="Y77" i="29"/>
  <c r="F77" i="29"/>
  <c r="BU78" i="35"/>
  <c r="BB78" i="35"/>
  <c r="BU78" i="34"/>
  <c r="BB78" i="34"/>
  <c r="BB78" i="33"/>
  <c r="BU78" i="33"/>
  <c r="BU78" i="32"/>
  <c r="BB78" i="32"/>
  <c r="BU78" i="31"/>
  <c r="BB78" i="31"/>
  <c r="BU78" i="30"/>
  <c r="BB78" i="30"/>
  <c r="BU78" i="29"/>
  <c r="BB78" i="29"/>
  <c r="AI78" i="29"/>
  <c r="P78" i="29"/>
  <c r="BB82" i="35"/>
  <c r="BU82" i="31"/>
  <c r="BB82" i="34"/>
  <c r="BU82" i="30"/>
  <c r="BU82" i="34"/>
  <c r="BU82" i="29"/>
  <c r="BU82" i="33"/>
  <c r="BB82" i="30"/>
  <c r="BB82" i="33"/>
  <c r="BB82" i="32"/>
  <c r="BU82" i="32"/>
  <c r="BB82" i="29"/>
  <c r="BU82" i="35"/>
  <c r="BB82" i="31"/>
  <c r="AE78" i="35"/>
  <c r="L78" i="35"/>
  <c r="AG77" i="35"/>
  <c r="N77" i="35"/>
  <c r="AI76" i="35"/>
  <c r="P76" i="35"/>
  <c r="AE75" i="35"/>
  <c r="L75" i="35"/>
  <c r="L78" i="34"/>
  <c r="AE78" i="34"/>
  <c r="R77" i="34"/>
  <c r="AK77" i="34"/>
  <c r="F77" i="34"/>
  <c r="Y77" i="34"/>
  <c r="AK76" i="34"/>
  <c r="R76" i="34"/>
  <c r="F76" i="34"/>
  <c r="Y76" i="34"/>
  <c r="AH75" i="34"/>
  <c r="O75" i="34"/>
  <c r="AE78" i="33"/>
  <c r="L78" i="33"/>
  <c r="AC77" i="33"/>
  <c r="J77" i="33"/>
  <c r="I76" i="33"/>
  <c r="AB76" i="33"/>
  <c r="H75" i="33"/>
  <c r="AA75" i="33"/>
  <c r="P78" i="32"/>
  <c r="AI78" i="32"/>
  <c r="X78" i="32"/>
  <c r="E78" i="32"/>
  <c r="AH77" i="32"/>
  <c r="O77" i="32"/>
  <c r="G76" i="32"/>
  <c r="Z76" i="32"/>
  <c r="J75" i="32"/>
  <c r="AC75" i="32"/>
  <c r="AE77" i="31"/>
  <c r="L77" i="31"/>
  <c r="AC76" i="31"/>
  <c r="J76" i="31"/>
  <c r="Z78" i="30"/>
  <c r="G78" i="30"/>
  <c r="AI77" i="30"/>
  <c r="P77" i="30"/>
  <c r="X77" i="30"/>
  <c r="E77" i="30"/>
  <c r="AC76" i="30"/>
  <c r="J76" i="30"/>
  <c r="AI75" i="30"/>
  <c r="P75" i="30"/>
  <c r="E75" i="30"/>
  <c r="X75" i="30"/>
  <c r="AO79" i="35"/>
  <c r="BH79" i="35"/>
  <c r="AO79" i="34"/>
  <c r="BH79" i="34"/>
  <c r="BH79" i="33"/>
  <c r="AO79" i="33"/>
  <c r="BH79" i="32"/>
  <c r="AO79" i="32"/>
  <c r="BH79" i="31"/>
  <c r="AO79" i="31"/>
  <c r="AO79" i="30"/>
  <c r="BH79" i="29"/>
  <c r="BH79" i="30"/>
  <c r="AO79" i="29"/>
  <c r="V79" i="29"/>
  <c r="C79" i="29"/>
  <c r="AO83" i="35"/>
  <c r="BH83" i="31"/>
  <c r="BH83" i="34"/>
  <c r="AO83" i="30"/>
  <c r="AO83" i="34"/>
  <c r="BH83" i="29"/>
  <c r="BH83" i="33"/>
  <c r="AO83" i="29"/>
  <c r="AO83" i="33"/>
  <c r="BH83" i="32"/>
  <c r="AO83" i="32"/>
  <c r="BH83" i="30"/>
  <c r="BH83" i="35"/>
  <c r="AO83" i="31"/>
  <c r="BR79" i="35"/>
  <c r="AY79" i="35"/>
  <c r="AY79" i="34"/>
  <c r="BR79" i="34"/>
  <c r="BR79" i="33"/>
  <c r="AY79" i="33"/>
  <c r="AY79" i="32"/>
  <c r="BR79" i="32"/>
  <c r="AY79" i="31"/>
  <c r="BR79" i="31"/>
  <c r="AY79" i="30"/>
  <c r="BR79" i="29"/>
  <c r="BR79" i="30"/>
  <c r="AY79" i="29"/>
  <c r="AF79" i="29"/>
  <c r="M79" i="29"/>
  <c r="AY83" i="35"/>
  <c r="AY83" i="31"/>
  <c r="BR83" i="34"/>
  <c r="AY83" i="30"/>
  <c r="AY83" i="34"/>
  <c r="BR83" i="29"/>
  <c r="AY83" i="33"/>
  <c r="BR83" i="30"/>
  <c r="BR83" i="33"/>
  <c r="BR83" i="32"/>
  <c r="AY83" i="32"/>
  <c r="AY83" i="29"/>
  <c r="BR83" i="35"/>
  <c r="BR83" i="31"/>
  <c r="BL80" i="35"/>
  <c r="AS80" i="35"/>
  <c r="BL80" i="34"/>
  <c r="AS80" i="34"/>
  <c r="BL80" i="33"/>
  <c r="AS80" i="33"/>
  <c r="AS80" i="32"/>
  <c r="BL80" i="32"/>
  <c r="AS80" i="31"/>
  <c r="BL80" i="31"/>
  <c r="AS80" i="30"/>
  <c r="BL80" i="30"/>
  <c r="G80" i="29"/>
  <c r="BL80" i="29"/>
  <c r="AS80" i="29"/>
  <c r="Z80" i="29"/>
  <c r="AS84" i="32"/>
  <c r="AS84" i="35"/>
  <c r="BL84" i="31"/>
  <c r="BL84" i="35"/>
  <c r="AS84" i="31"/>
  <c r="AS84" i="34"/>
  <c r="AS84" i="30"/>
  <c r="BL84" i="34"/>
  <c r="BL84" i="29"/>
  <c r="AS84" i="33"/>
  <c r="BL84" i="30"/>
  <c r="BL84" i="33"/>
  <c r="AS84" i="29"/>
  <c r="BL84" i="32"/>
  <c r="BU80" i="35"/>
  <c r="BB80" i="35"/>
  <c r="BU80" i="34"/>
  <c r="BB80" i="34"/>
  <c r="BU80" i="33"/>
  <c r="BB80" i="33"/>
  <c r="BU80" i="32"/>
  <c r="BB80" i="32"/>
  <c r="BB80" i="31"/>
  <c r="BU80" i="31"/>
  <c r="BU80" i="30"/>
  <c r="BU80" i="29"/>
  <c r="BB80" i="29"/>
  <c r="BB80" i="30"/>
  <c r="AI80" i="29"/>
  <c r="P80" i="29"/>
  <c r="BB84" i="33"/>
  <c r="BU84" i="32"/>
  <c r="BB84" i="30"/>
  <c r="BB84" i="32"/>
  <c r="BB84" i="35"/>
  <c r="BU84" i="31"/>
  <c r="BU84" i="35"/>
  <c r="BB84" i="31"/>
  <c r="BB84" i="34"/>
  <c r="BU84" i="29"/>
  <c r="BU84" i="34"/>
  <c r="BU84" i="30"/>
  <c r="BU84" i="33"/>
  <c r="BB84" i="29"/>
  <c r="AC79" i="30"/>
  <c r="J79" i="30"/>
  <c r="X80" i="30"/>
  <c r="E80" i="30"/>
  <c r="O80" i="30"/>
  <c r="AH80" i="30"/>
  <c r="O79" i="31"/>
  <c r="AH79" i="31"/>
  <c r="AH80" i="31"/>
  <c r="O80" i="31"/>
  <c r="F79" i="32"/>
  <c r="Y79" i="32"/>
  <c r="L80" i="32"/>
  <c r="AE80" i="32"/>
  <c r="M79" i="33"/>
  <c r="AF79" i="33"/>
  <c r="AA80" i="33"/>
  <c r="H80" i="33"/>
  <c r="X79" i="34"/>
  <c r="E79" i="34"/>
  <c r="AI79" i="34"/>
  <c r="P79" i="34"/>
  <c r="AB80" i="34"/>
  <c r="I80" i="34"/>
  <c r="Z79" i="35"/>
  <c r="G79" i="35"/>
  <c r="AE80" i="35"/>
  <c r="L80" i="35"/>
  <c r="AP33" i="35"/>
  <c r="BI33" i="35"/>
  <c r="BI33" i="34"/>
  <c r="AP33" i="34"/>
  <c r="AP33" i="33"/>
  <c r="BI33" i="33"/>
  <c r="BI33" i="32"/>
  <c r="AP33" i="32"/>
  <c r="BI33" i="31"/>
  <c r="AP33" i="31"/>
  <c r="BI33" i="30"/>
  <c r="AP33" i="30"/>
  <c r="BI33" i="29"/>
  <c r="AP33" i="29"/>
  <c r="W33" i="29"/>
  <c r="D33" i="29"/>
  <c r="D16" i="33"/>
  <c r="W16" i="33"/>
  <c r="W25" i="34"/>
  <c r="D25" i="34"/>
  <c r="D72" i="34"/>
  <c r="W72" i="34"/>
  <c r="W73" i="34"/>
  <c r="D73" i="34"/>
  <c r="D47" i="35"/>
  <c r="W47" i="35"/>
  <c r="AJ16" i="33"/>
  <c r="Q16" i="33"/>
  <c r="AJ24" i="33"/>
  <c r="Q24" i="33"/>
  <c r="AJ32" i="33"/>
  <c r="Q32" i="33"/>
  <c r="Q40" i="33"/>
  <c r="AJ40" i="33"/>
  <c r="Q48" i="33"/>
  <c r="AJ48" i="33"/>
  <c r="Q56" i="33"/>
  <c r="AJ56" i="33"/>
  <c r="Q64" i="33"/>
  <c r="AJ64" i="33"/>
  <c r="Q72" i="33"/>
  <c r="AJ72" i="33"/>
  <c r="Q73" i="33"/>
  <c r="AJ73" i="33"/>
  <c r="Q20" i="34"/>
  <c r="AJ20" i="34"/>
  <c r="Q31" i="35"/>
  <c r="AJ31" i="35"/>
  <c r="Q75" i="35"/>
  <c r="AJ75" i="35"/>
  <c r="AJ41" i="30"/>
  <c r="Q41" i="30"/>
  <c r="BV74" i="35"/>
  <c r="BC74" i="35"/>
  <c r="BC74" i="34"/>
  <c r="BV74" i="34"/>
  <c r="BV74" i="33"/>
  <c r="BC74" i="33"/>
  <c r="BC74" i="32"/>
  <c r="BV74" i="32"/>
  <c r="BC74" i="31"/>
  <c r="BV74" i="31"/>
  <c r="BC74" i="30"/>
  <c r="BV74" i="30"/>
  <c r="Q74" i="29"/>
  <c r="BV74" i="29"/>
  <c r="BC74" i="29"/>
  <c r="AJ74" i="29"/>
  <c r="BW81" i="35"/>
  <c r="BD81" i="35"/>
  <c r="BW81" i="34"/>
  <c r="BD81" i="34"/>
  <c r="BD81" i="33"/>
  <c r="BW81" i="33"/>
  <c r="BW81" i="32"/>
  <c r="BD81" i="32"/>
  <c r="BW81" i="31"/>
  <c r="BD81" i="31"/>
  <c r="BW81" i="29"/>
  <c r="BW81" i="30"/>
  <c r="BD81" i="29"/>
  <c r="BD81" i="30"/>
  <c r="AK81" i="29"/>
  <c r="R81" i="29"/>
  <c r="BW85" i="32"/>
  <c r="BD85" i="35"/>
  <c r="BW85" i="31"/>
  <c r="BW85" i="35"/>
  <c r="BD85" i="31"/>
  <c r="BW85" i="34"/>
  <c r="BW85" i="30"/>
  <c r="BD85" i="34"/>
  <c r="BW85" i="29"/>
  <c r="BW85" i="33"/>
  <c r="BD85" i="29"/>
  <c r="BD85" i="33"/>
  <c r="BD85" i="32"/>
  <c r="BD85" i="30"/>
  <c r="AK82" i="29"/>
  <c r="R82" i="29"/>
  <c r="AK81" i="35"/>
  <c r="R81" i="35"/>
  <c r="AK82" i="35"/>
  <c r="R82" i="35"/>
  <c r="P81" i="34"/>
  <c r="AI81" i="34"/>
  <c r="P82" i="34"/>
  <c r="AI82" i="34"/>
  <c r="X81" i="34"/>
  <c r="E81" i="34"/>
  <c r="X82" i="34"/>
  <c r="E82" i="34"/>
  <c r="Z81" i="33"/>
  <c r="G81" i="33"/>
  <c r="G82" i="33"/>
  <c r="Z82" i="33"/>
  <c r="F81" i="32"/>
  <c r="Y81" i="32"/>
  <c r="F82" i="32"/>
  <c r="Y82" i="32"/>
  <c r="AA81" i="31"/>
  <c r="H81" i="31"/>
  <c r="AA82" i="31"/>
  <c r="H82" i="31"/>
  <c r="AE81" i="30"/>
  <c r="L81" i="30"/>
  <c r="L82" i="30"/>
  <c r="AE82" i="30"/>
  <c r="Q12" i="31"/>
  <c r="AJ12" i="31"/>
  <c r="V14" i="31"/>
  <c r="C14" i="31"/>
  <c r="R15" i="31"/>
  <c r="AK15" i="31"/>
  <c r="C17" i="31"/>
  <c r="V17" i="31"/>
  <c r="E18" i="31"/>
  <c r="X18" i="31"/>
  <c r="E19" i="31"/>
  <c r="X19" i="31"/>
  <c r="I20" i="31"/>
  <c r="AB20" i="31"/>
  <c r="AJ22" i="31"/>
  <c r="Q22" i="31"/>
  <c r="C24" i="31"/>
  <c r="V24" i="31"/>
  <c r="I25" i="31"/>
  <c r="AB25" i="31"/>
  <c r="V27" i="31"/>
  <c r="C27" i="31"/>
  <c r="AA28" i="31"/>
  <c r="H28" i="31"/>
  <c r="I29" i="31"/>
  <c r="AB29" i="31"/>
  <c r="AJ30" i="31"/>
  <c r="Q30" i="31"/>
  <c r="M32" i="31"/>
  <c r="AF32" i="31"/>
  <c r="C34" i="31"/>
  <c r="V34" i="31"/>
  <c r="I35" i="31"/>
  <c r="AB35" i="31"/>
  <c r="M36" i="31"/>
  <c r="AF36" i="31"/>
  <c r="E38" i="31"/>
  <c r="X38" i="31"/>
  <c r="AB39" i="31"/>
  <c r="I39" i="31"/>
  <c r="AJ40" i="31"/>
  <c r="Q40" i="31"/>
  <c r="AK41" i="31"/>
  <c r="R41" i="31"/>
  <c r="V44" i="31"/>
  <c r="C44" i="31"/>
  <c r="AB45" i="31"/>
  <c r="I45" i="31"/>
  <c r="AF46" i="31"/>
  <c r="M46" i="31"/>
  <c r="AA48" i="31"/>
  <c r="H48" i="31"/>
  <c r="AF49" i="31"/>
  <c r="M49" i="31"/>
  <c r="AJ50" i="31"/>
  <c r="Q50" i="31"/>
  <c r="AK51" i="31"/>
  <c r="R51" i="31"/>
  <c r="AB53" i="31"/>
  <c r="I53" i="31"/>
  <c r="V55" i="31"/>
  <c r="C55" i="31"/>
  <c r="AF56" i="31"/>
  <c r="M56" i="31"/>
  <c r="AK57" i="31"/>
  <c r="R57" i="31"/>
  <c r="AB59" i="31"/>
  <c r="I59" i="31"/>
  <c r="AF60" i="31"/>
  <c r="M60" i="31"/>
  <c r="AK61" i="31"/>
  <c r="R61" i="31"/>
  <c r="AG63" i="31"/>
  <c r="N63" i="31"/>
  <c r="AJ64" i="31"/>
  <c r="Q64" i="31"/>
  <c r="AB66" i="31"/>
  <c r="I66" i="31"/>
  <c r="AJ67" i="31"/>
  <c r="Q67" i="31"/>
  <c r="C69" i="31"/>
  <c r="V69" i="31"/>
  <c r="N70" i="31"/>
  <c r="AG70" i="31"/>
  <c r="AJ71" i="31"/>
  <c r="Q71" i="31"/>
  <c r="AB74" i="31"/>
  <c r="I74" i="31"/>
  <c r="AJ75" i="31"/>
  <c r="Q75" i="31"/>
  <c r="AK76" i="31"/>
  <c r="R76" i="31"/>
  <c r="C78" i="31"/>
  <c r="V78" i="31"/>
  <c r="AA79" i="31"/>
  <c r="H79" i="31"/>
  <c r="M80" i="31"/>
  <c r="AF80" i="31"/>
  <c r="W13" i="29"/>
  <c r="D13" i="29"/>
  <c r="BV16" i="35"/>
  <c r="BC16" i="34"/>
  <c r="BC16" i="35"/>
  <c r="BV16" i="34"/>
  <c r="BV16" i="33"/>
  <c r="BC16" i="33"/>
  <c r="BV16" i="32"/>
  <c r="BC16" i="32"/>
  <c r="BV16" i="31"/>
  <c r="BC16" i="31"/>
  <c r="BV16" i="30"/>
  <c r="BC16" i="30"/>
  <c r="BV16" i="29"/>
  <c r="BC16" i="29"/>
  <c r="AJ16" i="29"/>
  <c r="Q16" i="29"/>
  <c r="BI20" i="35"/>
  <c r="AP20" i="35"/>
  <c r="BI20" i="34"/>
  <c r="AP20" i="34"/>
  <c r="BI20" i="33"/>
  <c r="AP20" i="33"/>
  <c r="AP20" i="32"/>
  <c r="BI20" i="32"/>
  <c r="BI20" i="31"/>
  <c r="AP20" i="31"/>
  <c r="BI20" i="30"/>
  <c r="AP20" i="30"/>
  <c r="BI20" i="29"/>
  <c r="AP20" i="29"/>
  <c r="W20" i="29"/>
  <c r="D20" i="29"/>
  <c r="BV23" i="35"/>
  <c r="BC23" i="34"/>
  <c r="BC23" i="35"/>
  <c r="BV23" i="34"/>
  <c r="BV23" i="33"/>
  <c r="BC23" i="33"/>
  <c r="BV23" i="32"/>
  <c r="BC23" i="32"/>
  <c r="BV23" i="31"/>
  <c r="BC23" i="31"/>
  <c r="BV23" i="30"/>
  <c r="BC23" i="30"/>
  <c r="AJ23" i="29"/>
  <c r="BV23" i="29"/>
  <c r="BC23" i="29"/>
  <c r="Q23" i="29"/>
  <c r="BI28" i="35"/>
  <c r="AP28" i="35"/>
  <c r="BI28" i="34"/>
  <c r="AP28" i="34"/>
  <c r="BI28" i="33"/>
  <c r="AP28" i="33"/>
  <c r="AP28" i="32"/>
  <c r="BI28" i="32"/>
  <c r="BI28" i="31"/>
  <c r="AP28" i="31"/>
  <c r="BI28" i="30"/>
  <c r="AP28" i="30"/>
  <c r="BI28" i="29"/>
  <c r="AP28" i="29"/>
  <c r="W28" i="29"/>
  <c r="D28" i="29"/>
  <c r="BC31" i="35"/>
  <c r="BV31" i="35"/>
  <c r="BC31" i="34"/>
  <c r="BV31" i="34"/>
  <c r="BC31" i="33"/>
  <c r="BV31" i="33"/>
  <c r="BV31" i="32"/>
  <c r="BC31" i="32"/>
  <c r="BV31" i="31"/>
  <c r="BC31" i="31"/>
  <c r="BV31" i="30"/>
  <c r="BC31" i="30"/>
  <c r="AJ31" i="29"/>
  <c r="BV31" i="29"/>
  <c r="BC31" i="29"/>
  <c r="Q31" i="29"/>
  <c r="BI36" i="35"/>
  <c r="AP36" i="35"/>
  <c r="BI36" i="34"/>
  <c r="BI36" i="33"/>
  <c r="AP36" i="34"/>
  <c r="AP36" i="33"/>
  <c r="AP36" i="32"/>
  <c r="AP36" i="31"/>
  <c r="BI36" i="32"/>
  <c r="BI36" i="31"/>
  <c r="BI36" i="30"/>
  <c r="AP36" i="30"/>
  <c r="BI36" i="29"/>
  <c r="AP36" i="29"/>
  <c r="W36" i="29"/>
  <c r="D36" i="29"/>
  <c r="BR39" i="35"/>
  <c r="AY39" i="35"/>
  <c r="BR39" i="34"/>
  <c r="AY39" i="34"/>
  <c r="BR39" i="33"/>
  <c r="AY39" i="33"/>
  <c r="AY39" i="32"/>
  <c r="BR39" i="32"/>
  <c r="BR39" i="31"/>
  <c r="AY39" i="31"/>
  <c r="AY39" i="30"/>
  <c r="BR39" i="30"/>
  <c r="AY39" i="29"/>
  <c r="AF39" i="29"/>
  <c r="BR39" i="29"/>
  <c r="M39" i="29"/>
  <c r="BH43" i="35"/>
  <c r="AO43" i="35"/>
  <c r="BH43" i="34"/>
  <c r="BH43" i="33"/>
  <c r="AO43" i="33"/>
  <c r="AO43" i="34"/>
  <c r="AO43" i="32"/>
  <c r="AO43" i="31"/>
  <c r="BH43" i="32"/>
  <c r="BH43" i="31"/>
  <c r="AO43" i="30"/>
  <c r="AO43" i="29"/>
  <c r="V43" i="29"/>
  <c r="BH43" i="29"/>
  <c r="BH43" i="30"/>
  <c r="C43" i="29"/>
  <c r="BC47" i="35"/>
  <c r="BV47" i="35"/>
  <c r="BC47" i="34"/>
  <c r="BV47" i="34"/>
  <c r="BC47" i="33"/>
  <c r="BV47" i="33"/>
  <c r="BV47" i="32"/>
  <c r="BC47" i="32"/>
  <c r="BC47" i="31"/>
  <c r="BV47" i="31"/>
  <c r="BV47" i="29"/>
  <c r="BV47" i="30"/>
  <c r="BC47" i="30"/>
  <c r="AJ47" i="29"/>
  <c r="BC47" i="29"/>
  <c r="Q47" i="29"/>
  <c r="BV56" i="35"/>
  <c r="BC56" i="35"/>
  <c r="BC56" i="34"/>
  <c r="BV56" i="34"/>
  <c r="BC56" i="33"/>
  <c r="BV56" i="33"/>
  <c r="BC56" i="32"/>
  <c r="BV56" i="32"/>
  <c r="BV56" i="31"/>
  <c r="BC56" i="31"/>
  <c r="BV56" i="30"/>
  <c r="BC56" i="30"/>
  <c r="BC56" i="29"/>
  <c r="AJ56" i="29"/>
  <c r="BV56" i="29"/>
  <c r="Q56" i="29"/>
  <c r="BV67" i="35"/>
  <c r="BC67" i="35"/>
  <c r="BV67" i="34"/>
  <c r="BC67" i="34"/>
  <c r="BV67" i="33"/>
  <c r="BC67" i="33"/>
  <c r="BC67" i="32"/>
  <c r="BV67" i="32"/>
  <c r="BV67" i="31"/>
  <c r="BC67" i="31"/>
  <c r="BV67" i="30"/>
  <c r="BC67" i="30"/>
  <c r="BV67" i="29"/>
  <c r="BC67" i="29"/>
  <c r="AJ67" i="29"/>
  <c r="Q67" i="29"/>
  <c r="BV75" i="35"/>
  <c r="BC75" i="35"/>
  <c r="BC75" i="34"/>
  <c r="BV75" i="34"/>
  <c r="BV75" i="33"/>
  <c r="BC75" i="33"/>
  <c r="BC75" i="32"/>
  <c r="BV75" i="32"/>
  <c r="BC75" i="31"/>
  <c r="BV75" i="31"/>
  <c r="BV75" i="30"/>
  <c r="BC75" i="30"/>
  <c r="BV75" i="29"/>
  <c r="BC75" i="29"/>
  <c r="AJ75" i="29"/>
  <c r="Q75" i="29"/>
  <c r="AY81" i="35"/>
  <c r="BR81" i="35"/>
  <c r="AY81" i="34"/>
  <c r="BR81" i="34"/>
  <c r="BR81" i="33"/>
  <c r="AY81" i="33"/>
  <c r="BR81" i="32"/>
  <c r="AY81" i="32"/>
  <c r="BR81" i="31"/>
  <c r="AY81" i="31"/>
  <c r="BR81" i="30"/>
  <c r="AY81" i="30"/>
  <c r="BR81" i="29"/>
  <c r="AY81" i="29"/>
  <c r="AF81" i="29"/>
  <c r="M81" i="29"/>
  <c r="AY85" i="35"/>
  <c r="BR85" i="31"/>
  <c r="BR85" i="34"/>
  <c r="BR85" i="30"/>
  <c r="AY85" i="34"/>
  <c r="BR85" i="29"/>
  <c r="BR85" i="33"/>
  <c r="AY85" i="30"/>
  <c r="AY85" i="33"/>
  <c r="AY85" i="29"/>
  <c r="BR85" i="32"/>
  <c r="AY85" i="32"/>
  <c r="BR85" i="35"/>
  <c r="AY85" i="31"/>
  <c r="AF82" i="29"/>
  <c r="M82" i="29"/>
  <c r="D12" i="30"/>
  <c r="W12" i="30"/>
  <c r="AJ17" i="30"/>
  <c r="Q17" i="30"/>
  <c r="H22" i="30"/>
  <c r="AA22" i="30"/>
  <c r="AJ25" i="30"/>
  <c r="Q25" i="30"/>
  <c r="AJ29" i="30"/>
  <c r="Q29" i="30"/>
  <c r="AJ32" i="30"/>
  <c r="Q32" i="30"/>
  <c r="C36" i="30"/>
  <c r="V36" i="30"/>
  <c r="Q39" i="30"/>
  <c r="AJ39" i="30"/>
  <c r="Q44" i="30"/>
  <c r="AJ44" i="30"/>
  <c r="C48" i="30"/>
  <c r="V48" i="30"/>
  <c r="V51" i="30"/>
  <c r="C51" i="30"/>
  <c r="AJ53" i="30"/>
  <c r="Q53" i="30"/>
  <c r="Q56" i="30"/>
  <c r="AJ56" i="30"/>
  <c r="Q60" i="30"/>
  <c r="AJ60" i="30"/>
  <c r="V64" i="30"/>
  <c r="C64" i="30"/>
  <c r="V67" i="30"/>
  <c r="C67" i="30"/>
  <c r="C70" i="30"/>
  <c r="V70" i="30"/>
  <c r="AJ74" i="30"/>
  <c r="Q74" i="30"/>
  <c r="W77" i="30"/>
  <c r="D77" i="30"/>
  <c r="H80" i="30"/>
  <c r="AA80" i="30"/>
  <c r="C13" i="32"/>
  <c r="V13" i="32"/>
  <c r="M14" i="32"/>
  <c r="AF14" i="32"/>
  <c r="AK15" i="32"/>
  <c r="R15" i="32"/>
  <c r="V17" i="32"/>
  <c r="C17" i="32"/>
  <c r="I18" i="32"/>
  <c r="AB18" i="32"/>
  <c r="AG19" i="32"/>
  <c r="N19" i="32"/>
  <c r="AG21" i="32"/>
  <c r="N21" i="32"/>
  <c r="R22" i="32"/>
  <c r="AK22" i="32"/>
  <c r="AA24" i="32"/>
  <c r="H24" i="32"/>
  <c r="AB25" i="32"/>
  <c r="I25" i="32"/>
  <c r="M26" i="32"/>
  <c r="AF26" i="32"/>
  <c r="I28" i="32"/>
  <c r="AB28" i="32"/>
  <c r="AJ29" i="32"/>
  <c r="Q29" i="32"/>
  <c r="R30" i="32"/>
  <c r="AK30" i="32"/>
  <c r="AA32" i="32"/>
  <c r="H32" i="32"/>
  <c r="AB33" i="32"/>
  <c r="I33" i="32"/>
  <c r="M34" i="32"/>
  <c r="AF34" i="32"/>
  <c r="AG35" i="32"/>
  <c r="N35" i="32"/>
  <c r="AB37" i="32"/>
  <c r="I37" i="32"/>
  <c r="AJ38" i="32"/>
  <c r="Q38" i="32"/>
  <c r="C40" i="32"/>
  <c r="V40" i="32"/>
  <c r="I41" i="32"/>
  <c r="AB41" i="32"/>
  <c r="AJ42" i="32"/>
  <c r="Q42" i="32"/>
  <c r="V45" i="32"/>
  <c r="C45" i="32"/>
  <c r="AA46" i="32"/>
  <c r="H46" i="32"/>
  <c r="I47" i="32"/>
  <c r="AB47" i="32"/>
  <c r="AJ48" i="32"/>
  <c r="Q48" i="32"/>
  <c r="C50" i="32"/>
  <c r="V50" i="32"/>
  <c r="H51" i="32"/>
  <c r="AA51" i="32"/>
  <c r="V53" i="32"/>
  <c r="C53" i="32"/>
  <c r="AG54" i="32"/>
  <c r="N54" i="32"/>
  <c r="R55" i="32"/>
  <c r="AK55" i="32"/>
  <c r="V57" i="32"/>
  <c r="C57" i="32"/>
  <c r="AB58" i="32"/>
  <c r="I58" i="32"/>
  <c r="AB60" i="32"/>
  <c r="I60" i="32"/>
  <c r="N61" i="32"/>
  <c r="AG61" i="32"/>
  <c r="AJ62" i="32"/>
  <c r="Q62" i="32"/>
  <c r="C64" i="32"/>
  <c r="V64" i="32"/>
  <c r="I65" i="32"/>
  <c r="AB65" i="32"/>
  <c r="AJ66" i="32"/>
  <c r="Q66" i="32"/>
  <c r="R67" i="32"/>
  <c r="AK67" i="32"/>
  <c r="V70" i="32"/>
  <c r="C70" i="32"/>
  <c r="I71" i="32"/>
  <c r="AB71" i="32"/>
  <c r="AF72" i="32"/>
  <c r="M72" i="32"/>
  <c r="M73" i="32"/>
  <c r="AF73" i="32"/>
  <c r="N74" i="32"/>
  <c r="AG74" i="32"/>
  <c r="Q75" i="32"/>
  <c r="AJ75" i="32"/>
  <c r="V77" i="32"/>
  <c r="C77" i="32"/>
  <c r="V79" i="32"/>
  <c r="C79" i="32"/>
  <c r="H80" i="32"/>
  <c r="AA80" i="32"/>
  <c r="Q81" i="32"/>
  <c r="AJ81" i="32"/>
  <c r="AJ82" i="32"/>
  <c r="Q82" i="32"/>
  <c r="R22" i="33"/>
  <c r="AK22" i="33"/>
  <c r="AK34" i="33"/>
  <c r="R34" i="33"/>
  <c r="AK54" i="33"/>
  <c r="R54" i="33"/>
  <c r="AK76" i="33"/>
  <c r="R76" i="33"/>
  <c r="AK80" i="33"/>
  <c r="R80" i="33"/>
  <c r="Q12" i="34"/>
  <c r="AJ12" i="34"/>
  <c r="AA15" i="34"/>
  <c r="H15" i="34"/>
  <c r="Q18" i="34"/>
  <c r="AJ18" i="34"/>
  <c r="H22" i="34"/>
  <c r="AA22" i="34"/>
  <c r="AA25" i="34"/>
  <c r="H25" i="34"/>
  <c r="Q28" i="34"/>
  <c r="AJ28" i="34"/>
  <c r="AA31" i="34"/>
  <c r="H31" i="34"/>
  <c r="Q34" i="34"/>
  <c r="AJ34" i="34"/>
  <c r="AJ37" i="34"/>
  <c r="Q37" i="34"/>
  <c r="Q40" i="34"/>
  <c r="AJ40" i="34"/>
  <c r="D44" i="34"/>
  <c r="W44" i="34"/>
  <c r="V47" i="34"/>
  <c r="C47" i="34"/>
  <c r="M50" i="34"/>
  <c r="AF50" i="34"/>
  <c r="Q53" i="34"/>
  <c r="AJ53" i="34"/>
  <c r="AF56" i="34"/>
  <c r="M56" i="34"/>
  <c r="AJ58" i="34"/>
  <c r="Q58" i="34"/>
  <c r="AF62" i="34"/>
  <c r="M62" i="34"/>
  <c r="V66" i="34"/>
  <c r="C66" i="34"/>
  <c r="AF68" i="34"/>
  <c r="M68" i="34"/>
  <c r="AF72" i="34"/>
  <c r="M72" i="34"/>
  <c r="M73" i="34"/>
  <c r="AF73" i="34"/>
  <c r="AF75" i="34"/>
  <c r="M75" i="34"/>
  <c r="AJ77" i="34"/>
  <c r="Q77" i="34"/>
  <c r="V81" i="34"/>
  <c r="C81" i="34"/>
  <c r="V82" i="34"/>
  <c r="C82" i="34"/>
  <c r="V12" i="35"/>
  <c r="C12" i="35"/>
  <c r="H14" i="35"/>
  <c r="AA14" i="35"/>
  <c r="AC16" i="35"/>
  <c r="J16" i="35"/>
  <c r="AA18" i="35"/>
  <c r="H18" i="35"/>
  <c r="C20" i="35"/>
  <c r="V20" i="35"/>
  <c r="Y22" i="35"/>
  <c r="F22" i="35"/>
  <c r="Y24" i="35"/>
  <c r="F24" i="35"/>
  <c r="C26" i="35"/>
  <c r="V26" i="35"/>
  <c r="C28" i="35"/>
  <c r="V28" i="35"/>
  <c r="AA30" i="35"/>
  <c r="H30" i="35"/>
  <c r="AF32" i="35"/>
  <c r="M32" i="35"/>
  <c r="AC34" i="35"/>
  <c r="J34" i="35"/>
  <c r="F36" i="35"/>
  <c r="Y36" i="35"/>
  <c r="AA38" i="35"/>
  <c r="H38" i="35"/>
  <c r="J40" i="35"/>
  <c r="AC40" i="35"/>
  <c r="J42" i="35"/>
  <c r="AC42" i="35"/>
  <c r="F44" i="35"/>
  <c r="Y44" i="35"/>
  <c r="F46" i="35"/>
  <c r="Y46" i="35"/>
  <c r="AA48" i="35"/>
  <c r="H48" i="35"/>
  <c r="AA50" i="35"/>
  <c r="H50" i="35"/>
  <c r="AA52" i="35"/>
  <c r="H52" i="35"/>
  <c r="J54" i="35"/>
  <c r="AC54" i="35"/>
  <c r="M56" i="35"/>
  <c r="AF56" i="35"/>
  <c r="J58" i="35"/>
  <c r="AC58" i="35"/>
  <c r="Q60" i="35"/>
  <c r="AJ60" i="35"/>
  <c r="AJ62" i="35"/>
  <c r="Q62" i="35"/>
  <c r="C66" i="35"/>
  <c r="V66" i="35"/>
  <c r="AC68" i="35"/>
  <c r="J68" i="35"/>
  <c r="AF70" i="35"/>
  <c r="M70" i="35"/>
  <c r="O72" i="35"/>
  <c r="AH72" i="35"/>
  <c r="O73" i="35"/>
  <c r="AH73" i="35"/>
  <c r="C75" i="35"/>
  <c r="V75" i="35"/>
  <c r="M76" i="35"/>
  <c r="AF76" i="35"/>
  <c r="AJ77" i="35"/>
  <c r="Q77" i="35"/>
  <c r="H79" i="35"/>
  <c r="AA79" i="35"/>
  <c r="AF80" i="35"/>
  <c r="M80" i="35"/>
  <c r="AJ81" i="35"/>
  <c r="Q81" i="35"/>
  <c r="AJ82" i="35"/>
  <c r="Q82" i="35"/>
  <c r="B30" i="31"/>
  <c r="U30" i="31"/>
  <c r="AN38" i="35"/>
  <c r="BG38" i="35"/>
  <c r="AN38" i="34"/>
  <c r="BG38" i="34"/>
  <c r="BG38" i="33"/>
  <c r="AN38" i="33"/>
  <c r="BG38" i="32"/>
  <c r="BG38" i="31"/>
  <c r="AN38" i="32"/>
  <c r="AN38" i="31"/>
  <c r="AN38" i="30"/>
  <c r="BG38" i="30"/>
  <c r="BG38" i="29"/>
  <c r="AN38" i="29"/>
  <c r="U38" i="29"/>
  <c r="B38" i="29"/>
  <c r="U12" i="31"/>
  <c r="B12" i="31"/>
  <c r="U67" i="31"/>
  <c r="B67" i="31"/>
  <c r="W26" i="31"/>
  <c r="D26" i="31"/>
  <c r="D76" i="31"/>
  <c r="W76" i="31"/>
  <c r="W15" i="31"/>
  <c r="D15" i="31"/>
  <c r="W68" i="31"/>
  <c r="D68" i="31"/>
  <c r="W42" i="31"/>
  <c r="D42" i="31"/>
  <c r="W23" i="31"/>
  <c r="D23" i="31"/>
  <c r="B56" i="31"/>
  <c r="U56" i="31"/>
  <c r="U24" i="30"/>
  <c r="B24" i="30"/>
  <c r="B51" i="30"/>
  <c r="U51" i="30"/>
  <c r="U60" i="30"/>
  <c r="B60" i="30"/>
  <c r="U40" i="30"/>
  <c r="B40" i="30"/>
  <c r="B41" i="30"/>
  <c r="U41" i="30"/>
  <c r="W81" i="30"/>
  <c r="D81" i="30"/>
  <c r="D82" i="30"/>
  <c r="W82" i="30"/>
  <c r="D66" i="30"/>
  <c r="W66" i="30"/>
  <c r="B65" i="30"/>
  <c r="U65" i="30"/>
  <c r="B23" i="30"/>
  <c r="U23" i="30"/>
  <c r="D50" i="30"/>
  <c r="W50" i="30"/>
  <c r="D62" i="30"/>
  <c r="W62" i="30"/>
  <c r="B57" i="30"/>
  <c r="U57" i="30"/>
  <c r="W13" i="32"/>
  <c r="D13" i="32"/>
  <c r="W45" i="32"/>
  <c r="D45" i="32"/>
  <c r="B57" i="32"/>
  <c r="U57" i="32"/>
  <c r="W67" i="32"/>
  <c r="D67" i="32"/>
  <c r="D76" i="32"/>
  <c r="W76" i="32"/>
  <c r="D44" i="32"/>
  <c r="W44" i="32"/>
  <c r="W75" i="32"/>
  <c r="D75" i="32"/>
  <c r="U78" i="32"/>
  <c r="B78" i="32"/>
  <c r="D60" i="32"/>
  <c r="W60" i="32"/>
  <c r="D42" i="32"/>
  <c r="W42" i="32"/>
  <c r="U70" i="32"/>
  <c r="B70" i="32"/>
  <c r="B30" i="32"/>
  <c r="U30" i="32"/>
  <c r="D47" i="34"/>
  <c r="W47" i="34"/>
  <c r="W50" i="34"/>
  <c r="D50" i="34"/>
  <c r="U24" i="34"/>
  <c r="B24" i="34"/>
  <c r="W67" i="34"/>
  <c r="D67" i="34"/>
  <c r="D42" i="34"/>
  <c r="W42" i="34"/>
  <c r="B69" i="34"/>
  <c r="U69" i="34"/>
  <c r="U30" i="34"/>
  <c r="B30" i="34"/>
  <c r="U60" i="34"/>
  <c r="B60" i="34"/>
  <c r="D77" i="34"/>
  <c r="W77" i="34"/>
  <c r="U25" i="35"/>
  <c r="B25" i="35"/>
  <c r="B52" i="35"/>
  <c r="U52" i="35"/>
  <c r="B61" i="35"/>
  <c r="U61" i="35"/>
  <c r="U77" i="35"/>
  <c r="B77" i="35"/>
  <c r="W30" i="35"/>
  <c r="D30" i="35"/>
  <c r="B40" i="35"/>
  <c r="U40" i="35"/>
  <c r="D72" i="35"/>
  <c r="W72" i="35"/>
  <c r="W73" i="35"/>
  <c r="D73" i="35"/>
  <c r="B48" i="35"/>
  <c r="U48" i="35"/>
  <c r="W26" i="35"/>
  <c r="D26" i="35"/>
  <c r="D50" i="35"/>
  <c r="W50" i="35"/>
  <c r="D63" i="35"/>
  <c r="W63" i="35"/>
  <c r="D54" i="35"/>
  <c r="W54" i="35"/>
  <c r="B52" i="31"/>
  <c r="U52" i="31"/>
  <c r="M24" i="31"/>
  <c r="AF24" i="31"/>
  <c r="B54" i="31"/>
  <c r="U54" i="31"/>
  <c r="N79" i="31"/>
  <c r="AG79" i="31"/>
  <c r="D74" i="31"/>
  <c r="W74" i="31"/>
  <c r="AG68" i="31"/>
  <c r="N68" i="31"/>
  <c r="B64" i="31"/>
  <c r="U64" i="31"/>
  <c r="D61" i="31"/>
  <c r="W61" i="31"/>
  <c r="D57" i="31"/>
  <c r="W57" i="31"/>
  <c r="D53" i="31"/>
  <c r="W53" i="31"/>
  <c r="X48" i="31"/>
  <c r="E48" i="31"/>
  <c r="N44" i="31"/>
  <c r="AG44" i="31"/>
  <c r="AG39" i="31"/>
  <c r="N39" i="31"/>
  <c r="AG34" i="31"/>
  <c r="N34" i="31"/>
  <c r="E28" i="31"/>
  <c r="X28" i="31"/>
  <c r="W22" i="31"/>
  <c r="D22" i="31"/>
  <c r="AG16" i="31"/>
  <c r="N16" i="31"/>
  <c r="BM34" i="35"/>
  <c r="AT34" i="35"/>
  <c r="BM34" i="34"/>
  <c r="AT34" i="34"/>
  <c r="AT34" i="33"/>
  <c r="BM34" i="33"/>
  <c r="AT34" i="32"/>
  <c r="BM34" i="32"/>
  <c r="BM34" i="31"/>
  <c r="AT34" i="31"/>
  <c r="BM34" i="30"/>
  <c r="AT34" i="30"/>
  <c r="AA34" i="29"/>
  <c r="BM34" i="29"/>
  <c r="AT34" i="29"/>
  <c r="H34" i="29"/>
  <c r="AF14" i="29"/>
  <c r="M14" i="29"/>
  <c r="BM19" i="35"/>
  <c r="AT19" i="35"/>
  <c r="BM19" i="34"/>
  <c r="AT19" i="34"/>
  <c r="AT19" i="33"/>
  <c r="BM19" i="33"/>
  <c r="BM19" i="32"/>
  <c r="AT19" i="32"/>
  <c r="AT19" i="31"/>
  <c r="BM19" i="31"/>
  <c r="BM19" i="30"/>
  <c r="AT19" i="30"/>
  <c r="BM19" i="29"/>
  <c r="AT19" i="29"/>
  <c r="AA19" i="29"/>
  <c r="H19" i="29"/>
  <c r="AY23" i="35"/>
  <c r="BR23" i="34"/>
  <c r="BR23" i="35"/>
  <c r="AY23" i="34"/>
  <c r="AY23" i="33"/>
  <c r="BR23" i="33"/>
  <c r="AY23" i="32"/>
  <c r="BR23" i="32"/>
  <c r="AY23" i="31"/>
  <c r="BR23" i="31"/>
  <c r="AY23" i="30"/>
  <c r="BR23" i="30"/>
  <c r="BR23" i="29"/>
  <c r="AY23" i="29"/>
  <c r="AF23" i="29"/>
  <c r="M23" i="29"/>
  <c r="AN31" i="35"/>
  <c r="BG31" i="35"/>
  <c r="BG31" i="34"/>
  <c r="AN31" i="34"/>
  <c r="AN31" i="33"/>
  <c r="BG31" i="33"/>
  <c r="BG31" i="32"/>
  <c r="AN31" i="32"/>
  <c r="BG31" i="31"/>
  <c r="AN31" i="31"/>
  <c r="BG31" i="30"/>
  <c r="AN31" i="30"/>
  <c r="BG31" i="29"/>
  <c r="AN31" i="29"/>
  <c r="U31" i="29"/>
  <c r="B31" i="29"/>
  <c r="AN71" i="35"/>
  <c r="BG71" i="35"/>
  <c r="BG71" i="34"/>
  <c r="AN71" i="34"/>
  <c r="AN71" i="33"/>
  <c r="BG71" i="33"/>
  <c r="BG71" i="32"/>
  <c r="AN71" i="32"/>
  <c r="AN71" i="31"/>
  <c r="BG71" i="31"/>
  <c r="BG71" i="30"/>
  <c r="AN71" i="30"/>
  <c r="B71" i="29"/>
  <c r="BG71" i="29"/>
  <c r="AN71" i="29"/>
  <c r="U71" i="29"/>
  <c r="AP34" i="35"/>
  <c r="BI34" i="35"/>
  <c r="AP34" i="34"/>
  <c r="BI34" i="34"/>
  <c r="BI34" i="33"/>
  <c r="AP34" i="33"/>
  <c r="BI34" i="32"/>
  <c r="AP34" i="32"/>
  <c r="AP34" i="31"/>
  <c r="BI34" i="31"/>
  <c r="BI34" i="30"/>
  <c r="AP34" i="30"/>
  <c r="BI34" i="29"/>
  <c r="AP34" i="29"/>
  <c r="W34" i="29"/>
  <c r="D34" i="29"/>
  <c r="BG21" i="35"/>
  <c r="AN21" i="35"/>
  <c r="BG21" i="34"/>
  <c r="AN21" i="34"/>
  <c r="AN21" i="33"/>
  <c r="BG21" i="33"/>
  <c r="BG21" i="32"/>
  <c r="AN21" i="32"/>
  <c r="AN21" i="31"/>
  <c r="BG21" i="31"/>
  <c r="BG21" i="30"/>
  <c r="AN21" i="30"/>
  <c r="BG21" i="29"/>
  <c r="AN21" i="29"/>
  <c r="U21" i="29"/>
  <c r="B21" i="29"/>
  <c r="AN63" i="35"/>
  <c r="BG63" i="35"/>
  <c r="BG63" i="34"/>
  <c r="AN63" i="34"/>
  <c r="AN63" i="33"/>
  <c r="BG63" i="33"/>
  <c r="BG63" i="32"/>
  <c r="AN63" i="32"/>
  <c r="AN63" i="31"/>
  <c r="BG63" i="31"/>
  <c r="BG63" i="30"/>
  <c r="AN63" i="30"/>
  <c r="B63" i="29"/>
  <c r="BG63" i="29"/>
  <c r="AN63" i="29"/>
  <c r="U63" i="29"/>
  <c r="AA63" i="30"/>
  <c r="H63" i="30"/>
  <c r="AF76" i="30"/>
  <c r="M76" i="30"/>
  <c r="AA67" i="30"/>
  <c r="H67" i="30"/>
  <c r="M79" i="30"/>
  <c r="AF79" i="30"/>
  <c r="M67" i="30"/>
  <c r="AF67" i="30"/>
  <c r="M54" i="30"/>
  <c r="AF54" i="30"/>
  <c r="M41" i="30"/>
  <c r="AF41" i="30"/>
  <c r="H34" i="30"/>
  <c r="AA34" i="30"/>
  <c r="AF23" i="30"/>
  <c r="M23" i="30"/>
  <c r="AA19" i="30"/>
  <c r="H19" i="30"/>
  <c r="U17" i="30"/>
  <c r="B17" i="30"/>
  <c r="AF14" i="30"/>
  <c r="M14" i="30"/>
  <c r="U31" i="32"/>
  <c r="B31" i="32"/>
  <c r="AF71" i="32"/>
  <c r="M71" i="32"/>
  <c r="M57" i="32"/>
  <c r="AF57" i="32"/>
  <c r="AF40" i="32"/>
  <c r="M40" i="32"/>
  <c r="B16" i="32"/>
  <c r="U16" i="32"/>
  <c r="AF21" i="32"/>
  <c r="M21" i="32"/>
  <c r="X75" i="32"/>
  <c r="E75" i="32"/>
  <c r="X66" i="32"/>
  <c r="E66" i="32"/>
  <c r="X58" i="32"/>
  <c r="E58" i="32"/>
  <c r="X50" i="32"/>
  <c r="E50" i="32"/>
  <c r="X42" i="32"/>
  <c r="E42" i="32"/>
  <c r="E37" i="32"/>
  <c r="X37" i="32"/>
  <c r="X31" i="32"/>
  <c r="E31" i="32"/>
  <c r="X27" i="32"/>
  <c r="E27" i="32"/>
  <c r="W22" i="32"/>
  <c r="D22" i="32"/>
  <c r="W16" i="32"/>
  <c r="D16" i="32"/>
  <c r="W12" i="32"/>
  <c r="D12" i="32"/>
  <c r="B31" i="33"/>
  <c r="U31" i="33"/>
  <c r="B78" i="33"/>
  <c r="U78" i="33"/>
  <c r="U14" i="34"/>
  <c r="B14" i="34"/>
  <c r="U49" i="34"/>
  <c r="B49" i="34"/>
  <c r="H66" i="34"/>
  <c r="AA66" i="34"/>
  <c r="H38" i="34"/>
  <c r="AA38" i="34"/>
  <c r="M18" i="34"/>
  <c r="AF18" i="34"/>
  <c r="Y75" i="35"/>
  <c r="F75" i="35"/>
  <c r="Y60" i="35"/>
  <c r="F60" i="35"/>
  <c r="Y28" i="35"/>
  <c r="F28" i="35"/>
  <c r="U45" i="35"/>
  <c r="B45" i="35"/>
  <c r="BG76" i="35"/>
  <c r="AN76" i="35"/>
  <c r="AN76" i="34"/>
  <c r="BG76" i="34"/>
  <c r="BG76" i="33"/>
  <c r="AN76" i="33"/>
  <c r="AN76" i="32"/>
  <c r="BG76" i="32"/>
  <c r="AN76" i="31"/>
  <c r="BG76" i="31"/>
  <c r="BG76" i="29"/>
  <c r="BG76" i="30"/>
  <c r="AN76" i="30"/>
  <c r="U76" i="29"/>
  <c r="B76" i="29"/>
  <c r="AN76" i="29"/>
  <c r="C9" i="26"/>
  <c r="BG17" i="35"/>
  <c r="AN17" i="34"/>
  <c r="AN17" i="35"/>
  <c r="BG17" i="34"/>
  <c r="BG17" i="33"/>
  <c r="AN17" i="33"/>
  <c r="BG17" i="32"/>
  <c r="AN17" i="32"/>
  <c r="BG17" i="31"/>
  <c r="AN17" i="31"/>
  <c r="BG17" i="30"/>
  <c r="BG17" i="29"/>
  <c r="AN17" i="29"/>
  <c r="U17" i="29"/>
  <c r="AN17" i="30"/>
  <c r="B17" i="29"/>
  <c r="BG68" i="35"/>
  <c r="AN68" i="35"/>
  <c r="BG68" i="34"/>
  <c r="AN68" i="34"/>
  <c r="BG68" i="33"/>
  <c r="AN68" i="33"/>
  <c r="AN68" i="32"/>
  <c r="BG68" i="32"/>
  <c r="BG68" i="31"/>
  <c r="AN68" i="31"/>
  <c r="BG68" i="29"/>
  <c r="BG68" i="30"/>
  <c r="AN68" i="30"/>
  <c r="U68" i="29"/>
  <c r="AN68" i="29"/>
  <c r="B68" i="29"/>
  <c r="BG50" i="35"/>
  <c r="AN50" i="35"/>
  <c r="AN50" i="34"/>
  <c r="BG50" i="34"/>
  <c r="BG50" i="33"/>
  <c r="AN50" i="33"/>
  <c r="BG50" i="32"/>
  <c r="AN50" i="32"/>
  <c r="AN50" i="31"/>
  <c r="BG50" i="31"/>
  <c r="AN50" i="30"/>
  <c r="BG50" i="30"/>
  <c r="BG50" i="29"/>
  <c r="AN50" i="29"/>
  <c r="U50" i="29"/>
  <c r="B50" i="29"/>
  <c r="B67" i="35"/>
  <c r="U67" i="35"/>
  <c r="B35" i="35"/>
  <c r="U35" i="35"/>
  <c r="B79" i="34"/>
  <c r="U79" i="34"/>
  <c r="U59" i="33"/>
  <c r="B59" i="33"/>
  <c r="U48" i="33"/>
  <c r="B48" i="33"/>
  <c r="U39" i="33"/>
  <c r="B39" i="33"/>
  <c r="U24" i="33"/>
  <c r="B24" i="33"/>
  <c r="U44" i="34"/>
  <c r="B44" i="34"/>
  <c r="U66" i="33"/>
  <c r="B66" i="33"/>
  <c r="B20" i="33"/>
  <c r="U20" i="33"/>
  <c r="BG81" i="35"/>
  <c r="AN81" i="35"/>
  <c r="BG81" i="34"/>
  <c r="AN81" i="34"/>
  <c r="AN81" i="33"/>
  <c r="BG81" i="33"/>
  <c r="BG81" i="32"/>
  <c r="AN81" i="32"/>
  <c r="BG81" i="31"/>
  <c r="AN81" i="31"/>
  <c r="BG81" i="29"/>
  <c r="BG81" i="30"/>
  <c r="AN81" i="29"/>
  <c r="U81" i="29"/>
  <c r="B81" i="29"/>
  <c r="AN81" i="30"/>
  <c r="BG85" i="32"/>
  <c r="AN85" i="35"/>
  <c r="BG85" i="31"/>
  <c r="BG85" i="35"/>
  <c r="AN85" i="31"/>
  <c r="BG85" i="34"/>
  <c r="BG85" i="30"/>
  <c r="AN85" i="34"/>
  <c r="BG85" i="29"/>
  <c r="BG85" i="33"/>
  <c r="AN85" i="30"/>
  <c r="AN85" i="33"/>
  <c r="AN85" i="29"/>
  <c r="AN85" i="32"/>
  <c r="U82" i="29"/>
  <c r="B82" i="29"/>
  <c r="AP71" i="35"/>
  <c r="BI71" i="35"/>
  <c r="BI71" i="34"/>
  <c r="AP71" i="34"/>
  <c r="BI71" i="33"/>
  <c r="AP71" i="33"/>
  <c r="BI71" i="32"/>
  <c r="BI71" i="31"/>
  <c r="AP71" i="32"/>
  <c r="AP71" i="31"/>
  <c r="AP71" i="30"/>
  <c r="BI71" i="30"/>
  <c r="BI71" i="29"/>
  <c r="AP71" i="29"/>
  <c r="W71" i="29"/>
  <c r="D71" i="29"/>
  <c r="BI61" i="35"/>
  <c r="AP61" i="35"/>
  <c r="BI61" i="34"/>
  <c r="AP61" i="34"/>
  <c r="BI61" i="33"/>
  <c r="AP61" i="33"/>
  <c r="AP61" i="32"/>
  <c r="BI61" i="32"/>
  <c r="AP61" i="31"/>
  <c r="BI61" i="31"/>
  <c r="BI61" i="30"/>
  <c r="AP61" i="30"/>
  <c r="AP61" i="29"/>
  <c r="W61" i="29"/>
  <c r="BI61" i="29"/>
  <c r="D61" i="29"/>
  <c r="BI52" i="35"/>
  <c r="AP52" i="35"/>
  <c r="AP52" i="34"/>
  <c r="BI52" i="34"/>
  <c r="BI52" i="33"/>
  <c r="AP52" i="33"/>
  <c r="BI52" i="32"/>
  <c r="AP52" i="32"/>
  <c r="AP52" i="31"/>
  <c r="BI52" i="31"/>
  <c r="BI52" i="30"/>
  <c r="AP52" i="30"/>
  <c r="BI52" i="29"/>
  <c r="AP52" i="29"/>
  <c r="W52" i="29"/>
  <c r="D52" i="29"/>
  <c r="BI43" i="35"/>
  <c r="AP43" i="35"/>
  <c r="AP43" i="34"/>
  <c r="BI43" i="34"/>
  <c r="AP43" i="33"/>
  <c r="BI43" i="33"/>
  <c r="AP43" i="32"/>
  <c r="BI43" i="31"/>
  <c r="BI43" i="32"/>
  <c r="AP43" i="31"/>
  <c r="AP43" i="30"/>
  <c r="BI43" i="30"/>
  <c r="AP43" i="29"/>
  <c r="W43" i="29"/>
  <c r="BI43" i="29"/>
  <c r="D43" i="29"/>
  <c r="D28" i="30"/>
  <c r="W28" i="30"/>
  <c r="BQ18" i="35"/>
  <c r="AX18" i="34"/>
  <c r="AX18" i="35"/>
  <c r="BQ18" i="34"/>
  <c r="BQ18" i="33"/>
  <c r="AX18" i="33"/>
  <c r="BQ18" i="32"/>
  <c r="AX18" i="32"/>
  <c r="BQ18" i="31"/>
  <c r="AX18" i="31"/>
  <c r="BQ18" i="30"/>
  <c r="BQ18" i="29"/>
  <c r="AX18" i="29"/>
  <c r="AE18" i="29"/>
  <c r="AX18" i="30"/>
  <c r="L18" i="29"/>
  <c r="BQ26" i="35"/>
  <c r="AX26" i="34"/>
  <c r="AX26" i="35"/>
  <c r="BQ26" i="34"/>
  <c r="BQ26" i="33"/>
  <c r="AX26" i="33"/>
  <c r="BQ26" i="32"/>
  <c r="AX26" i="32"/>
  <c r="BQ26" i="31"/>
  <c r="AX26" i="31"/>
  <c r="BQ26" i="30"/>
  <c r="BQ26" i="29"/>
  <c r="AX26" i="29"/>
  <c r="AE26" i="29"/>
  <c r="AX26" i="30"/>
  <c r="L26" i="29"/>
  <c r="AX34" i="35"/>
  <c r="BQ34" i="35"/>
  <c r="AX34" i="34"/>
  <c r="BQ34" i="34"/>
  <c r="AX34" i="33"/>
  <c r="BQ34" i="33"/>
  <c r="BQ34" i="32"/>
  <c r="AX34" i="32"/>
  <c r="AX34" i="31"/>
  <c r="BQ34" i="31"/>
  <c r="BQ34" i="30"/>
  <c r="AX34" i="30"/>
  <c r="BQ34" i="29"/>
  <c r="AX34" i="29"/>
  <c r="AE34" i="29"/>
  <c r="L34" i="29"/>
  <c r="AX42" i="35"/>
  <c r="BQ42" i="35"/>
  <c r="AX42" i="34"/>
  <c r="BQ42" i="34"/>
  <c r="AX42" i="33"/>
  <c r="BQ42" i="33"/>
  <c r="BQ42" i="32"/>
  <c r="AX42" i="32"/>
  <c r="AX42" i="31"/>
  <c r="BQ42" i="31"/>
  <c r="BQ42" i="30"/>
  <c r="AX42" i="30"/>
  <c r="AX42" i="29"/>
  <c r="AE42" i="29"/>
  <c r="BQ42" i="29"/>
  <c r="L42" i="29"/>
  <c r="AX50" i="35"/>
  <c r="BQ50" i="35"/>
  <c r="AX50" i="34"/>
  <c r="BQ50" i="34"/>
  <c r="AX50" i="33"/>
  <c r="BQ50" i="33"/>
  <c r="BQ50" i="32"/>
  <c r="AX50" i="32"/>
  <c r="AX50" i="31"/>
  <c r="BQ50" i="31"/>
  <c r="BQ50" i="30"/>
  <c r="BQ50" i="29"/>
  <c r="AX50" i="29"/>
  <c r="AE50" i="29"/>
  <c r="AX50" i="30"/>
  <c r="L50" i="29"/>
  <c r="AX58" i="35"/>
  <c r="BQ58" i="35"/>
  <c r="AX58" i="34"/>
  <c r="BQ58" i="34"/>
  <c r="AX58" i="33"/>
  <c r="BQ58" i="33"/>
  <c r="AX58" i="32"/>
  <c r="BQ58" i="32"/>
  <c r="AX58" i="31"/>
  <c r="BQ58" i="31"/>
  <c r="BQ58" i="30"/>
  <c r="BQ58" i="29"/>
  <c r="AX58" i="29"/>
  <c r="AE58" i="29"/>
  <c r="AX58" i="30"/>
  <c r="L58" i="29"/>
  <c r="BQ66" i="35"/>
  <c r="AX66" i="35"/>
  <c r="AX66" i="34"/>
  <c r="BQ66" i="34"/>
  <c r="AX66" i="33"/>
  <c r="BQ66" i="33"/>
  <c r="AX66" i="32"/>
  <c r="BQ66" i="32"/>
  <c r="AX66" i="31"/>
  <c r="BQ66" i="31"/>
  <c r="BQ66" i="30"/>
  <c r="BQ66" i="29"/>
  <c r="AX66" i="30"/>
  <c r="AX66" i="29"/>
  <c r="AE66" i="29"/>
  <c r="L66" i="29"/>
  <c r="BJ19" i="35"/>
  <c r="AQ19" i="34"/>
  <c r="AQ19" i="35"/>
  <c r="BJ19" i="34"/>
  <c r="BJ19" i="33"/>
  <c r="AQ19" i="33"/>
  <c r="BJ19" i="32"/>
  <c r="AQ19" i="32"/>
  <c r="BJ19" i="31"/>
  <c r="AQ19" i="31"/>
  <c r="AQ19" i="30"/>
  <c r="BJ19" i="30"/>
  <c r="X19" i="29"/>
  <c r="BJ19" i="29"/>
  <c r="AQ19" i="29"/>
  <c r="E19" i="29"/>
  <c r="BJ27" i="35"/>
  <c r="AQ27" i="34"/>
  <c r="AQ27" i="35"/>
  <c r="BJ27" i="34"/>
  <c r="BJ27" i="33"/>
  <c r="AQ27" i="33"/>
  <c r="BJ27" i="32"/>
  <c r="AQ27" i="32"/>
  <c r="BJ27" i="31"/>
  <c r="AQ27" i="31"/>
  <c r="AQ27" i="30"/>
  <c r="BJ27" i="30"/>
  <c r="X27" i="29"/>
  <c r="BJ27" i="29"/>
  <c r="AQ27" i="29"/>
  <c r="E27" i="29"/>
  <c r="AQ35" i="35"/>
  <c r="BJ35" i="35"/>
  <c r="AQ35" i="34"/>
  <c r="BJ35" i="34"/>
  <c r="AQ35" i="33"/>
  <c r="BJ35" i="33"/>
  <c r="BJ35" i="32"/>
  <c r="AQ35" i="32"/>
  <c r="AQ35" i="31"/>
  <c r="BJ35" i="31"/>
  <c r="AQ35" i="30"/>
  <c r="BJ35" i="30"/>
  <c r="X35" i="29"/>
  <c r="BJ35" i="29"/>
  <c r="AQ35" i="29"/>
  <c r="E35" i="29"/>
  <c r="AQ43" i="35"/>
  <c r="BJ43" i="35"/>
  <c r="AQ43" i="34"/>
  <c r="BJ43" i="34"/>
  <c r="AQ43" i="33"/>
  <c r="BJ43" i="33"/>
  <c r="AQ43" i="32"/>
  <c r="BJ43" i="32"/>
  <c r="AQ43" i="31"/>
  <c r="BJ43" i="31"/>
  <c r="AQ43" i="30"/>
  <c r="BJ43" i="29"/>
  <c r="BJ43" i="30"/>
  <c r="X43" i="29"/>
  <c r="AQ43" i="29"/>
  <c r="E43" i="29"/>
  <c r="AQ51" i="35"/>
  <c r="BJ51" i="35"/>
  <c r="AQ51" i="34"/>
  <c r="BJ51" i="34"/>
  <c r="AQ51" i="33"/>
  <c r="BJ51" i="33"/>
  <c r="BJ51" i="32"/>
  <c r="AQ51" i="32"/>
  <c r="AQ51" i="31"/>
  <c r="BJ51" i="31"/>
  <c r="AQ51" i="30"/>
  <c r="BJ51" i="29"/>
  <c r="BJ51" i="30"/>
  <c r="X51" i="29"/>
  <c r="AQ51" i="29"/>
  <c r="E51" i="29"/>
  <c r="AQ59" i="35"/>
  <c r="BJ59" i="35"/>
  <c r="AQ59" i="34"/>
  <c r="BJ59" i="34"/>
  <c r="AQ59" i="33"/>
  <c r="BJ59" i="33"/>
  <c r="AQ59" i="32"/>
  <c r="BJ59" i="32"/>
  <c r="AQ59" i="31"/>
  <c r="BJ59" i="31"/>
  <c r="AQ59" i="30"/>
  <c r="BJ59" i="29"/>
  <c r="BJ59" i="30"/>
  <c r="X59" i="29"/>
  <c r="AQ59" i="29"/>
  <c r="E59" i="29"/>
  <c r="BJ67" i="35"/>
  <c r="AQ67" i="35"/>
  <c r="AQ67" i="34"/>
  <c r="BJ67" i="34"/>
  <c r="AQ67" i="33"/>
  <c r="BJ67" i="33"/>
  <c r="AQ67" i="32"/>
  <c r="BJ67" i="32"/>
  <c r="AQ67" i="31"/>
  <c r="BJ67" i="31"/>
  <c r="AQ67" i="30"/>
  <c r="BJ67" i="29"/>
  <c r="BJ67" i="30"/>
  <c r="X67" i="29"/>
  <c r="AQ67" i="29"/>
  <c r="E67" i="29"/>
  <c r="AK13" i="30"/>
  <c r="R13" i="30"/>
  <c r="AK21" i="30"/>
  <c r="R21" i="30"/>
  <c r="AK29" i="30"/>
  <c r="R29" i="30"/>
  <c r="AK37" i="30"/>
  <c r="R37" i="30"/>
  <c r="R45" i="30"/>
  <c r="AK45" i="30"/>
  <c r="R53" i="30"/>
  <c r="AK53" i="30"/>
  <c r="R61" i="30"/>
  <c r="AK61" i="30"/>
  <c r="R69" i="30"/>
  <c r="AK69" i="30"/>
  <c r="AI13" i="29"/>
  <c r="P13" i="29"/>
  <c r="BB21" i="35"/>
  <c r="BU21" i="35"/>
  <c r="BU21" i="34"/>
  <c r="BB21" i="34"/>
  <c r="BU21" i="33"/>
  <c r="BB21" i="33"/>
  <c r="BU21" i="32"/>
  <c r="BB21" i="32"/>
  <c r="BU21" i="31"/>
  <c r="BB21" i="31"/>
  <c r="BB21" i="30"/>
  <c r="BU21" i="30"/>
  <c r="BU21" i="29"/>
  <c r="BB21" i="29"/>
  <c r="AI21" i="29"/>
  <c r="P21" i="29"/>
  <c r="BB29" i="35"/>
  <c r="BU29" i="35"/>
  <c r="BU29" i="34"/>
  <c r="BB29" i="34"/>
  <c r="BU29" i="33"/>
  <c r="BB29" i="33"/>
  <c r="BU29" i="32"/>
  <c r="BB29" i="32"/>
  <c r="BU29" i="31"/>
  <c r="BB29" i="31"/>
  <c r="BB29" i="30"/>
  <c r="BU29" i="30"/>
  <c r="BU29" i="29"/>
  <c r="BB29" i="29"/>
  <c r="AI29" i="29"/>
  <c r="P29" i="29"/>
  <c r="BB37" i="35"/>
  <c r="BU37" i="35"/>
  <c r="BU37" i="34"/>
  <c r="BB37" i="34"/>
  <c r="BB37" i="33"/>
  <c r="BU37" i="33"/>
  <c r="BB37" i="32"/>
  <c r="BU37" i="32"/>
  <c r="BB37" i="31"/>
  <c r="BU37" i="31"/>
  <c r="BB37" i="30"/>
  <c r="BU37" i="30"/>
  <c r="BU37" i="29"/>
  <c r="BB37" i="29"/>
  <c r="AI37" i="29"/>
  <c r="P37" i="29"/>
  <c r="BB45" i="35"/>
  <c r="BU45" i="35"/>
  <c r="BU45" i="34"/>
  <c r="BB45" i="34"/>
  <c r="BB45" i="33"/>
  <c r="BU45" i="32"/>
  <c r="BB45" i="32"/>
  <c r="BU45" i="33"/>
  <c r="BU45" i="31"/>
  <c r="BB45" i="31"/>
  <c r="BB45" i="30"/>
  <c r="BU45" i="30"/>
  <c r="BU45" i="29"/>
  <c r="P45" i="29"/>
  <c r="BB45" i="29"/>
  <c r="AI45" i="29"/>
  <c r="BB53" i="35"/>
  <c r="BU53" i="35"/>
  <c r="BU53" i="34"/>
  <c r="BB53" i="34"/>
  <c r="BB53" i="33"/>
  <c r="BU53" i="33"/>
  <c r="BU53" i="32"/>
  <c r="BB53" i="32"/>
  <c r="BU53" i="31"/>
  <c r="BB53" i="31"/>
  <c r="BB53" i="30"/>
  <c r="BU53" i="30"/>
  <c r="P53" i="29"/>
  <c r="BU53" i="29"/>
  <c r="BB53" i="29"/>
  <c r="AI53" i="29"/>
  <c r="BB61" i="35"/>
  <c r="BU61" i="35"/>
  <c r="BU61" i="34"/>
  <c r="BB61" i="34"/>
  <c r="BB61" i="33"/>
  <c r="BU61" i="33"/>
  <c r="BU61" i="32"/>
  <c r="BB61" i="32"/>
  <c r="BU61" i="31"/>
  <c r="BB61" i="31"/>
  <c r="BB61" i="30"/>
  <c r="BU61" i="30"/>
  <c r="P61" i="29"/>
  <c r="BU61" i="29"/>
  <c r="BB61" i="29"/>
  <c r="AI61" i="29"/>
  <c r="BB69" i="35"/>
  <c r="BU69" i="35"/>
  <c r="BU69" i="34"/>
  <c r="BB69" i="34"/>
  <c r="BB69" i="33"/>
  <c r="BU69" i="33"/>
  <c r="BU69" i="32"/>
  <c r="BB69" i="32"/>
  <c r="BB69" i="31"/>
  <c r="BU69" i="31"/>
  <c r="BB69" i="30"/>
  <c r="BU69" i="30"/>
  <c r="P69" i="29"/>
  <c r="BU69" i="29"/>
  <c r="BB69" i="29"/>
  <c r="AI69" i="29"/>
  <c r="BU73" i="33"/>
  <c r="BU73" i="30"/>
  <c r="BB73" i="33"/>
  <c r="BB73" i="29"/>
  <c r="BB73" i="32"/>
  <c r="BU73" i="32"/>
  <c r="BU73" i="35"/>
  <c r="BB73" i="31"/>
  <c r="BB73" i="35"/>
  <c r="BU73" i="31"/>
  <c r="BU73" i="34"/>
  <c r="BB73" i="30"/>
  <c r="BB73" i="34"/>
  <c r="BU73" i="29"/>
  <c r="BT15" i="35"/>
  <c r="BA15" i="35"/>
  <c r="BT15" i="34"/>
  <c r="BA15" i="34"/>
  <c r="BT15" i="33"/>
  <c r="BA15" i="33"/>
  <c r="BA15" i="32"/>
  <c r="BT15" i="32"/>
  <c r="BT15" i="31"/>
  <c r="BA15" i="31"/>
  <c r="BT15" i="30"/>
  <c r="BA15" i="30"/>
  <c r="BT15" i="29"/>
  <c r="BA15" i="29"/>
  <c r="AH15" i="29"/>
  <c r="O15" i="29"/>
  <c r="BT23" i="35"/>
  <c r="BA23" i="35"/>
  <c r="BT23" i="34"/>
  <c r="BA23" i="34"/>
  <c r="BT23" i="33"/>
  <c r="BA23" i="33"/>
  <c r="BA23" i="32"/>
  <c r="BT23" i="32"/>
  <c r="BT23" i="31"/>
  <c r="BA23" i="31"/>
  <c r="BT23" i="30"/>
  <c r="BA23" i="30"/>
  <c r="BT23" i="29"/>
  <c r="BA23" i="29"/>
  <c r="AH23" i="29"/>
  <c r="O23" i="29"/>
  <c r="BT31" i="35"/>
  <c r="BA31" i="35"/>
  <c r="BT31" i="34"/>
  <c r="BT31" i="33"/>
  <c r="BA31" i="34"/>
  <c r="BA31" i="33"/>
  <c r="BA31" i="32"/>
  <c r="BT31" i="32"/>
  <c r="BT31" i="31"/>
  <c r="BA31" i="31"/>
  <c r="BT31" i="30"/>
  <c r="BA31" i="30"/>
  <c r="BT31" i="29"/>
  <c r="BA31" i="29"/>
  <c r="AH31" i="29"/>
  <c r="O31" i="29"/>
  <c r="BT39" i="35"/>
  <c r="BA39" i="35"/>
  <c r="BT39" i="34"/>
  <c r="BT39" i="33"/>
  <c r="BA39" i="34"/>
  <c r="BA39" i="33"/>
  <c r="BA39" i="32"/>
  <c r="BA39" i="31"/>
  <c r="BT39" i="32"/>
  <c r="BT39" i="31"/>
  <c r="BT39" i="30"/>
  <c r="BA39" i="30"/>
  <c r="BA39" i="29"/>
  <c r="AH39" i="29"/>
  <c r="BT39" i="29"/>
  <c r="O39" i="29"/>
  <c r="BT47" i="35"/>
  <c r="BA47" i="35"/>
  <c r="BA47" i="34"/>
  <c r="BT47" i="34"/>
  <c r="BT47" i="33"/>
  <c r="BA47" i="33"/>
  <c r="BT47" i="32"/>
  <c r="BA47" i="32"/>
  <c r="BA47" i="31"/>
  <c r="BT47" i="31"/>
  <c r="BT47" i="30"/>
  <c r="BA47" i="30"/>
  <c r="BA47" i="29"/>
  <c r="AH47" i="29"/>
  <c r="BT47" i="29"/>
  <c r="O47" i="29"/>
  <c r="BT55" i="35"/>
  <c r="BA55" i="35"/>
  <c r="BA55" i="34"/>
  <c r="BT55" i="34"/>
  <c r="BT55" i="33"/>
  <c r="BA55" i="33"/>
  <c r="BT55" i="32"/>
  <c r="BA55" i="32"/>
  <c r="BA55" i="31"/>
  <c r="BT55" i="31"/>
  <c r="BT55" i="30"/>
  <c r="BA55" i="30"/>
  <c r="BA55" i="29"/>
  <c r="AH55" i="29"/>
  <c r="BT55" i="29"/>
  <c r="O55" i="29"/>
  <c r="BT63" i="35"/>
  <c r="BA63" i="35"/>
  <c r="BA63" i="34"/>
  <c r="BT63" i="34"/>
  <c r="BT63" i="33"/>
  <c r="BA63" i="33"/>
  <c r="BT63" i="32"/>
  <c r="BA63" i="32"/>
  <c r="BA63" i="31"/>
  <c r="BT63" i="31"/>
  <c r="BT63" i="30"/>
  <c r="BA63" i="30"/>
  <c r="BA63" i="29"/>
  <c r="AH63" i="29"/>
  <c r="BT63" i="29"/>
  <c r="O63" i="29"/>
  <c r="BT71" i="35"/>
  <c r="BA71" i="35"/>
  <c r="BA71" i="34"/>
  <c r="BT71" i="34"/>
  <c r="BT71" i="33"/>
  <c r="BA71" i="33"/>
  <c r="BT71" i="32"/>
  <c r="BA71" i="32"/>
  <c r="BA71" i="31"/>
  <c r="BT71" i="31"/>
  <c r="BT71" i="30"/>
  <c r="BA71" i="30"/>
  <c r="BA71" i="29"/>
  <c r="AH71" i="29"/>
  <c r="O71" i="29"/>
  <c r="BT71" i="29"/>
  <c r="BS17" i="35"/>
  <c r="AZ17" i="35"/>
  <c r="BS17" i="34"/>
  <c r="AZ17" i="34"/>
  <c r="AZ17" i="33"/>
  <c r="BS17" i="33"/>
  <c r="BS17" i="32"/>
  <c r="AZ17" i="32"/>
  <c r="AZ17" i="31"/>
  <c r="BS17" i="31"/>
  <c r="BS17" i="30"/>
  <c r="AZ17" i="30"/>
  <c r="BS17" i="29"/>
  <c r="AZ17" i="29"/>
  <c r="AG17" i="29"/>
  <c r="N17" i="29"/>
  <c r="BS25" i="35"/>
  <c r="AZ25" i="35"/>
  <c r="BS25" i="34"/>
  <c r="AZ25" i="34"/>
  <c r="AZ25" i="33"/>
  <c r="BS25" i="33"/>
  <c r="BS25" i="32"/>
  <c r="AZ25" i="32"/>
  <c r="AZ25" i="31"/>
  <c r="BS25" i="31"/>
  <c r="BS25" i="30"/>
  <c r="AZ25" i="30"/>
  <c r="BS25" i="29"/>
  <c r="AZ25" i="29"/>
  <c r="AG25" i="29"/>
  <c r="N25" i="29"/>
  <c r="BS33" i="35"/>
  <c r="AZ33" i="35"/>
  <c r="AZ33" i="34"/>
  <c r="BS33" i="33"/>
  <c r="BS33" i="34"/>
  <c r="AZ33" i="33"/>
  <c r="BS33" i="32"/>
  <c r="BS33" i="31"/>
  <c r="AZ33" i="32"/>
  <c r="AZ33" i="31"/>
  <c r="BS33" i="30"/>
  <c r="AZ33" i="30"/>
  <c r="BS33" i="29"/>
  <c r="AZ33" i="29"/>
  <c r="AG33" i="29"/>
  <c r="N33" i="29"/>
  <c r="BS41" i="35"/>
  <c r="AZ41" i="35"/>
  <c r="AZ41" i="34"/>
  <c r="BS41" i="34"/>
  <c r="BS41" i="33"/>
  <c r="AZ41" i="33"/>
  <c r="BS41" i="32"/>
  <c r="BS41" i="31"/>
  <c r="AZ41" i="32"/>
  <c r="AZ41" i="31"/>
  <c r="BS41" i="30"/>
  <c r="AZ41" i="30"/>
  <c r="BS41" i="29"/>
  <c r="AZ41" i="29"/>
  <c r="AG41" i="29"/>
  <c r="N41" i="29"/>
  <c r="BS49" i="35"/>
  <c r="AZ49" i="35"/>
  <c r="BS49" i="34"/>
  <c r="AZ49" i="34"/>
  <c r="BS49" i="33"/>
  <c r="AZ49" i="33"/>
  <c r="BS49" i="32"/>
  <c r="BS49" i="31"/>
  <c r="AZ49" i="32"/>
  <c r="AZ49" i="31"/>
  <c r="BS49" i="30"/>
  <c r="AZ49" i="30"/>
  <c r="BS49" i="29"/>
  <c r="AZ49" i="29"/>
  <c r="AG49" i="29"/>
  <c r="N49" i="29"/>
  <c r="BS57" i="35"/>
  <c r="AZ57" i="35"/>
  <c r="BS57" i="34"/>
  <c r="AZ57" i="34"/>
  <c r="BS57" i="33"/>
  <c r="AZ57" i="33"/>
  <c r="BS57" i="32"/>
  <c r="BS57" i="31"/>
  <c r="AZ57" i="32"/>
  <c r="AZ57" i="31"/>
  <c r="BS57" i="30"/>
  <c r="AZ57" i="30"/>
  <c r="AZ57" i="29"/>
  <c r="BS57" i="29"/>
  <c r="AG57" i="29"/>
  <c r="N57" i="29"/>
  <c r="AZ65" i="35"/>
  <c r="BS65" i="35"/>
  <c r="BS65" i="34"/>
  <c r="AZ65" i="34"/>
  <c r="BS65" i="33"/>
  <c r="AZ65" i="33"/>
  <c r="BS65" i="32"/>
  <c r="BS65" i="31"/>
  <c r="AZ65" i="32"/>
  <c r="AZ65" i="31"/>
  <c r="BS65" i="30"/>
  <c r="AZ65" i="30"/>
  <c r="BS65" i="29"/>
  <c r="AZ65" i="29"/>
  <c r="AG65" i="29"/>
  <c r="N65" i="29"/>
  <c r="AF13" i="29"/>
  <c r="M13" i="29"/>
  <c r="M37" i="30"/>
  <c r="AF37" i="30"/>
  <c r="BR55" i="35"/>
  <c r="AY55" i="35"/>
  <c r="BR55" i="34"/>
  <c r="AY55" i="34"/>
  <c r="BR55" i="33"/>
  <c r="AY55" i="33"/>
  <c r="AY55" i="32"/>
  <c r="BR55" i="32"/>
  <c r="BR55" i="31"/>
  <c r="AY55" i="31"/>
  <c r="AY55" i="30"/>
  <c r="BR55" i="29"/>
  <c r="BR55" i="30"/>
  <c r="AY55" i="29"/>
  <c r="AF55" i="29"/>
  <c r="M55" i="29"/>
  <c r="BR67" i="35"/>
  <c r="AY67" i="35"/>
  <c r="AY67" i="34"/>
  <c r="BR67" i="34"/>
  <c r="AY67" i="33"/>
  <c r="BR67" i="33"/>
  <c r="AY67" i="32"/>
  <c r="BR67" i="32"/>
  <c r="AY67" i="31"/>
  <c r="BR67" i="31"/>
  <c r="AY67" i="30"/>
  <c r="BR67" i="29"/>
  <c r="BR67" i="30"/>
  <c r="AF67" i="29"/>
  <c r="AY67" i="29"/>
  <c r="M67" i="29"/>
  <c r="AV15" i="35"/>
  <c r="BO15" i="35"/>
  <c r="BO15" i="34"/>
  <c r="AV15" i="34"/>
  <c r="BO15" i="33"/>
  <c r="AV15" i="33"/>
  <c r="BO15" i="32"/>
  <c r="AV15" i="32"/>
  <c r="BO15" i="31"/>
  <c r="AV15" i="31"/>
  <c r="BO15" i="30"/>
  <c r="AV15" i="30"/>
  <c r="BO15" i="29"/>
  <c r="AV15" i="29"/>
  <c r="AC15" i="29"/>
  <c r="J15" i="29"/>
  <c r="AV23" i="35"/>
  <c r="BO23" i="35"/>
  <c r="BO23" i="34"/>
  <c r="AV23" i="34"/>
  <c r="BO23" i="33"/>
  <c r="AV23" i="33"/>
  <c r="BO23" i="32"/>
  <c r="AV23" i="32"/>
  <c r="BO23" i="31"/>
  <c r="AV23" i="31"/>
  <c r="BO23" i="30"/>
  <c r="AV23" i="30"/>
  <c r="BO23" i="29"/>
  <c r="AV23" i="29"/>
  <c r="AC23" i="29"/>
  <c r="J23" i="29"/>
  <c r="AV31" i="35"/>
  <c r="BO31" i="35"/>
  <c r="BO31" i="34"/>
  <c r="AV31" i="34"/>
  <c r="AV31" i="33"/>
  <c r="BO31" i="33"/>
  <c r="BO31" i="32"/>
  <c r="AV31" i="32"/>
  <c r="BO31" i="31"/>
  <c r="AV31" i="31"/>
  <c r="BO31" i="30"/>
  <c r="AV31" i="30"/>
  <c r="BO31" i="29"/>
  <c r="AV31" i="29"/>
  <c r="AC31" i="29"/>
  <c r="J31" i="29"/>
  <c r="AV39" i="35"/>
  <c r="BO39" i="35"/>
  <c r="BO39" i="34"/>
  <c r="AV39" i="34"/>
  <c r="AV39" i="33"/>
  <c r="BO39" i="33"/>
  <c r="AV39" i="32"/>
  <c r="BO39" i="32"/>
  <c r="AV39" i="31"/>
  <c r="BO39" i="31"/>
  <c r="BO39" i="30"/>
  <c r="AV39" i="30"/>
  <c r="BO39" i="29"/>
  <c r="AV39" i="29"/>
  <c r="AC39" i="29"/>
  <c r="J39" i="29"/>
  <c r="AV47" i="35"/>
  <c r="BO47" i="35"/>
  <c r="BO47" i="34"/>
  <c r="AV47" i="34"/>
  <c r="AV47" i="33"/>
  <c r="BO47" i="33"/>
  <c r="BO47" i="32"/>
  <c r="AV47" i="32"/>
  <c r="BO47" i="31"/>
  <c r="AV47" i="31"/>
  <c r="BO47" i="30"/>
  <c r="AV47" i="30"/>
  <c r="J47" i="29"/>
  <c r="BO47" i="29"/>
  <c r="AV47" i="29"/>
  <c r="AC47" i="29"/>
  <c r="AV55" i="35"/>
  <c r="BO55" i="35"/>
  <c r="BO55" i="34"/>
  <c r="AV55" i="34"/>
  <c r="AV55" i="33"/>
  <c r="BO55" i="33"/>
  <c r="BO55" i="32"/>
  <c r="AV55" i="32"/>
  <c r="BO55" i="31"/>
  <c r="AV55" i="31"/>
  <c r="BO55" i="30"/>
  <c r="AV55" i="30"/>
  <c r="J55" i="29"/>
  <c r="AV55" i="29"/>
  <c r="BO55" i="29"/>
  <c r="AC55" i="29"/>
  <c r="AV63" i="35"/>
  <c r="BO63" i="35"/>
  <c r="BO63" i="34"/>
  <c r="AV63" i="34"/>
  <c r="AV63" i="33"/>
  <c r="BO63" i="33"/>
  <c r="BO63" i="32"/>
  <c r="AV63" i="32"/>
  <c r="AV63" i="31"/>
  <c r="BO63" i="31"/>
  <c r="BO63" i="30"/>
  <c r="AV63" i="30"/>
  <c r="J63" i="29"/>
  <c r="BO63" i="29"/>
  <c r="AV63" i="29"/>
  <c r="AC63" i="29"/>
  <c r="AV71" i="35"/>
  <c r="BO71" i="35"/>
  <c r="BO71" i="34"/>
  <c r="AV71" i="34"/>
  <c r="AV71" i="33"/>
  <c r="BO71" i="33"/>
  <c r="BO71" i="32"/>
  <c r="AV71" i="32"/>
  <c r="AV71" i="31"/>
  <c r="BO71" i="31"/>
  <c r="BO71" i="30"/>
  <c r="AV71" i="30"/>
  <c r="J71" i="29"/>
  <c r="BO71" i="29"/>
  <c r="AV71" i="29"/>
  <c r="AC71" i="29"/>
  <c r="BN17" i="35"/>
  <c r="AU17" i="35"/>
  <c r="BN17" i="34"/>
  <c r="AU17" i="34"/>
  <c r="BN17" i="33"/>
  <c r="AU17" i="33"/>
  <c r="AU17" i="32"/>
  <c r="BN17" i="32"/>
  <c r="BN17" i="31"/>
  <c r="AU17" i="31"/>
  <c r="AU17" i="30"/>
  <c r="BN17" i="30"/>
  <c r="BN17" i="29"/>
  <c r="AU17" i="29"/>
  <c r="AB17" i="29"/>
  <c r="I17" i="29"/>
  <c r="BN25" i="35"/>
  <c r="AU25" i="35"/>
  <c r="BN25" i="34"/>
  <c r="AU25" i="34"/>
  <c r="BN25" i="33"/>
  <c r="AU25" i="33"/>
  <c r="AU25" i="32"/>
  <c r="BN25" i="32"/>
  <c r="BN25" i="31"/>
  <c r="AU25" i="31"/>
  <c r="AU25" i="30"/>
  <c r="BN25" i="30"/>
  <c r="BN25" i="29"/>
  <c r="AU25" i="29"/>
  <c r="AB25" i="29"/>
  <c r="I25" i="29"/>
  <c r="BN33" i="35"/>
  <c r="AU33" i="35"/>
  <c r="BN33" i="34"/>
  <c r="BN33" i="33"/>
  <c r="AU33" i="34"/>
  <c r="AU33" i="33"/>
  <c r="AU33" i="32"/>
  <c r="AU33" i="31"/>
  <c r="BN33" i="32"/>
  <c r="BN33" i="31"/>
  <c r="AU33" i="30"/>
  <c r="BN33" i="30"/>
  <c r="BN33" i="29"/>
  <c r="AU33" i="29"/>
  <c r="AB33" i="29"/>
  <c r="I33" i="29"/>
  <c r="BN41" i="35"/>
  <c r="AU41" i="35"/>
  <c r="BN41" i="34"/>
  <c r="BN41" i="33"/>
  <c r="AU41" i="33"/>
  <c r="AU41" i="34"/>
  <c r="AU41" i="32"/>
  <c r="AU41" i="31"/>
  <c r="BN41" i="32"/>
  <c r="BN41" i="31"/>
  <c r="AU41" i="30"/>
  <c r="BN41" i="30"/>
  <c r="BN41" i="29"/>
  <c r="AU41" i="29"/>
  <c r="AB41" i="29"/>
  <c r="I41" i="29"/>
  <c r="BN49" i="35"/>
  <c r="AU49" i="35"/>
  <c r="AU49" i="34"/>
  <c r="BN49" i="34"/>
  <c r="BN49" i="33"/>
  <c r="AU49" i="33"/>
  <c r="BN49" i="32"/>
  <c r="AU49" i="32"/>
  <c r="AU49" i="31"/>
  <c r="BN49" i="31"/>
  <c r="AU49" i="30"/>
  <c r="BN49" i="30"/>
  <c r="AU49" i="29"/>
  <c r="AB49" i="29"/>
  <c r="BN49" i="29"/>
  <c r="I49" i="29"/>
  <c r="BN57" i="35"/>
  <c r="AU57" i="35"/>
  <c r="AU57" i="34"/>
  <c r="BN57" i="34"/>
  <c r="BN57" i="33"/>
  <c r="AU57" i="33"/>
  <c r="BN57" i="32"/>
  <c r="AU57" i="32"/>
  <c r="AU57" i="31"/>
  <c r="BN57" i="31"/>
  <c r="AU57" i="30"/>
  <c r="BN57" i="30"/>
  <c r="BN57" i="29"/>
  <c r="AU57" i="29"/>
  <c r="AB57" i="29"/>
  <c r="I57" i="29"/>
  <c r="BN65" i="35"/>
  <c r="AU65" i="35"/>
  <c r="AU65" i="34"/>
  <c r="BN65" i="34"/>
  <c r="BN65" i="33"/>
  <c r="AU65" i="33"/>
  <c r="BN65" i="32"/>
  <c r="AU65" i="32"/>
  <c r="AU65" i="31"/>
  <c r="BN65" i="31"/>
  <c r="AU65" i="30"/>
  <c r="BN65" i="30"/>
  <c r="AU65" i="29"/>
  <c r="AB65" i="29"/>
  <c r="BN65" i="29"/>
  <c r="I65" i="29"/>
  <c r="AT17" i="35"/>
  <c r="BM17" i="34"/>
  <c r="BM17" i="35"/>
  <c r="AT17" i="34"/>
  <c r="AT17" i="33"/>
  <c r="BM17" i="33"/>
  <c r="AT17" i="32"/>
  <c r="BM17" i="32"/>
  <c r="AT17" i="31"/>
  <c r="BM17" i="31"/>
  <c r="AT17" i="30"/>
  <c r="BM17" i="30"/>
  <c r="BM17" i="29"/>
  <c r="AT17" i="29"/>
  <c r="AA17" i="29"/>
  <c r="H17" i="29"/>
  <c r="AA39" i="30"/>
  <c r="H39" i="30"/>
  <c r="BM55" i="35"/>
  <c r="AT55" i="35"/>
  <c r="AT55" i="34"/>
  <c r="BM55" i="34"/>
  <c r="AT55" i="33"/>
  <c r="BM55" i="33"/>
  <c r="AT55" i="32"/>
  <c r="BM55" i="32"/>
  <c r="BM55" i="31"/>
  <c r="AT55" i="31"/>
  <c r="BM55" i="30"/>
  <c r="AT55" i="30"/>
  <c r="BM55" i="29"/>
  <c r="AT55" i="29"/>
  <c r="AA55" i="29"/>
  <c r="H55" i="29"/>
  <c r="AT69" i="35"/>
  <c r="BM69" i="35"/>
  <c r="BM69" i="34"/>
  <c r="AT69" i="34"/>
  <c r="AT69" i="33"/>
  <c r="BM69" i="33"/>
  <c r="BM69" i="32"/>
  <c r="AT69" i="32"/>
  <c r="AT69" i="31"/>
  <c r="BM69" i="31"/>
  <c r="AT69" i="30"/>
  <c r="BM69" i="30"/>
  <c r="H69" i="29"/>
  <c r="BM69" i="29"/>
  <c r="AT69" i="29"/>
  <c r="AA69" i="29"/>
  <c r="AT73" i="35"/>
  <c r="BM73" i="31"/>
  <c r="BM73" i="34"/>
  <c r="AT73" i="30"/>
  <c r="AT73" i="34"/>
  <c r="BM73" i="29"/>
  <c r="BM73" i="33"/>
  <c r="BM73" i="30"/>
  <c r="AT73" i="33"/>
  <c r="AT73" i="29"/>
  <c r="AT73" i="32"/>
  <c r="BM73" i="32"/>
  <c r="BM73" i="35"/>
  <c r="AT73" i="31"/>
  <c r="BL15" i="35"/>
  <c r="AS15" i="35"/>
  <c r="BL15" i="34"/>
  <c r="AS15" i="34"/>
  <c r="BL15" i="33"/>
  <c r="AS15" i="33"/>
  <c r="AS15" i="32"/>
  <c r="BL15" i="32"/>
  <c r="BL15" i="31"/>
  <c r="AS15" i="31"/>
  <c r="BL15" i="30"/>
  <c r="AS15" i="30"/>
  <c r="BL15" i="29"/>
  <c r="AS15" i="29"/>
  <c r="Z15" i="29"/>
  <c r="G15" i="29"/>
  <c r="BL23" i="35"/>
  <c r="AS23" i="35"/>
  <c r="BL23" i="34"/>
  <c r="AS23" i="34"/>
  <c r="BL23" i="33"/>
  <c r="AS23" i="33"/>
  <c r="AS23" i="32"/>
  <c r="BL23" i="32"/>
  <c r="BL23" i="31"/>
  <c r="AS23" i="31"/>
  <c r="BL23" i="30"/>
  <c r="AS23" i="30"/>
  <c r="BL23" i="29"/>
  <c r="AS23" i="29"/>
  <c r="Z23" i="29"/>
  <c r="G23" i="29"/>
  <c r="BL31" i="35"/>
  <c r="AS31" i="35"/>
  <c r="BL31" i="34"/>
  <c r="BL31" i="33"/>
  <c r="AS31" i="34"/>
  <c r="AS31" i="33"/>
  <c r="AS31" i="32"/>
  <c r="BL31" i="32"/>
  <c r="BL31" i="31"/>
  <c r="AS31" i="31"/>
  <c r="BL31" i="30"/>
  <c r="AS31" i="30"/>
  <c r="BL31" i="29"/>
  <c r="AS31" i="29"/>
  <c r="Z31" i="29"/>
  <c r="G31" i="29"/>
  <c r="BL39" i="35"/>
  <c r="AS39" i="35"/>
  <c r="BL39" i="34"/>
  <c r="BL39" i="33"/>
  <c r="AS39" i="34"/>
  <c r="AS39" i="33"/>
  <c r="AS39" i="32"/>
  <c r="AS39" i="31"/>
  <c r="BL39" i="32"/>
  <c r="BL39" i="31"/>
  <c r="BL39" i="30"/>
  <c r="AS39" i="30"/>
  <c r="AS39" i="29"/>
  <c r="Z39" i="29"/>
  <c r="BL39" i="29"/>
  <c r="G39" i="29"/>
  <c r="BL47" i="35"/>
  <c r="AS47" i="35"/>
  <c r="AS47" i="34"/>
  <c r="BL47" i="34"/>
  <c r="BL47" i="33"/>
  <c r="AS47" i="33"/>
  <c r="BL47" i="32"/>
  <c r="AS47" i="32"/>
  <c r="AS47" i="31"/>
  <c r="BL47" i="31"/>
  <c r="BL47" i="30"/>
  <c r="AS47" i="30"/>
  <c r="AS47" i="29"/>
  <c r="Z47" i="29"/>
  <c r="BL47" i="29"/>
  <c r="G47" i="29"/>
  <c r="BL55" i="35"/>
  <c r="AS55" i="35"/>
  <c r="AS55" i="34"/>
  <c r="BL55" i="34"/>
  <c r="BL55" i="33"/>
  <c r="AS55" i="33"/>
  <c r="BL55" i="32"/>
  <c r="AS55" i="32"/>
  <c r="AS55" i="31"/>
  <c r="BL55" i="31"/>
  <c r="BL55" i="30"/>
  <c r="AS55" i="30"/>
  <c r="BL55" i="29"/>
  <c r="AS55" i="29"/>
  <c r="Z55" i="29"/>
  <c r="G55" i="29"/>
  <c r="BL63" i="35"/>
  <c r="AS63" i="35"/>
  <c r="AS63" i="34"/>
  <c r="BL63" i="34"/>
  <c r="BL63" i="33"/>
  <c r="AS63" i="33"/>
  <c r="BL63" i="32"/>
  <c r="AS63" i="32"/>
  <c r="AS63" i="31"/>
  <c r="BL63" i="31"/>
  <c r="BL63" i="30"/>
  <c r="AS63" i="30"/>
  <c r="AS63" i="29"/>
  <c r="Z63" i="29"/>
  <c r="BL63" i="29"/>
  <c r="G63" i="29"/>
  <c r="BL71" i="35"/>
  <c r="AS71" i="35"/>
  <c r="AS71" i="34"/>
  <c r="BL71" i="34"/>
  <c r="BL71" i="33"/>
  <c r="AS71" i="33"/>
  <c r="BL71" i="32"/>
  <c r="AS71" i="32"/>
  <c r="AS71" i="31"/>
  <c r="BL71" i="31"/>
  <c r="BL71" i="30"/>
  <c r="AS71" i="30"/>
  <c r="AS71" i="29"/>
  <c r="Z71" i="29"/>
  <c r="BL71" i="29"/>
  <c r="G71" i="29"/>
  <c r="BK17" i="35"/>
  <c r="AR17" i="35"/>
  <c r="BK17" i="34"/>
  <c r="AR17" i="34"/>
  <c r="AR17" i="33"/>
  <c r="BK17" i="33"/>
  <c r="BK17" i="32"/>
  <c r="AR17" i="32"/>
  <c r="AR17" i="31"/>
  <c r="BK17" i="31"/>
  <c r="BK17" i="30"/>
  <c r="AR17" i="30"/>
  <c r="BK17" i="29"/>
  <c r="AR17" i="29"/>
  <c r="Y17" i="29"/>
  <c r="F17" i="29"/>
  <c r="BK25" i="35"/>
  <c r="AR25" i="35"/>
  <c r="BK25" i="34"/>
  <c r="AR25" i="34"/>
  <c r="AR25" i="33"/>
  <c r="BK25" i="33"/>
  <c r="BK25" i="32"/>
  <c r="AR25" i="32"/>
  <c r="AR25" i="31"/>
  <c r="BK25" i="31"/>
  <c r="BK25" i="30"/>
  <c r="AR25" i="30"/>
  <c r="BK25" i="29"/>
  <c r="AR25" i="29"/>
  <c r="Y25" i="29"/>
  <c r="F25" i="29"/>
  <c r="BK33" i="35"/>
  <c r="AR33" i="35"/>
  <c r="AR33" i="34"/>
  <c r="BK33" i="34"/>
  <c r="BK33" i="33"/>
  <c r="AR33" i="33"/>
  <c r="BK33" i="32"/>
  <c r="BK33" i="31"/>
  <c r="AR33" i="32"/>
  <c r="AR33" i="31"/>
  <c r="BK33" i="30"/>
  <c r="AR33" i="30"/>
  <c r="BK33" i="29"/>
  <c r="AR33" i="29"/>
  <c r="Y33" i="29"/>
  <c r="F33" i="29"/>
  <c r="BK41" i="35"/>
  <c r="AR41" i="35"/>
  <c r="AR41" i="34"/>
  <c r="BK41" i="34"/>
  <c r="BK41" i="33"/>
  <c r="AR41" i="33"/>
  <c r="BK41" i="32"/>
  <c r="BK41" i="31"/>
  <c r="AR41" i="32"/>
  <c r="AR41" i="31"/>
  <c r="BK41" i="30"/>
  <c r="AR41" i="30"/>
  <c r="BK41" i="29"/>
  <c r="AR41" i="29"/>
  <c r="Y41" i="29"/>
  <c r="F41" i="29"/>
  <c r="BK49" i="35"/>
  <c r="AR49" i="35"/>
  <c r="BK49" i="34"/>
  <c r="AR49" i="34"/>
  <c r="BK49" i="33"/>
  <c r="AR49" i="33"/>
  <c r="BK49" i="32"/>
  <c r="BK49" i="31"/>
  <c r="AR49" i="32"/>
  <c r="AR49" i="31"/>
  <c r="BK49" i="30"/>
  <c r="AR49" i="30"/>
  <c r="BK49" i="29"/>
  <c r="AR49" i="29"/>
  <c r="Y49" i="29"/>
  <c r="F49" i="29"/>
  <c r="BK57" i="35"/>
  <c r="AR57" i="35"/>
  <c r="BK57" i="34"/>
  <c r="AR57" i="34"/>
  <c r="BK57" i="33"/>
  <c r="AR57" i="33"/>
  <c r="BK57" i="32"/>
  <c r="BK57" i="31"/>
  <c r="AR57" i="32"/>
  <c r="AR57" i="31"/>
  <c r="BK57" i="30"/>
  <c r="AR57" i="30"/>
  <c r="BK57" i="29"/>
  <c r="AR57" i="29"/>
  <c r="Y57" i="29"/>
  <c r="F57" i="29"/>
  <c r="AR65" i="35"/>
  <c r="BK65" i="35"/>
  <c r="BK65" i="34"/>
  <c r="AR65" i="34"/>
  <c r="BK65" i="33"/>
  <c r="AR65" i="33"/>
  <c r="BK65" i="32"/>
  <c r="BK65" i="31"/>
  <c r="AR65" i="32"/>
  <c r="AR65" i="31"/>
  <c r="BK65" i="30"/>
  <c r="AR65" i="30"/>
  <c r="AR65" i="29"/>
  <c r="BK65" i="29"/>
  <c r="Y65" i="29"/>
  <c r="F65" i="29"/>
  <c r="V13" i="29"/>
  <c r="C13" i="29"/>
  <c r="V37" i="30"/>
  <c r="C37" i="30"/>
  <c r="AO55" i="35"/>
  <c r="BH55" i="35"/>
  <c r="BH55" i="34"/>
  <c r="AO55" i="34"/>
  <c r="BH55" i="33"/>
  <c r="AO55" i="33"/>
  <c r="BH55" i="32"/>
  <c r="BH55" i="31"/>
  <c r="AO55" i="32"/>
  <c r="AO55" i="31"/>
  <c r="AO55" i="30"/>
  <c r="BH55" i="29"/>
  <c r="BH55" i="30"/>
  <c r="AO55" i="29"/>
  <c r="V55" i="29"/>
  <c r="C55" i="29"/>
  <c r="BH67" i="35"/>
  <c r="AO67" i="35"/>
  <c r="AO67" i="34"/>
  <c r="BH67" i="34"/>
  <c r="BH67" i="33"/>
  <c r="AO67" i="33"/>
  <c r="BH67" i="32"/>
  <c r="AO67" i="32"/>
  <c r="AO67" i="31"/>
  <c r="BH67" i="31"/>
  <c r="AO67" i="30"/>
  <c r="AO67" i="29"/>
  <c r="V67" i="29"/>
  <c r="BH67" i="30"/>
  <c r="BH67" i="29"/>
  <c r="C67" i="29"/>
  <c r="AK18" i="30"/>
  <c r="R18" i="30"/>
  <c r="AK26" i="30"/>
  <c r="R26" i="30"/>
  <c r="AK34" i="30"/>
  <c r="R34" i="30"/>
  <c r="AK42" i="30"/>
  <c r="R42" i="30"/>
  <c r="AK50" i="30"/>
  <c r="R50" i="30"/>
  <c r="AK58" i="30"/>
  <c r="R58" i="30"/>
  <c r="AK66" i="30"/>
  <c r="R66" i="30"/>
  <c r="AK74" i="30"/>
  <c r="R74" i="30"/>
  <c r="P18" i="30"/>
  <c r="AI18" i="30"/>
  <c r="P26" i="30"/>
  <c r="AI26" i="30"/>
  <c r="P34" i="30"/>
  <c r="AI34" i="30"/>
  <c r="P42" i="30"/>
  <c r="AI42" i="30"/>
  <c r="P50" i="30"/>
  <c r="AI50" i="30"/>
  <c r="AI58" i="30"/>
  <c r="P58" i="30"/>
  <c r="AI66" i="30"/>
  <c r="P66" i="30"/>
  <c r="AI74" i="30"/>
  <c r="P74" i="30"/>
  <c r="O18" i="30"/>
  <c r="AH18" i="30"/>
  <c r="O26" i="30"/>
  <c r="AH26" i="30"/>
  <c r="O34" i="30"/>
  <c r="AH34" i="30"/>
  <c r="O42" i="30"/>
  <c r="AH42" i="30"/>
  <c r="O50" i="30"/>
  <c r="AH50" i="30"/>
  <c r="AH58" i="30"/>
  <c r="O58" i="30"/>
  <c r="AH66" i="30"/>
  <c r="O66" i="30"/>
  <c r="AH74" i="30"/>
  <c r="O74" i="30"/>
  <c r="AG18" i="30"/>
  <c r="N18" i="30"/>
  <c r="AG26" i="30"/>
  <c r="N26" i="30"/>
  <c r="AG34" i="30"/>
  <c r="N34" i="30"/>
  <c r="AG42" i="30"/>
  <c r="N42" i="30"/>
  <c r="AG50" i="30"/>
  <c r="N50" i="30"/>
  <c r="AG58" i="30"/>
  <c r="N58" i="30"/>
  <c r="AG66" i="30"/>
  <c r="N66" i="30"/>
  <c r="AG74" i="30"/>
  <c r="N74" i="30"/>
  <c r="BR28" i="35"/>
  <c r="AY28" i="35"/>
  <c r="AY28" i="34"/>
  <c r="BR28" i="34"/>
  <c r="BR28" i="33"/>
  <c r="AY28" i="33"/>
  <c r="BR28" i="32"/>
  <c r="AY28" i="32"/>
  <c r="BR28" i="31"/>
  <c r="AY28" i="31"/>
  <c r="AY28" i="30"/>
  <c r="BR28" i="30"/>
  <c r="BR28" i="29"/>
  <c r="AY28" i="29"/>
  <c r="AF28" i="29"/>
  <c r="M28" i="29"/>
  <c r="BR48" i="35"/>
  <c r="AY48" i="35"/>
  <c r="BR48" i="34"/>
  <c r="AY48" i="34"/>
  <c r="BR48" i="33"/>
  <c r="AY48" i="33"/>
  <c r="BR48" i="32"/>
  <c r="BR48" i="31"/>
  <c r="AY48" i="32"/>
  <c r="AY48" i="31"/>
  <c r="AY48" i="30"/>
  <c r="BR48" i="29"/>
  <c r="AY48" i="29"/>
  <c r="AF48" i="29"/>
  <c r="BR48" i="30"/>
  <c r="M48" i="29"/>
  <c r="BR62" i="35"/>
  <c r="AY62" i="35"/>
  <c r="BR62" i="34"/>
  <c r="AY62" i="34"/>
  <c r="BR62" i="33"/>
  <c r="AY62" i="33"/>
  <c r="AY62" i="32"/>
  <c r="BR62" i="32"/>
  <c r="AY62" i="31"/>
  <c r="BR62" i="31"/>
  <c r="BR62" i="30"/>
  <c r="AY62" i="30"/>
  <c r="M62" i="29"/>
  <c r="BR62" i="29"/>
  <c r="AY62" i="29"/>
  <c r="AF62" i="29"/>
  <c r="AC12" i="30"/>
  <c r="J12" i="30"/>
  <c r="AC20" i="30"/>
  <c r="J20" i="30"/>
  <c r="AC28" i="30"/>
  <c r="J28" i="30"/>
  <c r="AC36" i="30"/>
  <c r="J36" i="30"/>
  <c r="AC44" i="30"/>
  <c r="J44" i="30"/>
  <c r="AC52" i="30"/>
  <c r="J52" i="30"/>
  <c r="AC60" i="30"/>
  <c r="J60" i="30"/>
  <c r="AC68" i="30"/>
  <c r="J68" i="30"/>
  <c r="AB12" i="30"/>
  <c r="I12" i="30"/>
  <c r="AB20" i="30"/>
  <c r="I20" i="30"/>
  <c r="AB28" i="30"/>
  <c r="I28" i="30"/>
  <c r="AB36" i="30"/>
  <c r="I36" i="30"/>
  <c r="I44" i="30"/>
  <c r="AB44" i="30"/>
  <c r="I52" i="30"/>
  <c r="AB52" i="30"/>
  <c r="I60" i="30"/>
  <c r="AB60" i="30"/>
  <c r="I68" i="30"/>
  <c r="AB68" i="30"/>
  <c r="AA12" i="30"/>
  <c r="H12" i="30"/>
  <c r="BM32" i="35"/>
  <c r="AT32" i="35"/>
  <c r="BM32" i="34"/>
  <c r="BM32" i="33"/>
  <c r="AT32" i="34"/>
  <c r="AT32" i="33"/>
  <c r="AT32" i="32"/>
  <c r="AT32" i="31"/>
  <c r="BM32" i="32"/>
  <c r="BM32" i="31"/>
  <c r="BM32" i="30"/>
  <c r="AT32" i="30"/>
  <c r="BM32" i="29"/>
  <c r="AT32" i="29"/>
  <c r="AA32" i="29"/>
  <c r="H32" i="29"/>
  <c r="AT52" i="35"/>
  <c r="BM52" i="35"/>
  <c r="BM52" i="34"/>
  <c r="AT52" i="34"/>
  <c r="BM52" i="33"/>
  <c r="AT52" i="33"/>
  <c r="BM52" i="32"/>
  <c r="BM52" i="31"/>
  <c r="AT52" i="31"/>
  <c r="AT52" i="32"/>
  <c r="BM52" i="30"/>
  <c r="AT52" i="29"/>
  <c r="AA52" i="29"/>
  <c r="AT52" i="30"/>
  <c r="BM52" i="29"/>
  <c r="H52" i="29"/>
  <c r="BM64" i="35"/>
  <c r="AT64" i="35"/>
  <c r="AT64" i="34"/>
  <c r="BM64" i="34"/>
  <c r="BM64" i="33"/>
  <c r="AT64" i="33"/>
  <c r="BM64" i="32"/>
  <c r="AT64" i="32"/>
  <c r="AT64" i="31"/>
  <c r="BM64" i="31"/>
  <c r="BM64" i="30"/>
  <c r="BM64" i="29"/>
  <c r="AT64" i="30"/>
  <c r="AT64" i="29"/>
  <c r="AA64" i="29"/>
  <c r="H64" i="29"/>
  <c r="Z12" i="29"/>
  <c r="G12" i="29"/>
  <c r="AS20" i="35"/>
  <c r="BL20" i="35"/>
  <c r="BL20" i="34"/>
  <c r="AS20" i="34"/>
  <c r="BL20" i="33"/>
  <c r="AS20" i="33"/>
  <c r="BL20" i="32"/>
  <c r="AS20" i="32"/>
  <c r="BL20" i="31"/>
  <c r="AS20" i="31"/>
  <c r="AS20" i="30"/>
  <c r="BL20" i="30"/>
  <c r="BL20" i="29"/>
  <c r="AS20" i="29"/>
  <c r="Z20" i="29"/>
  <c r="G20" i="29"/>
  <c r="AS28" i="35"/>
  <c r="BL28" i="35"/>
  <c r="BL28" i="34"/>
  <c r="AS28" i="34"/>
  <c r="BL28" i="33"/>
  <c r="AS28" i="33"/>
  <c r="BL28" i="32"/>
  <c r="AS28" i="32"/>
  <c r="BL28" i="31"/>
  <c r="AS28" i="31"/>
  <c r="AS28" i="30"/>
  <c r="BL28" i="30"/>
  <c r="BL28" i="29"/>
  <c r="AS28" i="29"/>
  <c r="Z28" i="29"/>
  <c r="G28" i="29"/>
  <c r="AS36" i="35"/>
  <c r="BL36" i="35"/>
  <c r="BL36" i="34"/>
  <c r="AS36" i="34"/>
  <c r="AS36" i="33"/>
  <c r="BL36" i="33"/>
  <c r="AS36" i="32"/>
  <c r="BL36" i="32"/>
  <c r="AS36" i="31"/>
  <c r="BL36" i="31"/>
  <c r="AS36" i="30"/>
  <c r="BL36" i="30"/>
  <c r="BL36" i="29"/>
  <c r="AS36" i="29"/>
  <c r="Z36" i="29"/>
  <c r="G36" i="29"/>
  <c r="AS44" i="35"/>
  <c r="BL44" i="35"/>
  <c r="BL44" i="34"/>
  <c r="AS44" i="34"/>
  <c r="AS44" i="33"/>
  <c r="BL44" i="32"/>
  <c r="BL44" i="33"/>
  <c r="AS44" i="32"/>
  <c r="BL44" i="31"/>
  <c r="AS44" i="31"/>
  <c r="AS44" i="30"/>
  <c r="BL44" i="30"/>
  <c r="BL44" i="29"/>
  <c r="AS44" i="29"/>
  <c r="Z44" i="29"/>
  <c r="G44" i="29"/>
  <c r="AS52" i="35"/>
  <c r="BL52" i="35"/>
  <c r="BL52" i="34"/>
  <c r="AS52" i="34"/>
  <c r="AS52" i="33"/>
  <c r="BL52" i="33"/>
  <c r="BL52" i="32"/>
  <c r="AS52" i="32"/>
  <c r="BL52" i="31"/>
  <c r="AS52" i="31"/>
  <c r="AS52" i="30"/>
  <c r="BL52" i="30"/>
  <c r="AS52" i="29"/>
  <c r="Z52" i="29"/>
  <c r="BL52" i="29"/>
  <c r="G52" i="29"/>
  <c r="AS60" i="35"/>
  <c r="BL60" i="35"/>
  <c r="BL60" i="34"/>
  <c r="AS60" i="34"/>
  <c r="AS60" i="33"/>
  <c r="BL60" i="33"/>
  <c r="BL60" i="32"/>
  <c r="AS60" i="32"/>
  <c r="BL60" i="31"/>
  <c r="AS60" i="31"/>
  <c r="AS60" i="30"/>
  <c r="BL60" i="30"/>
  <c r="AS60" i="29"/>
  <c r="Z60" i="29"/>
  <c r="BL60" i="29"/>
  <c r="G60" i="29"/>
  <c r="AS68" i="35"/>
  <c r="BL68" i="35"/>
  <c r="BL68" i="34"/>
  <c r="AS68" i="34"/>
  <c r="AS68" i="33"/>
  <c r="BL68" i="33"/>
  <c r="BL68" i="32"/>
  <c r="AS68" i="32"/>
  <c r="AS68" i="31"/>
  <c r="BL68" i="31"/>
  <c r="AS68" i="30"/>
  <c r="BL68" i="29"/>
  <c r="BL68" i="30"/>
  <c r="AS68" i="29"/>
  <c r="Z68" i="29"/>
  <c r="G68" i="29"/>
  <c r="Y12" i="29"/>
  <c r="F12" i="29"/>
  <c r="BK20" i="35"/>
  <c r="AR20" i="34"/>
  <c r="AR20" i="35"/>
  <c r="BK20" i="34"/>
  <c r="BK20" i="33"/>
  <c r="AR20" i="33"/>
  <c r="BK20" i="32"/>
  <c r="AR20" i="32"/>
  <c r="BK20" i="31"/>
  <c r="AR20" i="31"/>
  <c r="AR20" i="30"/>
  <c r="BK20" i="30"/>
  <c r="BK20" i="29"/>
  <c r="AR20" i="29"/>
  <c r="Y20" i="29"/>
  <c r="F20" i="29"/>
  <c r="AR28" i="35"/>
  <c r="BK28" i="35"/>
  <c r="AR28" i="34"/>
  <c r="BK28" i="34"/>
  <c r="BK28" i="33"/>
  <c r="AR28" i="33"/>
  <c r="BK28" i="32"/>
  <c r="AR28" i="32"/>
  <c r="BK28" i="31"/>
  <c r="AR28" i="31"/>
  <c r="AR28" i="30"/>
  <c r="BK28" i="30"/>
  <c r="BK28" i="29"/>
  <c r="AR28" i="29"/>
  <c r="Y28" i="29"/>
  <c r="F28" i="29"/>
  <c r="AR36" i="35"/>
  <c r="BK36" i="35"/>
  <c r="AR36" i="34"/>
  <c r="BK36" i="34"/>
  <c r="AR36" i="33"/>
  <c r="BK36" i="33"/>
  <c r="AR36" i="32"/>
  <c r="BK36" i="32"/>
  <c r="AR36" i="31"/>
  <c r="BK36" i="31"/>
  <c r="AR36" i="30"/>
  <c r="BK36" i="30"/>
  <c r="BK36" i="29"/>
  <c r="AR36" i="29"/>
  <c r="Y36" i="29"/>
  <c r="F36" i="29"/>
  <c r="AR44" i="35"/>
  <c r="BK44" i="35"/>
  <c r="AR44" i="34"/>
  <c r="BK44" i="34"/>
  <c r="AR44" i="33"/>
  <c r="BK44" i="33"/>
  <c r="AR44" i="32"/>
  <c r="BK44" i="32"/>
  <c r="AR44" i="31"/>
  <c r="BK44" i="31"/>
  <c r="AR44" i="30"/>
  <c r="BK44" i="30"/>
  <c r="BK44" i="29"/>
  <c r="AR44" i="29"/>
  <c r="Y44" i="29"/>
  <c r="F44" i="29"/>
  <c r="AR52" i="35"/>
  <c r="BK52" i="35"/>
  <c r="AR52" i="34"/>
  <c r="BK52" i="34"/>
  <c r="AR52" i="33"/>
  <c r="BK52" i="33"/>
  <c r="BK52" i="32"/>
  <c r="AR52" i="32"/>
  <c r="AR52" i="31"/>
  <c r="BK52" i="31"/>
  <c r="AR52" i="30"/>
  <c r="BK52" i="29"/>
  <c r="BK52" i="30"/>
  <c r="AR52" i="29"/>
  <c r="Y52" i="29"/>
  <c r="F52" i="29"/>
  <c r="AR60" i="35"/>
  <c r="BK60" i="35"/>
  <c r="AR60" i="34"/>
  <c r="BK60" i="34"/>
  <c r="AR60" i="33"/>
  <c r="BK60" i="33"/>
  <c r="AR60" i="32"/>
  <c r="BK60" i="32"/>
  <c r="AR60" i="31"/>
  <c r="BK60" i="31"/>
  <c r="AR60" i="30"/>
  <c r="BK60" i="29"/>
  <c r="BK60" i="30"/>
  <c r="AR60" i="29"/>
  <c r="Y60" i="29"/>
  <c r="F60" i="29"/>
  <c r="BK68" i="35"/>
  <c r="AR68" i="35"/>
  <c r="AR68" i="34"/>
  <c r="BK68" i="34"/>
  <c r="AR68" i="33"/>
  <c r="BK68" i="33"/>
  <c r="AR68" i="32"/>
  <c r="BK68" i="32"/>
  <c r="AR68" i="31"/>
  <c r="BK68" i="31"/>
  <c r="AR68" i="30"/>
  <c r="BK68" i="29"/>
  <c r="BK68" i="30"/>
  <c r="AR68" i="29"/>
  <c r="Y68" i="29"/>
  <c r="F68" i="29"/>
  <c r="V12" i="29"/>
  <c r="C12" i="29"/>
  <c r="BH36" i="35"/>
  <c r="AO36" i="35"/>
  <c r="BH36" i="34"/>
  <c r="BH36" i="33"/>
  <c r="AO36" i="34"/>
  <c r="AO36" i="33"/>
  <c r="AO36" i="32"/>
  <c r="BH36" i="32"/>
  <c r="BH36" i="31"/>
  <c r="AO36" i="31"/>
  <c r="BH36" i="30"/>
  <c r="AO36" i="30"/>
  <c r="BH36" i="29"/>
  <c r="AO36" i="29"/>
  <c r="V36" i="29"/>
  <c r="C36" i="29"/>
  <c r="BH54" i="35"/>
  <c r="AO54" i="35"/>
  <c r="BH54" i="34"/>
  <c r="AO54" i="34"/>
  <c r="BH54" i="33"/>
  <c r="AO54" i="33"/>
  <c r="BH54" i="32"/>
  <c r="BH54" i="31"/>
  <c r="AO54" i="32"/>
  <c r="AO54" i="31"/>
  <c r="AO54" i="30"/>
  <c r="BH54" i="30"/>
  <c r="AO54" i="29"/>
  <c r="V54" i="29"/>
  <c r="BH54" i="29"/>
  <c r="C54" i="29"/>
  <c r="BH66" i="35"/>
  <c r="AO66" i="35"/>
  <c r="AO66" i="34"/>
  <c r="BH66" i="34"/>
  <c r="AO66" i="33"/>
  <c r="BH66" i="33"/>
  <c r="AO66" i="32"/>
  <c r="BH66" i="32"/>
  <c r="BH66" i="31"/>
  <c r="AO66" i="31"/>
  <c r="AO66" i="30"/>
  <c r="BH66" i="30"/>
  <c r="AO66" i="29"/>
  <c r="BH66" i="29"/>
  <c r="V66" i="29"/>
  <c r="C66" i="29"/>
  <c r="X72" i="30"/>
  <c r="E72" i="30"/>
  <c r="X73" i="30"/>
  <c r="E73" i="30"/>
  <c r="X64" i="30"/>
  <c r="E64" i="30"/>
  <c r="X56" i="30"/>
  <c r="E56" i="30"/>
  <c r="X48" i="30"/>
  <c r="E48" i="30"/>
  <c r="X40" i="30"/>
  <c r="E40" i="30"/>
  <c r="E32" i="30"/>
  <c r="X32" i="30"/>
  <c r="E24" i="30"/>
  <c r="X24" i="30"/>
  <c r="E16" i="30"/>
  <c r="X16" i="30"/>
  <c r="AE71" i="30"/>
  <c r="L71" i="30"/>
  <c r="AE63" i="30"/>
  <c r="L63" i="30"/>
  <c r="AE55" i="30"/>
  <c r="L55" i="30"/>
  <c r="AE47" i="30"/>
  <c r="L47" i="30"/>
  <c r="AE39" i="30"/>
  <c r="L39" i="30"/>
  <c r="AE31" i="30"/>
  <c r="L31" i="30"/>
  <c r="AE23" i="30"/>
  <c r="L23" i="30"/>
  <c r="AE15" i="30"/>
  <c r="L15" i="30"/>
  <c r="AE22" i="31"/>
  <c r="L22" i="31"/>
  <c r="AE38" i="31"/>
  <c r="L38" i="31"/>
  <c r="AE54" i="31"/>
  <c r="L54" i="31"/>
  <c r="L70" i="31"/>
  <c r="AE70" i="31"/>
  <c r="AE15" i="31"/>
  <c r="L15" i="31"/>
  <c r="L31" i="31"/>
  <c r="AE31" i="31"/>
  <c r="L47" i="31"/>
  <c r="AE47" i="31"/>
  <c r="L63" i="31"/>
  <c r="AE63" i="31"/>
  <c r="V65" i="31"/>
  <c r="C65" i="31"/>
  <c r="C37" i="31"/>
  <c r="V37" i="31"/>
  <c r="F74" i="31"/>
  <c r="Y74" i="31"/>
  <c r="Y65" i="31"/>
  <c r="F65" i="31"/>
  <c r="Y57" i="31"/>
  <c r="F57" i="31"/>
  <c r="Y49" i="31"/>
  <c r="F49" i="31"/>
  <c r="Y41" i="31"/>
  <c r="F41" i="31"/>
  <c r="Y33" i="31"/>
  <c r="F33" i="31"/>
  <c r="Y25" i="31"/>
  <c r="F25" i="31"/>
  <c r="Y17" i="31"/>
  <c r="F17" i="31"/>
  <c r="Z72" i="31"/>
  <c r="G72" i="31"/>
  <c r="G73" i="31"/>
  <c r="Z73" i="31"/>
  <c r="Z64" i="31"/>
  <c r="G64" i="31"/>
  <c r="Z56" i="31"/>
  <c r="G56" i="31"/>
  <c r="Z48" i="31"/>
  <c r="G48" i="31"/>
  <c r="Z40" i="31"/>
  <c r="G40" i="31"/>
  <c r="G32" i="31"/>
  <c r="Z32" i="31"/>
  <c r="G24" i="31"/>
  <c r="Z24" i="31"/>
  <c r="Z16" i="31"/>
  <c r="G16" i="31"/>
  <c r="H65" i="31"/>
  <c r="AA65" i="31"/>
  <c r="AA37" i="31"/>
  <c r="H37" i="31"/>
  <c r="AC74" i="31"/>
  <c r="J74" i="31"/>
  <c r="AC65" i="31"/>
  <c r="J65" i="31"/>
  <c r="AC57" i="31"/>
  <c r="J57" i="31"/>
  <c r="AC49" i="31"/>
  <c r="J49" i="31"/>
  <c r="AC41" i="31"/>
  <c r="J41" i="31"/>
  <c r="AC33" i="31"/>
  <c r="J33" i="31"/>
  <c r="AC25" i="31"/>
  <c r="J25" i="31"/>
  <c r="AC17" i="31"/>
  <c r="J17" i="31"/>
  <c r="AF69" i="31"/>
  <c r="M69" i="31"/>
  <c r="AF42" i="31"/>
  <c r="M42" i="31"/>
  <c r="AH66" i="31"/>
  <c r="O66" i="31"/>
  <c r="AH58" i="31"/>
  <c r="O58" i="31"/>
  <c r="AH50" i="31"/>
  <c r="O50" i="31"/>
  <c r="AH42" i="31"/>
  <c r="O42" i="31"/>
  <c r="O34" i="31"/>
  <c r="AH34" i="31"/>
  <c r="O26" i="31"/>
  <c r="AH26" i="31"/>
  <c r="O18" i="31"/>
  <c r="AH18" i="31"/>
  <c r="AI74" i="31"/>
  <c r="P74" i="31"/>
  <c r="AI65" i="31"/>
  <c r="P65" i="31"/>
  <c r="P57" i="31"/>
  <c r="AI57" i="31"/>
  <c r="P49" i="31"/>
  <c r="AI49" i="31"/>
  <c r="P41" i="31"/>
  <c r="AI41" i="31"/>
  <c r="P33" i="31"/>
  <c r="AI33" i="31"/>
  <c r="P25" i="31"/>
  <c r="AI25" i="31"/>
  <c r="AI17" i="31"/>
  <c r="P17" i="31"/>
  <c r="AK14" i="31"/>
  <c r="R14" i="31"/>
  <c r="AE12" i="35"/>
  <c r="L12" i="35"/>
  <c r="AE28" i="35"/>
  <c r="L28" i="35"/>
  <c r="L44" i="35"/>
  <c r="AE44" i="35"/>
  <c r="L60" i="35"/>
  <c r="AE60" i="35"/>
  <c r="E12" i="35"/>
  <c r="X12" i="35"/>
  <c r="X28" i="35"/>
  <c r="E28" i="35"/>
  <c r="X42" i="35"/>
  <c r="E42" i="35"/>
  <c r="E58" i="35"/>
  <c r="X58" i="35"/>
  <c r="X74" i="35"/>
  <c r="E74" i="35"/>
  <c r="AE25" i="34"/>
  <c r="L25" i="34"/>
  <c r="AE41" i="34"/>
  <c r="L41" i="34"/>
  <c r="L57" i="34"/>
  <c r="AE57" i="34"/>
  <c r="E27" i="34"/>
  <c r="X27" i="34"/>
  <c r="E37" i="34"/>
  <c r="X37" i="34"/>
  <c r="E49" i="34"/>
  <c r="X49" i="34"/>
  <c r="X63" i="34"/>
  <c r="E63" i="34"/>
  <c r="L27" i="33"/>
  <c r="AE27" i="33"/>
  <c r="AE43" i="33"/>
  <c r="L43" i="33"/>
  <c r="AE59" i="33"/>
  <c r="L59" i="33"/>
  <c r="D19" i="33"/>
  <c r="W19" i="33"/>
  <c r="E29" i="33"/>
  <c r="X29" i="33"/>
  <c r="W37" i="33"/>
  <c r="D37" i="33"/>
  <c r="W45" i="33"/>
  <c r="D45" i="33"/>
  <c r="X55" i="33"/>
  <c r="E55" i="33"/>
  <c r="E63" i="33"/>
  <c r="X63" i="33"/>
  <c r="W71" i="33"/>
  <c r="D71" i="33"/>
  <c r="AE17" i="32"/>
  <c r="L17" i="32"/>
  <c r="AE33" i="32"/>
  <c r="L33" i="32"/>
  <c r="AE49" i="32"/>
  <c r="L49" i="32"/>
  <c r="AE65" i="32"/>
  <c r="L65" i="32"/>
  <c r="BI76" i="35"/>
  <c r="AP76" i="35"/>
  <c r="BI76" i="34"/>
  <c r="AP76" i="34"/>
  <c r="BI76" i="33"/>
  <c r="AP76" i="33"/>
  <c r="BI76" i="32"/>
  <c r="AP76" i="32"/>
  <c r="AP76" i="31"/>
  <c r="BI76" i="31"/>
  <c r="BI76" i="30"/>
  <c r="AP76" i="30"/>
  <c r="BI76" i="29"/>
  <c r="AP76" i="29"/>
  <c r="W76" i="29"/>
  <c r="D76" i="29"/>
  <c r="AE13" i="35"/>
  <c r="L13" i="35"/>
  <c r="L29" i="35"/>
  <c r="AE29" i="35"/>
  <c r="L45" i="35"/>
  <c r="AE45" i="35"/>
  <c r="L61" i="35"/>
  <c r="AE61" i="35"/>
  <c r="X15" i="35"/>
  <c r="E15" i="35"/>
  <c r="E29" i="35"/>
  <c r="X29" i="35"/>
  <c r="X41" i="35"/>
  <c r="E41" i="35"/>
  <c r="D53" i="35"/>
  <c r="W53" i="35"/>
  <c r="E69" i="35"/>
  <c r="X69" i="35"/>
  <c r="L14" i="34"/>
  <c r="AE14" i="34"/>
  <c r="AE30" i="34"/>
  <c r="L30" i="34"/>
  <c r="AE46" i="34"/>
  <c r="L46" i="34"/>
  <c r="L62" i="34"/>
  <c r="AE62" i="34"/>
  <c r="E14" i="34"/>
  <c r="X14" i="34"/>
  <c r="E28" i="34"/>
  <c r="X28" i="34"/>
  <c r="E44" i="34"/>
  <c r="X44" i="34"/>
  <c r="X60" i="34"/>
  <c r="E60" i="34"/>
  <c r="L14" i="33"/>
  <c r="AE14" i="33"/>
  <c r="L30" i="33"/>
  <c r="AE30" i="33"/>
  <c r="AE46" i="33"/>
  <c r="L46" i="33"/>
  <c r="AE62" i="33"/>
  <c r="L62" i="33"/>
  <c r="X14" i="33"/>
  <c r="E14" i="33"/>
  <c r="D28" i="33"/>
  <c r="W28" i="33"/>
  <c r="W36" i="33"/>
  <c r="D36" i="33"/>
  <c r="W44" i="33"/>
  <c r="D44" i="33"/>
  <c r="D52" i="33"/>
  <c r="W52" i="33"/>
  <c r="D60" i="33"/>
  <c r="W60" i="33"/>
  <c r="D68" i="33"/>
  <c r="W68" i="33"/>
  <c r="AE12" i="32"/>
  <c r="L12" i="32"/>
  <c r="AE28" i="32"/>
  <c r="L28" i="32"/>
  <c r="L44" i="32"/>
  <c r="AE44" i="32"/>
  <c r="L60" i="32"/>
  <c r="AE60" i="32"/>
  <c r="X20" i="32"/>
  <c r="E20" i="32"/>
  <c r="V59" i="32"/>
  <c r="C59" i="32"/>
  <c r="F71" i="32"/>
  <c r="Y71" i="32"/>
  <c r="F63" i="32"/>
  <c r="Y63" i="32"/>
  <c r="F55" i="32"/>
  <c r="Y55" i="32"/>
  <c r="Y47" i="32"/>
  <c r="F47" i="32"/>
  <c r="F39" i="32"/>
  <c r="Y39" i="32"/>
  <c r="Y31" i="32"/>
  <c r="F31" i="32"/>
  <c r="Y23" i="32"/>
  <c r="F23" i="32"/>
  <c r="Y15" i="32"/>
  <c r="F15" i="32"/>
  <c r="Z70" i="32"/>
  <c r="G70" i="32"/>
  <c r="Z62" i="32"/>
  <c r="G62" i="32"/>
  <c r="Z54" i="32"/>
  <c r="G54" i="32"/>
  <c r="Z46" i="32"/>
  <c r="G46" i="32"/>
  <c r="G38" i="32"/>
  <c r="Z38" i="32"/>
  <c r="Z30" i="32"/>
  <c r="G30" i="32"/>
  <c r="Z22" i="32"/>
  <c r="G22" i="32"/>
  <c r="G14" i="32"/>
  <c r="Z14" i="32"/>
  <c r="H36" i="32"/>
  <c r="AA36" i="32"/>
  <c r="AB27" i="32"/>
  <c r="I27" i="32"/>
  <c r="AC68" i="32"/>
  <c r="J68" i="32"/>
  <c r="AC60" i="32"/>
  <c r="J60" i="32"/>
  <c r="AC52" i="32"/>
  <c r="J52" i="32"/>
  <c r="AC44" i="32"/>
  <c r="J44" i="32"/>
  <c r="AC36" i="32"/>
  <c r="J36" i="32"/>
  <c r="AC28" i="32"/>
  <c r="J28" i="32"/>
  <c r="J20" i="32"/>
  <c r="AC20" i="32"/>
  <c r="AC12" i="32"/>
  <c r="J12" i="32"/>
  <c r="AF20" i="32"/>
  <c r="M20" i="32"/>
  <c r="AH66" i="32"/>
  <c r="O66" i="32"/>
  <c r="AH58" i="32"/>
  <c r="O58" i="32"/>
  <c r="AH50" i="32"/>
  <c r="O50" i="32"/>
  <c r="O42" i="32"/>
  <c r="AH42" i="32"/>
  <c r="AH34" i="32"/>
  <c r="O34" i="32"/>
  <c r="AH26" i="32"/>
  <c r="O26" i="32"/>
  <c r="O18" i="32"/>
  <c r="AH18" i="32"/>
  <c r="P74" i="32"/>
  <c r="AI74" i="32"/>
  <c r="AI65" i="32"/>
  <c r="P65" i="32"/>
  <c r="AI57" i="32"/>
  <c r="P57" i="32"/>
  <c r="AI49" i="32"/>
  <c r="P49" i="32"/>
  <c r="AI41" i="32"/>
  <c r="P41" i="32"/>
  <c r="P33" i="32"/>
  <c r="AI33" i="32"/>
  <c r="P25" i="32"/>
  <c r="AI25" i="32"/>
  <c r="P17" i="32"/>
  <c r="AI17" i="32"/>
  <c r="R60" i="32"/>
  <c r="AK60" i="32"/>
  <c r="V66" i="33"/>
  <c r="C66" i="33"/>
  <c r="C58" i="33"/>
  <c r="V58" i="33"/>
  <c r="V50" i="33"/>
  <c r="C50" i="33"/>
  <c r="C42" i="33"/>
  <c r="V42" i="33"/>
  <c r="C34" i="33"/>
  <c r="V34" i="33"/>
  <c r="C26" i="33"/>
  <c r="V26" i="33"/>
  <c r="C18" i="33"/>
  <c r="V18" i="33"/>
  <c r="Y74" i="33"/>
  <c r="F74" i="33"/>
  <c r="F65" i="33"/>
  <c r="Y65" i="33"/>
  <c r="F57" i="33"/>
  <c r="Y57" i="33"/>
  <c r="Y49" i="33"/>
  <c r="F49" i="33"/>
  <c r="Y41" i="33"/>
  <c r="F41" i="33"/>
  <c r="F33" i="33"/>
  <c r="Y33" i="33"/>
  <c r="F25" i="33"/>
  <c r="Y25" i="33"/>
  <c r="F17" i="33"/>
  <c r="Y17" i="33"/>
  <c r="G72" i="33"/>
  <c r="Z72" i="33"/>
  <c r="G73" i="33"/>
  <c r="Z73" i="33"/>
  <c r="G64" i="33"/>
  <c r="Z64" i="33"/>
  <c r="G56" i="33"/>
  <c r="Z56" i="33"/>
  <c r="Z48" i="33"/>
  <c r="G48" i="33"/>
  <c r="Z40" i="33"/>
  <c r="G40" i="33"/>
  <c r="Z32" i="33"/>
  <c r="G32" i="33"/>
  <c r="Z24" i="33"/>
  <c r="G24" i="33"/>
  <c r="Z16" i="33"/>
  <c r="G16" i="33"/>
  <c r="AA71" i="33"/>
  <c r="H71" i="33"/>
  <c r="AA63" i="33"/>
  <c r="H63" i="33"/>
  <c r="AA55" i="33"/>
  <c r="H55" i="33"/>
  <c r="AA47" i="33"/>
  <c r="H47" i="33"/>
  <c r="AA39" i="33"/>
  <c r="H39" i="33"/>
  <c r="AA31" i="33"/>
  <c r="H31" i="33"/>
  <c r="AA23" i="33"/>
  <c r="H23" i="33"/>
  <c r="AA15" i="33"/>
  <c r="H15" i="33"/>
  <c r="AB70" i="33"/>
  <c r="I70" i="33"/>
  <c r="I62" i="33"/>
  <c r="AB62" i="33"/>
  <c r="I54" i="33"/>
  <c r="AB54" i="33"/>
  <c r="I46" i="33"/>
  <c r="AB46" i="33"/>
  <c r="I38" i="33"/>
  <c r="AB38" i="33"/>
  <c r="AB30" i="33"/>
  <c r="I30" i="33"/>
  <c r="AB22" i="33"/>
  <c r="I22" i="33"/>
  <c r="AB14" i="33"/>
  <c r="I14" i="33"/>
  <c r="J69" i="33"/>
  <c r="AC69" i="33"/>
  <c r="J61" i="33"/>
  <c r="AC61" i="33"/>
  <c r="J53" i="33"/>
  <c r="AC53" i="33"/>
  <c r="AC45" i="33"/>
  <c r="J45" i="33"/>
  <c r="J37" i="33"/>
  <c r="AC37" i="33"/>
  <c r="J29" i="33"/>
  <c r="AC29" i="33"/>
  <c r="J21" i="33"/>
  <c r="AC21" i="33"/>
  <c r="J13" i="33"/>
  <c r="AC13" i="33"/>
  <c r="M68" i="33"/>
  <c r="AF68" i="33"/>
  <c r="M60" i="33"/>
  <c r="AF60" i="33"/>
  <c r="M52" i="33"/>
  <c r="AF52" i="33"/>
  <c r="M44" i="33"/>
  <c r="AF44" i="33"/>
  <c r="M36" i="33"/>
  <c r="AF36" i="33"/>
  <c r="AF28" i="33"/>
  <c r="M28" i="33"/>
  <c r="AF20" i="33"/>
  <c r="M20" i="33"/>
  <c r="AF12" i="33"/>
  <c r="M12" i="33"/>
  <c r="N67" i="33"/>
  <c r="AG67" i="33"/>
  <c r="AG59" i="33"/>
  <c r="N59" i="33"/>
  <c r="AG51" i="33"/>
  <c r="N51" i="33"/>
  <c r="AG42" i="33"/>
  <c r="N42" i="33"/>
  <c r="N31" i="33"/>
  <c r="AG31" i="33"/>
  <c r="AG20" i="33"/>
  <c r="N20" i="33"/>
  <c r="O74" i="33"/>
  <c r="AH74" i="33"/>
  <c r="O65" i="33"/>
  <c r="AH65" i="33"/>
  <c r="O57" i="33"/>
  <c r="AH57" i="33"/>
  <c r="O49" i="33"/>
  <c r="AH49" i="33"/>
  <c r="O41" i="33"/>
  <c r="AH41" i="33"/>
  <c r="AH33" i="33"/>
  <c r="O33" i="33"/>
  <c r="AH25" i="33"/>
  <c r="O25" i="33"/>
  <c r="AH17" i="33"/>
  <c r="O17" i="33"/>
  <c r="AI72" i="33"/>
  <c r="P72" i="33"/>
  <c r="P73" i="33"/>
  <c r="AI73" i="33"/>
  <c r="AI64" i="33"/>
  <c r="P64" i="33"/>
  <c r="AI56" i="33"/>
  <c r="P56" i="33"/>
  <c r="AI48" i="33"/>
  <c r="P48" i="33"/>
  <c r="P40" i="33"/>
  <c r="AI40" i="33"/>
  <c r="P32" i="33"/>
  <c r="AI32" i="33"/>
  <c r="P24" i="33"/>
  <c r="AI24" i="33"/>
  <c r="P16" i="33"/>
  <c r="AI16" i="33"/>
  <c r="AK71" i="33"/>
  <c r="R71" i="33"/>
  <c r="AK60" i="33"/>
  <c r="R60" i="33"/>
  <c r="R49" i="33"/>
  <c r="AK49" i="33"/>
  <c r="AK39" i="33"/>
  <c r="R39" i="33"/>
  <c r="R28" i="33"/>
  <c r="AK28" i="33"/>
  <c r="R17" i="33"/>
  <c r="AK17" i="33"/>
  <c r="V69" i="34"/>
  <c r="C69" i="34"/>
  <c r="C48" i="34"/>
  <c r="V48" i="34"/>
  <c r="C27" i="34"/>
  <c r="V27" i="34"/>
  <c r="Y72" i="34"/>
  <c r="F72" i="34"/>
  <c r="Y73" i="34"/>
  <c r="F73" i="34"/>
  <c r="F64" i="34"/>
  <c r="Y64" i="34"/>
  <c r="F56" i="34"/>
  <c r="Y56" i="34"/>
  <c r="Y48" i="34"/>
  <c r="F48" i="34"/>
  <c r="Y40" i="34"/>
  <c r="F40" i="34"/>
  <c r="Y32" i="34"/>
  <c r="F32" i="34"/>
  <c r="Y24" i="34"/>
  <c r="F24" i="34"/>
  <c r="Y16" i="34"/>
  <c r="F16" i="34"/>
  <c r="Z71" i="34"/>
  <c r="G71" i="34"/>
  <c r="Z63" i="34"/>
  <c r="G63" i="34"/>
  <c r="Z55" i="34"/>
  <c r="G55" i="34"/>
  <c r="Z47" i="34"/>
  <c r="G47" i="34"/>
  <c r="G39" i="34"/>
  <c r="Z39" i="34"/>
  <c r="G31" i="34"/>
  <c r="Z31" i="34"/>
  <c r="G23" i="34"/>
  <c r="Z23" i="34"/>
  <c r="G15" i="34"/>
  <c r="Z15" i="34"/>
  <c r="H64" i="34"/>
  <c r="AA64" i="34"/>
  <c r="AA43" i="34"/>
  <c r="H43" i="34"/>
  <c r="AA21" i="34"/>
  <c r="H21" i="34"/>
  <c r="AB70" i="34"/>
  <c r="I70" i="34"/>
  <c r="AB62" i="34"/>
  <c r="I62" i="34"/>
  <c r="AB54" i="34"/>
  <c r="I54" i="34"/>
  <c r="AB46" i="34"/>
  <c r="I46" i="34"/>
  <c r="I38" i="34"/>
  <c r="AB38" i="34"/>
  <c r="I30" i="34"/>
  <c r="AB30" i="34"/>
  <c r="I22" i="34"/>
  <c r="AB22" i="34"/>
  <c r="I14" i="34"/>
  <c r="AB14" i="34"/>
  <c r="J69" i="34"/>
  <c r="AC69" i="34"/>
  <c r="J61" i="34"/>
  <c r="AC61" i="34"/>
  <c r="AC53" i="34"/>
  <c r="J53" i="34"/>
  <c r="AC45" i="34"/>
  <c r="J45" i="34"/>
  <c r="AC37" i="34"/>
  <c r="J37" i="34"/>
  <c r="J29" i="34"/>
  <c r="AC29" i="34"/>
  <c r="AC21" i="34"/>
  <c r="J21" i="34"/>
  <c r="AC13" i="34"/>
  <c r="J13" i="34"/>
  <c r="AF59" i="34"/>
  <c r="M59" i="34"/>
  <c r="AF37" i="34"/>
  <c r="M37" i="34"/>
  <c r="M16" i="34"/>
  <c r="AF16" i="34"/>
  <c r="AG68" i="34"/>
  <c r="N68" i="34"/>
  <c r="AG60" i="34"/>
  <c r="N60" i="34"/>
  <c r="AG52" i="34"/>
  <c r="N52" i="34"/>
  <c r="AG44" i="34"/>
  <c r="N44" i="34"/>
  <c r="AG36" i="34"/>
  <c r="N36" i="34"/>
  <c r="AG28" i="34"/>
  <c r="N28" i="34"/>
  <c r="AG20" i="34"/>
  <c r="N20" i="34"/>
  <c r="AG12" i="34"/>
  <c r="N12" i="34"/>
  <c r="AH67" i="34"/>
  <c r="O67" i="34"/>
  <c r="AH59" i="34"/>
  <c r="O59" i="34"/>
  <c r="AH51" i="34"/>
  <c r="O51" i="34"/>
  <c r="O43" i="34"/>
  <c r="AH43" i="34"/>
  <c r="O35" i="34"/>
  <c r="AH35" i="34"/>
  <c r="O27" i="34"/>
  <c r="AH27" i="34"/>
  <c r="O19" i="34"/>
  <c r="AH19" i="34"/>
  <c r="P66" i="34"/>
  <c r="AI66" i="34"/>
  <c r="P58" i="34"/>
  <c r="AI58" i="34"/>
  <c r="AI50" i="34"/>
  <c r="P50" i="34"/>
  <c r="P42" i="34"/>
  <c r="AI42" i="34"/>
  <c r="P34" i="34"/>
  <c r="AI34" i="34"/>
  <c r="P26" i="34"/>
  <c r="AI26" i="34"/>
  <c r="P18" i="34"/>
  <c r="AI18" i="34"/>
  <c r="R74" i="34"/>
  <c r="AK74" i="34"/>
  <c r="R65" i="34"/>
  <c r="AK65" i="34"/>
  <c r="R57" i="34"/>
  <c r="AK57" i="34"/>
  <c r="AK49" i="34"/>
  <c r="R49" i="34"/>
  <c r="AK41" i="34"/>
  <c r="R41" i="34"/>
  <c r="AK33" i="34"/>
  <c r="R33" i="34"/>
  <c r="R25" i="34"/>
  <c r="AK25" i="34"/>
  <c r="R17" i="34"/>
  <c r="AK17" i="34"/>
  <c r="C71" i="35"/>
  <c r="V71" i="35"/>
  <c r="C55" i="35"/>
  <c r="V55" i="35"/>
  <c r="V37" i="35"/>
  <c r="C37" i="35"/>
  <c r="C15" i="35"/>
  <c r="V15" i="35"/>
  <c r="F59" i="35"/>
  <c r="Y59" i="35"/>
  <c r="Y43" i="35"/>
  <c r="F43" i="35"/>
  <c r="Y27" i="35"/>
  <c r="F27" i="35"/>
  <c r="G66" i="35"/>
  <c r="Z66" i="35"/>
  <c r="Z58" i="35"/>
  <c r="G58" i="35"/>
  <c r="Z50" i="35"/>
  <c r="G50" i="35"/>
  <c r="Z42" i="35"/>
  <c r="G42" i="35"/>
  <c r="Z34" i="35"/>
  <c r="G34" i="35"/>
  <c r="G26" i="35"/>
  <c r="Z26" i="35"/>
  <c r="Z18" i="35"/>
  <c r="G18" i="35"/>
  <c r="AA71" i="35"/>
  <c r="H71" i="35"/>
  <c r="H55" i="35"/>
  <c r="AA55" i="35"/>
  <c r="H37" i="35"/>
  <c r="AA37" i="35"/>
  <c r="AA15" i="35"/>
  <c r="H15" i="35"/>
  <c r="I67" i="35"/>
  <c r="AB67" i="35"/>
  <c r="AB59" i="35"/>
  <c r="I59" i="35"/>
  <c r="AB51" i="35"/>
  <c r="I51" i="35"/>
  <c r="AB43" i="35"/>
  <c r="I43" i="35"/>
  <c r="AB35" i="35"/>
  <c r="I35" i="35"/>
  <c r="I27" i="35"/>
  <c r="AB27" i="35"/>
  <c r="I19" i="35"/>
  <c r="AB19" i="35"/>
  <c r="AC57" i="35"/>
  <c r="J57" i="35"/>
  <c r="J41" i="35"/>
  <c r="AC41" i="35"/>
  <c r="J25" i="35"/>
  <c r="AC25" i="35"/>
  <c r="AF71" i="35"/>
  <c r="M71" i="35"/>
  <c r="AF55" i="35"/>
  <c r="M55" i="35"/>
  <c r="M33" i="35"/>
  <c r="AF33" i="35"/>
  <c r="AF13" i="35"/>
  <c r="M13" i="35"/>
  <c r="AG66" i="35"/>
  <c r="N66" i="35"/>
  <c r="N58" i="35"/>
  <c r="AG58" i="35"/>
  <c r="N50" i="35"/>
  <c r="AG50" i="35"/>
  <c r="N42" i="35"/>
  <c r="AG42" i="35"/>
  <c r="AG34" i="35"/>
  <c r="N34" i="35"/>
  <c r="N26" i="35"/>
  <c r="AG26" i="35"/>
  <c r="AG18" i="35"/>
  <c r="N18" i="35"/>
  <c r="AH71" i="35"/>
  <c r="O71" i="35"/>
  <c r="AH52" i="35"/>
  <c r="O52" i="35"/>
  <c r="AH31" i="35"/>
  <c r="O31" i="35"/>
  <c r="P74" i="35"/>
  <c r="AI74" i="35"/>
  <c r="P65" i="35"/>
  <c r="AI65" i="35"/>
  <c r="P57" i="35"/>
  <c r="AI57" i="35"/>
  <c r="P49" i="35"/>
  <c r="AI49" i="35"/>
  <c r="P41" i="35"/>
  <c r="AI41" i="35"/>
  <c r="AI33" i="35"/>
  <c r="P33" i="35"/>
  <c r="P25" i="35"/>
  <c r="AI25" i="35"/>
  <c r="AI17" i="35"/>
  <c r="P17" i="35"/>
  <c r="AK74" i="35"/>
  <c r="R74" i="35"/>
  <c r="R65" i="35"/>
  <c r="AK65" i="35"/>
  <c r="R57" i="35"/>
  <c r="AK57" i="35"/>
  <c r="AK49" i="35"/>
  <c r="R49" i="35"/>
  <c r="R41" i="35"/>
  <c r="AK41" i="35"/>
  <c r="AK33" i="35"/>
  <c r="R33" i="35"/>
  <c r="AK25" i="35"/>
  <c r="R25" i="35"/>
  <c r="AK17" i="35"/>
  <c r="R17" i="35"/>
  <c r="BQ76" i="35"/>
  <c r="AX76" i="35"/>
  <c r="BQ76" i="34"/>
  <c r="AX76" i="34"/>
  <c r="BQ76" i="33"/>
  <c r="AX76" i="33"/>
  <c r="BQ76" i="32"/>
  <c r="AX76" i="32"/>
  <c r="AX76" i="31"/>
  <c r="BQ76" i="31"/>
  <c r="BQ76" i="30"/>
  <c r="AX76" i="30"/>
  <c r="BQ76" i="29"/>
  <c r="AX76" i="29"/>
  <c r="AE76" i="29"/>
  <c r="L76" i="29"/>
  <c r="BN75" i="35"/>
  <c r="AU75" i="35"/>
  <c r="BN75" i="34"/>
  <c r="AU75" i="34"/>
  <c r="BN75" i="33"/>
  <c r="AU75" i="33"/>
  <c r="AU75" i="32"/>
  <c r="BN75" i="32"/>
  <c r="AU75" i="31"/>
  <c r="BN75" i="31"/>
  <c r="BN75" i="30"/>
  <c r="AU75" i="30"/>
  <c r="BN75" i="29"/>
  <c r="AU75" i="29"/>
  <c r="AB75" i="29"/>
  <c r="I75" i="29"/>
  <c r="AR75" i="35"/>
  <c r="BK75" i="35"/>
  <c r="AR75" i="34"/>
  <c r="BK75" i="34"/>
  <c r="AR75" i="33"/>
  <c r="BK75" i="33"/>
  <c r="BK75" i="32"/>
  <c r="AR75" i="32"/>
  <c r="BK75" i="31"/>
  <c r="AR75" i="31"/>
  <c r="BK75" i="30"/>
  <c r="F75" i="29"/>
  <c r="BK75" i="29"/>
  <c r="AR75" i="29"/>
  <c r="AR75" i="30"/>
  <c r="Y75" i="29"/>
  <c r="BA76" i="35"/>
  <c r="BT76" i="35"/>
  <c r="BA76" i="34"/>
  <c r="BT76" i="34"/>
  <c r="BA76" i="33"/>
  <c r="BT76" i="33"/>
  <c r="BT76" i="32"/>
  <c r="BA76" i="32"/>
  <c r="BT76" i="31"/>
  <c r="BA76" i="31"/>
  <c r="BA76" i="30"/>
  <c r="BT76" i="29"/>
  <c r="BT76" i="30"/>
  <c r="BA76" i="29"/>
  <c r="AH76" i="29"/>
  <c r="O76" i="29"/>
  <c r="AT77" i="35"/>
  <c r="BM77" i="35"/>
  <c r="AT77" i="34"/>
  <c r="BM77" i="34"/>
  <c r="AT77" i="33"/>
  <c r="BM77" i="33"/>
  <c r="BM77" i="32"/>
  <c r="AT77" i="32"/>
  <c r="BM77" i="31"/>
  <c r="AT77" i="31"/>
  <c r="AT77" i="30"/>
  <c r="BM77" i="30"/>
  <c r="H77" i="29"/>
  <c r="BM77" i="29"/>
  <c r="AT77" i="29"/>
  <c r="AA77" i="29"/>
  <c r="BD78" i="35"/>
  <c r="BW78" i="35"/>
  <c r="BD78" i="34"/>
  <c r="BW78" i="34"/>
  <c r="BW78" i="33"/>
  <c r="BD78" i="33"/>
  <c r="BW78" i="32"/>
  <c r="BD78" i="32"/>
  <c r="BW78" i="31"/>
  <c r="BD78" i="31"/>
  <c r="BD78" i="30"/>
  <c r="BW78" i="29"/>
  <c r="BW78" i="30"/>
  <c r="BD78" i="29"/>
  <c r="AK78" i="29"/>
  <c r="R78" i="29"/>
  <c r="BD82" i="34"/>
  <c r="BW82" i="30"/>
  <c r="BW82" i="33"/>
  <c r="BW82" i="29"/>
  <c r="BD82" i="33"/>
  <c r="BD82" i="29"/>
  <c r="BW82" i="32"/>
  <c r="BD82" i="32"/>
  <c r="BW82" i="35"/>
  <c r="BD82" i="31"/>
  <c r="BD82" i="35"/>
  <c r="BW82" i="31"/>
  <c r="BW82" i="34"/>
  <c r="BD82" i="30"/>
  <c r="AB78" i="35"/>
  <c r="I78" i="35"/>
  <c r="L77" i="35"/>
  <c r="AE77" i="35"/>
  <c r="N76" i="35"/>
  <c r="AG76" i="35"/>
  <c r="I75" i="35"/>
  <c r="AB75" i="35"/>
  <c r="AC78" i="34"/>
  <c r="J78" i="34"/>
  <c r="P77" i="34"/>
  <c r="AI77" i="34"/>
  <c r="X77" i="34"/>
  <c r="E77" i="34"/>
  <c r="P76" i="34"/>
  <c r="AI76" i="34"/>
  <c r="X76" i="34"/>
  <c r="E76" i="34"/>
  <c r="N75" i="34"/>
  <c r="AG75" i="34"/>
  <c r="AC78" i="33"/>
  <c r="J78" i="33"/>
  <c r="I77" i="33"/>
  <c r="AB77" i="33"/>
  <c r="AA76" i="33"/>
  <c r="H76" i="33"/>
  <c r="Z75" i="33"/>
  <c r="G75" i="33"/>
  <c r="O78" i="32"/>
  <c r="AH78" i="32"/>
  <c r="N77" i="32"/>
  <c r="AG77" i="32"/>
  <c r="F76" i="32"/>
  <c r="Y76" i="32"/>
  <c r="Z75" i="32"/>
  <c r="G75" i="32"/>
  <c r="J77" i="31"/>
  <c r="AC77" i="31"/>
  <c r="Z76" i="31"/>
  <c r="G76" i="31"/>
  <c r="AI75" i="31"/>
  <c r="P75" i="31"/>
  <c r="AK78" i="30"/>
  <c r="R78" i="30"/>
  <c r="Y78" i="30"/>
  <c r="F78" i="30"/>
  <c r="AH77" i="30"/>
  <c r="O77" i="30"/>
  <c r="I76" i="30"/>
  <c r="AB76" i="30"/>
  <c r="O75" i="30"/>
  <c r="AH75" i="30"/>
  <c r="BJ79" i="35"/>
  <c r="AQ79" i="35"/>
  <c r="AQ79" i="34"/>
  <c r="BJ79" i="34"/>
  <c r="BJ79" i="33"/>
  <c r="AQ79" i="33"/>
  <c r="AQ79" i="32"/>
  <c r="BJ79" i="32"/>
  <c r="AQ79" i="31"/>
  <c r="BJ79" i="31"/>
  <c r="AQ79" i="30"/>
  <c r="BJ79" i="29"/>
  <c r="BJ79" i="30"/>
  <c r="AQ79" i="29"/>
  <c r="X79" i="29"/>
  <c r="E79" i="29"/>
  <c r="AQ83" i="34"/>
  <c r="BJ83" i="29"/>
  <c r="AQ83" i="33"/>
  <c r="BJ83" i="30"/>
  <c r="BJ83" i="33"/>
  <c r="BJ83" i="32"/>
  <c r="AQ83" i="32"/>
  <c r="AQ83" i="29"/>
  <c r="BJ83" i="35"/>
  <c r="BJ83" i="31"/>
  <c r="AQ83" i="35"/>
  <c r="AQ83" i="31"/>
  <c r="BJ83" i="34"/>
  <c r="AQ83" i="30"/>
  <c r="BS79" i="35"/>
  <c r="AZ79" i="35"/>
  <c r="BS79" i="34"/>
  <c r="AZ79" i="34"/>
  <c r="BS79" i="33"/>
  <c r="AZ79" i="33"/>
  <c r="AZ79" i="32"/>
  <c r="BS79" i="32"/>
  <c r="AZ79" i="31"/>
  <c r="BS79" i="31"/>
  <c r="BS79" i="29"/>
  <c r="BS79" i="30"/>
  <c r="AZ79" i="29"/>
  <c r="AZ79" i="30"/>
  <c r="AG79" i="29"/>
  <c r="N79" i="29"/>
  <c r="BS83" i="32"/>
  <c r="AZ83" i="29"/>
  <c r="AZ83" i="32"/>
  <c r="AZ83" i="35"/>
  <c r="BS83" i="31"/>
  <c r="BS83" i="35"/>
  <c r="AZ83" i="31"/>
  <c r="AZ83" i="34"/>
  <c r="BS83" i="30"/>
  <c r="BS83" i="34"/>
  <c r="AZ83" i="30"/>
  <c r="AZ83" i="33"/>
  <c r="BS83" i="33"/>
  <c r="BS83" i="29"/>
  <c r="BM80" i="35"/>
  <c r="AT80" i="35"/>
  <c r="BM80" i="34"/>
  <c r="AT80" i="34"/>
  <c r="BM80" i="33"/>
  <c r="AT80" i="33"/>
  <c r="BM80" i="32"/>
  <c r="AT80" i="32"/>
  <c r="AT80" i="31"/>
  <c r="BM80" i="31"/>
  <c r="BM80" i="30"/>
  <c r="BM80" i="29"/>
  <c r="AT80" i="29"/>
  <c r="AA80" i="29"/>
  <c r="AT80" i="30"/>
  <c r="H80" i="29"/>
  <c r="BM84" i="35"/>
  <c r="AT84" i="31"/>
  <c r="AT84" i="34"/>
  <c r="BM84" i="29"/>
  <c r="BM84" i="34"/>
  <c r="BM84" i="30"/>
  <c r="BM84" i="33"/>
  <c r="AT84" i="29"/>
  <c r="AT84" i="33"/>
  <c r="BM84" i="32"/>
  <c r="AT84" i="32"/>
  <c r="AT84" i="30"/>
  <c r="AT84" i="35"/>
  <c r="BM84" i="31"/>
  <c r="BW80" i="35"/>
  <c r="BD80" i="35"/>
  <c r="BW80" i="34"/>
  <c r="BD80" i="34"/>
  <c r="BD80" i="33"/>
  <c r="BW80" i="33"/>
  <c r="BW80" i="32"/>
  <c r="BD80" i="32"/>
  <c r="BW80" i="31"/>
  <c r="BD80" i="31"/>
  <c r="BW80" i="30"/>
  <c r="BW80" i="29"/>
  <c r="BD80" i="30"/>
  <c r="BD80" i="29"/>
  <c r="AK80" i="29"/>
  <c r="R80" i="29"/>
  <c r="BD84" i="33"/>
  <c r="BD84" i="32"/>
  <c r="BW84" i="32"/>
  <c r="BD84" i="29"/>
  <c r="BW84" i="35"/>
  <c r="BD84" i="31"/>
  <c r="BD84" i="35"/>
  <c r="BW84" i="31"/>
  <c r="BD84" i="34"/>
  <c r="BW84" i="29"/>
  <c r="BW84" i="34"/>
  <c r="BW84" i="30"/>
  <c r="BW84" i="33"/>
  <c r="BD84" i="30"/>
  <c r="AE79" i="30"/>
  <c r="L79" i="30"/>
  <c r="Y80" i="30"/>
  <c r="F80" i="30"/>
  <c r="P80" i="30"/>
  <c r="AI80" i="30"/>
  <c r="AI79" i="31"/>
  <c r="P79" i="31"/>
  <c r="AI80" i="31"/>
  <c r="P80" i="31"/>
  <c r="Z79" i="32"/>
  <c r="G79" i="32"/>
  <c r="AH80" i="32"/>
  <c r="O80" i="32"/>
  <c r="AH79" i="33"/>
  <c r="O79" i="33"/>
  <c r="J80" i="33"/>
  <c r="AC80" i="33"/>
  <c r="F79" i="34"/>
  <c r="Y79" i="34"/>
  <c r="R79" i="34"/>
  <c r="AK79" i="34"/>
  <c r="AC80" i="34"/>
  <c r="J80" i="34"/>
  <c r="I79" i="35"/>
  <c r="AB79" i="35"/>
  <c r="AG80" i="35"/>
  <c r="N80" i="35"/>
  <c r="AP79" i="35"/>
  <c r="BI79" i="35"/>
  <c r="BI79" i="34"/>
  <c r="AP79" i="34"/>
  <c r="BI79" i="33"/>
  <c r="AP79" i="33"/>
  <c r="AP79" i="32"/>
  <c r="BI79" i="32"/>
  <c r="BI79" i="31"/>
  <c r="AP79" i="31"/>
  <c r="AP79" i="30"/>
  <c r="BI79" i="30"/>
  <c r="BI79" i="29"/>
  <c r="AP79" i="29"/>
  <c r="W79" i="29"/>
  <c r="D79" i="29"/>
  <c r="BI83" i="32"/>
  <c r="AP83" i="32"/>
  <c r="BI83" i="35"/>
  <c r="BI83" i="31"/>
  <c r="AP83" i="35"/>
  <c r="AP83" i="31"/>
  <c r="BI83" i="34"/>
  <c r="AP83" i="30"/>
  <c r="AP83" i="34"/>
  <c r="BI83" i="29"/>
  <c r="AP83" i="33"/>
  <c r="BI83" i="30"/>
  <c r="BI83" i="33"/>
  <c r="AP83" i="29"/>
  <c r="W80" i="33"/>
  <c r="D80" i="33"/>
  <c r="W29" i="34"/>
  <c r="D29" i="34"/>
  <c r="B74" i="34"/>
  <c r="U74" i="34"/>
  <c r="D51" i="35"/>
  <c r="W51" i="35"/>
  <c r="AJ17" i="33"/>
  <c r="Q17" i="33"/>
  <c r="AJ25" i="33"/>
  <c r="Q25" i="33"/>
  <c r="AJ33" i="33"/>
  <c r="Q33" i="33"/>
  <c r="AJ41" i="33"/>
  <c r="Q41" i="33"/>
  <c r="AJ49" i="33"/>
  <c r="Q49" i="33"/>
  <c r="Q57" i="33"/>
  <c r="AJ57" i="33"/>
  <c r="Q65" i="33"/>
  <c r="AJ65" i="33"/>
  <c r="Q74" i="33"/>
  <c r="AJ74" i="33"/>
  <c r="Q30" i="34"/>
  <c r="AJ30" i="34"/>
  <c r="AJ35" i="35"/>
  <c r="Q35" i="35"/>
  <c r="Q79" i="35"/>
  <c r="AJ79" i="35"/>
  <c r="AJ46" i="30"/>
  <c r="Q46" i="30"/>
  <c r="BC77" i="35"/>
  <c r="BV77" i="35"/>
  <c r="BC77" i="34"/>
  <c r="BV77" i="34"/>
  <c r="BV77" i="33"/>
  <c r="BC77" i="33"/>
  <c r="BV77" i="32"/>
  <c r="BC77" i="32"/>
  <c r="BV77" i="31"/>
  <c r="BC77" i="31"/>
  <c r="BC77" i="30"/>
  <c r="BV77" i="30"/>
  <c r="BV77" i="29"/>
  <c r="BC77" i="29"/>
  <c r="AJ77" i="29"/>
  <c r="Q77" i="29"/>
  <c r="BU81" i="35"/>
  <c r="BB81" i="35"/>
  <c r="BU81" i="34"/>
  <c r="BB81" i="34"/>
  <c r="BU81" i="33"/>
  <c r="BB81" i="33"/>
  <c r="BB81" i="32"/>
  <c r="BU81" i="32"/>
  <c r="BB81" i="31"/>
  <c r="BU81" i="31"/>
  <c r="BB81" i="30"/>
  <c r="BU81" i="29"/>
  <c r="BU81" i="30"/>
  <c r="BB81" i="29"/>
  <c r="AI81" i="29"/>
  <c r="P81" i="29"/>
  <c r="BB85" i="34"/>
  <c r="BB85" i="30"/>
  <c r="BU85" i="34"/>
  <c r="BU85" i="30"/>
  <c r="BB85" i="33"/>
  <c r="BU85" i="33"/>
  <c r="BU85" i="29"/>
  <c r="BU85" i="32"/>
  <c r="BB85" i="29"/>
  <c r="BB85" i="32"/>
  <c r="BB85" i="35"/>
  <c r="BU85" i="31"/>
  <c r="BU85" i="35"/>
  <c r="BB85" i="31"/>
  <c r="AI82" i="29"/>
  <c r="P82" i="29"/>
  <c r="AI81" i="35"/>
  <c r="P81" i="35"/>
  <c r="AI82" i="35"/>
  <c r="P82" i="35"/>
  <c r="AH81" i="34"/>
  <c r="O81" i="34"/>
  <c r="AH82" i="34"/>
  <c r="O82" i="34"/>
  <c r="Q81" i="33"/>
  <c r="AJ81" i="33"/>
  <c r="AJ82" i="33"/>
  <c r="Q82" i="33"/>
  <c r="Y81" i="33"/>
  <c r="F81" i="33"/>
  <c r="Y82" i="33"/>
  <c r="F82" i="33"/>
  <c r="V81" i="32"/>
  <c r="C81" i="32"/>
  <c r="V82" i="32"/>
  <c r="C82" i="32"/>
  <c r="G81" i="31"/>
  <c r="Z81" i="31"/>
  <c r="G82" i="31"/>
  <c r="Z82" i="31"/>
  <c r="J81" i="30"/>
  <c r="AC81" i="30"/>
  <c r="AC82" i="30"/>
  <c r="J82" i="30"/>
  <c r="AK12" i="31"/>
  <c r="R12" i="31"/>
  <c r="H14" i="31"/>
  <c r="AA14" i="31"/>
  <c r="V16" i="31"/>
  <c r="C16" i="31"/>
  <c r="X17" i="31"/>
  <c r="E17" i="31"/>
  <c r="AA18" i="31"/>
  <c r="H18" i="31"/>
  <c r="AA19" i="31"/>
  <c r="H19" i="31"/>
  <c r="AF20" i="31"/>
  <c r="M20" i="31"/>
  <c r="R22" i="31"/>
  <c r="AK22" i="31"/>
  <c r="AA24" i="31"/>
  <c r="H24" i="31"/>
  <c r="M25" i="31"/>
  <c r="AF25" i="31"/>
  <c r="AA27" i="31"/>
  <c r="H27" i="31"/>
  <c r="I28" i="31"/>
  <c r="AB28" i="31"/>
  <c r="AG29" i="31"/>
  <c r="N29" i="31"/>
  <c r="R30" i="31"/>
  <c r="AK30" i="31"/>
  <c r="AG32" i="31"/>
  <c r="N32" i="31"/>
  <c r="AA34" i="31"/>
  <c r="H34" i="31"/>
  <c r="AF35" i="31"/>
  <c r="M35" i="31"/>
  <c r="Q36" i="31"/>
  <c r="AJ36" i="31"/>
  <c r="AA38" i="31"/>
  <c r="H38" i="31"/>
  <c r="AF39" i="31"/>
  <c r="M39" i="31"/>
  <c r="R40" i="31"/>
  <c r="AK40" i="31"/>
  <c r="I42" i="31"/>
  <c r="AB42" i="31"/>
  <c r="AA44" i="31"/>
  <c r="H44" i="31"/>
  <c r="AF45" i="31"/>
  <c r="M45" i="31"/>
  <c r="AJ46" i="31"/>
  <c r="Q46" i="31"/>
  <c r="AB48" i="31"/>
  <c r="I48" i="31"/>
  <c r="AJ49" i="31"/>
  <c r="Q49" i="31"/>
  <c r="R50" i="31"/>
  <c r="AK50" i="31"/>
  <c r="V52" i="31"/>
  <c r="C52" i="31"/>
  <c r="AJ53" i="31"/>
  <c r="Q53" i="31"/>
  <c r="H55" i="31"/>
  <c r="AA55" i="31"/>
  <c r="AJ56" i="31"/>
  <c r="Q56" i="31"/>
  <c r="X58" i="31"/>
  <c r="E58" i="31"/>
  <c r="AF59" i="31"/>
  <c r="M59" i="31"/>
  <c r="AJ60" i="31"/>
  <c r="Q60" i="31"/>
  <c r="V62" i="31"/>
  <c r="C62" i="31"/>
  <c r="AJ63" i="31"/>
  <c r="Q63" i="31"/>
  <c r="R64" i="31"/>
  <c r="AK64" i="31"/>
  <c r="M66" i="31"/>
  <c r="AF66" i="31"/>
  <c r="AK67" i="31"/>
  <c r="R67" i="31"/>
  <c r="AB69" i="31"/>
  <c r="I69" i="31"/>
  <c r="AJ70" i="31"/>
  <c r="Q70" i="31"/>
  <c r="AK71" i="31"/>
  <c r="R71" i="31"/>
  <c r="AJ74" i="31"/>
  <c r="Q74" i="31"/>
  <c r="AK75" i="31"/>
  <c r="R75" i="31"/>
  <c r="C77" i="31"/>
  <c r="V77" i="31"/>
  <c r="H78" i="31"/>
  <c r="AA78" i="31"/>
  <c r="I79" i="31"/>
  <c r="AB79" i="31"/>
  <c r="Q80" i="31"/>
  <c r="AJ80" i="31"/>
  <c r="AJ13" i="29"/>
  <c r="Q13" i="29"/>
  <c r="AP17" i="35"/>
  <c r="BI17" i="35"/>
  <c r="BI17" i="34"/>
  <c r="AP17" i="34"/>
  <c r="BI17" i="33"/>
  <c r="AP17" i="33"/>
  <c r="BI17" i="32"/>
  <c r="AP17" i="32"/>
  <c r="BI17" i="31"/>
  <c r="AP17" i="31"/>
  <c r="BI17" i="30"/>
  <c r="AP17" i="30"/>
  <c r="BI17" i="29"/>
  <c r="AP17" i="29"/>
  <c r="W17" i="29"/>
  <c r="D17" i="29"/>
  <c r="BV20" i="35"/>
  <c r="BC20" i="35"/>
  <c r="BV20" i="34"/>
  <c r="BC20" i="34"/>
  <c r="BC20" i="33"/>
  <c r="BV20" i="33"/>
  <c r="BV20" i="32"/>
  <c r="BC20" i="32"/>
  <c r="BC20" i="31"/>
  <c r="BV20" i="31"/>
  <c r="BV20" i="30"/>
  <c r="BC20" i="30"/>
  <c r="BV20" i="29"/>
  <c r="BC20" i="29"/>
  <c r="AJ20" i="29"/>
  <c r="Q20" i="29"/>
  <c r="BV24" i="35"/>
  <c r="BC24" i="34"/>
  <c r="BC24" i="35"/>
  <c r="BV24" i="34"/>
  <c r="BV24" i="33"/>
  <c r="BC24" i="33"/>
  <c r="BV24" i="32"/>
  <c r="BC24" i="32"/>
  <c r="BV24" i="31"/>
  <c r="BC24" i="31"/>
  <c r="BV24" i="30"/>
  <c r="BC24" i="30"/>
  <c r="BV24" i="29"/>
  <c r="BC24" i="29"/>
  <c r="AJ24" i="29"/>
  <c r="Q24" i="29"/>
  <c r="BV28" i="35"/>
  <c r="BC28" i="35"/>
  <c r="BV28" i="34"/>
  <c r="BC28" i="34"/>
  <c r="BC28" i="33"/>
  <c r="BV28" i="33"/>
  <c r="BV28" i="32"/>
  <c r="BC28" i="32"/>
  <c r="BC28" i="31"/>
  <c r="BV28" i="31"/>
  <c r="BV28" i="30"/>
  <c r="BC28" i="30"/>
  <c r="BV28" i="29"/>
  <c r="BC28" i="29"/>
  <c r="AJ28" i="29"/>
  <c r="Q28" i="29"/>
  <c r="BV32" i="35"/>
  <c r="BC32" i="35"/>
  <c r="BC32" i="34"/>
  <c r="BV32" i="34"/>
  <c r="BV32" i="33"/>
  <c r="BC32" i="33"/>
  <c r="BV32" i="32"/>
  <c r="BC32" i="32"/>
  <c r="BC32" i="31"/>
  <c r="BV32" i="31"/>
  <c r="BV32" i="30"/>
  <c r="BC32" i="30"/>
  <c r="BV32" i="29"/>
  <c r="BC32" i="29"/>
  <c r="AJ32" i="29"/>
  <c r="Q32" i="29"/>
  <c r="BV36" i="35"/>
  <c r="BC36" i="35"/>
  <c r="BC36" i="34"/>
  <c r="BV36" i="34"/>
  <c r="BV36" i="33"/>
  <c r="BC36" i="33"/>
  <c r="BV36" i="32"/>
  <c r="BV36" i="31"/>
  <c r="BC36" i="32"/>
  <c r="BC36" i="31"/>
  <c r="BV36" i="30"/>
  <c r="BC36" i="30"/>
  <c r="BV36" i="29"/>
  <c r="BC36" i="29"/>
  <c r="AJ36" i="29"/>
  <c r="Q36" i="29"/>
  <c r="BC39" i="35"/>
  <c r="BV39" i="35"/>
  <c r="BC39" i="34"/>
  <c r="BV39" i="34"/>
  <c r="BC39" i="33"/>
  <c r="BV39" i="33"/>
  <c r="BC39" i="32"/>
  <c r="BV39" i="32"/>
  <c r="BV39" i="31"/>
  <c r="BC39" i="31"/>
  <c r="BV39" i="29"/>
  <c r="BV39" i="30"/>
  <c r="BC39" i="30"/>
  <c r="AJ39" i="29"/>
  <c r="BC39" i="29"/>
  <c r="Q39" i="29"/>
  <c r="BV43" i="35"/>
  <c r="BC43" i="35"/>
  <c r="BV43" i="34"/>
  <c r="BC43" i="34"/>
  <c r="BV43" i="33"/>
  <c r="BC43" i="33"/>
  <c r="BC43" i="32"/>
  <c r="BV43" i="32"/>
  <c r="BV43" i="31"/>
  <c r="BC43" i="31"/>
  <c r="BV43" i="30"/>
  <c r="BC43" i="30"/>
  <c r="BV43" i="29"/>
  <c r="BC43" i="29"/>
  <c r="AJ43" i="29"/>
  <c r="Q43" i="29"/>
  <c r="AP48" i="35"/>
  <c r="BI48" i="35"/>
  <c r="BI48" i="34"/>
  <c r="AP48" i="34"/>
  <c r="BI48" i="33"/>
  <c r="AP48" i="33"/>
  <c r="BI48" i="32"/>
  <c r="AP48" i="32"/>
  <c r="BI48" i="31"/>
  <c r="AP48" i="31"/>
  <c r="BI48" i="30"/>
  <c r="AP48" i="30"/>
  <c r="BI48" i="29"/>
  <c r="AP48" i="29"/>
  <c r="W48" i="29"/>
  <c r="D48" i="29"/>
  <c r="BV57" i="35"/>
  <c r="BC57" i="35"/>
  <c r="BC57" i="34"/>
  <c r="BV57" i="34"/>
  <c r="BV57" i="33"/>
  <c r="BC57" i="33"/>
  <c r="BV57" i="32"/>
  <c r="BC57" i="32"/>
  <c r="BC57" i="31"/>
  <c r="BV57" i="31"/>
  <c r="BC57" i="30"/>
  <c r="BV57" i="30"/>
  <c r="BC57" i="29"/>
  <c r="AJ57" i="29"/>
  <c r="BV57" i="29"/>
  <c r="Q57" i="29"/>
  <c r="BC68" i="35"/>
  <c r="BV68" i="35"/>
  <c r="BV68" i="34"/>
  <c r="BC68" i="34"/>
  <c r="BV68" i="33"/>
  <c r="BC68" i="33"/>
  <c r="BV68" i="32"/>
  <c r="BV68" i="31"/>
  <c r="BC68" i="32"/>
  <c r="BC68" i="31"/>
  <c r="BV68" i="29"/>
  <c r="BV68" i="30"/>
  <c r="BC68" i="30"/>
  <c r="BC68" i="29"/>
  <c r="AJ68" i="29"/>
  <c r="Q68" i="29"/>
  <c r="BH76" i="35"/>
  <c r="AO76" i="35"/>
  <c r="BH76" i="34"/>
  <c r="AO76" i="34"/>
  <c r="BH76" i="33"/>
  <c r="AO76" i="33"/>
  <c r="AO76" i="32"/>
  <c r="BH76" i="32"/>
  <c r="AO76" i="31"/>
  <c r="BH76" i="31"/>
  <c r="BH76" i="30"/>
  <c r="AO76" i="30"/>
  <c r="C76" i="29"/>
  <c r="BH76" i="29"/>
  <c r="AO76" i="29"/>
  <c r="V76" i="29"/>
  <c r="BT81" i="35"/>
  <c r="BA81" i="35"/>
  <c r="BA81" i="34"/>
  <c r="BT81" i="34"/>
  <c r="BT81" i="33"/>
  <c r="BA81" i="33"/>
  <c r="BA81" i="32"/>
  <c r="BT81" i="32"/>
  <c r="BA81" i="31"/>
  <c r="BT81" i="31"/>
  <c r="BA81" i="30"/>
  <c r="BT81" i="29"/>
  <c r="BA81" i="29"/>
  <c r="AH81" i="29"/>
  <c r="BT81" i="30"/>
  <c r="O81" i="29"/>
  <c r="BA85" i="32"/>
  <c r="BA85" i="29"/>
  <c r="BT85" i="35"/>
  <c r="BT85" i="31"/>
  <c r="BA85" i="35"/>
  <c r="BA85" i="31"/>
  <c r="BT85" i="34"/>
  <c r="BT85" i="29"/>
  <c r="BA85" i="34"/>
  <c r="BA85" i="30"/>
  <c r="BA85" i="33"/>
  <c r="BT85" i="33"/>
  <c r="BT85" i="32"/>
  <c r="BT85" i="30"/>
  <c r="AH82" i="29"/>
  <c r="O82" i="29"/>
  <c r="AJ12" i="30"/>
  <c r="Q12" i="30"/>
  <c r="V18" i="30"/>
  <c r="C18" i="30"/>
  <c r="Q22" i="30"/>
  <c r="AJ22" i="30"/>
  <c r="V26" i="30"/>
  <c r="C26" i="30"/>
  <c r="V30" i="30"/>
  <c r="C30" i="30"/>
  <c r="V33" i="30"/>
  <c r="C33" i="30"/>
  <c r="AJ36" i="30"/>
  <c r="Q36" i="30"/>
  <c r="C40" i="30"/>
  <c r="V40" i="30"/>
  <c r="C45" i="30"/>
  <c r="V45" i="30"/>
  <c r="H48" i="30"/>
  <c r="AA48" i="30"/>
  <c r="Q51" i="30"/>
  <c r="AJ51" i="30"/>
  <c r="V54" i="30"/>
  <c r="C54" i="30"/>
  <c r="AA57" i="30"/>
  <c r="H57" i="30"/>
  <c r="AA61" i="30"/>
  <c r="H61" i="30"/>
  <c r="H64" i="30"/>
  <c r="AA64" i="30"/>
  <c r="W67" i="30"/>
  <c r="D67" i="30"/>
  <c r="AA70" i="30"/>
  <c r="H70" i="30"/>
  <c r="V75" i="30"/>
  <c r="C75" i="30"/>
  <c r="Q77" i="30"/>
  <c r="AJ77" i="30"/>
  <c r="Q80" i="30"/>
  <c r="AJ80" i="30"/>
  <c r="H13" i="32"/>
  <c r="AA13" i="32"/>
  <c r="N14" i="32"/>
  <c r="AG14" i="32"/>
  <c r="C16" i="32"/>
  <c r="V16" i="32"/>
  <c r="H17" i="32"/>
  <c r="AA17" i="32"/>
  <c r="N18" i="32"/>
  <c r="AG18" i="32"/>
  <c r="AJ19" i="32"/>
  <c r="Q19" i="32"/>
  <c r="AJ21" i="32"/>
  <c r="Q21" i="32"/>
  <c r="C23" i="32"/>
  <c r="V23" i="32"/>
  <c r="I24" i="32"/>
  <c r="AB24" i="32"/>
  <c r="AF25" i="32"/>
  <c r="M25" i="32"/>
  <c r="AG26" i="32"/>
  <c r="N26" i="32"/>
  <c r="N28" i="32"/>
  <c r="AG28" i="32"/>
  <c r="AK29" i="32"/>
  <c r="R29" i="32"/>
  <c r="C31" i="32"/>
  <c r="V31" i="32"/>
  <c r="I32" i="32"/>
  <c r="AB32" i="32"/>
  <c r="AF33" i="32"/>
  <c r="M33" i="32"/>
  <c r="AG34" i="32"/>
  <c r="N34" i="32"/>
  <c r="AJ35" i="32"/>
  <c r="Q35" i="32"/>
  <c r="M37" i="32"/>
  <c r="AF37" i="32"/>
  <c r="R38" i="32"/>
  <c r="AK38" i="32"/>
  <c r="H40" i="32"/>
  <c r="AA40" i="32"/>
  <c r="N41" i="32"/>
  <c r="AG41" i="32"/>
  <c r="R42" i="32"/>
  <c r="AK42" i="32"/>
  <c r="H45" i="32"/>
  <c r="AA45" i="32"/>
  <c r="AB46" i="32"/>
  <c r="I46" i="32"/>
  <c r="N47" i="32"/>
  <c r="AG47" i="32"/>
  <c r="AK48" i="32"/>
  <c r="R48" i="32"/>
  <c r="H50" i="32"/>
  <c r="AA50" i="32"/>
  <c r="AB51" i="32"/>
  <c r="I51" i="32"/>
  <c r="AA53" i="32"/>
  <c r="H53" i="32"/>
  <c r="AK54" i="32"/>
  <c r="R54" i="32"/>
  <c r="C56" i="32"/>
  <c r="V56" i="32"/>
  <c r="H57" i="32"/>
  <c r="AA57" i="32"/>
  <c r="N58" i="32"/>
  <c r="AG58" i="32"/>
  <c r="AF60" i="32"/>
  <c r="M60" i="32"/>
  <c r="Q61" i="32"/>
  <c r="AJ61" i="32"/>
  <c r="AK62" i="32"/>
  <c r="R62" i="32"/>
  <c r="H64" i="32"/>
  <c r="AA64" i="32"/>
  <c r="N65" i="32"/>
  <c r="AG65" i="32"/>
  <c r="R66" i="32"/>
  <c r="AK66" i="32"/>
  <c r="AJ68" i="32"/>
  <c r="Q68" i="32"/>
  <c r="H70" i="32"/>
  <c r="AA70" i="32"/>
  <c r="N71" i="32"/>
  <c r="AG71" i="32"/>
  <c r="N72" i="32"/>
  <c r="AG72" i="32"/>
  <c r="N73" i="32"/>
  <c r="AG73" i="32"/>
  <c r="AJ74" i="32"/>
  <c r="Q74" i="32"/>
  <c r="R75" i="32"/>
  <c r="AK75" i="32"/>
  <c r="AA77" i="32"/>
  <c r="H77" i="32"/>
  <c r="AA79" i="32"/>
  <c r="H79" i="32"/>
  <c r="AB80" i="32"/>
  <c r="I80" i="32"/>
  <c r="R81" i="32"/>
  <c r="AK81" i="32"/>
  <c r="R82" i="32"/>
  <c r="AK82" i="32"/>
  <c r="D24" i="33"/>
  <c r="W24" i="33"/>
  <c r="AG37" i="33"/>
  <c r="N37" i="33"/>
  <c r="AK58" i="33"/>
  <c r="R58" i="33"/>
  <c r="R78" i="33"/>
  <c r="AK78" i="33"/>
  <c r="E81" i="33"/>
  <c r="X81" i="33"/>
  <c r="E82" i="33"/>
  <c r="X82" i="33"/>
  <c r="C13" i="34"/>
  <c r="V13" i="34"/>
  <c r="M15" i="34"/>
  <c r="AF15" i="34"/>
  <c r="C19" i="34"/>
  <c r="V19" i="34"/>
  <c r="M22" i="34"/>
  <c r="AF22" i="34"/>
  <c r="M25" i="34"/>
  <c r="AF25" i="34"/>
  <c r="C29" i="34"/>
  <c r="V29" i="34"/>
  <c r="M31" i="34"/>
  <c r="AF31" i="34"/>
  <c r="C35" i="34"/>
  <c r="V35" i="34"/>
  <c r="C38" i="34"/>
  <c r="V38" i="34"/>
  <c r="C41" i="34"/>
  <c r="V41" i="34"/>
  <c r="Q44" i="34"/>
  <c r="AJ44" i="34"/>
  <c r="M47" i="34"/>
  <c r="AF47" i="34"/>
  <c r="AJ50" i="34"/>
  <c r="Q50" i="34"/>
  <c r="C54" i="34"/>
  <c r="V54" i="34"/>
  <c r="AJ56" i="34"/>
  <c r="Q56" i="34"/>
  <c r="Q59" i="34"/>
  <c r="AJ59" i="34"/>
  <c r="V63" i="34"/>
  <c r="C63" i="34"/>
  <c r="AF66" i="34"/>
  <c r="M66" i="34"/>
  <c r="AJ69" i="34"/>
  <c r="Q69" i="34"/>
  <c r="AJ72" i="34"/>
  <c r="Q72" i="34"/>
  <c r="AJ73" i="34"/>
  <c r="Q73" i="34"/>
  <c r="AJ75" i="34"/>
  <c r="Q75" i="34"/>
  <c r="D78" i="34"/>
  <c r="W78" i="34"/>
  <c r="H81" i="34"/>
  <c r="AA81" i="34"/>
  <c r="H82" i="34"/>
  <c r="AA82" i="34"/>
  <c r="AA12" i="35"/>
  <c r="H12" i="35"/>
  <c r="AC14" i="35"/>
  <c r="J14" i="35"/>
  <c r="M16" i="35"/>
  <c r="AF16" i="35"/>
  <c r="AC18" i="35"/>
  <c r="J18" i="35"/>
  <c r="Y20" i="35"/>
  <c r="F20" i="35"/>
  <c r="H22" i="35"/>
  <c r="AA22" i="35"/>
  <c r="AA24" i="35"/>
  <c r="H24" i="35"/>
  <c r="AA26" i="35"/>
  <c r="H26" i="35"/>
  <c r="AA28" i="35"/>
  <c r="H28" i="35"/>
  <c r="AC30" i="35"/>
  <c r="J30" i="35"/>
  <c r="O32" i="35"/>
  <c r="AH32" i="35"/>
  <c r="M34" i="35"/>
  <c r="AF34" i="35"/>
  <c r="H36" i="35"/>
  <c r="AA36" i="35"/>
  <c r="J38" i="35"/>
  <c r="AC38" i="35"/>
  <c r="M40" i="35"/>
  <c r="AF40" i="35"/>
  <c r="M42" i="35"/>
  <c r="AF42" i="35"/>
  <c r="AA44" i="35"/>
  <c r="H44" i="35"/>
  <c r="H46" i="35"/>
  <c r="AA46" i="35"/>
  <c r="J48" i="35"/>
  <c r="AC48" i="35"/>
  <c r="J50" i="35"/>
  <c r="AC50" i="35"/>
  <c r="J52" i="35"/>
  <c r="AC52" i="35"/>
  <c r="M54" i="35"/>
  <c r="AF54" i="35"/>
  <c r="AH56" i="35"/>
  <c r="O56" i="35"/>
  <c r="AF58" i="35"/>
  <c r="M58" i="35"/>
  <c r="O61" i="35"/>
  <c r="AH61" i="35"/>
  <c r="V64" i="35"/>
  <c r="C64" i="35"/>
  <c r="H66" i="35"/>
  <c r="AA66" i="35"/>
  <c r="M68" i="35"/>
  <c r="AF68" i="35"/>
  <c r="O70" i="35"/>
  <c r="AH70" i="35"/>
  <c r="AJ72" i="35"/>
  <c r="Q72" i="35"/>
  <c r="Q73" i="35"/>
  <c r="AJ73" i="35"/>
  <c r="AA75" i="35"/>
  <c r="H75" i="35"/>
  <c r="AH76" i="35"/>
  <c r="O76" i="35"/>
  <c r="V78" i="35"/>
  <c r="C78" i="35"/>
  <c r="AC79" i="35"/>
  <c r="J79" i="35"/>
  <c r="AH80" i="35"/>
  <c r="O80" i="35"/>
  <c r="B17" i="31"/>
  <c r="U17" i="31"/>
  <c r="D69" i="31"/>
  <c r="W69" i="31"/>
  <c r="B44" i="31"/>
  <c r="U44" i="31"/>
  <c r="B36" i="31"/>
  <c r="U36" i="31"/>
  <c r="D41" i="31"/>
  <c r="W41" i="31"/>
  <c r="D14" i="31"/>
  <c r="W14" i="31"/>
  <c r="W34" i="31"/>
  <c r="D34" i="31"/>
  <c r="W79" i="31"/>
  <c r="D79" i="31"/>
  <c r="D49" i="31"/>
  <c r="W49" i="31"/>
  <c r="BG75" i="35"/>
  <c r="AN75" i="35"/>
  <c r="BG75" i="34"/>
  <c r="AN75" i="34"/>
  <c r="BG75" i="33"/>
  <c r="AN75" i="33"/>
  <c r="AN75" i="32"/>
  <c r="BG75" i="32"/>
  <c r="AN75" i="31"/>
  <c r="BG75" i="31"/>
  <c r="BG75" i="30"/>
  <c r="AN75" i="30"/>
  <c r="BG75" i="29"/>
  <c r="AN75" i="29"/>
  <c r="U75" i="29"/>
  <c r="B75" i="29"/>
  <c r="U29" i="31"/>
  <c r="B29" i="31"/>
  <c r="U43" i="31"/>
  <c r="B43" i="31"/>
  <c r="W30" i="31"/>
  <c r="D30" i="31"/>
  <c r="U21" i="31"/>
  <c r="B21" i="31"/>
  <c r="U39" i="31"/>
  <c r="B39" i="31"/>
  <c r="B69" i="31"/>
  <c r="U69" i="31"/>
  <c r="U80" i="31"/>
  <c r="B80" i="31"/>
  <c r="B81" i="31"/>
  <c r="U81" i="31"/>
  <c r="U82" i="31"/>
  <c r="B82" i="31"/>
  <c r="D27" i="31"/>
  <c r="W27" i="31"/>
  <c r="U66" i="31"/>
  <c r="B66" i="31"/>
  <c r="W56" i="31"/>
  <c r="D56" i="31"/>
  <c r="BI75" i="35"/>
  <c r="AP75" i="35"/>
  <c r="BI75" i="34"/>
  <c r="AP75" i="34"/>
  <c r="AP75" i="33"/>
  <c r="BI75" i="33"/>
  <c r="BI75" i="32"/>
  <c r="AP75" i="32"/>
  <c r="BI75" i="31"/>
  <c r="AP75" i="31"/>
  <c r="AP75" i="30"/>
  <c r="BI75" i="29"/>
  <c r="BI75" i="30"/>
  <c r="AP75" i="29"/>
  <c r="W75" i="29"/>
  <c r="D75" i="29"/>
  <c r="D24" i="30"/>
  <c r="W24" i="30"/>
  <c r="B55" i="30"/>
  <c r="U55" i="30"/>
  <c r="U68" i="30"/>
  <c r="B68" i="30"/>
  <c r="D40" i="30"/>
  <c r="W40" i="30"/>
  <c r="U33" i="30"/>
  <c r="B33" i="30"/>
  <c r="U29" i="30"/>
  <c r="B29" i="30"/>
  <c r="U71" i="30"/>
  <c r="B71" i="30"/>
  <c r="W65" i="30"/>
  <c r="D65" i="30"/>
  <c r="U30" i="30"/>
  <c r="B30" i="30"/>
  <c r="B61" i="30"/>
  <c r="U61" i="30"/>
  <c r="U75" i="30"/>
  <c r="B75" i="30"/>
  <c r="W57" i="30"/>
  <c r="D57" i="30"/>
  <c r="U25" i="32"/>
  <c r="B25" i="32"/>
  <c r="U47" i="32"/>
  <c r="B47" i="32"/>
  <c r="B59" i="32"/>
  <c r="U59" i="32"/>
  <c r="B69" i="32"/>
  <c r="U69" i="32"/>
  <c r="B80" i="32"/>
  <c r="U80" i="32"/>
  <c r="B44" i="32"/>
  <c r="U44" i="32"/>
  <c r="B75" i="32"/>
  <c r="U75" i="32"/>
  <c r="U17" i="32"/>
  <c r="B17" i="32"/>
  <c r="B60" i="32"/>
  <c r="U60" i="32"/>
  <c r="B52" i="32"/>
  <c r="U52" i="32"/>
  <c r="D70" i="32"/>
  <c r="W70" i="32"/>
  <c r="B22" i="32"/>
  <c r="U22" i="32"/>
  <c r="U47" i="34"/>
  <c r="B47" i="34"/>
  <c r="B50" i="34"/>
  <c r="U50" i="34"/>
  <c r="W24" i="34"/>
  <c r="D24" i="34"/>
  <c r="B67" i="34"/>
  <c r="U67" i="34"/>
  <c r="U42" i="34"/>
  <c r="B42" i="34"/>
  <c r="D69" i="34"/>
  <c r="W69" i="34"/>
  <c r="W30" i="34"/>
  <c r="D30" i="34"/>
  <c r="D60" i="34"/>
  <c r="W60" i="34"/>
  <c r="B77" i="34"/>
  <c r="U77" i="34"/>
  <c r="W25" i="35"/>
  <c r="D25" i="35"/>
  <c r="D52" i="35"/>
  <c r="W52" i="35"/>
  <c r="D61" i="35"/>
  <c r="W61" i="35"/>
  <c r="W77" i="35"/>
  <c r="D77" i="35"/>
  <c r="U31" i="35"/>
  <c r="B31" i="35"/>
  <c r="U41" i="35"/>
  <c r="B41" i="35"/>
  <c r="U79" i="35"/>
  <c r="B79" i="35"/>
  <c r="B55" i="35"/>
  <c r="U55" i="35"/>
  <c r="U27" i="35"/>
  <c r="B27" i="35"/>
  <c r="B42" i="35"/>
  <c r="U42" i="35"/>
  <c r="U68" i="35"/>
  <c r="B68" i="35"/>
  <c r="U29" i="35"/>
  <c r="B29" i="35"/>
  <c r="U70" i="35"/>
  <c r="B70" i="35"/>
  <c r="U55" i="31"/>
  <c r="B55" i="31"/>
  <c r="M23" i="31"/>
  <c r="AF23" i="31"/>
  <c r="D19" i="31"/>
  <c r="W19" i="31"/>
  <c r="E79" i="31"/>
  <c r="X79" i="31"/>
  <c r="E74" i="31"/>
  <c r="X74" i="31"/>
  <c r="X68" i="31"/>
  <c r="E68" i="31"/>
  <c r="W64" i="31"/>
  <c r="D64" i="31"/>
  <c r="N60" i="31"/>
  <c r="AG60" i="31"/>
  <c r="N56" i="31"/>
  <c r="AG56" i="31"/>
  <c r="N52" i="31"/>
  <c r="AG52" i="31"/>
  <c r="W48" i="31"/>
  <c r="D48" i="31"/>
  <c r="E44" i="31"/>
  <c r="X44" i="31"/>
  <c r="X39" i="31"/>
  <c r="E39" i="31"/>
  <c r="E34" i="31"/>
  <c r="X34" i="31"/>
  <c r="E27" i="31"/>
  <c r="X27" i="31"/>
  <c r="E22" i="31"/>
  <c r="X22" i="31"/>
  <c r="N15" i="31"/>
  <c r="AG15" i="31"/>
  <c r="W17" i="31"/>
  <c r="D17" i="31"/>
  <c r="BM26" i="35"/>
  <c r="AT26" i="35"/>
  <c r="BM26" i="34"/>
  <c r="AT26" i="34"/>
  <c r="AT26" i="33"/>
  <c r="BM26" i="33"/>
  <c r="AT26" i="32"/>
  <c r="BM26" i="32"/>
  <c r="AT26" i="31"/>
  <c r="BM26" i="31"/>
  <c r="BM26" i="30"/>
  <c r="AT26" i="30"/>
  <c r="AA26" i="29"/>
  <c r="BM26" i="29"/>
  <c r="AT26" i="29"/>
  <c r="H26" i="29"/>
  <c r="BM47" i="35"/>
  <c r="AT47" i="35"/>
  <c r="AT47" i="34"/>
  <c r="BM47" i="34"/>
  <c r="AT47" i="33"/>
  <c r="BM47" i="33"/>
  <c r="AT47" i="32"/>
  <c r="BM47" i="31"/>
  <c r="BM47" i="32"/>
  <c r="AT47" i="31"/>
  <c r="BM47" i="30"/>
  <c r="AT47" i="30"/>
  <c r="AT47" i="29"/>
  <c r="AA47" i="29"/>
  <c r="BM47" i="29"/>
  <c r="H47" i="29"/>
  <c r="BM15" i="35"/>
  <c r="AT15" i="34"/>
  <c r="AT15" i="35"/>
  <c r="BM15" i="34"/>
  <c r="BM15" i="33"/>
  <c r="AT15" i="33"/>
  <c r="BM15" i="32"/>
  <c r="AT15" i="32"/>
  <c r="BM15" i="31"/>
  <c r="AT15" i="31"/>
  <c r="BM15" i="30"/>
  <c r="AT15" i="30"/>
  <c r="BM15" i="29"/>
  <c r="AT15" i="29"/>
  <c r="AA15" i="29"/>
  <c r="H15" i="29"/>
  <c r="BR19" i="35"/>
  <c r="AY19" i="34"/>
  <c r="AY19" i="35"/>
  <c r="BR19" i="34"/>
  <c r="BR19" i="33"/>
  <c r="AY19" i="33"/>
  <c r="BR19" i="32"/>
  <c r="AY19" i="32"/>
  <c r="BR19" i="31"/>
  <c r="AY19" i="31"/>
  <c r="AY19" i="30"/>
  <c r="BR19" i="30"/>
  <c r="AF19" i="29"/>
  <c r="BR19" i="29"/>
  <c r="AY19" i="29"/>
  <c r="M19" i="29"/>
  <c r="BG35" i="35"/>
  <c r="AN35" i="35"/>
  <c r="BG35" i="34"/>
  <c r="BG35" i="33"/>
  <c r="AN35" i="34"/>
  <c r="AN35" i="33"/>
  <c r="AN35" i="32"/>
  <c r="BG35" i="32"/>
  <c r="BG35" i="31"/>
  <c r="AN35" i="31"/>
  <c r="BG35" i="30"/>
  <c r="AN35" i="30"/>
  <c r="BG35" i="29"/>
  <c r="AN35" i="29"/>
  <c r="U35" i="29"/>
  <c r="B35" i="29"/>
  <c r="BG59" i="35"/>
  <c r="AN59" i="35"/>
  <c r="BG59" i="34"/>
  <c r="AN59" i="34"/>
  <c r="BG59" i="33"/>
  <c r="AN59" i="33"/>
  <c r="AN59" i="32"/>
  <c r="BG59" i="32"/>
  <c r="AN59" i="31"/>
  <c r="BG59" i="31"/>
  <c r="BG59" i="30"/>
  <c r="AN59" i="30"/>
  <c r="BG59" i="29"/>
  <c r="AN59" i="29"/>
  <c r="U59" i="29"/>
  <c r="B59" i="29"/>
  <c r="BG33" i="35"/>
  <c r="AN33" i="35"/>
  <c r="AN33" i="34"/>
  <c r="BG33" i="34"/>
  <c r="BG33" i="33"/>
  <c r="AN33" i="33"/>
  <c r="BG33" i="32"/>
  <c r="AN33" i="32"/>
  <c r="AN33" i="31"/>
  <c r="BG33" i="31"/>
  <c r="BG33" i="30"/>
  <c r="BG33" i="29"/>
  <c r="AN33" i="29"/>
  <c r="U33" i="29"/>
  <c r="AN33" i="30"/>
  <c r="B33" i="29"/>
  <c r="BG18" i="35"/>
  <c r="AN18" i="35"/>
  <c r="BG18" i="34"/>
  <c r="AN18" i="34"/>
  <c r="BG18" i="33"/>
  <c r="AN18" i="33"/>
  <c r="AN18" i="32"/>
  <c r="BG18" i="32"/>
  <c r="BG18" i="31"/>
  <c r="AN18" i="31"/>
  <c r="AN18" i="30"/>
  <c r="BG18" i="30"/>
  <c r="BG18" i="29"/>
  <c r="AN18" i="29"/>
  <c r="U18" i="29"/>
  <c r="B18" i="29"/>
  <c r="AA45" i="30"/>
  <c r="H45" i="30"/>
  <c r="AA77" i="30"/>
  <c r="H77" i="30"/>
  <c r="AA51" i="30"/>
  <c r="H51" i="30"/>
  <c r="M78" i="30"/>
  <c r="AF78" i="30"/>
  <c r="M66" i="30"/>
  <c r="AF66" i="30"/>
  <c r="AF51" i="30"/>
  <c r="M51" i="30"/>
  <c r="AF40" i="30"/>
  <c r="M40" i="30"/>
  <c r="AA33" i="30"/>
  <c r="H33" i="30"/>
  <c r="AF22" i="30"/>
  <c r="M22" i="30"/>
  <c r="W19" i="30"/>
  <c r="D19" i="30"/>
  <c r="V17" i="30"/>
  <c r="C17" i="30"/>
  <c r="H14" i="30"/>
  <c r="AA14" i="30"/>
  <c r="W25" i="30"/>
  <c r="D25" i="30"/>
  <c r="U33" i="32"/>
  <c r="B33" i="32"/>
  <c r="AF70" i="32"/>
  <c r="M70" i="32"/>
  <c r="AF54" i="32"/>
  <c r="M54" i="32"/>
  <c r="M39" i="32"/>
  <c r="AF39" i="32"/>
  <c r="B36" i="32"/>
  <c r="U36" i="32"/>
  <c r="M13" i="32"/>
  <c r="AF13" i="32"/>
  <c r="X74" i="32"/>
  <c r="E74" i="32"/>
  <c r="D65" i="32"/>
  <c r="W65" i="32"/>
  <c r="X57" i="32"/>
  <c r="E57" i="32"/>
  <c r="D49" i="32"/>
  <c r="W49" i="32"/>
  <c r="X41" i="32"/>
  <c r="E41" i="32"/>
  <c r="W37" i="32"/>
  <c r="D37" i="32"/>
  <c r="D31" i="32"/>
  <c r="W31" i="32"/>
  <c r="D27" i="32"/>
  <c r="W27" i="32"/>
  <c r="X21" i="32"/>
  <c r="E21" i="32"/>
  <c r="E16" i="32"/>
  <c r="X16" i="32"/>
  <c r="B69" i="33"/>
  <c r="U69" i="33"/>
  <c r="B12" i="33"/>
  <c r="U12" i="33"/>
  <c r="B15" i="34"/>
  <c r="U15" i="34"/>
  <c r="B59" i="34"/>
  <c r="U59" i="34"/>
  <c r="H62" i="34"/>
  <c r="AA62" i="34"/>
  <c r="AA36" i="34"/>
  <c r="H36" i="34"/>
  <c r="AA13" i="34"/>
  <c r="H13" i="34"/>
  <c r="Y74" i="35"/>
  <c r="F74" i="35"/>
  <c r="F56" i="35"/>
  <c r="Y56" i="35"/>
  <c r="Y26" i="35"/>
  <c r="F26" i="35"/>
  <c r="BG74" i="35"/>
  <c r="AN74" i="35"/>
  <c r="AN74" i="34"/>
  <c r="BG74" i="34"/>
  <c r="BG74" i="33"/>
  <c r="AN74" i="33"/>
  <c r="BG74" i="32"/>
  <c r="AN74" i="32"/>
  <c r="AN74" i="31"/>
  <c r="BG74" i="31"/>
  <c r="AN74" i="30"/>
  <c r="BG74" i="30"/>
  <c r="BG74" i="29"/>
  <c r="AN74" i="29"/>
  <c r="U74" i="29"/>
  <c r="B74" i="29"/>
  <c r="C5" i="26"/>
  <c r="U13" i="29"/>
  <c r="B13" i="29"/>
  <c r="BG66" i="35"/>
  <c r="AN66" i="35"/>
  <c r="AN66" i="34"/>
  <c r="BG66" i="34"/>
  <c r="BG66" i="33"/>
  <c r="AN66" i="33"/>
  <c r="BG66" i="32"/>
  <c r="AN66" i="32"/>
  <c r="AN66" i="31"/>
  <c r="BG66" i="31"/>
  <c r="AN66" i="30"/>
  <c r="BG66" i="30"/>
  <c r="BG66" i="29"/>
  <c r="AN66" i="29"/>
  <c r="U66" i="29"/>
  <c r="B66" i="29"/>
  <c r="AN48" i="35"/>
  <c r="BG48" i="35"/>
  <c r="AN48" i="34"/>
  <c r="BG48" i="34"/>
  <c r="AN48" i="33"/>
  <c r="BG48" i="33"/>
  <c r="BG48" i="32"/>
  <c r="AN48" i="32"/>
  <c r="AN48" i="31"/>
  <c r="BG48" i="31"/>
  <c r="BG48" i="30"/>
  <c r="AN48" i="30"/>
  <c r="BG48" i="29"/>
  <c r="AN48" i="29"/>
  <c r="U48" i="29"/>
  <c r="B48" i="29"/>
  <c r="U72" i="30"/>
  <c r="B72" i="30"/>
  <c r="B73" i="30"/>
  <c r="U73" i="30"/>
  <c r="B58" i="35"/>
  <c r="U58" i="35"/>
  <c r="B34" i="35"/>
  <c r="U34" i="35"/>
  <c r="U46" i="34"/>
  <c r="B46" i="34"/>
  <c r="U58" i="33"/>
  <c r="B58" i="33"/>
  <c r="U46" i="33"/>
  <c r="B46" i="33"/>
  <c r="U38" i="33"/>
  <c r="B38" i="33"/>
  <c r="B23" i="33"/>
  <c r="U23" i="33"/>
  <c r="B43" i="34"/>
  <c r="U43" i="34"/>
  <c r="B65" i="33"/>
  <c r="U65" i="33"/>
  <c r="BI69" i="35"/>
  <c r="AP69" i="35"/>
  <c r="BI69" i="34"/>
  <c r="AP69" i="34"/>
  <c r="BI69" i="33"/>
  <c r="AP69" i="33"/>
  <c r="AP69" i="32"/>
  <c r="BI69" i="32"/>
  <c r="AP69" i="31"/>
  <c r="BI69" i="31"/>
  <c r="BI69" i="30"/>
  <c r="BI69" i="29"/>
  <c r="AP69" i="30"/>
  <c r="AP69" i="29"/>
  <c r="W69" i="29"/>
  <c r="D69" i="29"/>
  <c r="AP73" i="32"/>
  <c r="AP73" i="35"/>
  <c r="AP73" i="31"/>
  <c r="BI73" i="35"/>
  <c r="BI73" i="31"/>
  <c r="BI73" i="34"/>
  <c r="BI73" i="30"/>
  <c r="AP73" i="34"/>
  <c r="AP73" i="30"/>
  <c r="AP73" i="33"/>
  <c r="BI73" i="33"/>
  <c r="BI73" i="29"/>
  <c r="BI73" i="32"/>
  <c r="AP73" i="29"/>
  <c r="BI60" i="35"/>
  <c r="AP60" i="35"/>
  <c r="AP60" i="34"/>
  <c r="BI60" i="34"/>
  <c r="BI60" i="33"/>
  <c r="AP60" i="33"/>
  <c r="BI60" i="32"/>
  <c r="AP60" i="32"/>
  <c r="AP60" i="31"/>
  <c r="BI60" i="31"/>
  <c r="BI60" i="30"/>
  <c r="AP60" i="30"/>
  <c r="BI60" i="29"/>
  <c r="AP60" i="29"/>
  <c r="W60" i="29"/>
  <c r="D60" i="29"/>
  <c r="W51" i="30"/>
  <c r="D51" i="30"/>
  <c r="W41" i="30"/>
  <c r="D41" i="30"/>
  <c r="AP24" i="35"/>
  <c r="BI24" i="35"/>
  <c r="AP24" i="34"/>
  <c r="BI24" i="34"/>
  <c r="BI24" i="33"/>
  <c r="AP24" i="33"/>
  <c r="BI24" i="32"/>
  <c r="AP24" i="32"/>
  <c r="BI24" i="31"/>
  <c r="AP24" i="31"/>
  <c r="BI24" i="30"/>
  <c r="AP24" i="30"/>
  <c r="BI24" i="29"/>
  <c r="AP24" i="29"/>
  <c r="W24" i="29"/>
  <c r="D24" i="29"/>
  <c r="BQ19" i="35"/>
  <c r="AX19" i="34"/>
  <c r="AX19" i="35"/>
  <c r="BQ19" i="34"/>
  <c r="BQ19" i="33"/>
  <c r="AX19" i="33"/>
  <c r="BQ19" i="32"/>
  <c r="AX19" i="32"/>
  <c r="BQ19" i="31"/>
  <c r="AX19" i="31"/>
  <c r="AX19" i="30"/>
  <c r="BQ19" i="30"/>
  <c r="BQ19" i="29"/>
  <c r="AX19" i="29"/>
  <c r="AE19" i="29"/>
  <c r="L19" i="29"/>
  <c r="BQ27" i="35"/>
  <c r="AX27" i="35"/>
  <c r="AX27" i="34"/>
  <c r="BQ27" i="34"/>
  <c r="BQ27" i="33"/>
  <c r="AX27" i="33"/>
  <c r="BQ27" i="32"/>
  <c r="AX27" i="32"/>
  <c r="BQ27" i="31"/>
  <c r="AX27" i="31"/>
  <c r="AX27" i="30"/>
  <c r="BQ27" i="30"/>
  <c r="BQ27" i="29"/>
  <c r="AX27" i="29"/>
  <c r="AE27" i="29"/>
  <c r="L27" i="29"/>
  <c r="BQ35" i="35"/>
  <c r="AX35" i="35"/>
  <c r="AX35" i="34"/>
  <c r="BQ35" i="34"/>
  <c r="BQ35" i="33"/>
  <c r="AX35" i="33"/>
  <c r="BQ35" i="32"/>
  <c r="AX35" i="32"/>
  <c r="AX35" i="31"/>
  <c r="BQ35" i="31"/>
  <c r="AX35" i="30"/>
  <c r="BQ35" i="30"/>
  <c r="BQ35" i="29"/>
  <c r="AX35" i="29"/>
  <c r="AE35" i="29"/>
  <c r="L35" i="29"/>
  <c r="BQ43" i="35"/>
  <c r="AX43" i="35"/>
  <c r="AX43" i="34"/>
  <c r="BQ43" i="34"/>
  <c r="AX43" i="33"/>
  <c r="BQ43" i="33"/>
  <c r="BQ43" i="32"/>
  <c r="BQ43" i="31"/>
  <c r="AX43" i="32"/>
  <c r="AX43" i="31"/>
  <c r="AX43" i="30"/>
  <c r="BQ43" i="30"/>
  <c r="AX43" i="29"/>
  <c r="AE43" i="29"/>
  <c r="BQ43" i="29"/>
  <c r="L43" i="29"/>
  <c r="BQ51" i="35"/>
  <c r="AX51" i="35"/>
  <c r="AX51" i="34"/>
  <c r="BQ51" i="34"/>
  <c r="AX51" i="33"/>
  <c r="BQ51" i="33"/>
  <c r="AX51" i="32"/>
  <c r="BQ51" i="32"/>
  <c r="BQ51" i="31"/>
  <c r="AX51" i="31"/>
  <c r="AX51" i="30"/>
  <c r="BQ51" i="30"/>
  <c r="AX51" i="29"/>
  <c r="AE51" i="29"/>
  <c r="BQ51" i="29"/>
  <c r="L51" i="29"/>
  <c r="BQ59" i="35"/>
  <c r="AX59" i="35"/>
  <c r="AX59" i="34"/>
  <c r="BQ59" i="34"/>
  <c r="AX59" i="33"/>
  <c r="BQ59" i="33"/>
  <c r="AX59" i="32"/>
  <c r="BQ59" i="32"/>
  <c r="BQ59" i="31"/>
  <c r="AX59" i="31"/>
  <c r="AX59" i="30"/>
  <c r="BQ59" i="29"/>
  <c r="BQ59" i="30"/>
  <c r="AX59" i="29"/>
  <c r="AE59" i="29"/>
  <c r="L59" i="29"/>
  <c r="BQ67" i="35"/>
  <c r="AX67" i="35"/>
  <c r="AX67" i="34"/>
  <c r="BQ67" i="34"/>
  <c r="AX67" i="33"/>
  <c r="BQ67" i="33"/>
  <c r="AX67" i="32"/>
  <c r="BQ67" i="31"/>
  <c r="BQ67" i="32"/>
  <c r="AX67" i="31"/>
  <c r="AX67" i="30"/>
  <c r="BQ67" i="29"/>
  <c r="BQ67" i="30"/>
  <c r="AX67" i="29"/>
  <c r="AE67" i="29"/>
  <c r="L67" i="29"/>
  <c r="X12" i="29"/>
  <c r="E12" i="29"/>
  <c r="BJ20" i="35"/>
  <c r="AQ20" i="34"/>
  <c r="AQ20" i="35"/>
  <c r="BJ20" i="34"/>
  <c r="BJ20" i="33"/>
  <c r="AQ20" i="33"/>
  <c r="BJ20" i="32"/>
  <c r="AQ20" i="32"/>
  <c r="BJ20" i="31"/>
  <c r="AQ20" i="31"/>
  <c r="AQ20" i="30"/>
  <c r="BJ20" i="30"/>
  <c r="BJ20" i="29"/>
  <c r="AQ20" i="29"/>
  <c r="X20" i="29"/>
  <c r="E20" i="29"/>
  <c r="BJ28" i="35"/>
  <c r="AQ28" i="35"/>
  <c r="AQ28" i="34"/>
  <c r="BJ28" i="34"/>
  <c r="BJ28" i="33"/>
  <c r="AQ28" i="33"/>
  <c r="BJ28" i="32"/>
  <c r="AQ28" i="32"/>
  <c r="BJ28" i="31"/>
  <c r="AQ28" i="31"/>
  <c r="AQ28" i="30"/>
  <c r="BJ28" i="30"/>
  <c r="BJ28" i="29"/>
  <c r="AQ28" i="29"/>
  <c r="X28" i="29"/>
  <c r="E28" i="29"/>
  <c r="BJ36" i="35"/>
  <c r="AQ36" i="35"/>
  <c r="AQ36" i="34"/>
  <c r="BJ36" i="34"/>
  <c r="AQ36" i="33"/>
  <c r="BJ36" i="33"/>
  <c r="BJ36" i="32"/>
  <c r="AQ36" i="32"/>
  <c r="AQ36" i="31"/>
  <c r="BJ36" i="31"/>
  <c r="AQ36" i="30"/>
  <c r="BJ36" i="29"/>
  <c r="AQ36" i="29"/>
  <c r="X36" i="29"/>
  <c r="BJ36" i="30"/>
  <c r="E36" i="29"/>
  <c r="BJ44" i="35"/>
  <c r="AQ44" i="35"/>
  <c r="AQ44" i="34"/>
  <c r="BJ44" i="34"/>
  <c r="AQ44" i="33"/>
  <c r="BJ44" i="33"/>
  <c r="AQ44" i="32"/>
  <c r="BJ44" i="31"/>
  <c r="BJ44" i="32"/>
  <c r="AQ44" i="31"/>
  <c r="AQ44" i="30"/>
  <c r="BJ44" i="30"/>
  <c r="BJ44" i="29"/>
  <c r="AQ44" i="29"/>
  <c r="X44" i="29"/>
  <c r="E44" i="29"/>
  <c r="BJ52" i="35"/>
  <c r="AQ52" i="35"/>
  <c r="AQ52" i="34"/>
  <c r="BJ52" i="34"/>
  <c r="AQ52" i="33"/>
  <c r="BJ52" i="33"/>
  <c r="AQ52" i="32"/>
  <c r="BJ52" i="31"/>
  <c r="BJ52" i="32"/>
  <c r="AQ52" i="31"/>
  <c r="AQ52" i="30"/>
  <c r="BJ52" i="30"/>
  <c r="AQ52" i="29"/>
  <c r="X52" i="29"/>
  <c r="BJ52" i="29"/>
  <c r="E52" i="29"/>
  <c r="BJ60" i="35"/>
  <c r="AQ60" i="35"/>
  <c r="AQ60" i="34"/>
  <c r="BJ60" i="34"/>
  <c r="AQ60" i="33"/>
  <c r="BJ60" i="33"/>
  <c r="AQ60" i="32"/>
  <c r="BJ60" i="32"/>
  <c r="BJ60" i="31"/>
  <c r="AQ60" i="31"/>
  <c r="AQ60" i="30"/>
  <c r="BJ60" i="30"/>
  <c r="AQ60" i="29"/>
  <c r="BJ60" i="29"/>
  <c r="X60" i="29"/>
  <c r="E60" i="29"/>
  <c r="BJ68" i="35"/>
  <c r="AQ68" i="35"/>
  <c r="AQ68" i="34"/>
  <c r="BJ68" i="34"/>
  <c r="AQ68" i="33"/>
  <c r="BJ68" i="33"/>
  <c r="AQ68" i="32"/>
  <c r="BJ68" i="31"/>
  <c r="BJ68" i="32"/>
  <c r="AQ68" i="31"/>
  <c r="AQ68" i="30"/>
  <c r="AQ68" i="29"/>
  <c r="BJ68" i="29"/>
  <c r="X68" i="29"/>
  <c r="BJ68" i="30"/>
  <c r="E68" i="29"/>
  <c r="AK13" i="29"/>
  <c r="R13" i="29"/>
  <c r="BW21" i="35"/>
  <c r="BD21" i="35"/>
  <c r="BW21" i="34"/>
  <c r="BD21" i="34"/>
  <c r="BD21" i="33"/>
  <c r="BW21" i="33"/>
  <c r="BW21" i="32"/>
  <c r="BD21" i="32"/>
  <c r="BD21" i="31"/>
  <c r="BW21" i="31"/>
  <c r="BW21" i="30"/>
  <c r="BW21" i="29"/>
  <c r="BD21" i="29"/>
  <c r="AK21" i="29"/>
  <c r="BD21" i="30"/>
  <c r="R21" i="29"/>
  <c r="BW29" i="35"/>
  <c r="BD29" i="35"/>
  <c r="BD29" i="34"/>
  <c r="BW29" i="34"/>
  <c r="BD29" i="33"/>
  <c r="BW29" i="33"/>
  <c r="BW29" i="32"/>
  <c r="BD29" i="32"/>
  <c r="BD29" i="31"/>
  <c r="BW29" i="31"/>
  <c r="BW29" i="30"/>
  <c r="BD29" i="30"/>
  <c r="BW29" i="29"/>
  <c r="BD29" i="29"/>
  <c r="AK29" i="29"/>
  <c r="R29" i="29"/>
  <c r="BW37" i="35"/>
  <c r="BD37" i="35"/>
  <c r="BD37" i="34"/>
  <c r="BW37" i="33"/>
  <c r="BD37" i="33"/>
  <c r="BW37" i="34"/>
  <c r="BW37" i="32"/>
  <c r="BW37" i="31"/>
  <c r="BD37" i="32"/>
  <c r="BD37" i="31"/>
  <c r="BW37" i="30"/>
  <c r="BD37" i="30"/>
  <c r="BW37" i="29"/>
  <c r="BD37" i="29"/>
  <c r="AK37" i="29"/>
  <c r="R37" i="29"/>
  <c r="BW45" i="35"/>
  <c r="BD45" i="35"/>
  <c r="BW45" i="34"/>
  <c r="BD45" i="34"/>
  <c r="BW45" i="33"/>
  <c r="BD45" i="33"/>
  <c r="BW45" i="32"/>
  <c r="BW45" i="31"/>
  <c r="BD45" i="32"/>
  <c r="BD45" i="31"/>
  <c r="BW45" i="30"/>
  <c r="BD45" i="30"/>
  <c r="BD45" i="29"/>
  <c r="AK45" i="29"/>
  <c r="BW45" i="29"/>
  <c r="R45" i="29"/>
  <c r="BW53" i="35"/>
  <c r="BD53" i="35"/>
  <c r="BW53" i="34"/>
  <c r="BD53" i="34"/>
  <c r="BW53" i="33"/>
  <c r="BD53" i="33"/>
  <c r="BW53" i="32"/>
  <c r="BW53" i="31"/>
  <c r="BD53" i="32"/>
  <c r="BD53" i="31"/>
  <c r="BW53" i="30"/>
  <c r="BW53" i="29"/>
  <c r="BD53" i="29"/>
  <c r="AK53" i="29"/>
  <c r="BD53" i="30"/>
  <c r="R53" i="29"/>
  <c r="BW61" i="35"/>
  <c r="BD61" i="35"/>
  <c r="BW61" i="34"/>
  <c r="BD61" i="34"/>
  <c r="BW61" i="33"/>
  <c r="BD61" i="33"/>
  <c r="BW61" i="32"/>
  <c r="BW61" i="31"/>
  <c r="BD61" i="32"/>
  <c r="BD61" i="31"/>
  <c r="BW61" i="30"/>
  <c r="BD61" i="30"/>
  <c r="BD61" i="29"/>
  <c r="BW61" i="29"/>
  <c r="AK61" i="29"/>
  <c r="R61" i="29"/>
  <c r="BD69" i="35"/>
  <c r="BW69" i="35"/>
  <c r="BW69" i="34"/>
  <c r="BD69" i="34"/>
  <c r="BW69" i="33"/>
  <c r="BD69" i="33"/>
  <c r="BW69" i="32"/>
  <c r="BW69" i="31"/>
  <c r="BD69" i="32"/>
  <c r="BD69" i="31"/>
  <c r="BW69" i="30"/>
  <c r="BW69" i="29"/>
  <c r="BD69" i="30"/>
  <c r="BD69" i="29"/>
  <c r="AK69" i="29"/>
  <c r="R69" i="29"/>
  <c r="BD73" i="35"/>
  <c r="BD73" i="31"/>
  <c r="BD73" i="34"/>
  <c r="BW73" i="29"/>
  <c r="BW73" i="34"/>
  <c r="BW73" i="30"/>
  <c r="BD73" i="33"/>
  <c r="BD73" i="29"/>
  <c r="BW73" i="33"/>
  <c r="BD73" i="32"/>
  <c r="BD73" i="30"/>
  <c r="BW73" i="32"/>
  <c r="BW73" i="35"/>
  <c r="BW73" i="31"/>
  <c r="AI15" i="30"/>
  <c r="P15" i="30"/>
  <c r="AI23" i="30"/>
  <c r="P23" i="30"/>
  <c r="AI31" i="30"/>
  <c r="P31" i="30"/>
  <c r="AI39" i="30"/>
  <c r="P39" i="30"/>
  <c r="AI47" i="30"/>
  <c r="P47" i="30"/>
  <c r="AI55" i="30"/>
  <c r="P55" i="30"/>
  <c r="AI63" i="30"/>
  <c r="P63" i="30"/>
  <c r="AI71" i="30"/>
  <c r="P71" i="30"/>
  <c r="O17" i="30"/>
  <c r="AH17" i="30"/>
  <c r="O25" i="30"/>
  <c r="AH25" i="30"/>
  <c r="O33" i="30"/>
  <c r="AH33" i="30"/>
  <c r="AH41" i="30"/>
  <c r="O41" i="30"/>
  <c r="AH49" i="30"/>
  <c r="O49" i="30"/>
  <c r="AH57" i="30"/>
  <c r="O57" i="30"/>
  <c r="AH65" i="30"/>
  <c r="O65" i="30"/>
  <c r="AG19" i="30"/>
  <c r="N19" i="30"/>
  <c r="AG27" i="30"/>
  <c r="N27" i="30"/>
  <c r="AG35" i="30"/>
  <c r="N35" i="30"/>
  <c r="N43" i="30"/>
  <c r="AG43" i="30"/>
  <c r="N51" i="30"/>
  <c r="AG51" i="30"/>
  <c r="N59" i="30"/>
  <c r="AG59" i="30"/>
  <c r="N67" i="30"/>
  <c r="AG67" i="30"/>
  <c r="AY17" i="35"/>
  <c r="BR17" i="35"/>
  <c r="AY17" i="34"/>
  <c r="BR17" i="34"/>
  <c r="BR17" i="33"/>
  <c r="AY17" i="33"/>
  <c r="BR17" i="32"/>
  <c r="AY17" i="32"/>
  <c r="BR17" i="31"/>
  <c r="AY17" i="31"/>
  <c r="BR17" i="30"/>
  <c r="AY17" i="30"/>
  <c r="BR17" i="29"/>
  <c r="AY17" i="29"/>
  <c r="AF17" i="29"/>
  <c r="M17" i="29"/>
  <c r="BR37" i="35"/>
  <c r="AY37" i="35"/>
  <c r="BR37" i="34"/>
  <c r="BR37" i="33"/>
  <c r="AY37" i="33"/>
  <c r="AY37" i="34"/>
  <c r="AY37" i="32"/>
  <c r="AY37" i="31"/>
  <c r="BR37" i="32"/>
  <c r="BR37" i="31"/>
  <c r="BR37" i="30"/>
  <c r="AY37" i="30"/>
  <c r="BR37" i="29"/>
  <c r="AY37" i="29"/>
  <c r="AF37" i="29"/>
  <c r="M37" i="29"/>
  <c r="AF57" i="30"/>
  <c r="M57" i="30"/>
  <c r="BR69" i="35"/>
  <c r="AY69" i="35"/>
  <c r="AY69" i="34"/>
  <c r="BR69" i="34"/>
  <c r="BR69" i="33"/>
  <c r="AY69" i="33"/>
  <c r="BR69" i="32"/>
  <c r="AY69" i="32"/>
  <c r="AY69" i="31"/>
  <c r="BR69" i="31"/>
  <c r="BR69" i="30"/>
  <c r="AY69" i="30"/>
  <c r="AY69" i="29"/>
  <c r="AF69" i="29"/>
  <c r="BR69" i="29"/>
  <c r="M69" i="29"/>
  <c r="BR73" i="35"/>
  <c r="AY73" i="32"/>
  <c r="BR73" i="34"/>
  <c r="BR73" i="30"/>
  <c r="AY73" i="34"/>
  <c r="AY73" i="30"/>
  <c r="BR73" i="33"/>
  <c r="BR73" i="29"/>
  <c r="AY73" i="33"/>
  <c r="AY73" i="29"/>
  <c r="BR73" i="32"/>
  <c r="BR73" i="31"/>
  <c r="AY73" i="35"/>
  <c r="AY73" i="31"/>
  <c r="AC17" i="30"/>
  <c r="J17" i="30"/>
  <c r="AC25" i="30"/>
  <c r="J25" i="30"/>
  <c r="AC33" i="30"/>
  <c r="J33" i="30"/>
  <c r="J41" i="30"/>
  <c r="AC41" i="30"/>
  <c r="J49" i="30"/>
  <c r="AC49" i="30"/>
  <c r="J57" i="30"/>
  <c r="AC57" i="30"/>
  <c r="J65" i="30"/>
  <c r="AC65" i="30"/>
  <c r="I19" i="30"/>
  <c r="AB19" i="30"/>
  <c r="I27" i="30"/>
  <c r="AB27" i="30"/>
  <c r="I35" i="30"/>
  <c r="AB35" i="30"/>
  <c r="I43" i="30"/>
  <c r="AB43" i="30"/>
  <c r="I51" i="30"/>
  <c r="AB51" i="30"/>
  <c r="AB59" i="30"/>
  <c r="I59" i="30"/>
  <c r="AB67" i="30"/>
  <c r="I67" i="30"/>
  <c r="AT21" i="35"/>
  <c r="BM21" i="35"/>
  <c r="BM21" i="34"/>
  <c r="AT21" i="34"/>
  <c r="BM21" i="33"/>
  <c r="AT21" i="33"/>
  <c r="BM21" i="32"/>
  <c r="AT21" i="32"/>
  <c r="BM21" i="31"/>
  <c r="AT21" i="31"/>
  <c r="AT21" i="30"/>
  <c r="BM21" i="30"/>
  <c r="BM21" i="29"/>
  <c r="AT21" i="29"/>
  <c r="AA21" i="29"/>
  <c r="H21" i="29"/>
  <c r="AA41" i="30"/>
  <c r="H41" i="30"/>
  <c r="BM57" i="35"/>
  <c r="AT57" i="35"/>
  <c r="BM57" i="34"/>
  <c r="AT57" i="34"/>
  <c r="BM57" i="33"/>
  <c r="AT57" i="33"/>
  <c r="AT57" i="32"/>
  <c r="BM57" i="32"/>
  <c r="AT57" i="31"/>
  <c r="BM57" i="31"/>
  <c r="AT57" i="30"/>
  <c r="BM57" i="30"/>
  <c r="BM57" i="29"/>
  <c r="AT57" i="29"/>
  <c r="AA57" i="29"/>
  <c r="H57" i="29"/>
  <c r="AA71" i="30"/>
  <c r="H71" i="30"/>
  <c r="G17" i="30"/>
  <c r="Z17" i="30"/>
  <c r="G25" i="30"/>
  <c r="Z25" i="30"/>
  <c r="G33" i="30"/>
  <c r="Z33" i="30"/>
  <c r="Z41" i="30"/>
  <c r="G41" i="30"/>
  <c r="Z49" i="30"/>
  <c r="G49" i="30"/>
  <c r="Z57" i="30"/>
  <c r="G57" i="30"/>
  <c r="Z65" i="30"/>
  <c r="G65" i="30"/>
  <c r="Y19" i="30"/>
  <c r="F19" i="30"/>
  <c r="Y27" i="30"/>
  <c r="F27" i="30"/>
  <c r="Y35" i="30"/>
  <c r="F35" i="30"/>
  <c r="F43" i="30"/>
  <c r="Y43" i="30"/>
  <c r="F51" i="30"/>
  <c r="Y51" i="30"/>
  <c r="F59" i="30"/>
  <c r="Y59" i="30"/>
  <c r="F67" i="30"/>
  <c r="Y67" i="30"/>
  <c r="BH17" i="35"/>
  <c r="AO17" i="34"/>
  <c r="AO17" i="35"/>
  <c r="BH17" i="34"/>
  <c r="BH17" i="33"/>
  <c r="AO17" i="33"/>
  <c r="BH17" i="32"/>
  <c r="AO17" i="32"/>
  <c r="BH17" i="31"/>
  <c r="AO17" i="31"/>
  <c r="BH17" i="30"/>
  <c r="AO17" i="30"/>
  <c r="V17" i="29"/>
  <c r="BH17" i="29"/>
  <c r="AO17" i="29"/>
  <c r="C17" i="29"/>
  <c r="BH37" i="35"/>
  <c r="AO37" i="35"/>
  <c r="BH37" i="34"/>
  <c r="AO37" i="34"/>
  <c r="BH37" i="33"/>
  <c r="AO37" i="33"/>
  <c r="AO37" i="32"/>
  <c r="BH37" i="32"/>
  <c r="BH37" i="31"/>
  <c r="AO37" i="31"/>
  <c r="BH37" i="30"/>
  <c r="AO37" i="30"/>
  <c r="BH37" i="29"/>
  <c r="AO37" i="29"/>
  <c r="V37" i="29"/>
  <c r="C37" i="29"/>
  <c r="C57" i="30"/>
  <c r="V57" i="30"/>
  <c r="BH69" i="35"/>
  <c r="AO69" i="35"/>
  <c r="BH69" i="34"/>
  <c r="AO69" i="34"/>
  <c r="BH69" i="33"/>
  <c r="AO69" i="33"/>
  <c r="AO69" i="32"/>
  <c r="BH69" i="32"/>
  <c r="BH69" i="31"/>
  <c r="AO69" i="31"/>
  <c r="BH69" i="30"/>
  <c r="BH69" i="29"/>
  <c r="AO69" i="30"/>
  <c r="AO69" i="29"/>
  <c r="V69" i="29"/>
  <c r="C69" i="29"/>
  <c r="BH73" i="34"/>
  <c r="BH73" i="30"/>
  <c r="AO73" i="33"/>
  <c r="AO73" i="30"/>
  <c r="BH73" i="33"/>
  <c r="AO73" i="32"/>
  <c r="BH73" i="31"/>
  <c r="AO73" i="29"/>
  <c r="BH73" i="35"/>
  <c r="BH73" i="32"/>
  <c r="AO73" i="35"/>
  <c r="AO73" i="31"/>
  <c r="AO73" i="34"/>
  <c r="BH73" i="29"/>
  <c r="BW18" i="35"/>
  <c r="BD18" i="35"/>
  <c r="BW18" i="34"/>
  <c r="BD18" i="34"/>
  <c r="BW18" i="33"/>
  <c r="BD18" i="33"/>
  <c r="BD18" i="32"/>
  <c r="BW18" i="32"/>
  <c r="BW18" i="31"/>
  <c r="BD18" i="31"/>
  <c r="BD18" i="30"/>
  <c r="BW18" i="30"/>
  <c r="BW18" i="29"/>
  <c r="BD18" i="29"/>
  <c r="AK18" i="29"/>
  <c r="R18" i="29"/>
  <c r="BW26" i="35"/>
  <c r="BD26" i="35"/>
  <c r="BW26" i="34"/>
  <c r="BD26" i="34"/>
  <c r="BW26" i="33"/>
  <c r="BD26" i="33"/>
  <c r="BD26" i="32"/>
  <c r="BW26" i="32"/>
  <c r="BW26" i="31"/>
  <c r="BD26" i="31"/>
  <c r="BD26" i="30"/>
  <c r="BW26" i="30"/>
  <c r="BW26" i="29"/>
  <c r="BD26" i="29"/>
  <c r="AK26" i="29"/>
  <c r="R26" i="29"/>
  <c r="BW34" i="35"/>
  <c r="BD34" i="35"/>
  <c r="BW34" i="34"/>
  <c r="BW34" i="33"/>
  <c r="BD34" i="34"/>
  <c r="BD34" i="33"/>
  <c r="BD34" i="32"/>
  <c r="BD34" i="31"/>
  <c r="BW34" i="32"/>
  <c r="BW34" i="31"/>
  <c r="BD34" i="30"/>
  <c r="BW34" i="30"/>
  <c r="BW34" i="29"/>
  <c r="BD34" i="29"/>
  <c r="AK34" i="29"/>
  <c r="R34" i="29"/>
  <c r="BW42" i="35"/>
  <c r="BD42" i="35"/>
  <c r="BW42" i="34"/>
  <c r="BW42" i="33"/>
  <c r="BD42" i="34"/>
  <c r="BD42" i="33"/>
  <c r="BD42" i="32"/>
  <c r="BD42" i="31"/>
  <c r="BW42" i="32"/>
  <c r="BW42" i="31"/>
  <c r="BD42" i="30"/>
  <c r="BW42" i="30"/>
  <c r="BW42" i="29"/>
  <c r="BD42" i="29"/>
  <c r="AK42" i="29"/>
  <c r="R42" i="29"/>
  <c r="BW50" i="35"/>
  <c r="BD50" i="35"/>
  <c r="BD50" i="34"/>
  <c r="BW50" i="34"/>
  <c r="BW50" i="33"/>
  <c r="BD50" i="33"/>
  <c r="BW50" i="32"/>
  <c r="BD50" i="32"/>
  <c r="BD50" i="31"/>
  <c r="BW50" i="31"/>
  <c r="BD50" i="30"/>
  <c r="BW50" i="30"/>
  <c r="BW50" i="29"/>
  <c r="BD50" i="29"/>
  <c r="AK50" i="29"/>
  <c r="R50" i="29"/>
  <c r="BW58" i="35"/>
  <c r="BD58" i="35"/>
  <c r="BD58" i="34"/>
  <c r="BW58" i="34"/>
  <c r="BW58" i="33"/>
  <c r="BD58" i="33"/>
  <c r="BW58" i="32"/>
  <c r="BD58" i="32"/>
  <c r="BD58" i="31"/>
  <c r="BW58" i="31"/>
  <c r="BD58" i="30"/>
  <c r="BW58" i="30"/>
  <c r="BW58" i="29"/>
  <c r="BD58" i="29"/>
  <c r="AK58" i="29"/>
  <c r="R58" i="29"/>
  <c r="BW66" i="35"/>
  <c r="BD66" i="35"/>
  <c r="BD66" i="34"/>
  <c r="BW66" i="34"/>
  <c r="BW66" i="33"/>
  <c r="BD66" i="33"/>
  <c r="BW66" i="32"/>
  <c r="BD66" i="32"/>
  <c r="BD66" i="31"/>
  <c r="BW66" i="31"/>
  <c r="BD66" i="30"/>
  <c r="BW66" i="30"/>
  <c r="BW66" i="29"/>
  <c r="BD66" i="29"/>
  <c r="AK66" i="29"/>
  <c r="R66" i="29"/>
  <c r="BW74" i="35"/>
  <c r="BD74" i="35"/>
  <c r="BW74" i="34"/>
  <c r="BD74" i="34"/>
  <c r="BW74" i="33"/>
  <c r="BD74" i="33"/>
  <c r="BW74" i="32"/>
  <c r="BD74" i="32"/>
  <c r="BD74" i="31"/>
  <c r="BW74" i="31"/>
  <c r="BD74" i="30"/>
  <c r="BW74" i="30"/>
  <c r="BW74" i="29"/>
  <c r="BD74" i="29"/>
  <c r="AK74" i="29"/>
  <c r="R74" i="29"/>
  <c r="BB18" i="35"/>
  <c r="BU18" i="34"/>
  <c r="BU18" i="35"/>
  <c r="BB18" i="34"/>
  <c r="BB18" i="33"/>
  <c r="BU18" i="33"/>
  <c r="BB18" i="32"/>
  <c r="BU18" i="32"/>
  <c r="BB18" i="31"/>
  <c r="BU18" i="31"/>
  <c r="BU18" i="30"/>
  <c r="BB18" i="30"/>
  <c r="AI18" i="29"/>
  <c r="BU18" i="29"/>
  <c r="BB18" i="29"/>
  <c r="P18" i="29"/>
  <c r="BU26" i="35"/>
  <c r="BB26" i="35"/>
  <c r="BU26" i="34"/>
  <c r="BB26" i="34"/>
  <c r="BB26" i="33"/>
  <c r="BU26" i="33"/>
  <c r="BB26" i="32"/>
  <c r="BU26" i="32"/>
  <c r="BB26" i="31"/>
  <c r="BU26" i="31"/>
  <c r="BU26" i="30"/>
  <c r="BB26" i="30"/>
  <c r="AI26" i="29"/>
  <c r="BU26" i="29"/>
  <c r="BB26" i="29"/>
  <c r="P26" i="29"/>
  <c r="BU34" i="35"/>
  <c r="BB34" i="35"/>
  <c r="BU34" i="34"/>
  <c r="BB34" i="34"/>
  <c r="BU34" i="33"/>
  <c r="BB34" i="33"/>
  <c r="BB34" i="32"/>
  <c r="BU34" i="32"/>
  <c r="BU34" i="31"/>
  <c r="BB34" i="31"/>
  <c r="BU34" i="30"/>
  <c r="BB34" i="30"/>
  <c r="AI34" i="29"/>
  <c r="BU34" i="29"/>
  <c r="BB34" i="29"/>
  <c r="P34" i="29"/>
  <c r="BU42" i="35"/>
  <c r="BB42" i="35"/>
  <c r="BU42" i="34"/>
  <c r="BB42" i="34"/>
  <c r="BU42" i="33"/>
  <c r="BB42" i="32"/>
  <c r="BB42" i="33"/>
  <c r="BU42" i="32"/>
  <c r="BU42" i="31"/>
  <c r="BB42" i="31"/>
  <c r="BU42" i="30"/>
  <c r="BU42" i="29"/>
  <c r="BB42" i="30"/>
  <c r="AI42" i="29"/>
  <c r="BB42" i="29"/>
  <c r="P42" i="29"/>
  <c r="BU50" i="35"/>
  <c r="BB50" i="35"/>
  <c r="BU50" i="34"/>
  <c r="BB50" i="34"/>
  <c r="BU50" i="33"/>
  <c r="BB50" i="33"/>
  <c r="BB50" i="32"/>
  <c r="BU50" i="32"/>
  <c r="BU50" i="31"/>
  <c r="BB50" i="31"/>
  <c r="BU50" i="30"/>
  <c r="BU50" i="29"/>
  <c r="BB50" i="30"/>
  <c r="AI50" i="29"/>
  <c r="BB50" i="29"/>
  <c r="P50" i="29"/>
  <c r="BU58" i="35"/>
  <c r="BB58" i="35"/>
  <c r="BU58" i="34"/>
  <c r="BB58" i="34"/>
  <c r="BU58" i="33"/>
  <c r="BB58" i="33"/>
  <c r="BB58" i="32"/>
  <c r="BU58" i="32"/>
  <c r="BU58" i="31"/>
  <c r="BB58" i="31"/>
  <c r="BU58" i="30"/>
  <c r="BU58" i="29"/>
  <c r="BB58" i="30"/>
  <c r="AI58" i="29"/>
  <c r="BB58" i="29"/>
  <c r="P58" i="29"/>
  <c r="BU66" i="35"/>
  <c r="BB66" i="35"/>
  <c r="BU66" i="34"/>
  <c r="BB66" i="34"/>
  <c r="BU66" i="33"/>
  <c r="BB66" i="33"/>
  <c r="BB66" i="32"/>
  <c r="BU66" i="32"/>
  <c r="BU66" i="31"/>
  <c r="BB66" i="31"/>
  <c r="BU66" i="30"/>
  <c r="BU66" i="29"/>
  <c r="BB66" i="30"/>
  <c r="AI66" i="29"/>
  <c r="BB66" i="29"/>
  <c r="P66" i="29"/>
  <c r="BU74" i="35"/>
  <c r="BB74" i="35"/>
  <c r="BB74" i="34"/>
  <c r="BU74" i="34"/>
  <c r="BU74" i="33"/>
  <c r="BB74" i="33"/>
  <c r="BB74" i="32"/>
  <c r="BU74" i="32"/>
  <c r="BU74" i="31"/>
  <c r="BB74" i="31"/>
  <c r="BU74" i="30"/>
  <c r="BU74" i="29"/>
  <c r="BB74" i="30"/>
  <c r="AI74" i="29"/>
  <c r="P74" i="29"/>
  <c r="BB74" i="29"/>
  <c r="BT18" i="35"/>
  <c r="BA18" i="35"/>
  <c r="BT18" i="34"/>
  <c r="BA18" i="34"/>
  <c r="BA18" i="33"/>
  <c r="BT18" i="33"/>
  <c r="BT18" i="32"/>
  <c r="BA18" i="32"/>
  <c r="BA18" i="31"/>
  <c r="BT18" i="31"/>
  <c r="BT18" i="30"/>
  <c r="BA18" i="30"/>
  <c r="BT18" i="29"/>
  <c r="BA18" i="29"/>
  <c r="AH18" i="29"/>
  <c r="O18" i="29"/>
  <c r="BT26" i="35"/>
  <c r="BA26" i="35"/>
  <c r="BT26" i="34"/>
  <c r="BA26" i="34"/>
  <c r="BA26" i="33"/>
  <c r="BT26" i="33"/>
  <c r="BT26" i="32"/>
  <c r="BA26" i="32"/>
  <c r="BA26" i="31"/>
  <c r="BT26" i="31"/>
  <c r="BT26" i="30"/>
  <c r="BA26" i="30"/>
  <c r="BT26" i="29"/>
  <c r="BA26" i="29"/>
  <c r="AH26" i="29"/>
  <c r="O26" i="29"/>
  <c r="BT34" i="35"/>
  <c r="BA34" i="35"/>
  <c r="BA34" i="34"/>
  <c r="BT34" i="33"/>
  <c r="BT34" i="34"/>
  <c r="BA34" i="33"/>
  <c r="BT34" i="32"/>
  <c r="BT34" i="31"/>
  <c r="BA34" i="32"/>
  <c r="BA34" i="31"/>
  <c r="BT34" i="30"/>
  <c r="BA34" i="30"/>
  <c r="BT34" i="29"/>
  <c r="BA34" i="29"/>
  <c r="AH34" i="29"/>
  <c r="O34" i="29"/>
  <c r="BT42" i="35"/>
  <c r="BA42" i="35"/>
  <c r="BA42" i="34"/>
  <c r="BT42" i="33"/>
  <c r="BA42" i="33"/>
  <c r="BT42" i="34"/>
  <c r="BT42" i="32"/>
  <c r="BT42" i="31"/>
  <c r="BA42" i="32"/>
  <c r="BA42" i="31"/>
  <c r="BT42" i="30"/>
  <c r="BA42" i="30"/>
  <c r="BA42" i="29"/>
  <c r="AH42" i="29"/>
  <c r="BT42" i="29"/>
  <c r="O42" i="29"/>
  <c r="BT50" i="35"/>
  <c r="BA50" i="35"/>
  <c r="BT50" i="34"/>
  <c r="BA50" i="34"/>
  <c r="BT50" i="33"/>
  <c r="BA50" i="33"/>
  <c r="BT50" i="32"/>
  <c r="BT50" i="31"/>
  <c r="BA50" i="32"/>
  <c r="BA50" i="31"/>
  <c r="BT50" i="30"/>
  <c r="BA50" i="30"/>
  <c r="BA50" i="29"/>
  <c r="AH50" i="29"/>
  <c r="BT50" i="29"/>
  <c r="O50" i="29"/>
  <c r="BT58" i="35"/>
  <c r="BA58" i="35"/>
  <c r="BT58" i="34"/>
  <c r="BA58" i="34"/>
  <c r="BT58" i="33"/>
  <c r="BA58" i="33"/>
  <c r="BT58" i="32"/>
  <c r="BA58" i="32"/>
  <c r="BT58" i="31"/>
  <c r="BA58" i="31"/>
  <c r="BT58" i="30"/>
  <c r="BT58" i="29"/>
  <c r="BA58" i="30"/>
  <c r="BA58" i="29"/>
  <c r="AH58" i="29"/>
  <c r="O58" i="29"/>
  <c r="BA66" i="35"/>
  <c r="BT66" i="35"/>
  <c r="BT66" i="34"/>
  <c r="BA66" i="34"/>
  <c r="BT66" i="33"/>
  <c r="BA66" i="33"/>
  <c r="BT66" i="32"/>
  <c r="BT66" i="31"/>
  <c r="BA66" i="32"/>
  <c r="BA66" i="31"/>
  <c r="BT66" i="30"/>
  <c r="BT66" i="29"/>
  <c r="BA66" i="30"/>
  <c r="BA66" i="29"/>
  <c r="AH66" i="29"/>
  <c r="O66" i="29"/>
  <c r="BA74" i="35"/>
  <c r="BT74" i="35"/>
  <c r="BA74" i="34"/>
  <c r="BT74" i="34"/>
  <c r="BT74" i="33"/>
  <c r="BA74" i="33"/>
  <c r="BT74" i="32"/>
  <c r="BT74" i="31"/>
  <c r="BA74" i="31"/>
  <c r="BA74" i="32"/>
  <c r="BT74" i="30"/>
  <c r="BT74" i="29"/>
  <c r="BA74" i="30"/>
  <c r="BA74" i="29"/>
  <c r="AH74" i="29"/>
  <c r="O74" i="29"/>
  <c r="AZ18" i="35"/>
  <c r="BS18" i="35"/>
  <c r="AZ18" i="34"/>
  <c r="BS18" i="34"/>
  <c r="BS18" i="33"/>
  <c r="AZ18" i="33"/>
  <c r="BS18" i="32"/>
  <c r="AZ18" i="32"/>
  <c r="BS18" i="31"/>
  <c r="AZ18" i="31"/>
  <c r="BS18" i="30"/>
  <c r="AZ18" i="30"/>
  <c r="BS18" i="29"/>
  <c r="AZ18" i="29"/>
  <c r="AG18" i="29"/>
  <c r="N18" i="29"/>
  <c r="AZ26" i="35"/>
  <c r="BS26" i="35"/>
  <c r="AZ26" i="34"/>
  <c r="BS26" i="34"/>
  <c r="BS26" i="33"/>
  <c r="AZ26" i="33"/>
  <c r="BS26" i="32"/>
  <c r="AZ26" i="32"/>
  <c r="BS26" i="31"/>
  <c r="AZ26" i="31"/>
  <c r="BS26" i="30"/>
  <c r="AZ26" i="30"/>
  <c r="BS26" i="29"/>
  <c r="AZ26" i="29"/>
  <c r="AG26" i="29"/>
  <c r="N26" i="29"/>
  <c r="AZ34" i="35"/>
  <c r="BS34" i="35"/>
  <c r="AZ34" i="34"/>
  <c r="BS34" i="33"/>
  <c r="BS34" i="34"/>
  <c r="AZ34" i="33"/>
  <c r="BS34" i="32"/>
  <c r="AZ34" i="32"/>
  <c r="AZ34" i="31"/>
  <c r="BS34" i="31"/>
  <c r="BS34" i="30"/>
  <c r="AZ34" i="30"/>
  <c r="BS34" i="29"/>
  <c r="AZ34" i="29"/>
  <c r="AG34" i="29"/>
  <c r="N34" i="29"/>
  <c r="AZ42" i="35"/>
  <c r="BS42" i="35"/>
  <c r="AZ42" i="34"/>
  <c r="BS42" i="34"/>
  <c r="BS42" i="33"/>
  <c r="AZ42" i="33"/>
  <c r="BS42" i="32"/>
  <c r="BS42" i="31"/>
  <c r="AZ42" i="32"/>
  <c r="AZ42" i="31"/>
  <c r="BS42" i="30"/>
  <c r="AZ42" i="30"/>
  <c r="AZ42" i="29"/>
  <c r="AG42" i="29"/>
  <c r="BS42" i="29"/>
  <c r="N42" i="29"/>
  <c r="AZ50" i="35"/>
  <c r="BS50" i="35"/>
  <c r="BS50" i="34"/>
  <c r="AZ50" i="34"/>
  <c r="BS50" i="33"/>
  <c r="AZ50" i="33"/>
  <c r="BS50" i="32"/>
  <c r="AZ50" i="32"/>
  <c r="BS50" i="31"/>
  <c r="AZ50" i="31"/>
  <c r="BS50" i="30"/>
  <c r="AZ50" i="30"/>
  <c r="BS50" i="29"/>
  <c r="AZ50" i="29"/>
  <c r="AG50" i="29"/>
  <c r="N50" i="29"/>
  <c r="AZ58" i="35"/>
  <c r="BS58" i="35"/>
  <c r="BS58" i="34"/>
  <c r="AZ58" i="34"/>
  <c r="BS58" i="33"/>
  <c r="AZ58" i="33"/>
  <c r="BS58" i="32"/>
  <c r="AZ58" i="32"/>
  <c r="BS58" i="31"/>
  <c r="AZ58" i="31"/>
  <c r="BS58" i="30"/>
  <c r="AZ58" i="30"/>
  <c r="AZ58" i="29"/>
  <c r="AG58" i="29"/>
  <c r="BS58" i="29"/>
  <c r="N58" i="29"/>
  <c r="AZ66" i="35"/>
  <c r="BS66" i="35"/>
  <c r="BS66" i="34"/>
  <c r="AZ66" i="34"/>
  <c r="BS66" i="33"/>
  <c r="AZ66" i="33"/>
  <c r="BS66" i="32"/>
  <c r="BS66" i="31"/>
  <c r="AZ66" i="32"/>
  <c r="AZ66" i="31"/>
  <c r="BS66" i="30"/>
  <c r="AZ66" i="30"/>
  <c r="BS66" i="29"/>
  <c r="AZ66" i="29"/>
  <c r="AG66" i="29"/>
  <c r="N66" i="29"/>
  <c r="AZ74" i="35"/>
  <c r="BS74" i="35"/>
  <c r="AZ74" i="34"/>
  <c r="BS74" i="34"/>
  <c r="BS74" i="33"/>
  <c r="AZ74" i="33"/>
  <c r="BS74" i="32"/>
  <c r="BS74" i="31"/>
  <c r="AZ74" i="31"/>
  <c r="AZ74" i="32"/>
  <c r="BS74" i="30"/>
  <c r="AZ74" i="30"/>
  <c r="AZ74" i="29"/>
  <c r="AG74" i="29"/>
  <c r="N74" i="29"/>
  <c r="BS74" i="29"/>
  <c r="M32" i="30"/>
  <c r="AF32" i="30"/>
  <c r="AY50" i="35"/>
  <c r="BR50" i="35"/>
  <c r="BR50" i="34"/>
  <c r="AY50" i="34"/>
  <c r="AY50" i="33"/>
  <c r="BR50" i="33"/>
  <c r="BR50" i="32"/>
  <c r="AY50" i="32"/>
  <c r="BR50" i="31"/>
  <c r="AY50" i="31"/>
  <c r="BR50" i="30"/>
  <c r="AY50" i="30"/>
  <c r="BR50" i="29"/>
  <c r="AY50" i="29"/>
  <c r="AF50" i="29"/>
  <c r="M50" i="29"/>
  <c r="AF64" i="30"/>
  <c r="M64" i="30"/>
  <c r="AC12" i="29"/>
  <c r="J12" i="29"/>
  <c r="AV20" i="35"/>
  <c r="BO20" i="35"/>
  <c r="BO20" i="34"/>
  <c r="AV20" i="34"/>
  <c r="AV20" i="33"/>
  <c r="BO20" i="33"/>
  <c r="AV20" i="32"/>
  <c r="BO20" i="32"/>
  <c r="AV20" i="31"/>
  <c r="BO20" i="31"/>
  <c r="BO20" i="30"/>
  <c r="AV20" i="30"/>
  <c r="AC20" i="29"/>
  <c r="BO20" i="29"/>
  <c r="AV20" i="29"/>
  <c r="J20" i="29"/>
  <c r="BO28" i="35"/>
  <c r="AV28" i="35"/>
  <c r="BO28" i="34"/>
  <c r="AV28" i="34"/>
  <c r="AV28" i="33"/>
  <c r="BO28" i="33"/>
  <c r="AV28" i="32"/>
  <c r="BO28" i="32"/>
  <c r="AV28" i="31"/>
  <c r="BO28" i="31"/>
  <c r="BO28" i="30"/>
  <c r="AV28" i="30"/>
  <c r="AC28" i="29"/>
  <c r="BO28" i="29"/>
  <c r="AV28" i="29"/>
  <c r="J28" i="29"/>
  <c r="BO36" i="35"/>
  <c r="AV36" i="35"/>
  <c r="BO36" i="34"/>
  <c r="AV36" i="34"/>
  <c r="BO36" i="33"/>
  <c r="AV36" i="33"/>
  <c r="AV36" i="32"/>
  <c r="BO36" i="32"/>
  <c r="BO36" i="31"/>
  <c r="AV36" i="31"/>
  <c r="BO36" i="30"/>
  <c r="AV36" i="30"/>
  <c r="AC36" i="29"/>
  <c r="BO36" i="29"/>
  <c r="AV36" i="29"/>
  <c r="J36" i="29"/>
  <c r="BO44" i="35"/>
  <c r="AV44" i="35"/>
  <c r="BO44" i="34"/>
  <c r="AV44" i="34"/>
  <c r="BO44" i="33"/>
  <c r="AV44" i="32"/>
  <c r="AV44" i="33"/>
  <c r="BO44" i="32"/>
  <c r="BO44" i="31"/>
  <c r="AV44" i="31"/>
  <c r="BO44" i="29"/>
  <c r="BO44" i="30"/>
  <c r="AV44" i="30"/>
  <c r="AC44" i="29"/>
  <c r="AV44" i="29"/>
  <c r="J44" i="29"/>
  <c r="BO52" i="35"/>
  <c r="AV52" i="35"/>
  <c r="BO52" i="34"/>
  <c r="AV52" i="34"/>
  <c r="BO52" i="33"/>
  <c r="AV52" i="33"/>
  <c r="AV52" i="32"/>
  <c r="BO52" i="32"/>
  <c r="BO52" i="31"/>
  <c r="AV52" i="31"/>
  <c r="BO52" i="29"/>
  <c r="BO52" i="30"/>
  <c r="AV52" i="30"/>
  <c r="AC52" i="29"/>
  <c r="AV52" i="29"/>
  <c r="J52" i="29"/>
  <c r="BO60" i="35"/>
  <c r="AV60" i="35"/>
  <c r="BO60" i="34"/>
  <c r="AV60" i="34"/>
  <c r="BO60" i="33"/>
  <c r="AV60" i="33"/>
  <c r="AV60" i="32"/>
  <c r="BO60" i="32"/>
  <c r="BO60" i="31"/>
  <c r="AV60" i="31"/>
  <c r="BO60" i="29"/>
  <c r="BO60" i="30"/>
  <c r="AV60" i="30"/>
  <c r="AC60" i="29"/>
  <c r="AV60" i="29"/>
  <c r="J60" i="29"/>
  <c r="BO68" i="35"/>
  <c r="AV68" i="35"/>
  <c r="BO68" i="34"/>
  <c r="AV68" i="34"/>
  <c r="BO68" i="33"/>
  <c r="AV68" i="33"/>
  <c r="AV68" i="32"/>
  <c r="BO68" i="32"/>
  <c r="BO68" i="31"/>
  <c r="AV68" i="31"/>
  <c r="BO68" i="29"/>
  <c r="BO68" i="30"/>
  <c r="AV68" i="30"/>
  <c r="AC68" i="29"/>
  <c r="AV68" i="29"/>
  <c r="J68" i="29"/>
  <c r="AB12" i="29"/>
  <c r="I12" i="29"/>
  <c r="BN20" i="35"/>
  <c r="AU20" i="35"/>
  <c r="BN20" i="34"/>
  <c r="AU20" i="34"/>
  <c r="AU20" i="33"/>
  <c r="BN20" i="33"/>
  <c r="BN20" i="32"/>
  <c r="AU20" i="32"/>
  <c r="AU20" i="31"/>
  <c r="BN20" i="31"/>
  <c r="BN20" i="30"/>
  <c r="AU20" i="30"/>
  <c r="BN20" i="29"/>
  <c r="AU20" i="29"/>
  <c r="AB20" i="29"/>
  <c r="I20" i="29"/>
  <c r="BN28" i="35"/>
  <c r="AU28" i="35"/>
  <c r="BN28" i="34"/>
  <c r="AU28" i="34"/>
  <c r="AU28" i="33"/>
  <c r="BN28" i="33"/>
  <c r="BN28" i="32"/>
  <c r="AU28" i="32"/>
  <c r="AU28" i="31"/>
  <c r="BN28" i="31"/>
  <c r="BN28" i="30"/>
  <c r="AU28" i="30"/>
  <c r="BN28" i="29"/>
  <c r="AU28" i="29"/>
  <c r="AB28" i="29"/>
  <c r="I28" i="29"/>
  <c r="BN36" i="35"/>
  <c r="AU36" i="35"/>
  <c r="AU36" i="34"/>
  <c r="BN36" i="34"/>
  <c r="BN36" i="33"/>
  <c r="AU36" i="33"/>
  <c r="BN36" i="32"/>
  <c r="BN36" i="31"/>
  <c r="AU36" i="32"/>
  <c r="AU36" i="31"/>
  <c r="BN36" i="30"/>
  <c r="AU36" i="30"/>
  <c r="BN36" i="29"/>
  <c r="AU36" i="29"/>
  <c r="AB36" i="29"/>
  <c r="I36" i="29"/>
  <c r="BN44" i="35"/>
  <c r="AU44" i="35"/>
  <c r="AU44" i="34"/>
  <c r="BN44" i="33"/>
  <c r="AU44" i="33"/>
  <c r="BN44" i="34"/>
  <c r="BN44" i="32"/>
  <c r="BN44" i="31"/>
  <c r="AU44" i="32"/>
  <c r="AU44" i="31"/>
  <c r="BN44" i="30"/>
  <c r="AU44" i="30"/>
  <c r="AU44" i="29"/>
  <c r="AB44" i="29"/>
  <c r="BN44" i="29"/>
  <c r="I44" i="29"/>
  <c r="BN52" i="35"/>
  <c r="AU52" i="35"/>
  <c r="BN52" i="34"/>
  <c r="AU52" i="34"/>
  <c r="BN52" i="33"/>
  <c r="AU52" i="33"/>
  <c r="BN52" i="32"/>
  <c r="BN52" i="31"/>
  <c r="AU52" i="32"/>
  <c r="AU52" i="31"/>
  <c r="BN52" i="30"/>
  <c r="AU52" i="30"/>
  <c r="AU52" i="29"/>
  <c r="AB52" i="29"/>
  <c r="BN52" i="29"/>
  <c r="I52" i="29"/>
  <c r="BN60" i="35"/>
  <c r="AU60" i="35"/>
  <c r="BN60" i="34"/>
  <c r="AU60" i="34"/>
  <c r="BN60" i="33"/>
  <c r="AU60" i="33"/>
  <c r="BN60" i="32"/>
  <c r="BN60" i="31"/>
  <c r="AU60" i="32"/>
  <c r="AU60" i="31"/>
  <c r="BN60" i="29"/>
  <c r="BN60" i="30"/>
  <c r="AU60" i="30"/>
  <c r="AU60" i="29"/>
  <c r="AB60" i="29"/>
  <c r="I60" i="29"/>
  <c r="AU68" i="35"/>
  <c r="BN68" i="35"/>
  <c r="BN68" i="34"/>
  <c r="AU68" i="34"/>
  <c r="BN68" i="33"/>
  <c r="AU68" i="33"/>
  <c r="BN68" i="32"/>
  <c r="AU68" i="32"/>
  <c r="BN68" i="31"/>
  <c r="AU68" i="31"/>
  <c r="BN68" i="29"/>
  <c r="BN68" i="30"/>
  <c r="AU68" i="30"/>
  <c r="AU68" i="29"/>
  <c r="AB68" i="29"/>
  <c r="I68" i="29"/>
  <c r="AA12" i="29"/>
  <c r="H12" i="29"/>
  <c r="AT36" i="35"/>
  <c r="BM36" i="35"/>
  <c r="AT36" i="34"/>
  <c r="BM36" i="34"/>
  <c r="BM36" i="33"/>
  <c r="AT36" i="33"/>
  <c r="BM36" i="32"/>
  <c r="AT36" i="32"/>
  <c r="AT36" i="31"/>
  <c r="BM36" i="31"/>
  <c r="BM36" i="30"/>
  <c r="AT36" i="30"/>
  <c r="BM36" i="29"/>
  <c r="AT36" i="29"/>
  <c r="AA36" i="29"/>
  <c r="H36" i="29"/>
  <c r="AT54" i="35"/>
  <c r="BM54" i="35"/>
  <c r="AT54" i="34"/>
  <c r="BM54" i="34"/>
  <c r="AT54" i="33"/>
  <c r="BM54" i="33"/>
  <c r="BM54" i="32"/>
  <c r="AT54" i="32"/>
  <c r="AT54" i="31"/>
  <c r="BM54" i="31"/>
  <c r="BM54" i="30"/>
  <c r="AT54" i="30"/>
  <c r="BM54" i="29"/>
  <c r="AT54" i="29"/>
  <c r="AA54" i="29"/>
  <c r="H54" i="29"/>
  <c r="BM66" i="35"/>
  <c r="AT66" i="35"/>
  <c r="BM66" i="34"/>
  <c r="AT66" i="34"/>
  <c r="BM66" i="33"/>
  <c r="AT66" i="33"/>
  <c r="AT66" i="32"/>
  <c r="BM66" i="32"/>
  <c r="BM66" i="31"/>
  <c r="AT66" i="31"/>
  <c r="BM66" i="30"/>
  <c r="BM66" i="29"/>
  <c r="AT66" i="30"/>
  <c r="AA66" i="29"/>
  <c r="AT66" i="29"/>
  <c r="H66" i="29"/>
  <c r="G14" i="30"/>
  <c r="Z14" i="30"/>
  <c r="G22" i="30"/>
  <c r="Z22" i="30"/>
  <c r="G30" i="30"/>
  <c r="Z30" i="30"/>
  <c r="G38" i="30"/>
  <c r="Z38" i="30"/>
  <c r="G46" i="30"/>
  <c r="Z46" i="30"/>
  <c r="G54" i="30"/>
  <c r="Z54" i="30"/>
  <c r="Z62" i="30"/>
  <c r="G62" i="30"/>
  <c r="Z70" i="30"/>
  <c r="G70" i="30"/>
  <c r="Y14" i="30"/>
  <c r="F14" i="30"/>
  <c r="Y22" i="30"/>
  <c r="F22" i="30"/>
  <c r="Y30" i="30"/>
  <c r="F30" i="30"/>
  <c r="Y38" i="30"/>
  <c r="F38" i="30"/>
  <c r="Y46" i="30"/>
  <c r="F46" i="30"/>
  <c r="Y54" i="30"/>
  <c r="F54" i="30"/>
  <c r="Y62" i="30"/>
  <c r="F62" i="30"/>
  <c r="Y70" i="30"/>
  <c r="F70" i="30"/>
  <c r="AO16" i="35"/>
  <c r="BH16" i="35"/>
  <c r="BH16" i="34"/>
  <c r="AO16" i="34"/>
  <c r="BH16" i="33"/>
  <c r="AO16" i="33"/>
  <c r="BH16" i="32"/>
  <c r="AO16" i="32"/>
  <c r="BH16" i="31"/>
  <c r="AO16" i="31"/>
  <c r="BH16" i="30"/>
  <c r="AO16" i="30"/>
  <c r="BH16" i="29"/>
  <c r="AO16" i="29"/>
  <c r="V16" i="29"/>
  <c r="C16" i="29"/>
  <c r="V38" i="30"/>
  <c r="C38" i="30"/>
  <c r="AO56" i="35"/>
  <c r="BH56" i="35"/>
  <c r="BH56" i="34"/>
  <c r="AO56" i="34"/>
  <c r="AO56" i="33"/>
  <c r="BH56" i="33"/>
  <c r="BH56" i="32"/>
  <c r="AO56" i="32"/>
  <c r="BH56" i="31"/>
  <c r="AO56" i="31"/>
  <c r="BH56" i="30"/>
  <c r="AO56" i="30"/>
  <c r="BH56" i="29"/>
  <c r="AO56" i="29"/>
  <c r="V56" i="29"/>
  <c r="C56" i="29"/>
  <c r="BH68" i="35"/>
  <c r="AO68" i="35"/>
  <c r="BH68" i="34"/>
  <c r="AO68" i="34"/>
  <c r="BH68" i="33"/>
  <c r="AO68" i="33"/>
  <c r="AO68" i="32"/>
  <c r="BH68" i="32"/>
  <c r="AO68" i="31"/>
  <c r="BH68" i="31"/>
  <c r="BH68" i="30"/>
  <c r="AO68" i="30"/>
  <c r="C68" i="29"/>
  <c r="BH68" i="29"/>
  <c r="AO68" i="29"/>
  <c r="V68" i="29"/>
  <c r="E71" i="30"/>
  <c r="X71" i="30"/>
  <c r="E63" i="30"/>
  <c r="X63" i="30"/>
  <c r="X55" i="30"/>
  <c r="E55" i="30"/>
  <c r="X47" i="30"/>
  <c r="E47" i="30"/>
  <c r="X39" i="30"/>
  <c r="E39" i="30"/>
  <c r="X31" i="30"/>
  <c r="E31" i="30"/>
  <c r="X23" i="30"/>
  <c r="E23" i="30"/>
  <c r="X15" i="30"/>
  <c r="E15" i="30"/>
  <c r="L70" i="30"/>
  <c r="AE70" i="30"/>
  <c r="L62" i="30"/>
  <c r="AE62" i="30"/>
  <c r="L54" i="30"/>
  <c r="AE54" i="30"/>
  <c r="L46" i="30"/>
  <c r="AE46" i="30"/>
  <c r="L38" i="30"/>
  <c r="AE38" i="30"/>
  <c r="AE30" i="30"/>
  <c r="L30" i="30"/>
  <c r="AE22" i="30"/>
  <c r="L22" i="30"/>
  <c r="AE14" i="30"/>
  <c r="L14" i="30"/>
  <c r="AE24" i="31"/>
  <c r="L24" i="31"/>
  <c r="AE40" i="31"/>
  <c r="L40" i="31"/>
  <c r="AE56" i="31"/>
  <c r="L56" i="31"/>
  <c r="AE72" i="31"/>
  <c r="L72" i="31"/>
  <c r="L73" i="31"/>
  <c r="AE73" i="31"/>
  <c r="L17" i="31"/>
  <c r="AE17" i="31"/>
  <c r="L33" i="31"/>
  <c r="AE33" i="31"/>
  <c r="L49" i="31"/>
  <c r="AE49" i="31"/>
  <c r="L65" i="31"/>
  <c r="AE65" i="31"/>
  <c r="V63" i="31"/>
  <c r="C63" i="31"/>
  <c r="C33" i="31"/>
  <c r="V33" i="31"/>
  <c r="Y72" i="31"/>
  <c r="F72" i="31"/>
  <c r="Y73" i="31"/>
  <c r="F73" i="31"/>
  <c r="F64" i="31"/>
  <c r="Y64" i="31"/>
  <c r="F56" i="31"/>
  <c r="Y56" i="31"/>
  <c r="F48" i="31"/>
  <c r="Y48" i="31"/>
  <c r="F40" i="31"/>
  <c r="Y40" i="31"/>
  <c r="F32" i="31"/>
  <c r="Y32" i="31"/>
  <c r="F24" i="31"/>
  <c r="Y24" i="31"/>
  <c r="Y16" i="31"/>
  <c r="F16" i="31"/>
  <c r="G71" i="31"/>
  <c r="Z71" i="31"/>
  <c r="Z63" i="31"/>
  <c r="G63" i="31"/>
  <c r="Z55" i="31"/>
  <c r="G55" i="31"/>
  <c r="Z47" i="31"/>
  <c r="G47" i="31"/>
  <c r="Z39" i="31"/>
  <c r="G39" i="31"/>
  <c r="G31" i="31"/>
  <c r="Z31" i="31"/>
  <c r="G23" i="31"/>
  <c r="Z23" i="31"/>
  <c r="G15" i="31"/>
  <c r="Z15" i="31"/>
  <c r="H63" i="31"/>
  <c r="AA63" i="31"/>
  <c r="AA33" i="31"/>
  <c r="H33" i="31"/>
  <c r="J72" i="31"/>
  <c r="AC72" i="31"/>
  <c r="J73" i="31"/>
  <c r="AC73" i="31"/>
  <c r="J64" i="31"/>
  <c r="AC64" i="31"/>
  <c r="J56" i="31"/>
  <c r="AC56" i="31"/>
  <c r="J48" i="31"/>
  <c r="AC48" i="31"/>
  <c r="J40" i="31"/>
  <c r="AC40" i="31"/>
  <c r="AC32" i="31"/>
  <c r="J32" i="31"/>
  <c r="AC24" i="31"/>
  <c r="J24" i="31"/>
  <c r="AC16" i="31"/>
  <c r="J16" i="31"/>
  <c r="AF65" i="31"/>
  <c r="M65" i="31"/>
  <c r="M37" i="31"/>
  <c r="AF37" i="31"/>
  <c r="AH74" i="31"/>
  <c r="O74" i="31"/>
  <c r="AH65" i="31"/>
  <c r="O65" i="31"/>
  <c r="AH57" i="31"/>
  <c r="O57" i="31"/>
  <c r="AH49" i="31"/>
  <c r="O49" i="31"/>
  <c r="O41" i="31"/>
  <c r="AH41" i="31"/>
  <c r="AH33" i="31"/>
  <c r="O33" i="31"/>
  <c r="AH25" i="31"/>
  <c r="O25" i="31"/>
  <c r="AH17" i="31"/>
  <c r="O17" i="31"/>
  <c r="P72" i="31"/>
  <c r="AI72" i="31"/>
  <c r="P73" i="31"/>
  <c r="AI73" i="31"/>
  <c r="AI64" i="31"/>
  <c r="P64" i="31"/>
  <c r="AI56" i="31"/>
  <c r="P56" i="31"/>
  <c r="AI48" i="31"/>
  <c r="P48" i="31"/>
  <c r="AI40" i="31"/>
  <c r="P40" i="31"/>
  <c r="AI32" i="31"/>
  <c r="P32" i="31"/>
  <c r="AI24" i="31"/>
  <c r="P24" i="31"/>
  <c r="P16" i="31"/>
  <c r="AI16" i="31"/>
  <c r="AE14" i="35"/>
  <c r="L14" i="35"/>
  <c r="AE30" i="35"/>
  <c r="L30" i="35"/>
  <c r="L46" i="35"/>
  <c r="AE46" i="35"/>
  <c r="AE62" i="35"/>
  <c r="L62" i="35"/>
  <c r="E14" i="35"/>
  <c r="X14" i="35"/>
  <c r="E30" i="35"/>
  <c r="X30" i="35"/>
  <c r="X44" i="35"/>
  <c r="E44" i="35"/>
  <c r="X60" i="35"/>
  <c r="E60" i="35"/>
  <c r="AE27" i="34"/>
  <c r="L27" i="34"/>
  <c r="AE43" i="34"/>
  <c r="L43" i="34"/>
  <c r="L59" i="34"/>
  <c r="AE59" i="34"/>
  <c r="X13" i="34"/>
  <c r="E13" i="34"/>
  <c r="W27" i="34"/>
  <c r="D27" i="34"/>
  <c r="X39" i="34"/>
  <c r="E39" i="34"/>
  <c r="E51" i="34"/>
  <c r="X51" i="34"/>
  <c r="E65" i="34"/>
  <c r="X65" i="34"/>
  <c r="L13" i="33"/>
  <c r="AE13" i="33"/>
  <c r="L29" i="33"/>
  <c r="AE29" i="33"/>
  <c r="AE45" i="33"/>
  <c r="L45" i="33"/>
  <c r="AE61" i="33"/>
  <c r="L61" i="33"/>
  <c r="E13" i="33"/>
  <c r="X13" i="33"/>
  <c r="E21" i="33"/>
  <c r="X21" i="33"/>
  <c r="W29" i="33"/>
  <c r="D29" i="33"/>
  <c r="E39" i="33"/>
  <c r="X39" i="33"/>
  <c r="E47" i="33"/>
  <c r="X47" i="33"/>
  <c r="W55" i="33"/>
  <c r="D55" i="33"/>
  <c r="X65" i="33"/>
  <c r="E65" i="33"/>
  <c r="AE19" i="32"/>
  <c r="L19" i="32"/>
  <c r="L35" i="32"/>
  <c r="AE35" i="32"/>
  <c r="L51" i="32"/>
  <c r="AE51" i="32"/>
  <c r="L67" i="32"/>
  <c r="AE67" i="32"/>
  <c r="AE15" i="35"/>
  <c r="L15" i="35"/>
  <c r="AE31" i="35"/>
  <c r="L31" i="35"/>
  <c r="L47" i="35"/>
  <c r="AE47" i="35"/>
  <c r="L63" i="35"/>
  <c r="AE63" i="35"/>
  <c r="E17" i="35"/>
  <c r="X17" i="35"/>
  <c r="E31" i="35"/>
  <c r="X31" i="35"/>
  <c r="X43" i="35"/>
  <c r="E43" i="35"/>
  <c r="X55" i="35"/>
  <c r="E55" i="35"/>
  <c r="E71" i="35"/>
  <c r="X71" i="35"/>
  <c r="L16" i="34"/>
  <c r="AE16" i="34"/>
  <c r="L32" i="34"/>
  <c r="AE32" i="34"/>
  <c r="AE48" i="34"/>
  <c r="L48" i="34"/>
  <c r="L64" i="34"/>
  <c r="AE64" i="34"/>
  <c r="E16" i="34"/>
  <c r="X16" i="34"/>
  <c r="E30" i="34"/>
  <c r="X30" i="34"/>
  <c r="X46" i="34"/>
  <c r="E46" i="34"/>
  <c r="X62" i="34"/>
  <c r="E62" i="34"/>
  <c r="L16" i="33"/>
  <c r="AE16" i="33"/>
  <c r="L32" i="33"/>
  <c r="AE32" i="33"/>
  <c r="AE48" i="33"/>
  <c r="L48" i="33"/>
  <c r="L64" i="33"/>
  <c r="AE64" i="33"/>
  <c r="X16" i="33"/>
  <c r="E16" i="33"/>
  <c r="X30" i="33"/>
  <c r="E30" i="33"/>
  <c r="E38" i="33"/>
  <c r="X38" i="33"/>
  <c r="E46" i="33"/>
  <c r="X46" i="33"/>
  <c r="E54" i="33"/>
  <c r="X54" i="33"/>
  <c r="E62" i="33"/>
  <c r="X62" i="33"/>
  <c r="X70" i="33"/>
  <c r="E70" i="33"/>
  <c r="AE14" i="32"/>
  <c r="L14" i="32"/>
  <c r="AE30" i="32"/>
  <c r="L30" i="32"/>
  <c r="L46" i="32"/>
  <c r="AE46" i="32"/>
  <c r="L62" i="32"/>
  <c r="AE62" i="32"/>
  <c r="X36" i="32"/>
  <c r="E36" i="32"/>
  <c r="V52" i="32"/>
  <c r="C52" i="32"/>
  <c r="F70" i="32"/>
  <c r="Y70" i="32"/>
  <c r="F62" i="32"/>
  <c r="Y62" i="32"/>
  <c r="F54" i="32"/>
  <c r="Y54" i="32"/>
  <c r="F46" i="32"/>
  <c r="Y46" i="32"/>
  <c r="F38" i="32"/>
  <c r="Y38" i="32"/>
  <c r="Y30" i="32"/>
  <c r="F30" i="32"/>
  <c r="Y22" i="32"/>
  <c r="F22" i="32"/>
  <c r="F14" i="32"/>
  <c r="Y14" i="32"/>
  <c r="Z69" i="32"/>
  <c r="G69" i="32"/>
  <c r="Z61" i="32"/>
  <c r="G61" i="32"/>
  <c r="Z53" i="32"/>
  <c r="G53" i="32"/>
  <c r="Z45" i="32"/>
  <c r="G45" i="32"/>
  <c r="Z37" i="32"/>
  <c r="G37" i="32"/>
  <c r="G29" i="32"/>
  <c r="Z29" i="32"/>
  <c r="Z21" i="32"/>
  <c r="G21" i="32"/>
  <c r="G13" i="32"/>
  <c r="Z13" i="32"/>
  <c r="AA27" i="32"/>
  <c r="H27" i="32"/>
  <c r="AB20" i="32"/>
  <c r="I20" i="32"/>
  <c r="J67" i="32"/>
  <c r="AC67" i="32"/>
  <c r="J59" i="32"/>
  <c r="AC59" i="32"/>
  <c r="J51" i="32"/>
  <c r="AC51" i="32"/>
  <c r="J43" i="32"/>
  <c r="AC43" i="32"/>
  <c r="AC35" i="32"/>
  <c r="J35" i="32"/>
  <c r="AC27" i="32"/>
  <c r="J27" i="32"/>
  <c r="AC19" i="32"/>
  <c r="J19" i="32"/>
  <c r="AG68" i="32"/>
  <c r="N68" i="32"/>
  <c r="AH74" i="32"/>
  <c r="O74" i="32"/>
  <c r="AH65" i="32"/>
  <c r="O65" i="32"/>
  <c r="AH57" i="32"/>
  <c r="O57" i="32"/>
  <c r="AH49" i="32"/>
  <c r="O49" i="32"/>
  <c r="AH41" i="32"/>
  <c r="O41" i="32"/>
  <c r="O33" i="32"/>
  <c r="AH33" i="32"/>
  <c r="O25" i="32"/>
  <c r="AH25" i="32"/>
  <c r="O17" i="32"/>
  <c r="AH17" i="32"/>
  <c r="P72" i="32"/>
  <c r="AI72" i="32"/>
  <c r="AI73" i="32"/>
  <c r="P73" i="32"/>
  <c r="P64" i="32"/>
  <c r="AI64" i="32"/>
  <c r="P56" i="32"/>
  <c r="AI56" i="32"/>
  <c r="P48" i="32"/>
  <c r="AI48" i="32"/>
  <c r="P40" i="32"/>
  <c r="AI40" i="32"/>
  <c r="AI32" i="32"/>
  <c r="P32" i="32"/>
  <c r="AI24" i="32"/>
  <c r="P24" i="32"/>
  <c r="AI16" i="32"/>
  <c r="P16" i="32"/>
  <c r="R53" i="32"/>
  <c r="AK53" i="32"/>
  <c r="C74" i="33"/>
  <c r="V74" i="33"/>
  <c r="C65" i="33"/>
  <c r="V65" i="33"/>
  <c r="C57" i="33"/>
  <c r="V57" i="33"/>
  <c r="C49" i="33"/>
  <c r="V49" i="33"/>
  <c r="C41" i="33"/>
  <c r="V41" i="33"/>
  <c r="V33" i="33"/>
  <c r="C33" i="33"/>
  <c r="V25" i="33"/>
  <c r="C25" i="33"/>
  <c r="V17" i="33"/>
  <c r="C17" i="33"/>
  <c r="F72" i="33"/>
  <c r="Y72" i="33"/>
  <c r="Y73" i="33"/>
  <c r="F73" i="33"/>
  <c r="Y64" i="33"/>
  <c r="F64" i="33"/>
  <c r="Y56" i="33"/>
  <c r="F56" i="33"/>
  <c r="Y48" i="33"/>
  <c r="F48" i="33"/>
  <c r="Y40" i="33"/>
  <c r="F40" i="33"/>
  <c r="Y32" i="33"/>
  <c r="F32" i="33"/>
  <c r="F24" i="33"/>
  <c r="Y24" i="33"/>
  <c r="Y16" i="33"/>
  <c r="F16" i="33"/>
  <c r="G71" i="33"/>
  <c r="Z71" i="33"/>
  <c r="G63" i="33"/>
  <c r="Z63" i="33"/>
  <c r="G55" i="33"/>
  <c r="Z55" i="33"/>
  <c r="G47" i="33"/>
  <c r="Z47" i="33"/>
  <c r="G39" i="33"/>
  <c r="Z39" i="33"/>
  <c r="Z31" i="33"/>
  <c r="G31" i="33"/>
  <c r="Z23" i="33"/>
  <c r="G23" i="33"/>
  <c r="Z15" i="33"/>
  <c r="G15" i="33"/>
  <c r="AA70" i="33"/>
  <c r="H70" i="33"/>
  <c r="H62" i="33"/>
  <c r="AA62" i="33"/>
  <c r="H54" i="33"/>
  <c r="AA54" i="33"/>
  <c r="AA46" i="33"/>
  <c r="H46" i="33"/>
  <c r="AA38" i="33"/>
  <c r="H38" i="33"/>
  <c r="H30" i="33"/>
  <c r="AA30" i="33"/>
  <c r="H22" i="33"/>
  <c r="AA22" i="33"/>
  <c r="H14" i="33"/>
  <c r="AA14" i="33"/>
  <c r="I69" i="33"/>
  <c r="AB69" i="33"/>
  <c r="I61" i="33"/>
  <c r="AB61" i="33"/>
  <c r="I53" i="33"/>
  <c r="AB53" i="33"/>
  <c r="AB45" i="33"/>
  <c r="I45" i="33"/>
  <c r="AB37" i="33"/>
  <c r="I37" i="33"/>
  <c r="AB29" i="33"/>
  <c r="I29" i="33"/>
  <c r="AB21" i="33"/>
  <c r="I21" i="33"/>
  <c r="AB13" i="33"/>
  <c r="I13" i="33"/>
  <c r="AC68" i="33"/>
  <c r="J68" i="33"/>
  <c r="AC60" i="33"/>
  <c r="J60" i="33"/>
  <c r="AC52" i="33"/>
  <c r="J52" i="33"/>
  <c r="AC44" i="33"/>
  <c r="J44" i="33"/>
  <c r="AC36" i="33"/>
  <c r="J36" i="33"/>
  <c r="AC28" i="33"/>
  <c r="J28" i="33"/>
  <c r="AC20" i="33"/>
  <c r="J20" i="33"/>
  <c r="AC12" i="33"/>
  <c r="J12" i="33"/>
  <c r="M67" i="33"/>
  <c r="AF67" i="33"/>
  <c r="AF59" i="33"/>
  <c r="M59" i="33"/>
  <c r="M51" i="33"/>
  <c r="AF51" i="33"/>
  <c r="M43" i="33"/>
  <c r="AF43" i="33"/>
  <c r="M35" i="33"/>
  <c r="AF35" i="33"/>
  <c r="M27" i="33"/>
  <c r="AF27" i="33"/>
  <c r="M19" i="33"/>
  <c r="AF19" i="33"/>
  <c r="AG66" i="33"/>
  <c r="N66" i="33"/>
  <c r="AG58" i="33"/>
  <c r="N58" i="33"/>
  <c r="AG50" i="33"/>
  <c r="N50" i="33"/>
  <c r="AG40" i="33"/>
  <c r="N40" i="33"/>
  <c r="AG30" i="33"/>
  <c r="N30" i="33"/>
  <c r="N19" i="33"/>
  <c r="AG19" i="33"/>
  <c r="O72" i="33"/>
  <c r="AH72" i="33"/>
  <c r="AH73" i="33"/>
  <c r="O73" i="33"/>
  <c r="AH64" i="33"/>
  <c r="O64" i="33"/>
  <c r="O56" i="33"/>
  <c r="AH56" i="33"/>
  <c r="O48" i="33"/>
  <c r="AH48" i="33"/>
  <c r="O40" i="33"/>
  <c r="AH40" i="33"/>
  <c r="O32" i="33"/>
  <c r="AH32" i="33"/>
  <c r="O24" i="33"/>
  <c r="AH24" i="33"/>
  <c r="O16" i="33"/>
  <c r="AH16" i="33"/>
  <c r="P71" i="33"/>
  <c r="AI71" i="33"/>
  <c r="AI63" i="33"/>
  <c r="P63" i="33"/>
  <c r="AI55" i="33"/>
  <c r="P55" i="33"/>
  <c r="AI47" i="33"/>
  <c r="P47" i="33"/>
  <c r="AI39" i="33"/>
  <c r="P39" i="33"/>
  <c r="P31" i="33"/>
  <c r="AI31" i="33"/>
  <c r="P23" i="33"/>
  <c r="AI23" i="33"/>
  <c r="P15" i="33"/>
  <c r="AI15" i="33"/>
  <c r="AK69" i="33"/>
  <c r="R69" i="33"/>
  <c r="R59" i="33"/>
  <c r="AK59" i="33"/>
  <c r="AK48" i="33"/>
  <c r="R48" i="33"/>
  <c r="AK37" i="33"/>
  <c r="R37" i="33"/>
  <c r="R27" i="33"/>
  <c r="AK27" i="33"/>
  <c r="AK16" i="33"/>
  <c r="R16" i="33"/>
  <c r="V65" i="34"/>
  <c r="C65" i="34"/>
  <c r="C44" i="34"/>
  <c r="V44" i="34"/>
  <c r="C23" i="34"/>
  <c r="V23" i="34"/>
  <c r="F71" i="34"/>
  <c r="Y71" i="34"/>
  <c r="F63" i="34"/>
  <c r="Y63" i="34"/>
  <c r="Y55" i="34"/>
  <c r="F55" i="34"/>
  <c r="Y47" i="34"/>
  <c r="F47" i="34"/>
  <c r="F39" i="34"/>
  <c r="Y39" i="34"/>
  <c r="Y31" i="34"/>
  <c r="F31" i="34"/>
  <c r="Y23" i="34"/>
  <c r="F23" i="34"/>
  <c r="Y15" i="34"/>
  <c r="F15" i="34"/>
  <c r="G70" i="34"/>
  <c r="Z70" i="34"/>
  <c r="Z62" i="34"/>
  <c r="G62" i="34"/>
  <c r="G54" i="34"/>
  <c r="Z54" i="34"/>
  <c r="G46" i="34"/>
  <c r="Z46" i="34"/>
  <c r="G38" i="34"/>
  <c r="Z38" i="34"/>
  <c r="Z30" i="34"/>
  <c r="G30" i="34"/>
  <c r="G22" i="34"/>
  <c r="Z22" i="34"/>
  <c r="Z14" i="34"/>
  <c r="G14" i="34"/>
  <c r="H60" i="34"/>
  <c r="AA60" i="34"/>
  <c r="AA39" i="34"/>
  <c r="H39" i="34"/>
  <c r="AA17" i="34"/>
  <c r="H17" i="34"/>
  <c r="I69" i="34"/>
  <c r="AB69" i="34"/>
  <c r="I61" i="34"/>
  <c r="AB61" i="34"/>
  <c r="I53" i="34"/>
  <c r="AB53" i="34"/>
  <c r="AB45" i="34"/>
  <c r="I45" i="34"/>
  <c r="I37" i="34"/>
  <c r="AB37" i="34"/>
  <c r="I29" i="34"/>
  <c r="AB29" i="34"/>
  <c r="I21" i="34"/>
  <c r="AB21" i="34"/>
  <c r="I13" i="34"/>
  <c r="AB13" i="34"/>
  <c r="J68" i="34"/>
  <c r="AC68" i="34"/>
  <c r="J60" i="34"/>
  <c r="AC60" i="34"/>
  <c r="AC52" i="34"/>
  <c r="J52" i="34"/>
  <c r="AC44" i="34"/>
  <c r="J44" i="34"/>
  <c r="AC36" i="34"/>
  <c r="J36" i="34"/>
  <c r="AC28" i="34"/>
  <c r="J28" i="34"/>
  <c r="AC20" i="34"/>
  <c r="J20" i="34"/>
  <c r="AC12" i="34"/>
  <c r="J12" i="34"/>
  <c r="M55" i="34"/>
  <c r="AF55" i="34"/>
  <c r="M33" i="34"/>
  <c r="AF33" i="34"/>
  <c r="M12" i="34"/>
  <c r="AF12" i="34"/>
  <c r="N67" i="34"/>
  <c r="AG67" i="34"/>
  <c r="N59" i="34"/>
  <c r="AG59" i="34"/>
  <c r="AG51" i="34"/>
  <c r="N51" i="34"/>
  <c r="N43" i="34"/>
  <c r="AG43" i="34"/>
  <c r="AG35" i="34"/>
  <c r="N35" i="34"/>
  <c r="N27" i="34"/>
  <c r="AG27" i="34"/>
  <c r="N19" i="34"/>
  <c r="AG19" i="34"/>
  <c r="O66" i="34"/>
  <c r="AH66" i="34"/>
  <c r="O58" i="34"/>
  <c r="AH58" i="34"/>
  <c r="O50" i="34"/>
  <c r="AH50" i="34"/>
  <c r="O42" i="34"/>
  <c r="AH42" i="34"/>
  <c r="AH34" i="34"/>
  <c r="O34" i="34"/>
  <c r="AH26" i="34"/>
  <c r="O26" i="34"/>
  <c r="O18" i="34"/>
  <c r="AH18" i="34"/>
  <c r="P74" i="34"/>
  <c r="AI74" i="34"/>
  <c r="AI65" i="34"/>
  <c r="P65" i="34"/>
  <c r="P57" i="34"/>
  <c r="AI57" i="34"/>
  <c r="AI49" i="34"/>
  <c r="P49" i="34"/>
  <c r="AI41" i="34"/>
  <c r="P41" i="34"/>
  <c r="AI33" i="34"/>
  <c r="P33" i="34"/>
  <c r="AI25" i="34"/>
  <c r="P25" i="34"/>
  <c r="AI17" i="34"/>
  <c r="P17" i="34"/>
  <c r="R72" i="34"/>
  <c r="AK72" i="34"/>
  <c r="R73" i="34"/>
  <c r="AK73" i="34"/>
  <c r="R64" i="34"/>
  <c r="AK64" i="34"/>
  <c r="R56" i="34"/>
  <c r="AK56" i="34"/>
  <c r="AK48" i="34"/>
  <c r="R48" i="34"/>
  <c r="AK40" i="34"/>
  <c r="R40" i="34"/>
  <c r="AK32" i="34"/>
  <c r="R32" i="34"/>
  <c r="AK24" i="34"/>
  <c r="R24" i="34"/>
  <c r="AK16" i="34"/>
  <c r="R16" i="34"/>
  <c r="V69" i="35"/>
  <c r="C69" i="35"/>
  <c r="C53" i="35"/>
  <c r="V53" i="35"/>
  <c r="V33" i="35"/>
  <c r="C33" i="35"/>
  <c r="C13" i="35"/>
  <c r="V13" i="35"/>
  <c r="F57" i="35"/>
  <c r="Y57" i="35"/>
  <c r="Y41" i="35"/>
  <c r="F41" i="35"/>
  <c r="F25" i="35"/>
  <c r="Y25" i="35"/>
  <c r="G74" i="35"/>
  <c r="Z74" i="35"/>
  <c r="G65" i="35"/>
  <c r="Z65" i="35"/>
  <c r="G57" i="35"/>
  <c r="Z57" i="35"/>
  <c r="Z49" i="35"/>
  <c r="G49" i="35"/>
  <c r="G41" i="35"/>
  <c r="Z41" i="35"/>
  <c r="Z33" i="35"/>
  <c r="G33" i="35"/>
  <c r="G25" i="35"/>
  <c r="Z25" i="35"/>
  <c r="G17" i="35"/>
  <c r="Z17" i="35"/>
  <c r="AA69" i="35"/>
  <c r="H69" i="35"/>
  <c r="H53" i="35"/>
  <c r="AA53" i="35"/>
  <c r="AA33" i="35"/>
  <c r="H33" i="35"/>
  <c r="AA13" i="35"/>
  <c r="H13" i="35"/>
  <c r="I66" i="35"/>
  <c r="AB66" i="35"/>
  <c r="I58" i="35"/>
  <c r="AB58" i="35"/>
  <c r="I50" i="35"/>
  <c r="AB50" i="35"/>
  <c r="AB42" i="35"/>
  <c r="I42" i="35"/>
  <c r="I34" i="35"/>
  <c r="AB34" i="35"/>
  <c r="I26" i="35"/>
  <c r="AB26" i="35"/>
  <c r="I18" i="35"/>
  <c r="AB18" i="35"/>
  <c r="J71" i="35"/>
  <c r="AC71" i="35"/>
  <c r="AC55" i="35"/>
  <c r="J55" i="35"/>
  <c r="J39" i="35"/>
  <c r="AC39" i="35"/>
  <c r="AC23" i="35"/>
  <c r="J23" i="35"/>
  <c r="AF69" i="35"/>
  <c r="M69" i="35"/>
  <c r="AF53" i="35"/>
  <c r="M53" i="35"/>
  <c r="M31" i="35"/>
  <c r="AF31" i="35"/>
  <c r="AG74" i="35"/>
  <c r="N74" i="35"/>
  <c r="N65" i="35"/>
  <c r="AG65" i="35"/>
  <c r="N57" i="35"/>
  <c r="AG57" i="35"/>
  <c r="AG49" i="35"/>
  <c r="N49" i="35"/>
  <c r="N41" i="35"/>
  <c r="AG41" i="35"/>
  <c r="AG33" i="35"/>
  <c r="N33" i="35"/>
  <c r="AG25" i="35"/>
  <c r="N25" i="35"/>
  <c r="AG17" i="35"/>
  <c r="N17" i="35"/>
  <c r="O69" i="35"/>
  <c r="AH69" i="35"/>
  <c r="AH50" i="35"/>
  <c r="O50" i="35"/>
  <c r="O28" i="35"/>
  <c r="AH28" i="35"/>
  <c r="P72" i="35"/>
  <c r="AI72" i="35"/>
  <c r="AI73" i="35"/>
  <c r="P73" i="35"/>
  <c r="P64" i="35"/>
  <c r="AI64" i="35"/>
  <c r="AI56" i="35"/>
  <c r="P56" i="35"/>
  <c r="P48" i="35"/>
  <c r="AI48" i="35"/>
  <c r="P40" i="35"/>
  <c r="AI40" i="35"/>
  <c r="AI32" i="35"/>
  <c r="P32" i="35"/>
  <c r="P24" i="35"/>
  <c r="AI24" i="35"/>
  <c r="P16" i="35"/>
  <c r="AI16" i="35"/>
  <c r="AK72" i="35"/>
  <c r="R72" i="35"/>
  <c r="AK73" i="35"/>
  <c r="R73" i="35"/>
  <c r="AK64" i="35"/>
  <c r="R64" i="35"/>
  <c r="R56" i="35"/>
  <c r="AK56" i="35"/>
  <c r="R48" i="35"/>
  <c r="AK48" i="35"/>
  <c r="R40" i="35"/>
  <c r="AK40" i="35"/>
  <c r="AK32" i="35"/>
  <c r="R32" i="35"/>
  <c r="AK24" i="35"/>
  <c r="R24" i="35"/>
  <c r="AK16" i="35"/>
  <c r="R16" i="35"/>
  <c r="BJ77" i="35"/>
  <c r="AQ77" i="35"/>
  <c r="BJ77" i="34"/>
  <c r="AQ77" i="34"/>
  <c r="BJ77" i="33"/>
  <c r="AQ77" i="33"/>
  <c r="BJ77" i="32"/>
  <c r="AQ77" i="32"/>
  <c r="AQ77" i="31"/>
  <c r="BJ77" i="31"/>
  <c r="BJ77" i="30"/>
  <c r="AQ77" i="30"/>
  <c r="AQ77" i="29"/>
  <c r="X77" i="29"/>
  <c r="E77" i="29"/>
  <c r="BJ77" i="29"/>
  <c r="AZ75" i="35"/>
  <c r="BS75" i="35"/>
  <c r="AZ75" i="34"/>
  <c r="BS75" i="34"/>
  <c r="AZ75" i="33"/>
  <c r="BS75" i="33"/>
  <c r="BS75" i="32"/>
  <c r="AZ75" i="32"/>
  <c r="BS75" i="31"/>
  <c r="AZ75" i="31"/>
  <c r="BS75" i="30"/>
  <c r="BS75" i="29"/>
  <c r="N75" i="29"/>
  <c r="AZ75" i="30"/>
  <c r="AZ75" i="29"/>
  <c r="AG75" i="29"/>
  <c r="AT75" i="35"/>
  <c r="BM75" i="35"/>
  <c r="BM75" i="34"/>
  <c r="AT75" i="34"/>
  <c r="BM75" i="33"/>
  <c r="AT75" i="33"/>
  <c r="BM75" i="32"/>
  <c r="BM75" i="31"/>
  <c r="AT75" i="31"/>
  <c r="AT75" i="32"/>
  <c r="BM75" i="30"/>
  <c r="AT75" i="30"/>
  <c r="BM75" i="29"/>
  <c r="AT75" i="29"/>
  <c r="AA75" i="29"/>
  <c r="H75" i="29"/>
  <c r="AO78" i="35"/>
  <c r="BH78" i="35"/>
  <c r="BH78" i="34"/>
  <c r="AO78" i="34"/>
  <c r="BH78" i="33"/>
  <c r="AO78" i="33"/>
  <c r="AO78" i="32"/>
  <c r="BH78" i="32"/>
  <c r="BH78" i="31"/>
  <c r="AO78" i="31"/>
  <c r="AO78" i="30"/>
  <c r="BH78" i="29"/>
  <c r="BH78" i="30"/>
  <c r="AO78" i="29"/>
  <c r="V78" i="29"/>
  <c r="C78" i="29"/>
  <c r="BH82" i="32"/>
  <c r="AO82" i="32"/>
  <c r="BH82" i="35"/>
  <c r="BH82" i="31"/>
  <c r="AO82" i="35"/>
  <c r="AO82" i="31"/>
  <c r="BH82" i="34"/>
  <c r="AO82" i="30"/>
  <c r="AO82" i="34"/>
  <c r="BH82" i="30"/>
  <c r="AO82" i="33"/>
  <c r="BH82" i="29"/>
  <c r="BH82" i="33"/>
  <c r="AO82" i="29"/>
  <c r="AV77" i="35"/>
  <c r="BO77" i="35"/>
  <c r="BO77" i="34"/>
  <c r="AV77" i="34"/>
  <c r="BO77" i="33"/>
  <c r="AV77" i="33"/>
  <c r="AV77" i="32"/>
  <c r="BO77" i="32"/>
  <c r="BO77" i="31"/>
  <c r="AV77" i="31"/>
  <c r="BO77" i="30"/>
  <c r="BO77" i="29"/>
  <c r="AV77" i="29"/>
  <c r="AV77" i="30"/>
  <c r="AC77" i="29"/>
  <c r="J77" i="29"/>
  <c r="W77" i="33"/>
  <c r="D77" i="33"/>
  <c r="G78" i="35"/>
  <c r="Z78" i="35"/>
  <c r="AB77" i="35"/>
  <c r="I77" i="35"/>
  <c r="L76" i="35"/>
  <c r="AE76" i="35"/>
  <c r="Z75" i="35"/>
  <c r="G75" i="35"/>
  <c r="AB78" i="34"/>
  <c r="I78" i="34"/>
  <c r="AH77" i="34"/>
  <c r="O77" i="34"/>
  <c r="O76" i="34"/>
  <c r="AH76" i="34"/>
  <c r="AE75" i="34"/>
  <c r="L75" i="34"/>
  <c r="AB78" i="33"/>
  <c r="I78" i="33"/>
  <c r="AK77" i="33"/>
  <c r="R77" i="33"/>
  <c r="H77" i="33"/>
  <c r="AA77" i="33"/>
  <c r="AI76" i="33"/>
  <c r="P76" i="33"/>
  <c r="G76" i="33"/>
  <c r="Z76" i="33"/>
  <c r="AK75" i="33"/>
  <c r="R75" i="33"/>
  <c r="Y75" i="33"/>
  <c r="F75" i="33"/>
  <c r="AG78" i="32"/>
  <c r="N78" i="32"/>
  <c r="L77" i="32"/>
  <c r="AE77" i="32"/>
  <c r="F75" i="32"/>
  <c r="Y75" i="32"/>
  <c r="AI78" i="31"/>
  <c r="P78" i="31"/>
  <c r="G77" i="31"/>
  <c r="Z77" i="31"/>
  <c r="Y76" i="31"/>
  <c r="F76" i="31"/>
  <c r="O75" i="31"/>
  <c r="AH75" i="31"/>
  <c r="AI78" i="30"/>
  <c r="P78" i="30"/>
  <c r="E78" i="30"/>
  <c r="X78" i="30"/>
  <c r="AG77" i="30"/>
  <c r="N77" i="30"/>
  <c r="G76" i="30"/>
  <c r="Z76" i="30"/>
  <c r="N75" i="30"/>
  <c r="AG75" i="30"/>
  <c r="BK79" i="35"/>
  <c r="AR79" i="35"/>
  <c r="BK79" i="34"/>
  <c r="AR79" i="34"/>
  <c r="BK79" i="33"/>
  <c r="AR79" i="33"/>
  <c r="AR79" i="32"/>
  <c r="BK79" i="32"/>
  <c r="AR79" i="31"/>
  <c r="BK79" i="31"/>
  <c r="BK79" i="29"/>
  <c r="BK79" i="30"/>
  <c r="AR79" i="29"/>
  <c r="Y79" i="29"/>
  <c r="AR79" i="30"/>
  <c r="F79" i="29"/>
  <c r="BK83" i="33"/>
  <c r="BK83" i="29"/>
  <c r="BK83" i="32"/>
  <c r="AR83" i="29"/>
  <c r="AR83" i="32"/>
  <c r="AR83" i="35"/>
  <c r="BK83" i="31"/>
  <c r="BK83" i="35"/>
  <c r="AR83" i="31"/>
  <c r="AR83" i="34"/>
  <c r="BK83" i="30"/>
  <c r="BK83" i="34"/>
  <c r="AR83" i="33"/>
  <c r="AR83" i="30"/>
  <c r="BT79" i="35"/>
  <c r="BA79" i="35"/>
  <c r="BT79" i="34"/>
  <c r="BA79" i="34"/>
  <c r="BT79" i="33"/>
  <c r="BA79" i="33"/>
  <c r="BT79" i="32"/>
  <c r="BA79" i="32"/>
  <c r="BA79" i="31"/>
  <c r="BT79" i="31"/>
  <c r="BT79" i="29"/>
  <c r="BT79" i="30"/>
  <c r="BA79" i="30"/>
  <c r="BA79" i="29"/>
  <c r="AH79" i="29"/>
  <c r="O79" i="29"/>
  <c r="BA83" i="32"/>
  <c r="BA83" i="35"/>
  <c r="BT83" i="31"/>
  <c r="BT83" i="35"/>
  <c r="BA83" i="31"/>
  <c r="BA83" i="34"/>
  <c r="BT83" i="30"/>
  <c r="BT83" i="34"/>
  <c r="BA83" i="30"/>
  <c r="BT83" i="33"/>
  <c r="BT83" i="29"/>
  <c r="BA83" i="33"/>
  <c r="BA83" i="29"/>
  <c r="BT83" i="32"/>
  <c r="BN80" i="35"/>
  <c r="AU80" i="35"/>
  <c r="BN80" i="34"/>
  <c r="AU80" i="34"/>
  <c r="AU80" i="33"/>
  <c r="BN80" i="33"/>
  <c r="BN80" i="32"/>
  <c r="AU80" i="32"/>
  <c r="BN80" i="31"/>
  <c r="AU80" i="31"/>
  <c r="BN80" i="30"/>
  <c r="AU80" i="30"/>
  <c r="BN80" i="29"/>
  <c r="AU80" i="29"/>
  <c r="AB80" i="29"/>
  <c r="I80" i="29"/>
  <c r="BN84" i="32"/>
  <c r="AU84" i="35"/>
  <c r="BN84" i="31"/>
  <c r="BN84" i="35"/>
  <c r="AU84" i="31"/>
  <c r="BN84" i="34"/>
  <c r="BN84" i="29"/>
  <c r="AU84" i="34"/>
  <c r="BN84" i="30"/>
  <c r="BN84" i="33"/>
  <c r="AU84" i="30"/>
  <c r="AU84" i="33"/>
  <c r="AU84" i="29"/>
  <c r="AU84" i="32"/>
  <c r="N79" i="30"/>
  <c r="AG79" i="30"/>
  <c r="G80" i="30"/>
  <c r="Z80" i="30"/>
  <c r="AK80" i="30"/>
  <c r="R80" i="30"/>
  <c r="J79" i="32"/>
  <c r="AC79" i="32"/>
  <c r="P80" i="32"/>
  <c r="AI80" i="32"/>
  <c r="V79" i="33"/>
  <c r="C79" i="33"/>
  <c r="P79" i="33"/>
  <c r="AI79" i="33"/>
  <c r="AE80" i="33"/>
  <c r="L80" i="33"/>
  <c r="Z79" i="34"/>
  <c r="G79" i="34"/>
  <c r="L80" i="34"/>
  <c r="AE80" i="34"/>
  <c r="L79" i="35"/>
  <c r="AE79" i="35"/>
  <c r="AI80" i="35"/>
  <c r="P80" i="35"/>
  <c r="D18" i="33"/>
  <c r="W18" i="33"/>
  <c r="D14" i="34"/>
  <c r="W14" i="34"/>
  <c r="B31" i="34"/>
  <c r="U31" i="34"/>
  <c r="W19" i="35"/>
  <c r="D19" i="35"/>
  <c r="W58" i="35"/>
  <c r="D58" i="35"/>
  <c r="AJ18" i="33"/>
  <c r="Q18" i="33"/>
  <c r="AJ26" i="33"/>
  <c r="Q26" i="33"/>
  <c r="AJ34" i="33"/>
  <c r="Q34" i="33"/>
  <c r="Q42" i="33"/>
  <c r="AJ42" i="33"/>
  <c r="Q50" i="33"/>
  <c r="AJ50" i="33"/>
  <c r="Q58" i="33"/>
  <c r="AJ58" i="33"/>
  <c r="Q66" i="33"/>
  <c r="AJ66" i="33"/>
  <c r="Q75" i="33"/>
  <c r="AJ75" i="33"/>
  <c r="Q36" i="34"/>
  <c r="AJ36" i="34"/>
  <c r="AJ43" i="35"/>
  <c r="Q43" i="35"/>
  <c r="BC46" i="35"/>
  <c r="BV46" i="35"/>
  <c r="BV46" i="34"/>
  <c r="BC46" i="34"/>
  <c r="BC46" i="33"/>
  <c r="BV46" i="33"/>
  <c r="BV46" i="32"/>
  <c r="BC46" i="32"/>
  <c r="BV46" i="31"/>
  <c r="BC46" i="31"/>
  <c r="BC46" i="30"/>
  <c r="BC46" i="29"/>
  <c r="AJ46" i="29"/>
  <c r="BV46" i="30"/>
  <c r="BV46" i="29"/>
  <c r="Q46" i="29"/>
  <c r="BC78" i="35"/>
  <c r="BV78" i="35"/>
  <c r="BC78" i="34"/>
  <c r="BV78" i="34"/>
  <c r="BC78" i="33"/>
  <c r="BV78" i="33"/>
  <c r="BV78" i="32"/>
  <c r="BC78" i="32"/>
  <c r="BV78" i="31"/>
  <c r="BC78" i="31"/>
  <c r="BC78" i="30"/>
  <c r="BV78" i="29"/>
  <c r="BC78" i="29"/>
  <c r="AJ78" i="29"/>
  <c r="Q78" i="29"/>
  <c r="BV78" i="30"/>
  <c r="BV82" i="33"/>
  <c r="BV82" i="30"/>
  <c r="BC82" i="33"/>
  <c r="BV82" i="29"/>
  <c r="BC82" i="32"/>
  <c r="BC82" i="29"/>
  <c r="BV82" i="32"/>
  <c r="BV82" i="35"/>
  <c r="BC82" i="31"/>
  <c r="BC82" i="35"/>
  <c r="BV82" i="31"/>
  <c r="BC82" i="34"/>
  <c r="BC82" i="30"/>
  <c r="BV82" i="34"/>
  <c r="AZ81" i="35"/>
  <c r="BS81" i="35"/>
  <c r="BS81" i="34"/>
  <c r="AZ81" i="34"/>
  <c r="BS81" i="33"/>
  <c r="AZ81" i="33"/>
  <c r="AZ81" i="32"/>
  <c r="BS81" i="32"/>
  <c r="BS81" i="31"/>
  <c r="AZ81" i="31"/>
  <c r="BS81" i="30"/>
  <c r="AZ81" i="30"/>
  <c r="BS81" i="29"/>
  <c r="AZ81" i="29"/>
  <c r="AG81" i="29"/>
  <c r="N81" i="29"/>
  <c r="BS85" i="33"/>
  <c r="AZ85" i="29"/>
  <c r="BS85" i="32"/>
  <c r="AZ85" i="32"/>
  <c r="BS85" i="35"/>
  <c r="BS85" i="31"/>
  <c r="AZ85" i="35"/>
  <c r="AZ85" i="31"/>
  <c r="BS85" i="34"/>
  <c r="BS85" i="30"/>
  <c r="AZ85" i="34"/>
  <c r="BS85" i="29"/>
  <c r="AZ85" i="33"/>
  <c r="AZ85" i="30"/>
  <c r="AG82" i="29"/>
  <c r="N82" i="29"/>
  <c r="AG81" i="35"/>
  <c r="N81" i="35"/>
  <c r="N82" i="35"/>
  <c r="AG82" i="35"/>
  <c r="N81" i="34"/>
  <c r="AG81" i="34"/>
  <c r="AG82" i="34"/>
  <c r="N82" i="34"/>
  <c r="P81" i="33"/>
  <c r="AI81" i="33"/>
  <c r="AI82" i="33"/>
  <c r="P82" i="33"/>
  <c r="V81" i="33"/>
  <c r="C81" i="33"/>
  <c r="C82" i="33"/>
  <c r="V82" i="33"/>
  <c r="Q81" i="31"/>
  <c r="AJ81" i="31"/>
  <c r="Q82" i="31"/>
  <c r="AJ82" i="31"/>
  <c r="F81" i="31"/>
  <c r="Y81" i="31"/>
  <c r="F82" i="31"/>
  <c r="Y82" i="31"/>
  <c r="I81" i="30"/>
  <c r="AB81" i="30"/>
  <c r="AB82" i="30"/>
  <c r="I82" i="30"/>
  <c r="C13" i="31"/>
  <c r="V13" i="31"/>
  <c r="AB14" i="31"/>
  <c r="I14" i="31"/>
  <c r="X16" i="31"/>
  <c r="E16" i="31"/>
  <c r="AA17" i="31"/>
  <c r="H17" i="31"/>
  <c r="AB18" i="31"/>
  <c r="I18" i="31"/>
  <c r="I19" i="31"/>
  <c r="AB19" i="31"/>
  <c r="Q20" i="31"/>
  <c r="AJ20" i="31"/>
  <c r="C23" i="31"/>
  <c r="V23" i="31"/>
  <c r="AB24" i="31"/>
  <c r="I24" i="31"/>
  <c r="Q25" i="31"/>
  <c r="AJ25" i="31"/>
  <c r="I27" i="31"/>
  <c r="AB27" i="31"/>
  <c r="AF28" i="31"/>
  <c r="M28" i="31"/>
  <c r="Q29" i="31"/>
  <c r="AJ29" i="31"/>
  <c r="I31" i="31"/>
  <c r="AB31" i="31"/>
  <c r="Q32" i="31"/>
  <c r="AJ32" i="31"/>
  <c r="AB34" i="31"/>
  <c r="I34" i="31"/>
  <c r="AG35" i="31"/>
  <c r="N35" i="31"/>
  <c r="R36" i="31"/>
  <c r="AK36" i="31"/>
  <c r="I38" i="31"/>
  <c r="AB38" i="31"/>
  <c r="AJ39" i="31"/>
  <c r="Q39" i="31"/>
  <c r="V41" i="31"/>
  <c r="C41" i="31"/>
  <c r="N42" i="31"/>
  <c r="AG42" i="31"/>
  <c r="AB44" i="31"/>
  <c r="I44" i="31"/>
  <c r="AG45" i="31"/>
  <c r="N45" i="31"/>
  <c r="R46" i="31"/>
  <c r="AK46" i="31"/>
  <c r="AF48" i="31"/>
  <c r="M48" i="31"/>
  <c r="AK49" i="31"/>
  <c r="R49" i="31"/>
  <c r="V51" i="31"/>
  <c r="C51" i="31"/>
  <c r="X52" i="31"/>
  <c r="E52" i="31"/>
  <c r="AK53" i="31"/>
  <c r="R53" i="31"/>
  <c r="AB55" i="31"/>
  <c r="I55" i="31"/>
  <c r="R56" i="31"/>
  <c r="AK56" i="31"/>
  <c r="AB58" i="31"/>
  <c r="I58" i="31"/>
  <c r="AG59" i="31"/>
  <c r="N59" i="31"/>
  <c r="R60" i="31"/>
  <c r="AK60" i="31"/>
  <c r="AA62" i="31"/>
  <c r="H62" i="31"/>
  <c r="AK63" i="31"/>
  <c r="R63" i="31"/>
  <c r="AB65" i="31"/>
  <c r="I65" i="31"/>
  <c r="N66" i="31"/>
  <c r="AG66" i="31"/>
  <c r="V68" i="31"/>
  <c r="C68" i="31"/>
  <c r="AG69" i="31"/>
  <c r="N69" i="31"/>
  <c r="AK70" i="31"/>
  <c r="R70" i="31"/>
  <c r="V72" i="31"/>
  <c r="C72" i="31"/>
  <c r="C73" i="31"/>
  <c r="V73" i="31"/>
  <c r="AK74" i="31"/>
  <c r="R74" i="31"/>
  <c r="C76" i="31"/>
  <c r="V76" i="31"/>
  <c r="AA77" i="31"/>
  <c r="H77" i="31"/>
  <c r="I78" i="31"/>
  <c r="AB78" i="31"/>
  <c r="M79" i="31"/>
  <c r="AF79" i="31"/>
  <c r="AK80" i="31"/>
  <c r="R80" i="31"/>
  <c r="V14" i="29"/>
  <c r="C14" i="29"/>
  <c r="BV17" i="35"/>
  <c r="BC17" i="35"/>
  <c r="BV17" i="34"/>
  <c r="BC17" i="34"/>
  <c r="BV17" i="33"/>
  <c r="BC17" i="33"/>
  <c r="BC17" i="32"/>
  <c r="BV17" i="32"/>
  <c r="BV17" i="31"/>
  <c r="BC17" i="31"/>
  <c r="BC17" i="30"/>
  <c r="BV17" i="30"/>
  <c r="BV17" i="29"/>
  <c r="BC17" i="29"/>
  <c r="AJ17" i="29"/>
  <c r="Q17" i="29"/>
  <c r="BC21" i="35"/>
  <c r="BV21" i="35"/>
  <c r="BC21" i="34"/>
  <c r="BV21" i="34"/>
  <c r="BV21" i="33"/>
  <c r="BC21" i="33"/>
  <c r="BV21" i="32"/>
  <c r="BC21" i="32"/>
  <c r="BV21" i="31"/>
  <c r="BC21" i="31"/>
  <c r="BC21" i="30"/>
  <c r="BV21" i="30"/>
  <c r="BV21" i="29"/>
  <c r="BC21" i="29"/>
  <c r="AJ21" i="29"/>
  <c r="Q21" i="29"/>
  <c r="BV25" i="35"/>
  <c r="BC25" i="35"/>
  <c r="BV25" i="34"/>
  <c r="BC25" i="34"/>
  <c r="BV25" i="33"/>
  <c r="BC25" i="33"/>
  <c r="BC25" i="32"/>
  <c r="BV25" i="32"/>
  <c r="BV25" i="31"/>
  <c r="BC25" i="31"/>
  <c r="BC25" i="30"/>
  <c r="BV25" i="30"/>
  <c r="BV25" i="29"/>
  <c r="BC25" i="29"/>
  <c r="AJ25" i="29"/>
  <c r="Q25" i="29"/>
  <c r="BC29" i="35"/>
  <c r="BV29" i="35"/>
  <c r="BC29" i="34"/>
  <c r="BV29" i="34"/>
  <c r="BV29" i="33"/>
  <c r="BC29" i="33"/>
  <c r="BV29" i="32"/>
  <c r="BC29" i="32"/>
  <c r="BV29" i="31"/>
  <c r="BC29" i="31"/>
  <c r="BC29" i="30"/>
  <c r="BV29" i="30"/>
  <c r="BV29" i="29"/>
  <c r="BC29" i="29"/>
  <c r="AJ29" i="29"/>
  <c r="Q29" i="29"/>
  <c r="BV33" i="35"/>
  <c r="BC33" i="35"/>
  <c r="BV33" i="34"/>
  <c r="BV33" i="33"/>
  <c r="BC33" i="34"/>
  <c r="BC33" i="33"/>
  <c r="BC33" i="32"/>
  <c r="BC33" i="31"/>
  <c r="BV33" i="32"/>
  <c r="BV33" i="31"/>
  <c r="BC33" i="30"/>
  <c r="BV33" i="30"/>
  <c r="BV33" i="29"/>
  <c r="BC33" i="29"/>
  <c r="AJ33" i="29"/>
  <c r="Q33" i="29"/>
  <c r="BC37" i="35"/>
  <c r="BV37" i="35"/>
  <c r="BC37" i="34"/>
  <c r="BV37" i="34"/>
  <c r="BV37" i="33"/>
  <c r="BC37" i="33"/>
  <c r="BV37" i="32"/>
  <c r="BC37" i="32"/>
  <c r="BV37" i="31"/>
  <c r="BC37" i="31"/>
  <c r="BC37" i="30"/>
  <c r="BV37" i="30"/>
  <c r="BV37" i="29"/>
  <c r="BC37" i="29"/>
  <c r="AJ37" i="29"/>
  <c r="Q37" i="29"/>
  <c r="AP40" i="35"/>
  <c r="BI40" i="35"/>
  <c r="AP40" i="34"/>
  <c r="BI40" i="33"/>
  <c r="BI40" i="34"/>
  <c r="AP40" i="33"/>
  <c r="BI40" i="32"/>
  <c r="BI40" i="31"/>
  <c r="AP40" i="32"/>
  <c r="AP40" i="31"/>
  <c r="BI40" i="30"/>
  <c r="AP40" i="30"/>
  <c r="AP40" i="29"/>
  <c r="W40" i="29"/>
  <c r="BI40" i="29"/>
  <c r="D40" i="29"/>
  <c r="BI44" i="35"/>
  <c r="AP44" i="35"/>
  <c r="BI44" i="34"/>
  <c r="BI44" i="33"/>
  <c r="AP44" i="34"/>
  <c r="AP44" i="33"/>
  <c r="BI44" i="32"/>
  <c r="AP44" i="32"/>
  <c r="AP44" i="31"/>
  <c r="BI44" i="31"/>
  <c r="BI44" i="30"/>
  <c r="AP44" i="30"/>
  <c r="BI44" i="29"/>
  <c r="AP44" i="29"/>
  <c r="W44" i="29"/>
  <c r="D44" i="29"/>
  <c r="BV48" i="35"/>
  <c r="BC48" i="35"/>
  <c r="BC48" i="34"/>
  <c r="BV48" i="34"/>
  <c r="BC48" i="33"/>
  <c r="BV48" i="33"/>
  <c r="BC48" i="32"/>
  <c r="BV48" i="31"/>
  <c r="BV48" i="32"/>
  <c r="BC48" i="31"/>
  <c r="BV48" i="30"/>
  <c r="BC48" i="30"/>
  <c r="BC48" i="29"/>
  <c r="AJ48" i="29"/>
  <c r="BV48" i="29"/>
  <c r="Q48" i="29"/>
  <c r="BV58" i="35"/>
  <c r="BC58" i="35"/>
  <c r="BV58" i="34"/>
  <c r="BC58" i="34"/>
  <c r="BV58" i="33"/>
  <c r="BC58" i="33"/>
  <c r="BC58" i="32"/>
  <c r="BV58" i="32"/>
  <c r="BC58" i="31"/>
  <c r="BV58" i="31"/>
  <c r="BC58" i="30"/>
  <c r="Q58" i="29"/>
  <c r="BV58" i="29"/>
  <c r="BV58" i="30"/>
  <c r="BC58" i="29"/>
  <c r="AJ58" i="29"/>
  <c r="BC69" i="35"/>
  <c r="BV69" i="35"/>
  <c r="BV69" i="34"/>
  <c r="BC69" i="34"/>
  <c r="BV69" i="33"/>
  <c r="BC69" i="33"/>
  <c r="BV69" i="32"/>
  <c r="BV69" i="31"/>
  <c r="BC69" i="31"/>
  <c r="BC69" i="32"/>
  <c r="BC69" i="30"/>
  <c r="BV69" i="30"/>
  <c r="BV69" i="29"/>
  <c r="BC69" i="29"/>
  <c r="AJ69" i="29"/>
  <c r="Q69" i="29"/>
  <c r="BC73" i="32"/>
  <c r="BV73" i="29"/>
  <c r="BV73" i="35"/>
  <c r="BC73" i="31"/>
  <c r="BC73" i="35"/>
  <c r="BV73" i="31"/>
  <c r="BC73" i="34"/>
  <c r="BC73" i="30"/>
  <c r="BV73" i="34"/>
  <c r="BV73" i="30"/>
  <c r="BV73" i="33"/>
  <c r="BC73" i="29"/>
  <c r="BC73" i="33"/>
  <c r="BV73" i="32"/>
  <c r="BR76" i="35"/>
  <c r="AY76" i="35"/>
  <c r="BR76" i="34"/>
  <c r="AY76" i="34"/>
  <c r="AY76" i="33"/>
  <c r="BR76" i="33"/>
  <c r="BR76" i="32"/>
  <c r="AY76" i="32"/>
  <c r="BR76" i="31"/>
  <c r="AY76" i="31"/>
  <c r="AY76" i="30"/>
  <c r="BR76" i="29"/>
  <c r="AY76" i="29"/>
  <c r="AF76" i="29"/>
  <c r="M76" i="29"/>
  <c r="BR76" i="30"/>
  <c r="BV81" i="35"/>
  <c r="BC81" i="35"/>
  <c r="BV81" i="34"/>
  <c r="BC81" i="34"/>
  <c r="BV81" i="33"/>
  <c r="BC81" i="33"/>
  <c r="BV81" i="32"/>
  <c r="BC81" i="32"/>
  <c r="BC81" i="31"/>
  <c r="BV81" i="31"/>
  <c r="BC81" i="30"/>
  <c r="BV81" i="29"/>
  <c r="BV81" i="30"/>
  <c r="BC81" i="29"/>
  <c r="AJ81" i="29"/>
  <c r="Q81" i="29"/>
  <c r="BC85" i="32"/>
  <c r="BC85" i="35"/>
  <c r="BV85" i="31"/>
  <c r="BV85" i="35"/>
  <c r="BC85" i="31"/>
  <c r="BC85" i="34"/>
  <c r="BC85" i="30"/>
  <c r="BV85" i="34"/>
  <c r="BV85" i="30"/>
  <c r="BV85" i="33"/>
  <c r="BV85" i="29"/>
  <c r="BC85" i="33"/>
  <c r="BC85" i="29"/>
  <c r="BV85" i="32"/>
  <c r="AJ82" i="29"/>
  <c r="Q82" i="29"/>
  <c r="AJ13" i="30"/>
  <c r="Q13" i="30"/>
  <c r="Q18" i="30"/>
  <c r="AJ18" i="30"/>
  <c r="C23" i="30"/>
  <c r="V23" i="30"/>
  <c r="W26" i="30"/>
  <c r="D26" i="30"/>
  <c r="Q30" i="30"/>
  <c r="AJ30" i="30"/>
  <c r="AJ33" i="30"/>
  <c r="Q33" i="30"/>
  <c r="AA37" i="30"/>
  <c r="H37" i="30"/>
  <c r="Q40" i="30"/>
  <c r="AJ40" i="30"/>
  <c r="W45" i="30"/>
  <c r="D45" i="30"/>
  <c r="Q48" i="30"/>
  <c r="AJ48" i="30"/>
  <c r="C52" i="30"/>
  <c r="V52" i="30"/>
  <c r="H54" i="30"/>
  <c r="AA54" i="30"/>
  <c r="AJ57" i="30"/>
  <c r="Q57" i="30"/>
  <c r="Q61" i="30"/>
  <c r="AJ61" i="30"/>
  <c r="Q64" i="30"/>
  <c r="AJ64" i="30"/>
  <c r="AJ67" i="30"/>
  <c r="Q67" i="30"/>
  <c r="AJ70" i="30"/>
  <c r="Q70" i="30"/>
  <c r="AA75" i="30"/>
  <c r="H75" i="30"/>
  <c r="C78" i="30"/>
  <c r="V78" i="30"/>
  <c r="C81" i="30"/>
  <c r="V81" i="30"/>
  <c r="C82" i="30"/>
  <c r="V82" i="30"/>
  <c r="C12" i="32"/>
  <c r="V12" i="32"/>
  <c r="I13" i="32"/>
  <c r="AB13" i="32"/>
  <c r="Q14" i="32"/>
  <c r="AJ14" i="32"/>
  <c r="AA16" i="32"/>
  <c r="H16" i="32"/>
  <c r="I17" i="32"/>
  <c r="AB17" i="32"/>
  <c r="AJ18" i="32"/>
  <c r="Q18" i="32"/>
  <c r="AK19" i="32"/>
  <c r="R19" i="32"/>
  <c r="AK21" i="32"/>
  <c r="R21" i="32"/>
  <c r="AA23" i="32"/>
  <c r="H23" i="32"/>
  <c r="M24" i="32"/>
  <c r="AF24" i="32"/>
  <c r="AG25" i="32"/>
  <c r="N25" i="32"/>
  <c r="Q26" i="32"/>
  <c r="AJ26" i="32"/>
  <c r="Q28" i="32"/>
  <c r="AJ28" i="32"/>
  <c r="V30" i="32"/>
  <c r="C30" i="32"/>
  <c r="AA31" i="32"/>
  <c r="H31" i="32"/>
  <c r="N32" i="32"/>
  <c r="AG32" i="32"/>
  <c r="AG33" i="32"/>
  <c r="N33" i="32"/>
  <c r="Q34" i="32"/>
  <c r="AJ34" i="32"/>
  <c r="AK35" i="32"/>
  <c r="R35" i="32"/>
  <c r="N37" i="32"/>
  <c r="AG37" i="32"/>
  <c r="V39" i="32"/>
  <c r="C39" i="32"/>
  <c r="AB40" i="32"/>
  <c r="I40" i="32"/>
  <c r="AJ41" i="32"/>
  <c r="Q41" i="32"/>
  <c r="Q43" i="32"/>
  <c r="AJ43" i="32"/>
  <c r="I45" i="32"/>
  <c r="AB45" i="32"/>
  <c r="AF46" i="32"/>
  <c r="M46" i="32"/>
  <c r="AJ47" i="32"/>
  <c r="Q47" i="32"/>
  <c r="V49" i="32"/>
  <c r="C49" i="32"/>
  <c r="AB50" i="32"/>
  <c r="I50" i="32"/>
  <c r="M51" i="32"/>
  <c r="AF51" i="32"/>
  <c r="AB53" i="32"/>
  <c r="I53" i="32"/>
  <c r="V55" i="32"/>
  <c r="C55" i="32"/>
  <c r="H56" i="32"/>
  <c r="AA56" i="32"/>
  <c r="I57" i="32"/>
  <c r="AB57" i="32"/>
  <c r="AJ58" i="32"/>
  <c r="Q58" i="32"/>
  <c r="AG60" i="32"/>
  <c r="N60" i="32"/>
  <c r="R61" i="32"/>
  <c r="AK61" i="32"/>
  <c r="V63" i="32"/>
  <c r="C63" i="32"/>
  <c r="AB64" i="32"/>
  <c r="I64" i="32"/>
  <c r="AJ65" i="32"/>
  <c r="Q65" i="32"/>
  <c r="V67" i="32"/>
  <c r="C67" i="32"/>
  <c r="R68" i="32"/>
  <c r="AK68" i="32"/>
  <c r="AB70" i="32"/>
  <c r="I70" i="32"/>
  <c r="AJ71" i="32"/>
  <c r="Q71" i="32"/>
  <c r="AJ72" i="32"/>
  <c r="Q72" i="32"/>
  <c r="Q73" i="32"/>
  <c r="AJ73" i="32"/>
  <c r="R74" i="32"/>
  <c r="AK74" i="32"/>
  <c r="V76" i="32"/>
  <c r="C76" i="32"/>
  <c r="Q77" i="32"/>
  <c r="AJ77" i="32"/>
  <c r="I79" i="32"/>
  <c r="AB79" i="32"/>
  <c r="AF80" i="32"/>
  <c r="M80" i="32"/>
  <c r="N13" i="33"/>
  <c r="AG13" i="33"/>
  <c r="N25" i="33"/>
  <c r="AG25" i="33"/>
  <c r="AK38" i="33"/>
  <c r="R38" i="33"/>
  <c r="AK62" i="33"/>
  <c r="R62" i="33"/>
  <c r="I79" i="33"/>
  <c r="AB79" i="33"/>
  <c r="I81" i="33"/>
  <c r="AB81" i="33"/>
  <c r="I82" i="33"/>
  <c r="AB82" i="33"/>
  <c r="M13" i="34"/>
  <c r="AF13" i="34"/>
  <c r="Q15" i="34"/>
  <c r="AJ15" i="34"/>
  <c r="AJ19" i="34"/>
  <c r="Q19" i="34"/>
  <c r="Q22" i="34"/>
  <c r="AJ22" i="34"/>
  <c r="Q25" i="34"/>
  <c r="AJ25" i="34"/>
  <c r="AA29" i="34"/>
  <c r="H29" i="34"/>
  <c r="Q31" i="34"/>
  <c r="AJ31" i="34"/>
  <c r="AA35" i="34"/>
  <c r="H35" i="34"/>
  <c r="M38" i="34"/>
  <c r="AF38" i="34"/>
  <c r="AF41" i="34"/>
  <c r="M41" i="34"/>
  <c r="C45" i="34"/>
  <c r="V45" i="34"/>
  <c r="Q47" i="34"/>
  <c r="AJ47" i="34"/>
  <c r="C51" i="34"/>
  <c r="V51" i="34"/>
  <c r="AA54" i="34"/>
  <c r="H54" i="34"/>
  <c r="V57" i="34"/>
  <c r="C57" i="34"/>
  <c r="AJ60" i="34"/>
  <c r="Q60" i="34"/>
  <c r="H63" i="34"/>
  <c r="AA63" i="34"/>
  <c r="AJ66" i="34"/>
  <c r="Q66" i="34"/>
  <c r="C70" i="34"/>
  <c r="V70" i="34"/>
  <c r="V74" i="34"/>
  <c r="C74" i="34"/>
  <c r="V76" i="34"/>
  <c r="C76" i="34"/>
  <c r="V79" i="34"/>
  <c r="C79" i="34"/>
  <c r="M81" i="34"/>
  <c r="AF81" i="34"/>
  <c r="AF82" i="34"/>
  <c r="M82" i="34"/>
  <c r="AC12" i="35"/>
  <c r="J12" i="35"/>
  <c r="M14" i="35"/>
  <c r="AF14" i="35"/>
  <c r="AH16" i="35"/>
  <c r="O16" i="35"/>
  <c r="M18" i="35"/>
  <c r="AF18" i="35"/>
  <c r="H20" i="35"/>
  <c r="AA20" i="35"/>
  <c r="AC22" i="35"/>
  <c r="J22" i="35"/>
  <c r="AC24" i="35"/>
  <c r="J24" i="35"/>
  <c r="AC26" i="35"/>
  <c r="J26" i="35"/>
  <c r="AC28" i="35"/>
  <c r="J28" i="35"/>
  <c r="M30" i="35"/>
  <c r="AF30" i="35"/>
  <c r="AJ32" i="35"/>
  <c r="Q32" i="35"/>
  <c r="AJ34" i="35"/>
  <c r="Q34" i="35"/>
  <c r="J36" i="35"/>
  <c r="AC36" i="35"/>
  <c r="AF38" i="35"/>
  <c r="M38" i="35"/>
  <c r="AH40" i="35"/>
  <c r="O40" i="35"/>
  <c r="Q42" i="35"/>
  <c r="AJ42" i="35"/>
  <c r="J44" i="35"/>
  <c r="AC44" i="35"/>
  <c r="J46" i="35"/>
  <c r="AC46" i="35"/>
  <c r="AH48" i="35"/>
  <c r="O48" i="35"/>
  <c r="M50" i="35"/>
  <c r="AF50" i="35"/>
  <c r="AF52" i="35"/>
  <c r="M52" i="35"/>
  <c r="AH54" i="35"/>
  <c r="O54" i="35"/>
  <c r="Q56" i="35"/>
  <c r="AJ56" i="35"/>
  <c r="Q58" i="35"/>
  <c r="AJ58" i="35"/>
  <c r="AJ61" i="35"/>
  <c r="Q61" i="35"/>
  <c r="AA64" i="35"/>
  <c r="H64" i="35"/>
  <c r="J66" i="35"/>
  <c r="AC66" i="35"/>
  <c r="AH68" i="35"/>
  <c r="O68" i="35"/>
  <c r="Q70" i="35"/>
  <c r="AJ70" i="35"/>
  <c r="C74" i="35"/>
  <c r="V74" i="35"/>
  <c r="J75" i="35"/>
  <c r="AC75" i="35"/>
  <c r="AJ76" i="35"/>
  <c r="Q76" i="35"/>
  <c r="AA78" i="35"/>
  <c r="H78" i="35"/>
  <c r="AF79" i="35"/>
  <c r="M79" i="35"/>
  <c r="AJ80" i="35"/>
  <c r="Q80" i="35"/>
  <c r="W80" i="31"/>
  <c r="D80" i="31"/>
  <c r="AN22" i="35"/>
  <c r="BG22" i="35"/>
  <c r="AN22" i="34"/>
  <c r="BG22" i="34"/>
  <c r="BG22" i="33"/>
  <c r="AN22" i="33"/>
  <c r="BG22" i="32"/>
  <c r="AN22" i="32"/>
  <c r="BG22" i="31"/>
  <c r="AN22" i="31"/>
  <c r="AN22" i="30"/>
  <c r="BG22" i="30"/>
  <c r="BG22" i="29"/>
  <c r="AN22" i="29"/>
  <c r="U22" i="29"/>
  <c r="B22" i="29"/>
  <c r="B27" i="30"/>
  <c r="U27" i="30"/>
  <c r="U63" i="30"/>
  <c r="B63" i="30"/>
  <c r="W68" i="30"/>
  <c r="D68" i="30"/>
  <c r="U44" i="30"/>
  <c r="B44" i="30"/>
  <c r="W33" i="30"/>
  <c r="D33" i="30"/>
  <c r="W29" i="30"/>
  <c r="D29" i="30"/>
  <c r="W71" i="30"/>
  <c r="D71" i="30"/>
  <c r="U74" i="30"/>
  <c r="B74" i="30"/>
  <c r="W30" i="30"/>
  <c r="D30" i="30"/>
  <c r="W61" i="30"/>
  <c r="D61" i="30"/>
  <c r="W75" i="30"/>
  <c r="D75" i="30"/>
  <c r="U64" i="30"/>
  <c r="B64" i="30"/>
  <c r="W25" i="32"/>
  <c r="D25" i="32"/>
  <c r="D47" i="32"/>
  <c r="W47" i="32"/>
  <c r="W59" i="32"/>
  <c r="D59" i="32"/>
  <c r="W69" i="32"/>
  <c r="D69" i="32"/>
  <c r="D80" i="32"/>
  <c r="W80" i="32"/>
  <c r="B46" i="32"/>
  <c r="U46" i="32"/>
  <c r="U23" i="32"/>
  <c r="B23" i="32"/>
  <c r="U32" i="32"/>
  <c r="B32" i="32"/>
  <c r="U64" i="32"/>
  <c r="B64" i="32"/>
  <c r="B58" i="32"/>
  <c r="U58" i="32"/>
  <c r="B77" i="32"/>
  <c r="U77" i="32"/>
  <c r="D75" i="33"/>
  <c r="W75" i="33"/>
  <c r="B57" i="34"/>
  <c r="U57" i="34"/>
  <c r="D58" i="34"/>
  <c r="W58" i="34"/>
  <c r="B45" i="34"/>
  <c r="U45" i="34"/>
  <c r="B75" i="34"/>
  <c r="U75" i="34"/>
  <c r="D66" i="34"/>
  <c r="W66" i="34"/>
  <c r="U41" i="34"/>
  <c r="B41" i="34"/>
  <c r="W51" i="34"/>
  <c r="D51" i="34"/>
  <c r="B65" i="34"/>
  <c r="U65" i="34"/>
  <c r="W18" i="34"/>
  <c r="D18" i="34"/>
  <c r="W32" i="35"/>
  <c r="D32" i="35"/>
  <c r="B56" i="35"/>
  <c r="U56" i="35"/>
  <c r="U74" i="35"/>
  <c r="B74" i="35"/>
  <c r="B36" i="35"/>
  <c r="U36" i="35"/>
  <c r="D31" i="35"/>
  <c r="W31" i="35"/>
  <c r="D41" i="35"/>
  <c r="W41" i="35"/>
  <c r="W79" i="35"/>
  <c r="D79" i="35"/>
  <c r="D55" i="35"/>
  <c r="W55" i="35"/>
  <c r="W27" i="35"/>
  <c r="D27" i="35"/>
  <c r="D42" i="35"/>
  <c r="W42" i="35"/>
  <c r="D68" i="35"/>
  <c r="W68" i="35"/>
  <c r="W29" i="35"/>
  <c r="D29" i="35"/>
  <c r="W70" i="35"/>
  <c r="D70" i="35"/>
  <c r="U61" i="31"/>
  <c r="B61" i="31"/>
  <c r="M19" i="31"/>
  <c r="AF19" i="31"/>
  <c r="X45" i="31"/>
  <c r="E45" i="31"/>
  <c r="D78" i="31"/>
  <c r="W78" i="31"/>
  <c r="AG72" i="31"/>
  <c r="N72" i="31"/>
  <c r="AG73" i="31"/>
  <c r="N73" i="31"/>
  <c r="N67" i="31"/>
  <c r="AG67" i="31"/>
  <c r="X63" i="31"/>
  <c r="E63" i="31"/>
  <c r="X60" i="31"/>
  <c r="E60" i="31"/>
  <c r="X56" i="31"/>
  <c r="E56" i="31"/>
  <c r="X51" i="31"/>
  <c r="E51" i="31"/>
  <c r="X47" i="31"/>
  <c r="E47" i="31"/>
  <c r="AG43" i="31"/>
  <c r="N43" i="31"/>
  <c r="N38" i="31"/>
  <c r="AG38" i="31"/>
  <c r="AG33" i="31"/>
  <c r="N33" i="31"/>
  <c r="E26" i="31"/>
  <c r="X26" i="31"/>
  <c r="AG21" i="31"/>
  <c r="N21" i="31"/>
  <c r="X15" i="31"/>
  <c r="E15" i="31"/>
  <c r="D16" i="31"/>
  <c r="W16" i="31"/>
  <c r="AT18" i="35"/>
  <c r="BM18" i="34"/>
  <c r="BM18" i="35"/>
  <c r="AT18" i="34"/>
  <c r="AT18" i="33"/>
  <c r="BM18" i="33"/>
  <c r="AT18" i="32"/>
  <c r="BM18" i="32"/>
  <c r="AT18" i="31"/>
  <c r="BM18" i="31"/>
  <c r="BM18" i="30"/>
  <c r="AT18" i="30"/>
  <c r="AA18" i="29"/>
  <c r="BM18" i="29"/>
  <c r="AT18" i="29"/>
  <c r="H18" i="29"/>
  <c r="BM43" i="35"/>
  <c r="AT43" i="35"/>
  <c r="AT43" i="34"/>
  <c r="BM43" i="33"/>
  <c r="AT43" i="33"/>
  <c r="BM43" i="34"/>
  <c r="BM43" i="32"/>
  <c r="BM43" i="31"/>
  <c r="AT43" i="32"/>
  <c r="AT43" i="31"/>
  <c r="BM43" i="30"/>
  <c r="AT43" i="30"/>
  <c r="BM43" i="29"/>
  <c r="AT43" i="29"/>
  <c r="AA43" i="29"/>
  <c r="H43" i="29"/>
  <c r="AN39" i="35"/>
  <c r="BG39" i="35"/>
  <c r="BG39" i="34"/>
  <c r="AN39" i="34"/>
  <c r="AN39" i="33"/>
  <c r="BG39" i="33"/>
  <c r="AN39" i="32"/>
  <c r="BG39" i="32"/>
  <c r="BG39" i="31"/>
  <c r="AN39" i="31"/>
  <c r="BG39" i="30"/>
  <c r="AN39" i="30"/>
  <c r="BG39" i="29"/>
  <c r="AN39" i="29"/>
  <c r="U39" i="29"/>
  <c r="B39" i="29"/>
  <c r="BG60" i="35"/>
  <c r="AN60" i="35"/>
  <c r="BG60" i="34"/>
  <c r="AN60" i="34"/>
  <c r="BG60" i="33"/>
  <c r="AN60" i="33"/>
  <c r="AN60" i="32"/>
  <c r="BG60" i="32"/>
  <c r="BG60" i="31"/>
  <c r="AN60" i="31"/>
  <c r="BG60" i="29"/>
  <c r="BG60" i="30"/>
  <c r="AN60" i="30"/>
  <c r="U60" i="29"/>
  <c r="AN60" i="29"/>
  <c r="B60" i="29"/>
  <c r="AN32" i="35"/>
  <c r="BG32" i="35"/>
  <c r="AN32" i="34"/>
  <c r="BG32" i="34"/>
  <c r="AN32" i="33"/>
  <c r="BG32" i="33"/>
  <c r="BG32" i="32"/>
  <c r="AN32" i="32"/>
  <c r="AN32" i="31"/>
  <c r="BG32" i="31"/>
  <c r="BG32" i="30"/>
  <c r="AN32" i="30"/>
  <c r="BG32" i="29"/>
  <c r="AN32" i="29"/>
  <c r="U32" i="29"/>
  <c r="B32" i="29"/>
  <c r="BI18" i="35"/>
  <c r="AP18" i="34"/>
  <c r="AP18" i="35"/>
  <c r="BI18" i="34"/>
  <c r="BI18" i="33"/>
  <c r="AP18" i="33"/>
  <c r="BI18" i="32"/>
  <c r="AP18" i="32"/>
  <c r="BI18" i="31"/>
  <c r="AP18" i="31"/>
  <c r="BI18" i="30"/>
  <c r="BI18" i="29"/>
  <c r="AP18" i="29"/>
  <c r="W18" i="29"/>
  <c r="AP18" i="30"/>
  <c r="D18" i="29"/>
  <c r="AF65" i="30"/>
  <c r="M65" i="30"/>
  <c r="AF77" i="30"/>
  <c r="M77" i="30"/>
  <c r="AA35" i="30"/>
  <c r="H35" i="30"/>
  <c r="AA78" i="30"/>
  <c r="H78" i="30"/>
  <c r="AA65" i="30"/>
  <c r="H65" i="30"/>
  <c r="M50" i="30"/>
  <c r="AF50" i="30"/>
  <c r="H40" i="30"/>
  <c r="AA40" i="30"/>
  <c r="H30" i="30"/>
  <c r="AA30" i="30"/>
  <c r="AA21" i="30"/>
  <c r="H21" i="30"/>
  <c r="C19" i="30"/>
  <c r="V19" i="30"/>
  <c r="U16" i="30"/>
  <c r="B16" i="30"/>
  <c r="M13" i="30"/>
  <c r="AF13" i="30"/>
  <c r="M28" i="32"/>
  <c r="AF28" i="32"/>
  <c r="B34" i="32"/>
  <c r="U34" i="32"/>
  <c r="AF69" i="32"/>
  <c r="M69" i="32"/>
  <c r="AF53" i="32"/>
  <c r="M53" i="32"/>
  <c r="AF38" i="32"/>
  <c r="M38" i="32"/>
  <c r="M18" i="32"/>
  <c r="AF18" i="32"/>
  <c r="X81" i="32"/>
  <c r="E81" i="32"/>
  <c r="E82" i="32"/>
  <c r="X82" i="32"/>
  <c r="E71" i="32"/>
  <c r="X71" i="32"/>
  <c r="X64" i="32"/>
  <c r="E64" i="32"/>
  <c r="X56" i="32"/>
  <c r="E56" i="32"/>
  <c r="X48" i="32"/>
  <c r="E48" i="32"/>
  <c r="X40" i="32"/>
  <c r="E40" i="32"/>
  <c r="X35" i="32"/>
  <c r="E35" i="32"/>
  <c r="E30" i="32"/>
  <c r="X30" i="32"/>
  <c r="E26" i="32"/>
  <c r="X26" i="32"/>
  <c r="W21" i="32"/>
  <c r="D21" i="32"/>
  <c r="E15" i="32"/>
  <c r="X15" i="32"/>
  <c r="U68" i="33"/>
  <c r="B68" i="33"/>
  <c r="U16" i="33"/>
  <c r="B16" i="33"/>
  <c r="U20" i="34"/>
  <c r="B20" i="34"/>
  <c r="B72" i="34"/>
  <c r="U72" i="34"/>
  <c r="B73" i="34"/>
  <c r="U73" i="34"/>
  <c r="H57" i="34"/>
  <c r="AA57" i="34"/>
  <c r="AA34" i="34"/>
  <c r="H34" i="34"/>
  <c r="D74" i="34"/>
  <c r="W74" i="34"/>
  <c r="F72" i="35"/>
  <c r="Y72" i="35"/>
  <c r="F73" i="35"/>
  <c r="Y73" i="35"/>
  <c r="F54" i="35"/>
  <c r="Y54" i="35"/>
  <c r="Y14" i="35"/>
  <c r="F14" i="35"/>
  <c r="AN69" i="35"/>
  <c r="BG69" i="35"/>
  <c r="BG69" i="34"/>
  <c r="AN69" i="34"/>
  <c r="BG69" i="33"/>
  <c r="AN69" i="33"/>
  <c r="BG69" i="32"/>
  <c r="AN69" i="32"/>
  <c r="BG69" i="31"/>
  <c r="AN69" i="31"/>
  <c r="BG69" i="30"/>
  <c r="AN69" i="30"/>
  <c r="AN69" i="29"/>
  <c r="U69" i="29"/>
  <c r="BG69" i="29"/>
  <c r="B69" i="29"/>
  <c r="AN73" i="34"/>
  <c r="BG73" i="29"/>
  <c r="BG73" i="34"/>
  <c r="BG73" i="30"/>
  <c r="AN73" i="33"/>
  <c r="AN73" i="29"/>
  <c r="BG73" i="33"/>
  <c r="AN73" i="30"/>
  <c r="AN73" i="32"/>
  <c r="BG73" i="31"/>
  <c r="BG73" i="35"/>
  <c r="BG73" i="32"/>
  <c r="AN73" i="35"/>
  <c r="AN73" i="31"/>
  <c r="B77" i="30"/>
  <c r="U77" i="30"/>
  <c r="BG64" i="35"/>
  <c r="AN64" i="35"/>
  <c r="AN64" i="34"/>
  <c r="BG64" i="34"/>
  <c r="AN64" i="33"/>
  <c r="BG64" i="33"/>
  <c r="AN64" i="32"/>
  <c r="BG64" i="32"/>
  <c r="AN64" i="31"/>
  <c r="BG64" i="31"/>
  <c r="BG64" i="30"/>
  <c r="BG64" i="29"/>
  <c r="AN64" i="30"/>
  <c r="AN64" i="29"/>
  <c r="U64" i="29"/>
  <c r="B64" i="29"/>
  <c r="BG44" i="35"/>
  <c r="AN44" i="35"/>
  <c r="BG44" i="34"/>
  <c r="AN44" i="34"/>
  <c r="BG44" i="33"/>
  <c r="AN44" i="32"/>
  <c r="AN44" i="33"/>
  <c r="BG44" i="32"/>
  <c r="BG44" i="31"/>
  <c r="AN44" i="31"/>
  <c r="BG44" i="29"/>
  <c r="BG44" i="30"/>
  <c r="AN44" i="30"/>
  <c r="U44" i="29"/>
  <c r="AN44" i="29"/>
  <c r="B44" i="29"/>
  <c r="U42" i="30"/>
  <c r="B42" i="30"/>
  <c r="U53" i="35"/>
  <c r="B53" i="35"/>
  <c r="U33" i="35"/>
  <c r="B33" i="35"/>
  <c r="B39" i="34"/>
  <c r="U39" i="34"/>
  <c r="U77" i="33"/>
  <c r="B77" i="33"/>
  <c r="B57" i="33"/>
  <c r="U57" i="33"/>
  <c r="B45" i="33"/>
  <c r="U45" i="33"/>
  <c r="B37" i="33"/>
  <c r="U37" i="33"/>
  <c r="U22" i="33"/>
  <c r="B22" i="33"/>
  <c r="BI15" i="35"/>
  <c r="AP15" i="35"/>
  <c r="BI15" i="34"/>
  <c r="AP15" i="34"/>
  <c r="AP15" i="33"/>
  <c r="BI15" i="33"/>
  <c r="BI15" i="32"/>
  <c r="AP15" i="32"/>
  <c r="AP15" i="31"/>
  <c r="BI15" i="31"/>
  <c r="AP15" i="30"/>
  <c r="BI15" i="30"/>
  <c r="BI15" i="29"/>
  <c r="AP15" i="29"/>
  <c r="W15" i="29"/>
  <c r="D15" i="29"/>
  <c r="B37" i="34"/>
  <c r="U37" i="34"/>
  <c r="U64" i="33"/>
  <c r="B64" i="33"/>
  <c r="BI68" i="35"/>
  <c r="AP68" i="35"/>
  <c r="AP68" i="34"/>
  <c r="BI68" i="34"/>
  <c r="BI68" i="33"/>
  <c r="AP68" i="33"/>
  <c r="BI68" i="32"/>
  <c r="AP68" i="32"/>
  <c r="AP68" i="31"/>
  <c r="BI68" i="31"/>
  <c r="BI68" i="30"/>
  <c r="AP68" i="30"/>
  <c r="BI68" i="29"/>
  <c r="AP68" i="29"/>
  <c r="W68" i="29"/>
  <c r="D68" i="29"/>
  <c r="BI59" i="35"/>
  <c r="AP59" i="35"/>
  <c r="AP59" i="34"/>
  <c r="BI59" i="34"/>
  <c r="AP59" i="33"/>
  <c r="BI59" i="33"/>
  <c r="AP59" i="32"/>
  <c r="BI59" i="31"/>
  <c r="BI59" i="32"/>
  <c r="AP59" i="31"/>
  <c r="AP59" i="30"/>
  <c r="BI59" i="29"/>
  <c r="BI59" i="30"/>
  <c r="AP59" i="29"/>
  <c r="W59" i="29"/>
  <c r="D59" i="29"/>
  <c r="BI51" i="35"/>
  <c r="AP51" i="35"/>
  <c r="AP51" i="34"/>
  <c r="BI51" i="34"/>
  <c r="AP51" i="33"/>
  <c r="BI51" i="33"/>
  <c r="AP51" i="32"/>
  <c r="BI51" i="31"/>
  <c r="BI51" i="32"/>
  <c r="AP51" i="31"/>
  <c r="AP51" i="30"/>
  <c r="BI51" i="30"/>
  <c r="AP51" i="29"/>
  <c r="W51" i="29"/>
  <c r="BI51" i="29"/>
  <c r="D51" i="29"/>
  <c r="AP41" i="35"/>
  <c r="BI41" i="35"/>
  <c r="BI41" i="34"/>
  <c r="AP41" i="34"/>
  <c r="AP41" i="33"/>
  <c r="BI41" i="32"/>
  <c r="BI41" i="33"/>
  <c r="AP41" i="32"/>
  <c r="AP41" i="31"/>
  <c r="BI41" i="31"/>
  <c r="BI41" i="30"/>
  <c r="AP41" i="30"/>
  <c r="BI41" i="29"/>
  <c r="AP41" i="29"/>
  <c r="W41" i="29"/>
  <c r="D41" i="29"/>
  <c r="BI23" i="35"/>
  <c r="AP23" i="35"/>
  <c r="BI23" i="34"/>
  <c r="AP23" i="34"/>
  <c r="AP23" i="33"/>
  <c r="BI23" i="33"/>
  <c r="BI23" i="32"/>
  <c r="AP23" i="32"/>
  <c r="AP23" i="31"/>
  <c r="BI23" i="31"/>
  <c r="AP23" i="30"/>
  <c r="BI23" i="30"/>
  <c r="BI23" i="29"/>
  <c r="AP23" i="29"/>
  <c r="W23" i="29"/>
  <c r="D23" i="29"/>
  <c r="AE12" i="29"/>
  <c r="L12" i="29"/>
  <c r="BQ20" i="35"/>
  <c r="AX20" i="35"/>
  <c r="BQ20" i="34"/>
  <c r="AX20" i="34"/>
  <c r="BQ20" i="33"/>
  <c r="AX20" i="33"/>
  <c r="AX20" i="32"/>
  <c r="BQ20" i="32"/>
  <c r="BQ20" i="31"/>
  <c r="AX20" i="31"/>
  <c r="BQ20" i="30"/>
  <c r="AX20" i="30"/>
  <c r="BQ20" i="29"/>
  <c r="AX20" i="29"/>
  <c r="AE20" i="29"/>
  <c r="L20" i="29"/>
  <c r="BQ28" i="35"/>
  <c r="AX28" i="35"/>
  <c r="BQ28" i="34"/>
  <c r="AX28" i="34"/>
  <c r="BQ28" i="33"/>
  <c r="AX28" i="33"/>
  <c r="AX28" i="32"/>
  <c r="BQ28" i="32"/>
  <c r="BQ28" i="31"/>
  <c r="AX28" i="31"/>
  <c r="BQ28" i="30"/>
  <c r="AX28" i="30"/>
  <c r="BQ28" i="29"/>
  <c r="AX28" i="29"/>
  <c r="AE28" i="29"/>
  <c r="L28" i="29"/>
  <c r="BQ36" i="35"/>
  <c r="AX36" i="35"/>
  <c r="BQ36" i="34"/>
  <c r="BQ36" i="33"/>
  <c r="AX36" i="33"/>
  <c r="AX36" i="34"/>
  <c r="AX36" i="32"/>
  <c r="AX36" i="31"/>
  <c r="BQ36" i="32"/>
  <c r="BQ36" i="31"/>
  <c r="BQ36" i="30"/>
  <c r="AX36" i="30"/>
  <c r="BQ36" i="29"/>
  <c r="AX36" i="29"/>
  <c r="AE36" i="29"/>
  <c r="L36" i="29"/>
  <c r="BQ44" i="35"/>
  <c r="AX44" i="35"/>
  <c r="BQ44" i="34"/>
  <c r="BQ44" i="33"/>
  <c r="AX44" i="34"/>
  <c r="AX44" i="33"/>
  <c r="BQ44" i="32"/>
  <c r="AX44" i="32"/>
  <c r="AX44" i="31"/>
  <c r="BQ44" i="31"/>
  <c r="BQ44" i="30"/>
  <c r="AX44" i="30"/>
  <c r="BQ44" i="29"/>
  <c r="AX44" i="29"/>
  <c r="AE44" i="29"/>
  <c r="L44" i="29"/>
  <c r="BQ52" i="35"/>
  <c r="AX52" i="35"/>
  <c r="AX52" i="34"/>
  <c r="BQ52" i="34"/>
  <c r="BQ52" i="33"/>
  <c r="AX52" i="33"/>
  <c r="BQ52" i="32"/>
  <c r="AX52" i="32"/>
  <c r="AX52" i="31"/>
  <c r="BQ52" i="31"/>
  <c r="BQ52" i="30"/>
  <c r="AX52" i="30"/>
  <c r="BQ52" i="29"/>
  <c r="AX52" i="29"/>
  <c r="AE52" i="29"/>
  <c r="L52" i="29"/>
  <c r="BQ60" i="35"/>
  <c r="AX60" i="35"/>
  <c r="AX60" i="34"/>
  <c r="BQ60" i="34"/>
  <c r="BQ60" i="33"/>
  <c r="AX60" i="33"/>
  <c r="BQ60" i="32"/>
  <c r="AX60" i="32"/>
  <c r="AX60" i="31"/>
  <c r="BQ60" i="31"/>
  <c r="BQ60" i="30"/>
  <c r="AX60" i="30"/>
  <c r="BQ60" i="29"/>
  <c r="AX60" i="29"/>
  <c r="AE60" i="29"/>
  <c r="L60" i="29"/>
  <c r="BQ68" i="35"/>
  <c r="AX68" i="35"/>
  <c r="AX68" i="34"/>
  <c r="BQ68" i="34"/>
  <c r="BQ68" i="33"/>
  <c r="AX68" i="33"/>
  <c r="BQ68" i="32"/>
  <c r="AX68" i="32"/>
  <c r="AX68" i="31"/>
  <c r="BQ68" i="31"/>
  <c r="BQ68" i="30"/>
  <c r="AX68" i="30"/>
  <c r="BQ68" i="29"/>
  <c r="AX68" i="29"/>
  <c r="AE68" i="29"/>
  <c r="L68" i="29"/>
  <c r="X13" i="29"/>
  <c r="E13" i="29"/>
  <c r="BJ21" i="35"/>
  <c r="AQ21" i="35"/>
  <c r="BJ21" i="34"/>
  <c r="AQ21" i="34"/>
  <c r="BJ21" i="33"/>
  <c r="AQ21" i="33"/>
  <c r="AQ21" i="32"/>
  <c r="BJ21" i="32"/>
  <c r="BJ21" i="31"/>
  <c r="AQ21" i="31"/>
  <c r="BJ21" i="30"/>
  <c r="AQ21" i="30"/>
  <c r="BJ21" i="29"/>
  <c r="AQ21" i="29"/>
  <c r="X21" i="29"/>
  <c r="E21" i="29"/>
  <c r="BJ29" i="35"/>
  <c r="AQ29" i="35"/>
  <c r="BJ29" i="34"/>
  <c r="AQ29" i="34"/>
  <c r="BJ29" i="33"/>
  <c r="AQ29" i="33"/>
  <c r="AQ29" i="32"/>
  <c r="BJ29" i="32"/>
  <c r="BJ29" i="31"/>
  <c r="AQ29" i="31"/>
  <c r="BJ29" i="30"/>
  <c r="AQ29" i="30"/>
  <c r="BJ29" i="29"/>
  <c r="AQ29" i="29"/>
  <c r="X29" i="29"/>
  <c r="E29" i="29"/>
  <c r="BJ37" i="35"/>
  <c r="AQ37" i="35"/>
  <c r="BJ37" i="34"/>
  <c r="BJ37" i="33"/>
  <c r="AQ37" i="33"/>
  <c r="AQ37" i="34"/>
  <c r="AQ37" i="32"/>
  <c r="AQ37" i="31"/>
  <c r="BJ37" i="32"/>
  <c r="BJ37" i="31"/>
  <c r="BJ37" i="30"/>
  <c r="AQ37" i="30"/>
  <c r="BJ37" i="29"/>
  <c r="AQ37" i="29"/>
  <c r="X37" i="29"/>
  <c r="E37" i="29"/>
  <c r="BJ45" i="35"/>
  <c r="AQ45" i="35"/>
  <c r="BJ45" i="34"/>
  <c r="BJ45" i="33"/>
  <c r="AQ45" i="33"/>
  <c r="AQ45" i="34"/>
  <c r="BJ45" i="32"/>
  <c r="AQ45" i="32"/>
  <c r="AQ45" i="31"/>
  <c r="BJ45" i="31"/>
  <c r="BJ45" i="30"/>
  <c r="AQ45" i="30"/>
  <c r="BJ45" i="29"/>
  <c r="AQ45" i="29"/>
  <c r="X45" i="29"/>
  <c r="E45" i="29"/>
  <c r="BJ53" i="35"/>
  <c r="AQ53" i="35"/>
  <c r="AQ53" i="34"/>
  <c r="BJ53" i="34"/>
  <c r="BJ53" i="33"/>
  <c r="AQ53" i="33"/>
  <c r="BJ53" i="32"/>
  <c r="AQ53" i="32"/>
  <c r="AQ53" i="31"/>
  <c r="BJ53" i="31"/>
  <c r="BJ53" i="30"/>
  <c r="AQ53" i="30"/>
  <c r="AQ53" i="29"/>
  <c r="BJ53" i="29"/>
  <c r="X53" i="29"/>
  <c r="E53" i="29"/>
  <c r="BJ61" i="35"/>
  <c r="AQ61" i="35"/>
  <c r="AQ61" i="34"/>
  <c r="BJ61" i="34"/>
  <c r="BJ61" i="33"/>
  <c r="AQ61" i="33"/>
  <c r="BJ61" i="32"/>
  <c r="AQ61" i="32"/>
  <c r="AQ61" i="31"/>
  <c r="BJ61" i="31"/>
  <c r="BJ61" i="30"/>
  <c r="AQ61" i="30"/>
  <c r="AQ61" i="29"/>
  <c r="X61" i="29"/>
  <c r="BJ61" i="29"/>
  <c r="E61" i="29"/>
  <c r="BJ69" i="35"/>
  <c r="AQ69" i="35"/>
  <c r="AQ69" i="34"/>
  <c r="BJ69" i="34"/>
  <c r="BJ69" i="33"/>
  <c r="AQ69" i="33"/>
  <c r="BJ69" i="32"/>
  <c r="AQ69" i="32"/>
  <c r="AQ69" i="31"/>
  <c r="BJ69" i="31"/>
  <c r="BJ69" i="30"/>
  <c r="AQ69" i="30"/>
  <c r="AQ69" i="29"/>
  <c r="X69" i="29"/>
  <c r="BJ69" i="29"/>
  <c r="E69" i="29"/>
  <c r="AQ73" i="32"/>
  <c r="AQ73" i="35"/>
  <c r="BJ73" i="31"/>
  <c r="BJ73" i="35"/>
  <c r="AQ73" i="31"/>
  <c r="BJ73" i="34"/>
  <c r="BJ73" i="30"/>
  <c r="AQ73" i="34"/>
  <c r="AQ73" i="30"/>
  <c r="BJ73" i="33"/>
  <c r="BJ73" i="29"/>
  <c r="AQ73" i="33"/>
  <c r="AQ73" i="29"/>
  <c r="BJ73" i="32"/>
  <c r="R15" i="30"/>
  <c r="AK15" i="30"/>
  <c r="R23" i="30"/>
  <c r="AK23" i="30"/>
  <c r="R31" i="30"/>
  <c r="AK31" i="30"/>
  <c r="R39" i="30"/>
  <c r="AK39" i="30"/>
  <c r="R47" i="30"/>
  <c r="AK47" i="30"/>
  <c r="R55" i="30"/>
  <c r="AK55" i="30"/>
  <c r="AK63" i="30"/>
  <c r="R63" i="30"/>
  <c r="AK71" i="30"/>
  <c r="R71" i="30"/>
  <c r="BU15" i="35"/>
  <c r="BB15" i="34"/>
  <c r="BB15" i="35"/>
  <c r="BU15" i="34"/>
  <c r="BU15" i="33"/>
  <c r="BB15" i="33"/>
  <c r="BU15" i="32"/>
  <c r="BB15" i="32"/>
  <c r="BU15" i="31"/>
  <c r="BB15" i="31"/>
  <c r="BU15" i="30"/>
  <c r="BB15" i="30"/>
  <c r="BU15" i="29"/>
  <c r="BB15" i="29"/>
  <c r="AI15" i="29"/>
  <c r="P15" i="29"/>
  <c r="BU23" i="35"/>
  <c r="BB23" i="34"/>
  <c r="BB23" i="35"/>
  <c r="BU23" i="34"/>
  <c r="BU23" i="33"/>
  <c r="BB23" i="33"/>
  <c r="BU23" i="32"/>
  <c r="BB23" i="32"/>
  <c r="BU23" i="31"/>
  <c r="BB23" i="31"/>
  <c r="BU23" i="30"/>
  <c r="BB23" i="30"/>
  <c r="BU23" i="29"/>
  <c r="BB23" i="29"/>
  <c r="AI23" i="29"/>
  <c r="P23" i="29"/>
  <c r="BU31" i="35"/>
  <c r="BB31" i="35"/>
  <c r="BB31" i="34"/>
  <c r="BU31" i="34"/>
  <c r="BU31" i="33"/>
  <c r="BB31" i="33"/>
  <c r="BU31" i="32"/>
  <c r="BB31" i="32"/>
  <c r="BU31" i="31"/>
  <c r="BB31" i="31"/>
  <c r="BU31" i="30"/>
  <c r="BB31" i="30"/>
  <c r="BU31" i="29"/>
  <c r="BB31" i="29"/>
  <c r="AI31" i="29"/>
  <c r="P31" i="29"/>
  <c r="BU39" i="35"/>
  <c r="BB39" i="35"/>
  <c r="BB39" i="34"/>
  <c r="BU39" i="34"/>
  <c r="BB39" i="33"/>
  <c r="BU39" i="33"/>
  <c r="BU39" i="32"/>
  <c r="BB39" i="32"/>
  <c r="BB39" i="31"/>
  <c r="BU39" i="31"/>
  <c r="BU39" i="30"/>
  <c r="BB39" i="30"/>
  <c r="BB39" i="29"/>
  <c r="AI39" i="29"/>
  <c r="BU39" i="29"/>
  <c r="P39" i="29"/>
  <c r="BU47" i="35"/>
  <c r="BB47" i="35"/>
  <c r="BB47" i="34"/>
  <c r="BU47" i="34"/>
  <c r="BB47" i="33"/>
  <c r="BU47" i="33"/>
  <c r="BB47" i="32"/>
  <c r="BU47" i="32"/>
  <c r="BU47" i="31"/>
  <c r="BB47" i="31"/>
  <c r="BU47" i="30"/>
  <c r="BB47" i="30"/>
  <c r="BB47" i="29"/>
  <c r="AI47" i="29"/>
  <c r="BU47" i="29"/>
  <c r="P47" i="29"/>
  <c r="BU55" i="35"/>
  <c r="BB55" i="35"/>
  <c r="BB55" i="34"/>
  <c r="BU55" i="34"/>
  <c r="BB55" i="33"/>
  <c r="BU55" i="33"/>
  <c r="BB55" i="32"/>
  <c r="BU55" i="31"/>
  <c r="BU55" i="32"/>
  <c r="BB55" i="31"/>
  <c r="BU55" i="30"/>
  <c r="BB55" i="30"/>
  <c r="BB55" i="29"/>
  <c r="AI55" i="29"/>
  <c r="BU55" i="29"/>
  <c r="P55" i="29"/>
  <c r="BU63" i="35"/>
  <c r="BB63" i="35"/>
  <c r="BB63" i="34"/>
  <c r="BU63" i="34"/>
  <c r="BB63" i="33"/>
  <c r="BU63" i="33"/>
  <c r="BB63" i="32"/>
  <c r="BU63" i="32"/>
  <c r="BU63" i="31"/>
  <c r="BB63" i="31"/>
  <c r="BU63" i="29"/>
  <c r="BU63" i="30"/>
  <c r="BB63" i="30"/>
  <c r="BB63" i="29"/>
  <c r="AI63" i="29"/>
  <c r="P63" i="29"/>
  <c r="BU71" i="35"/>
  <c r="BB71" i="35"/>
  <c r="BB71" i="34"/>
  <c r="BU71" i="34"/>
  <c r="BB71" i="33"/>
  <c r="BU71" i="33"/>
  <c r="BB71" i="32"/>
  <c r="BU71" i="31"/>
  <c r="BU71" i="32"/>
  <c r="BB71" i="31"/>
  <c r="BU71" i="29"/>
  <c r="BU71" i="30"/>
  <c r="BB71" i="30"/>
  <c r="BB71" i="29"/>
  <c r="AI71" i="29"/>
  <c r="P71" i="29"/>
  <c r="BA17" i="35"/>
  <c r="BT17" i="34"/>
  <c r="BT17" i="35"/>
  <c r="BA17" i="34"/>
  <c r="BA17" i="33"/>
  <c r="BT17" i="33"/>
  <c r="BA17" i="32"/>
  <c r="BT17" i="32"/>
  <c r="BA17" i="31"/>
  <c r="BT17" i="31"/>
  <c r="BA17" i="30"/>
  <c r="BT17" i="29"/>
  <c r="BA17" i="29"/>
  <c r="AH17" i="29"/>
  <c r="BT17" i="30"/>
  <c r="O17" i="29"/>
  <c r="BA25" i="35"/>
  <c r="BT25" i="34"/>
  <c r="BA25" i="34"/>
  <c r="BT25" i="35"/>
  <c r="BA25" i="33"/>
  <c r="BT25" i="33"/>
  <c r="BA25" i="32"/>
  <c r="BT25" i="32"/>
  <c r="BA25" i="31"/>
  <c r="BT25" i="31"/>
  <c r="BA25" i="30"/>
  <c r="BT25" i="30"/>
  <c r="BT25" i="29"/>
  <c r="BA25" i="29"/>
  <c r="AH25" i="29"/>
  <c r="O25" i="29"/>
  <c r="BT33" i="35"/>
  <c r="BA33" i="35"/>
  <c r="BT33" i="34"/>
  <c r="BA33" i="34"/>
  <c r="BA33" i="33"/>
  <c r="BT33" i="33"/>
  <c r="BA33" i="32"/>
  <c r="BT33" i="32"/>
  <c r="BT33" i="31"/>
  <c r="BA33" i="31"/>
  <c r="BA33" i="30"/>
  <c r="BT33" i="30"/>
  <c r="BT33" i="29"/>
  <c r="BA33" i="29"/>
  <c r="AH33" i="29"/>
  <c r="O33" i="29"/>
  <c r="BT41" i="35"/>
  <c r="BA41" i="35"/>
  <c r="BT41" i="34"/>
  <c r="BA41" i="34"/>
  <c r="BT41" i="33"/>
  <c r="BA41" i="33"/>
  <c r="BT41" i="32"/>
  <c r="BA41" i="32"/>
  <c r="BT41" i="31"/>
  <c r="BA41" i="31"/>
  <c r="BA41" i="30"/>
  <c r="BT41" i="29"/>
  <c r="BA41" i="29"/>
  <c r="AH41" i="29"/>
  <c r="BT41" i="30"/>
  <c r="O41" i="29"/>
  <c r="BT49" i="35"/>
  <c r="BA49" i="35"/>
  <c r="BT49" i="34"/>
  <c r="BA49" i="34"/>
  <c r="BT49" i="33"/>
  <c r="BA49" i="33"/>
  <c r="BA49" i="32"/>
  <c r="BT49" i="32"/>
  <c r="BT49" i="31"/>
  <c r="BA49" i="31"/>
  <c r="BA49" i="30"/>
  <c r="BT49" i="29"/>
  <c r="BA49" i="29"/>
  <c r="AH49" i="29"/>
  <c r="BT49" i="30"/>
  <c r="O49" i="29"/>
  <c r="BT57" i="35"/>
  <c r="BA57" i="35"/>
  <c r="BT57" i="34"/>
  <c r="BA57" i="34"/>
  <c r="BT57" i="33"/>
  <c r="BA57" i="33"/>
  <c r="BA57" i="32"/>
  <c r="BT57" i="32"/>
  <c r="BT57" i="31"/>
  <c r="BA57" i="31"/>
  <c r="BA57" i="30"/>
  <c r="BT57" i="29"/>
  <c r="BT57" i="30"/>
  <c r="BA57" i="29"/>
  <c r="AH57" i="29"/>
  <c r="O57" i="29"/>
  <c r="BT65" i="35"/>
  <c r="BA65" i="35"/>
  <c r="BT65" i="34"/>
  <c r="BA65" i="34"/>
  <c r="BT65" i="33"/>
  <c r="BA65" i="33"/>
  <c r="BA65" i="32"/>
  <c r="BT65" i="32"/>
  <c r="BT65" i="31"/>
  <c r="BA65" i="31"/>
  <c r="BA65" i="30"/>
  <c r="BT65" i="29"/>
  <c r="BT65" i="30"/>
  <c r="BA65" i="29"/>
  <c r="AH65" i="29"/>
  <c r="O65" i="29"/>
  <c r="AZ19" i="35"/>
  <c r="BS19" i="35"/>
  <c r="BS19" i="34"/>
  <c r="AZ19" i="34"/>
  <c r="BS19" i="33"/>
  <c r="AZ19" i="33"/>
  <c r="BS19" i="32"/>
  <c r="AZ19" i="32"/>
  <c r="BS19" i="31"/>
  <c r="AZ19" i="31"/>
  <c r="BS19" i="30"/>
  <c r="AZ19" i="30"/>
  <c r="BS19" i="29"/>
  <c r="AZ19" i="29"/>
  <c r="AG19" i="29"/>
  <c r="N19" i="29"/>
  <c r="AZ27" i="35"/>
  <c r="BS27" i="35"/>
  <c r="BS27" i="34"/>
  <c r="AZ27" i="34"/>
  <c r="BS27" i="33"/>
  <c r="AZ27" i="33"/>
  <c r="BS27" i="32"/>
  <c r="AZ27" i="32"/>
  <c r="BS27" i="31"/>
  <c r="AZ27" i="31"/>
  <c r="BS27" i="30"/>
  <c r="AZ27" i="30"/>
  <c r="BS27" i="29"/>
  <c r="AZ27" i="29"/>
  <c r="AG27" i="29"/>
  <c r="N27" i="29"/>
  <c r="AZ35" i="35"/>
  <c r="BS35" i="35"/>
  <c r="BS35" i="34"/>
  <c r="AZ35" i="34"/>
  <c r="AZ35" i="33"/>
  <c r="BS35" i="33"/>
  <c r="BS35" i="32"/>
  <c r="AZ35" i="32"/>
  <c r="AZ35" i="31"/>
  <c r="BS35" i="31"/>
  <c r="BS35" i="30"/>
  <c r="AZ35" i="30"/>
  <c r="BS35" i="29"/>
  <c r="AZ35" i="29"/>
  <c r="AG35" i="29"/>
  <c r="N35" i="29"/>
  <c r="AZ43" i="35"/>
  <c r="BS43" i="35"/>
  <c r="BS43" i="34"/>
  <c r="AZ43" i="34"/>
  <c r="AZ43" i="33"/>
  <c r="BS43" i="32"/>
  <c r="BS43" i="33"/>
  <c r="AZ43" i="32"/>
  <c r="BS43" i="31"/>
  <c r="AZ43" i="31"/>
  <c r="BS43" i="30"/>
  <c r="N43" i="29"/>
  <c r="BS43" i="29"/>
  <c r="AZ43" i="30"/>
  <c r="AZ43" i="29"/>
  <c r="AG43" i="29"/>
  <c r="AZ51" i="35"/>
  <c r="BS51" i="35"/>
  <c r="BS51" i="34"/>
  <c r="AZ51" i="34"/>
  <c r="AZ51" i="33"/>
  <c r="BS51" i="33"/>
  <c r="BS51" i="32"/>
  <c r="AZ51" i="32"/>
  <c r="BS51" i="31"/>
  <c r="AZ51" i="31"/>
  <c r="BS51" i="30"/>
  <c r="AZ51" i="30"/>
  <c r="N51" i="29"/>
  <c r="BS51" i="29"/>
  <c r="AZ51" i="29"/>
  <c r="AG51" i="29"/>
  <c r="AZ59" i="35"/>
  <c r="BS59" i="35"/>
  <c r="BS59" i="34"/>
  <c r="AZ59" i="34"/>
  <c r="AZ59" i="33"/>
  <c r="BS59" i="33"/>
  <c r="BS59" i="32"/>
  <c r="AZ59" i="32"/>
  <c r="BS59" i="31"/>
  <c r="AZ59" i="31"/>
  <c r="BS59" i="30"/>
  <c r="N59" i="29"/>
  <c r="AZ59" i="30"/>
  <c r="BS59" i="29"/>
  <c r="AZ59" i="29"/>
  <c r="AG59" i="29"/>
  <c r="AZ67" i="35"/>
  <c r="BS67" i="35"/>
  <c r="BS67" i="34"/>
  <c r="AZ67" i="34"/>
  <c r="AZ67" i="33"/>
  <c r="BS67" i="33"/>
  <c r="BS67" i="32"/>
  <c r="AZ67" i="32"/>
  <c r="AZ67" i="31"/>
  <c r="BS67" i="31"/>
  <c r="BS67" i="30"/>
  <c r="N67" i="29"/>
  <c r="BS67" i="29"/>
  <c r="AZ67" i="30"/>
  <c r="AZ67" i="29"/>
  <c r="AG67" i="29"/>
  <c r="M21" i="30"/>
  <c r="AF21" i="30"/>
  <c r="AY41" i="35"/>
  <c r="BR41" i="35"/>
  <c r="AY41" i="34"/>
  <c r="BR41" i="34"/>
  <c r="BR41" i="33"/>
  <c r="AY41" i="33"/>
  <c r="BR41" i="32"/>
  <c r="BR41" i="31"/>
  <c r="AY41" i="31"/>
  <c r="AY41" i="32"/>
  <c r="BR41" i="30"/>
  <c r="AY41" i="30"/>
  <c r="BR41" i="29"/>
  <c r="AY41" i="29"/>
  <c r="AF41" i="29"/>
  <c r="M41" i="29"/>
  <c r="AY57" i="35"/>
  <c r="BR57" i="35"/>
  <c r="BR57" i="34"/>
  <c r="AY57" i="34"/>
  <c r="BR57" i="33"/>
  <c r="AY57" i="33"/>
  <c r="BR57" i="32"/>
  <c r="BR57" i="31"/>
  <c r="AY57" i="32"/>
  <c r="AY57" i="31"/>
  <c r="BR57" i="30"/>
  <c r="AY57" i="30"/>
  <c r="BR57" i="29"/>
  <c r="AY57" i="29"/>
  <c r="AF57" i="29"/>
  <c r="M57" i="29"/>
  <c r="BR71" i="35"/>
  <c r="AY71" i="35"/>
  <c r="BR71" i="34"/>
  <c r="AY71" i="34"/>
  <c r="BR71" i="33"/>
  <c r="AY71" i="33"/>
  <c r="AY71" i="32"/>
  <c r="BR71" i="32"/>
  <c r="BR71" i="31"/>
  <c r="AY71" i="31"/>
  <c r="AY71" i="30"/>
  <c r="BR71" i="29"/>
  <c r="BR71" i="30"/>
  <c r="AY71" i="29"/>
  <c r="AF71" i="29"/>
  <c r="M71" i="29"/>
  <c r="BO17" i="35"/>
  <c r="AV17" i="34"/>
  <c r="AV17" i="35"/>
  <c r="BO17" i="34"/>
  <c r="BO17" i="33"/>
  <c r="AV17" i="33"/>
  <c r="BO17" i="32"/>
  <c r="AV17" i="32"/>
  <c r="BO17" i="31"/>
  <c r="AV17" i="31"/>
  <c r="BO17" i="30"/>
  <c r="BO17" i="29"/>
  <c r="AV17" i="29"/>
  <c r="AC17" i="29"/>
  <c r="AV17" i="30"/>
  <c r="J17" i="29"/>
  <c r="BO25" i="35"/>
  <c r="AV25" i="34"/>
  <c r="AV25" i="35"/>
  <c r="BO25" i="34"/>
  <c r="BO25" i="33"/>
  <c r="AV25" i="33"/>
  <c r="BO25" i="32"/>
  <c r="AV25" i="32"/>
  <c r="BO25" i="31"/>
  <c r="AV25" i="31"/>
  <c r="BO25" i="30"/>
  <c r="BO25" i="29"/>
  <c r="AV25" i="29"/>
  <c r="AC25" i="29"/>
  <c r="AV25" i="30"/>
  <c r="J25" i="29"/>
  <c r="BO33" i="35"/>
  <c r="AV33" i="35"/>
  <c r="AV33" i="34"/>
  <c r="BO33" i="34"/>
  <c r="BO33" i="33"/>
  <c r="AV33" i="33"/>
  <c r="BO33" i="32"/>
  <c r="AV33" i="32"/>
  <c r="AV33" i="31"/>
  <c r="BO33" i="31"/>
  <c r="BO33" i="30"/>
  <c r="BO33" i="29"/>
  <c r="AV33" i="29"/>
  <c r="AC33" i="29"/>
  <c r="AV33" i="30"/>
  <c r="J33" i="29"/>
  <c r="BO41" i="35"/>
  <c r="AV41" i="35"/>
  <c r="AV41" i="34"/>
  <c r="BO41" i="34"/>
  <c r="AV41" i="33"/>
  <c r="BO41" i="33"/>
  <c r="AV41" i="32"/>
  <c r="BO41" i="32"/>
  <c r="BO41" i="31"/>
  <c r="AV41" i="31"/>
  <c r="BO41" i="30"/>
  <c r="AV41" i="30"/>
  <c r="AV41" i="29"/>
  <c r="AC41" i="29"/>
  <c r="BO41" i="29"/>
  <c r="J41" i="29"/>
  <c r="BO49" i="35"/>
  <c r="AV49" i="35"/>
  <c r="AV49" i="34"/>
  <c r="BO49" i="34"/>
  <c r="AV49" i="33"/>
  <c r="BO49" i="33"/>
  <c r="AV49" i="32"/>
  <c r="BO49" i="32"/>
  <c r="BO49" i="31"/>
  <c r="AV49" i="31"/>
  <c r="BO49" i="30"/>
  <c r="AV49" i="29"/>
  <c r="AC49" i="29"/>
  <c r="AV49" i="30"/>
  <c r="BO49" i="29"/>
  <c r="J49" i="29"/>
  <c r="BO57" i="35"/>
  <c r="AV57" i="35"/>
  <c r="AV57" i="34"/>
  <c r="BO57" i="34"/>
  <c r="AV57" i="33"/>
  <c r="BO57" i="33"/>
  <c r="AV57" i="32"/>
  <c r="BO57" i="31"/>
  <c r="BO57" i="32"/>
  <c r="AV57" i="31"/>
  <c r="BO57" i="30"/>
  <c r="AV57" i="29"/>
  <c r="AC57" i="29"/>
  <c r="AV57" i="30"/>
  <c r="BO57" i="29"/>
  <c r="J57" i="29"/>
  <c r="BO65" i="35"/>
  <c r="AV65" i="35"/>
  <c r="AV65" i="34"/>
  <c r="BO65" i="34"/>
  <c r="AV65" i="33"/>
  <c r="BO65" i="33"/>
  <c r="AV65" i="32"/>
  <c r="BO65" i="32"/>
  <c r="BO65" i="31"/>
  <c r="AV65" i="31"/>
  <c r="BO65" i="29"/>
  <c r="BO65" i="30"/>
  <c r="AV65" i="29"/>
  <c r="AC65" i="29"/>
  <c r="AV65" i="30"/>
  <c r="J65" i="29"/>
  <c r="AU19" i="35"/>
  <c r="BN19" i="34"/>
  <c r="BN19" i="35"/>
  <c r="AU19" i="34"/>
  <c r="AU19" i="33"/>
  <c r="BN19" i="33"/>
  <c r="AU19" i="32"/>
  <c r="BN19" i="32"/>
  <c r="AU19" i="31"/>
  <c r="BN19" i="31"/>
  <c r="BN19" i="30"/>
  <c r="AU19" i="30"/>
  <c r="BN19" i="29"/>
  <c r="AU19" i="29"/>
  <c r="AB19" i="29"/>
  <c r="I19" i="29"/>
  <c r="BN27" i="35"/>
  <c r="AU27" i="35"/>
  <c r="BN27" i="34"/>
  <c r="AU27" i="34"/>
  <c r="AU27" i="33"/>
  <c r="BN27" i="33"/>
  <c r="AU27" i="32"/>
  <c r="BN27" i="32"/>
  <c r="AU27" i="31"/>
  <c r="BN27" i="31"/>
  <c r="BN27" i="30"/>
  <c r="AU27" i="30"/>
  <c r="BN27" i="29"/>
  <c r="AU27" i="29"/>
  <c r="AB27" i="29"/>
  <c r="I27" i="29"/>
  <c r="BN35" i="35"/>
  <c r="AU35" i="35"/>
  <c r="BN35" i="34"/>
  <c r="AU35" i="34"/>
  <c r="BN35" i="33"/>
  <c r="AU35" i="33"/>
  <c r="AU35" i="32"/>
  <c r="BN35" i="32"/>
  <c r="BN35" i="31"/>
  <c r="AU35" i="31"/>
  <c r="BN35" i="30"/>
  <c r="AU35" i="30"/>
  <c r="BN35" i="29"/>
  <c r="AU35" i="29"/>
  <c r="AB35" i="29"/>
  <c r="I35" i="29"/>
  <c r="BN43" i="35"/>
  <c r="AU43" i="35"/>
  <c r="BN43" i="34"/>
  <c r="AU43" i="34"/>
  <c r="BN43" i="33"/>
  <c r="AU43" i="32"/>
  <c r="AU43" i="33"/>
  <c r="BN43" i="32"/>
  <c r="BN43" i="31"/>
  <c r="AU43" i="31"/>
  <c r="BN43" i="30"/>
  <c r="AU43" i="30"/>
  <c r="AU43" i="29"/>
  <c r="AB43" i="29"/>
  <c r="BN43" i="29"/>
  <c r="I43" i="29"/>
  <c r="BN51" i="35"/>
  <c r="AU51" i="35"/>
  <c r="BN51" i="34"/>
  <c r="AU51" i="34"/>
  <c r="BN51" i="33"/>
  <c r="AU51" i="33"/>
  <c r="AU51" i="32"/>
  <c r="BN51" i="32"/>
  <c r="BN51" i="31"/>
  <c r="AU51" i="31"/>
  <c r="BN51" i="30"/>
  <c r="AU51" i="30"/>
  <c r="BN51" i="29"/>
  <c r="AU51" i="29"/>
  <c r="AB51" i="29"/>
  <c r="I51" i="29"/>
  <c r="BN59" i="35"/>
  <c r="AU59" i="35"/>
  <c r="BN59" i="34"/>
  <c r="AU59" i="34"/>
  <c r="BN59" i="33"/>
  <c r="AU59" i="33"/>
  <c r="AU59" i="32"/>
  <c r="BN59" i="32"/>
  <c r="BN59" i="31"/>
  <c r="AU59" i="31"/>
  <c r="BN59" i="30"/>
  <c r="AU59" i="30"/>
  <c r="BN59" i="29"/>
  <c r="AU59" i="29"/>
  <c r="AB59" i="29"/>
  <c r="I59" i="29"/>
  <c r="BN67" i="35"/>
  <c r="AU67" i="35"/>
  <c r="BN67" i="34"/>
  <c r="AU67" i="34"/>
  <c r="BN67" i="33"/>
  <c r="AU67" i="33"/>
  <c r="AU67" i="32"/>
  <c r="BN67" i="32"/>
  <c r="BN67" i="31"/>
  <c r="AU67" i="31"/>
  <c r="BN67" i="30"/>
  <c r="AU67" i="30"/>
  <c r="BN67" i="29"/>
  <c r="AU67" i="29"/>
  <c r="AB67" i="29"/>
  <c r="I67" i="29"/>
  <c r="AA23" i="30"/>
  <c r="H23" i="30"/>
  <c r="BM41" i="35"/>
  <c r="AT41" i="35"/>
  <c r="BM41" i="34"/>
  <c r="AT41" i="34"/>
  <c r="BM41" i="33"/>
  <c r="AT41" i="33"/>
  <c r="AT41" i="32"/>
  <c r="AT41" i="31"/>
  <c r="BM41" i="32"/>
  <c r="BM41" i="31"/>
  <c r="AT41" i="30"/>
  <c r="BM41" i="30"/>
  <c r="BM41" i="29"/>
  <c r="AT41" i="29"/>
  <c r="AA41" i="29"/>
  <c r="H41" i="29"/>
  <c r="AA59" i="30"/>
  <c r="H59" i="30"/>
  <c r="BM71" i="35"/>
  <c r="AT71" i="35"/>
  <c r="AT71" i="34"/>
  <c r="BM71" i="34"/>
  <c r="AT71" i="33"/>
  <c r="BM71" i="33"/>
  <c r="AT71" i="32"/>
  <c r="BM71" i="31"/>
  <c r="BM71" i="32"/>
  <c r="AT71" i="31"/>
  <c r="BM71" i="29"/>
  <c r="BM71" i="30"/>
  <c r="AT71" i="30"/>
  <c r="AT71" i="29"/>
  <c r="AA71" i="29"/>
  <c r="H71" i="29"/>
  <c r="AS17" i="35"/>
  <c r="BL17" i="34"/>
  <c r="AS17" i="34"/>
  <c r="BL17" i="35"/>
  <c r="AS17" i="33"/>
  <c r="BL17" i="33"/>
  <c r="AS17" i="32"/>
  <c r="BL17" i="32"/>
  <c r="AS17" i="31"/>
  <c r="BL17" i="31"/>
  <c r="AS17" i="30"/>
  <c r="BL17" i="30"/>
  <c r="BL17" i="29"/>
  <c r="AS17" i="29"/>
  <c r="Z17" i="29"/>
  <c r="G17" i="29"/>
  <c r="AS25" i="35"/>
  <c r="BL25" i="35"/>
  <c r="BL25" i="34"/>
  <c r="AS25" i="34"/>
  <c r="AS25" i="33"/>
  <c r="BL25" i="33"/>
  <c r="AS25" i="32"/>
  <c r="BL25" i="32"/>
  <c r="AS25" i="31"/>
  <c r="BL25" i="31"/>
  <c r="AS25" i="30"/>
  <c r="BL25" i="30"/>
  <c r="BL25" i="29"/>
  <c r="AS25" i="29"/>
  <c r="Z25" i="29"/>
  <c r="G25" i="29"/>
  <c r="BL33" i="35"/>
  <c r="AS33" i="35"/>
  <c r="BL33" i="34"/>
  <c r="AS33" i="34"/>
  <c r="AS33" i="33"/>
  <c r="BL33" i="33"/>
  <c r="AS33" i="32"/>
  <c r="BL33" i="32"/>
  <c r="BL33" i="31"/>
  <c r="AS33" i="31"/>
  <c r="AS33" i="30"/>
  <c r="BL33" i="29"/>
  <c r="AS33" i="29"/>
  <c r="BL33" i="30"/>
  <c r="Z33" i="29"/>
  <c r="G33" i="29"/>
  <c r="BL41" i="35"/>
  <c r="AS41" i="35"/>
  <c r="BL41" i="34"/>
  <c r="AS41" i="34"/>
  <c r="BL41" i="33"/>
  <c r="AS41" i="33"/>
  <c r="AS41" i="32"/>
  <c r="BL41" i="32"/>
  <c r="BL41" i="31"/>
  <c r="AS41" i="31"/>
  <c r="AS41" i="30"/>
  <c r="BL41" i="29"/>
  <c r="AS41" i="29"/>
  <c r="Z41" i="29"/>
  <c r="BL41" i="30"/>
  <c r="G41" i="29"/>
  <c r="BL49" i="35"/>
  <c r="AS49" i="35"/>
  <c r="BL49" i="34"/>
  <c r="AS49" i="34"/>
  <c r="BL49" i="33"/>
  <c r="AS49" i="33"/>
  <c r="AS49" i="32"/>
  <c r="BL49" i="32"/>
  <c r="BL49" i="31"/>
  <c r="AS49" i="31"/>
  <c r="AS49" i="30"/>
  <c r="BL49" i="29"/>
  <c r="BL49" i="30"/>
  <c r="AS49" i="29"/>
  <c r="Z49" i="29"/>
  <c r="G49" i="29"/>
  <c r="BL57" i="35"/>
  <c r="AS57" i="35"/>
  <c r="BL57" i="34"/>
  <c r="AS57" i="34"/>
  <c r="BL57" i="33"/>
  <c r="AS57" i="33"/>
  <c r="AS57" i="32"/>
  <c r="BL57" i="32"/>
  <c r="BL57" i="31"/>
  <c r="AS57" i="31"/>
  <c r="AS57" i="30"/>
  <c r="BL57" i="29"/>
  <c r="BL57" i="30"/>
  <c r="AS57" i="29"/>
  <c r="Z57" i="29"/>
  <c r="G57" i="29"/>
  <c r="BL65" i="35"/>
  <c r="AS65" i="35"/>
  <c r="BL65" i="34"/>
  <c r="AS65" i="34"/>
  <c r="BL65" i="33"/>
  <c r="AS65" i="33"/>
  <c r="AS65" i="32"/>
  <c r="BL65" i="32"/>
  <c r="BL65" i="31"/>
  <c r="AS65" i="31"/>
  <c r="AS65" i="30"/>
  <c r="BL65" i="29"/>
  <c r="AS65" i="29"/>
  <c r="BL65" i="30"/>
  <c r="Z65" i="29"/>
  <c r="G65" i="29"/>
  <c r="AR19" i="35"/>
  <c r="BK19" i="35"/>
  <c r="BK19" i="34"/>
  <c r="AR19" i="34"/>
  <c r="BK19" i="33"/>
  <c r="AR19" i="33"/>
  <c r="BK19" i="32"/>
  <c r="AR19" i="32"/>
  <c r="BK19" i="31"/>
  <c r="AR19" i="31"/>
  <c r="BK19" i="30"/>
  <c r="AR19" i="30"/>
  <c r="BK19" i="29"/>
  <c r="AR19" i="29"/>
  <c r="Y19" i="29"/>
  <c r="F19" i="29"/>
  <c r="AR27" i="35"/>
  <c r="BK27" i="35"/>
  <c r="BK27" i="34"/>
  <c r="AR27" i="34"/>
  <c r="BK27" i="33"/>
  <c r="AR27" i="33"/>
  <c r="BK27" i="32"/>
  <c r="AR27" i="32"/>
  <c r="BK27" i="31"/>
  <c r="AR27" i="31"/>
  <c r="BK27" i="30"/>
  <c r="AR27" i="30"/>
  <c r="BK27" i="29"/>
  <c r="AR27" i="29"/>
  <c r="Y27" i="29"/>
  <c r="F27" i="29"/>
  <c r="AR35" i="35"/>
  <c r="BK35" i="35"/>
  <c r="BK35" i="34"/>
  <c r="AR35" i="34"/>
  <c r="AR35" i="33"/>
  <c r="BK35" i="33"/>
  <c r="BK35" i="32"/>
  <c r="AR35" i="32"/>
  <c r="AR35" i="31"/>
  <c r="BK35" i="31"/>
  <c r="BK35" i="30"/>
  <c r="AR35" i="30"/>
  <c r="BK35" i="29"/>
  <c r="AR35" i="29"/>
  <c r="Y35" i="29"/>
  <c r="F35" i="29"/>
  <c r="AR43" i="35"/>
  <c r="BK43" i="35"/>
  <c r="BK43" i="34"/>
  <c r="AR43" i="34"/>
  <c r="AR43" i="33"/>
  <c r="BK43" i="33"/>
  <c r="BK43" i="32"/>
  <c r="AR43" i="32"/>
  <c r="BK43" i="31"/>
  <c r="AR43" i="31"/>
  <c r="BK43" i="30"/>
  <c r="F43" i="29"/>
  <c r="BK43" i="29"/>
  <c r="AR43" i="29"/>
  <c r="AR43" i="30"/>
  <c r="Y43" i="29"/>
  <c r="AR51" i="35"/>
  <c r="BK51" i="35"/>
  <c r="BK51" i="34"/>
  <c r="AR51" i="34"/>
  <c r="AR51" i="33"/>
  <c r="BK51" i="33"/>
  <c r="BK51" i="32"/>
  <c r="AR51" i="32"/>
  <c r="BK51" i="31"/>
  <c r="AR51" i="31"/>
  <c r="BK51" i="30"/>
  <c r="F51" i="29"/>
  <c r="AR51" i="30"/>
  <c r="BK51" i="29"/>
  <c r="AR51" i="29"/>
  <c r="Y51" i="29"/>
  <c r="AR59" i="35"/>
  <c r="BK59" i="35"/>
  <c r="BK59" i="34"/>
  <c r="AR59" i="34"/>
  <c r="AR59" i="33"/>
  <c r="BK59" i="33"/>
  <c r="BK59" i="32"/>
  <c r="AR59" i="32"/>
  <c r="BK59" i="31"/>
  <c r="AR59" i="31"/>
  <c r="BK59" i="30"/>
  <c r="F59" i="29"/>
  <c r="AR59" i="30"/>
  <c r="BK59" i="29"/>
  <c r="AR59" i="29"/>
  <c r="Y59" i="29"/>
  <c r="AR67" i="35"/>
  <c r="BK67" i="35"/>
  <c r="BK67" i="34"/>
  <c r="AR67" i="34"/>
  <c r="AR67" i="33"/>
  <c r="BK67" i="33"/>
  <c r="BK67" i="32"/>
  <c r="AR67" i="32"/>
  <c r="AR67" i="31"/>
  <c r="BK67" i="31"/>
  <c r="BK67" i="30"/>
  <c r="F67" i="29"/>
  <c r="BK67" i="29"/>
  <c r="AR67" i="30"/>
  <c r="AR67" i="29"/>
  <c r="Y67" i="29"/>
  <c r="V21" i="30"/>
  <c r="C21" i="30"/>
  <c r="AO41" i="35"/>
  <c r="BH41" i="35"/>
  <c r="AO41" i="34"/>
  <c r="BH41" i="34"/>
  <c r="AO41" i="33"/>
  <c r="BH41" i="33"/>
  <c r="AO41" i="32"/>
  <c r="BH41" i="32"/>
  <c r="AO41" i="31"/>
  <c r="BH41" i="31"/>
  <c r="BH41" i="29"/>
  <c r="BH41" i="30"/>
  <c r="AO41" i="30"/>
  <c r="V41" i="29"/>
  <c r="AO41" i="29"/>
  <c r="C41" i="29"/>
  <c r="AO57" i="35"/>
  <c r="BH57" i="35"/>
  <c r="AO57" i="34"/>
  <c r="BH57" i="34"/>
  <c r="AO57" i="33"/>
  <c r="BH57" i="33"/>
  <c r="BH57" i="32"/>
  <c r="AO57" i="32"/>
  <c r="AO57" i="31"/>
  <c r="BH57" i="31"/>
  <c r="BH57" i="29"/>
  <c r="BH57" i="30"/>
  <c r="AO57" i="30"/>
  <c r="V57" i="29"/>
  <c r="AO57" i="29"/>
  <c r="C57" i="29"/>
  <c r="AO71" i="35"/>
  <c r="BH71" i="35"/>
  <c r="BH71" i="34"/>
  <c r="AO71" i="34"/>
  <c r="BH71" i="33"/>
  <c r="AO71" i="33"/>
  <c r="BH71" i="32"/>
  <c r="BH71" i="31"/>
  <c r="AO71" i="31"/>
  <c r="AO71" i="32"/>
  <c r="AO71" i="30"/>
  <c r="BH71" i="29"/>
  <c r="BH71" i="30"/>
  <c r="AO71" i="29"/>
  <c r="V71" i="29"/>
  <c r="C71" i="29"/>
  <c r="AK12" i="30"/>
  <c r="R12" i="30"/>
  <c r="AK20" i="30"/>
  <c r="R20" i="30"/>
  <c r="AK28" i="30"/>
  <c r="R28" i="30"/>
  <c r="AK36" i="30"/>
  <c r="R36" i="30"/>
  <c r="AK44" i="30"/>
  <c r="R44" i="30"/>
  <c r="AK52" i="30"/>
  <c r="R52" i="30"/>
  <c r="AK60" i="30"/>
  <c r="R60" i="30"/>
  <c r="AK68" i="30"/>
  <c r="R68" i="30"/>
  <c r="AI12" i="30"/>
  <c r="P12" i="30"/>
  <c r="AI20" i="30"/>
  <c r="P20" i="30"/>
  <c r="AI28" i="30"/>
  <c r="P28" i="30"/>
  <c r="AI36" i="30"/>
  <c r="P36" i="30"/>
  <c r="P44" i="30"/>
  <c r="AI44" i="30"/>
  <c r="P52" i="30"/>
  <c r="AI52" i="30"/>
  <c r="P60" i="30"/>
  <c r="AI60" i="30"/>
  <c r="P68" i="30"/>
  <c r="AI68" i="30"/>
  <c r="AH12" i="30"/>
  <c r="O12" i="30"/>
  <c r="AH20" i="30"/>
  <c r="O20" i="30"/>
  <c r="AH28" i="30"/>
  <c r="O28" i="30"/>
  <c r="AH36" i="30"/>
  <c r="O36" i="30"/>
  <c r="AH44" i="30"/>
  <c r="O44" i="30"/>
  <c r="AH52" i="30"/>
  <c r="O52" i="30"/>
  <c r="O60" i="30"/>
  <c r="AH60" i="30"/>
  <c r="O68" i="30"/>
  <c r="AH68" i="30"/>
  <c r="AG12" i="30"/>
  <c r="N12" i="30"/>
  <c r="AG20" i="30"/>
  <c r="N20" i="30"/>
  <c r="AG28" i="30"/>
  <c r="N28" i="30"/>
  <c r="AG36" i="30"/>
  <c r="N36" i="30"/>
  <c r="AG44" i="30"/>
  <c r="N44" i="30"/>
  <c r="AG52" i="30"/>
  <c r="N52" i="30"/>
  <c r="AG60" i="30"/>
  <c r="N60" i="30"/>
  <c r="AG68" i="30"/>
  <c r="N68" i="30"/>
  <c r="AF12" i="29"/>
  <c r="M12" i="29"/>
  <c r="BR32" i="35"/>
  <c r="AY32" i="35"/>
  <c r="AY32" i="34"/>
  <c r="BR32" i="34"/>
  <c r="AY32" i="33"/>
  <c r="BR32" i="33"/>
  <c r="BR32" i="32"/>
  <c r="BR32" i="31"/>
  <c r="AY32" i="32"/>
  <c r="AY32" i="31"/>
  <c r="AY32" i="30"/>
  <c r="BR32" i="30"/>
  <c r="BR32" i="29"/>
  <c r="AY32" i="29"/>
  <c r="AF32" i="29"/>
  <c r="M32" i="29"/>
  <c r="BR52" i="35"/>
  <c r="AY52" i="35"/>
  <c r="AY52" i="34"/>
  <c r="BR52" i="34"/>
  <c r="AY52" i="33"/>
  <c r="BR52" i="33"/>
  <c r="AY52" i="32"/>
  <c r="BR52" i="32"/>
  <c r="BR52" i="31"/>
  <c r="AY52" i="31"/>
  <c r="AY52" i="30"/>
  <c r="BR52" i="30"/>
  <c r="BR52" i="29"/>
  <c r="AY52" i="29"/>
  <c r="AF52" i="29"/>
  <c r="M52" i="29"/>
  <c r="AY64" i="35"/>
  <c r="BR64" i="35"/>
  <c r="BR64" i="34"/>
  <c r="AY64" i="34"/>
  <c r="BR64" i="33"/>
  <c r="AY64" i="33"/>
  <c r="BR64" i="32"/>
  <c r="BR64" i="31"/>
  <c r="AY64" i="32"/>
  <c r="AY64" i="31"/>
  <c r="BR64" i="29"/>
  <c r="AY64" i="30"/>
  <c r="BR64" i="30"/>
  <c r="AY64" i="29"/>
  <c r="AF64" i="29"/>
  <c r="M64" i="29"/>
  <c r="AC14" i="30"/>
  <c r="J14" i="30"/>
  <c r="AC22" i="30"/>
  <c r="J22" i="30"/>
  <c r="AC30" i="30"/>
  <c r="J30" i="30"/>
  <c r="AC38" i="30"/>
  <c r="J38" i="30"/>
  <c r="AC46" i="30"/>
  <c r="J46" i="30"/>
  <c r="AC54" i="30"/>
  <c r="J54" i="30"/>
  <c r="AC62" i="30"/>
  <c r="J62" i="30"/>
  <c r="AC70" i="30"/>
  <c r="J70" i="30"/>
  <c r="I14" i="30"/>
  <c r="AB14" i="30"/>
  <c r="I22" i="30"/>
  <c r="AB22" i="30"/>
  <c r="I30" i="30"/>
  <c r="AB30" i="30"/>
  <c r="AB38" i="30"/>
  <c r="I38" i="30"/>
  <c r="AB46" i="30"/>
  <c r="I46" i="30"/>
  <c r="AB54" i="30"/>
  <c r="I54" i="30"/>
  <c r="AB62" i="30"/>
  <c r="I62" i="30"/>
  <c r="AB70" i="30"/>
  <c r="I70" i="30"/>
  <c r="BM16" i="35"/>
  <c r="AT16" i="35"/>
  <c r="BM16" i="34"/>
  <c r="AT16" i="34"/>
  <c r="BM16" i="33"/>
  <c r="AT16" i="33"/>
  <c r="AT16" i="32"/>
  <c r="BM16" i="32"/>
  <c r="BM16" i="31"/>
  <c r="AT16" i="31"/>
  <c r="BM16" i="30"/>
  <c r="BM16" i="29"/>
  <c r="AT16" i="29"/>
  <c r="AA16" i="29"/>
  <c r="AT16" i="30"/>
  <c r="H16" i="29"/>
  <c r="BM40" i="35"/>
  <c r="AT40" i="35"/>
  <c r="BM40" i="34"/>
  <c r="BM40" i="33"/>
  <c r="AT40" i="34"/>
  <c r="AT40" i="33"/>
  <c r="AT40" i="32"/>
  <c r="AT40" i="31"/>
  <c r="BM40" i="32"/>
  <c r="BM40" i="31"/>
  <c r="BM40" i="30"/>
  <c r="BM40" i="29"/>
  <c r="AT40" i="30"/>
  <c r="AT40" i="29"/>
  <c r="AA40" i="29"/>
  <c r="H40" i="29"/>
  <c r="H56" i="30"/>
  <c r="AA56" i="30"/>
  <c r="AT68" i="35"/>
  <c r="BM68" i="35"/>
  <c r="BM68" i="34"/>
  <c r="AT68" i="34"/>
  <c r="BM68" i="33"/>
  <c r="AT68" i="33"/>
  <c r="BM68" i="32"/>
  <c r="AT68" i="32"/>
  <c r="BM68" i="31"/>
  <c r="AT68" i="31"/>
  <c r="BM68" i="30"/>
  <c r="AT68" i="30"/>
  <c r="AT68" i="29"/>
  <c r="AA68" i="29"/>
  <c r="BM68" i="29"/>
  <c r="H68" i="29"/>
  <c r="Z14" i="29"/>
  <c r="G14" i="29"/>
  <c r="BL22" i="35"/>
  <c r="AS22" i="34"/>
  <c r="AS22" i="35"/>
  <c r="BL22" i="34"/>
  <c r="BL22" i="33"/>
  <c r="AS22" i="33"/>
  <c r="BL22" i="32"/>
  <c r="AS22" i="32"/>
  <c r="BL22" i="31"/>
  <c r="AS22" i="31"/>
  <c r="BL22" i="30"/>
  <c r="AS22" i="30"/>
  <c r="BL22" i="29"/>
  <c r="AS22" i="29"/>
  <c r="Z22" i="29"/>
  <c r="G22" i="29"/>
  <c r="BL30" i="35"/>
  <c r="AS30" i="35"/>
  <c r="AS30" i="34"/>
  <c r="BL30" i="34"/>
  <c r="BL30" i="33"/>
  <c r="AS30" i="33"/>
  <c r="BL30" i="32"/>
  <c r="AS30" i="32"/>
  <c r="BL30" i="31"/>
  <c r="AS30" i="31"/>
  <c r="BL30" i="30"/>
  <c r="AS30" i="30"/>
  <c r="BL30" i="29"/>
  <c r="AS30" i="29"/>
  <c r="Z30" i="29"/>
  <c r="G30" i="29"/>
  <c r="BL38" i="35"/>
  <c r="AS38" i="35"/>
  <c r="AS38" i="34"/>
  <c r="BL38" i="34"/>
  <c r="AS38" i="33"/>
  <c r="BL38" i="33"/>
  <c r="AS38" i="32"/>
  <c r="BL38" i="32"/>
  <c r="AS38" i="31"/>
  <c r="BL38" i="31"/>
  <c r="BL38" i="30"/>
  <c r="AS38" i="30"/>
  <c r="BL38" i="29"/>
  <c r="AS38" i="29"/>
  <c r="Z38" i="29"/>
  <c r="G38" i="29"/>
  <c r="BL46" i="35"/>
  <c r="AS46" i="35"/>
  <c r="AS46" i="34"/>
  <c r="BL46" i="34"/>
  <c r="AS46" i="33"/>
  <c r="BL46" i="33"/>
  <c r="AS46" i="32"/>
  <c r="BL46" i="31"/>
  <c r="BL46" i="32"/>
  <c r="AS46" i="31"/>
  <c r="BL46" i="30"/>
  <c r="AS46" i="30"/>
  <c r="AS46" i="29"/>
  <c r="Z46" i="29"/>
  <c r="BL46" i="29"/>
  <c r="G46" i="29"/>
  <c r="BL54" i="35"/>
  <c r="AS54" i="35"/>
  <c r="AS54" i="34"/>
  <c r="BL54" i="34"/>
  <c r="AS54" i="33"/>
  <c r="BL54" i="33"/>
  <c r="AS54" i="32"/>
  <c r="BL54" i="32"/>
  <c r="BL54" i="31"/>
  <c r="AS54" i="31"/>
  <c r="BL54" i="30"/>
  <c r="AS54" i="30"/>
  <c r="AS54" i="29"/>
  <c r="BL54" i="29"/>
  <c r="Z54" i="29"/>
  <c r="G54" i="29"/>
  <c r="BL62" i="35"/>
  <c r="AS62" i="35"/>
  <c r="AS62" i="34"/>
  <c r="BL62" i="34"/>
  <c r="AS62" i="33"/>
  <c r="BL62" i="33"/>
  <c r="AS62" i="32"/>
  <c r="BL62" i="31"/>
  <c r="BL62" i="32"/>
  <c r="AS62" i="31"/>
  <c r="BL62" i="30"/>
  <c r="AS62" i="30"/>
  <c r="BL62" i="29"/>
  <c r="AS62" i="29"/>
  <c r="Z62" i="29"/>
  <c r="G62" i="29"/>
  <c r="BL70" i="35"/>
  <c r="AS70" i="35"/>
  <c r="AS70" i="34"/>
  <c r="BL70" i="34"/>
  <c r="AS70" i="33"/>
  <c r="BL70" i="33"/>
  <c r="AS70" i="32"/>
  <c r="BL70" i="32"/>
  <c r="BL70" i="31"/>
  <c r="AS70" i="31"/>
  <c r="BL70" i="30"/>
  <c r="AS70" i="30"/>
  <c r="AS70" i="29"/>
  <c r="Z70" i="29"/>
  <c r="BL70" i="29"/>
  <c r="G70" i="29"/>
  <c r="Y14" i="29"/>
  <c r="F14" i="29"/>
  <c r="BK22" i="35"/>
  <c r="AR22" i="35"/>
  <c r="BK22" i="34"/>
  <c r="AR22" i="34"/>
  <c r="BK22" i="33"/>
  <c r="AR22" i="33"/>
  <c r="AR22" i="32"/>
  <c r="BK22" i="32"/>
  <c r="BK22" i="31"/>
  <c r="AR22" i="31"/>
  <c r="BK22" i="30"/>
  <c r="AR22" i="30"/>
  <c r="BK22" i="29"/>
  <c r="AR22" i="29"/>
  <c r="Y22" i="29"/>
  <c r="F22" i="29"/>
  <c r="BK30" i="35"/>
  <c r="AR30" i="35"/>
  <c r="BK30" i="34"/>
  <c r="BK30" i="33"/>
  <c r="AR30" i="34"/>
  <c r="AR30" i="33"/>
  <c r="AR30" i="32"/>
  <c r="BK30" i="32"/>
  <c r="BK30" i="31"/>
  <c r="AR30" i="31"/>
  <c r="BK30" i="30"/>
  <c r="AR30" i="30"/>
  <c r="BK30" i="29"/>
  <c r="AR30" i="29"/>
  <c r="Y30" i="29"/>
  <c r="F30" i="29"/>
  <c r="BK38" i="35"/>
  <c r="AR38" i="35"/>
  <c r="BK38" i="34"/>
  <c r="BK38" i="33"/>
  <c r="AR38" i="33"/>
  <c r="AR38" i="34"/>
  <c r="AR38" i="32"/>
  <c r="AR38" i="31"/>
  <c r="BK38" i="32"/>
  <c r="BK38" i="31"/>
  <c r="BK38" i="30"/>
  <c r="AR38" i="30"/>
  <c r="BK38" i="29"/>
  <c r="AR38" i="29"/>
  <c r="Y38" i="29"/>
  <c r="F38" i="29"/>
  <c r="BK46" i="35"/>
  <c r="AR46" i="35"/>
  <c r="AR46" i="34"/>
  <c r="BK46" i="34"/>
  <c r="BK46" i="33"/>
  <c r="AR46" i="33"/>
  <c r="BK46" i="32"/>
  <c r="AR46" i="32"/>
  <c r="AR46" i="31"/>
  <c r="BK46" i="31"/>
  <c r="BK46" i="30"/>
  <c r="AR46" i="30"/>
  <c r="BK46" i="29"/>
  <c r="AR46" i="29"/>
  <c r="Y46" i="29"/>
  <c r="F46" i="29"/>
  <c r="BK54" i="35"/>
  <c r="AR54" i="35"/>
  <c r="AR54" i="34"/>
  <c r="BK54" i="34"/>
  <c r="BK54" i="33"/>
  <c r="AR54" i="33"/>
  <c r="BK54" i="32"/>
  <c r="AR54" i="32"/>
  <c r="AR54" i="31"/>
  <c r="BK54" i="31"/>
  <c r="BK54" i="30"/>
  <c r="AR54" i="30"/>
  <c r="BK54" i="29"/>
  <c r="AR54" i="29"/>
  <c r="Y54" i="29"/>
  <c r="F54" i="29"/>
  <c r="BK62" i="35"/>
  <c r="AR62" i="35"/>
  <c r="AR62" i="34"/>
  <c r="BK62" i="34"/>
  <c r="BK62" i="33"/>
  <c r="AR62" i="33"/>
  <c r="BK62" i="32"/>
  <c r="AR62" i="32"/>
  <c r="AR62" i="31"/>
  <c r="BK62" i="31"/>
  <c r="BK62" i="30"/>
  <c r="AR62" i="30"/>
  <c r="BK62" i="29"/>
  <c r="AR62" i="29"/>
  <c r="Y62" i="29"/>
  <c r="F62" i="29"/>
  <c r="BK70" i="35"/>
  <c r="AR70" i="35"/>
  <c r="AR70" i="34"/>
  <c r="BK70" i="34"/>
  <c r="BK70" i="33"/>
  <c r="AR70" i="33"/>
  <c r="BK70" i="32"/>
  <c r="AR70" i="32"/>
  <c r="AR70" i="31"/>
  <c r="BK70" i="31"/>
  <c r="BK70" i="30"/>
  <c r="AR70" i="30"/>
  <c r="BK70" i="29"/>
  <c r="AR70" i="29"/>
  <c r="Y70" i="29"/>
  <c r="F70" i="29"/>
  <c r="AO20" i="35"/>
  <c r="BH20" i="34"/>
  <c r="BH20" i="35"/>
  <c r="AO20" i="34"/>
  <c r="AO20" i="33"/>
  <c r="BH20" i="33"/>
  <c r="AO20" i="32"/>
  <c r="BH20" i="32"/>
  <c r="AO20" i="31"/>
  <c r="BH20" i="31"/>
  <c r="BH20" i="30"/>
  <c r="AO20" i="30"/>
  <c r="BH20" i="29"/>
  <c r="AO20" i="29"/>
  <c r="V20" i="29"/>
  <c r="C20" i="29"/>
  <c r="AO40" i="35"/>
  <c r="BH40" i="35"/>
  <c r="BH40" i="34"/>
  <c r="AO40" i="34"/>
  <c r="AO40" i="33"/>
  <c r="BH40" i="33"/>
  <c r="AO40" i="32"/>
  <c r="BH40" i="32"/>
  <c r="BH40" i="31"/>
  <c r="AO40" i="31"/>
  <c r="BH40" i="30"/>
  <c r="AO40" i="30"/>
  <c r="AO40" i="29"/>
  <c r="V40" i="29"/>
  <c r="BH40" i="29"/>
  <c r="C40" i="29"/>
  <c r="V58" i="30"/>
  <c r="C58" i="30"/>
  <c r="AO70" i="35"/>
  <c r="BH70" i="35"/>
  <c r="BH70" i="34"/>
  <c r="AO70" i="34"/>
  <c r="BH70" i="33"/>
  <c r="AO70" i="33"/>
  <c r="BH70" i="32"/>
  <c r="BH70" i="31"/>
  <c r="AO70" i="32"/>
  <c r="AO70" i="31"/>
  <c r="AO70" i="30"/>
  <c r="BH70" i="29"/>
  <c r="BH70" i="30"/>
  <c r="AO70" i="29"/>
  <c r="V70" i="29"/>
  <c r="C70" i="29"/>
  <c r="E70" i="30"/>
  <c r="X70" i="30"/>
  <c r="E62" i="30"/>
  <c r="X62" i="30"/>
  <c r="E54" i="30"/>
  <c r="X54" i="30"/>
  <c r="E46" i="30"/>
  <c r="X46" i="30"/>
  <c r="E38" i="30"/>
  <c r="X38" i="30"/>
  <c r="X30" i="30"/>
  <c r="E30" i="30"/>
  <c r="X22" i="30"/>
  <c r="E22" i="30"/>
  <c r="X14" i="30"/>
  <c r="E14" i="30"/>
  <c r="AE69" i="30"/>
  <c r="L69" i="30"/>
  <c r="AE61" i="30"/>
  <c r="L61" i="30"/>
  <c r="AE53" i="30"/>
  <c r="L53" i="30"/>
  <c r="AE45" i="30"/>
  <c r="L45" i="30"/>
  <c r="AE37" i="30"/>
  <c r="L37" i="30"/>
  <c r="AE29" i="30"/>
  <c r="L29" i="30"/>
  <c r="AE21" i="30"/>
  <c r="L21" i="30"/>
  <c r="AE13" i="30"/>
  <c r="L13" i="30"/>
  <c r="AE26" i="31"/>
  <c r="L26" i="31"/>
  <c r="AE42" i="31"/>
  <c r="L42" i="31"/>
  <c r="AE58" i="31"/>
  <c r="L58" i="31"/>
  <c r="L74" i="31"/>
  <c r="AE74" i="31"/>
  <c r="L19" i="31"/>
  <c r="AE19" i="31"/>
  <c r="L35" i="31"/>
  <c r="AE35" i="31"/>
  <c r="L51" i="31"/>
  <c r="AE51" i="31"/>
  <c r="AE67" i="31"/>
  <c r="L67" i="31"/>
  <c r="V58" i="31"/>
  <c r="C58" i="31"/>
  <c r="C31" i="31"/>
  <c r="V31" i="31"/>
  <c r="F71" i="31"/>
  <c r="Y71" i="31"/>
  <c r="Y63" i="31"/>
  <c r="F63" i="31"/>
  <c r="Y55" i="31"/>
  <c r="F55" i="31"/>
  <c r="Y47" i="31"/>
  <c r="F47" i="31"/>
  <c r="Y39" i="31"/>
  <c r="F39" i="31"/>
  <c r="Y31" i="31"/>
  <c r="F31" i="31"/>
  <c r="Y23" i="31"/>
  <c r="F23" i="31"/>
  <c r="F15" i="31"/>
  <c r="Y15" i="31"/>
  <c r="Z70" i="31"/>
  <c r="G70" i="31"/>
  <c r="Z62" i="31"/>
  <c r="G62" i="31"/>
  <c r="Z54" i="31"/>
  <c r="G54" i="31"/>
  <c r="Z46" i="31"/>
  <c r="G46" i="31"/>
  <c r="G38" i="31"/>
  <c r="Z38" i="31"/>
  <c r="G30" i="31"/>
  <c r="Z30" i="31"/>
  <c r="G22" i="31"/>
  <c r="Z22" i="31"/>
  <c r="Z14" i="31"/>
  <c r="G14" i="31"/>
  <c r="AA58" i="31"/>
  <c r="H58" i="31"/>
  <c r="H31" i="31"/>
  <c r="AA31" i="31"/>
  <c r="AC71" i="31"/>
  <c r="J71" i="31"/>
  <c r="AC63" i="31"/>
  <c r="J63" i="31"/>
  <c r="AC55" i="31"/>
  <c r="J55" i="31"/>
  <c r="AC47" i="31"/>
  <c r="J47" i="31"/>
  <c r="AC39" i="31"/>
  <c r="J39" i="31"/>
  <c r="AC31" i="31"/>
  <c r="J31" i="31"/>
  <c r="AC23" i="31"/>
  <c r="J23" i="31"/>
  <c r="J15" i="31"/>
  <c r="AC15" i="31"/>
  <c r="AF63" i="31"/>
  <c r="M63" i="31"/>
  <c r="M33" i="31"/>
  <c r="AF33" i="31"/>
  <c r="AH72" i="31"/>
  <c r="O72" i="31"/>
  <c r="AH73" i="31"/>
  <c r="O73" i="31"/>
  <c r="AH64" i="31"/>
  <c r="O64" i="31"/>
  <c r="AH56" i="31"/>
  <c r="O56" i="31"/>
  <c r="AH48" i="31"/>
  <c r="O48" i="31"/>
  <c r="AH40" i="31"/>
  <c r="O40" i="31"/>
  <c r="O32" i="31"/>
  <c r="AH32" i="31"/>
  <c r="O24" i="31"/>
  <c r="AH24" i="31"/>
  <c r="AH16" i="31"/>
  <c r="O16" i="31"/>
  <c r="P71" i="31"/>
  <c r="AI71" i="31"/>
  <c r="P63" i="31"/>
  <c r="AI63" i="31"/>
  <c r="P55" i="31"/>
  <c r="AI55" i="31"/>
  <c r="P47" i="31"/>
  <c r="AI47" i="31"/>
  <c r="P39" i="31"/>
  <c r="AI39" i="31"/>
  <c r="AI31" i="31"/>
  <c r="P31" i="31"/>
  <c r="AI23" i="31"/>
  <c r="P23" i="31"/>
  <c r="AI15" i="31"/>
  <c r="P15" i="31"/>
  <c r="L16" i="35"/>
  <c r="AE16" i="35"/>
  <c r="AE32" i="35"/>
  <c r="L32" i="35"/>
  <c r="L48" i="35"/>
  <c r="AE48" i="35"/>
  <c r="AE64" i="35"/>
  <c r="L64" i="35"/>
  <c r="E16" i="35"/>
  <c r="X16" i="35"/>
  <c r="E32" i="35"/>
  <c r="X32" i="35"/>
  <c r="E46" i="35"/>
  <c r="X46" i="35"/>
  <c r="E62" i="35"/>
  <c r="X62" i="35"/>
  <c r="AE13" i="34"/>
  <c r="L13" i="34"/>
  <c r="AE29" i="34"/>
  <c r="L29" i="34"/>
  <c r="L45" i="34"/>
  <c r="AE45" i="34"/>
  <c r="AE61" i="34"/>
  <c r="L61" i="34"/>
  <c r="X15" i="34"/>
  <c r="E15" i="34"/>
  <c r="X29" i="34"/>
  <c r="E29" i="34"/>
  <c r="W39" i="34"/>
  <c r="D39" i="34"/>
  <c r="E53" i="34"/>
  <c r="X53" i="34"/>
  <c r="E67" i="34"/>
  <c r="X67" i="34"/>
  <c r="AE15" i="33"/>
  <c r="L15" i="33"/>
  <c r="AE31" i="33"/>
  <c r="L31" i="33"/>
  <c r="AE47" i="33"/>
  <c r="L47" i="33"/>
  <c r="AE63" i="33"/>
  <c r="L63" i="33"/>
  <c r="W13" i="33"/>
  <c r="D13" i="33"/>
  <c r="W21" i="33"/>
  <c r="D21" i="33"/>
  <c r="E31" i="33"/>
  <c r="X31" i="33"/>
  <c r="W39" i="33"/>
  <c r="D39" i="33"/>
  <c r="X49" i="33"/>
  <c r="E49" i="33"/>
  <c r="X57" i="33"/>
  <c r="E57" i="33"/>
  <c r="W65" i="33"/>
  <c r="D65" i="33"/>
  <c r="AE21" i="32"/>
  <c r="L21" i="32"/>
  <c r="L37" i="32"/>
  <c r="AE37" i="32"/>
  <c r="L53" i="32"/>
  <c r="AE53" i="32"/>
  <c r="L69" i="32"/>
  <c r="AE69" i="32"/>
  <c r="AE17" i="35"/>
  <c r="L17" i="35"/>
  <c r="AE33" i="35"/>
  <c r="L33" i="35"/>
  <c r="L49" i="35"/>
  <c r="AE49" i="35"/>
  <c r="AE65" i="35"/>
  <c r="L65" i="35"/>
  <c r="W17" i="35"/>
  <c r="D17" i="35"/>
  <c r="E33" i="35"/>
  <c r="X33" i="35"/>
  <c r="X45" i="35"/>
  <c r="E45" i="35"/>
  <c r="X57" i="35"/>
  <c r="E57" i="35"/>
  <c r="AE18" i="34"/>
  <c r="L18" i="34"/>
  <c r="AE34" i="34"/>
  <c r="L34" i="34"/>
  <c r="AE50" i="34"/>
  <c r="L50" i="34"/>
  <c r="L66" i="34"/>
  <c r="AE66" i="34"/>
  <c r="E18" i="34"/>
  <c r="X18" i="34"/>
  <c r="E32" i="34"/>
  <c r="X32" i="34"/>
  <c r="E48" i="34"/>
  <c r="X48" i="34"/>
  <c r="X64" i="34"/>
  <c r="E64" i="34"/>
  <c r="L18" i="33"/>
  <c r="AE18" i="33"/>
  <c r="L34" i="33"/>
  <c r="AE34" i="33"/>
  <c r="L50" i="33"/>
  <c r="AE50" i="33"/>
  <c r="L66" i="33"/>
  <c r="AE66" i="33"/>
  <c r="X18" i="33"/>
  <c r="E18" i="33"/>
  <c r="D30" i="33"/>
  <c r="W30" i="33"/>
  <c r="W38" i="33"/>
  <c r="D38" i="33"/>
  <c r="W46" i="33"/>
  <c r="D46" i="33"/>
  <c r="D54" i="33"/>
  <c r="W54" i="33"/>
  <c r="D62" i="33"/>
  <c r="W62" i="33"/>
  <c r="W70" i="33"/>
  <c r="D70" i="33"/>
  <c r="AE16" i="32"/>
  <c r="L16" i="32"/>
  <c r="AE32" i="32"/>
  <c r="L32" i="32"/>
  <c r="L48" i="32"/>
  <c r="AE48" i="32"/>
  <c r="L64" i="32"/>
  <c r="AE64" i="32"/>
  <c r="X52" i="32"/>
  <c r="E52" i="32"/>
  <c r="V43" i="32"/>
  <c r="C43" i="32"/>
  <c r="F69" i="32"/>
  <c r="Y69" i="32"/>
  <c r="F61" i="32"/>
  <c r="Y61" i="32"/>
  <c r="F53" i="32"/>
  <c r="Y53" i="32"/>
  <c r="F45" i="32"/>
  <c r="Y45" i="32"/>
  <c r="F37" i="32"/>
  <c r="Y37" i="32"/>
  <c r="Y29" i="32"/>
  <c r="F29" i="32"/>
  <c r="Y21" i="32"/>
  <c r="F21" i="32"/>
  <c r="Y13" i="32"/>
  <c r="F13" i="32"/>
  <c r="G68" i="32"/>
  <c r="Z68" i="32"/>
  <c r="G60" i="32"/>
  <c r="Z60" i="32"/>
  <c r="G52" i="32"/>
  <c r="Z52" i="32"/>
  <c r="G44" i="32"/>
  <c r="Z44" i="32"/>
  <c r="G36" i="32"/>
  <c r="Z36" i="32"/>
  <c r="Z28" i="32"/>
  <c r="G28" i="32"/>
  <c r="Z20" i="32"/>
  <c r="G20" i="32"/>
  <c r="G12" i="32"/>
  <c r="Z12" i="32"/>
  <c r="AA20" i="32"/>
  <c r="H20" i="32"/>
  <c r="AC66" i="32"/>
  <c r="J66" i="32"/>
  <c r="AC58" i="32"/>
  <c r="J58" i="32"/>
  <c r="AC50" i="32"/>
  <c r="J50" i="32"/>
  <c r="AC42" i="32"/>
  <c r="J42" i="32"/>
  <c r="J34" i="32"/>
  <c r="AC34" i="32"/>
  <c r="J26" i="32"/>
  <c r="AC26" i="32"/>
  <c r="J18" i="32"/>
  <c r="AC18" i="32"/>
  <c r="AF68" i="32"/>
  <c r="M68" i="32"/>
  <c r="N59" i="32"/>
  <c r="AG59" i="32"/>
  <c r="O72" i="32"/>
  <c r="AH72" i="32"/>
  <c r="AH73" i="32"/>
  <c r="O73" i="32"/>
  <c r="O64" i="32"/>
  <c r="AH64" i="32"/>
  <c r="O56" i="32"/>
  <c r="AH56" i="32"/>
  <c r="O48" i="32"/>
  <c r="AH48" i="32"/>
  <c r="O40" i="32"/>
  <c r="AH40" i="32"/>
  <c r="AH32" i="32"/>
  <c r="O32" i="32"/>
  <c r="AH24" i="32"/>
  <c r="O24" i="32"/>
  <c r="O16" i="32"/>
  <c r="AH16" i="32"/>
  <c r="P71" i="32"/>
  <c r="AI71" i="32"/>
  <c r="P63" i="32"/>
  <c r="AI63" i="32"/>
  <c r="P55" i="32"/>
  <c r="AI55" i="32"/>
  <c r="AI47" i="32"/>
  <c r="P47" i="32"/>
  <c r="P39" i="32"/>
  <c r="AI39" i="32"/>
  <c r="AI31" i="32"/>
  <c r="P31" i="32"/>
  <c r="AI23" i="32"/>
  <c r="P23" i="32"/>
  <c r="P15" i="32"/>
  <c r="AI15" i="32"/>
  <c r="R44" i="32"/>
  <c r="AK44" i="32"/>
  <c r="C72" i="33"/>
  <c r="V72" i="33"/>
  <c r="C73" i="33"/>
  <c r="V73" i="33"/>
  <c r="C64" i="33"/>
  <c r="V64" i="33"/>
  <c r="C56" i="33"/>
  <c r="V56" i="33"/>
  <c r="C48" i="33"/>
  <c r="V48" i="33"/>
  <c r="C40" i="33"/>
  <c r="V40" i="33"/>
  <c r="C32" i="33"/>
  <c r="V32" i="33"/>
  <c r="C24" i="33"/>
  <c r="V24" i="33"/>
  <c r="C16" i="33"/>
  <c r="V16" i="33"/>
  <c r="Y71" i="33"/>
  <c r="F71" i="33"/>
  <c r="Y63" i="33"/>
  <c r="F63" i="33"/>
  <c r="Y55" i="33"/>
  <c r="F55" i="33"/>
  <c r="Y47" i="33"/>
  <c r="F47" i="33"/>
  <c r="F39" i="33"/>
  <c r="Y39" i="33"/>
  <c r="F31" i="33"/>
  <c r="Y31" i="33"/>
  <c r="F23" i="33"/>
  <c r="Y23" i="33"/>
  <c r="F15" i="33"/>
  <c r="Y15" i="33"/>
  <c r="G70" i="33"/>
  <c r="Z70" i="33"/>
  <c r="Z62" i="33"/>
  <c r="G62" i="33"/>
  <c r="Z54" i="33"/>
  <c r="G54" i="33"/>
  <c r="G46" i="33"/>
  <c r="Z46" i="33"/>
  <c r="G38" i="33"/>
  <c r="Z38" i="33"/>
  <c r="Z30" i="33"/>
  <c r="G30" i="33"/>
  <c r="G22" i="33"/>
  <c r="Z22" i="33"/>
  <c r="Z14" i="33"/>
  <c r="G14" i="33"/>
  <c r="AA69" i="33"/>
  <c r="H69" i="33"/>
  <c r="AA61" i="33"/>
  <c r="H61" i="33"/>
  <c r="AA53" i="33"/>
  <c r="H53" i="33"/>
  <c r="AA45" i="33"/>
  <c r="H45" i="33"/>
  <c r="AA37" i="33"/>
  <c r="H37" i="33"/>
  <c r="H29" i="33"/>
  <c r="AA29" i="33"/>
  <c r="AA21" i="33"/>
  <c r="H21" i="33"/>
  <c r="H13" i="33"/>
  <c r="AA13" i="33"/>
  <c r="I68" i="33"/>
  <c r="AB68" i="33"/>
  <c r="I60" i="33"/>
  <c r="AB60" i="33"/>
  <c r="I52" i="33"/>
  <c r="AB52" i="33"/>
  <c r="I44" i="33"/>
  <c r="AB44" i="33"/>
  <c r="I36" i="33"/>
  <c r="AB36" i="33"/>
  <c r="AB28" i="33"/>
  <c r="I28" i="33"/>
  <c r="AB20" i="33"/>
  <c r="I20" i="33"/>
  <c r="AB12" i="33"/>
  <c r="I12" i="33"/>
  <c r="J67" i="33"/>
  <c r="AC67" i="33"/>
  <c r="J59" i="33"/>
  <c r="AC59" i="33"/>
  <c r="AC51" i="33"/>
  <c r="J51" i="33"/>
  <c r="AC43" i="33"/>
  <c r="J43" i="33"/>
  <c r="AC35" i="33"/>
  <c r="J35" i="33"/>
  <c r="J27" i="33"/>
  <c r="AC27" i="33"/>
  <c r="J19" i="33"/>
  <c r="AC19" i="33"/>
  <c r="M66" i="33"/>
  <c r="AF66" i="33"/>
  <c r="M58" i="33"/>
  <c r="AF58" i="33"/>
  <c r="M50" i="33"/>
  <c r="AF50" i="33"/>
  <c r="M42" i="33"/>
  <c r="AF42" i="33"/>
  <c r="M34" i="33"/>
  <c r="AF34" i="33"/>
  <c r="AF26" i="33"/>
  <c r="M26" i="33"/>
  <c r="AF18" i="33"/>
  <c r="M18" i="33"/>
  <c r="AG74" i="33"/>
  <c r="N74" i="33"/>
  <c r="N65" i="33"/>
  <c r="AG65" i="33"/>
  <c r="AG57" i="33"/>
  <c r="N57" i="33"/>
  <c r="N49" i="33"/>
  <c r="AG49" i="33"/>
  <c r="AG39" i="33"/>
  <c r="N39" i="33"/>
  <c r="N28" i="33"/>
  <c r="AG28" i="33"/>
  <c r="N18" i="33"/>
  <c r="AG18" i="33"/>
  <c r="AH71" i="33"/>
  <c r="O71" i="33"/>
  <c r="O63" i="33"/>
  <c r="AH63" i="33"/>
  <c r="O55" i="33"/>
  <c r="AH55" i="33"/>
  <c r="O47" i="33"/>
  <c r="AH47" i="33"/>
  <c r="O39" i="33"/>
  <c r="AH39" i="33"/>
  <c r="AH31" i="33"/>
  <c r="O31" i="33"/>
  <c r="AH23" i="33"/>
  <c r="O23" i="33"/>
  <c r="AH15" i="33"/>
  <c r="O15" i="33"/>
  <c r="AI70" i="33"/>
  <c r="P70" i="33"/>
  <c r="AI62" i="33"/>
  <c r="P62" i="33"/>
  <c r="P54" i="33"/>
  <c r="AI54" i="33"/>
  <c r="P46" i="33"/>
  <c r="AI46" i="33"/>
  <c r="P38" i="33"/>
  <c r="AI38" i="33"/>
  <c r="P30" i="33"/>
  <c r="AI30" i="33"/>
  <c r="P22" i="33"/>
  <c r="AI22" i="33"/>
  <c r="P14" i="33"/>
  <c r="AI14" i="33"/>
  <c r="AK68" i="33"/>
  <c r="R68" i="33"/>
  <c r="R57" i="33"/>
  <c r="AK57" i="33"/>
  <c r="AK47" i="33"/>
  <c r="R47" i="33"/>
  <c r="AK36" i="33"/>
  <c r="R36" i="33"/>
  <c r="R25" i="33"/>
  <c r="AK25" i="33"/>
  <c r="R15" i="33"/>
  <c r="AK15" i="33"/>
  <c r="V64" i="34"/>
  <c r="C64" i="34"/>
  <c r="C43" i="34"/>
  <c r="V43" i="34"/>
  <c r="C21" i="34"/>
  <c r="V21" i="34"/>
  <c r="Y70" i="34"/>
  <c r="F70" i="34"/>
  <c r="Y62" i="34"/>
  <c r="F62" i="34"/>
  <c r="F54" i="34"/>
  <c r="Y54" i="34"/>
  <c r="F46" i="34"/>
  <c r="Y46" i="34"/>
  <c r="Y38" i="34"/>
  <c r="F38" i="34"/>
  <c r="Y30" i="34"/>
  <c r="F30" i="34"/>
  <c r="Y22" i="34"/>
  <c r="F22" i="34"/>
  <c r="Y14" i="34"/>
  <c r="F14" i="34"/>
  <c r="Z69" i="34"/>
  <c r="G69" i="34"/>
  <c r="Z61" i="34"/>
  <c r="G61" i="34"/>
  <c r="G53" i="34"/>
  <c r="Z53" i="34"/>
  <c r="G45" i="34"/>
  <c r="Z45" i="34"/>
  <c r="G37" i="34"/>
  <c r="Z37" i="34"/>
  <c r="G29" i="34"/>
  <c r="Z29" i="34"/>
  <c r="G21" i="34"/>
  <c r="Z21" i="34"/>
  <c r="G13" i="34"/>
  <c r="Z13" i="34"/>
  <c r="AA59" i="34"/>
  <c r="H59" i="34"/>
  <c r="AA37" i="34"/>
  <c r="H37" i="34"/>
  <c r="AA16" i="34"/>
  <c r="H16" i="34"/>
  <c r="AB68" i="34"/>
  <c r="I68" i="34"/>
  <c r="AB60" i="34"/>
  <c r="I60" i="34"/>
  <c r="AB52" i="34"/>
  <c r="I52" i="34"/>
  <c r="I44" i="34"/>
  <c r="AB44" i="34"/>
  <c r="I36" i="34"/>
  <c r="AB36" i="34"/>
  <c r="I28" i="34"/>
  <c r="AB28" i="34"/>
  <c r="I20" i="34"/>
  <c r="AB20" i="34"/>
  <c r="I12" i="34"/>
  <c r="AB12" i="34"/>
  <c r="J67" i="34"/>
  <c r="AC67" i="34"/>
  <c r="J59" i="34"/>
  <c r="AC59" i="34"/>
  <c r="AC51" i="34"/>
  <c r="J51" i="34"/>
  <c r="J43" i="34"/>
  <c r="AC43" i="34"/>
  <c r="J35" i="34"/>
  <c r="AC35" i="34"/>
  <c r="J27" i="34"/>
  <c r="AC27" i="34"/>
  <c r="J19" i="34"/>
  <c r="AC19" i="34"/>
  <c r="M53" i="34"/>
  <c r="AF53" i="34"/>
  <c r="M32" i="34"/>
  <c r="AF32" i="34"/>
  <c r="AG66" i="34"/>
  <c r="N66" i="34"/>
  <c r="AG58" i="34"/>
  <c r="N58" i="34"/>
  <c r="N50" i="34"/>
  <c r="AG50" i="34"/>
  <c r="AG42" i="34"/>
  <c r="N42" i="34"/>
  <c r="AG34" i="34"/>
  <c r="N34" i="34"/>
  <c r="AG26" i="34"/>
  <c r="N26" i="34"/>
  <c r="AG18" i="34"/>
  <c r="N18" i="34"/>
  <c r="AH74" i="34"/>
  <c r="O74" i="34"/>
  <c r="AH65" i="34"/>
  <c r="O65" i="34"/>
  <c r="AH57" i="34"/>
  <c r="O57" i="34"/>
  <c r="O49" i="34"/>
  <c r="AH49" i="34"/>
  <c r="O41" i="34"/>
  <c r="AH41" i="34"/>
  <c r="O33" i="34"/>
  <c r="AH33" i="34"/>
  <c r="O25" i="34"/>
  <c r="AH25" i="34"/>
  <c r="O17" i="34"/>
  <c r="AH17" i="34"/>
  <c r="P72" i="34"/>
  <c r="AI72" i="34"/>
  <c r="AI73" i="34"/>
  <c r="P73" i="34"/>
  <c r="P64" i="34"/>
  <c r="AI64" i="34"/>
  <c r="AI56" i="34"/>
  <c r="P56" i="34"/>
  <c r="AI48" i="34"/>
  <c r="P48" i="34"/>
  <c r="P40" i="34"/>
  <c r="AI40" i="34"/>
  <c r="AI32" i="34"/>
  <c r="P32" i="34"/>
  <c r="P24" i="34"/>
  <c r="AI24" i="34"/>
  <c r="AI16" i="34"/>
  <c r="P16" i="34"/>
  <c r="R71" i="34"/>
  <c r="AK71" i="34"/>
  <c r="R63" i="34"/>
  <c r="AK63" i="34"/>
  <c r="AK55" i="34"/>
  <c r="R55" i="34"/>
  <c r="AK47" i="34"/>
  <c r="R47" i="34"/>
  <c r="AK39" i="34"/>
  <c r="R39" i="34"/>
  <c r="R31" i="34"/>
  <c r="AK31" i="34"/>
  <c r="R23" i="34"/>
  <c r="AK23" i="34"/>
  <c r="R15" i="34"/>
  <c r="AK15" i="34"/>
  <c r="C67" i="35"/>
  <c r="V67" i="35"/>
  <c r="V51" i="35"/>
  <c r="C51" i="35"/>
  <c r="V31" i="35"/>
  <c r="C31" i="35"/>
  <c r="Y71" i="35"/>
  <c r="F71" i="35"/>
  <c r="F55" i="35"/>
  <c r="Y55" i="35"/>
  <c r="Y39" i="35"/>
  <c r="F39" i="35"/>
  <c r="F23" i="35"/>
  <c r="Y23" i="35"/>
  <c r="Z72" i="35"/>
  <c r="G72" i="35"/>
  <c r="G73" i="35"/>
  <c r="Z73" i="35"/>
  <c r="Z64" i="35"/>
  <c r="G64" i="35"/>
  <c r="Z56" i="35"/>
  <c r="G56" i="35"/>
  <c r="Z48" i="35"/>
  <c r="G48" i="35"/>
  <c r="Z40" i="35"/>
  <c r="G40" i="35"/>
  <c r="G32" i="35"/>
  <c r="Z32" i="35"/>
  <c r="G24" i="35"/>
  <c r="Z24" i="35"/>
  <c r="G16" i="35"/>
  <c r="Z16" i="35"/>
  <c r="AA67" i="35"/>
  <c r="H67" i="35"/>
  <c r="H51" i="35"/>
  <c r="AA51" i="35"/>
  <c r="AA31" i="35"/>
  <c r="H31" i="35"/>
  <c r="I74" i="35"/>
  <c r="AB74" i="35"/>
  <c r="I65" i="35"/>
  <c r="AB65" i="35"/>
  <c r="AB57" i="35"/>
  <c r="I57" i="35"/>
  <c r="AB49" i="35"/>
  <c r="I49" i="35"/>
  <c r="AB41" i="35"/>
  <c r="I41" i="35"/>
  <c r="I33" i="35"/>
  <c r="AB33" i="35"/>
  <c r="AB25" i="35"/>
  <c r="I25" i="35"/>
  <c r="AB17" i="35"/>
  <c r="I17" i="35"/>
  <c r="AC69" i="35"/>
  <c r="J69" i="35"/>
  <c r="J53" i="35"/>
  <c r="AC53" i="35"/>
  <c r="AC37" i="35"/>
  <c r="J37" i="35"/>
  <c r="AC21" i="35"/>
  <c r="J21" i="35"/>
  <c r="M67" i="35"/>
  <c r="AF67" i="35"/>
  <c r="AF49" i="35"/>
  <c r="M49" i="35"/>
  <c r="M29" i="35"/>
  <c r="AF29" i="35"/>
  <c r="AG72" i="35"/>
  <c r="N72" i="35"/>
  <c r="N73" i="35"/>
  <c r="AG73" i="35"/>
  <c r="N64" i="35"/>
  <c r="AG64" i="35"/>
  <c r="N56" i="35"/>
  <c r="AG56" i="35"/>
  <c r="N48" i="35"/>
  <c r="AG48" i="35"/>
  <c r="N40" i="35"/>
  <c r="AG40" i="35"/>
  <c r="N32" i="35"/>
  <c r="AG32" i="35"/>
  <c r="AG24" i="35"/>
  <c r="N24" i="35"/>
  <c r="AG16" i="35"/>
  <c r="N16" i="35"/>
  <c r="AH67" i="35"/>
  <c r="O67" i="35"/>
  <c r="AH47" i="35"/>
  <c r="O47" i="35"/>
  <c r="O26" i="35"/>
  <c r="AH26" i="35"/>
  <c r="AI71" i="35"/>
  <c r="P71" i="35"/>
  <c r="P63" i="35"/>
  <c r="AI63" i="35"/>
  <c r="P55" i="35"/>
  <c r="AI55" i="35"/>
  <c r="P47" i="35"/>
  <c r="AI47" i="35"/>
  <c r="P39" i="35"/>
  <c r="AI39" i="35"/>
  <c r="P31" i="35"/>
  <c r="AI31" i="35"/>
  <c r="AI23" i="35"/>
  <c r="P23" i="35"/>
  <c r="AI15" i="35"/>
  <c r="P15" i="35"/>
  <c r="R71" i="35"/>
  <c r="AK71" i="35"/>
  <c r="AK63" i="35"/>
  <c r="R63" i="35"/>
  <c r="R55" i="35"/>
  <c r="AK55" i="35"/>
  <c r="R47" i="35"/>
  <c r="AK47" i="35"/>
  <c r="AK39" i="35"/>
  <c r="R39" i="35"/>
  <c r="AK31" i="35"/>
  <c r="R31" i="35"/>
  <c r="R23" i="35"/>
  <c r="AK23" i="35"/>
  <c r="R15" i="35"/>
  <c r="AK15" i="35"/>
  <c r="BQ77" i="35"/>
  <c r="AX77" i="35"/>
  <c r="BQ77" i="34"/>
  <c r="AX77" i="34"/>
  <c r="BQ77" i="33"/>
  <c r="AX77" i="33"/>
  <c r="AX77" i="32"/>
  <c r="BQ77" i="32"/>
  <c r="AX77" i="31"/>
  <c r="BQ77" i="31"/>
  <c r="BQ77" i="30"/>
  <c r="BQ77" i="29"/>
  <c r="AX77" i="30"/>
  <c r="AX77" i="29"/>
  <c r="AE77" i="29"/>
  <c r="L77" i="29"/>
  <c r="BB75" i="35"/>
  <c r="BU75" i="35"/>
  <c r="BU75" i="34"/>
  <c r="BB75" i="34"/>
  <c r="BU75" i="33"/>
  <c r="BB75" i="33"/>
  <c r="BU75" i="32"/>
  <c r="BU75" i="31"/>
  <c r="BB75" i="31"/>
  <c r="BB75" i="32"/>
  <c r="BU75" i="30"/>
  <c r="BB75" i="30"/>
  <c r="BB75" i="29"/>
  <c r="AI75" i="29"/>
  <c r="P75" i="29"/>
  <c r="BU75" i="29"/>
  <c r="BO75" i="35"/>
  <c r="AV75" i="35"/>
  <c r="BO75" i="34"/>
  <c r="AV75" i="34"/>
  <c r="BO75" i="33"/>
  <c r="AV75" i="33"/>
  <c r="AV75" i="32"/>
  <c r="BO75" i="32"/>
  <c r="AV75" i="31"/>
  <c r="BO75" i="31"/>
  <c r="BO75" i="30"/>
  <c r="AV75" i="30"/>
  <c r="BO75" i="29"/>
  <c r="AV75" i="29"/>
  <c r="AC75" i="29"/>
  <c r="J75" i="29"/>
  <c r="AS76" i="35"/>
  <c r="BL76" i="35"/>
  <c r="AS76" i="34"/>
  <c r="BL76" i="34"/>
  <c r="AS76" i="33"/>
  <c r="BL76" i="33"/>
  <c r="BL76" i="32"/>
  <c r="AS76" i="32"/>
  <c r="BL76" i="31"/>
  <c r="AS76" i="31"/>
  <c r="AS76" i="30"/>
  <c r="BL76" i="29"/>
  <c r="BL76" i="30"/>
  <c r="AS76" i="29"/>
  <c r="Z76" i="29"/>
  <c r="G76" i="29"/>
  <c r="BL77" i="35"/>
  <c r="AS77" i="35"/>
  <c r="BL77" i="34"/>
  <c r="AS77" i="34"/>
  <c r="AS77" i="33"/>
  <c r="BL77" i="33"/>
  <c r="BL77" i="32"/>
  <c r="AS77" i="32"/>
  <c r="BL77" i="31"/>
  <c r="AS77" i="31"/>
  <c r="BL77" i="29"/>
  <c r="AS77" i="30"/>
  <c r="Z77" i="29"/>
  <c r="G77" i="29"/>
  <c r="BL77" i="30"/>
  <c r="AS77" i="29"/>
  <c r="BK78" i="35"/>
  <c r="AR78" i="35"/>
  <c r="BK78" i="34"/>
  <c r="AR78" i="34"/>
  <c r="BK78" i="33"/>
  <c r="AR78" i="33"/>
  <c r="BK78" i="32"/>
  <c r="AR78" i="32"/>
  <c r="AR78" i="31"/>
  <c r="BK78" i="31"/>
  <c r="BK78" i="30"/>
  <c r="AR78" i="30"/>
  <c r="BK78" i="29"/>
  <c r="AR78" i="29"/>
  <c r="Y78" i="29"/>
  <c r="F78" i="29"/>
  <c r="AR82" i="33"/>
  <c r="AR82" i="29"/>
  <c r="BK82" i="32"/>
  <c r="AR82" i="32"/>
  <c r="AR82" i="35"/>
  <c r="BK82" i="31"/>
  <c r="BK82" i="35"/>
  <c r="AR82" i="31"/>
  <c r="AR82" i="34"/>
  <c r="BK82" i="30"/>
  <c r="BK82" i="34"/>
  <c r="BK82" i="29"/>
  <c r="BK82" i="33"/>
  <c r="AR82" i="30"/>
  <c r="BR77" i="35"/>
  <c r="AY77" i="35"/>
  <c r="BR77" i="34"/>
  <c r="AY77" i="34"/>
  <c r="BR77" i="33"/>
  <c r="AY77" i="33"/>
  <c r="BR77" i="32"/>
  <c r="AY77" i="32"/>
  <c r="AY77" i="31"/>
  <c r="BR77" i="31"/>
  <c r="BR77" i="30"/>
  <c r="AY77" i="30"/>
  <c r="AY77" i="29"/>
  <c r="BR77" i="29"/>
  <c r="AF77" i="29"/>
  <c r="M77" i="29"/>
  <c r="W76" i="33"/>
  <c r="D76" i="33"/>
  <c r="X78" i="35"/>
  <c r="E78" i="35"/>
  <c r="Z77" i="35"/>
  <c r="G77" i="35"/>
  <c r="AB76" i="35"/>
  <c r="I76" i="35"/>
  <c r="X75" i="35"/>
  <c r="E75" i="35"/>
  <c r="AK78" i="34"/>
  <c r="R78" i="34"/>
  <c r="H78" i="34"/>
  <c r="AA78" i="34"/>
  <c r="N77" i="34"/>
  <c r="AG77" i="34"/>
  <c r="N76" i="34"/>
  <c r="AG76" i="34"/>
  <c r="J75" i="34"/>
  <c r="AC75" i="34"/>
  <c r="AA78" i="33"/>
  <c r="H78" i="33"/>
  <c r="AI77" i="33"/>
  <c r="P77" i="33"/>
  <c r="Z77" i="33"/>
  <c r="G77" i="33"/>
  <c r="O76" i="33"/>
  <c r="AH76" i="33"/>
  <c r="Y76" i="33"/>
  <c r="F76" i="33"/>
  <c r="AI75" i="33"/>
  <c r="P75" i="33"/>
  <c r="V75" i="33"/>
  <c r="C75" i="33"/>
  <c r="L78" i="32"/>
  <c r="AE78" i="32"/>
  <c r="J77" i="32"/>
  <c r="AC77" i="32"/>
  <c r="P76" i="32"/>
  <c r="AI76" i="32"/>
  <c r="O78" i="31"/>
  <c r="AH78" i="31"/>
  <c r="F77" i="31"/>
  <c r="Y77" i="31"/>
  <c r="AE75" i="31"/>
  <c r="L75" i="31"/>
  <c r="AH78" i="30"/>
  <c r="O78" i="30"/>
  <c r="AE77" i="30"/>
  <c r="L77" i="30"/>
  <c r="AK76" i="30"/>
  <c r="R76" i="30"/>
  <c r="Y76" i="30"/>
  <c r="F76" i="30"/>
  <c r="AE75" i="30"/>
  <c r="L75" i="30"/>
  <c r="BL79" i="35"/>
  <c r="AS79" i="35"/>
  <c r="BL79" i="34"/>
  <c r="AS79" i="34"/>
  <c r="BL79" i="33"/>
  <c r="AS79" i="33"/>
  <c r="BL79" i="32"/>
  <c r="AS79" i="32"/>
  <c r="AS79" i="31"/>
  <c r="BL79" i="31"/>
  <c r="BL79" i="29"/>
  <c r="BL79" i="30"/>
  <c r="AS79" i="30"/>
  <c r="AS79" i="29"/>
  <c r="Z79" i="29"/>
  <c r="G79" i="29"/>
  <c r="BL83" i="35"/>
  <c r="AS83" i="31"/>
  <c r="AS83" i="34"/>
  <c r="BL83" i="30"/>
  <c r="BL83" i="34"/>
  <c r="AS83" i="30"/>
  <c r="BL83" i="33"/>
  <c r="BL83" i="29"/>
  <c r="AS83" i="33"/>
  <c r="AS83" i="29"/>
  <c r="BL83" i="32"/>
  <c r="AS83" i="32"/>
  <c r="AS83" i="35"/>
  <c r="BL83" i="31"/>
  <c r="BU79" i="35"/>
  <c r="BB79" i="35"/>
  <c r="BU79" i="34"/>
  <c r="BB79" i="34"/>
  <c r="BB79" i="33"/>
  <c r="BU79" i="33"/>
  <c r="BU79" i="32"/>
  <c r="BB79" i="32"/>
  <c r="BU79" i="31"/>
  <c r="BB79" i="31"/>
  <c r="BU79" i="29"/>
  <c r="BU79" i="30"/>
  <c r="BB79" i="30"/>
  <c r="BB79" i="29"/>
  <c r="AI79" i="29"/>
  <c r="P79" i="29"/>
  <c r="BB83" i="32"/>
  <c r="BU83" i="32"/>
  <c r="BB83" i="35"/>
  <c r="BU83" i="31"/>
  <c r="BU83" i="35"/>
  <c r="BB83" i="31"/>
  <c r="BU83" i="34"/>
  <c r="BU83" i="30"/>
  <c r="BB83" i="34"/>
  <c r="BB83" i="30"/>
  <c r="BU83" i="33"/>
  <c r="BU83" i="29"/>
  <c r="BB83" i="33"/>
  <c r="BB83" i="29"/>
  <c r="BO80" i="35"/>
  <c r="AV80" i="35"/>
  <c r="BO80" i="34"/>
  <c r="AV80" i="34"/>
  <c r="AV80" i="33"/>
  <c r="BO80" i="33"/>
  <c r="BO80" i="32"/>
  <c r="AV80" i="32"/>
  <c r="BO80" i="31"/>
  <c r="AV80" i="31"/>
  <c r="BO80" i="30"/>
  <c r="BO80" i="29"/>
  <c r="AV80" i="30"/>
  <c r="AV80" i="29"/>
  <c r="AC80" i="29"/>
  <c r="J80" i="29"/>
  <c r="BO84" i="33"/>
  <c r="AV84" i="30"/>
  <c r="AV84" i="33"/>
  <c r="AV84" i="32"/>
  <c r="BO84" i="32"/>
  <c r="AV84" i="29"/>
  <c r="BO84" i="35"/>
  <c r="AV84" i="31"/>
  <c r="AV84" i="35"/>
  <c r="BO84" i="31"/>
  <c r="AV84" i="34"/>
  <c r="BO84" i="29"/>
  <c r="BO84" i="34"/>
  <c r="BO84" i="30"/>
  <c r="O79" i="30"/>
  <c r="AH79" i="30"/>
  <c r="I80" i="30"/>
  <c r="AB80" i="30"/>
  <c r="AE79" i="32"/>
  <c r="L79" i="32"/>
  <c r="Y79" i="33"/>
  <c r="F79" i="33"/>
  <c r="AF80" i="33"/>
  <c r="M80" i="33"/>
  <c r="AB79" i="34"/>
  <c r="I79" i="34"/>
  <c r="C80" i="34"/>
  <c r="V80" i="34"/>
  <c r="AF80" i="34"/>
  <c r="M80" i="34"/>
  <c r="AG79" i="35"/>
  <c r="N79" i="35"/>
  <c r="R80" i="35"/>
  <c r="AK80" i="35"/>
  <c r="BI54" i="35"/>
  <c r="AP54" i="35"/>
  <c r="BI54" i="34"/>
  <c r="AP54" i="34"/>
  <c r="BI54" i="33"/>
  <c r="AP54" i="33"/>
  <c r="AP54" i="32"/>
  <c r="BI54" i="32"/>
  <c r="BI54" i="31"/>
  <c r="AP54" i="31"/>
  <c r="BI54" i="29"/>
  <c r="BI54" i="30"/>
  <c r="W54" i="29"/>
  <c r="AP54" i="30"/>
  <c r="AP54" i="29"/>
  <c r="D54" i="29"/>
  <c r="AP80" i="35"/>
  <c r="BI80" i="35"/>
  <c r="AP80" i="34"/>
  <c r="BI80" i="34"/>
  <c r="BI80" i="33"/>
  <c r="AP80" i="33"/>
  <c r="BI80" i="32"/>
  <c r="AP80" i="32"/>
  <c r="BI80" i="31"/>
  <c r="AP80" i="31"/>
  <c r="BI80" i="30"/>
  <c r="BI80" i="29"/>
  <c r="AP80" i="30"/>
  <c r="AP80" i="29"/>
  <c r="W80" i="29"/>
  <c r="D80" i="29"/>
  <c r="AP84" i="32"/>
  <c r="BI84" i="35"/>
  <c r="AP84" i="31"/>
  <c r="AP84" i="35"/>
  <c r="BI84" i="31"/>
  <c r="BI84" i="34"/>
  <c r="BI84" i="30"/>
  <c r="AP84" i="34"/>
  <c r="AP84" i="30"/>
  <c r="BI84" i="33"/>
  <c r="BI84" i="29"/>
  <c r="AP84" i="33"/>
  <c r="AP84" i="29"/>
  <c r="BI84" i="32"/>
  <c r="D20" i="33"/>
  <c r="W20" i="33"/>
  <c r="W47" i="33"/>
  <c r="D47" i="33"/>
  <c r="W15" i="34"/>
  <c r="D15" i="34"/>
  <c r="W33" i="34"/>
  <c r="D33" i="34"/>
  <c r="W21" i="35"/>
  <c r="D21" i="35"/>
  <c r="D67" i="35"/>
  <c r="W67" i="35"/>
  <c r="Q19" i="33"/>
  <c r="AJ19" i="33"/>
  <c r="Q27" i="33"/>
  <c r="AJ27" i="33"/>
  <c r="AJ35" i="33"/>
  <c r="Q35" i="33"/>
  <c r="AJ43" i="33"/>
  <c r="Q43" i="33"/>
  <c r="Q51" i="33"/>
  <c r="AJ51" i="33"/>
  <c r="Q59" i="33"/>
  <c r="AJ59" i="33"/>
  <c r="Q67" i="33"/>
  <c r="AJ67" i="33"/>
  <c r="AJ76" i="33"/>
  <c r="Q76" i="33"/>
  <c r="Q46" i="34"/>
  <c r="AJ46" i="34"/>
  <c r="AJ47" i="35"/>
  <c r="Q47" i="35"/>
  <c r="BV52" i="35"/>
  <c r="BC52" i="35"/>
  <c r="BV52" i="34"/>
  <c r="BC52" i="34"/>
  <c r="BV52" i="33"/>
  <c r="BC52" i="33"/>
  <c r="BV52" i="32"/>
  <c r="BV52" i="31"/>
  <c r="BC52" i="32"/>
  <c r="BC52" i="31"/>
  <c r="BV52" i="30"/>
  <c r="BC52" i="30"/>
  <c r="BC52" i="29"/>
  <c r="AJ52" i="29"/>
  <c r="BV52" i="29"/>
  <c r="Q52" i="29"/>
  <c r="BO81" i="35"/>
  <c r="AV81" i="35"/>
  <c r="BO81" i="34"/>
  <c r="AV81" i="34"/>
  <c r="AV81" i="33"/>
  <c r="BO81" i="33"/>
  <c r="BO81" i="32"/>
  <c r="AV81" i="32"/>
  <c r="BO81" i="31"/>
  <c r="AV81" i="31"/>
  <c r="BO81" i="29"/>
  <c r="BO81" i="30"/>
  <c r="AV81" i="29"/>
  <c r="AC81" i="29"/>
  <c r="AV81" i="30"/>
  <c r="J81" i="29"/>
  <c r="AV85" i="32"/>
  <c r="BO85" i="32"/>
  <c r="AV85" i="30"/>
  <c r="AV85" i="35"/>
  <c r="BO85" i="31"/>
  <c r="BO85" i="35"/>
  <c r="AV85" i="31"/>
  <c r="BO85" i="34"/>
  <c r="BO85" i="30"/>
  <c r="AV85" i="34"/>
  <c r="BO85" i="29"/>
  <c r="BO85" i="33"/>
  <c r="AV85" i="29"/>
  <c r="AV85" i="33"/>
  <c r="AC82" i="29"/>
  <c r="J82" i="29"/>
  <c r="L81" i="35"/>
  <c r="AE81" i="35"/>
  <c r="AE82" i="35"/>
  <c r="L82" i="35"/>
  <c r="L81" i="34"/>
  <c r="AE81" i="34"/>
  <c r="AE82" i="34"/>
  <c r="L82" i="34"/>
  <c r="O81" i="33"/>
  <c r="AH81" i="33"/>
  <c r="AH82" i="33"/>
  <c r="O82" i="33"/>
  <c r="AI81" i="32"/>
  <c r="P81" i="32"/>
  <c r="P82" i="32"/>
  <c r="AI82" i="32"/>
  <c r="AI81" i="31"/>
  <c r="P81" i="31"/>
  <c r="P82" i="31"/>
  <c r="AI82" i="31"/>
  <c r="C81" i="31"/>
  <c r="V81" i="31"/>
  <c r="V82" i="31"/>
  <c r="C82" i="31"/>
  <c r="Z81" i="30"/>
  <c r="G81" i="30"/>
  <c r="Z82" i="30"/>
  <c r="G82" i="30"/>
  <c r="AA13" i="31"/>
  <c r="H13" i="31"/>
  <c r="M14" i="31"/>
  <c r="AF14" i="31"/>
  <c r="H16" i="31"/>
  <c r="AA16" i="31"/>
  <c r="AB17" i="31"/>
  <c r="I17" i="31"/>
  <c r="AF18" i="31"/>
  <c r="M18" i="31"/>
  <c r="AG19" i="31"/>
  <c r="N19" i="31"/>
  <c r="AK20" i="31"/>
  <c r="R20" i="31"/>
  <c r="H23" i="31"/>
  <c r="AA23" i="31"/>
  <c r="N24" i="31"/>
  <c r="AG24" i="31"/>
  <c r="AK25" i="31"/>
  <c r="R25" i="31"/>
  <c r="M27" i="31"/>
  <c r="AF27" i="31"/>
  <c r="N28" i="31"/>
  <c r="AG28" i="31"/>
  <c r="AK29" i="31"/>
  <c r="R29" i="31"/>
  <c r="AG31" i="31"/>
  <c r="N31" i="31"/>
  <c r="R32" i="31"/>
  <c r="AK32" i="31"/>
  <c r="AF34" i="31"/>
  <c r="M34" i="31"/>
  <c r="Q35" i="31"/>
  <c r="AJ35" i="31"/>
  <c r="AB37" i="31"/>
  <c r="I37" i="31"/>
  <c r="AF38" i="31"/>
  <c r="M38" i="31"/>
  <c r="AK39" i="31"/>
  <c r="R39" i="31"/>
  <c r="H41" i="31"/>
  <c r="AA41" i="31"/>
  <c r="Q42" i="31"/>
  <c r="AJ42" i="31"/>
  <c r="M44" i="31"/>
  <c r="AF44" i="31"/>
  <c r="AJ45" i="31"/>
  <c r="Q45" i="31"/>
  <c r="AB47" i="31"/>
  <c r="I47" i="31"/>
  <c r="AJ48" i="31"/>
  <c r="Q48" i="31"/>
  <c r="V50" i="31"/>
  <c r="C50" i="31"/>
  <c r="H51" i="31"/>
  <c r="AA51" i="31"/>
  <c r="AA52" i="31"/>
  <c r="H52" i="31"/>
  <c r="W54" i="31"/>
  <c r="D54" i="31"/>
  <c r="AF55" i="31"/>
  <c r="M55" i="31"/>
  <c r="V57" i="31"/>
  <c r="C57" i="31"/>
  <c r="N58" i="31"/>
  <c r="AG58" i="31"/>
  <c r="AJ59" i="31"/>
  <c r="Q59" i="31"/>
  <c r="V61" i="31"/>
  <c r="C61" i="31"/>
  <c r="AB62" i="31"/>
  <c r="I62" i="31"/>
  <c r="V64" i="31"/>
  <c r="C64" i="31"/>
  <c r="AG65" i="31"/>
  <c r="N65" i="31"/>
  <c r="AJ66" i="31"/>
  <c r="Q66" i="31"/>
  <c r="H68" i="31"/>
  <c r="AA68" i="31"/>
  <c r="AJ69" i="31"/>
  <c r="Q69" i="31"/>
  <c r="V71" i="31"/>
  <c r="C71" i="31"/>
  <c r="H72" i="31"/>
  <c r="AA72" i="31"/>
  <c r="AA73" i="31"/>
  <c r="H73" i="31"/>
  <c r="V75" i="31"/>
  <c r="C75" i="31"/>
  <c r="AA76" i="31"/>
  <c r="H76" i="31"/>
  <c r="I77" i="31"/>
  <c r="AB77" i="31"/>
  <c r="M78" i="31"/>
  <c r="AF78" i="31"/>
  <c r="Q79" i="31"/>
  <c r="AJ79" i="31"/>
  <c r="AB81" i="31"/>
  <c r="I81" i="31"/>
  <c r="I82" i="31"/>
  <c r="AB82" i="31"/>
  <c r="AA14" i="29"/>
  <c r="H14" i="29"/>
  <c r="BH18" i="35"/>
  <c r="AO18" i="34"/>
  <c r="AO18" i="35"/>
  <c r="BH18" i="34"/>
  <c r="BH18" i="33"/>
  <c r="AO18" i="33"/>
  <c r="BH18" i="32"/>
  <c r="AO18" i="32"/>
  <c r="BH18" i="31"/>
  <c r="AO18" i="31"/>
  <c r="AO18" i="30"/>
  <c r="BH18" i="30"/>
  <c r="BH18" i="29"/>
  <c r="AO18" i="29"/>
  <c r="V18" i="29"/>
  <c r="C18" i="29"/>
  <c r="BH22" i="35"/>
  <c r="AO22" i="35"/>
  <c r="BH22" i="34"/>
  <c r="AO22" i="34"/>
  <c r="AO22" i="33"/>
  <c r="BH22" i="33"/>
  <c r="BH22" i="32"/>
  <c r="AO22" i="32"/>
  <c r="AO22" i="31"/>
  <c r="BH22" i="31"/>
  <c r="AO22" i="30"/>
  <c r="BH22" i="30"/>
  <c r="BH22" i="29"/>
  <c r="AO22" i="29"/>
  <c r="V22" i="29"/>
  <c r="C22" i="29"/>
  <c r="BH26" i="35"/>
  <c r="AO26" i="34"/>
  <c r="AO26" i="35"/>
  <c r="BH26" i="34"/>
  <c r="BH26" i="33"/>
  <c r="AO26" i="33"/>
  <c r="BH26" i="32"/>
  <c r="AO26" i="32"/>
  <c r="BH26" i="31"/>
  <c r="AO26" i="31"/>
  <c r="AO26" i="30"/>
  <c r="BH26" i="30"/>
  <c r="BH26" i="29"/>
  <c r="AO26" i="29"/>
  <c r="V26" i="29"/>
  <c r="C26" i="29"/>
  <c r="BH30" i="35"/>
  <c r="AO30" i="35"/>
  <c r="AO30" i="34"/>
  <c r="BH30" i="34"/>
  <c r="AO30" i="33"/>
  <c r="BH30" i="33"/>
  <c r="BH30" i="32"/>
  <c r="AO30" i="32"/>
  <c r="AO30" i="31"/>
  <c r="BH30" i="31"/>
  <c r="AO30" i="30"/>
  <c r="BH30" i="30"/>
  <c r="BH30" i="29"/>
  <c r="AO30" i="29"/>
  <c r="V30" i="29"/>
  <c r="C30" i="29"/>
  <c r="BH34" i="35"/>
  <c r="AO34" i="35"/>
  <c r="AO34" i="34"/>
  <c r="BH34" i="34"/>
  <c r="BH34" i="33"/>
  <c r="AO34" i="33"/>
  <c r="BH34" i="32"/>
  <c r="AO34" i="32"/>
  <c r="AO34" i="31"/>
  <c r="BH34" i="31"/>
  <c r="AO34" i="30"/>
  <c r="BH34" i="30"/>
  <c r="BH34" i="29"/>
  <c r="AO34" i="29"/>
  <c r="V34" i="29"/>
  <c r="C34" i="29"/>
  <c r="BH38" i="35"/>
  <c r="AO38" i="35"/>
  <c r="AO38" i="34"/>
  <c r="BH38" i="34"/>
  <c r="BH38" i="33"/>
  <c r="AO38" i="33"/>
  <c r="BH38" i="32"/>
  <c r="BH38" i="31"/>
  <c r="AO38" i="32"/>
  <c r="AO38" i="31"/>
  <c r="AO38" i="30"/>
  <c r="BH38" i="30"/>
  <c r="BH38" i="29"/>
  <c r="AO38" i="29"/>
  <c r="V38" i="29"/>
  <c r="C38" i="29"/>
  <c r="BV40" i="35"/>
  <c r="BC40" i="35"/>
  <c r="BC40" i="34"/>
  <c r="BV40" i="34"/>
  <c r="BC40" i="33"/>
  <c r="BV40" i="33"/>
  <c r="BC40" i="32"/>
  <c r="BV40" i="32"/>
  <c r="BV40" i="31"/>
  <c r="BC40" i="31"/>
  <c r="BV40" i="30"/>
  <c r="BC40" i="30"/>
  <c r="BV40" i="29"/>
  <c r="BC40" i="29"/>
  <c r="AJ40" i="29"/>
  <c r="Q40" i="29"/>
  <c r="BV44" i="35"/>
  <c r="BC44" i="35"/>
  <c r="BC44" i="34"/>
  <c r="BV44" i="33"/>
  <c r="BV44" i="34"/>
  <c r="BC44" i="33"/>
  <c r="BV44" i="32"/>
  <c r="BV44" i="31"/>
  <c r="BC44" i="32"/>
  <c r="BC44" i="31"/>
  <c r="BV44" i="30"/>
  <c r="BC44" i="30"/>
  <c r="BC44" i="29"/>
  <c r="AJ44" i="29"/>
  <c r="BV44" i="29"/>
  <c r="Q44" i="29"/>
  <c r="BV49" i="35"/>
  <c r="BC49" i="35"/>
  <c r="BC49" i="34"/>
  <c r="BV49" i="34"/>
  <c r="BV49" i="33"/>
  <c r="BC49" i="33"/>
  <c r="BV49" i="32"/>
  <c r="BC49" i="32"/>
  <c r="BC49" i="31"/>
  <c r="BV49" i="31"/>
  <c r="BC49" i="30"/>
  <c r="BV49" i="30"/>
  <c r="BC49" i="29"/>
  <c r="BV49" i="29"/>
  <c r="AJ49" i="29"/>
  <c r="Q49" i="29"/>
  <c r="BV59" i="35"/>
  <c r="BC59" i="35"/>
  <c r="BV59" i="34"/>
  <c r="BC59" i="34"/>
  <c r="BV59" i="33"/>
  <c r="BC59" i="33"/>
  <c r="BC59" i="32"/>
  <c r="BV59" i="32"/>
  <c r="BV59" i="31"/>
  <c r="BC59" i="31"/>
  <c r="BV59" i="30"/>
  <c r="BC59" i="30"/>
  <c r="BV59" i="29"/>
  <c r="BC59" i="29"/>
  <c r="AJ59" i="29"/>
  <c r="Q59" i="29"/>
  <c r="BC70" i="35"/>
  <c r="BV70" i="35"/>
  <c r="BV70" i="34"/>
  <c r="BC70" i="34"/>
  <c r="BC70" i="33"/>
  <c r="BV70" i="33"/>
  <c r="BV70" i="32"/>
  <c r="BC70" i="32"/>
  <c r="BC70" i="31"/>
  <c r="BV70" i="31"/>
  <c r="BC70" i="30"/>
  <c r="BV70" i="29"/>
  <c r="BC70" i="29"/>
  <c r="BV70" i="30"/>
  <c r="AJ70" i="29"/>
  <c r="Q70" i="29"/>
  <c r="BC76" i="35"/>
  <c r="BV76" i="35"/>
  <c r="BV76" i="34"/>
  <c r="BC76" i="34"/>
  <c r="BV76" i="33"/>
  <c r="BC76" i="33"/>
  <c r="BC76" i="32"/>
  <c r="BV76" i="32"/>
  <c r="BV76" i="31"/>
  <c r="BC76" i="31"/>
  <c r="BV76" i="29"/>
  <c r="BV76" i="30"/>
  <c r="BC76" i="30"/>
  <c r="BC76" i="29"/>
  <c r="AJ76" i="29"/>
  <c r="Q76" i="29"/>
  <c r="V14" i="30"/>
  <c r="C14" i="30"/>
  <c r="Q19" i="30"/>
  <c r="AJ19" i="30"/>
  <c r="Q23" i="30"/>
  <c r="AJ23" i="30"/>
  <c r="Q26" i="30"/>
  <c r="AJ26" i="30"/>
  <c r="C31" i="30"/>
  <c r="V31" i="30"/>
  <c r="V34" i="30"/>
  <c r="C34" i="30"/>
  <c r="AJ37" i="30"/>
  <c r="Q37" i="30"/>
  <c r="C41" i="30"/>
  <c r="V41" i="30"/>
  <c r="AJ45" i="30"/>
  <c r="Q45" i="30"/>
  <c r="C49" i="30"/>
  <c r="V49" i="30"/>
  <c r="H52" i="30"/>
  <c r="AA52" i="30"/>
  <c r="AJ54" i="30"/>
  <c r="Q54" i="30"/>
  <c r="AA58" i="30"/>
  <c r="H58" i="30"/>
  <c r="AA62" i="30"/>
  <c r="H62" i="30"/>
  <c r="C65" i="30"/>
  <c r="V65" i="30"/>
  <c r="V68" i="30"/>
  <c r="C68" i="30"/>
  <c r="V71" i="30"/>
  <c r="C71" i="30"/>
  <c r="AJ75" i="30"/>
  <c r="Q75" i="30"/>
  <c r="AJ78" i="30"/>
  <c r="Q78" i="30"/>
  <c r="AF81" i="30"/>
  <c r="M81" i="30"/>
  <c r="M82" i="30"/>
  <c r="AF82" i="30"/>
  <c r="AA12" i="32"/>
  <c r="H12" i="32"/>
  <c r="AG13" i="32"/>
  <c r="N13" i="32"/>
  <c r="V15" i="32"/>
  <c r="C15" i="32"/>
  <c r="AB16" i="32"/>
  <c r="I16" i="32"/>
  <c r="M17" i="32"/>
  <c r="AF17" i="32"/>
  <c r="AK18" i="32"/>
  <c r="R18" i="32"/>
  <c r="AJ20" i="32"/>
  <c r="Q20" i="32"/>
  <c r="V22" i="32"/>
  <c r="C22" i="32"/>
  <c r="AB23" i="32"/>
  <c r="I23" i="32"/>
  <c r="N24" i="32"/>
  <c r="AG24" i="32"/>
  <c r="AJ25" i="32"/>
  <c r="Q25" i="32"/>
  <c r="R26" i="32"/>
  <c r="AK26" i="32"/>
  <c r="C29" i="32"/>
  <c r="V29" i="32"/>
  <c r="AA30" i="32"/>
  <c r="H30" i="32"/>
  <c r="AB31" i="32"/>
  <c r="I31" i="32"/>
  <c r="Q32" i="32"/>
  <c r="AJ32" i="32"/>
  <c r="AJ33" i="32"/>
  <c r="Q33" i="32"/>
  <c r="R34" i="32"/>
  <c r="AK34" i="32"/>
  <c r="D36" i="32"/>
  <c r="W36" i="32"/>
  <c r="Q37" i="32"/>
  <c r="AJ37" i="32"/>
  <c r="AA39" i="32"/>
  <c r="H39" i="32"/>
  <c r="N40" i="32"/>
  <c r="AG40" i="32"/>
  <c r="R41" i="32"/>
  <c r="AK41" i="32"/>
  <c r="R43" i="32"/>
  <c r="AK43" i="32"/>
  <c r="AF45" i="32"/>
  <c r="M45" i="32"/>
  <c r="N46" i="32"/>
  <c r="AG46" i="32"/>
  <c r="AK47" i="32"/>
  <c r="R47" i="32"/>
  <c r="H49" i="32"/>
  <c r="AA49" i="32"/>
  <c r="AF50" i="32"/>
  <c r="M50" i="32"/>
  <c r="N51" i="32"/>
  <c r="AG51" i="32"/>
  <c r="N53" i="32"/>
  <c r="AG53" i="32"/>
  <c r="AA55" i="32"/>
  <c r="H55" i="32"/>
  <c r="AB56" i="32"/>
  <c r="I56" i="32"/>
  <c r="N57" i="32"/>
  <c r="AG57" i="32"/>
  <c r="R58" i="32"/>
  <c r="AK58" i="32"/>
  <c r="AJ60" i="32"/>
  <c r="Q60" i="32"/>
  <c r="V62" i="32"/>
  <c r="C62" i="32"/>
  <c r="AA63" i="32"/>
  <c r="H63" i="32"/>
  <c r="N64" i="32"/>
  <c r="AG64" i="32"/>
  <c r="R65" i="32"/>
  <c r="AK65" i="32"/>
  <c r="H67" i="32"/>
  <c r="AA67" i="32"/>
  <c r="V69" i="32"/>
  <c r="C69" i="32"/>
  <c r="AG70" i="32"/>
  <c r="N70" i="32"/>
  <c r="R71" i="32"/>
  <c r="AK71" i="32"/>
  <c r="AK72" i="32"/>
  <c r="R72" i="32"/>
  <c r="R73" i="32"/>
  <c r="AK73" i="32"/>
  <c r="V75" i="32"/>
  <c r="C75" i="32"/>
  <c r="H76" i="32"/>
  <c r="AA76" i="32"/>
  <c r="R77" i="32"/>
  <c r="AK77" i="32"/>
  <c r="AF79" i="32"/>
  <c r="M79" i="32"/>
  <c r="N80" i="32"/>
  <c r="AG80" i="32"/>
  <c r="D14" i="33"/>
  <c r="W14" i="33"/>
  <c r="D26" i="33"/>
  <c r="W26" i="33"/>
  <c r="N41" i="33"/>
  <c r="AG41" i="33"/>
  <c r="AK66" i="33"/>
  <c r="R66" i="33"/>
  <c r="AG79" i="33"/>
  <c r="N79" i="33"/>
  <c r="AG81" i="33"/>
  <c r="N81" i="33"/>
  <c r="N82" i="33"/>
  <c r="AG82" i="33"/>
  <c r="AJ13" i="34"/>
  <c r="Q13" i="34"/>
  <c r="W16" i="34"/>
  <c r="D16" i="34"/>
  <c r="C20" i="34"/>
  <c r="V20" i="34"/>
  <c r="Q23" i="34"/>
  <c r="AJ23" i="34"/>
  <c r="V26" i="34"/>
  <c r="C26" i="34"/>
  <c r="AF29" i="34"/>
  <c r="M29" i="34"/>
  <c r="W32" i="34"/>
  <c r="D32" i="34"/>
  <c r="AF35" i="34"/>
  <c r="M35" i="34"/>
  <c r="Q38" i="34"/>
  <c r="AJ38" i="34"/>
  <c r="AJ41" i="34"/>
  <c r="Q41" i="34"/>
  <c r="M45" i="34"/>
  <c r="AF45" i="34"/>
  <c r="AJ48" i="34"/>
  <c r="Q48" i="34"/>
  <c r="M51" i="34"/>
  <c r="AF51" i="34"/>
  <c r="AF54" i="34"/>
  <c r="M54" i="34"/>
  <c r="AF57" i="34"/>
  <c r="M57" i="34"/>
  <c r="V61" i="34"/>
  <c r="C61" i="34"/>
  <c r="M63" i="34"/>
  <c r="AF63" i="34"/>
  <c r="V67" i="34"/>
  <c r="C67" i="34"/>
  <c r="AF70" i="34"/>
  <c r="M70" i="34"/>
  <c r="H74" i="34"/>
  <c r="AA74" i="34"/>
  <c r="H76" i="34"/>
  <c r="AA76" i="34"/>
  <c r="H79" i="34"/>
  <c r="AA79" i="34"/>
  <c r="Q81" i="34"/>
  <c r="AJ81" i="34"/>
  <c r="Q82" i="34"/>
  <c r="AJ82" i="34"/>
  <c r="M12" i="35"/>
  <c r="AF12" i="35"/>
  <c r="O14" i="35"/>
  <c r="AH14" i="35"/>
  <c r="Q16" i="35"/>
  <c r="AJ16" i="35"/>
  <c r="Q18" i="35"/>
  <c r="AJ18" i="35"/>
  <c r="AC20" i="35"/>
  <c r="J20" i="35"/>
  <c r="M22" i="35"/>
  <c r="AF22" i="35"/>
  <c r="M24" i="35"/>
  <c r="AF24" i="35"/>
  <c r="AJ26" i="35"/>
  <c r="Q26" i="35"/>
  <c r="M28" i="35"/>
  <c r="AF28" i="35"/>
  <c r="O30" i="35"/>
  <c r="AH30" i="35"/>
  <c r="O33" i="35"/>
  <c r="AH33" i="35"/>
  <c r="C35" i="35"/>
  <c r="V35" i="35"/>
  <c r="Q36" i="35"/>
  <c r="AJ36" i="35"/>
  <c r="AH38" i="35"/>
  <c r="O38" i="35"/>
  <c r="AJ40" i="35"/>
  <c r="Q40" i="35"/>
  <c r="V43" i="35"/>
  <c r="C43" i="35"/>
  <c r="M44" i="35"/>
  <c r="AF44" i="35"/>
  <c r="M46" i="35"/>
  <c r="AF46" i="35"/>
  <c r="Q48" i="35"/>
  <c r="AJ48" i="35"/>
  <c r="AJ50" i="35"/>
  <c r="Q50" i="35"/>
  <c r="AJ52" i="35"/>
  <c r="Q52" i="35"/>
  <c r="AJ54" i="35"/>
  <c r="Q54" i="35"/>
  <c r="O57" i="35"/>
  <c r="AH57" i="35"/>
  <c r="O59" i="35"/>
  <c r="AH59" i="35"/>
  <c r="V62" i="35"/>
  <c r="C62" i="35"/>
  <c r="AC64" i="35"/>
  <c r="J64" i="35"/>
  <c r="AF66" i="35"/>
  <c r="M66" i="35"/>
  <c r="AJ68" i="35"/>
  <c r="Q68" i="35"/>
  <c r="Q71" i="35"/>
  <c r="AJ71" i="35"/>
  <c r="H74" i="35"/>
  <c r="AA74" i="35"/>
  <c r="M75" i="35"/>
  <c r="AF75" i="35"/>
  <c r="V77" i="35"/>
  <c r="C77" i="35"/>
  <c r="AC78" i="35"/>
  <c r="J78" i="35"/>
  <c r="O79" i="35"/>
  <c r="AH79" i="35"/>
  <c r="C81" i="35"/>
  <c r="V81" i="35"/>
  <c r="C82" i="35"/>
  <c r="V82" i="35"/>
  <c r="W81" i="31"/>
  <c r="D81" i="31"/>
  <c r="D82" i="31"/>
  <c r="W82" i="31"/>
  <c r="U63" i="31"/>
  <c r="B63" i="31"/>
  <c r="W27" i="30"/>
  <c r="D27" i="30"/>
  <c r="B69" i="30"/>
  <c r="U69" i="30"/>
  <c r="U21" i="30"/>
  <c r="B21" i="30"/>
  <c r="U46" i="30"/>
  <c r="B46" i="30"/>
  <c r="U36" i="30"/>
  <c r="B36" i="30"/>
  <c r="U48" i="30"/>
  <c r="B48" i="30"/>
  <c r="U76" i="30"/>
  <c r="B76" i="30"/>
  <c r="D74" i="30"/>
  <c r="W74" i="30"/>
  <c r="B35" i="30"/>
  <c r="U35" i="30"/>
  <c r="U54" i="30"/>
  <c r="B54" i="30"/>
  <c r="W64" i="30"/>
  <c r="D64" i="30"/>
  <c r="D41" i="32"/>
  <c r="W41" i="32"/>
  <c r="B53" i="32"/>
  <c r="U53" i="32"/>
  <c r="B61" i="32"/>
  <c r="U61" i="32"/>
  <c r="B71" i="32"/>
  <c r="U71" i="32"/>
  <c r="U19" i="32"/>
  <c r="B19" i="32"/>
  <c r="D46" i="32"/>
  <c r="W46" i="32"/>
  <c r="D23" i="32"/>
  <c r="W23" i="32"/>
  <c r="U28" i="32"/>
  <c r="B28" i="32"/>
  <c r="D64" i="32"/>
  <c r="W64" i="32"/>
  <c r="D58" i="32"/>
  <c r="W58" i="32"/>
  <c r="B79" i="32"/>
  <c r="U79" i="32"/>
  <c r="U75" i="33"/>
  <c r="B75" i="33"/>
  <c r="W57" i="34"/>
  <c r="D57" i="34"/>
  <c r="U58" i="34"/>
  <c r="B58" i="34"/>
  <c r="W45" i="34"/>
  <c r="D45" i="34"/>
  <c r="W75" i="34"/>
  <c r="D75" i="34"/>
  <c r="B66" i="34"/>
  <c r="U66" i="34"/>
  <c r="W41" i="34"/>
  <c r="D41" i="34"/>
  <c r="U51" i="34"/>
  <c r="B51" i="34"/>
  <c r="W65" i="34"/>
  <c r="D65" i="34"/>
  <c r="U18" i="34"/>
  <c r="B18" i="34"/>
  <c r="U32" i="35"/>
  <c r="B32" i="35"/>
  <c r="W56" i="35"/>
  <c r="D56" i="35"/>
  <c r="D74" i="35"/>
  <c r="W74" i="35"/>
  <c r="D12" i="35"/>
  <c r="W12" i="35"/>
  <c r="U20" i="35"/>
  <c r="B20" i="35"/>
  <c r="B59" i="35"/>
  <c r="U59" i="35"/>
  <c r="D81" i="35"/>
  <c r="W81" i="35"/>
  <c r="W82" i="35"/>
  <c r="D82" i="35"/>
  <c r="D64" i="35"/>
  <c r="W64" i="35"/>
  <c r="W16" i="35"/>
  <c r="D16" i="35"/>
  <c r="B43" i="35"/>
  <c r="U43" i="35"/>
  <c r="B69" i="35"/>
  <c r="U69" i="35"/>
  <c r="U22" i="35"/>
  <c r="B22" i="35"/>
  <c r="B71" i="35"/>
  <c r="U71" i="35"/>
  <c r="U35" i="31"/>
  <c r="B35" i="31"/>
  <c r="AF12" i="31"/>
  <c r="M12" i="31"/>
  <c r="X54" i="31"/>
  <c r="E54" i="31"/>
  <c r="E78" i="31"/>
  <c r="X78" i="31"/>
  <c r="X72" i="31"/>
  <c r="E72" i="31"/>
  <c r="X73" i="31"/>
  <c r="E73" i="31"/>
  <c r="W67" i="31"/>
  <c r="D67" i="31"/>
  <c r="D63" i="31"/>
  <c r="W63" i="31"/>
  <c r="W60" i="31"/>
  <c r="D60" i="31"/>
  <c r="AG55" i="31"/>
  <c r="N55" i="31"/>
  <c r="X50" i="31"/>
  <c r="E50" i="31"/>
  <c r="N46" i="31"/>
  <c r="AG46" i="31"/>
  <c r="X43" i="31"/>
  <c r="E43" i="31"/>
  <c r="E37" i="31"/>
  <c r="X37" i="31"/>
  <c r="X32" i="31"/>
  <c r="E32" i="31"/>
  <c r="AG25" i="31"/>
  <c r="N25" i="31"/>
  <c r="E21" i="31"/>
  <c r="X21" i="31"/>
  <c r="E14" i="31"/>
  <c r="X14" i="31"/>
  <c r="W52" i="31"/>
  <c r="D52" i="31"/>
  <c r="BR46" i="35"/>
  <c r="AY46" i="35"/>
  <c r="BR46" i="34"/>
  <c r="AY46" i="34"/>
  <c r="BR46" i="33"/>
  <c r="AY46" i="33"/>
  <c r="AY46" i="32"/>
  <c r="AY46" i="31"/>
  <c r="BR46" i="32"/>
  <c r="BR46" i="31"/>
  <c r="BR46" i="30"/>
  <c r="AY46" i="30"/>
  <c r="M46" i="29"/>
  <c r="BR46" i="29"/>
  <c r="AY46" i="29"/>
  <c r="AF46" i="29"/>
  <c r="BM39" i="35"/>
  <c r="AT39" i="35"/>
  <c r="AT39" i="34"/>
  <c r="BM39" i="34"/>
  <c r="AT39" i="33"/>
  <c r="BM39" i="33"/>
  <c r="AT39" i="32"/>
  <c r="BM39" i="32"/>
  <c r="AT39" i="31"/>
  <c r="BM39" i="31"/>
  <c r="BM39" i="30"/>
  <c r="AT39" i="30"/>
  <c r="AT39" i="29"/>
  <c r="AA39" i="29"/>
  <c r="BM39" i="29"/>
  <c r="H39" i="29"/>
  <c r="BR47" i="35"/>
  <c r="AY47" i="35"/>
  <c r="BR47" i="34"/>
  <c r="AY47" i="34"/>
  <c r="BR47" i="33"/>
  <c r="AY47" i="33"/>
  <c r="AY47" i="32"/>
  <c r="BR47" i="32"/>
  <c r="BR47" i="31"/>
  <c r="AY47" i="31"/>
  <c r="AY47" i="30"/>
  <c r="BR47" i="30"/>
  <c r="BR47" i="29"/>
  <c r="AY47" i="29"/>
  <c r="AF47" i="29"/>
  <c r="M47" i="29"/>
  <c r="AP81" i="35"/>
  <c r="BI81" i="35"/>
  <c r="AP81" i="34"/>
  <c r="BI81" i="34"/>
  <c r="AP81" i="33"/>
  <c r="BI81" i="33"/>
  <c r="BI81" i="32"/>
  <c r="AP81" i="32"/>
  <c r="BI81" i="31"/>
  <c r="AP81" i="31"/>
  <c r="BI81" i="30"/>
  <c r="AP81" i="30"/>
  <c r="D81" i="29"/>
  <c r="BI81" i="29"/>
  <c r="AP81" i="29"/>
  <c r="W81" i="29"/>
  <c r="BI85" i="34"/>
  <c r="BI85" i="29"/>
  <c r="BI85" i="33"/>
  <c r="AP85" i="30"/>
  <c r="AP85" i="33"/>
  <c r="AP85" i="29"/>
  <c r="AP85" i="32"/>
  <c r="BI85" i="32"/>
  <c r="BI85" i="35"/>
  <c r="AP85" i="31"/>
  <c r="AP85" i="35"/>
  <c r="BI85" i="31"/>
  <c r="AP85" i="34"/>
  <c r="BI85" i="30"/>
  <c r="D82" i="29"/>
  <c r="W82" i="29"/>
  <c r="BG43" i="35"/>
  <c r="AN43" i="35"/>
  <c r="BG43" i="34"/>
  <c r="BG43" i="33"/>
  <c r="AN43" i="33"/>
  <c r="AN43" i="34"/>
  <c r="AN43" i="32"/>
  <c r="BG43" i="32"/>
  <c r="AN43" i="31"/>
  <c r="BG43" i="31"/>
  <c r="BG43" i="30"/>
  <c r="AN43" i="30"/>
  <c r="AN43" i="29"/>
  <c r="U43" i="29"/>
  <c r="BG43" i="29"/>
  <c r="B43" i="29"/>
  <c r="BG49" i="35"/>
  <c r="AN49" i="35"/>
  <c r="AN49" i="34"/>
  <c r="BG49" i="34"/>
  <c r="AN49" i="33"/>
  <c r="BG49" i="33"/>
  <c r="AN49" i="32"/>
  <c r="BG49" i="32"/>
  <c r="BG49" i="31"/>
  <c r="AN49" i="31"/>
  <c r="BG49" i="30"/>
  <c r="AN49" i="29"/>
  <c r="U49" i="29"/>
  <c r="AN49" i="30"/>
  <c r="BG49" i="29"/>
  <c r="B49" i="29"/>
  <c r="BG29" i="35"/>
  <c r="AN29" i="35"/>
  <c r="AN29" i="34"/>
  <c r="BG29" i="34"/>
  <c r="AN29" i="33"/>
  <c r="BG29" i="33"/>
  <c r="BG29" i="32"/>
  <c r="AN29" i="32"/>
  <c r="AN29" i="31"/>
  <c r="BG29" i="31"/>
  <c r="BG29" i="30"/>
  <c r="AN29" i="30"/>
  <c r="BG29" i="29"/>
  <c r="AN29" i="29"/>
  <c r="U29" i="29"/>
  <c r="B29" i="29"/>
  <c r="C8" i="26"/>
  <c r="BG16" i="35"/>
  <c r="AN16" i="34"/>
  <c r="AN16" i="35"/>
  <c r="BG16" i="34"/>
  <c r="BG16" i="33"/>
  <c r="AN16" i="33"/>
  <c r="BG16" i="32"/>
  <c r="AN16" i="32"/>
  <c r="BG16" i="31"/>
  <c r="AN16" i="31"/>
  <c r="BG16" i="30"/>
  <c r="AN16" i="30"/>
  <c r="BG16" i="29"/>
  <c r="AN16" i="29"/>
  <c r="U16" i="29"/>
  <c r="B16" i="29"/>
  <c r="M49" i="30"/>
  <c r="AF49" i="30"/>
  <c r="AA38" i="30"/>
  <c r="H38" i="30"/>
  <c r="AF69" i="30"/>
  <c r="M69" i="30"/>
  <c r="M74" i="30"/>
  <c r="AF74" i="30"/>
  <c r="M63" i="30"/>
  <c r="AF63" i="30"/>
  <c r="AA49" i="30"/>
  <c r="H49" i="30"/>
  <c r="AF39" i="30"/>
  <c r="M39" i="30"/>
  <c r="M29" i="30"/>
  <c r="AF29" i="30"/>
  <c r="U37" i="30"/>
  <c r="B37" i="30"/>
  <c r="AF18" i="30"/>
  <c r="M18" i="30"/>
  <c r="C16" i="30"/>
  <c r="V16" i="30"/>
  <c r="AA13" i="30"/>
  <c r="H13" i="30"/>
  <c r="AF44" i="32"/>
  <c r="M44" i="32"/>
  <c r="U35" i="32"/>
  <c r="B35" i="32"/>
  <c r="AF66" i="32"/>
  <c r="M66" i="32"/>
  <c r="M49" i="32"/>
  <c r="AF49" i="32"/>
  <c r="M32" i="32"/>
  <c r="AF32" i="32"/>
  <c r="M15" i="32"/>
  <c r="AF15" i="32"/>
  <c r="X80" i="32"/>
  <c r="E80" i="32"/>
  <c r="X70" i="32"/>
  <c r="E70" i="32"/>
  <c r="E63" i="32"/>
  <c r="X63" i="32"/>
  <c r="E55" i="32"/>
  <c r="X55" i="32"/>
  <c r="E47" i="32"/>
  <c r="X47" i="32"/>
  <c r="D40" i="32"/>
  <c r="W40" i="32"/>
  <c r="D35" i="32"/>
  <c r="W35" i="32"/>
  <c r="W30" i="32"/>
  <c r="D30" i="32"/>
  <c r="W26" i="32"/>
  <c r="D26" i="32"/>
  <c r="E19" i="32"/>
  <c r="X19" i="32"/>
  <c r="W15" i="32"/>
  <c r="D15" i="32"/>
  <c r="C18" i="32"/>
  <c r="V18" i="32"/>
  <c r="B13" i="33"/>
  <c r="U13" i="33"/>
  <c r="U61" i="33"/>
  <c r="B61" i="33"/>
  <c r="B23" i="34"/>
  <c r="U23" i="34"/>
  <c r="B78" i="34"/>
  <c r="U78" i="34"/>
  <c r="H51" i="34"/>
  <c r="AA51" i="34"/>
  <c r="H30" i="34"/>
  <c r="AA30" i="34"/>
  <c r="Y81" i="35"/>
  <c r="F81" i="35"/>
  <c r="F82" i="35"/>
  <c r="Y82" i="35"/>
  <c r="Y70" i="35"/>
  <c r="F70" i="35"/>
  <c r="F42" i="35"/>
  <c r="Y42" i="35"/>
  <c r="Y12" i="35"/>
  <c r="F12" i="35"/>
  <c r="BG65" i="35"/>
  <c r="AN65" i="35"/>
  <c r="AN65" i="34"/>
  <c r="BG65" i="34"/>
  <c r="AN65" i="33"/>
  <c r="BG65" i="33"/>
  <c r="AN65" i="32"/>
  <c r="BG65" i="32"/>
  <c r="BG65" i="31"/>
  <c r="AN65" i="31"/>
  <c r="BG65" i="29"/>
  <c r="BG65" i="30"/>
  <c r="AN65" i="29"/>
  <c r="U65" i="29"/>
  <c r="AN65" i="30"/>
  <c r="B65" i="29"/>
  <c r="B53" i="30"/>
  <c r="U53" i="30"/>
  <c r="AN62" i="35"/>
  <c r="BG62" i="35"/>
  <c r="BG62" i="34"/>
  <c r="AN62" i="34"/>
  <c r="BG62" i="33"/>
  <c r="AN62" i="33"/>
  <c r="BG62" i="32"/>
  <c r="BG62" i="31"/>
  <c r="AN62" i="31"/>
  <c r="AN62" i="32"/>
  <c r="AN62" i="30"/>
  <c r="BG62" i="30"/>
  <c r="AN62" i="29"/>
  <c r="U62" i="29"/>
  <c r="BG62" i="29"/>
  <c r="B62" i="29"/>
  <c r="BG42" i="35"/>
  <c r="AN42" i="35"/>
  <c r="BG42" i="34"/>
  <c r="BG42" i="33"/>
  <c r="AN42" i="33"/>
  <c r="AN42" i="34"/>
  <c r="AN42" i="32"/>
  <c r="BG42" i="32"/>
  <c r="AN42" i="31"/>
  <c r="BG42" i="31"/>
  <c r="AN42" i="30"/>
  <c r="BG42" i="30"/>
  <c r="AN42" i="29"/>
  <c r="BG42" i="29"/>
  <c r="U42" i="29"/>
  <c r="B42" i="29"/>
  <c r="U32" i="30"/>
  <c r="B32" i="30"/>
  <c r="U51" i="35"/>
  <c r="B51" i="35"/>
  <c r="B23" i="35"/>
  <c r="U23" i="35"/>
  <c r="U32" i="34"/>
  <c r="B32" i="34"/>
  <c r="U76" i="33"/>
  <c r="B76" i="33"/>
  <c r="B55" i="33"/>
  <c r="U55" i="33"/>
  <c r="U44" i="33"/>
  <c r="B44" i="33"/>
  <c r="U36" i="33"/>
  <c r="B36" i="33"/>
  <c r="B19" i="33"/>
  <c r="U19" i="33"/>
  <c r="L81" i="32"/>
  <c r="AE81" i="32"/>
  <c r="L82" i="32"/>
  <c r="AE82" i="32"/>
  <c r="U35" i="34"/>
  <c r="B35" i="34"/>
  <c r="U56" i="33"/>
  <c r="B56" i="33"/>
  <c r="D79" i="34"/>
  <c r="W79" i="34"/>
  <c r="BI67" i="35"/>
  <c r="AP67" i="35"/>
  <c r="AP67" i="34"/>
  <c r="BI67" i="34"/>
  <c r="AP67" i="33"/>
  <c r="BI67" i="33"/>
  <c r="AP67" i="32"/>
  <c r="BI67" i="31"/>
  <c r="BI67" i="32"/>
  <c r="AP67" i="31"/>
  <c r="AP67" i="30"/>
  <c r="BI67" i="29"/>
  <c r="BI67" i="30"/>
  <c r="AP67" i="29"/>
  <c r="W67" i="29"/>
  <c r="D67" i="29"/>
  <c r="AP58" i="35"/>
  <c r="BI58" i="35"/>
  <c r="AP58" i="34"/>
  <c r="BI58" i="34"/>
  <c r="AP58" i="33"/>
  <c r="BI58" i="33"/>
  <c r="AP58" i="32"/>
  <c r="BI58" i="32"/>
  <c r="AP58" i="31"/>
  <c r="BI58" i="31"/>
  <c r="BI58" i="30"/>
  <c r="BI58" i="29"/>
  <c r="AP58" i="30"/>
  <c r="AP58" i="29"/>
  <c r="W58" i="29"/>
  <c r="D58" i="29"/>
  <c r="AP50" i="35"/>
  <c r="BI50" i="35"/>
  <c r="AP50" i="34"/>
  <c r="BI50" i="34"/>
  <c r="AP50" i="33"/>
  <c r="BI50" i="33"/>
  <c r="BI50" i="32"/>
  <c r="AP50" i="32"/>
  <c r="AP50" i="31"/>
  <c r="BI50" i="31"/>
  <c r="BI50" i="30"/>
  <c r="BI50" i="29"/>
  <c r="AP50" i="29"/>
  <c r="W50" i="29"/>
  <c r="AP50" i="30"/>
  <c r="D50" i="29"/>
  <c r="BI39" i="35"/>
  <c r="AP39" i="35"/>
  <c r="AP39" i="34"/>
  <c r="BI39" i="33"/>
  <c r="AP39" i="33"/>
  <c r="BI39" i="34"/>
  <c r="BI39" i="32"/>
  <c r="BI39" i="31"/>
  <c r="AP39" i="32"/>
  <c r="AP39" i="31"/>
  <c r="AP39" i="30"/>
  <c r="BI39" i="30"/>
  <c r="AP39" i="29"/>
  <c r="W39" i="29"/>
  <c r="BI39" i="29"/>
  <c r="D39" i="29"/>
  <c r="W22" i="30"/>
  <c r="D22" i="30"/>
  <c r="AE13" i="29"/>
  <c r="L13" i="29"/>
  <c r="AX21" i="35"/>
  <c r="BQ21" i="34"/>
  <c r="BQ21" i="35"/>
  <c r="AX21" i="34"/>
  <c r="AX21" i="33"/>
  <c r="BQ21" i="33"/>
  <c r="AX21" i="32"/>
  <c r="BQ21" i="32"/>
  <c r="AX21" i="31"/>
  <c r="BQ21" i="31"/>
  <c r="BQ21" i="30"/>
  <c r="AX21" i="30"/>
  <c r="BQ21" i="29"/>
  <c r="AX21" i="29"/>
  <c r="AE21" i="29"/>
  <c r="L21" i="29"/>
  <c r="BQ29" i="35"/>
  <c r="AX29" i="35"/>
  <c r="BQ29" i="34"/>
  <c r="AX29" i="34"/>
  <c r="AX29" i="33"/>
  <c r="BQ29" i="33"/>
  <c r="AX29" i="32"/>
  <c r="BQ29" i="32"/>
  <c r="AX29" i="31"/>
  <c r="BQ29" i="31"/>
  <c r="BQ29" i="30"/>
  <c r="AX29" i="30"/>
  <c r="BQ29" i="29"/>
  <c r="AX29" i="29"/>
  <c r="AE29" i="29"/>
  <c r="L29" i="29"/>
  <c r="BQ37" i="35"/>
  <c r="AX37" i="35"/>
  <c r="BQ37" i="34"/>
  <c r="BQ37" i="33"/>
  <c r="AX37" i="33"/>
  <c r="AX37" i="34"/>
  <c r="AX37" i="32"/>
  <c r="BQ37" i="32"/>
  <c r="AX37" i="31"/>
  <c r="BQ37" i="31"/>
  <c r="BQ37" i="30"/>
  <c r="AX37" i="30"/>
  <c r="BQ37" i="29"/>
  <c r="AX37" i="29"/>
  <c r="AE37" i="29"/>
  <c r="L37" i="29"/>
  <c r="BQ45" i="35"/>
  <c r="AX45" i="35"/>
  <c r="BQ45" i="34"/>
  <c r="AX45" i="34"/>
  <c r="BQ45" i="33"/>
  <c r="AX45" i="33"/>
  <c r="AX45" i="32"/>
  <c r="AX45" i="31"/>
  <c r="BQ45" i="32"/>
  <c r="BQ45" i="31"/>
  <c r="BQ45" i="30"/>
  <c r="AX45" i="30"/>
  <c r="AX45" i="29"/>
  <c r="BQ45" i="29"/>
  <c r="AE45" i="29"/>
  <c r="L45" i="29"/>
  <c r="BQ53" i="35"/>
  <c r="AX53" i="35"/>
  <c r="BQ53" i="34"/>
  <c r="AX53" i="34"/>
  <c r="BQ53" i="33"/>
  <c r="AX53" i="33"/>
  <c r="AX53" i="32"/>
  <c r="AX53" i="31"/>
  <c r="BQ53" i="32"/>
  <c r="BQ53" i="31"/>
  <c r="BQ53" i="30"/>
  <c r="AX53" i="30"/>
  <c r="AX53" i="29"/>
  <c r="AE53" i="29"/>
  <c r="BQ53" i="29"/>
  <c r="L53" i="29"/>
  <c r="BQ61" i="35"/>
  <c r="AX61" i="35"/>
  <c r="BQ61" i="34"/>
  <c r="AX61" i="34"/>
  <c r="BQ61" i="33"/>
  <c r="AX61" i="33"/>
  <c r="AX61" i="32"/>
  <c r="BQ61" i="32"/>
  <c r="AX61" i="31"/>
  <c r="BQ61" i="31"/>
  <c r="BQ61" i="30"/>
  <c r="AX61" i="30"/>
  <c r="BQ61" i="29"/>
  <c r="AX61" i="29"/>
  <c r="AE61" i="29"/>
  <c r="L61" i="29"/>
  <c r="BQ69" i="35"/>
  <c r="AX69" i="35"/>
  <c r="BQ69" i="34"/>
  <c r="AX69" i="34"/>
  <c r="BQ69" i="33"/>
  <c r="AX69" i="33"/>
  <c r="AX69" i="32"/>
  <c r="BQ69" i="32"/>
  <c r="AX69" i="31"/>
  <c r="BQ69" i="31"/>
  <c r="BQ69" i="30"/>
  <c r="BQ69" i="29"/>
  <c r="AX69" i="30"/>
  <c r="AX69" i="29"/>
  <c r="AE69" i="29"/>
  <c r="L69" i="29"/>
  <c r="BQ73" i="33"/>
  <c r="AX73" i="29"/>
  <c r="BQ73" i="32"/>
  <c r="BQ73" i="29"/>
  <c r="AX73" i="32"/>
  <c r="AX73" i="35"/>
  <c r="AX73" i="31"/>
  <c r="BQ73" i="35"/>
  <c r="BQ73" i="31"/>
  <c r="BQ73" i="34"/>
  <c r="BQ73" i="30"/>
  <c r="AX73" i="34"/>
  <c r="AX73" i="30"/>
  <c r="AX73" i="33"/>
  <c r="X14" i="29"/>
  <c r="E14" i="29"/>
  <c r="AQ22" i="35"/>
  <c r="BJ22" i="34"/>
  <c r="BJ22" i="35"/>
  <c r="AQ22" i="34"/>
  <c r="AQ22" i="33"/>
  <c r="BJ22" i="33"/>
  <c r="AQ22" i="32"/>
  <c r="BJ22" i="32"/>
  <c r="AQ22" i="31"/>
  <c r="BJ22" i="31"/>
  <c r="BJ22" i="30"/>
  <c r="AQ22" i="30"/>
  <c r="BJ22" i="29"/>
  <c r="AQ22" i="29"/>
  <c r="X22" i="29"/>
  <c r="E22" i="29"/>
  <c r="BJ30" i="35"/>
  <c r="AQ30" i="35"/>
  <c r="BJ30" i="34"/>
  <c r="AQ30" i="34"/>
  <c r="AQ30" i="33"/>
  <c r="BJ30" i="33"/>
  <c r="AQ30" i="32"/>
  <c r="BJ30" i="32"/>
  <c r="AQ30" i="31"/>
  <c r="BJ30" i="31"/>
  <c r="BJ30" i="30"/>
  <c r="AQ30" i="30"/>
  <c r="BJ30" i="29"/>
  <c r="AQ30" i="29"/>
  <c r="X30" i="29"/>
  <c r="E30" i="29"/>
  <c r="BJ38" i="35"/>
  <c r="AQ38" i="35"/>
  <c r="BJ38" i="34"/>
  <c r="BJ38" i="33"/>
  <c r="AQ38" i="33"/>
  <c r="AQ38" i="34"/>
  <c r="AQ38" i="32"/>
  <c r="AQ38" i="31"/>
  <c r="BJ38" i="32"/>
  <c r="BJ38" i="31"/>
  <c r="BJ38" i="30"/>
  <c r="AQ38" i="30"/>
  <c r="BJ38" i="29"/>
  <c r="AQ38" i="29"/>
  <c r="X38" i="29"/>
  <c r="E38" i="29"/>
  <c r="BJ46" i="35"/>
  <c r="AQ46" i="35"/>
  <c r="BJ46" i="34"/>
  <c r="AQ46" i="34"/>
  <c r="BJ46" i="33"/>
  <c r="AQ46" i="33"/>
  <c r="AQ46" i="32"/>
  <c r="AQ46" i="31"/>
  <c r="BJ46" i="31"/>
  <c r="BJ46" i="32"/>
  <c r="BJ46" i="30"/>
  <c r="AQ46" i="30"/>
  <c r="E46" i="29"/>
  <c r="BJ46" i="29"/>
  <c r="AQ46" i="29"/>
  <c r="X46" i="29"/>
  <c r="BJ54" i="35"/>
  <c r="AQ54" i="35"/>
  <c r="BJ54" i="34"/>
  <c r="AQ54" i="34"/>
  <c r="BJ54" i="33"/>
  <c r="AQ54" i="33"/>
  <c r="AQ54" i="32"/>
  <c r="AQ54" i="31"/>
  <c r="BJ54" i="32"/>
  <c r="BJ54" i="31"/>
  <c r="BJ54" i="30"/>
  <c r="AQ54" i="30"/>
  <c r="E54" i="29"/>
  <c r="BJ54" i="29"/>
  <c r="AQ54" i="29"/>
  <c r="X54" i="29"/>
  <c r="BJ62" i="35"/>
  <c r="AQ62" i="35"/>
  <c r="BJ62" i="34"/>
  <c r="AQ62" i="34"/>
  <c r="BJ62" i="33"/>
  <c r="AQ62" i="33"/>
  <c r="AQ62" i="32"/>
  <c r="BJ62" i="32"/>
  <c r="AQ62" i="31"/>
  <c r="BJ62" i="31"/>
  <c r="BJ62" i="30"/>
  <c r="AQ62" i="30"/>
  <c r="E62" i="29"/>
  <c r="BJ62" i="29"/>
  <c r="AQ62" i="29"/>
  <c r="X62" i="29"/>
  <c r="BJ70" i="35"/>
  <c r="AQ70" i="35"/>
  <c r="BJ70" i="34"/>
  <c r="AQ70" i="34"/>
  <c r="BJ70" i="33"/>
  <c r="AQ70" i="33"/>
  <c r="AQ70" i="32"/>
  <c r="BJ70" i="32"/>
  <c r="AQ70" i="31"/>
  <c r="BJ70" i="31"/>
  <c r="BJ70" i="30"/>
  <c r="AQ70" i="30"/>
  <c r="E70" i="29"/>
  <c r="AQ70" i="29"/>
  <c r="BJ70" i="29"/>
  <c r="X70" i="29"/>
  <c r="BD15" i="35"/>
  <c r="BW15" i="35"/>
  <c r="BW15" i="34"/>
  <c r="BD15" i="34"/>
  <c r="BW15" i="33"/>
  <c r="BD15" i="33"/>
  <c r="BW15" i="32"/>
  <c r="BD15" i="32"/>
  <c r="BW15" i="31"/>
  <c r="BD15" i="31"/>
  <c r="BW15" i="30"/>
  <c r="BD15" i="30"/>
  <c r="BW15" i="29"/>
  <c r="BD15" i="29"/>
  <c r="AK15" i="29"/>
  <c r="R15" i="29"/>
  <c r="BD23" i="35"/>
  <c r="BW23" i="35"/>
  <c r="BW23" i="34"/>
  <c r="BD23" i="34"/>
  <c r="BW23" i="33"/>
  <c r="BD23" i="33"/>
  <c r="BW23" i="32"/>
  <c r="BD23" i="32"/>
  <c r="BW23" i="31"/>
  <c r="BD23" i="31"/>
  <c r="BW23" i="30"/>
  <c r="BD23" i="30"/>
  <c r="BW23" i="29"/>
  <c r="BD23" i="29"/>
  <c r="AK23" i="29"/>
  <c r="R23" i="29"/>
  <c r="BD31" i="35"/>
  <c r="BW31" i="35"/>
  <c r="BW31" i="34"/>
  <c r="BD31" i="34"/>
  <c r="BD31" i="33"/>
  <c r="BW31" i="33"/>
  <c r="BW31" i="32"/>
  <c r="BD31" i="32"/>
  <c r="BW31" i="31"/>
  <c r="BD31" i="31"/>
  <c r="BW31" i="30"/>
  <c r="BD31" i="30"/>
  <c r="BW31" i="29"/>
  <c r="BD31" i="29"/>
  <c r="AK31" i="29"/>
  <c r="R31" i="29"/>
  <c r="BD39" i="35"/>
  <c r="BW39" i="35"/>
  <c r="BW39" i="34"/>
  <c r="BD39" i="34"/>
  <c r="BD39" i="33"/>
  <c r="BW39" i="33"/>
  <c r="BD39" i="32"/>
  <c r="BW39" i="32"/>
  <c r="BW39" i="31"/>
  <c r="BD39" i="31"/>
  <c r="BW39" i="30"/>
  <c r="BD39" i="30"/>
  <c r="BW39" i="29"/>
  <c r="BD39" i="29"/>
  <c r="AK39" i="29"/>
  <c r="R39" i="29"/>
  <c r="BD47" i="35"/>
  <c r="BW47" i="35"/>
  <c r="BW47" i="34"/>
  <c r="BD47" i="34"/>
  <c r="BD47" i="33"/>
  <c r="BW47" i="33"/>
  <c r="BW47" i="32"/>
  <c r="BD47" i="32"/>
  <c r="BW47" i="31"/>
  <c r="BD47" i="31"/>
  <c r="BW47" i="30"/>
  <c r="BD47" i="30"/>
  <c r="R47" i="29"/>
  <c r="BW47" i="29"/>
  <c r="BD47" i="29"/>
  <c r="AK47" i="29"/>
  <c r="BD55" i="35"/>
  <c r="BW55" i="35"/>
  <c r="BW55" i="34"/>
  <c r="BD55" i="34"/>
  <c r="BD55" i="33"/>
  <c r="BW55" i="33"/>
  <c r="BW55" i="32"/>
  <c r="BD55" i="32"/>
  <c r="BW55" i="31"/>
  <c r="BD55" i="31"/>
  <c r="BW55" i="30"/>
  <c r="BD55" i="30"/>
  <c r="R55" i="29"/>
  <c r="BW55" i="29"/>
  <c r="BD55" i="29"/>
  <c r="AK55" i="29"/>
  <c r="BW63" i="35"/>
  <c r="BD63" i="35"/>
  <c r="BW63" i="34"/>
  <c r="BD63" i="34"/>
  <c r="BD63" i="33"/>
  <c r="BW63" i="33"/>
  <c r="BW63" i="32"/>
  <c r="BD63" i="32"/>
  <c r="BD63" i="31"/>
  <c r="BW63" i="31"/>
  <c r="BW63" i="30"/>
  <c r="BD63" i="30"/>
  <c r="R63" i="29"/>
  <c r="BW63" i="29"/>
  <c r="BD63" i="29"/>
  <c r="AK63" i="29"/>
  <c r="BD71" i="35"/>
  <c r="BW71" i="35"/>
  <c r="BW71" i="34"/>
  <c r="BD71" i="34"/>
  <c r="BD71" i="33"/>
  <c r="BW71" i="33"/>
  <c r="BW71" i="32"/>
  <c r="BD71" i="32"/>
  <c r="BD71" i="31"/>
  <c r="BW71" i="31"/>
  <c r="BW71" i="30"/>
  <c r="BD71" i="30"/>
  <c r="R71" i="29"/>
  <c r="BW71" i="29"/>
  <c r="BD71" i="29"/>
  <c r="AK71" i="29"/>
  <c r="AI17" i="30"/>
  <c r="P17" i="30"/>
  <c r="AI25" i="30"/>
  <c r="P25" i="30"/>
  <c r="AI33" i="30"/>
  <c r="P33" i="30"/>
  <c r="AI41" i="30"/>
  <c r="P41" i="30"/>
  <c r="AI49" i="30"/>
  <c r="P49" i="30"/>
  <c r="AI57" i="30"/>
  <c r="P57" i="30"/>
  <c r="AI65" i="30"/>
  <c r="P65" i="30"/>
  <c r="AH19" i="30"/>
  <c r="O19" i="30"/>
  <c r="AH27" i="30"/>
  <c r="O27" i="30"/>
  <c r="AH35" i="30"/>
  <c r="O35" i="30"/>
  <c r="O43" i="30"/>
  <c r="AH43" i="30"/>
  <c r="O51" i="30"/>
  <c r="AH51" i="30"/>
  <c r="O59" i="30"/>
  <c r="AH59" i="30"/>
  <c r="O67" i="30"/>
  <c r="AH67" i="30"/>
  <c r="N13" i="30"/>
  <c r="AG13" i="30"/>
  <c r="N21" i="30"/>
  <c r="AG21" i="30"/>
  <c r="N29" i="30"/>
  <c r="AG29" i="30"/>
  <c r="N37" i="30"/>
  <c r="AG37" i="30"/>
  <c r="N45" i="30"/>
  <c r="AG45" i="30"/>
  <c r="N53" i="30"/>
  <c r="AG53" i="30"/>
  <c r="AG61" i="30"/>
  <c r="N61" i="30"/>
  <c r="AG69" i="30"/>
  <c r="N69" i="30"/>
  <c r="BR21" i="35"/>
  <c r="AY21" i="35"/>
  <c r="BR21" i="34"/>
  <c r="AY21" i="34"/>
  <c r="BR21" i="33"/>
  <c r="AY21" i="33"/>
  <c r="AY21" i="32"/>
  <c r="BR21" i="32"/>
  <c r="BR21" i="31"/>
  <c r="AY21" i="31"/>
  <c r="BR21" i="30"/>
  <c r="AY21" i="30"/>
  <c r="BR21" i="29"/>
  <c r="AY21" i="29"/>
  <c r="AF21" i="29"/>
  <c r="M21" i="29"/>
  <c r="AF43" i="30"/>
  <c r="M43" i="30"/>
  <c r="AY59" i="35"/>
  <c r="BR59" i="35"/>
  <c r="AY59" i="34"/>
  <c r="BR59" i="34"/>
  <c r="AY59" i="33"/>
  <c r="BR59" i="33"/>
  <c r="AY59" i="32"/>
  <c r="BR59" i="32"/>
  <c r="AY59" i="31"/>
  <c r="BR59" i="31"/>
  <c r="AY59" i="30"/>
  <c r="BR59" i="29"/>
  <c r="BR59" i="30"/>
  <c r="AF59" i="29"/>
  <c r="AY59" i="29"/>
  <c r="M59" i="29"/>
  <c r="J19" i="30"/>
  <c r="AC19" i="30"/>
  <c r="J27" i="30"/>
  <c r="AC27" i="30"/>
  <c r="J35" i="30"/>
  <c r="AC35" i="30"/>
  <c r="J43" i="30"/>
  <c r="AC43" i="30"/>
  <c r="J51" i="30"/>
  <c r="AC51" i="30"/>
  <c r="AC59" i="30"/>
  <c r="J59" i="30"/>
  <c r="AC67" i="30"/>
  <c r="J67" i="30"/>
  <c r="AB13" i="30"/>
  <c r="I13" i="30"/>
  <c r="AB21" i="30"/>
  <c r="I21" i="30"/>
  <c r="AB29" i="30"/>
  <c r="I29" i="30"/>
  <c r="AB37" i="30"/>
  <c r="I37" i="30"/>
  <c r="AB45" i="30"/>
  <c r="I45" i="30"/>
  <c r="AB53" i="30"/>
  <c r="I53" i="30"/>
  <c r="I61" i="30"/>
  <c r="AB61" i="30"/>
  <c r="I69" i="30"/>
  <c r="AB69" i="30"/>
  <c r="AA25" i="30"/>
  <c r="H25" i="30"/>
  <c r="AT45" i="35"/>
  <c r="BM45" i="35"/>
  <c r="BM45" i="34"/>
  <c r="AT45" i="34"/>
  <c r="AT45" i="33"/>
  <c r="BM45" i="32"/>
  <c r="AT45" i="32"/>
  <c r="BM45" i="33"/>
  <c r="BM45" i="31"/>
  <c r="AT45" i="31"/>
  <c r="AT45" i="30"/>
  <c r="BM45" i="30"/>
  <c r="H45" i="29"/>
  <c r="AT45" i="29"/>
  <c r="BM45" i="29"/>
  <c r="AA45" i="29"/>
  <c r="BM59" i="35"/>
  <c r="AT59" i="35"/>
  <c r="BM59" i="34"/>
  <c r="AT59" i="34"/>
  <c r="BM59" i="33"/>
  <c r="AT59" i="33"/>
  <c r="BM59" i="32"/>
  <c r="AT59" i="32"/>
  <c r="BM59" i="31"/>
  <c r="AT59" i="31"/>
  <c r="BM59" i="30"/>
  <c r="AT59" i="30"/>
  <c r="AT59" i="29"/>
  <c r="BM59" i="29"/>
  <c r="AA59" i="29"/>
  <c r="H59" i="29"/>
  <c r="Z19" i="30"/>
  <c r="G19" i="30"/>
  <c r="Z27" i="30"/>
  <c r="G27" i="30"/>
  <c r="Z35" i="30"/>
  <c r="G35" i="30"/>
  <c r="G43" i="30"/>
  <c r="Z43" i="30"/>
  <c r="G51" i="30"/>
  <c r="Z51" i="30"/>
  <c r="G59" i="30"/>
  <c r="Z59" i="30"/>
  <c r="G67" i="30"/>
  <c r="Z67" i="30"/>
  <c r="F13" i="30"/>
  <c r="Y13" i="30"/>
  <c r="F21" i="30"/>
  <c r="Y21" i="30"/>
  <c r="F29" i="30"/>
  <c r="Y29" i="30"/>
  <c r="F37" i="30"/>
  <c r="Y37" i="30"/>
  <c r="F45" i="30"/>
  <c r="Y45" i="30"/>
  <c r="F53" i="30"/>
  <c r="Y53" i="30"/>
  <c r="Y61" i="30"/>
  <c r="F61" i="30"/>
  <c r="Y69" i="30"/>
  <c r="F69" i="30"/>
  <c r="AO21" i="35"/>
  <c r="BH21" i="35"/>
  <c r="BH21" i="34"/>
  <c r="AO21" i="34"/>
  <c r="AO21" i="33"/>
  <c r="BH21" i="33"/>
  <c r="AO21" i="32"/>
  <c r="BH21" i="32"/>
  <c r="AO21" i="31"/>
  <c r="BH21" i="31"/>
  <c r="BH21" i="30"/>
  <c r="AO21" i="30"/>
  <c r="BH21" i="29"/>
  <c r="AO21" i="29"/>
  <c r="V21" i="29"/>
  <c r="C21" i="29"/>
  <c r="V43" i="30"/>
  <c r="C43" i="30"/>
  <c r="BH59" i="35"/>
  <c r="AO59" i="35"/>
  <c r="AO59" i="34"/>
  <c r="BH59" i="34"/>
  <c r="BH59" i="33"/>
  <c r="AO59" i="33"/>
  <c r="BH59" i="32"/>
  <c r="AO59" i="32"/>
  <c r="AO59" i="31"/>
  <c r="BH59" i="31"/>
  <c r="AO59" i="30"/>
  <c r="BH59" i="30"/>
  <c r="AO59" i="29"/>
  <c r="V59" i="29"/>
  <c r="BH59" i="29"/>
  <c r="C59" i="29"/>
  <c r="AK12" i="29"/>
  <c r="R12" i="29"/>
  <c r="BD20" i="35"/>
  <c r="BW20" i="34"/>
  <c r="BD20" i="34"/>
  <c r="BW20" i="35"/>
  <c r="BD20" i="33"/>
  <c r="BW20" i="33"/>
  <c r="BD20" i="32"/>
  <c r="BW20" i="32"/>
  <c r="BD20" i="31"/>
  <c r="BW20" i="31"/>
  <c r="BW20" i="30"/>
  <c r="BD20" i="30"/>
  <c r="AK20" i="29"/>
  <c r="BW20" i="29"/>
  <c r="BD20" i="29"/>
  <c r="R20" i="29"/>
  <c r="BW28" i="35"/>
  <c r="BD28" i="35"/>
  <c r="BW28" i="34"/>
  <c r="BD28" i="34"/>
  <c r="BD28" i="33"/>
  <c r="BW28" i="33"/>
  <c r="BD28" i="32"/>
  <c r="BW28" i="32"/>
  <c r="BD28" i="31"/>
  <c r="BW28" i="31"/>
  <c r="BW28" i="30"/>
  <c r="BD28" i="30"/>
  <c r="AK28" i="29"/>
  <c r="BW28" i="29"/>
  <c r="BD28" i="29"/>
  <c r="R28" i="29"/>
  <c r="BW36" i="35"/>
  <c r="BD36" i="35"/>
  <c r="BW36" i="34"/>
  <c r="BD36" i="34"/>
  <c r="BW36" i="33"/>
  <c r="BD36" i="33"/>
  <c r="BD36" i="32"/>
  <c r="BW36" i="32"/>
  <c r="BW36" i="31"/>
  <c r="BD36" i="31"/>
  <c r="BW36" i="30"/>
  <c r="BD36" i="30"/>
  <c r="AK36" i="29"/>
  <c r="BW36" i="29"/>
  <c r="BD36" i="29"/>
  <c r="R36" i="29"/>
  <c r="BW44" i="35"/>
  <c r="BD44" i="35"/>
  <c r="BW44" i="34"/>
  <c r="BD44" i="34"/>
  <c r="BW44" i="33"/>
  <c r="BD44" i="32"/>
  <c r="BD44" i="33"/>
  <c r="BW44" i="32"/>
  <c r="BW44" i="31"/>
  <c r="BD44" i="31"/>
  <c r="BW44" i="29"/>
  <c r="BW44" i="30"/>
  <c r="BD44" i="30"/>
  <c r="AK44" i="29"/>
  <c r="BD44" i="29"/>
  <c r="R44" i="29"/>
  <c r="BW52" i="35"/>
  <c r="BD52" i="35"/>
  <c r="BW52" i="34"/>
  <c r="BD52" i="34"/>
  <c r="BW52" i="33"/>
  <c r="BD52" i="33"/>
  <c r="BD52" i="32"/>
  <c r="BW52" i="32"/>
  <c r="BW52" i="31"/>
  <c r="BD52" i="31"/>
  <c r="BW52" i="29"/>
  <c r="BW52" i="30"/>
  <c r="BD52" i="30"/>
  <c r="AK52" i="29"/>
  <c r="BD52" i="29"/>
  <c r="R52" i="29"/>
  <c r="BW60" i="35"/>
  <c r="BD60" i="35"/>
  <c r="BW60" i="34"/>
  <c r="BD60" i="34"/>
  <c r="BW60" i="33"/>
  <c r="BD60" i="33"/>
  <c r="BD60" i="32"/>
  <c r="BW60" i="32"/>
  <c r="BW60" i="31"/>
  <c r="BD60" i="31"/>
  <c r="BW60" i="29"/>
  <c r="BW60" i="30"/>
  <c r="BD60" i="30"/>
  <c r="AK60" i="29"/>
  <c r="BD60" i="29"/>
  <c r="R60" i="29"/>
  <c r="BW68" i="35"/>
  <c r="BD68" i="35"/>
  <c r="BW68" i="34"/>
  <c r="BD68" i="34"/>
  <c r="BW68" i="33"/>
  <c r="BD68" i="33"/>
  <c r="BD68" i="32"/>
  <c r="BW68" i="32"/>
  <c r="BW68" i="31"/>
  <c r="BD68" i="31"/>
  <c r="BW68" i="29"/>
  <c r="BW68" i="30"/>
  <c r="BD68" i="30"/>
  <c r="AK68" i="29"/>
  <c r="BD68" i="29"/>
  <c r="R68" i="29"/>
  <c r="AI12" i="29"/>
  <c r="P12" i="29"/>
  <c r="BB20" i="35"/>
  <c r="BU20" i="35"/>
  <c r="BB20" i="34"/>
  <c r="BU20" i="34"/>
  <c r="BU20" i="33"/>
  <c r="BB20" i="33"/>
  <c r="BU20" i="32"/>
  <c r="BB20" i="32"/>
  <c r="BU20" i="31"/>
  <c r="BB20" i="31"/>
  <c r="BU20" i="30"/>
  <c r="BU20" i="29"/>
  <c r="BB20" i="29"/>
  <c r="AI20" i="29"/>
  <c r="BB20" i="30"/>
  <c r="P20" i="29"/>
  <c r="BB28" i="35"/>
  <c r="BU28" i="35"/>
  <c r="BB28" i="34"/>
  <c r="BU28" i="34"/>
  <c r="BU28" i="33"/>
  <c r="BB28" i="33"/>
  <c r="BU28" i="32"/>
  <c r="BB28" i="32"/>
  <c r="BU28" i="31"/>
  <c r="BB28" i="31"/>
  <c r="BU28" i="30"/>
  <c r="BU28" i="29"/>
  <c r="BB28" i="29"/>
  <c r="AI28" i="29"/>
  <c r="BB28" i="30"/>
  <c r="P28" i="29"/>
  <c r="BB36" i="35"/>
  <c r="BU36" i="35"/>
  <c r="BB36" i="34"/>
  <c r="BU36" i="34"/>
  <c r="BU36" i="33"/>
  <c r="BB36" i="33"/>
  <c r="BU36" i="32"/>
  <c r="BB36" i="32"/>
  <c r="BB36" i="31"/>
  <c r="BU36" i="31"/>
  <c r="BU36" i="30"/>
  <c r="BU36" i="29"/>
  <c r="BB36" i="29"/>
  <c r="AI36" i="29"/>
  <c r="BB36" i="30"/>
  <c r="P36" i="29"/>
  <c r="BB44" i="35"/>
  <c r="BU44" i="35"/>
  <c r="BU44" i="34"/>
  <c r="BB44" i="34"/>
  <c r="BU44" i="33"/>
  <c r="BB44" i="33"/>
  <c r="BU44" i="32"/>
  <c r="BU44" i="31"/>
  <c r="BB44" i="32"/>
  <c r="BB44" i="31"/>
  <c r="BU44" i="30"/>
  <c r="BU44" i="29"/>
  <c r="BB44" i="30"/>
  <c r="BB44" i="29"/>
  <c r="AI44" i="29"/>
  <c r="P44" i="29"/>
  <c r="BB52" i="35"/>
  <c r="BU52" i="35"/>
  <c r="BU52" i="34"/>
  <c r="BB52" i="34"/>
  <c r="BU52" i="33"/>
  <c r="BB52" i="33"/>
  <c r="BU52" i="32"/>
  <c r="BU52" i="31"/>
  <c r="BB52" i="32"/>
  <c r="BB52" i="31"/>
  <c r="BU52" i="30"/>
  <c r="BB52" i="29"/>
  <c r="AI52" i="29"/>
  <c r="BB52" i="30"/>
  <c r="BU52" i="29"/>
  <c r="P52" i="29"/>
  <c r="BB60" i="35"/>
  <c r="BU60" i="35"/>
  <c r="BU60" i="34"/>
  <c r="BB60" i="34"/>
  <c r="BU60" i="33"/>
  <c r="BB60" i="33"/>
  <c r="BU60" i="32"/>
  <c r="BU60" i="31"/>
  <c r="BB60" i="31"/>
  <c r="BB60" i="32"/>
  <c r="BU60" i="30"/>
  <c r="BB60" i="29"/>
  <c r="AI60" i="29"/>
  <c r="BB60" i="30"/>
  <c r="BU60" i="29"/>
  <c r="P60" i="29"/>
  <c r="BB68" i="35"/>
  <c r="BU68" i="35"/>
  <c r="BU68" i="34"/>
  <c r="BB68" i="34"/>
  <c r="BU68" i="33"/>
  <c r="BB68" i="33"/>
  <c r="BU68" i="32"/>
  <c r="BU68" i="31"/>
  <c r="BB68" i="31"/>
  <c r="BB68" i="32"/>
  <c r="BU68" i="30"/>
  <c r="BU68" i="29"/>
  <c r="BB68" i="29"/>
  <c r="AI68" i="29"/>
  <c r="BB68" i="30"/>
  <c r="P68" i="29"/>
  <c r="AH12" i="29"/>
  <c r="O12" i="29"/>
  <c r="BA20" i="35"/>
  <c r="BT20" i="35"/>
  <c r="BT20" i="34"/>
  <c r="BA20" i="34"/>
  <c r="BT20" i="33"/>
  <c r="BA20" i="33"/>
  <c r="BT20" i="32"/>
  <c r="BA20" i="32"/>
  <c r="BT20" i="31"/>
  <c r="BA20" i="31"/>
  <c r="BA20" i="30"/>
  <c r="BT20" i="30"/>
  <c r="BT20" i="29"/>
  <c r="BA20" i="29"/>
  <c r="AH20" i="29"/>
  <c r="O20" i="29"/>
  <c r="BA28" i="35"/>
  <c r="BT28" i="35"/>
  <c r="BT28" i="34"/>
  <c r="BA28" i="34"/>
  <c r="BT28" i="33"/>
  <c r="BA28" i="33"/>
  <c r="BT28" i="32"/>
  <c r="BA28" i="32"/>
  <c r="BT28" i="31"/>
  <c r="BA28" i="31"/>
  <c r="BA28" i="30"/>
  <c r="BT28" i="30"/>
  <c r="BT28" i="29"/>
  <c r="BA28" i="29"/>
  <c r="AH28" i="29"/>
  <c r="O28" i="29"/>
  <c r="BA36" i="35"/>
  <c r="BT36" i="35"/>
  <c r="BT36" i="34"/>
  <c r="BA36" i="34"/>
  <c r="BA36" i="33"/>
  <c r="BT36" i="33"/>
  <c r="BT36" i="32"/>
  <c r="BA36" i="32"/>
  <c r="BT36" i="31"/>
  <c r="BA36" i="31"/>
  <c r="BA36" i="30"/>
  <c r="BT36" i="30"/>
  <c r="BT36" i="29"/>
  <c r="BA36" i="29"/>
  <c r="AH36" i="29"/>
  <c r="O36" i="29"/>
  <c r="BA44" i="35"/>
  <c r="BT44" i="35"/>
  <c r="BT44" i="34"/>
  <c r="BA44" i="34"/>
  <c r="BA44" i="33"/>
  <c r="BT44" i="32"/>
  <c r="BT44" i="33"/>
  <c r="BA44" i="32"/>
  <c r="BT44" i="31"/>
  <c r="BA44" i="31"/>
  <c r="BA44" i="30"/>
  <c r="BT44" i="30"/>
  <c r="BT44" i="29"/>
  <c r="BA44" i="29"/>
  <c r="AH44" i="29"/>
  <c r="O44" i="29"/>
  <c r="BA52" i="35"/>
  <c r="BT52" i="35"/>
  <c r="BT52" i="34"/>
  <c r="BA52" i="34"/>
  <c r="BA52" i="33"/>
  <c r="BT52" i="33"/>
  <c r="BT52" i="32"/>
  <c r="BA52" i="32"/>
  <c r="BT52" i="31"/>
  <c r="BA52" i="31"/>
  <c r="BA52" i="30"/>
  <c r="BT52" i="30"/>
  <c r="BT52" i="29"/>
  <c r="BA52" i="29"/>
  <c r="AH52" i="29"/>
  <c r="O52" i="29"/>
  <c r="BA60" i="35"/>
  <c r="BT60" i="35"/>
  <c r="BT60" i="34"/>
  <c r="BA60" i="34"/>
  <c r="BA60" i="33"/>
  <c r="BT60" i="33"/>
  <c r="BT60" i="32"/>
  <c r="BA60" i="32"/>
  <c r="BT60" i="31"/>
  <c r="BA60" i="31"/>
  <c r="BA60" i="30"/>
  <c r="BT60" i="30"/>
  <c r="BT60" i="29"/>
  <c r="BA60" i="29"/>
  <c r="AH60" i="29"/>
  <c r="O60" i="29"/>
  <c r="BA68" i="35"/>
  <c r="BT68" i="35"/>
  <c r="BT68" i="34"/>
  <c r="BA68" i="34"/>
  <c r="BA68" i="33"/>
  <c r="BT68" i="33"/>
  <c r="BT68" i="32"/>
  <c r="BA68" i="32"/>
  <c r="BA68" i="31"/>
  <c r="BT68" i="31"/>
  <c r="BA68" i="30"/>
  <c r="BT68" i="29"/>
  <c r="BT68" i="30"/>
  <c r="BA68" i="29"/>
  <c r="AH68" i="29"/>
  <c r="O68" i="29"/>
  <c r="AG12" i="29"/>
  <c r="N12" i="29"/>
  <c r="BS20" i="35"/>
  <c r="AZ20" i="34"/>
  <c r="AZ20" i="35"/>
  <c r="BS20" i="34"/>
  <c r="BS20" i="33"/>
  <c r="AZ20" i="33"/>
  <c r="BS20" i="32"/>
  <c r="AZ20" i="32"/>
  <c r="BS20" i="31"/>
  <c r="AZ20" i="31"/>
  <c r="AZ20" i="30"/>
  <c r="BS20" i="30"/>
  <c r="BS20" i="29"/>
  <c r="AZ20" i="29"/>
  <c r="AG20" i="29"/>
  <c r="N20" i="29"/>
  <c r="AZ28" i="35"/>
  <c r="BS28" i="35"/>
  <c r="AZ28" i="34"/>
  <c r="BS28" i="34"/>
  <c r="BS28" i="33"/>
  <c r="AZ28" i="33"/>
  <c r="BS28" i="32"/>
  <c r="AZ28" i="32"/>
  <c r="BS28" i="31"/>
  <c r="AZ28" i="31"/>
  <c r="AZ28" i="30"/>
  <c r="BS28" i="30"/>
  <c r="BS28" i="29"/>
  <c r="AZ28" i="29"/>
  <c r="AG28" i="29"/>
  <c r="N28" i="29"/>
  <c r="AZ36" i="35"/>
  <c r="BS36" i="35"/>
  <c r="AZ36" i="34"/>
  <c r="BS36" i="34"/>
  <c r="AZ36" i="33"/>
  <c r="BS36" i="33"/>
  <c r="AZ36" i="32"/>
  <c r="BS36" i="32"/>
  <c r="AZ36" i="31"/>
  <c r="BS36" i="31"/>
  <c r="AZ36" i="30"/>
  <c r="BS36" i="30"/>
  <c r="BS36" i="29"/>
  <c r="AZ36" i="29"/>
  <c r="AG36" i="29"/>
  <c r="N36" i="29"/>
  <c r="AZ44" i="35"/>
  <c r="BS44" i="35"/>
  <c r="AZ44" i="34"/>
  <c r="BS44" i="34"/>
  <c r="AZ44" i="33"/>
  <c r="BS44" i="33"/>
  <c r="BS44" i="32"/>
  <c r="AZ44" i="32"/>
  <c r="AZ44" i="31"/>
  <c r="BS44" i="31"/>
  <c r="AZ44" i="30"/>
  <c r="BS44" i="30"/>
  <c r="BS44" i="29"/>
  <c r="AZ44" i="29"/>
  <c r="AG44" i="29"/>
  <c r="N44" i="29"/>
  <c r="AZ52" i="35"/>
  <c r="BS52" i="35"/>
  <c r="AZ52" i="34"/>
  <c r="BS52" i="34"/>
  <c r="AZ52" i="33"/>
  <c r="BS52" i="33"/>
  <c r="BS52" i="32"/>
  <c r="AZ52" i="32"/>
  <c r="AZ52" i="31"/>
  <c r="BS52" i="31"/>
  <c r="AZ52" i="30"/>
  <c r="BS52" i="29"/>
  <c r="BS52" i="30"/>
  <c r="AZ52" i="29"/>
  <c r="AG52" i="29"/>
  <c r="N52" i="29"/>
  <c r="AZ60" i="35"/>
  <c r="BS60" i="35"/>
  <c r="AZ60" i="34"/>
  <c r="BS60" i="34"/>
  <c r="AZ60" i="33"/>
  <c r="BS60" i="33"/>
  <c r="AZ60" i="32"/>
  <c r="BS60" i="32"/>
  <c r="AZ60" i="31"/>
  <c r="BS60" i="31"/>
  <c r="AZ60" i="30"/>
  <c r="BS60" i="29"/>
  <c r="BS60" i="30"/>
  <c r="AZ60" i="29"/>
  <c r="AG60" i="29"/>
  <c r="N60" i="29"/>
  <c r="BS68" i="35"/>
  <c r="AZ68" i="35"/>
  <c r="AZ68" i="34"/>
  <c r="BS68" i="34"/>
  <c r="AZ68" i="33"/>
  <c r="BS68" i="33"/>
  <c r="AZ68" i="32"/>
  <c r="BS68" i="32"/>
  <c r="AZ68" i="31"/>
  <c r="BS68" i="31"/>
  <c r="AZ68" i="30"/>
  <c r="BS68" i="29"/>
  <c r="BS68" i="30"/>
  <c r="AZ68" i="29"/>
  <c r="AG68" i="29"/>
  <c r="N68" i="29"/>
  <c r="M16" i="30"/>
  <c r="AF16" i="30"/>
  <c r="BR36" i="35"/>
  <c r="AY36" i="35"/>
  <c r="AY36" i="34"/>
  <c r="BR36" i="34"/>
  <c r="AY36" i="33"/>
  <c r="BR36" i="33"/>
  <c r="AY36" i="32"/>
  <c r="BR36" i="32"/>
  <c r="AY36" i="31"/>
  <c r="BR36" i="31"/>
  <c r="AY36" i="30"/>
  <c r="BR36" i="29"/>
  <c r="AY36" i="29"/>
  <c r="BR36" i="30"/>
  <c r="AF36" i="29"/>
  <c r="M36" i="29"/>
  <c r="BR54" i="35"/>
  <c r="AY54" i="35"/>
  <c r="BR54" i="34"/>
  <c r="AY54" i="34"/>
  <c r="BR54" i="33"/>
  <c r="AY54" i="33"/>
  <c r="AY54" i="32"/>
  <c r="AY54" i="31"/>
  <c r="BR54" i="31"/>
  <c r="BR54" i="32"/>
  <c r="BR54" i="30"/>
  <c r="AY54" i="30"/>
  <c r="M54" i="29"/>
  <c r="BR54" i="29"/>
  <c r="AY54" i="29"/>
  <c r="AF54" i="29"/>
  <c r="AY66" i="35"/>
  <c r="BR66" i="35"/>
  <c r="BR66" i="34"/>
  <c r="AY66" i="34"/>
  <c r="AY66" i="33"/>
  <c r="BR66" i="33"/>
  <c r="BR66" i="32"/>
  <c r="AY66" i="32"/>
  <c r="AY66" i="31"/>
  <c r="BR66" i="31"/>
  <c r="BR66" i="30"/>
  <c r="BR66" i="29"/>
  <c r="AY66" i="30"/>
  <c r="AY66" i="29"/>
  <c r="AF66" i="29"/>
  <c r="M66" i="29"/>
  <c r="AC14" i="29"/>
  <c r="J14" i="29"/>
  <c r="AV22" i="35"/>
  <c r="BO22" i="35"/>
  <c r="AV22" i="34"/>
  <c r="BO22" i="34"/>
  <c r="BO22" i="33"/>
  <c r="AV22" i="33"/>
  <c r="BO22" i="32"/>
  <c r="AV22" i="32"/>
  <c r="BO22" i="31"/>
  <c r="AV22" i="31"/>
  <c r="AV22" i="30"/>
  <c r="BO22" i="30"/>
  <c r="BO22" i="29"/>
  <c r="AV22" i="29"/>
  <c r="AC22" i="29"/>
  <c r="J22" i="29"/>
  <c r="AV30" i="35"/>
  <c r="BO30" i="35"/>
  <c r="AV30" i="34"/>
  <c r="BO30" i="34"/>
  <c r="BO30" i="33"/>
  <c r="AV30" i="33"/>
  <c r="BO30" i="32"/>
  <c r="AV30" i="32"/>
  <c r="BO30" i="31"/>
  <c r="AV30" i="31"/>
  <c r="AV30" i="30"/>
  <c r="BO30" i="30"/>
  <c r="BO30" i="29"/>
  <c r="AV30" i="29"/>
  <c r="AC30" i="29"/>
  <c r="J30" i="29"/>
  <c r="AV38" i="35"/>
  <c r="BO38" i="35"/>
  <c r="AV38" i="34"/>
  <c r="BO38" i="34"/>
  <c r="BO38" i="33"/>
  <c r="AV38" i="33"/>
  <c r="BO38" i="32"/>
  <c r="AV38" i="32"/>
  <c r="BO38" i="31"/>
  <c r="AV38" i="31"/>
  <c r="AV38" i="30"/>
  <c r="BO38" i="30"/>
  <c r="BO38" i="29"/>
  <c r="AV38" i="29"/>
  <c r="AC38" i="29"/>
  <c r="J38" i="29"/>
  <c r="AV46" i="35"/>
  <c r="BO46" i="35"/>
  <c r="BO46" i="34"/>
  <c r="AV46" i="34"/>
  <c r="BO46" i="33"/>
  <c r="AV46" i="33"/>
  <c r="BO46" i="32"/>
  <c r="BO46" i="31"/>
  <c r="AV46" i="32"/>
  <c r="AV46" i="31"/>
  <c r="AV46" i="30"/>
  <c r="BO46" i="30"/>
  <c r="AV46" i="29"/>
  <c r="AC46" i="29"/>
  <c r="BO46" i="29"/>
  <c r="J46" i="29"/>
  <c r="AV54" i="35"/>
  <c r="BO54" i="35"/>
  <c r="BO54" i="34"/>
  <c r="AV54" i="34"/>
  <c r="BO54" i="33"/>
  <c r="AV54" i="33"/>
  <c r="BO54" i="32"/>
  <c r="BO54" i="31"/>
  <c r="AV54" i="31"/>
  <c r="AV54" i="32"/>
  <c r="AV54" i="30"/>
  <c r="BO54" i="30"/>
  <c r="AV54" i="29"/>
  <c r="AC54" i="29"/>
  <c r="BO54" i="29"/>
  <c r="J54" i="29"/>
  <c r="AV62" i="35"/>
  <c r="BO62" i="35"/>
  <c r="BO62" i="34"/>
  <c r="AV62" i="34"/>
  <c r="BO62" i="33"/>
  <c r="AV62" i="33"/>
  <c r="BO62" i="32"/>
  <c r="BO62" i="31"/>
  <c r="AV62" i="32"/>
  <c r="AV62" i="31"/>
  <c r="AV62" i="30"/>
  <c r="BO62" i="30"/>
  <c r="AV62" i="29"/>
  <c r="AC62" i="29"/>
  <c r="BO62" i="29"/>
  <c r="J62" i="29"/>
  <c r="AV70" i="35"/>
  <c r="BO70" i="35"/>
  <c r="BO70" i="34"/>
  <c r="AV70" i="34"/>
  <c r="BO70" i="33"/>
  <c r="AV70" i="33"/>
  <c r="BO70" i="32"/>
  <c r="BO70" i="31"/>
  <c r="AV70" i="31"/>
  <c r="AV70" i="32"/>
  <c r="AV70" i="30"/>
  <c r="BO70" i="30"/>
  <c r="AV70" i="29"/>
  <c r="AC70" i="29"/>
  <c r="BO70" i="29"/>
  <c r="J70" i="29"/>
  <c r="AB14" i="29"/>
  <c r="I14" i="29"/>
  <c r="AU22" i="35"/>
  <c r="BN22" i="35"/>
  <c r="BN22" i="34"/>
  <c r="AU22" i="34"/>
  <c r="BN22" i="33"/>
  <c r="AU22" i="33"/>
  <c r="BN22" i="32"/>
  <c r="AU22" i="32"/>
  <c r="BN22" i="31"/>
  <c r="AU22" i="31"/>
  <c r="AU22" i="30"/>
  <c r="BN22" i="30"/>
  <c r="BN22" i="29"/>
  <c r="AU22" i="29"/>
  <c r="AB22" i="29"/>
  <c r="I22" i="29"/>
  <c r="AU30" i="35"/>
  <c r="BN30" i="35"/>
  <c r="BN30" i="34"/>
  <c r="AU30" i="34"/>
  <c r="BN30" i="33"/>
  <c r="AU30" i="33"/>
  <c r="BN30" i="32"/>
  <c r="AU30" i="32"/>
  <c r="BN30" i="31"/>
  <c r="AU30" i="31"/>
  <c r="AU30" i="30"/>
  <c r="BN30" i="30"/>
  <c r="BN30" i="29"/>
  <c r="AU30" i="29"/>
  <c r="AB30" i="29"/>
  <c r="I30" i="29"/>
  <c r="AU38" i="35"/>
  <c r="BN38" i="35"/>
  <c r="BN38" i="34"/>
  <c r="AU38" i="34"/>
  <c r="AU38" i="33"/>
  <c r="BN38" i="33"/>
  <c r="AU38" i="32"/>
  <c r="BN38" i="32"/>
  <c r="AU38" i="31"/>
  <c r="BN38" i="31"/>
  <c r="AU38" i="30"/>
  <c r="BN38" i="29"/>
  <c r="AU38" i="29"/>
  <c r="AB38" i="29"/>
  <c r="BN38" i="30"/>
  <c r="I38" i="29"/>
  <c r="AU46" i="35"/>
  <c r="BN46" i="35"/>
  <c r="BN46" i="34"/>
  <c r="AU46" i="34"/>
  <c r="AU46" i="33"/>
  <c r="BN46" i="33"/>
  <c r="BN46" i="32"/>
  <c r="AU46" i="32"/>
  <c r="BN46" i="31"/>
  <c r="AU46" i="31"/>
  <c r="AU46" i="30"/>
  <c r="AU46" i="29"/>
  <c r="AB46" i="29"/>
  <c r="BN46" i="29"/>
  <c r="BN46" i="30"/>
  <c r="I46" i="29"/>
  <c r="AU54" i="35"/>
  <c r="BN54" i="35"/>
  <c r="BN54" i="34"/>
  <c r="AU54" i="34"/>
  <c r="AU54" i="33"/>
  <c r="BN54" i="33"/>
  <c r="BN54" i="32"/>
  <c r="AU54" i="32"/>
  <c r="BN54" i="31"/>
  <c r="AU54" i="31"/>
  <c r="AU54" i="30"/>
  <c r="BN54" i="30"/>
  <c r="AU54" i="29"/>
  <c r="AB54" i="29"/>
  <c r="BN54" i="29"/>
  <c r="I54" i="29"/>
  <c r="AU62" i="35"/>
  <c r="BN62" i="35"/>
  <c r="BN62" i="34"/>
  <c r="AU62" i="34"/>
  <c r="AU62" i="33"/>
  <c r="BN62" i="33"/>
  <c r="BN62" i="32"/>
  <c r="AU62" i="32"/>
  <c r="AU62" i="31"/>
  <c r="BN62" i="31"/>
  <c r="AU62" i="30"/>
  <c r="BN62" i="29"/>
  <c r="BN62" i="30"/>
  <c r="AU62" i="29"/>
  <c r="AB62" i="29"/>
  <c r="I62" i="29"/>
  <c r="AU70" i="35"/>
  <c r="BN70" i="35"/>
  <c r="BN70" i="34"/>
  <c r="AU70" i="34"/>
  <c r="AU70" i="33"/>
  <c r="BN70" i="33"/>
  <c r="BN70" i="32"/>
  <c r="AU70" i="32"/>
  <c r="AU70" i="31"/>
  <c r="BN70" i="31"/>
  <c r="AU70" i="30"/>
  <c r="BN70" i="29"/>
  <c r="AU70" i="29"/>
  <c r="AB70" i="29"/>
  <c r="BN70" i="30"/>
  <c r="I70" i="29"/>
  <c r="AT20" i="35"/>
  <c r="BM20" i="35"/>
  <c r="AT20" i="34"/>
  <c r="BM20" i="34"/>
  <c r="BM20" i="33"/>
  <c r="AT20" i="33"/>
  <c r="BM20" i="32"/>
  <c r="AT20" i="32"/>
  <c r="BM20" i="31"/>
  <c r="AT20" i="31"/>
  <c r="BM20" i="30"/>
  <c r="BM20" i="29"/>
  <c r="AT20" i="29"/>
  <c r="AA20" i="29"/>
  <c r="AT20" i="30"/>
  <c r="H20" i="29"/>
  <c r="H42" i="30"/>
  <c r="AA42" i="30"/>
  <c r="BM56" i="35"/>
  <c r="AT56" i="35"/>
  <c r="AT56" i="34"/>
  <c r="BM56" i="34"/>
  <c r="BM56" i="33"/>
  <c r="AT56" i="33"/>
  <c r="BM56" i="32"/>
  <c r="AT56" i="32"/>
  <c r="AT56" i="31"/>
  <c r="BM56" i="31"/>
  <c r="BM56" i="30"/>
  <c r="BM56" i="29"/>
  <c r="AT56" i="30"/>
  <c r="AT56" i="29"/>
  <c r="AA56" i="29"/>
  <c r="H56" i="29"/>
  <c r="BM70" i="35"/>
  <c r="AT70" i="35"/>
  <c r="AT70" i="34"/>
  <c r="BM70" i="34"/>
  <c r="AT70" i="33"/>
  <c r="BM70" i="33"/>
  <c r="AT70" i="32"/>
  <c r="BM70" i="32"/>
  <c r="AT70" i="31"/>
  <c r="BM70" i="31"/>
  <c r="BM70" i="30"/>
  <c r="AT70" i="30"/>
  <c r="BM70" i="29"/>
  <c r="AT70" i="29"/>
  <c r="AA70" i="29"/>
  <c r="H70" i="29"/>
  <c r="Z16" i="30"/>
  <c r="G16" i="30"/>
  <c r="Z24" i="30"/>
  <c r="G24" i="30"/>
  <c r="Z32" i="30"/>
  <c r="G32" i="30"/>
  <c r="Z40" i="30"/>
  <c r="G40" i="30"/>
  <c r="Z48" i="30"/>
  <c r="G48" i="30"/>
  <c r="Z56" i="30"/>
  <c r="G56" i="30"/>
  <c r="G64" i="30"/>
  <c r="Z64" i="30"/>
  <c r="G72" i="30"/>
  <c r="Z72" i="30"/>
  <c r="Z73" i="30"/>
  <c r="G73" i="30"/>
  <c r="Y16" i="30"/>
  <c r="F16" i="30"/>
  <c r="Y24" i="30"/>
  <c r="F24" i="30"/>
  <c r="Y32" i="30"/>
  <c r="F32" i="30"/>
  <c r="Y40" i="30"/>
  <c r="F40" i="30"/>
  <c r="Y48" i="30"/>
  <c r="F48" i="30"/>
  <c r="Y56" i="30"/>
  <c r="F56" i="30"/>
  <c r="Y64" i="30"/>
  <c r="F64" i="30"/>
  <c r="Y72" i="30"/>
  <c r="F72" i="30"/>
  <c r="F73" i="30"/>
  <c r="Y73" i="30"/>
  <c r="V22" i="30"/>
  <c r="C22" i="30"/>
  <c r="C44" i="30"/>
  <c r="V44" i="30"/>
  <c r="BH58" i="35"/>
  <c r="AO58" i="35"/>
  <c r="AO58" i="34"/>
  <c r="BH58" i="34"/>
  <c r="AO58" i="33"/>
  <c r="BH58" i="33"/>
  <c r="AO58" i="32"/>
  <c r="BH58" i="31"/>
  <c r="BH58" i="32"/>
  <c r="AO58" i="31"/>
  <c r="AO58" i="30"/>
  <c r="BH58" i="30"/>
  <c r="BH58" i="29"/>
  <c r="AO58" i="29"/>
  <c r="V58" i="29"/>
  <c r="C58" i="29"/>
  <c r="AO72" i="35"/>
  <c r="BH72" i="35"/>
  <c r="BH72" i="34"/>
  <c r="AO72" i="34"/>
  <c r="AO72" i="33"/>
  <c r="BH72" i="33"/>
  <c r="BH72" i="32"/>
  <c r="AO72" i="32"/>
  <c r="AO72" i="31"/>
  <c r="BH72" i="31"/>
  <c r="BH72" i="30"/>
  <c r="BH72" i="29"/>
  <c r="AO72" i="30"/>
  <c r="AO72" i="29"/>
  <c r="V72" i="29"/>
  <c r="C72" i="29"/>
  <c r="V73" i="29"/>
  <c r="C73" i="29"/>
  <c r="X69" i="30"/>
  <c r="E69" i="30"/>
  <c r="X61" i="30"/>
  <c r="E61" i="30"/>
  <c r="E53" i="30"/>
  <c r="X53" i="30"/>
  <c r="E45" i="30"/>
  <c r="X45" i="30"/>
  <c r="E37" i="30"/>
  <c r="X37" i="30"/>
  <c r="E29" i="30"/>
  <c r="X29" i="30"/>
  <c r="E21" i="30"/>
  <c r="X21" i="30"/>
  <c r="E13" i="30"/>
  <c r="X13" i="30"/>
  <c r="AE68" i="30"/>
  <c r="L68" i="30"/>
  <c r="AE60" i="30"/>
  <c r="L60" i="30"/>
  <c r="L52" i="30"/>
  <c r="AE52" i="30"/>
  <c r="L44" i="30"/>
  <c r="AE44" i="30"/>
  <c r="L36" i="30"/>
  <c r="AE36" i="30"/>
  <c r="L28" i="30"/>
  <c r="AE28" i="30"/>
  <c r="L20" i="30"/>
  <c r="AE20" i="30"/>
  <c r="L12" i="30"/>
  <c r="AE12" i="30"/>
  <c r="L12" i="31"/>
  <c r="AE12" i="31"/>
  <c r="AE28" i="31"/>
  <c r="L28" i="31"/>
  <c r="AE44" i="31"/>
  <c r="L44" i="31"/>
  <c r="AE60" i="31"/>
  <c r="L60" i="31"/>
  <c r="AE21" i="31"/>
  <c r="L21" i="31"/>
  <c r="L37" i="31"/>
  <c r="AE37" i="31"/>
  <c r="L53" i="31"/>
  <c r="AE53" i="31"/>
  <c r="L69" i="31"/>
  <c r="AE69" i="31"/>
  <c r="V54" i="31"/>
  <c r="C54" i="31"/>
  <c r="C26" i="31"/>
  <c r="V26" i="31"/>
  <c r="F70" i="31"/>
  <c r="Y70" i="31"/>
  <c r="F62" i="31"/>
  <c r="Y62" i="31"/>
  <c r="F54" i="31"/>
  <c r="Y54" i="31"/>
  <c r="F46" i="31"/>
  <c r="Y46" i="31"/>
  <c r="F38" i="31"/>
  <c r="Y38" i="31"/>
  <c r="Y30" i="31"/>
  <c r="F30" i="31"/>
  <c r="Y22" i="31"/>
  <c r="F22" i="31"/>
  <c r="Y14" i="31"/>
  <c r="F14" i="31"/>
  <c r="Z69" i="31"/>
  <c r="G69" i="31"/>
  <c r="Z61" i="31"/>
  <c r="G61" i="31"/>
  <c r="Z53" i="31"/>
  <c r="G53" i="31"/>
  <c r="Z45" i="31"/>
  <c r="G45" i="31"/>
  <c r="Z37" i="31"/>
  <c r="G37" i="31"/>
  <c r="Z29" i="31"/>
  <c r="G29" i="31"/>
  <c r="Z21" i="31"/>
  <c r="G21" i="31"/>
  <c r="Z13" i="31"/>
  <c r="G13" i="31"/>
  <c r="AA54" i="31"/>
  <c r="H54" i="31"/>
  <c r="AA26" i="31"/>
  <c r="H26" i="31"/>
  <c r="AC70" i="31"/>
  <c r="J70" i="31"/>
  <c r="J62" i="31"/>
  <c r="AC62" i="31"/>
  <c r="J54" i="31"/>
  <c r="AC54" i="31"/>
  <c r="J46" i="31"/>
  <c r="AC46" i="31"/>
  <c r="AC38" i="31"/>
  <c r="J38" i="31"/>
  <c r="J30" i="31"/>
  <c r="AC30" i="31"/>
  <c r="AC22" i="31"/>
  <c r="J22" i="31"/>
  <c r="AC14" i="31"/>
  <c r="J14" i="31"/>
  <c r="AF58" i="31"/>
  <c r="M58" i="31"/>
  <c r="M31" i="31"/>
  <c r="AF31" i="31"/>
  <c r="O71" i="31"/>
  <c r="AH71" i="31"/>
  <c r="AH63" i="31"/>
  <c r="O63" i="31"/>
  <c r="AH55" i="31"/>
  <c r="O55" i="31"/>
  <c r="AH47" i="31"/>
  <c r="O47" i="31"/>
  <c r="AH39" i="31"/>
  <c r="O39" i="31"/>
  <c r="O31" i="31"/>
  <c r="AH31" i="31"/>
  <c r="AH23" i="31"/>
  <c r="O23" i="31"/>
  <c r="O15" i="31"/>
  <c r="AH15" i="31"/>
  <c r="AI70" i="31"/>
  <c r="P70" i="31"/>
  <c r="AI62" i="31"/>
  <c r="P62" i="31"/>
  <c r="AI54" i="31"/>
  <c r="P54" i="31"/>
  <c r="AI46" i="31"/>
  <c r="P46" i="31"/>
  <c r="AI38" i="31"/>
  <c r="P38" i="31"/>
  <c r="AI30" i="31"/>
  <c r="P30" i="31"/>
  <c r="AI22" i="31"/>
  <c r="P22" i="31"/>
  <c r="P14" i="31"/>
  <c r="AI14" i="31"/>
  <c r="AE18" i="35"/>
  <c r="L18" i="35"/>
  <c r="L34" i="35"/>
  <c r="AE34" i="35"/>
  <c r="AE50" i="35"/>
  <c r="L50" i="35"/>
  <c r="AE66" i="35"/>
  <c r="L66" i="35"/>
  <c r="E18" i="35"/>
  <c r="X18" i="35"/>
  <c r="X34" i="35"/>
  <c r="E34" i="35"/>
  <c r="E48" i="35"/>
  <c r="X48" i="35"/>
  <c r="X64" i="35"/>
  <c r="E64" i="35"/>
  <c r="AE15" i="34"/>
  <c r="L15" i="34"/>
  <c r="AE31" i="34"/>
  <c r="L31" i="34"/>
  <c r="AE47" i="34"/>
  <c r="L47" i="34"/>
  <c r="AE63" i="34"/>
  <c r="L63" i="34"/>
  <c r="E17" i="34"/>
  <c r="X17" i="34"/>
  <c r="X31" i="34"/>
  <c r="E31" i="34"/>
  <c r="E41" i="34"/>
  <c r="X41" i="34"/>
  <c r="E55" i="34"/>
  <c r="X55" i="34"/>
  <c r="X69" i="34"/>
  <c r="E69" i="34"/>
  <c r="AE17" i="33"/>
  <c r="L17" i="33"/>
  <c r="AE33" i="33"/>
  <c r="L33" i="33"/>
  <c r="AE49" i="33"/>
  <c r="L49" i="33"/>
  <c r="AE65" i="33"/>
  <c r="L65" i="33"/>
  <c r="E15" i="33"/>
  <c r="X15" i="33"/>
  <c r="E23" i="33"/>
  <c r="X23" i="33"/>
  <c r="E33" i="33"/>
  <c r="X33" i="33"/>
  <c r="X41" i="33"/>
  <c r="E41" i="33"/>
  <c r="W49" i="33"/>
  <c r="D49" i="33"/>
  <c r="W57" i="33"/>
  <c r="D57" i="33"/>
  <c r="E67" i="33"/>
  <c r="X67" i="33"/>
  <c r="L23" i="32"/>
  <c r="AE23" i="32"/>
  <c r="L39" i="32"/>
  <c r="AE39" i="32"/>
  <c r="AE55" i="32"/>
  <c r="L55" i="32"/>
  <c r="AE71" i="32"/>
  <c r="L71" i="32"/>
  <c r="AE19" i="35"/>
  <c r="L19" i="35"/>
  <c r="L35" i="35"/>
  <c r="AE35" i="35"/>
  <c r="L51" i="35"/>
  <c r="AE51" i="35"/>
  <c r="AE67" i="35"/>
  <c r="L67" i="35"/>
  <c r="E19" i="35"/>
  <c r="X19" i="35"/>
  <c r="D33" i="35"/>
  <c r="W33" i="35"/>
  <c r="X47" i="35"/>
  <c r="E47" i="35"/>
  <c r="X59" i="35"/>
  <c r="E59" i="35"/>
  <c r="AE20" i="34"/>
  <c r="L20" i="34"/>
  <c r="AE36" i="34"/>
  <c r="L36" i="34"/>
  <c r="AE52" i="34"/>
  <c r="L52" i="34"/>
  <c r="L68" i="34"/>
  <c r="AE68" i="34"/>
  <c r="E20" i="34"/>
  <c r="X20" i="34"/>
  <c r="E34" i="34"/>
  <c r="X34" i="34"/>
  <c r="X50" i="34"/>
  <c r="E50" i="34"/>
  <c r="X66" i="34"/>
  <c r="E66" i="34"/>
  <c r="L20" i="33"/>
  <c r="AE20" i="33"/>
  <c r="L36" i="33"/>
  <c r="AE36" i="33"/>
  <c r="AE52" i="33"/>
  <c r="L52" i="33"/>
  <c r="AE68" i="33"/>
  <c r="L68" i="33"/>
  <c r="X20" i="33"/>
  <c r="E20" i="33"/>
  <c r="X32" i="33"/>
  <c r="E32" i="33"/>
  <c r="E40" i="33"/>
  <c r="X40" i="33"/>
  <c r="E48" i="33"/>
  <c r="X48" i="33"/>
  <c r="E56" i="33"/>
  <c r="X56" i="33"/>
  <c r="E64" i="33"/>
  <c r="X64" i="33"/>
  <c r="X72" i="33"/>
  <c r="E72" i="33"/>
  <c r="E73" i="33"/>
  <c r="X73" i="33"/>
  <c r="AE18" i="32"/>
  <c r="L18" i="32"/>
  <c r="AE34" i="32"/>
  <c r="L34" i="32"/>
  <c r="L50" i="32"/>
  <c r="AE50" i="32"/>
  <c r="L66" i="32"/>
  <c r="AE66" i="32"/>
  <c r="X68" i="32"/>
  <c r="E68" i="32"/>
  <c r="V36" i="32"/>
  <c r="C36" i="32"/>
  <c r="F68" i="32"/>
  <c r="Y68" i="32"/>
  <c r="F60" i="32"/>
  <c r="Y60" i="32"/>
  <c r="F52" i="32"/>
  <c r="Y52" i="32"/>
  <c r="F44" i="32"/>
  <c r="Y44" i="32"/>
  <c r="F36" i="32"/>
  <c r="Y36" i="32"/>
  <c r="F28" i="32"/>
  <c r="Y28" i="32"/>
  <c r="F20" i="32"/>
  <c r="Y20" i="32"/>
  <c r="F12" i="32"/>
  <c r="Y12" i="32"/>
  <c r="Z67" i="32"/>
  <c r="G67" i="32"/>
  <c r="Z59" i="32"/>
  <c r="G59" i="32"/>
  <c r="Z51" i="32"/>
  <c r="G51" i="32"/>
  <c r="Z43" i="32"/>
  <c r="G43" i="32"/>
  <c r="Z35" i="32"/>
  <c r="G35" i="32"/>
  <c r="G27" i="32"/>
  <c r="Z27" i="32"/>
  <c r="G19" i="32"/>
  <c r="Z19" i="32"/>
  <c r="AB68" i="32"/>
  <c r="I68" i="32"/>
  <c r="AC74" i="32"/>
  <c r="J74" i="32"/>
  <c r="J65" i="32"/>
  <c r="AC65" i="32"/>
  <c r="J57" i="32"/>
  <c r="AC57" i="32"/>
  <c r="J49" i="32"/>
  <c r="AC49" i="32"/>
  <c r="J41" i="32"/>
  <c r="AC41" i="32"/>
  <c r="AC33" i="32"/>
  <c r="J33" i="32"/>
  <c r="AC25" i="32"/>
  <c r="J25" i="32"/>
  <c r="AC17" i="32"/>
  <c r="J17" i="32"/>
  <c r="M59" i="32"/>
  <c r="AF59" i="32"/>
  <c r="AG52" i="32"/>
  <c r="N52" i="32"/>
  <c r="AH71" i="32"/>
  <c r="O71" i="32"/>
  <c r="AH63" i="32"/>
  <c r="O63" i="32"/>
  <c r="AH55" i="32"/>
  <c r="O55" i="32"/>
  <c r="AH47" i="32"/>
  <c r="O47" i="32"/>
  <c r="AH39" i="32"/>
  <c r="O39" i="32"/>
  <c r="O31" i="32"/>
  <c r="AH31" i="32"/>
  <c r="O23" i="32"/>
  <c r="AH23" i="32"/>
  <c r="AH15" i="32"/>
  <c r="O15" i="32"/>
  <c r="P70" i="32"/>
  <c r="AI70" i="32"/>
  <c r="P62" i="32"/>
  <c r="AI62" i="32"/>
  <c r="P54" i="32"/>
  <c r="AI54" i="32"/>
  <c r="AI46" i="32"/>
  <c r="P46" i="32"/>
  <c r="P38" i="32"/>
  <c r="AI38" i="32"/>
  <c r="AI30" i="32"/>
  <c r="P30" i="32"/>
  <c r="AI22" i="32"/>
  <c r="P22" i="32"/>
  <c r="AI14" i="32"/>
  <c r="P14" i="32"/>
  <c r="R37" i="32"/>
  <c r="AK37" i="32"/>
  <c r="C71" i="33"/>
  <c r="V71" i="33"/>
  <c r="C63" i="33"/>
  <c r="V63" i="33"/>
  <c r="C55" i="33"/>
  <c r="V55" i="33"/>
  <c r="C47" i="33"/>
  <c r="V47" i="33"/>
  <c r="C39" i="33"/>
  <c r="V39" i="33"/>
  <c r="V31" i="33"/>
  <c r="C31" i="33"/>
  <c r="V23" i="33"/>
  <c r="C23" i="33"/>
  <c r="V15" i="33"/>
  <c r="C15" i="33"/>
  <c r="Y70" i="33"/>
  <c r="F70" i="33"/>
  <c r="Y62" i="33"/>
  <c r="F62" i="33"/>
  <c r="Y54" i="33"/>
  <c r="F54" i="33"/>
  <c r="Y46" i="33"/>
  <c r="F46" i="33"/>
  <c r="Y38" i="33"/>
  <c r="F38" i="33"/>
  <c r="F30" i="33"/>
  <c r="Y30" i="33"/>
  <c r="F22" i="33"/>
  <c r="Y22" i="33"/>
  <c r="F14" i="33"/>
  <c r="Y14" i="33"/>
  <c r="G69" i="33"/>
  <c r="Z69" i="33"/>
  <c r="G61" i="33"/>
  <c r="Z61" i="33"/>
  <c r="G53" i="33"/>
  <c r="Z53" i="33"/>
  <c r="G45" i="33"/>
  <c r="Z45" i="33"/>
  <c r="G37" i="33"/>
  <c r="Z37" i="33"/>
  <c r="Z29" i="33"/>
  <c r="G29" i="33"/>
  <c r="Z21" i="33"/>
  <c r="G21" i="33"/>
  <c r="Z13" i="33"/>
  <c r="G13" i="33"/>
  <c r="H68" i="33"/>
  <c r="AA68" i="33"/>
  <c r="AA60" i="33"/>
  <c r="H60" i="33"/>
  <c r="AA52" i="33"/>
  <c r="H52" i="33"/>
  <c r="AA44" i="33"/>
  <c r="H44" i="33"/>
  <c r="AA36" i="33"/>
  <c r="H36" i="33"/>
  <c r="H28" i="33"/>
  <c r="AA28" i="33"/>
  <c r="H20" i="33"/>
  <c r="AA20" i="33"/>
  <c r="H12" i="33"/>
  <c r="AA12" i="33"/>
  <c r="AB67" i="33"/>
  <c r="I67" i="33"/>
  <c r="AB59" i="33"/>
  <c r="I59" i="33"/>
  <c r="AB51" i="33"/>
  <c r="I51" i="33"/>
  <c r="I43" i="33"/>
  <c r="AB43" i="33"/>
  <c r="AB35" i="33"/>
  <c r="I35" i="33"/>
  <c r="I27" i="33"/>
  <c r="AB27" i="33"/>
  <c r="AB19" i="33"/>
  <c r="I19" i="33"/>
  <c r="AC66" i="33"/>
  <c r="J66" i="33"/>
  <c r="AC58" i="33"/>
  <c r="J58" i="33"/>
  <c r="AC50" i="33"/>
  <c r="J50" i="33"/>
  <c r="AC42" i="33"/>
  <c r="J42" i="33"/>
  <c r="AC34" i="33"/>
  <c r="J34" i="33"/>
  <c r="AC26" i="33"/>
  <c r="J26" i="33"/>
  <c r="J18" i="33"/>
  <c r="AC18" i="33"/>
  <c r="AF74" i="33"/>
  <c r="M74" i="33"/>
  <c r="M65" i="33"/>
  <c r="AF65" i="33"/>
  <c r="M57" i="33"/>
  <c r="AF57" i="33"/>
  <c r="M49" i="33"/>
  <c r="AF49" i="33"/>
  <c r="M41" i="33"/>
  <c r="AF41" i="33"/>
  <c r="M33" i="33"/>
  <c r="AF33" i="33"/>
  <c r="M25" i="33"/>
  <c r="AF25" i="33"/>
  <c r="M17" i="33"/>
  <c r="AF17" i="33"/>
  <c r="AG72" i="33"/>
  <c r="N72" i="33"/>
  <c r="AG73" i="33"/>
  <c r="N73" i="33"/>
  <c r="AG64" i="33"/>
  <c r="N64" i="33"/>
  <c r="AG56" i="33"/>
  <c r="N56" i="33"/>
  <c r="AG48" i="33"/>
  <c r="N48" i="33"/>
  <c r="AG38" i="33"/>
  <c r="N38" i="33"/>
  <c r="N27" i="33"/>
  <c r="AG27" i="33"/>
  <c r="N16" i="33"/>
  <c r="AG16" i="33"/>
  <c r="O70" i="33"/>
  <c r="AH70" i="33"/>
  <c r="O62" i="33"/>
  <c r="AH62" i="33"/>
  <c r="O54" i="33"/>
  <c r="AH54" i="33"/>
  <c r="AH46" i="33"/>
  <c r="O46" i="33"/>
  <c r="O38" i="33"/>
  <c r="AH38" i="33"/>
  <c r="O30" i="33"/>
  <c r="AH30" i="33"/>
  <c r="O22" i="33"/>
  <c r="AH22" i="33"/>
  <c r="O14" i="33"/>
  <c r="AH14" i="33"/>
  <c r="AI69" i="33"/>
  <c r="P69" i="33"/>
  <c r="AI61" i="33"/>
  <c r="P61" i="33"/>
  <c r="AI53" i="33"/>
  <c r="P53" i="33"/>
  <c r="AI45" i="33"/>
  <c r="P45" i="33"/>
  <c r="AI37" i="33"/>
  <c r="P37" i="33"/>
  <c r="P29" i="33"/>
  <c r="AI29" i="33"/>
  <c r="P21" i="33"/>
  <c r="AI21" i="33"/>
  <c r="P13" i="33"/>
  <c r="AI13" i="33"/>
  <c r="AK67" i="33"/>
  <c r="R67" i="33"/>
  <c r="AK56" i="33"/>
  <c r="R56" i="33"/>
  <c r="R45" i="33"/>
  <c r="AK45" i="33"/>
  <c r="R35" i="33"/>
  <c r="AK35" i="33"/>
  <c r="AK24" i="33"/>
  <c r="R24" i="33"/>
  <c r="R13" i="33"/>
  <c r="AK13" i="33"/>
  <c r="C60" i="34"/>
  <c r="V60" i="34"/>
  <c r="C39" i="34"/>
  <c r="V39" i="34"/>
  <c r="C17" i="34"/>
  <c r="V17" i="34"/>
  <c r="F69" i="34"/>
  <c r="Y69" i="34"/>
  <c r="F61" i="34"/>
  <c r="Y61" i="34"/>
  <c r="Y53" i="34"/>
  <c r="F53" i="34"/>
  <c r="Y45" i="34"/>
  <c r="F45" i="34"/>
  <c r="Y37" i="34"/>
  <c r="F37" i="34"/>
  <c r="Y29" i="34"/>
  <c r="F29" i="34"/>
  <c r="Y21" i="34"/>
  <c r="F21" i="34"/>
  <c r="Y13" i="34"/>
  <c r="F13" i="34"/>
  <c r="Z68" i="34"/>
  <c r="G68" i="34"/>
  <c r="Z60" i="34"/>
  <c r="G60" i="34"/>
  <c r="G52" i="34"/>
  <c r="Z52" i="34"/>
  <c r="G44" i="34"/>
  <c r="Z44" i="34"/>
  <c r="Z36" i="34"/>
  <c r="G36" i="34"/>
  <c r="Z28" i="34"/>
  <c r="G28" i="34"/>
  <c r="Z20" i="34"/>
  <c r="G20" i="34"/>
  <c r="Z12" i="34"/>
  <c r="G12" i="34"/>
  <c r="AA55" i="34"/>
  <c r="H55" i="34"/>
  <c r="AA33" i="34"/>
  <c r="H33" i="34"/>
  <c r="H12" i="34"/>
  <c r="AA12" i="34"/>
  <c r="AB67" i="34"/>
  <c r="I67" i="34"/>
  <c r="AB59" i="34"/>
  <c r="I59" i="34"/>
  <c r="I51" i="34"/>
  <c r="AB51" i="34"/>
  <c r="I43" i="34"/>
  <c r="AB43" i="34"/>
  <c r="I35" i="34"/>
  <c r="AB35" i="34"/>
  <c r="I27" i="34"/>
  <c r="AB27" i="34"/>
  <c r="AB19" i="34"/>
  <c r="I19" i="34"/>
  <c r="J66" i="34"/>
  <c r="AC66" i="34"/>
  <c r="AC58" i="34"/>
  <c r="J58" i="34"/>
  <c r="AC50" i="34"/>
  <c r="J50" i="34"/>
  <c r="AC42" i="34"/>
  <c r="J42" i="34"/>
  <c r="AC34" i="34"/>
  <c r="J34" i="34"/>
  <c r="AC26" i="34"/>
  <c r="J26" i="34"/>
  <c r="AC18" i="34"/>
  <c r="J18" i="34"/>
  <c r="M71" i="34"/>
  <c r="AF71" i="34"/>
  <c r="M49" i="34"/>
  <c r="AF49" i="34"/>
  <c r="M28" i="34"/>
  <c r="AF28" i="34"/>
  <c r="AG74" i="34"/>
  <c r="N74" i="34"/>
  <c r="N65" i="34"/>
  <c r="AG65" i="34"/>
  <c r="N57" i="34"/>
  <c r="AG57" i="34"/>
  <c r="AG49" i="34"/>
  <c r="N49" i="34"/>
  <c r="N41" i="34"/>
  <c r="AG41" i="34"/>
  <c r="AG33" i="34"/>
  <c r="N33" i="34"/>
  <c r="AG25" i="34"/>
  <c r="N25" i="34"/>
  <c r="AG17" i="34"/>
  <c r="N17" i="34"/>
  <c r="AH72" i="34"/>
  <c r="O72" i="34"/>
  <c r="AH73" i="34"/>
  <c r="O73" i="34"/>
  <c r="AH64" i="34"/>
  <c r="O64" i="34"/>
  <c r="AH56" i="34"/>
  <c r="O56" i="34"/>
  <c r="O48" i="34"/>
  <c r="AH48" i="34"/>
  <c r="O40" i="34"/>
  <c r="AH40" i="34"/>
  <c r="AH32" i="34"/>
  <c r="O32" i="34"/>
  <c r="AH24" i="34"/>
  <c r="O24" i="34"/>
  <c r="AH16" i="34"/>
  <c r="O16" i="34"/>
  <c r="AI71" i="34"/>
  <c r="P71" i="34"/>
  <c r="AI63" i="34"/>
  <c r="P63" i="34"/>
  <c r="P55" i="34"/>
  <c r="AI55" i="34"/>
  <c r="P47" i="34"/>
  <c r="AI47" i="34"/>
  <c r="AI39" i="34"/>
  <c r="P39" i="34"/>
  <c r="AI31" i="34"/>
  <c r="P31" i="34"/>
  <c r="AI23" i="34"/>
  <c r="P23" i="34"/>
  <c r="AI15" i="34"/>
  <c r="P15" i="34"/>
  <c r="AK70" i="34"/>
  <c r="R70" i="34"/>
  <c r="R62" i="34"/>
  <c r="AK62" i="34"/>
  <c r="AK54" i="34"/>
  <c r="R54" i="34"/>
  <c r="AK46" i="34"/>
  <c r="R46" i="34"/>
  <c r="AK38" i="34"/>
  <c r="R38" i="34"/>
  <c r="AK30" i="34"/>
  <c r="R30" i="34"/>
  <c r="AK22" i="34"/>
  <c r="R22" i="34"/>
  <c r="AK14" i="34"/>
  <c r="R14" i="34"/>
  <c r="V65" i="35"/>
  <c r="C65" i="35"/>
  <c r="V49" i="35"/>
  <c r="C49" i="35"/>
  <c r="V29" i="35"/>
  <c r="C29" i="35"/>
  <c r="F69" i="35"/>
  <c r="Y69" i="35"/>
  <c r="F53" i="35"/>
  <c r="Y53" i="35"/>
  <c r="F37" i="35"/>
  <c r="Y37" i="35"/>
  <c r="Y21" i="35"/>
  <c r="F21" i="35"/>
  <c r="Z71" i="35"/>
  <c r="G71" i="35"/>
  <c r="Z63" i="35"/>
  <c r="G63" i="35"/>
  <c r="G55" i="35"/>
  <c r="Z55" i="35"/>
  <c r="G47" i="35"/>
  <c r="Z47" i="35"/>
  <c r="Z39" i="35"/>
  <c r="G39" i="35"/>
  <c r="Z31" i="35"/>
  <c r="G31" i="35"/>
  <c r="G23" i="35"/>
  <c r="Z23" i="35"/>
  <c r="G15" i="35"/>
  <c r="Z15" i="35"/>
  <c r="H65" i="35"/>
  <c r="AA65" i="35"/>
  <c r="H49" i="35"/>
  <c r="AA49" i="35"/>
  <c r="H29" i="35"/>
  <c r="AA29" i="35"/>
  <c r="AB72" i="35"/>
  <c r="I72" i="35"/>
  <c r="I73" i="35"/>
  <c r="AB73" i="35"/>
  <c r="AB64" i="35"/>
  <c r="I64" i="35"/>
  <c r="I56" i="35"/>
  <c r="AB56" i="35"/>
  <c r="AB48" i="35"/>
  <c r="I48" i="35"/>
  <c r="I40" i="35"/>
  <c r="AB40" i="35"/>
  <c r="I32" i="35"/>
  <c r="AB32" i="35"/>
  <c r="I24" i="35"/>
  <c r="AB24" i="35"/>
  <c r="I16" i="35"/>
  <c r="AB16" i="35"/>
  <c r="J67" i="35"/>
  <c r="AC67" i="35"/>
  <c r="J51" i="35"/>
  <c r="AC51" i="35"/>
  <c r="AC35" i="35"/>
  <c r="J35" i="35"/>
  <c r="J19" i="35"/>
  <c r="AC19" i="35"/>
  <c r="M65" i="35"/>
  <c r="AF65" i="35"/>
  <c r="AF47" i="35"/>
  <c r="M47" i="35"/>
  <c r="AF25" i="35"/>
  <c r="M25" i="35"/>
  <c r="N71" i="35"/>
  <c r="AG71" i="35"/>
  <c r="AG63" i="35"/>
  <c r="N63" i="35"/>
  <c r="N55" i="35"/>
  <c r="AG55" i="35"/>
  <c r="AG47" i="35"/>
  <c r="N47" i="35"/>
  <c r="N39" i="35"/>
  <c r="AG39" i="35"/>
  <c r="AG31" i="35"/>
  <c r="N31" i="35"/>
  <c r="AG23" i="35"/>
  <c r="N23" i="35"/>
  <c r="AG15" i="35"/>
  <c r="N15" i="35"/>
  <c r="O65" i="35"/>
  <c r="AH65" i="35"/>
  <c r="AH44" i="35"/>
  <c r="O44" i="35"/>
  <c r="O23" i="35"/>
  <c r="AH23" i="35"/>
  <c r="P70" i="35"/>
  <c r="AI70" i="35"/>
  <c r="P62" i="35"/>
  <c r="AI62" i="35"/>
  <c r="AI54" i="35"/>
  <c r="P54" i="35"/>
  <c r="P46" i="35"/>
  <c r="AI46" i="35"/>
  <c r="P38" i="35"/>
  <c r="AI38" i="35"/>
  <c r="AI30" i="35"/>
  <c r="P30" i="35"/>
  <c r="AI22" i="35"/>
  <c r="P22" i="35"/>
  <c r="AI14" i="35"/>
  <c r="P14" i="35"/>
  <c r="R70" i="35"/>
  <c r="AK70" i="35"/>
  <c r="R62" i="35"/>
  <c r="AK62" i="35"/>
  <c r="R54" i="35"/>
  <c r="AK54" i="35"/>
  <c r="R46" i="35"/>
  <c r="AK46" i="35"/>
  <c r="R38" i="35"/>
  <c r="AK38" i="35"/>
  <c r="AK30" i="35"/>
  <c r="R30" i="35"/>
  <c r="AK22" i="35"/>
  <c r="R22" i="35"/>
  <c r="AK14" i="35"/>
  <c r="R14" i="35"/>
  <c r="BW75" i="35"/>
  <c r="BD75" i="35"/>
  <c r="BW75" i="34"/>
  <c r="BD75" i="34"/>
  <c r="BW75" i="33"/>
  <c r="BD75" i="33"/>
  <c r="BD75" i="32"/>
  <c r="BW75" i="32"/>
  <c r="BD75" i="31"/>
  <c r="BW75" i="31"/>
  <c r="BW75" i="30"/>
  <c r="BD75" i="30"/>
  <c r="BW75" i="29"/>
  <c r="BD75" i="29"/>
  <c r="AK75" i="29"/>
  <c r="R75" i="29"/>
  <c r="BA75" i="35"/>
  <c r="BT75" i="35"/>
  <c r="BA75" i="34"/>
  <c r="BT75" i="34"/>
  <c r="BT75" i="33"/>
  <c r="BA75" i="33"/>
  <c r="BT75" i="32"/>
  <c r="BA75" i="32"/>
  <c r="BT75" i="31"/>
  <c r="BA75" i="31"/>
  <c r="BT75" i="30"/>
  <c r="BA75" i="30"/>
  <c r="BT75" i="29"/>
  <c r="BA75" i="29"/>
  <c r="AH75" i="29"/>
  <c r="O75" i="29"/>
  <c r="AU76" i="35"/>
  <c r="BN76" i="35"/>
  <c r="BN76" i="34"/>
  <c r="AU76" i="34"/>
  <c r="BN76" i="33"/>
  <c r="AU76" i="33"/>
  <c r="AU76" i="32"/>
  <c r="BN76" i="32"/>
  <c r="BN76" i="31"/>
  <c r="AU76" i="31"/>
  <c r="BN76" i="29"/>
  <c r="BN76" i="30"/>
  <c r="AU76" i="30"/>
  <c r="AU76" i="29"/>
  <c r="AB76" i="29"/>
  <c r="I76" i="29"/>
  <c r="AU77" i="35"/>
  <c r="BN77" i="35"/>
  <c r="AU77" i="34"/>
  <c r="BN77" i="34"/>
  <c r="BN77" i="33"/>
  <c r="AU77" i="33"/>
  <c r="BN77" i="32"/>
  <c r="AU77" i="32"/>
  <c r="BN77" i="31"/>
  <c r="AU77" i="31"/>
  <c r="AU77" i="30"/>
  <c r="BN77" i="30"/>
  <c r="BN77" i="29"/>
  <c r="AU77" i="29"/>
  <c r="AB77" i="29"/>
  <c r="I77" i="29"/>
  <c r="AV78" i="35"/>
  <c r="BO78" i="35"/>
  <c r="AV78" i="34"/>
  <c r="BO78" i="34"/>
  <c r="BO78" i="33"/>
  <c r="AV78" i="33"/>
  <c r="BO78" i="32"/>
  <c r="AV78" i="32"/>
  <c r="BO78" i="31"/>
  <c r="AV78" i="31"/>
  <c r="AV78" i="30"/>
  <c r="BO78" i="29"/>
  <c r="BO78" i="30"/>
  <c r="AV78" i="29"/>
  <c r="AC78" i="29"/>
  <c r="J78" i="29"/>
  <c r="AV82" i="33"/>
  <c r="AV82" i="29"/>
  <c r="BO82" i="32"/>
  <c r="AV82" i="32"/>
  <c r="BO82" i="35"/>
  <c r="AV82" i="31"/>
  <c r="AV82" i="35"/>
  <c r="BO82" i="31"/>
  <c r="BO82" i="34"/>
  <c r="AV82" i="30"/>
  <c r="AV82" i="34"/>
  <c r="BO82" i="30"/>
  <c r="BO82" i="33"/>
  <c r="BO82" i="29"/>
  <c r="BT77" i="35"/>
  <c r="BA77" i="35"/>
  <c r="BT77" i="34"/>
  <c r="BA77" i="34"/>
  <c r="BA77" i="33"/>
  <c r="BT77" i="33"/>
  <c r="BT77" i="32"/>
  <c r="BA77" i="32"/>
  <c r="BT77" i="31"/>
  <c r="BA77" i="31"/>
  <c r="BT77" i="29"/>
  <c r="BA77" i="30"/>
  <c r="AH77" i="29"/>
  <c r="O77" i="29"/>
  <c r="BT77" i="30"/>
  <c r="BA77" i="29"/>
  <c r="X77" i="35"/>
  <c r="E77" i="35"/>
  <c r="G76" i="35"/>
  <c r="Z76" i="35"/>
  <c r="P78" i="34"/>
  <c r="AI78" i="34"/>
  <c r="G78" i="34"/>
  <c r="Z78" i="34"/>
  <c r="AE77" i="34"/>
  <c r="L77" i="34"/>
  <c r="L76" i="34"/>
  <c r="AE76" i="34"/>
  <c r="I75" i="34"/>
  <c r="AB75" i="34"/>
  <c r="AI78" i="33"/>
  <c r="P78" i="33"/>
  <c r="G78" i="33"/>
  <c r="Z78" i="33"/>
  <c r="AH77" i="33"/>
  <c r="O77" i="33"/>
  <c r="Y77" i="33"/>
  <c r="F77" i="33"/>
  <c r="N76" i="33"/>
  <c r="AG76" i="33"/>
  <c r="X76" i="33"/>
  <c r="E76" i="33"/>
  <c r="O75" i="33"/>
  <c r="AH75" i="33"/>
  <c r="J78" i="32"/>
  <c r="AC78" i="32"/>
  <c r="AB77" i="32"/>
  <c r="I77" i="32"/>
  <c r="AH76" i="32"/>
  <c r="O76" i="32"/>
  <c r="L78" i="31"/>
  <c r="AE78" i="31"/>
  <c r="AC75" i="31"/>
  <c r="J75" i="31"/>
  <c r="AG78" i="30"/>
  <c r="N78" i="30"/>
  <c r="J77" i="30"/>
  <c r="AC77" i="30"/>
  <c r="P76" i="30"/>
  <c r="AI76" i="30"/>
  <c r="X76" i="30"/>
  <c r="E76" i="30"/>
  <c r="AC75" i="30"/>
  <c r="J75" i="30"/>
  <c r="BM79" i="35"/>
  <c r="AT79" i="35"/>
  <c r="BM79" i="34"/>
  <c r="AT79" i="34"/>
  <c r="AT79" i="33"/>
  <c r="BM79" i="33"/>
  <c r="BM79" i="32"/>
  <c r="AT79" i="32"/>
  <c r="BM79" i="31"/>
  <c r="AT79" i="31"/>
  <c r="BM79" i="29"/>
  <c r="BM79" i="30"/>
  <c r="AT79" i="30"/>
  <c r="AT79" i="29"/>
  <c r="AA79" i="29"/>
  <c r="H79" i="29"/>
  <c r="BM83" i="33"/>
  <c r="BM83" i="29"/>
  <c r="AT83" i="33"/>
  <c r="AT83" i="29"/>
  <c r="AT83" i="32"/>
  <c r="BM83" i="32"/>
  <c r="AT83" i="35"/>
  <c r="BM83" i="31"/>
  <c r="BM83" i="35"/>
  <c r="AT83" i="31"/>
  <c r="BM83" i="34"/>
  <c r="BM83" i="30"/>
  <c r="AT83" i="34"/>
  <c r="AT83" i="30"/>
  <c r="BD79" i="35"/>
  <c r="BW79" i="35"/>
  <c r="BD79" i="34"/>
  <c r="BW79" i="34"/>
  <c r="BD79" i="33"/>
  <c r="BW79" i="33"/>
  <c r="BW79" i="32"/>
  <c r="BD79" i="32"/>
  <c r="BW79" i="31"/>
  <c r="BD79" i="31"/>
  <c r="BW79" i="30"/>
  <c r="BD79" i="30"/>
  <c r="R79" i="29"/>
  <c r="BD79" i="29"/>
  <c r="BW79" i="29"/>
  <c r="AK79" i="29"/>
  <c r="BW83" i="32"/>
  <c r="BW83" i="35"/>
  <c r="BD83" i="31"/>
  <c r="BD83" i="35"/>
  <c r="BW83" i="31"/>
  <c r="BD83" i="34"/>
  <c r="BW83" i="30"/>
  <c r="BW83" i="34"/>
  <c r="BD83" i="30"/>
  <c r="BW83" i="33"/>
  <c r="BW83" i="29"/>
  <c r="BD83" i="33"/>
  <c r="BD83" i="29"/>
  <c r="BD83" i="32"/>
  <c r="AX80" i="35"/>
  <c r="BQ80" i="35"/>
  <c r="AX80" i="34"/>
  <c r="BQ80" i="34"/>
  <c r="BQ80" i="33"/>
  <c r="AX80" i="33"/>
  <c r="BQ80" i="32"/>
  <c r="AX80" i="32"/>
  <c r="BQ80" i="31"/>
  <c r="AX80" i="31"/>
  <c r="BQ80" i="30"/>
  <c r="BQ80" i="29"/>
  <c r="AX80" i="30"/>
  <c r="AX80" i="29"/>
  <c r="AE80" i="29"/>
  <c r="L80" i="29"/>
  <c r="BQ84" i="34"/>
  <c r="BQ84" i="30"/>
  <c r="AX84" i="34"/>
  <c r="AX84" i="30"/>
  <c r="BQ84" i="33"/>
  <c r="BQ84" i="29"/>
  <c r="AX84" i="33"/>
  <c r="AX84" i="29"/>
  <c r="BQ84" i="32"/>
  <c r="AX84" i="32"/>
  <c r="BQ84" i="35"/>
  <c r="AX84" i="31"/>
  <c r="AX84" i="35"/>
  <c r="BQ84" i="31"/>
  <c r="E79" i="30"/>
  <c r="X79" i="30"/>
  <c r="AI79" i="30"/>
  <c r="P79" i="30"/>
  <c r="AC80" i="30"/>
  <c r="J80" i="30"/>
  <c r="F79" i="31"/>
  <c r="Y79" i="31"/>
  <c r="Y80" i="31"/>
  <c r="F80" i="31"/>
  <c r="AH79" i="32"/>
  <c r="O79" i="32"/>
  <c r="G79" i="33"/>
  <c r="Z79" i="33"/>
  <c r="O80" i="33"/>
  <c r="AH80" i="33"/>
  <c r="J79" i="34"/>
  <c r="AC79" i="34"/>
  <c r="X80" i="34"/>
  <c r="E80" i="34"/>
  <c r="AG80" i="34"/>
  <c r="N80" i="34"/>
  <c r="P79" i="35"/>
  <c r="AI79" i="35"/>
  <c r="W53" i="30"/>
  <c r="D53" i="30"/>
  <c r="D22" i="33"/>
  <c r="W22" i="33"/>
  <c r="W17" i="34"/>
  <c r="D17" i="34"/>
  <c r="W46" i="34"/>
  <c r="D46" i="34"/>
  <c r="W23" i="35"/>
  <c r="D23" i="35"/>
  <c r="W80" i="35"/>
  <c r="D80" i="35"/>
  <c r="AJ44" i="32"/>
  <c r="Q44" i="32"/>
  <c r="AJ12" i="33"/>
  <c r="Q12" i="33"/>
  <c r="AJ20" i="33"/>
  <c r="Q20" i="33"/>
  <c r="AJ28" i="33"/>
  <c r="Q28" i="33"/>
  <c r="Q36" i="33"/>
  <c r="AJ36" i="33"/>
  <c r="Q44" i="33"/>
  <c r="AJ44" i="33"/>
  <c r="Q52" i="33"/>
  <c r="AJ52" i="33"/>
  <c r="Q60" i="33"/>
  <c r="AJ60" i="33"/>
  <c r="Q68" i="33"/>
  <c r="AJ68" i="33"/>
  <c r="Q77" i="33"/>
  <c r="AJ77" i="33"/>
  <c r="Q52" i="34"/>
  <c r="AJ52" i="34"/>
  <c r="AJ51" i="35"/>
  <c r="Q51" i="35"/>
  <c r="BC55" i="35"/>
  <c r="BV55" i="35"/>
  <c r="BC55" i="34"/>
  <c r="BV55" i="34"/>
  <c r="BC55" i="33"/>
  <c r="BV55" i="33"/>
  <c r="BV55" i="32"/>
  <c r="BC55" i="32"/>
  <c r="BC55" i="31"/>
  <c r="BV55" i="31"/>
  <c r="BV55" i="29"/>
  <c r="BV55" i="30"/>
  <c r="BC55" i="30"/>
  <c r="AJ55" i="29"/>
  <c r="BC55" i="29"/>
  <c r="Q55" i="29"/>
  <c r="BN81" i="35"/>
  <c r="AU81" i="35"/>
  <c r="BN81" i="34"/>
  <c r="AU81" i="34"/>
  <c r="BN81" i="33"/>
  <c r="AU81" i="33"/>
  <c r="BN81" i="32"/>
  <c r="AU81" i="32"/>
  <c r="AU81" i="31"/>
  <c r="BN81" i="31"/>
  <c r="AU81" i="30"/>
  <c r="BN81" i="29"/>
  <c r="BN81" i="30"/>
  <c r="AU81" i="29"/>
  <c r="AB81" i="29"/>
  <c r="I81" i="29"/>
  <c r="BN85" i="35"/>
  <c r="AU85" i="31"/>
  <c r="AU85" i="34"/>
  <c r="AU85" i="30"/>
  <c r="BN85" i="34"/>
  <c r="BN85" i="30"/>
  <c r="BN85" i="33"/>
  <c r="BN85" i="29"/>
  <c r="AU85" i="33"/>
  <c r="AU85" i="29"/>
  <c r="BN85" i="32"/>
  <c r="AU85" i="32"/>
  <c r="AU85" i="35"/>
  <c r="BN85" i="31"/>
  <c r="AB82" i="29"/>
  <c r="I82" i="29"/>
  <c r="AB81" i="35"/>
  <c r="I81" i="35"/>
  <c r="I82" i="35"/>
  <c r="AB82" i="35"/>
  <c r="J81" i="34"/>
  <c r="AC81" i="34"/>
  <c r="AC82" i="34"/>
  <c r="J82" i="34"/>
  <c r="M81" i="33"/>
  <c r="AF81" i="33"/>
  <c r="AF82" i="33"/>
  <c r="M82" i="33"/>
  <c r="AH81" i="32"/>
  <c r="O81" i="32"/>
  <c r="O82" i="32"/>
  <c r="AH82" i="32"/>
  <c r="O81" i="31"/>
  <c r="AH81" i="31"/>
  <c r="AH82" i="31"/>
  <c r="O82" i="31"/>
  <c r="R81" i="30"/>
  <c r="AK81" i="30"/>
  <c r="AK82" i="30"/>
  <c r="R82" i="30"/>
  <c r="Y81" i="30"/>
  <c r="F81" i="30"/>
  <c r="Y82" i="30"/>
  <c r="F82" i="30"/>
  <c r="V12" i="31"/>
  <c r="C12" i="31"/>
  <c r="AB13" i="31"/>
  <c r="I13" i="31"/>
  <c r="AG14" i="31"/>
  <c r="N14" i="31"/>
  <c r="I16" i="31"/>
  <c r="AB16" i="31"/>
  <c r="AF17" i="31"/>
  <c r="M17" i="31"/>
  <c r="AG18" i="31"/>
  <c r="N18" i="31"/>
  <c r="Q19" i="31"/>
  <c r="AJ19" i="31"/>
  <c r="I21" i="31"/>
  <c r="AB21" i="31"/>
  <c r="I23" i="31"/>
  <c r="AB23" i="31"/>
  <c r="Q24" i="31"/>
  <c r="AJ24" i="31"/>
  <c r="AB26" i="31"/>
  <c r="I26" i="31"/>
  <c r="AG27" i="31"/>
  <c r="N27" i="31"/>
  <c r="AJ28" i="31"/>
  <c r="Q28" i="31"/>
  <c r="C30" i="31"/>
  <c r="V30" i="31"/>
  <c r="AK31" i="31"/>
  <c r="R31" i="31"/>
  <c r="E33" i="31"/>
  <c r="X33" i="31"/>
  <c r="Q34" i="31"/>
  <c r="AJ34" i="31"/>
  <c r="AK35" i="31"/>
  <c r="R35" i="31"/>
  <c r="AG37" i="31"/>
  <c r="N37" i="31"/>
  <c r="Q38" i="31"/>
  <c r="AJ38" i="31"/>
  <c r="V40" i="31"/>
  <c r="C40" i="31"/>
  <c r="AB41" i="31"/>
  <c r="I41" i="31"/>
  <c r="R42" i="31"/>
  <c r="AK42" i="31"/>
  <c r="AJ44" i="31"/>
  <c r="Q44" i="31"/>
  <c r="AK45" i="31"/>
  <c r="R45" i="31"/>
  <c r="AG47" i="31"/>
  <c r="N47" i="31"/>
  <c r="R48" i="31"/>
  <c r="AK48" i="31"/>
  <c r="AA50" i="31"/>
  <c r="H50" i="31"/>
  <c r="AB51" i="31"/>
  <c r="I51" i="31"/>
  <c r="AB52" i="31"/>
  <c r="I52" i="31"/>
  <c r="AB54" i="31"/>
  <c r="I54" i="31"/>
  <c r="AK55" i="31"/>
  <c r="R55" i="31"/>
  <c r="H57" i="31"/>
  <c r="AA57" i="31"/>
  <c r="AJ58" i="31"/>
  <c r="Q58" i="31"/>
  <c r="AK59" i="31"/>
  <c r="R59" i="31"/>
  <c r="H61" i="31"/>
  <c r="AA61" i="31"/>
  <c r="AF62" i="31"/>
  <c r="M62" i="31"/>
  <c r="AA64" i="31"/>
  <c r="H64" i="31"/>
  <c r="AJ65" i="31"/>
  <c r="Q65" i="31"/>
  <c r="AK66" i="31"/>
  <c r="R66" i="31"/>
  <c r="I68" i="31"/>
  <c r="AB68" i="31"/>
  <c r="R69" i="31"/>
  <c r="AK69" i="31"/>
  <c r="H71" i="31"/>
  <c r="AA71" i="31"/>
  <c r="I72" i="31"/>
  <c r="AB72" i="31"/>
  <c r="AB73" i="31"/>
  <c r="I73" i="31"/>
  <c r="H75" i="31"/>
  <c r="AA75" i="31"/>
  <c r="I76" i="31"/>
  <c r="AB76" i="31"/>
  <c r="AF77" i="31"/>
  <c r="M77" i="31"/>
  <c r="AG78" i="31"/>
  <c r="N78" i="31"/>
  <c r="R79" i="31"/>
  <c r="AK79" i="31"/>
  <c r="R81" i="31"/>
  <c r="AK81" i="31"/>
  <c r="AK82" i="31"/>
  <c r="R82" i="31"/>
  <c r="AJ14" i="29"/>
  <c r="Q14" i="29"/>
  <c r="BC18" i="35"/>
  <c r="BV18" i="34"/>
  <c r="BV18" i="35"/>
  <c r="BC18" i="34"/>
  <c r="BC18" i="33"/>
  <c r="BV18" i="33"/>
  <c r="BC18" i="32"/>
  <c r="BV18" i="32"/>
  <c r="BC18" i="31"/>
  <c r="BV18" i="31"/>
  <c r="BC18" i="30"/>
  <c r="BV18" i="30"/>
  <c r="BV18" i="29"/>
  <c r="BC18" i="29"/>
  <c r="AJ18" i="29"/>
  <c r="Q18" i="29"/>
  <c r="BM22" i="35"/>
  <c r="AT22" i="34"/>
  <c r="AT22" i="35"/>
  <c r="BM22" i="34"/>
  <c r="BM22" i="33"/>
  <c r="AT22" i="33"/>
  <c r="BM22" i="32"/>
  <c r="AT22" i="32"/>
  <c r="BM22" i="31"/>
  <c r="AT22" i="31"/>
  <c r="BM22" i="30"/>
  <c r="AT22" i="30"/>
  <c r="BM22" i="29"/>
  <c r="AT22" i="29"/>
  <c r="AA22" i="29"/>
  <c r="H22" i="29"/>
  <c r="BC26" i="35"/>
  <c r="BV26" i="34"/>
  <c r="BV26" i="35"/>
  <c r="BC26" i="34"/>
  <c r="BC26" i="33"/>
  <c r="BV26" i="33"/>
  <c r="BC26" i="32"/>
  <c r="BV26" i="32"/>
  <c r="BC26" i="31"/>
  <c r="BV26" i="31"/>
  <c r="BC26" i="30"/>
  <c r="BV26" i="30"/>
  <c r="BV26" i="29"/>
  <c r="BC26" i="29"/>
  <c r="AJ26" i="29"/>
  <c r="Q26" i="29"/>
  <c r="AT30" i="35"/>
  <c r="BM30" i="35"/>
  <c r="AT30" i="34"/>
  <c r="BM30" i="34"/>
  <c r="BM30" i="33"/>
  <c r="AT30" i="33"/>
  <c r="BM30" i="32"/>
  <c r="AT30" i="32"/>
  <c r="BM30" i="31"/>
  <c r="AT30" i="31"/>
  <c r="BM30" i="30"/>
  <c r="AT30" i="30"/>
  <c r="BM30" i="29"/>
  <c r="AT30" i="29"/>
  <c r="AA30" i="29"/>
  <c r="H30" i="29"/>
  <c r="BV34" i="35"/>
  <c r="BC34" i="35"/>
  <c r="BV34" i="34"/>
  <c r="BV34" i="33"/>
  <c r="BC34" i="34"/>
  <c r="BC34" i="33"/>
  <c r="BC34" i="32"/>
  <c r="BV34" i="32"/>
  <c r="BV34" i="31"/>
  <c r="BC34" i="31"/>
  <c r="BC34" i="30"/>
  <c r="BV34" i="30"/>
  <c r="BV34" i="29"/>
  <c r="BC34" i="29"/>
  <c r="AJ34" i="29"/>
  <c r="Q34" i="29"/>
  <c r="AT38" i="35"/>
  <c r="BM38" i="35"/>
  <c r="AT38" i="34"/>
  <c r="BM38" i="34"/>
  <c r="AT38" i="33"/>
  <c r="BM38" i="33"/>
  <c r="AT38" i="32"/>
  <c r="BM38" i="32"/>
  <c r="AT38" i="31"/>
  <c r="BM38" i="31"/>
  <c r="BM38" i="30"/>
  <c r="AT38" i="30"/>
  <c r="BM38" i="29"/>
  <c r="AT38" i="29"/>
  <c r="AA38" i="29"/>
  <c r="H38" i="29"/>
  <c r="BV41" i="35"/>
  <c r="BC41" i="35"/>
  <c r="BV41" i="34"/>
  <c r="BV41" i="33"/>
  <c r="BC41" i="33"/>
  <c r="BC41" i="34"/>
  <c r="BC41" i="32"/>
  <c r="BC41" i="31"/>
  <c r="BV41" i="32"/>
  <c r="BV41" i="31"/>
  <c r="BC41" i="30"/>
  <c r="BV41" i="30"/>
  <c r="BV41" i="29"/>
  <c r="BC41" i="29"/>
  <c r="AJ41" i="29"/>
  <c r="Q41" i="29"/>
  <c r="BC45" i="35"/>
  <c r="BV45" i="35"/>
  <c r="BV45" i="34"/>
  <c r="BC45" i="34"/>
  <c r="BV45" i="33"/>
  <c r="BC45" i="33"/>
  <c r="BV45" i="32"/>
  <c r="BC45" i="32"/>
  <c r="BV45" i="31"/>
  <c r="BC45" i="31"/>
  <c r="BC45" i="30"/>
  <c r="BV45" i="30"/>
  <c r="BC45" i="29"/>
  <c r="AJ45" i="29"/>
  <c r="BV45" i="29"/>
  <c r="Q45" i="29"/>
  <c r="BV50" i="35"/>
  <c r="BC50" i="35"/>
  <c r="BV50" i="34"/>
  <c r="BC50" i="34"/>
  <c r="BV50" i="33"/>
  <c r="BC50" i="33"/>
  <c r="BC50" i="32"/>
  <c r="BV50" i="32"/>
  <c r="BC50" i="31"/>
  <c r="BV50" i="31"/>
  <c r="BC50" i="30"/>
  <c r="Q50" i="29"/>
  <c r="BV50" i="30"/>
  <c r="BV50" i="29"/>
  <c r="BC50" i="29"/>
  <c r="AJ50" i="29"/>
  <c r="BV60" i="35"/>
  <c r="BC60" i="35"/>
  <c r="BV60" i="34"/>
  <c r="BC60" i="34"/>
  <c r="BV60" i="33"/>
  <c r="BC60" i="33"/>
  <c r="BV60" i="32"/>
  <c r="BV60" i="31"/>
  <c r="BC60" i="32"/>
  <c r="BC60" i="31"/>
  <c r="BV60" i="29"/>
  <c r="BV60" i="30"/>
  <c r="BC60" i="30"/>
  <c r="BC60" i="29"/>
  <c r="AJ60" i="29"/>
  <c r="Q60" i="29"/>
  <c r="BV71" i="35"/>
  <c r="BC71" i="35"/>
  <c r="BC71" i="34"/>
  <c r="BV71" i="34"/>
  <c r="BC71" i="33"/>
  <c r="BV71" i="33"/>
  <c r="BC71" i="32"/>
  <c r="BV71" i="32"/>
  <c r="BC71" i="31"/>
  <c r="BV71" i="31"/>
  <c r="BV71" i="29"/>
  <c r="BV71" i="30"/>
  <c r="BC71" i="30"/>
  <c r="AJ71" i="29"/>
  <c r="Q71" i="29"/>
  <c r="BC71" i="29"/>
  <c r="BV79" i="35"/>
  <c r="BC79" i="35"/>
  <c r="BV79" i="34"/>
  <c r="BC79" i="34"/>
  <c r="BC79" i="33"/>
  <c r="BV79" i="33"/>
  <c r="BV79" i="32"/>
  <c r="BC79" i="32"/>
  <c r="BV79" i="31"/>
  <c r="BC79" i="31"/>
  <c r="BV79" i="29"/>
  <c r="BV79" i="30"/>
  <c r="BC79" i="30"/>
  <c r="AJ79" i="29"/>
  <c r="Q79" i="29"/>
  <c r="BC79" i="29"/>
  <c r="BV83" i="34"/>
  <c r="BC83" i="30"/>
  <c r="BV83" i="33"/>
  <c r="BV83" i="29"/>
  <c r="BC83" i="33"/>
  <c r="BC83" i="29"/>
  <c r="BC83" i="32"/>
  <c r="BV83" i="32"/>
  <c r="BV83" i="35"/>
  <c r="BC83" i="31"/>
  <c r="BC83" i="35"/>
  <c r="BV83" i="31"/>
  <c r="BC83" i="34"/>
  <c r="BV83" i="30"/>
  <c r="Q14" i="30"/>
  <c r="AJ14" i="30"/>
  <c r="C20" i="30"/>
  <c r="V20" i="30"/>
  <c r="C24" i="30"/>
  <c r="V24" i="30"/>
  <c r="Q27" i="30"/>
  <c r="AJ27" i="30"/>
  <c r="AA31" i="30"/>
  <c r="H31" i="30"/>
  <c r="Q34" i="30"/>
  <c r="AJ34" i="30"/>
  <c r="D38" i="30"/>
  <c r="W38" i="30"/>
  <c r="V42" i="30"/>
  <c r="C42" i="30"/>
  <c r="V46" i="30"/>
  <c r="C46" i="30"/>
  <c r="AJ49" i="30"/>
  <c r="Q49" i="30"/>
  <c r="AF52" i="30"/>
  <c r="M52" i="30"/>
  <c r="V55" i="30"/>
  <c r="C55" i="30"/>
  <c r="AJ58" i="30"/>
  <c r="Q58" i="30"/>
  <c r="AJ62" i="30"/>
  <c r="Q62" i="30"/>
  <c r="Q65" i="30"/>
  <c r="AJ65" i="30"/>
  <c r="H68" i="30"/>
  <c r="AA68" i="30"/>
  <c r="AJ71" i="30"/>
  <c r="Q71" i="30"/>
  <c r="V76" i="30"/>
  <c r="C76" i="30"/>
  <c r="V79" i="30"/>
  <c r="C79" i="30"/>
  <c r="Q81" i="30"/>
  <c r="AJ81" i="30"/>
  <c r="AJ82" i="30"/>
  <c r="Q82" i="30"/>
  <c r="I12" i="32"/>
  <c r="AB12" i="32"/>
  <c r="Q13" i="32"/>
  <c r="AJ13" i="32"/>
  <c r="H15" i="32"/>
  <c r="AA15" i="32"/>
  <c r="M16" i="32"/>
  <c r="AF16" i="32"/>
  <c r="AG17" i="32"/>
  <c r="N17" i="32"/>
  <c r="C19" i="32"/>
  <c r="V19" i="32"/>
  <c r="R20" i="32"/>
  <c r="AK20" i="32"/>
  <c r="AA22" i="32"/>
  <c r="H22" i="32"/>
  <c r="AG23" i="32"/>
  <c r="N23" i="32"/>
  <c r="AJ24" i="32"/>
  <c r="Q24" i="32"/>
  <c r="AK25" i="32"/>
  <c r="R25" i="32"/>
  <c r="AJ27" i="32"/>
  <c r="Q27" i="32"/>
  <c r="H29" i="32"/>
  <c r="AA29" i="32"/>
  <c r="I30" i="32"/>
  <c r="AB30" i="32"/>
  <c r="AG31" i="32"/>
  <c r="N31" i="32"/>
  <c r="AK32" i="32"/>
  <c r="R32" i="32"/>
  <c r="AK33" i="32"/>
  <c r="R33" i="32"/>
  <c r="C35" i="32"/>
  <c r="V35" i="32"/>
  <c r="AJ36" i="32"/>
  <c r="Q36" i="32"/>
  <c r="V38" i="32"/>
  <c r="C38" i="32"/>
  <c r="I39" i="32"/>
  <c r="AB39" i="32"/>
  <c r="AJ40" i="32"/>
  <c r="Q40" i="32"/>
  <c r="C42" i="32"/>
  <c r="V42" i="32"/>
  <c r="C44" i="32"/>
  <c r="V44" i="32"/>
  <c r="N45" i="32"/>
  <c r="AG45" i="32"/>
  <c r="AJ46" i="32"/>
  <c r="Q46" i="32"/>
  <c r="C48" i="32"/>
  <c r="V48" i="32"/>
  <c r="I49" i="32"/>
  <c r="AB49" i="32"/>
  <c r="N50" i="32"/>
  <c r="AG50" i="32"/>
  <c r="Q51" i="32"/>
  <c r="AJ51" i="32"/>
  <c r="Q53" i="32"/>
  <c r="AJ53" i="32"/>
  <c r="I55" i="32"/>
  <c r="AB55" i="32"/>
  <c r="AF56" i="32"/>
  <c r="M56" i="32"/>
  <c r="AJ57" i="32"/>
  <c r="Q57" i="32"/>
  <c r="Q59" i="32"/>
  <c r="AJ59" i="32"/>
  <c r="V61" i="32"/>
  <c r="C61" i="32"/>
  <c r="H62" i="32"/>
  <c r="AA62" i="32"/>
  <c r="I63" i="32"/>
  <c r="AB63" i="32"/>
  <c r="AJ64" i="32"/>
  <c r="Q64" i="32"/>
  <c r="C66" i="32"/>
  <c r="V66" i="32"/>
  <c r="AB67" i="32"/>
  <c r="I67" i="32"/>
  <c r="AA69" i="32"/>
  <c r="H69" i="32"/>
  <c r="AJ70" i="32"/>
  <c r="Q70" i="32"/>
  <c r="C72" i="32"/>
  <c r="V72" i="32"/>
  <c r="C73" i="32"/>
  <c r="V73" i="32"/>
  <c r="C74" i="32"/>
  <c r="V74" i="32"/>
  <c r="H75" i="32"/>
  <c r="AA75" i="32"/>
  <c r="AB76" i="32"/>
  <c r="I76" i="32"/>
  <c r="V78" i="32"/>
  <c r="C78" i="32"/>
  <c r="N79" i="32"/>
  <c r="AG79" i="32"/>
  <c r="AJ80" i="32"/>
  <c r="Q80" i="32"/>
  <c r="AK14" i="33"/>
  <c r="R14" i="33"/>
  <c r="R26" i="33"/>
  <c r="AK26" i="33"/>
  <c r="AK42" i="33"/>
  <c r="R42" i="33"/>
  <c r="R70" i="33"/>
  <c r="AK70" i="33"/>
  <c r="AK79" i="33"/>
  <c r="R79" i="33"/>
  <c r="AK81" i="33"/>
  <c r="R81" i="33"/>
  <c r="AK82" i="33"/>
  <c r="R82" i="33"/>
  <c r="C14" i="34"/>
  <c r="V14" i="34"/>
  <c r="Q16" i="34"/>
  <c r="AJ16" i="34"/>
  <c r="AA20" i="34"/>
  <c r="H20" i="34"/>
  <c r="V24" i="34"/>
  <c r="C24" i="34"/>
  <c r="M26" i="34"/>
  <c r="AF26" i="34"/>
  <c r="AJ29" i="34"/>
  <c r="Q29" i="34"/>
  <c r="Q32" i="34"/>
  <c r="AJ32" i="34"/>
  <c r="AJ35" i="34"/>
  <c r="Q35" i="34"/>
  <c r="Q39" i="34"/>
  <c r="AJ39" i="34"/>
  <c r="C42" i="34"/>
  <c r="V42" i="34"/>
  <c r="AJ45" i="34"/>
  <c r="Q45" i="34"/>
  <c r="D49" i="34"/>
  <c r="W49" i="34"/>
  <c r="Q51" i="34"/>
  <c r="AJ51" i="34"/>
  <c r="Q54" i="34"/>
  <c r="AJ54" i="34"/>
  <c r="Q57" i="34"/>
  <c r="AJ57" i="34"/>
  <c r="H61" i="34"/>
  <c r="AA61" i="34"/>
  <c r="Q63" i="34"/>
  <c r="AJ63" i="34"/>
  <c r="AA67" i="34"/>
  <c r="H67" i="34"/>
  <c r="AJ70" i="34"/>
  <c r="Q70" i="34"/>
  <c r="AF74" i="34"/>
  <c r="M74" i="34"/>
  <c r="AF76" i="34"/>
  <c r="M76" i="34"/>
  <c r="M79" i="34"/>
  <c r="AF79" i="34"/>
  <c r="Q12" i="35"/>
  <c r="AJ12" i="35"/>
  <c r="Q14" i="35"/>
  <c r="AJ14" i="35"/>
  <c r="O17" i="35"/>
  <c r="AH17" i="35"/>
  <c r="C19" i="35"/>
  <c r="V19" i="35"/>
  <c r="Q20" i="35"/>
  <c r="AJ20" i="35"/>
  <c r="AH22" i="35"/>
  <c r="O22" i="35"/>
  <c r="AH24" i="35"/>
  <c r="O24" i="35"/>
  <c r="C27" i="35"/>
  <c r="V27" i="35"/>
  <c r="Q28" i="35"/>
  <c r="AJ28" i="35"/>
  <c r="Q30" i="35"/>
  <c r="AJ30" i="35"/>
  <c r="Q33" i="35"/>
  <c r="AJ33" i="35"/>
  <c r="D35" i="35"/>
  <c r="W35" i="35"/>
  <c r="AH37" i="35"/>
  <c r="O37" i="35"/>
  <c r="Q38" i="35"/>
  <c r="AJ38" i="35"/>
  <c r="AH41" i="35"/>
  <c r="O41" i="35"/>
  <c r="H43" i="35"/>
  <c r="AA43" i="35"/>
  <c r="Q44" i="35"/>
  <c r="AJ44" i="35"/>
  <c r="AH46" i="35"/>
  <c r="O46" i="35"/>
  <c r="O49" i="35"/>
  <c r="AH49" i="35"/>
  <c r="AF51" i="35"/>
  <c r="M51" i="35"/>
  <c r="O53" i="35"/>
  <c r="AH53" i="35"/>
  <c r="AJ55" i="35"/>
  <c r="Q55" i="35"/>
  <c r="AJ57" i="35"/>
  <c r="Q57" i="35"/>
  <c r="V60" i="35"/>
  <c r="C60" i="35"/>
  <c r="AA62" i="35"/>
  <c r="H62" i="35"/>
  <c r="AF64" i="35"/>
  <c r="M64" i="35"/>
  <c r="O66" i="35"/>
  <c r="AH66" i="35"/>
  <c r="Q69" i="35"/>
  <c r="AJ69" i="35"/>
  <c r="C72" i="35"/>
  <c r="V72" i="35"/>
  <c r="C73" i="35"/>
  <c r="V73" i="35"/>
  <c r="AC74" i="35"/>
  <c r="J74" i="35"/>
  <c r="AH75" i="35"/>
  <c r="O75" i="35"/>
  <c r="AA77" i="35"/>
  <c r="H77" i="35"/>
  <c r="AF78" i="35"/>
  <c r="M78" i="35"/>
  <c r="C80" i="35"/>
  <c r="V80" i="35"/>
  <c r="AA81" i="35"/>
  <c r="H81" i="35"/>
  <c r="AA82" i="35"/>
  <c r="H82" i="35"/>
  <c r="D43" i="31"/>
  <c r="W43" i="31"/>
  <c r="U27" i="31"/>
  <c r="B27" i="31"/>
  <c r="B32" i="31"/>
  <c r="U32" i="31"/>
  <c r="U71" i="31"/>
  <c r="B71" i="31"/>
  <c r="BI38" i="35"/>
  <c r="AP38" i="35"/>
  <c r="BI38" i="34"/>
  <c r="AP38" i="34"/>
  <c r="BI38" i="33"/>
  <c r="AP38" i="33"/>
  <c r="AP38" i="32"/>
  <c r="BI38" i="32"/>
  <c r="BI38" i="31"/>
  <c r="AP38" i="31"/>
  <c r="BI38" i="30"/>
  <c r="W38" i="29"/>
  <c r="AP38" i="30"/>
  <c r="BI38" i="29"/>
  <c r="AP38" i="29"/>
  <c r="D38" i="29"/>
  <c r="D12" i="31"/>
  <c r="W12" i="31"/>
  <c r="W32" i="31"/>
  <c r="D32" i="31"/>
  <c r="W44" i="31"/>
  <c r="D44" i="31"/>
  <c r="B46" i="31"/>
  <c r="U46" i="31"/>
  <c r="D31" i="31"/>
  <c r="W31" i="31"/>
  <c r="B24" i="31"/>
  <c r="U24" i="31"/>
  <c r="D47" i="31"/>
  <c r="W47" i="31"/>
  <c r="W71" i="31"/>
  <c r="D71" i="31"/>
  <c r="U74" i="31"/>
  <c r="B74" i="31"/>
  <c r="B58" i="31"/>
  <c r="U58" i="31"/>
  <c r="W36" i="31"/>
  <c r="D36" i="31"/>
  <c r="B72" i="31"/>
  <c r="U72" i="31"/>
  <c r="B73" i="31"/>
  <c r="U73" i="31"/>
  <c r="C6" i="26"/>
  <c r="U14" i="29"/>
  <c r="B14" i="29"/>
  <c r="AN78" i="35"/>
  <c r="BG78" i="35"/>
  <c r="AN78" i="34"/>
  <c r="BG78" i="34"/>
  <c r="BG78" i="33"/>
  <c r="AN78" i="33"/>
  <c r="BG78" i="32"/>
  <c r="AN78" i="32"/>
  <c r="BG78" i="31"/>
  <c r="AN78" i="31"/>
  <c r="AN78" i="30"/>
  <c r="BG78" i="29"/>
  <c r="BG78" i="30"/>
  <c r="AN78" i="29"/>
  <c r="U78" i="29"/>
  <c r="B78" i="29"/>
  <c r="AN82" i="33"/>
  <c r="AN82" i="29"/>
  <c r="BG82" i="32"/>
  <c r="AN82" i="32"/>
  <c r="BG82" i="35"/>
  <c r="AN82" i="31"/>
  <c r="AN82" i="35"/>
  <c r="BG82" i="31"/>
  <c r="BG82" i="34"/>
  <c r="AN82" i="30"/>
  <c r="AN82" i="34"/>
  <c r="BG82" i="30"/>
  <c r="BG82" i="33"/>
  <c r="BG82" i="29"/>
  <c r="U14" i="30"/>
  <c r="B14" i="30"/>
  <c r="B39" i="30"/>
  <c r="U39" i="30"/>
  <c r="W69" i="30"/>
  <c r="D69" i="30"/>
  <c r="W21" i="30"/>
  <c r="D21" i="30"/>
  <c r="D46" i="30"/>
  <c r="W46" i="30"/>
  <c r="D36" i="30"/>
  <c r="W36" i="30"/>
  <c r="D48" i="30"/>
  <c r="W48" i="30"/>
  <c r="W76" i="30"/>
  <c r="D76" i="30"/>
  <c r="U56" i="30"/>
  <c r="B56" i="30"/>
  <c r="U67" i="30"/>
  <c r="B67" i="30"/>
  <c r="D54" i="30"/>
  <c r="W54" i="30"/>
  <c r="U80" i="30"/>
  <c r="B80" i="30"/>
  <c r="B41" i="32"/>
  <c r="U41" i="32"/>
  <c r="W53" i="32"/>
  <c r="D53" i="32"/>
  <c r="W61" i="32"/>
  <c r="D61" i="32"/>
  <c r="D71" i="32"/>
  <c r="W71" i="32"/>
  <c r="B14" i="32"/>
  <c r="U14" i="32"/>
  <c r="B50" i="32"/>
  <c r="U50" i="32"/>
  <c r="B49" i="32"/>
  <c r="U49" i="32"/>
  <c r="U48" i="32"/>
  <c r="B48" i="32"/>
  <c r="U27" i="32"/>
  <c r="B27" i="32"/>
  <c r="U62" i="32"/>
  <c r="B62" i="32"/>
  <c r="D79" i="32"/>
  <c r="W79" i="32"/>
  <c r="U79" i="33"/>
  <c r="B79" i="33"/>
  <c r="D70" i="34"/>
  <c r="W70" i="34"/>
  <c r="W63" i="34"/>
  <c r="D63" i="34"/>
  <c r="U68" i="34"/>
  <c r="B68" i="34"/>
  <c r="D26" i="34"/>
  <c r="W26" i="34"/>
  <c r="U56" i="34"/>
  <c r="B56" i="34"/>
  <c r="U62" i="34"/>
  <c r="B62" i="34"/>
  <c r="U40" i="34"/>
  <c r="B40" i="34"/>
  <c r="U19" i="34"/>
  <c r="B19" i="34"/>
  <c r="U14" i="35"/>
  <c r="B14" i="35"/>
  <c r="U18" i="35"/>
  <c r="B18" i="35"/>
  <c r="B57" i="35"/>
  <c r="U57" i="35"/>
  <c r="B75" i="35"/>
  <c r="U75" i="35"/>
  <c r="U12" i="35"/>
  <c r="B12" i="35"/>
  <c r="D20" i="35"/>
  <c r="W20" i="35"/>
  <c r="D59" i="35"/>
  <c r="W59" i="35"/>
  <c r="U81" i="35"/>
  <c r="B81" i="35"/>
  <c r="U82" i="35"/>
  <c r="B82" i="35"/>
  <c r="B64" i="35"/>
  <c r="U64" i="35"/>
  <c r="U16" i="35"/>
  <c r="B16" i="35"/>
  <c r="D43" i="35"/>
  <c r="W43" i="35"/>
  <c r="W69" i="35"/>
  <c r="D69" i="35"/>
  <c r="W22" i="35"/>
  <c r="D22" i="35"/>
  <c r="D71" i="35"/>
  <c r="W71" i="35"/>
  <c r="B60" i="31"/>
  <c r="U60" i="31"/>
  <c r="U65" i="31"/>
  <c r="B65" i="31"/>
  <c r="N81" i="31"/>
  <c r="AG81" i="31"/>
  <c r="AG82" i="31"/>
  <c r="N82" i="31"/>
  <c r="E77" i="31"/>
  <c r="X77" i="31"/>
  <c r="X71" i="31"/>
  <c r="E71" i="31"/>
  <c r="X67" i="31"/>
  <c r="E67" i="31"/>
  <c r="N62" i="31"/>
  <c r="AG62" i="31"/>
  <c r="D59" i="31"/>
  <c r="W59" i="31"/>
  <c r="X55" i="31"/>
  <c r="E55" i="31"/>
  <c r="W50" i="31"/>
  <c r="D50" i="31"/>
  <c r="W46" i="31"/>
  <c r="D46" i="31"/>
  <c r="X42" i="31"/>
  <c r="E42" i="31"/>
  <c r="AG36" i="31"/>
  <c r="N36" i="31"/>
  <c r="E31" i="31"/>
  <c r="X31" i="31"/>
  <c r="E25" i="31"/>
  <c r="X25" i="31"/>
  <c r="N20" i="31"/>
  <c r="AG20" i="31"/>
  <c r="N13" i="31"/>
  <c r="AG13" i="31"/>
  <c r="W33" i="31"/>
  <c r="D33" i="31"/>
  <c r="AY42" i="35"/>
  <c r="BR42" i="35"/>
  <c r="BR42" i="34"/>
  <c r="AY42" i="34"/>
  <c r="AY42" i="33"/>
  <c r="BR42" i="32"/>
  <c r="BR42" i="33"/>
  <c r="AY42" i="32"/>
  <c r="AY42" i="31"/>
  <c r="BR42" i="31"/>
  <c r="BR42" i="30"/>
  <c r="AY42" i="30"/>
  <c r="AY42" i="29"/>
  <c r="AF42" i="29"/>
  <c r="BR42" i="29"/>
  <c r="M42" i="29"/>
  <c r="BM35" i="35"/>
  <c r="AT35" i="35"/>
  <c r="AT35" i="34"/>
  <c r="BM35" i="33"/>
  <c r="BM35" i="34"/>
  <c r="AT35" i="33"/>
  <c r="BM35" i="32"/>
  <c r="BM35" i="31"/>
  <c r="AT35" i="32"/>
  <c r="AT35" i="31"/>
  <c r="BM35" i="30"/>
  <c r="AT35" i="30"/>
  <c r="BM35" i="29"/>
  <c r="AT35" i="29"/>
  <c r="AA35" i="29"/>
  <c r="H35" i="29"/>
  <c r="AY43" i="35"/>
  <c r="BR43" i="35"/>
  <c r="AY43" i="34"/>
  <c r="BR43" i="34"/>
  <c r="AY43" i="33"/>
  <c r="BR43" i="33"/>
  <c r="BR43" i="32"/>
  <c r="AY43" i="32"/>
  <c r="AY43" i="31"/>
  <c r="BR43" i="31"/>
  <c r="AY43" i="30"/>
  <c r="BR43" i="29"/>
  <c r="BR43" i="30"/>
  <c r="AF43" i="29"/>
  <c r="AY43" i="29"/>
  <c r="M43" i="29"/>
  <c r="C7" i="26"/>
  <c r="AN15" i="35"/>
  <c r="BG15" i="35"/>
  <c r="BG15" i="34"/>
  <c r="AN15" i="34"/>
  <c r="BG15" i="33"/>
  <c r="AN15" i="33"/>
  <c r="BG15" i="32"/>
  <c r="AN15" i="32"/>
  <c r="BG15" i="31"/>
  <c r="AN15" i="31"/>
  <c r="BG15" i="30"/>
  <c r="AN15" i="30"/>
  <c r="BG15" i="29"/>
  <c r="AN15" i="29"/>
  <c r="U15" i="29"/>
  <c r="B15" i="29"/>
  <c r="AN47" i="35"/>
  <c r="BG47" i="35"/>
  <c r="BG47" i="34"/>
  <c r="AN47" i="34"/>
  <c r="AN47" i="33"/>
  <c r="BG47" i="33"/>
  <c r="BG47" i="32"/>
  <c r="AN47" i="32"/>
  <c r="BG47" i="31"/>
  <c r="AN47" i="31"/>
  <c r="BG47" i="30"/>
  <c r="AN47" i="30"/>
  <c r="B47" i="29"/>
  <c r="BG47" i="29"/>
  <c r="AN47" i="29"/>
  <c r="U47" i="29"/>
  <c r="BG45" i="35"/>
  <c r="AN45" i="35"/>
  <c r="BG45" i="34"/>
  <c r="AN45" i="34"/>
  <c r="BG45" i="33"/>
  <c r="AN45" i="33"/>
  <c r="BG45" i="32"/>
  <c r="BG45" i="31"/>
  <c r="AN45" i="32"/>
  <c r="AN45" i="31"/>
  <c r="BG45" i="30"/>
  <c r="BG45" i="29"/>
  <c r="AN45" i="29"/>
  <c r="U45" i="29"/>
  <c r="AN45" i="30"/>
  <c r="B45" i="29"/>
  <c r="BG26" i="35"/>
  <c r="AN26" i="35"/>
  <c r="BG26" i="34"/>
  <c r="AN26" i="34"/>
  <c r="BG26" i="33"/>
  <c r="AN26" i="33"/>
  <c r="AN26" i="32"/>
  <c r="BG26" i="32"/>
  <c r="BG26" i="31"/>
  <c r="AN26" i="31"/>
  <c r="AN26" i="30"/>
  <c r="BG26" i="30"/>
  <c r="BG26" i="29"/>
  <c r="AN26" i="29"/>
  <c r="U26" i="29"/>
  <c r="B26" i="29"/>
  <c r="AP16" i="35"/>
  <c r="BI16" i="35"/>
  <c r="AP16" i="34"/>
  <c r="BI16" i="34"/>
  <c r="BI16" i="33"/>
  <c r="AP16" i="33"/>
  <c r="BI16" i="32"/>
  <c r="AP16" i="32"/>
  <c r="BI16" i="31"/>
  <c r="AP16" i="31"/>
  <c r="BI16" i="30"/>
  <c r="AP16" i="30"/>
  <c r="BI16" i="29"/>
  <c r="AP16" i="29"/>
  <c r="W16" i="29"/>
  <c r="D16" i="29"/>
  <c r="AA32" i="30"/>
  <c r="H32" i="30"/>
  <c r="M33" i="30"/>
  <c r="AF33" i="30"/>
  <c r="AF72" i="30"/>
  <c r="M72" i="30"/>
  <c r="AF73" i="30"/>
  <c r="M73" i="30"/>
  <c r="M53" i="30"/>
  <c r="AF53" i="30"/>
  <c r="AA74" i="30"/>
  <c r="H74" i="30"/>
  <c r="M62" i="30"/>
  <c r="AF62" i="30"/>
  <c r="AA47" i="30"/>
  <c r="H47" i="30"/>
  <c r="M38" i="30"/>
  <c r="AF38" i="30"/>
  <c r="M28" i="30"/>
  <c r="AF28" i="30"/>
  <c r="W37" i="30"/>
  <c r="D37" i="30"/>
  <c r="H18" i="30"/>
  <c r="AA18" i="30"/>
  <c r="AF15" i="30"/>
  <c r="M15" i="30"/>
  <c r="W13" i="30"/>
  <c r="D13" i="30"/>
  <c r="AF77" i="32"/>
  <c r="M77" i="32"/>
  <c r="B37" i="32"/>
  <c r="U37" i="32"/>
  <c r="M65" i="32"/>
  <c r="AF65" i="32"/>
  <c r="AF48" i="32"/>
  <c r="M48" i="32"/>
  <c r="AF31" i="32"/>
  <c r="M31" i="32"/>
  <c r="C14" i="32"/>
  <c r="V14" i="32"/>
  <c r="E79" i="32"/>
  <c r="X79" i="32"/>
  <c r="E69" i="32"/>
  <c r="X69" i="32"/>
  <c r="X62" i="32"/>
  <c r="E62" i="32"/>
  <c r="X54" i="32"/>
  <c r="E54" i="32"/>
  <c r="X46" i="32"/>
  <c r="E46" i="32"/>
  <c r="E39" i="32"/>
  <c r="X39" i="32"/>
  <c r="E34" i="32"/>
  <c r="X34" i="32"/>
  <c r="X29" i="32"/>
  <c r="E29" i="32"/>
  <c r="X25" i="32"/>
  <c r="E25" i="32"/>
  <c r="D19" i="32"/>
  <c r="W19" i="32"/>
  <c r="W14" i="32"/>
  <c r="D14" i="32"/>
  <c r="M12" i="32"/>
  <c r="AF12" i="32"/>
  <c r="B25" i="33"/>
  <c r="U25" i="33"/>
  <c r="B70" i="33"/>
  <c r="U70" i="33"/>
  <c r="U25" i="34"/>
  <c r="B25" i="34"/>
  <c r="B81" i="34"/>
  <c r="U81" i="34"/>
  <c r="U82" i="34"/>
  <c r="B82" i="34"/>
  <c r="AA47" i="34"/>
  <c r="H47" i="34"/>
  <c r="AA26" i="34"/>
  <c r="H26" i="34"/>
  <c r="Y79" i="35"/>
  <c r="F79" i="35"/>
  <c r="Y68" i="35"/>
  <c r="F68" i="35"/>
  <c r="F40" i="35"/>
  <c r="Y40" i="35"/>
  <c r="AF48" i="35"/>
  <c r="M48" i="35"/>
  <c r="BG61" i="35"/>
  <c r="AN61" i="35"/>
  <c r="BG61" i="34"/>
  <c r="AN61" i="34"/>
  <c r="BG61" i="33"/>
  <c r="AN61" i="33"/>
  <c r="BG61" i="32"/>
  <c r="BG61" i="31"/>
  <c r="AN61" i="32"/>
  <c r="AN61" i="31"/>
  <c r="BG61" i="30"/>
  <c r="AN61" i="30"/>
  <c r="AN61" i="29"/>
  <c r="BG61" i="29"/>
  <c r="U61" i="29"/>
  <c r="B61" i="29"/>
  <c r="B31" i="30"/>
  <c r="U31" i="30"/>
  <c r="BG58" i="35"/>
  <c r="AN58" i="35"/>
  <c r="AN58" i="34"/>
  <c r="BG58" i="34"/>
  <c r="BG58" i="33"/>
  <c r="AN58" i="33"/>
  <c r="BG58" i="32"/>
  <c r="AN58" i="32"/>
  <c r="AN58" i="31"/>
  <c r="BG58" i="31"/>
  <c r="AN58" i="30"/>
  <c r="BG58" i="30"/>
  <c r="BG58" i="29"/>
  <c r="AN58" i="29"/>
  <c r="U58" i="29"/>
  <c r="B58" i="29"/>
  <c r="AN40" i="35"/>
  <c r="BG40" i="35"/>
  <c r="AN40" i="34"/>
  <c r="BG40" i="34"/>
  <c r="AN40" i="33"/>
  <c r="BG40" i="33"/>
  <c r="AN40" i="32"/>
  <c r="BG40" i="32"/>
  <c r="BG40" i="31"/>
  <c r="AN40" i="31"/>
  <c r="BG40" i="30"/>
  <c r="AN40" i="30"/>
  <c r="AN40" i="29"/>
  <c r="U40" i="29"/>
  <c r="BG40" i="29"/>
  <c r="B40" i="29"/>
  <c r="U26" i="30"/>
  <c r="B26" i="30"/>
  <c r="U49" i="35"/>
  <c r="B49" i="35"/>
  <c r="B21" i="35"/>
  <c r="U21" i="35"/>
  <c r="U16" i="34"/>
  <c r="B16" i="34"/>
  <c r="U72" i="33"/>
  <c r="B72" i="33"/>
  <c r="U73" i="33"/>
  <c r="B73" i="33"/>
  <c r="U53" i="33"/>
  <c r="B53" i="33"/>
  <c r="B43" i="33"/>
  <c r="U43" i="33"/>
  <c r="B35" i="33"/>
  <c r="U35" i="33"/>
  <c r="B30" i="33"/>
  <c r="U30" i="33"/>
  <c r="B18" i="33"/>
  <c r="U18" i="33"/>
  <c r="AX81" i="35"/>
  <c r="BQ81" i="35"/>
  <c r="AX81" i="34"/>
  <c r="BQ81" i="34"/>
  <c r="AX81" i="33"/>
  <c r="BQ81" i="33"/>
  <c r="BQ81" i="32"/>
  <c r="AX81" i="32"/>
  <c r="BQ81" i="31"/>
  <c r="AX81" i="31"/>
  <c r="BQ81" i="30"/>
  <c r="AX81" i="30"/>
  <c r="BQ81" i="29"/>
  <c r="L81" i="29"/>
  <c r="AX81" i="29"/>
  <c r="AE81" i="29"/>
  <c r="BQ85" i="33"/>
  <c r="AX85" i="30"/>
  <c r="AX85" i="33"/>
  <c r="AX85" i="29"/>
  <c r="AX85" i="32"/>
  <c r="BQ85" i="32"/>
  <c r="BQ85" i="35"/>
  <c r="AX85" i="31"/>
  <c r="AX85" i="35"/>
  <c r="BQ85" i="31"/>
  <c r="AX85" i="34"/>
  <c r="BQ85" i="30"/>
  <c r="BQ85" i="34"/>
  <c r="BQ85" i="29"/>
  <c r="AE82" i="29"/>
  <c r="L82" i="29"/>
  <c r="U28" i="34"/>
  <c r="B28" i="34"/>
  <c r="U50" i="33"/>
  <c r="B50" i="33"/>
  <c r="D76" i="34"/>
  <c r="W76" i="34"/>
  <c r="BI66" i="35"/>
  <c r="AP66" i="35"/>
  <c r="AP66" i="34"/>
  <c r="BI66" i="34"/>
  <c r="AP66" i="33"/>
  <c r="BI66" i="33"/>
  <c r="AP66" i="32"/>
  <c r="BI66" i="32"/>
  <c r="AP66" i="31"/>
  <c r="BI66" i="31"/>
  <c r="BI66" i="30"/>
  <c r="BI66" i="29"/>
  <c r="AP66" i="30"/>
  <c r="AP66" i="29"/>
  <c r="W66" i="29"/>
  <c r="D66" i="29"/>
  <c r="AP57" i="35"/>
  <c r="BI57" i="35"/>
  <c r="BI57" i="34"/>
  <c r="AP57" i="34"/>
  <c r="AP57" i="33"/>
  <c r="BI57" i="33"/>
  <c r="BI57" i="32"/>
  <c r="AP57" i="32"/>
  <c r="BI57" i="31"/>
  <c r="AP57" i="31"/>
  <c r="BI57" i="30"/>
  <c r="AP57" i="30"/>
  <c r="D57" i="29"/>
  <c r="BI57" i="29"/>
  <c r="AP57" i="29"/>
  <c r="W57" i="29"/>
  <c r="AP49" i="35"/>
  <c r="BI49" i="35"/>
  <c r="BI49" i="34"/>
  <c r="AP49" i="34"/>
  <c r="AP49" i="33"/>
  <c r="BI49" i="33"/>
  <c r="BI49" i="32"/>
  <c r="AP49" i="32"/>
  <c r="BI49" i="31"/>
  <c r="AP49" i="31"/>
  <c r="BI49" i="30"/>
  <c r="AP49" i="30"/>
  <c r="D49" i="29"/>
  <c r="BI49" i="29"/>
  <c r="AP49" i="29"/>
  <c r="W49" i="29"/>
  <c r="BI37" i="35"/>
  <c r="AP37" i="35"/>
  <c r="BI37" i="34"/>
  <c r="AP37" i="34"/>
  <c r="BI37" i="33"/>
  <c r="AP37" i="33"/>
  <c r="AP37" i="32"/>
  <c r="BI37" i="32"/>
  <c r="AP37" i="31"/>
  <c r="BI37" i="31"/>
  <c r="BI37" i="30"/>
  <c r="AP37" i="30"/>
  <c r="BI37" i="29"/>
  <c r="AP37" i="29"/>
  <c r="W37" i="29"/>
  <c r="D37" i="29"/>
  <c r="AP21" i="35"/>
  <c r="BI21" i="34"/>
  <c r="BI21" i="35"/>
  <c r="AP21" i="34"/>
  <c r="AP21" i="33"/>
  <c r="BI21" i="33"/>
  <c r="AP21" i="32"/>
  <c r="BI21" i="32"/>
  <c r="AP21" i="31"/>
  <c r="BI21" i="31"/>
  <c r="BI21" i="30"/>
  <c r="AP21" i="30"/>
  <c r="BI21" i="29"/>
  <c r="AP21" i="29"/>
  <c r="W21" i="29"/>
  <c r="D21" i="29"/>
  <c r="AE14" i="29"/>
  <c r="L14" i="29"/>
  <c r="AX22" i="35"/>
  <c r="BQ22" i="34"/>
  <c r="BQ22" i="35"/>
  <c r="AX22" i="34"/>
  <c r="AX22" i="33"/>
  <c r="BQ22" i="33"/>
  <c r="AX22" i="32"/>
  <c r="BQ22" i="32"/>
  <c r="AX22" i="31"/>
  <c r="BQ22" i="31"/>
  <c r="BQ22" i="30"/>
  <c r="AE22" i="29"/>
  <c r="AX22" i="30"/>
  <c r="BQ22" i="29"/>
  <c r="AX22" i="29"/>
  <c r="L22" i="29"/>
  <c r="BQ30" i="35"/>
  <c r="AX30" i="35"/>
  <c r="BQ30" i="34"/>
  <c r="AX30" i="34"/>
  <c r="AX30" i="33"/>
  <c r="BQ30" i="33"/>
  <c r="AX30" i="32"/>
  <c r="BQ30" i="32"/>
  <c r="AX30" i="31"/>
  <c r="BQ30" i="31"/>
  <c r="BQ30" i="30"/>
  <c r="AE30" i="29"/>
  <c r="AX30" i="30"/>
  <c r="BQ30" i="29"/>
  <c r="AX30" i="29"/>
  <c r="L30" i="29"/>
  <c r="BQ38" i="35"/>
  <c r="AX38" i="35"/>
  <c r="BQ38" i="34"/>
  <c r="AX38" i="34"/>
  <c r="BQ38" i="33"/>
  <c r="AX38" i="33"/>
  <c r="BQ38" i="32"/>
  <c r="AX38" i="32"/>
  <c r="BQ38" i="31"/>
  <c r="AX38" i="31"/>
  <c r="BQ38" i="29"/>
  <c r="BQ38" i="30"/>
  <c r="AE38" i="29"/>
  <c r="AX38" i="30"/>
  <c r="AX38" i="29"/>
  <c r="L38" i="29"/>
  <c r="BQ46" i="35"/>
  <c r="AX46" i="35"/>
  <c r="BQ46" i="34"/>
  <c r="AX46" i="34"/>
  <c r="BQ46" i="33"/>
  <c r="AX46" i="32"/>
  <c r="AX46" i="33"/>
  <c r="BQ46" i="32"/>
  <c r="BQ46" i="31"/>
  <c r="AX46" i="31"/>
  <c r="BQ46" i="29"/>
  <c r="BQ46" i="30"/>
  <c r="AX46" i="30"/>
  <c r="AE46" i="29"/>
  <c r="AX46" i="29"/>
  <c r="L46" i="29"/>
  <c r="BQ54" i="35"/>
  <c r="AX54" i="35"/>
  <c r="BQ54" i="34"/>
  <c r="AX54" i="34"/>
  <c r="BQ54" i="33"/>
  <c r="AX54" i="33"/>
  <c r="AX54" i="32"/>
  <c r="BQ54" i="32"/>
  <c r="BQ54" i="31"/>
  <c r="AX54" i="31"/>
  <c r="BQ54" i="29"/>
  <c r="BQ54" i="30"/>
  <c r="AE54" i="29"/>
  <c r="AX54" i="30"/>
  <c r="AX54" i="29"/>
  <c r="L54" i="29"/>
  <c r="BQ62" i="35"/>
  <c r="AX62" i="35"/>
  <c r="BQ62" i="34"/>
  <c r="AX62" i="34"/>
  <c r="BQ62" i="33"/>
  <c r="AX62" i="33"/>
  <c r="AX62" i="32"/>
  <c r="BQ62" i="32"/>
  <c r="BQ62" i="31"/>
  <c r="AX62" i="31"/>
  <c r="BQ62" i="29"/>
  <c r="BQ62" i="30"/>
  <c r="AE62" i="29"/>
  <c r="AX62" i="30"/>
  <c r="AX62" i="29"/>
  <c r="L62" i="29"/>
  <c r="BQ70" i="35"/>
  <c r="AX70" i="35"/>
  <c r="BQ70" i="34"/>
  <c r="AX70" i="34"/>
  <c r="BQ70" i="33"/>
  <c r="AX70" i="33"/>
  <c r="AX70" i="32"/>
  <c r="BQ70" i="32"/>
  <c r="BQ70" i="31"/>
  <c r="AX70" i="31"/>
  <c r="BQ70" i="29"/>
  <c r="BQ70" i="30"/>
  <c r="AE70" i="29"/>
  <c r="AX70" i="30"/>
  <c r="AX70" i="29"/>
  <c r="L70" i="29"/>
  <c r="AQ15" i="35"/>
  <c r="BJ15" i="34"/>
  <c r="BJ15" i="35"/>
  <c r="AQ15" i="34"/>
  <c r="AQ15" i="33"/>
  <c r="BJ15" i="33"/>
  <c r="AQ15" i="32"/>
  <c r="BJ15" i="32"/>
  <c r="AQ15" i="31"/>
  <c r="BJ15" i="31"/>
  <c r="AQ15" i="30"/>
  <c r="BJ15" i="30"/>
  <c r="BJ15" i="29"/>
  <c r="AQ15" i="29"/>
  <c r="X15" i="29"/>
  <c r="E15" i="29"/>
  <c r="AQ23" i="35"/>
  <c r="BJ23" i="34"/>
  <c r="BJ23" i="35"/>
  <c r="AQ23" i="34"/>
  <c r="AQ23" i="33"/>
  <c r="BJ23" i="33"/>
  <c r="AQ23" i="32"/>
  <c r="BJ23" i="32"/>
  <c r="AQ23" i="31"/>
  <c r="BJ23" i="31"/>
  <c r="AQ23" i="30"/>
  <c r="BJ23" i="30"/>
  <c r="BJ23" i="29"/>
  <c r="AQ23" i="29"/>
  <c r="X23" i="29"/>
  <c r="E23" i="29"/>
  <c r="BJ31" i="35"/>
  <c r="AQ31" i="35"/>
  <c r="BJ31" i="34"/>
  <c r="AQ31" i="34"/>
  <c r="AQ31" i="33"/>
  <c r="BJ31" i="33"/>
  <c r="AQ31" i="32"/>
  <c r="BJ31" i="32"/>
  <c r="AQ31" i="31"/>
  <c r="BJ31" i="31"/>
  <c r="AQ31" i="30"/>
  <c r="BJ31" i="30"/>
  <c r="BJ31" i="29"/>
  <c r="AQ31" i="29"/>
  <c r="X31" i="29"/>
  <c r="E31" i="29"/>
  <c r="BJ39" i="35"/>
  <c r="AQ39" i="35"/>
  <c r="BJ39" i="34"/>
  <c r="AQ39" i="34"/>
  <c r="BJ39" i="33"/>
  <c r="AQ39" i="33"/>
  <c r="BJ39" i="32"/>
  <c r="AQ39" i="32"/>
  <c r="BJ39" i="31"/>
  <c r="AQ39" i="31"/>
  <c r="AQ39" i="30"/>
  <c r="BJ39" i="30"/>
  <c r="AQ39" i="29"/>
  <c r="X39" i="29"/>
  <c r="BJ39" i="29"/>
  <c r="E39" i="29"/>
  <c r="BJ47" i="35"/>
  <c r="AQ47" i="35"/>
  <c r="BJ47" i="34"/>
  <c r="AQ47" i="34"/>
  <c r="BJ47" i="33"/>
  <c r="AQ47" i="33"/>
  <c r="AQ47" i="32"/>
  <c r="BJ47" i="32"/>
  <c r="BJ47" i="31"/>
  <c r="AQ47" i="31"/>
  <c r="AQ47" i="30"/>
  <c r="BJ47" i="30"/>
  <c r="BJ47" i="29"/>
  <c r="AQ47" i="29"/>
  <c r="X47" i="29"/>
  <c r="E47" i="29"/>
  <c r="BJ55" i="35"/>
  <c r="AQ55" i="35"/>
  <c r="BJ55" i="34"/>
  <c r="AQ55" i="34"/>
  <c r="BJ55" i="33"/>
  <c r="AQ55" i="33"/>
  <c r="AQ55" i="32"/>
  <c r="BJ55" i="32"/>
  <c r="BJ55" i="31"/>
  <c r="AQ55" i="31"/>
  <c r="AQ55" i="30"/>
  <c r="BJ55" i="29"/>
  <c r="BJ55" i="30"/>
  <c r="AQ55" i="29"/>
  <c r="X55" i="29"/>
  <c r="E55" i="29"/>
  <c r="BJ63" i="35"/>
  <c r="AQ63" i="35"/>
  <c r="BJ63" i="34"/>
  <c r="AQ63" i="34"/>
  <c r="BJ63" i="33"/>
  <c r="AQ63" i="33"/>
  <c r="AQ63" i="32"/>
  <c r="BJ63" i="32"/>
  <c r="BJ63" i="31"/>
  <c r="AQ63" i="31"/>
  <c r="AQ63" i="30"/>
  <c r="BJ63" i="29"/>
  <c r="BJ63" i="30"/>
  <c r="AQ63" i="29"/>
  <c r="X63" i="29"/>
  <c r="E63" i="29"/>
  <c r="BJ71" i="35"/>
  <c r="AQ71" i="35"/>
  <c r="BJ71" i="34"/>
  <c r="AQ71" i="34"/>
  <c r="BJ71" i="33"/>
  <c r="AQ71" i="33"/>
  <c r="AQ71" i="32"/>
  <c r="BJ71" i="32"/>
  <c r="BJ71" i="31"/>
  <c r="AQ71" i="31"/>
  <c r="AQ71" i="30"/>
  <c r="BJ71" i="29"/>
  <c r="BJ71" i="30"/>
  <c r="AQ71" i="29"/>
  <c r="X71" i="29"/>
  <c r="E71" i="29"/>
  <c r="AK17" i="30"/>
  <c r="R17" i="30"/>
  <c r="AK25" i="30"/>
  <c r="R25" i="30"/>
  <c r="AK33" i="30"/>
  <c r="R33" i="30"/>
  <c r="R41" i="30"/>
  <c r="AK41" i="30"/>
  <c r="R49" i="30"/>
  <c r="AK49" i="30"/>
  <c r="R57" i="30"/>
  <c r="AK57" i="30"/>
  <c r="R65" i="30"/>
  <c r="AK65" i="30"/>
  <c r="BB17" i="35"/>
  <c r="BU17" i="34"/>
  <c r="BU17" i="35"/>
  <c r="BB17" i="34"/>
  <c r="BB17" i="33"/>
  <c r="BU17" i="33"/>
  <c r="BB17" i="32"/>
  <c r="BU17" i="32"/>
  <c r="BB17" i="31"/>
  <c r="BU17" i="31"/>
  <c r="BB17" i="30"/>
  <c r="BU17" i="30"/>
  <c r="BU17" i="29"/>
  <c r="BB17" i="29"/>
  <c r="AI17" i="29"/>
  <c r="P17" i="29"/>
  <c r="BB25" i="35"/>
  <c r="BU25" i="34"/>
  <c r="BU25" i="35"/>
  <c r="BB25" i="34"/>
  <c r="BB25" i="33"/>
  <c r="BU25" i="33"/>
  <c r="BB25" i="32"/>
  <c r="BU25" i="32"/>
  <c r="BB25" i="31"/>
  <c r="BU25" i="31"/>
  <c r="BB25" i="30"/>
  <c r="BU25" i="30"/>
  <c r="BU25" i="29"/>
  <c r="BB25" i="29"/>
  <c r="AI25" i="29"/>
  <c r="P25" i="29"/>
  <c r="BU33" i="35"/>
  <c r="BB33" i="35"/>
  <c r="BU33" i="34"/>
  <c r="BB33" i="34"/>
  <c r="BB33" i="33"/>
  <c r="BU33" i="33"/>
  <c r="BB33" i="32"/>
  <c r="BU33" i="32"/>
  <c r="BU33" i="31"/>
  <c r="BB33" i="31"/>
  <c r="BB33" i="30"/>
  <c r="BU33" i="30"/>
  <c r="BU33" i="29"/>
  <c r="BB33" i="29"/>
  <c r="AI33" i="29"/>
  <c r="P33" i="29"/>
  <c r="BU41" i="35"/>
  <c r="BB41" i="35"/>
  <c r="BU41" i="34"/>
  <c r="BU41" i="33"/>
  <c r="BB41" i="33"/>
  <c r="BB41" i="34"/>
  <c r="BB41" i="32"/>
  <c r="BU41" i="32"/>
  <c r="BB41" i="31"/>
  <c r="BU41" i="31"/>
  <c r="BB41" i="30"/>
  <c r="BU41" i="30"/>
  <c r="BU41" i="29"/>
  <c r="BB41" i="29"/>
  <c r="AI41" i="29"/>
  <c r="P41" i="29"/>
  <c r="BU49" i="35"/>
  <c r="BB49" i="35"/>
  <c r="BU49" i="34"/>
  <c r="BB49" i="34"/>
  <c r="BU49" i="33"/>
  <c r="BB49" i="33"/>
  <c r="BB49" i="32"/>
  <c r="BB49" i="31"/>
  <c r="BU49" i="31"/>
  <c r="BU49" i="32"/>
  <c r="BB49" i="30"/>
  <c r="BU49" i="30"/>
  <c r="BB49" i="29"/>
  <c r="BU49" i="29"/>
  <c r="AI49" i="29"/>
  <c r="P49" i="29"/>
  <c r="BU57" i="35"/>
  <c r="BB57" i="35"/>
  <c r="BU57" i="34"/>
  <c r="BB57" i="34"/>
  <c r="BU57" i="33"/>
  <c r="BB57" i="33"/>
  <c r="BB57" i="32"/>
  <c r="BU57" i="32"/>
  <c r="BB57" i="31"/>
  <c r="BU57" i="31"/>
  <c r="BB57" i="30"/>
  <c r="BU57" i="30"/>
  <c r="BB57" i="29"/>
  <c r="AI57" i="29"/>
  <c r="BU57" i="29"/>
  <c r="P57" i="29"/>
  <c r="BU65" i="35"/>
  <c r="BB65" i="35"/>
  <c r="BU65" i="34"/>
  <c r="BB65" i="34"/>
  <c r="BU65" i="33"/>
  <c r="BB65" i="33"/>
  <c r="BB65" i="32"/>
  <c r="BU65" i="32"/>
  <c r="BB65" i="31"/>
  <c r="BU65" i="31"/>
  <c r="BB65" i="30"/>
  <c r="BU65" i="30"/>
  <c r="BU65" i="29"/>
  <c r="BB65" i="29"/>
  <c r="AI65" i="29"/>
  <c r="P65" i="29"/>
  <c r="BA19" i="35"/>
  <c r="BT19" i="35"/>
  <c r="BA19" i="34"/>
  <c r="BT19" i="34"/>
  <c r="BT19" i="33"/>
  <c r="BA19" i="33"/>
  <c r="BT19" i="32"/>
  <c r="BA19" i="32"/>
  <c r="BT19" i="31"/>
  <c r="BA19" i="31"/>
  <c r="BT19" i="30"/>
  <c r="BA19" i="30"/>
  <c r="BT19" i="29"/>
  <c r="BA19" i="29"/>
  <c r="AH19" i="29"/>
  <c r="O19" i="29"/>
  <c r="BA27" i="35"/>
  <c r="BT27" i="35"/>
  <c r="BA27" i="34"/>
  <c r="BT27" i="34"/>
  <c r="BT27" i="33"/>
  <c r="BA27" i="33"/>
  <c r="BT27" i="32"/>
  <c r="BA27" i="32"/>
  <c r="BT27" i="31"/>
  <c r="BA27" i="31"/>
  <c r="BT27" i="30"/>
  <c r="BA27" i="30"/>
  <c r="BT27" i="29"/>
  <c r="BA27" i="29"/>
  <c r="AH27" i="29"/>
  <c r="O27" i="29"/>
  <c r="BA35" i="35"/>
  <c r="BT35" i="35"/>
  <c r="BA35" i="34"/>
  <c r="BT35" i="34"/>
  <c r="BT35" i="33"/>
  <c r="BA35" i="33"/>
  <c r="BT35" i="32"/>
  <c r="BA35" i="32"/>
  <c r="BA35" i="31"/>
  <c r="BT35" i="31"/>
  <c r="BT35" i="30"/>
  <c r="BA35" i="30"/>
  <c r="BT35" i="29"/>
  <c r="BA35" i="29"/>
  <c r="AH35" i="29"/>
  <c r="O35" i="29"/>
  <c r="BA43" i="35"/>
  <c r="BT43" i="35"/>
  <c r="BA43" i="34"/>
  <c r="BT43" i="33"/>
  <c r="BT43" i="34"/>
  <c r="BA43" i="33"/>
  <c r="BT43" i="32"/>
  <c r="BT43" i="31"/>
  <c r="BA43" i="32"/>
  <c r="BA43" i="31"/>
  <c r="BT43" i="30"/>
  <c r="BA43" i="30"/>
  <c r="BT43" i="29"/>
  <c r="BA43" i="29"/>
  <c r="AH43" i="29"/>
  <c r="O43" i="29"/>
  <c r="BA51" i="35"/>
  <c r="BT51" i="35"/>
  <c r="BT51" i="34"/>
  <c r="BA51" i="34"/>
  <c r="BT51" i="33"/>
  <c r="BA51" i="33"/>
  <c r="BT51" i="32"/>
  <c r="BA51" i="32"/>
  <c r="BT51" i="31"/>
  <c r="BA51" i="31"/>
  <c r="BT51" i="30"/>
  <c r="BA51" i="30"/>
  <c r="BT51" i="29"/>
  <c r="BA51" i="29"/>
  <c r="AH51" i="29"/>
  <c r="O51" i="29"/>
  <c r="BA59" i="35"/>
  <c r="BT59" i="35"/>
  <c r="BT59" i="34"/>
  <c r="BA59" i="34"/>
  <c r="BT59" i="33"/>
  <c r="BA59" i="33"/>
  <c r="BT59" i="32"/>
  <c r="BT59" i="31"/>
  <c r="BA59" i="31"/>
  <c r="BA59" i="32"/>
  <c r="BT59" i="30"/>
  <c r="BA59" i="30"/>
  <c r="BT59" i="29"/>
  <c r="BA59" i="29"/>
  <c r="AH59" i="29"/>
  <c r="O59" i="29"/>
  <c r="BA67" i="35"/>
  <c r="BT67" i="35"/>
  <c r="BT67" i="34"/>
  <c r="BA67" i="34"/>
  <c r="BT67" i="33"/>
  <c r="BA67" i="33"/>
  <c r="BT67" i="32"/>
  <c r="BA67" i="32"/>
  <c r="BT67" i="31"/>
  <c r="BA67" i="31"/>
  <c r="BT67" i="30"/>
  <c r="BA67" i="30"/>
  <c r="BT67" i="29"/>
  <c r="BA67" i="29"/>
  <c r="AH67" i="29"/>
  <c r="O67" i="29"/>
  <c r="AG13" i="29"/>
  <c r="N13" i="29"/>
  <c r="BS21" i="35"/>
  <c r="AZ21" i="34"/>
  <c r="AZ21" i="35"/>
  <c r="BS21" i="34"/>
  <c r="BS21" i="33"/>
  <c r="AZ21" i="33"/>
  <c r="BS21" i="32"/>
  <c r="AZ21" i="32"/>
  <c r="BS21" i="31"/>
  <c r="AZ21" i="31"/>
  <c r="BS21" i="30"/>
  <c r="AZ21" i="30"/>
  <c r="BS21" i="29"/>
  <c r="AZ21" i="29"/>
  <c r="AG21" i="29"/>
  <c r="N21" i="29"/>
  <c r="BS29" i="35"/>
  <c r="AZ29" i="35"/>
  <c r="AZ29" i="34"/>
  <c r="BS29" i="34"/>
  <c r="BS29" i="33"/>
  <c r="AZ29" i="33"/>
  <c r="BS29" i="32"/>
  <c r="AZ29" i="32"/>
  <c r="BS29" i="31"/>
  <c r="AZ29" i="31"/>
  <c r="BS29" i="30"/>
  <c r="AZ29" i="30"/>
  <c r="BS29" i="29"/>
  <c r="AZ29" i="29"/>
  <c r="AG29" i="29"/>
  <c r="N29" i="29"/>
  <c r="BS37" i="35"/>
  <c r="AZ37" i="35"/>
  <c r="AZ37" i="34"/>
  <c r="BS37" i="34"/>
  <c r="AZ37" i="33"/>
  <c r="BS37" i="33"/>
  <c r="AZ37" i="32"/>
  <c r="BS37" i="32"/>
  <c r="AZ37" i="31"/>
  <c r="BS37" i="31"/>
  <c r="BS37" i="30"/>
  <c r="AZ37" i="30"/>
  <c r="BS37" i="29"/>
  <c r="AZ37" i="29"/>
  <c r="AG37" i="29"/>
  <c r="N37" i="29"/>
  <c r="BS45" i="35"/>
  <c r="AZ45" i="35"/>
  <c r="AZ45" i="34"/>
  <c r="BS45" i="34"/>
  <c r="AZ45" i="33"/>
  <c r="BS45" i="33"/>
  <c r="AZ45" i="32"/>
  <c r="BS45" i="32"/>
  <c r="BS45" i="31"/>
  <c r="AZ45" i="31"/>
  <c r="BS45" i="30"/>
  <c r="AZ45" i="30"/>
  <c r="AZ45" i="29"/>
  <c r="BS45" i="29"/>
  <c r="AG45" i="29"/>
  <c r="N45" i="29"/>
  <c r="BS53" i="35"/>
  <c r="AZ53" i="35"/>
  <c r="AZ53" i="34"/>
  <c r="BS53" i="34"/>
  <c r="AZ53" i="33"/>
  <c r="BS53" i="33"/>
  <c r="AZ53" i="32"/>
  <c r="BS53" i="31"/>
  <c r="BS53" i="32"/>
  <c r="AZ53" i="31"/>
  <c r="BS53" i="30"/>
  <c r="AZ53" i="30"/>
  <c r="AZ53" i="29"/>
  <c r="AG53" i="29"/>
  <c r="BS53" i="29"/>
  <c r="N53" i="29"/>
  <c r="BS61" i="35"/>
  <c r="AZ61" i="35"/>
  <c r="AZ61" i="34"/>
  <c r="BS61" i="34"/>
  <c r="AZ61" i="33"/>
  <c r="BS61" i="33"/>
  <c r="AZ61" i="32"/>
  <c r="BS61" i="31"/>
  <c r="BS61" i="32"/>
  <c r="AZ61" i="31"/>
  <c r="BS61" i="30"/>
  <c r="BS61" i="29"/>
  <c r="AZ61" i="30"/>
  <c r="AZ61" i="29"/>
  <c r="AG61" i="29"/>
  <c r="N61" i="29"/>
  <c r="BS69" i="35"/>
  <c r="AZ69" i="35"/>
  <c r="AZ69" i="34"/>
  <c r="BS69" i="34"/>
  <c r="AZ69" i="33"/>
  <c r="BS69" i="33"/>
  <c r="AZ69" i="32"/>
  <c r="BS69" i="32"/>
  <c r="BS69" i="31"/>
  <c r="AZ69" i="31"/>
  <c r="BS69" i="30"/>
  <c r="BS69" i="29"/>
  <c r="AZ69" i="30"/>
  <c r="AZ69" i="29"/>
  <c r="AG69" i="29"/>
  <c r="N69" i="29"/>
  <c r="BS73" i="31"/>
  <c r="AZ73" i="35"/>
  <c r="AZ73" i="31"/>
  <c r="BS73" i="35"/>
  <c r="AZ73" i="32"/>
  <c r="BS73" i="34"/>
  <c r="BS73" i="30"/>
  <c r="AZ73" i="34"/>
  <c r="AZ73" i="30"/>
  <c r="BS73" i="33"/>
  <c r="AZ73" i="29"/>
  <c r="AZ73" i="33"/>
  <c r="BS73" i="32"/>
  <c r="BS73" i="29"/>
  <c r="AY25" i="35"/>
  <c r="BR25" i="35"/>
  <c r="AY25" i="34"/>
  <c r="BR25" i="34"/>
  <c r="BR25" i="33"/>
  <c r="AY25" i="33"/>
  <c r="BR25" i="32"/>
  <c r="AY25" i="32"/>
  <c r="BR25" i="31"/>
  <c r="AY25" i="31"/>
  <c r="BR25" i="30"/>
  <c r="AY25" i="30"/>
  <c r="BR25" i="29"/>
  <c r="AY25" i="29"/>
  <c r="AF25" i="29"/>
  <c r="M25" i="29"/>
  <c r="BR45" i="35"/>
  <c r="AY45" i="35"/>
  <c r="BR45" i="34"/>
  <c r="BR45" i="33"/>
  <c r="AY45" i="33"/>
  <c r="AY45" i="34"/>
  <c r="BR45" i="32"/>
  <c r="AY45" i="32"/>
  <c r="AY45" i="31"/>
  <c r="BR45" i="31"/>
  <c r="BR45" i="30"/>
  <c r="AY45" i="30"/>
  <c r="AY45" i="29"/>
  <c r="BR45" i="29"/>
  <c r="AF45" i="29"/>
  <c r="M45" i="29"/>
  <c r="AF61" i="30"/>
  <c r="M61" i="30"/>
  <c r="AV19" i="35"/>
  <c r="BO19" i="34"/>
  <c r="BO19" i="35"/>
  <c r="AV19" i="34"/>
  <c r="AV19" i="33"/>
  <c r="BO19" i="33"/>
  <c r="AV19" i="32"/>
  <c r="BO19" i="32"/>
  <c r="AV19" i="31"/>
  <c r="BO19" i="31"/>
  <c r="BO19" i="30"/>
  <c r="AV19" i="30"/>
  <c r="BO19" i="29"/>
  <c r="AV19" i="29"/>
  <c r="AC19" i="29"/>
  <c r="J19" i="29"/>
  <c r="AV27" i="35"/>
  <c r="BO27" i="34"/>
  <c r="BO27" i="35"/>
  <c r="AV27" i="34"/>
  <c r="AV27" i="33"/>
  <c r="BO27" i="33"/>
  <c r="AV27" i="32"/>
  <c r="BO27" i="32"/>
  <c r="AV27" i="31"/>
  <c r="BO27" i="31"/>
  <c r="BO27" i="30"/>
  <c r="AV27" i="30"/>
  <c r="BO27" i="29"/>
  <c r="AV27" i="29"/>
  <c r="AC27" i="29"/>
  <c r="J27" i="29"/>
  <c r="BO35" i="35"/>
  <c r="AV35" i="35"/>
  <c r="BO35" i="34"/>
  <c r="BO35" i="33"/>
  <c r="AV35" i="34"/>
  <c r="AV35" i="33"/>
  <c r="AV35" i="32"/>
  <c r="BO35" i="32"/>
  <c r="BO35" i="31"/>
  <c r="AV35" i="31"/>
  <c r="BO35" i="30"/>
  <c r="AV35" i="30"/>
  <c r="BO35" i="29"/>
  <c r="AV35" i="29"/>
  <c r="AC35" i="29"/>
  <c r="J35" i="29"/>
  <c r="BO43" i="35"/>
  <c r="AV43" i="35"/>
  <c r="BO43" i="34"/>
  <c r="BO43" i="33"/>
  <c r="AV43" i="34"/>
  <c r="AV43" i="33"/>
  <c r="AV43" i="32"/>
  <c r="AV43" i="31"/>
  <c r="BO43" i="32"/>
  <c r="BO43" i="31"/>
  <c r="BO43" i="30"/>
  <c r="AV43" i="30"/>
  <c r="AV43" i="29"/>
  <c r="AC43" i="29"/>
  <c r="BO43" i="29"/>
  <c r="J43" i="29"/>
  <c r="BO51" i="35"/>
  <c r="AV51" i="35"/>
  <c r="BO51" i="34"/>
  <c r="AV51" i="34"/>
  <c r="BO51" i="33"/>
  <c r="AV51" i="33"/>
  <c r="AV51" i="32"/>
  <c r="AV51" i="31"/>
  <c r="BO51" i="32"/>
  <c r="BO51" i="31"/>
  <c r="BO51" i="30"/>
  <c r="AV51" i="30"/>
  <c r="AV51" i="29"/>
  <c r="AC51" i="29"/>
  <c r="BO51" i="29"/>
  <c r="J51" i="29"/>
  <c r="BO59" i="35"/>
  <c r="AV59" i="35"/>
  <c r="BO59" i="34"/>
  <c r="AV59" i="34"/>
  <c r="BO59" i="33"/>
  <c r="AV59" i="33"/>
  <c r="AV59" i="32"/>
  <c r="BO59" i="32"/>
  <c r="AV59" i="31"/>
  <c r="BO59" i="31"/>
  <c r="BO59" i="30"/>
  <c r="AV59" i="30"/>
  <c r="AV59" i="29"/>
  <c r="AC59" i="29"/>
  <c r="BO59" i="29"/>
  <c r="J59" i="29"/>
  <c r="BO67" i="35"/>
  <c r="AV67" i="35"/>
  <c r="BO67" i="34"/>
  <c r="AV67" i="34"/>
  <c r="BO67" i="33"/>
  <c r="AV67" i="33"/>
  <c r="AV67" i="32"/>
  <c r="BO67" i="32"/>
  <c r="AV67" i="31"/>
  <c r="BO67" i="31"/>
  <c r="BO67" i="30"/>
  <c r="AV67" i="30"/>
  <c r="BO67" i="29"/>
  <c r="AV67" i="29"/>
  <c r="AC67" i="29"/>
  <c r="J67" i="29"/>
  <c r="AB13" i="29"/>
  <c r="I13" i="29"/>
  <c r="AU21" i="35"/>
  <c r="BN21" i="35"/>
  <c r="AU21" i="34"/>
  <c r="BN21" i="34"/>
  <c r="BN21" i="33"/>
  <c r="AU21" i="33"/>
  <c r="BN21" i="32"/>
  <c r="AU21" i="32"/>
  <c r="BN21" i="31"/>
  <c r="AU21" i="31"/>
  <c r="AU21" i="30"/>
  <c r="BN21" i="30"/>
  <c r="BN21" i="29"/>
  <c r="AU21" i="29"/>
  <c r="AB21" i="29"/>
  <c r="I21" i="29"/>
  <c r="AU29" i="35"/>
  <c r="BN29" i="35"/>
  <c r="AU29" i="34"/>
  <c r="BN29" i="34"/>
  <c r="BN29" i="33"/>
  <c r="AU29" i="33"/>
  <c r="BN29" i="32"/>
  <c r="AU29" i="32"/>
  <c r="BN29" i="31"/>
  <c r="AU29" i="31"/>
  <c r="AU29" i="30"/>
  <c r="BN29" i="30"/>
  <c r="BN29" i="29"/>
  <c r="AU29" i="29"/>
  <c r="AB29" i="29"/>
  <c r="I29" i="29"/>
  <c r="AU37" i="35"/>
  <c r="BN37" i="35"/>
  <c r="AU37" i="34"/>
  <c r="BN37" i="34"/>
  <c r="BN37" i="33"/>
  <c r="AU37" i="33"/>
  <c r="BN37" i="32"/>
  <c r="AU37" i="32"/>
  <c r="AU37" i="31"/>
  <c r="BN37" i="31"/>
  <c r="AU37" i="30"/>
  <c r="BN37" i="30"/>
  <c r="BN37" i="29"/>
  <c r="AU37" i="29"/>
  <c r="AB37" i="29"/>
  <c r="I37" i="29"/>
  <c r="AU45" i="35"/>
  <c r="BN45" i="35"/>
  <c r="BN45" i="34"/>
  <c r="AU45" i="34"/>
  <c r="BN45" i="33"/>
  <c r="AU45" i="33"/>
  <c r="BN45" i="32"/>
  <c r="BN45" i="31"/>
  <c r="AU45" i="32"/>
  <c r="AU45" i="31"/>
  <c r="AU45" i="30"/>
  <c r="BN45" i="30"/>
  <c r="AU45" i="29"/>
  <c r="BN45" i="29"/>
  <c r="AB45" i="29"/>
  <c r="I45" i="29"/>
  <c r="AU53" i="35"/>
  <c r="BN53" i="35"/>
  <c r="BN53" i="34"/>
  <c r="AU53" i="34"/>
  <c r="BN53" i="33"/>
  <c r="AU53" i="33"/>
  <c r="BN53" i="32"/>
  <c r="BN53" i="31"/>
  <c r="AU53" i="31"/>
  <c r="AU53" i="32"/>
  <c r="AU53" i="30"/>
  <c r="BN53" i="30"/>
  <c r="BN53" i="29"/>
  <c r="AU53" i="29"/>
  <c r="AB53" i="29"/>
  <c r="I53" i="29"/>
  <c r="AU61" i="35"/>
  <c r="BN61" i="35"/>
  <c r="BN61" i="34"/>
  <c r="AU61" i="34"/>
  <c r="BN61" i="33"/>
  <c r="AU61" i="33"/>
  <c r="BN61" i="32"/>
  <c r="BN61" i="31"/>
  <c r="AU61" i="31"/>
  <c r="AU61" i="32"/>
  <c r="AU61" i="30"/>
  <c r="BN61" i="30"/>
  <c r="BN61" i="29"/>
  <c r="AU61" i="29"/>
  <c r="AB61" i="29"/>
  <c r="I61" i="29"/>
  <c r="AU69" i="35"/>
  <c r="BN69" i="35"/>
  <c r="BN69" i="34"/>
  <c r="AU69" i="34"/>
  <c r="BN69" i="33"/>
  <c r="AU69" i="33"/>
  <c r="BN69" i="32"/>
  <c r="BN69" i="31"/>
  <c r="AU69" i="31"/>
  <c r="AU69" i="32"/>
  <c r="AU69" i="30"/>
  <c r="BN69" i="30"/>
  <c r="BN69" i="29"/>
  <c r="AU69" i="29"/>
  <c r="AB69" i="29"/>
  <c r="I69" i="29"/>
  <c r="BN73" i="32"/>
  <c r="AU73" i="32"/>
  <c r="BN73" i="35"/>
  <c r="AU73" i="31"/>
  <c r="AU73" i="35"/>
  <c r="BN73" i="31"/>
  <c r="AU73" i="34"/>
  <c r="AU73" i="30"/>
  <c r="BN73" i="34"/>
  <c r="BN73" i="30"/>
  <c r="BN73" i="33"/>
  <c r="BN73" i="29"/>
  <c r="AU73" i="33"/>
  <c r="AU73" i="29"/>
  <c r="AT25" i="35"/>
  <c r="BM25" i="34"/>
  <c r="BM25" i="35"/>
  <c r="AT25" i="34"/>
  <c r="AT25" i="33"/>
  <c r="BM25" i="33"/>
  <c r="AT25" i="32"/>
  <c r="BM25" i="32"/>
  <c r="AT25" i="31"/>
  <c r="BM25" i="31"/>
  <c r="AT25" i="30"/>
  <c r="BM25" i="30"/>
  <c r="BM25" i="29"/>
  <c r="AT25" i="29"/>
  <c r="AA25" i="29"/>
  <c r="H25" i="29"/>
  <c r="BM49" i="35"/>
  <c r="AT49" i="35"/>
  <c r="BM49" i="34"/>
  <c r="AT49" i="34"/>
  <c r="BM49" i="33"/>
  <c r="AT49" i="33"/>
  <c r="AT49" i="32"/>
  <c r="AT49" i="31"/>
  <c r="BM49" i="32"/>
  <c r="BM49" i="31"/>
  <c r="AT49" i="30"/>
  <c r="BM49" i="30"/>
  <c r="BM49" i="29"/>
  <c r="AT49" i="29"/>
  <c r="AA49" i="29"/>
  <c r="H49" i="29"/>
  <c r="AT61" i="35"/>
  <c r="BM61" i="35"/>
  <c r="BM61" i="34"/>
  <c r="AT61" i="34"/>
  <c r="AT61" i="33"/>
  <c r="BM61" i="33"/>
  <c r="BM61" i="32"/>
  <c r="AT61" i="32"/>
  <c r="AT61" i="31"/>
  <c r="BM61" i="31"/>
  <c r="AT61" i="30"/>
  <c r="BM61" i="30"/>
  <c r="H61" i="29"/>
  <c r="BM61" i="29"/>
  <c r="AT61" i="29"/>
  <c r="AA61" i="29"/>
  <c r="AS19" i="35"/>
  <c r="BL19" i="35"/>
  <c r="AS19" i="34"/>
  <c r="BL19" i="34"/>
  <c r="BL19" i="33"/>
  <c r="AS19" i="33"/>
  <c r="BL19" i="32"/>
  <c r="AS19" i="32"/>
  <c r="BL19" i="31"/>
  <c r="AS19" i="31"/>
  <c r="BL19" i="30"/>
  <c r="AS19" i="30"/>
  <c r="BL19" i="29"/>
  <c r="AS19" i="29"/>
  <c r="Z19" i="29"/>
  <c r="G19" i="29"/>
  <c r="AS27" i="35"/>
  <c r="BL27" i="35"/>
  <c r="AS27" i="34"/>
  <c r="BL27" i="34"/>
  <c r="BL27" i="33"/>
  <c r="AS27" i="33"/>
  <c r="BL27" i="32"/>
  <c r="AS27" i="32"/>
  <c r="BL27" i="31"/>
  <c r="AS27" i="31"/>
  <c r="BL27" i="30"/>
  <c r="AS27" i="30"/>
  <c r="BL27" i="29"/>
  <c r="AS27" i="29"/>
  <c r="Z27" i="29"/>
  <c r="G27" i="29"/>
  <c r="AS35" i="35"/>
  <c r="BL35" i="35"/>
  <c r="AS35" i="34"/>
  <c r="BL35" i="33"/>
  <c r="BL35" i="34"/>
  <c r="AS35" i="33"/>
  <c r="BL35" i="32"/>
  <c r="AS35" i="32"/>
  <c r="AS35" i="31"/>
  <c r="BL35" i="31"/>
  <c r="BL35" i="30"/>
  <c r="AS35" i="30"/>
  <c r="BL35" i="29"/>
  <c r="AS35" i="29"/>
  <c r="Z35" i="29"/>
  <c r="G35" i="29"/>
  <c r="AS43" i="35"/>
  <c r="BL43" i="35"/>
  <c r="AS43" i="34"/>
  <c r="BL43" i="34"/>
  <c r="BL43" i="33"/>
  <c r="AS43" i="33"/>
  <c r="BL43" i="32"/>
  <c r="AS43" i="32"/>
  <c r="BL43" i="31"/>
  <c r="AS43" i="31"/>
  <c r="BL43" i="30"/>
  <c r="AS43" i="30"/>
  <c r="BL43" i="29"/>
  <c r="AS43" i="29"/>
  <c r="Z43" i="29"/>
  <c r="G43" i="29"/>
  <c r="AS51" i="35"/>
  <c r="BL51" i="35"/>
  <c r="BL51" i="34"/>
  <c r="AS51" i="34"/>
  <c r="BL51" i="33"/>
  <c r="AS51" i="33"/>
  <c r="BL51" i="32"/>
  <c r="BL51" i="31"/>
  <c r="AS51" i="32"/>
  <c r="AS51" i="31"/>
  <c r="BL51" i="30"/>
  <c r="AS51" i="30"/>
  <c r="BL51" i="29"/>
  <c r="AS51" i="29"/>
  <c r="Z51" i="29"/>
  <c r="G51" i="29"/>
  <c r="AS59" i="35"/>
  <c r="BL59" i="35"/>
  <c r="BL59" i="34"/>
  <c r="AS59" i="34"/>
  <c r="BL59" i="33"/>
  <c r="AS59" i="33"/>
  <c r="BL59" i="32"/>
  <c r="AS59" i="32"/>
  <c r="BL59" i="31"/>
  <c r="AS59" i="31"/>
  <c r="BL59" i="30"/>
  <c r="AS59" i="30"/>
  <c r="BL59" i="29"/>
  <c r="AS59" i="29"/>
  <c r="Z59" i="29"/>
  <c r="G59" i="29"/>
  <c r="AS67" i="35"/>
  <c r="BL67" i="35"/>
  <c r="BL67" i="34"/>
  <c r="AS67" i="34"/>
  <c r="BL67" i="33"/>
  <c r="AS67" i="33"/>
  <c r="BL67" i="32"/>
  <c r="BL67" i="31"/>
  <c r="AS67" i="32"/>
  <c r="AS67" i="31"/>
  <c r="BL67" i="30"/>
  <c r="AS67" i="30"/>
  <c r="BL67" i="29"/>
  <c r="AS67" i="29"/>
  <c r="Z67" i="29"/>
  <c r="G67" i="29"/>
  <c r="Y13" i="29"/>
  <c r="F13" i="29"/>
  <c r="BK21" i="35"/>
  <c r="AR21" i="34"/>
  <c r="AR21" i="35"/>
  <c r="BK21" i="34"/>
  <c r="BK21" i="33"/>
  <c r="AR21" i="33"/>
  <c r="BK21" i="32"/>
  <c r="AR21" i="32"/>
  <c r="BK21" i="31"/>
  <c r="AR21" i="31"/>
  <c r="BK21" i="30"/>
  <c r="AR21" i="30"/>
  <c r="BK21" i="29"/>
  <c r="AR21" i="29"/>
  <c r="Y21" i="29"/>
  <c r="F21" i="29"/>
  <c r="BK29" i="35"/>
  <c r="AR29" i="35"/>
  <c r="AR29" i="34"/>
  <c r="BK29" i="34"/>
  <c r="BK29" i="33"/>
  <c r="AR29" i="33"/>
  <c r="BK29" i="32"/>
  <c r="AR29" i="32"/>
  <c r="BK29" i="31"/>
  <c r="AR29" i="31"/>
  <c r="BK29" i="30"/>
  <c r="AR29" i="30"/>
  <c r="BK29" i="29"/>
  <c r="AR29" i="29"/>
  <c r="Y29" i="29"/>
  <c r="F29" i="29"/>
  <c r="BK37" i="35"/>
  <c r="AR37" i="35"/>
  <c r="AR37" i="34"/>
  <c r="BK37" i="34"/>
  <c r="AR37" i="33"/>
  <c r="BK37" i="33"/>
  <c r="AR37" i="32"/>
  <c r="BK37" i="32"/>
  <c r="AR37" i="31"/>
  <c r="BK37" i="31"/>
  <c r="BK37" i="30"/>
  <c r="AR37" i="30"/>
  <c r="BK37" i="29"/>
  <c r="AR37" i="29"/>
  <c r="Y37" i="29"/>
  <c r="F37" i="29"/>
  <c r="BK45" i="35"/>
  <c r="AR45" i="35"/>
  <c r="AR45" i="34"/>
  <c r="BK45" i="34"/>
  <c r="AR45" i="33"/>
  <c r="BK45" i="33"/>
  <c r="BK45" i="31"/>
  <c r="BK45" i="32"/>
  <c r="AR45" i="32"/>
  <c r="AR45" i="31"/>
  <c r="BK45" i="30"/>
  <c r="AR45" i="30"/>
  <c r="BK45" i="29"/>
  <c r="AR45" i="29"/>
  <c r="Y45" i="29"/>
  <c r="F45" i="29"/>
  <c r="BK53" i="35"/>
  <c r="AR53" i="35"/>
  <c r="AR53" i="34"/>
  <c r="BK53" i="34"/>
  <c r="AR53" i="33"/>
  <c r="BK53" i="33"/>
  <c r="AR53" i="32"/>
  <c r="BK53" i="32"/>
  <c r="BK53" i="31"/>
  <c r="AR53" i="31"/>
  <c r="BK53" i="30"/>
  <c r="AR53" i="30"/>
  <c r="AR53" i="29"/>
  <c r="BK53" i="29"/>
  <c r="Y53" i="29"/>
  <c r="F53" i="29"/>
  <c r="BK61" i="35"/>
  <c r="AR61" i="35"/>
  <c r="AR61" i="34"/>
  <c r="BK61" i="34"/>
  <c r="AR61" i="33"/>
  <c r="BK61" i="33"/>
  <c r="AR61" i="32"/>
  <c r="BK61" i="32"/>
  <c r="BK61" i="31"/>
  <c r="AR61" i="31"/>
  <c r="BK61" i="30"/>
  <c r="BK61" i="29"/>
  <c r="AR61" i="30"/>
  <c r="AR61" i="29"/>
  <c r="Y61" i="29"/>
  <c r="F61" i="29"/>
  <c r="BK69" i="35"/>
  <c r="AR69" i="35"/>
  <c r="AR69" i="34"/>
  <c r="BK69" i="34"/>
  <c r="AR69" i="33"/>
  <c r="BK69" i="33"/>
  <c r="AR69" i="32"/>
  <c r="BK69" i="32"/>
  <c r="BK69" i="31"/>
  <c r="AR69" i="31"/>
  <c r="BK69" i="30"/>
  <c r="BK69" i="29"/>
  <c r="AR69" i="30"/>
  <c r="AR69" i="29"/>
  <c r="Y69" i="29"/>
  <c r="F69" i="29"/>
  <c r="BK73" i="33"/>
  <c r="BK73" i="29"/>
  <c r="AR73" i="33"/>
  <c r="AR73" i="29"/>
  <c r="BK73" i="32"/>
  <c r="AR73" i="32"/>
  <c r="AR73" i="35"/>
  <c r="BK73" i="31"/>
  <c r="BK73" i="35"/>
  <c r="AR73" i="31"/>
  <c r="BK73" i="34"/>
  <c r="BK73" i="30"/>
  <c r="AR73" i="34"/>
  <c r="AR73" i="30"/>
  <c r="BH25" i="35"/>
  <c r="AO25" i="34"/>
  <c r="AO25" i="35"/>
  <c r="BH25" i="34"/>
  <c r="BH25" i="33"/>
  <c r="AO25" i="33"/>
  <c r="BH25" i="32"/>
  <c r="AO25" i="32"/>
  <c r="BH25" i="31"/>
  <c r="AO25" i="31"/>
  <c r="BH25" i="30"/>
  <c r="AO25" i="30"/>
  <c r="V25" i="29"/>
  <c r="BH25" i="29"/>
  <c r="AO25" i="29"/>
  <c r="C25" i="29"/>
  <c r="BH45" i="35"/>
  <c r="AO45" i="35"/>
  <c r="BH45" i="34"/>
  <c r="AO45" i="34"/>
  <c r="BH45" i="33"/>
  <c r="AO45" i="33"/>
  <c r="AO45" i="32"/>
  <c r="BH45" i="32"/>
  <c r="BH45" i="31"/>
  <c r="AO45" i="31"/>
  <c r="BH45" i="30"/>
  <c r="AO45" i="30"/>
  <c r="BH45" i="29"/>
  <c r="AO45" i="29"/>
  <c r="V45" i="29"/>
  <c r="C45" i="29"/>
  <c r="C61" i="30"/>
  <c r="V61" i="30"/>
  <c r="AK14" i="30"/>
  <c r="R14" i="30"/>
  <c r="AK22" i="30"/>
  <c r="R22" i="30"/>
  <c r="AK30" i="30"/>
  <c r="R30" i="30"/>
  <c r="AK38" i="30"/>
  <c r="R38" i="30"/>
  <c r="AK46" i="30"/>
  <c r="R46" i="30"/>
  <c r="AK54" i="30"/>
  <c r="R54" i="30"/>
  <c r="AK62" i="30"/>
  <c r="R62" i="30"/>
  <c r="AK70" i="30"/>
  <c r="R70" i="30"/>
  <c r="P14" i="30"/>
  <c r="AI14" i="30"/>
  <c r="P22" i="30"/>
  <c r="AI22" i="30"/>
  <c r="P30" i="30"/>
  <c r="AI30" i="30"/>
  <c r="P38" i="30"/>
  <c r="AI38" i="30"/>
  <c r="P46" i="30"/>
  <c r="AI46" i="30"/>
  <c r="P54" i="30"/>
  <c r="AI54" i="30"/>
  <c r="AI62" i="30"/>
  <c r="P62" i="30"/>
  <c r="AI70" i="30"/>
  <c r="P70" i="30"/>
  <c r="O14" i="30"/>
  <c r="AH14" i="30"/>
  <c r="O22" i="30"/>
  <c r="AH22" i="30"/>
  <c r="O30" i="30"/>
  <c r="AH30" i="30"/>
  <c r="O38" i="30"/>
  <c r="AH38" i="30"/>
  <c r="O46" i="30"/>
  <c r="AH46" i="30"/>
  <c r="O54" i="30"/>
  <c r="AH54" i="30"/>
  <c r="AH62" i="30"/>
  <c r="O62" i="30"/>
  <c r="AH70" i="30"/>
  <c r="O70" i="30"/>
  <c r="AG14" i="30"/>
  <c r="N14" i="30"/>
  <c r="AG22" i="30"/>
  <c r="N22" i="30"/>
  <c r="AG30" i="30"/>
  <c r="N30" i="30"/>
  <c r="AG38" i="30"/>
  <c r="N38" i="30"/>
  <c r="AG46" i="30"/>
  <c r="N46" i="30"/>
  <c r="AG54" i="30"/>
  <c r="N54" i="30"/>
  <c r="AG62" i="30"/>
  <c r="N62" i="30"/>
  <c r="AG70" i="30"/>
  <c r="N70" i="30"/>
  <c r="BR16" i="35"/>
  <c r="AY16" i="35"/>
  <c r="BR16" i="34"/>
  <c r="AY16" i="34"/>
  <c r="AY16" i="33"/>
  <c r="BR16" i="33"/>
  <c r="BR16" i="32"/>
  <c r="AY16" i="32"/>
  <c r="AY16" i="31"/>
  <c r="BR16" i="31"/>
  <c r="AY16" i="30"/>
  <c r="BR16" i="29"/>
  <c r="AY16" i="29"/>
  <c r="AF16" i="29"/>
  <c r="BR16" i="30"/>
  <c r="M16" i="29"/>
  <c r="BR40" i="35"/>
  <c r="AY40" i="35"/>
  <c r="AY40" i="34"/>
  <c r="BR40" i="34"/>
  <c r="BR40" i="33"/>
  <c r="AY40" i="33"/>
  <c r="BR40" i="32"/>
  <c r="BR40" i="31"/>
  <c r="AY40" i="32"/>
  <c r="AY40" i="31"/>
  <c r="AY40" i="30"/>
  <c r="AY40" i="29"/>
  <c r="AF40" i="29"/>
  <c r="BR40" i="30"/>
  <c r="BR40" i="29"/>
  <c r="M40" i="29"/>
  <c r="BR56" i="35"/>
  <c r="AY56" i="35"/>
  <c r="BR56" i="34"/>
  <c r="AY56" i="34"/>
  <c r="BR56" i="33"/>
  <c r="AY56" i="33"/>
  <c r="BR56" i="32"/>
  <c r="AY56" i="32"/>
  <c r="BR56" i="31"/>
  <c r="AY56" i="31"/>
  <c r="AY56" i="30"/>
  <c r="AY56" i="29"/>
  <c r="BR56" i="29"/>
  <c r="AF56" i="29"/>
  <c r="BR56" i="30"/>
  <c r="M56" i="29"/>
  <c r="BR68" i="35"/>
  <c r="AY68" i="35"/>
  <c r="AY68" i="34"/>
  <c r="BR68" i="34"/>
  <c r="AY68" i="33"/>
  <c r="BR68" i="33"/>
  <c r="AY68" i="32"/>
  <c r="BR68" i="32"/>
  <c r="BR68" i="31"/>
  <c r="AY68" i="31"/>
  <c r="AY68" i="30"/>
  <c r="BR68" i="29"/>
  <c r="AY68" i="29"/>
  <c r="BR68" i="30"/>
  <c r="AF68" i="29"/>
  <c r="M68" i="29"/>
  <c r="AC16" i="30"/>
  <c r="J16" i="30"/>
  <c r="AC24" i="30"/>
  <c r="J24" i="30"/>
  <c r="AC32" i="30"/>
  <c r="J32" i="30"/>
  <c r="AC40" i="30"/>
  <c r="J40" i="30"/>
  <c r="AC48" i="30"/>
  <c r="J48" i="30"/>
  <c r="AC56" i="30"/>
  <c r="J56" i="30"/>
  <c r="AC64" i="30"/>
  <c r="J64" i="30"/>
  <c r="AC72" i="30"/>
  <c r="J72" i="30"/>
  <c r="J73" i="30"/>
  <c r="AC73" i="30"/>
  <c r="AB16" i="30"/>
  <c r="I16" i="30"/>
  <c r="AB24" i="30"/>
  <c r="I24" i="30"/>
  <c r="AB32" i="30"/>
  <c r="I32" i="30"/>
  <c r="I40" i="30"/>
  <c r="AB40" i="30"/>
  <c r="I48" i="30"/>
  <c r="AB48" i="30"/>
  <c r="I56" i="30"/>
  <c r="AB56" i="30"/>
  <c r="I64" i="30"/>
  <c r="AB64" i="30"/>
  <c r="I72" i="30"/>
  <c r="AB72" i="30"/>
  <c r="I73" i="30"/>
  <c r="AB73" i="30"/>
  <c r="BM24" i="35"/>
  <c r="AT24" i="35"/>
  <c r="BM24" i="34"/>
  <c r="AT24" i="34"/>
  <c r="BM24" i="33"/>
  <c r="AT24" i="33"/>
  <c r="AT24" i="32"/>
  <c r="BM24" i="32"/>
  <c r="BM24" i="31"/>
  <c r="AT24" i="31"/>
  <c r="BM24" i="30"/>
  <c r="AT24" i="30"/>
  <c r="BM24" i="29"/>
  <c r="AT24" i="29"/>
  <c r="AA24" i="29"/>
  <c r="H24" i="29"/>
  <c r="H44" i="30"/>
  <c r="AA44" i="30"/>
  <c r="BM58" i="35"/>
  <c r="AT58" i="35"/>
  <c r="BM58" i="34"/>
  <c r="AT58" i="34"/>
  <c r="BM58" i="33"/>
  <c r="AT58" i="33"/>
  <c r="AT58" i="32"/>
  <c r="BM58" i="32"/>
  <c r="BM58" i="31"/>
  <c r="AT58" i="31"/>
  <c r="BM58" i="30"/>
  <c r="BM58" i="29"/>
  <c r="AT58" i="30"/>
  <c r="AA58" i="29"/>
  <c r="AT58" i="29"/>
  <c r="H58" i="29"/>
  <c r="H72" i="30"/>
  <c r="AA72" i="30"/>
  <c r="AA73" i="30"/>
  <c r="H73" i="30"/>
  <c r="AS16" i="35"/>
  <c r="BL16" i="34"/>
  <c r="BL16" i="35"/>
  <c r="AS16" i="34"/>
  <c r="AS16" i="33"/>
  <c r="BL16" i="33"/>
  <c r="AS16" i="32"/>
  <c r="BL16" i="32"/>
  <c r="AS16" i="31"/>
  <c r="BL16" i="31"/>
  <c r="AS16" i="30"/>
  <c r="BL16" i="30"/>
  <c r="BL16" i="29"/>
  <c r="AS16" i="29"/>
  <c r="Z16" i="29"/>
  <c r="G16" i="29"/>
  <c r="AS24" i="35"/>
  <c r="BL24" i="34"/>
  <c r="BL24" i="35"/>
  <c r="AS24" i="34"/>
  <c r="AS24" i="33"/>
  <c r="BL24" i="33"/>
  <c r="AS24" i="32"/>
  <c r="BL24" i="32"/>
  <c r="AS24" i="31"/>
  <c r="BL24" i="31"/>
  <c r="AS24" i="30"/>
  <c r="BL24" i="30"/>
  <c r="BL24" i="29"/>
  <c r="AS24" i="29"/>
  <c r="Z24" i="29"/>
  <c r="G24" i="29"/>
  <c r="BL32" i="35"/>
  <c r="AS32" i="35"/>
  <c r="BL32" i="34"/>
  <c r="AS32" i="34"/>
  <c r="BL32" i="33"/>
  <c r="AS32" i="33"/>
  <c r="AS32" i="32"/>
  <c r="BL32" i="32"/>
  <c r="AS32" i="31"/>
  <c r="BL32" i="31"/>
  <c r="AS32" i="30"/>
  <c r="BL32" i="30"/>
  <c r="BL32" i="29"/>
  <c r="AS32" i="29"/>
  <c r="Z32" i="29"/>
  <c r="G32" i="29"/>
  <c r="BL40" i="35"/>
  <c r="AS40" i="35"/>
  <c r="BL40" i="34"/>
  <c r="BL40" i="33"/>
  <c r="AS40" i="34"/>
  <c r="AS40" i="33"/>
  <c r="AS40" i="32"/>
  <c r="AS40" i="31"/>
  <c r="BL40" i="32"/>
  <c r="BL40" i="31"/>
  <c r="AS40" i="30"/>
  <c r="BL40" i="30"/>
  <c r="BL40" i="29"/>
  <c r="AS40" i="29"/>
  <c r="Z40" i="29"/>
  <c r="G40" i="29"/>
  <c r="BL48" i="35"/>
  <c r="AS48" i="35"/>
  <c r="BL48" i="34"/>
  <c r="AS48" i="34"/>
  <c r="BL48" i="33"/>
  <c r="AS48" i="33"/>
  <c r="AS48" i="32"/>
  <c r="BL48" i="32"/>
  <c r="AS48" i="31"/>
  <c r="BL48" i="31"/>
  <c r="AS48" i="30"/>
  <c r="BL48" i="30"/>
  <c r="G48" i="29"/>
  <c r="BL48" i="29"/>
  <c r="AS48" i="29"/>
  <c r="Z48" i="29"/>
  <c r="BL56" i="35"/>
  <c r="AS56" i="35"/>
  <c r="BL56" i="34"/>
  <c r="AS56" i="34"/>
  <c r="BL56" i="33"/>
  <c r="AS56" i="33"/>
  <c r="AS56" i="32"/>
  <c r="AS56" i="31"/>
  <c r="BL56" i="32"/>
  <c r="BL56" i="31"/>
  <c r="AS56" i="30"/>
  <c r="BL56" i="30"/>
  <c r="G56" i="29"/>
  <c r="BL56" i="29"/>
  <c r="AS56" i="29"/>
  <c r="Z56" i="29"/>
  <c r="BL64" i="35"/>
  <c r="AS64" i="35"/>
  <c r="BL64" i="34"/>
  <c r="AS64" i="34"/>
  <c r="BL64" i="33"/>
  <c r="AS64" i="33"/>
  <c r="AS64" i="32"/>
  <c r="BL64" i="32"/>
  <c r="AS64" i="31"/>
  <c r="BL64" i="31"/>
  <c r="AS64" i="30"/>
  <c r="BL64" i="30"/>
  <c r="G64" i="29"/>
  <c r="BL64" i="29"/>
  <c r="AS64" i="29"/>
  <c r="Z64" i="29"/>
  <c r="BL72" i="35"/>
  <c r="AS72" i="35"/>
  <c r="BL72" i="34"/>
  <c r="AS72" i="34"/>
  <c r="BL72" i="33"/>
  <c r="AS72" i="33"/>
  <c r="AS72" i="32"/>
  <c r="BL72" i="32"/>
  <c r="AS72" i="31"/>
  <c r="BL72" i="31"/>
  <c r="AS72" i="30"/>
  <c r="BL72" i="30"/>
  <c r="BL72" i="29"/>
  <c r="G72" i="29"/>
  <c r="AS72" i="29"/>
  <c r="Z72" i="29"/>
  <c r="Z73" i="29"/>
  <c r="G73" i="29"/>
  <c r="AR16" i="35"/>
  <c r="BK16" i="35"/>
  <c r="BK16" i="34"/>
  <c r="AR16" i="34"/>
  <c r="AR16" i="33"/>
  <c r="BK16" i="33"/>
  <c r="AR16" i="32"/>
  <c r="BK16" i="32"/>
  <c r="AR16" i="31"/>
  <c r="BK16" i="31"/>
  <c r="AR16" i="30"/>
  <c r="BK16" i="30"/>
  <c r="Y16" i="29"/>
  <c r="BK16" i="29"/>
  <c r="AR16" i="29"/>
  <c r="F16" i="29"/>
  <c r="AR24" i="35"/>
  <c r="BK24" i="34"/>
  <c r="BK24" i="35"/>
  <c r="AR24" i="34"/>
  <c r="AR24" i="33"/>
  <c r="BK24" i="33"/>
  <c r="AR24" i="32"/>
  <c r="BK24" i="32"/>
  <c r="AR24" i="31"/>
  <c r="BK24" i="31"/>
  <c r="AR24" i="30"/>
  <c r="BK24" i="30"/>
  <c r="Y24" i="29"/>
  <c r="BK24" i="29"/>
  <c r="AR24" i="29"/>
  <c r="F24" i="29"/>
  <c r="BK32" i="35"/>
  <c r="AR32" i="35"/>
  <c r="BK32" i="34"/>
  <c r="AR32" i="34"/>
  <c r="AR32" i="33"/>
  <c r="BK32" i="33"/>
  <c r="AR32" i="32"/>
  <c r="BK32" i="32"/>
  <c r="BK32" i="31"/>
  <c r="AR32" i="31"/>
  <c r="AR32" i="30"/>
  <c r="BK32" i="30"/>
  <c r="Y32" i="29"/>
  <c r="BK32" i="29"/>
  <c r="AR32" i="29"/>
  <c r="F32" i="29"/>
  <c r="BK40" i="35"/>
  <c r="AR40" i="35"/>
  <c r="BK40" i="34"/>
  <c r="AR40" i="34"/>
  <c r="BK40" i="33"/>
  <c r="AR40" i="33"/>
  <c r="AR40" i="32"/>
  <c r="BK40" i="32"/>
  <c r="BK40" i="31"/>
  <c r="AR40" i="31"/>
  <c r="BK40" i="29"/>
  <c r="AR40" i="30"/>
  <c r="BK40" i="30"/>
  <c r="Y40" i="29"/>
  <c r="AR40" i="29"/>
  <c r="F40" i="29"/>
  <c r="BK48" i="35"/>
  <c r="AR48" i="35"/>
  <c r="BK48" i="34"/>
  <c r="AR48" i="34"/>
  <c r="BK48" i="33"/>
  <c r="AR48" i="33"/>
  <c r="AR48" i="32"/>
  <c r="BK48" i="32"/>
  <c r="BK48" i="31"/>
  <c r="AR48" i="31"/>
  <c r="BK48" i="29"/>
  <c r="AR48" i="30"/>
  <c r="BK48" i="30"/>
  <c r="Y48" i="29"/>
  <c r="AR48" i="29"/>
  <c r="F48" i="29"/>
  <c r="BK56" i="35"/>
  <c r="AR56" i="35"/>
  <c r="BK56" i="34"/>
  <c r="AR56" i="34"/>
  <c r="BK56" i="33"/>
  <c r="AR56" i="33"/>
  <c r="AR56" i="32"/>
  <c r="BK56" i="32"/>
  <c r="BK56" i="31"/>
  <c r="AR56" i="31"/>
  <c r="BK56" i="29"/>
  <c r="AR56" i="30"/>
  <c r="BK56" i="30"/>
  <c r="Y56" i="29"/>
  <c r="AR56" i="29"/>
  <c r="F56" i="29"/>
  <c r="BK64" i="35"/>
  <c r="AR64" i="35"/>
  <c r="BK64" i="34"/>
  <c r="AR64" i="34"/>
  <c r="BK64" i="33"/>
  <c r="AR64" i="33"/>
  <c r="AR64" i="32"/>
  <c r="BK64" i="32"/>
  <c r="BK64" i="31"/>
  <c r="AR64" i="31"/>
  <c r="BK64" i="29"/>
  <c r="AR64" i="30"/>
  <c r="BK64" i="30"/>
  <c r="Y64" i="29"/>
  <c r="AR64" i="29"/>
  <c r="F64" i="29"/>
  <c r="BK72" i="35"/>
  <c r="AR72" i="35"/>
  <c r="BK72" i="34"/>
  <c r="AR72" i="34"/>
  <c r="BK72" i="33"/>
  <c r="AR72" i="33"/>
  <c r="AR72" i="32"/>
  <c r="BK72" i="32"/>
  <c r="BK72" i="31"/>
  <c r="AR72" i="31"/>
  <c r="BK72" i="29"/>
  <c r="AR72" i="30"/>
  <c r="BK72" i="30"/>
  <c r="Y72" i="29"/>
  <c r="F72" i="29"/>
  <c r="AR72" i="29"/>
  <c r="Y73" i="29"/>
  <c r="F73" i="29"/>
  <c r="AO24" i="35"/>
  <c r="BH24" i="35"/>
  <c r="BH24" i="34"/>
  <c r="AO24" i="34"/>
  <c r="BH24" i="33"/>
  <c r="AO24" i="33"/>
  <c r="BH24" i="32"/>
  <c r="AO24" i="32"/>
  <c r="BH24" i="31"/>
  <c r="AO24" i="31"/>
  <c r="BH24" i="30"/>
  <c r="AO24" i="30"/>
  <c r="BH24" i="29"/>
  <c r="AO24" i="29"/>
  <c r="V24" i="29"/>
  <c r="C24" i="29"/>
  <c r="BH44" i="35"/>
  <c r="AO44" i="35"/>
  <c r="BH44" i="34"/>
  <c r="BH44" i="33"/>
  <c r="AO44" i="34"/>
  <c r="AO44" i="33"/>
  <c r="AO44" i="32"/>
  <c r="BH44" i="32"/>
  <c r="AO44" i="31"/>
  <c r="BH44" i="31"/>
  <c r="BH44" i="30"/>
  <c r="AO44" i="30"/>
  <c r="C44" i="29"/>
  <c r="BH44" i="29"/>
  <c r="AO44" i="29"/>
  <c r="V44" i="29"/>
  <c r="BH60" i="35"/>
  <c r="AO60" i="35"/>
  <c r="BH60" i="34"/>
  <c r="AO60" i="34"/>
  <c r="BH60" i="33"/>
  <c r="AO60" i="33"/>
  <c r="AO60" i="32"/>
  <c r="BH60" i="32"/>
  <c r="AO60" i="31"/>
  <c r="BH60" i="31"/>
  <c r="BH60" i="30"/>
  <c r="AO60" i="30"/>
  <c r="C60" i="29"/>
  <c r="BH60" i="29"/>
  <c r="AO60" i="29"/>
  <c r="V60" i="29"/>
  <c r="C74" i="30"/>
  <c r="V74" i="30"/>
  <c r="X68" i="30"/>
  <c r="E68" i="30"/>
  <c r="X60" i="30"/>
  <c r="E60" i="30"/>
  <c r="X52" i="30"/>
  <c r="E52" i="30"/>
  <c r="X44" i="30"/>
  <c r="E44" i="30"/>
  <c r="E36" i="30"/>
  <c r="X36" i="30"/>
  <c r="E28" i="30"/>
  <c r="X28" i="30"/>
  <c r="E20" i="30"/>
  <c r="X20" i="30"/>
  <c r="E12" i="30"/>
  <c r="X12" i="30"/>
  <c r="AE67" i="30"/>
  <c r="L67" i="30"/>
  <c r="AE59" i="30"/>
  <c r="L59" i="30"/>
  <c r="AE51" i="30"/>
  <c r="L51" i="30"/>
  <c r="AE43" i="30"/>
  <c r="L43" i="30"/>
  <c r="AE35" i="30"/>
  <c r="L35" i="30"/>
  <c r="AE27" i="30"/>
  <c r="L27" i="30"/>
  <c r="AE19" i="30"/>
  <c r="L19" i="30"/>
  <c r="L14" i="31"/>
  <c r="AE14" i="31"/>
  <c r="AE30" i="31"/>
  <c r="L30" i="31"/>
  <c r="AE46" i="31"/>
  <c r="L46" i="31"/>
  <c r="AE62" i="31"/>
  <c r="L62" i="31"/>
  <c r="L23" i="31"/>
  <c r="AE23" i="31"/>
  <c r="AE39" i="31"/>
  <c r="L39" i="31"/>
  <c r="L55" i="31"/>
  <c r="AE55" i="31"/>
  <c r="AE71" i="31"/>
  <c r="L71" i="31"/>
  <c r="V53" i="31"/>
  <c r="C53" i="31"/>
  <c r="C22" i="31"/>
  <c r="V22" i="31"/>
  <c r="Y69" i="31"/>
  <c r="F69" i="31"/>
  <c r="Y61" i="31"/>
  <c r="F61" i="31"/>
  <c r="Y53" i="31"/>
  <c r="F53" i="31"/>
  <c r="Y45" i="31"/>
  <c r="F45" i="31"/>
  <c r="Y37" i="31"/>
  <c r="F37" i="31"/>
  <c r="Y29" i="31"/>
  <c r="F29" i="31"/>
  <c r="Y21" i="31"/>
  <c r="F21" i="31"/>
  <c r="F13" i="31"/>
  <c r="Y13" i="31"/>
  <c r="Z68" i="31"/>
  <c r="G68" i="31"/>
  <c r="Z60" i="31"/>
  <c r="G60" i="31"/>
  <c r="Z52" i="31"/>
  <c r="G52" i="31"/>
  <c r="Z44" i="31"/>
  <c r="G44" i="31"/>
  <c r="Z36" i="31"/>
  <c r="G36" i="31"/>
  <c r="G28" i="31"/>
  <c r="Z28" i="31"/>
  <c r="G20" i="31"/>
  <c r="Z20" i="31"/>
  <c r="Z12" i="31"/>
  <c r="G12" i="31"/>
  <c r="H53" i="31"/>
  <c r="AA53" i="31"/>
  <c r="AA22" i="31"/>
  <c r="H22" i="31"/>
  <c r="J69" i="31"/>
  <c r="AC69" i="31"/>
  <c r="AC61" i="31"/>
  <c r="J61" i="31"/>
  <c r="AC53" i="31"/>
  <c r="J53" i="31"/>
  <c r="AC45" i="31"/>
  <c r="J45" i="31"/>
  <c r="AC37" i="31"/>
  <c r="J37" i="31"/>
  <c r="AC29" i="31"/>
  <c r="J29" i="31"/>
  <c r="AC21" i="31"/>
  <c r="J21" i="31"/>
  <c r="J13" i="31"/>
  <c r="AC13" i="31"/>
  <c r="AF54" i="31"/>
  <c r="M54" i="31"/>
  <c r="M26" i="31"/>
  <c r="AF26" i="31"/>
  <c r="AH70" i="31"/>
  <c r="O70" i="31"/>
  <c r="AH62" i="31"/>
  <c r="O62" i="31"/>
  <c r="AH54" i="31"/>
  <c r="O54" i="31"/>
  <c r="AH46" i="31"/>
  <c r="O46" i="31"/>
  <c r="O38" i="31"/>
  <c r="AH38" i="31"/>
  <c r="O30" i="31"/>
  <c r="AH30" i="31"/>
  <c r="O22" i="31"/>
  <c r="AH22" i="31"/>
  <c r="AH14" i="31"/>
  <c r="O14" i="31"/>
  <c r="AI69" i="31"/>
  <c r="P69" i="31"/>
  <c r="P61" i="31"/>
  <c r="AI61" i="31"/>
  <c r="P53" i="31"/>
  <c r="AI53" i="31"/>
  <c r="P45" i="31"/>
  <c r="AI45" i="31"/>
  <c r="P37" i="31"/>
  <c r="AI37" i="31"/>
  <c r="P29" i="31"/>
  <c r="AI29" i="31"/>
  <c r="AI21" i="31"/>
  <c r="P21" i="31"/>
  <c r="AI13" i="31"/>
  <c r="P13" i="31"/>
  <c r="AE20" i="35"/>
  <c r="L20" i="35"/>
  <c r="L36" i="35"/>
  <c r="AE36" i="35"/>
  <c r="L52" i="35"/>
  <c r="AE52" i="35"/>
  <c r="L68" i="35"/>
  <c r="AE68" i="35"/>
  <c r="E20" i="35"/>
  <c r="X20" i="35"/>
  <c r="E36" i="35"/>
  <c r="X36" i="35"/>
  <c r="E50" i="35"/>
  <c r="X50" i="35"/>
  <c r="X66" i="35"/>
  <c r="E66" i="35"/>
  <c r="AE17" i="34"/>
  <c r="L17" i="34"/>
  <c r="AE33" i="34"/>
  <c r="L33" i="34"/>
  <c r="AE49" i="34"/>
  <c r="L49" i="34"/>
  <c r="L65" i="34"/>
  <c r="AE65" i="34"/>
  <c r="E19" i="34"/>
  <c r="X19" i="34"/>
  <c r="W31" i="34"/>
  <c r="D31" i="34"/>
  <c r="X43" i="34"/>
  <c r="E43" i="34"/>
  <c r="D55" i="34"/>
  <c r="W55" i="34"/>
  <c r="X71" i="34"/>
  <c r="E71" i="34"/>
  <c r="L19" i="33"/>
  <c r="AE19" i="33"/>
  <c r="AE35" i="33"/>
  <c r="L35" i="33"/>
  <c r="AE51" i="33"/>
  <c r="L51" i="33"/>
  <c r="AE67" i="33"/>
  <c r="L67" i="33"/>
  <c r="D15" i="33"/>
  <c r="W15" i="33"/>
  <c r="X25" i="33"/>
  <c r="E25" i="33"/>
  <c r="D33" i="33"/>
  <c r="W33" i="33"/>
  <c r="W41" i="33"/>
  <c r="D41" i="33"/>
  <c r="E51" i="33"/>
  <c r="X51" i="33"/>
  <c r="E59" i="33"/>
  <c r="X59" i="33"/>
  <c r="W67" i="33"/>
  <c r="D67" i="33"/>
  <c r="AE25" i="32"/>
  <c r="L25" i="32"/>
  <c r="L41" i="32"/>
  <c r="AE41" i="32"/>
  <c r="AE57" i="32"/>
  <c r="L57" i="32"/>
  <c r="E17" i="32"/>
  <c r="X17" i="32"/>
  <c r="AE21" i="35"/>
  <c r="L21" i="35"/>
  <c r="L37" i="35"/>
  <c r="AE37" i="35"/>
  <c r="L53" i="35"/>
  <c r="AE53" i="35"/>
  <c r="AE69" i="35"/>
  <c r="L69" i="35"/>
  <c r="X21" i="35"/>
  <c r="E21" i="35"/>
  <c r="X35" i="35"/>
  <c r="E35" i="35"/>
  <c r="X49" i="35"/>
  <c r="E49" i="35"/>
  <c r="X61" i="35"/>
  <c r="E61" i="35"/>
  <c r="L22" i="34"/>
  <c r="AE22" i="34"/>
  <c r="AE38" i="34"/>
  <c r="L38" i="34"/>
  <c r="AE54" i="34"/>
  <c r="L54" i="34"/>
  <c r="L70" i="34"/>
  <c r="AE70" i="34"/>
  <c r="E22" i="34"/>
  <c r="X22" i="34"/>
  <c r="E36" i="34"/>
  <c r="X36" i="34"/>
  <c r="X52" i="34"/>
  <c r="E52" i="34"/>
  <c r="X68" i="34"/>
  <c r="E68" i="34"/>
  <c r="L22" i="33"/>
  <c r="AE22" i="33"/>
  <c r="AE38" i="33"/>
  <c r="L38" i="33"/>
  <c r="AE54" i="33"/>
  <c r="L54" i="33"/>
  <c r="AE70" i="33"/>
  <c r="L70" i="33"/>
  <c r="X22" i="33"/>
  <c r="E22" i="33"/>
  <c r="D32" i="33"/>
  <c r="W32" i="33"/>
  <c r="D40" i="33"/>
  <c r="W40" i="33"/>
  <c r="D48" i="33"/>
  <c r="W48" i="33"/>
  <c r="D56" i="33"/>
  <c r="W56" i="33"/>
  <c r="W64" i="33"/>
  <c r="D64" i="33"/>
  <c r="W72" i="33"/>
  <c r="D72" i="33"/>
  <c r="W73" i="33"/>
  <c r="D73" i="33"/>
  <c r="AE20" i="32"/>
  <c r="L20" i="32"/>
  <c r="L36" i="32"/>
  <c r="AE36" i="32"/>
  <c r="L52" i="32"/>
  <c r="AE52" i="32"/>
  <c r="L68" i="32"/>
  <c r="AE68" i="32"/>
  <c r="C27" i="32"/>
  <c r="V27" i="32"/>
  <c r="F67" i="32"/>
  <c r="Y67" i="32"/>
  <c r="F59" i="32"/>
  <c r="Y59" i="32"/>
  <c r="F51" i="32"/>
  <c r="Y51" i="32"/>
  <c r="F43" i="32"/>
  <c r="Y43" i="32"/>
  <c r="Y35" i="32"/>
  <c r="F35" i="32"/>
  <c r="Y27" i="32"/>
  <c r="F27" i="32"/>
  <c r="Y19" i="32"/>
  <c r="F19" i="32"/>
  <c r="G66" i="32"/>
  <c r="Z66" i="32"/>
  <c r="G58" i="32"/>
  <c r="Z58" i="32"/>
  <c r="G50" i="32"/>
  <c r="Z50" i="32"/>
  <c r="G42" i="32"/>
  <c r="Z42" i="32"/>
  <c r="Z34" i="32"/>
  <c r="G34" i="32"/>
  <c r="Z26" i="32"/>
  <c r="G26" i="32"/>
  <c r="G18" i="32"/>
  <c r="Z18" i="32"/>
  <c r="H68" i="32"/>
  <c r="AA68" i="32"/>
  <c r="AB59" i="32"/>
  <c r="I59" i="32"/>
  <c r="J72" i="32"/>
  <c r="AC72" i="32"/>
  <c r="J73" i="32"/>
  <c r="AC73" i="32"/>
  <c r="J64" i="32"/>
  <c r="AC64" i="32"/>
  <c r="J56" i="32"/>
  <c r="AC56" i="32"/>
  <c r="J48" i="32"/>
  <c r="AC48" i="32"/>
  <c r="J40" i="32"/>
  <c r="AC40" i="32"/>
  <c r="AC32" i="32"/>
  <c r="J32" i="32"/>
  <c r="AC24" i="32"/>
  <c r="J24" i="32"/>
  <c r="J16" i="32"/>
  <c r="AC16" i="32"/>
  <c r="AF52" i="32"/>
  <c r="M52" i="32"/>
  <c r="N43" i="32"/>
  <c r="AG43" i="32"/>
  <c r="O70" i="32"/>
  <c r="AH70" i="32"/>
  <c r="O62" i="32"/>
  <c r="AH62" i="32"/>
  <c r="O54" i="32"/>
  <c r="AH54" i="32"/>
  <c r="O46" i="32"/>
  <c r="AH46" i="32"/>
  <c r="O38" i="32"/>
  <c r="AH38" i="32"/>
  <c r="AH30" i="32"/>
  <c r="O30" i="32"/>
  <c r="AH22" i="32"/>
  <c r="O22" i="32"/>
  <c r="O14" i="32"/>
  <c r="AH14" i="32"/>
  <c r="P69" i="32"/>
  <c r="AI69" i="32"/>
  <c r="P61" i="32"/>
  <c r="AI61" i="32"/>
  <c r="P53" i="32"/>
  <c r="AI53" i="32"/>
  <c r="P45" i="32"/>
  <c r="AI45" i="32"/>
  <c r="P37" i="32"/>
  <c r="AI37" i="32"/>
  <c r="P29" i="32"/>
  <c r="AI29" i="32"/>
  <c r="P21" i="32"/>
  <c r="AI21" i="32"/>
  <c r="AI13" i="32"/>
  <c r="P13" i="32"/>
  <c r="AK28" i="32"/>
  <c r="R28" i="32"/>
  <c r="C70" i="33"/>
  <c r="V70" i="33"/>
  <c r="C62" i="33"/>
  <c r="V62" i="33"/>
  <c r="C54" i="33"/>
  <c r="V54" i="33"/>
  <c r="V46" i="33"/>
  <c r="C46" i="33"/>
  <c r="V38" i="33"/>
  <c r="C38" i="33"/>
  <c r="V30" i="33"/>
  <c r="C30" i="33"/>
  <c r="V22" i="33"/>
  <c r="C22" i="33"/>
  <c r="V14" i="33"/>
  <c r="C14" i="33"/>
  <c r="Y69" i="33"/>
  <c r="F69" i="33"/>
  <c r="F61" i="33"/>
  <c r="Y61" i="33"/>
  <c r="Y53" i="33"/>
  <c r="F53" i="33"/>
  <c r="F45" i="33"/>
  <c r="Y45" i="33"/>
  <c r="F37" i="33"/>
  <c r="Y37" i="33"/>
  <c r="F29" i="33"/>
  <c r="Y29" i="33"/>
  <c r="F21" i="33"/>
  <c r="Y21" i="33"/>
  <c r="F13" i="33"/>
  <c r="Y13" i="33"/>
  <c r="G68" i="33"/>
  <c r="Z68" i="33"/>
  <c r="Z60" i="33"/>
  <c r="G60" i="33"/>
  <c r="G52" i="33"/>
  <c r="Z52" i="33"/>
  <c r="G44" i="33"/>
  <c r="Z44" i="33"/>
  <c r="G36" i="33"/>
  <c r="Z36" i="33"/>
  <c r="G28" i="33"/>
  <c r="Z28" i="33"/>
  <c r="G20" i="33"/>
  <c r="Z20" i="33"/>
  <c r="G12" i="33"/>
  <c r="Z12" i="33"/>
  <c r="AA67" i="33"/>
  <c r="H67" i="33"/>
  <c r="AA59" i="33"/>
  <c r="H59" i="33"/>
  <c r="AA51" i="33"/>
  <c r="H51" i="33"/>
  <c r="AA43" i="33"/>
  <c r="H43" i="33"/>
  <c r="AA35" i="33"/>
  <c r="H35" i="33"/>
  <c r="H27" i="33"/>
  <c r="AA27" i="33"/>
  <c r="H19" i="33"/>
  <c r="AA19" i="33"/>
  <c r="I66" i="33"/>
  <c r="AB66" i="33"/>
  <c r="I58" i="33"/>
  <c r="AB58" i="33"/>
  <c r="I50" i="33"/>
  <c r="AB50" i="33"/>
  <c r="I42" i="33"/>
  <c r="AB42" i="33"/>
  <c r="I34" i="33"/>
  <c r="AB34" i="33"/>
  <c r="AB26" i="33"/>
  <c r="I26" i="33"/>
  <c r="AB18" i="33"/>
  <c r="I18" i="33"/>
  <c r="J74" i="33"/>
  <c r="AC74" i="33"/>
  <c r="AC65" i="33"/>
  <c r="J65" i="33"/>
  <c r="AC57" i="33"/>
  <c r="J57" i="33"/>
  <c r="AC49" i="33"/>
  <c r="J49" i="33"/>
  <c r="AC41" i="33"/>
  <c r="J41" i="33"/>
  <c r="J33" i="33"/>
  <c r="AC33" i="33"/>
  <c r="J25" i="33"/>
  <c r="AC25" i="33"/>
  <c r="J17" i="33"/>
  <c r="AC17" i="33"/>
  <c r="AF72" i="33"/>
  <c r="M72" i="33"/>
  <c r="M73" i="33"/>
  <c r="AF73" i="33"/>
  <c r="M64" i="33"/>
  <c r="AF64" i="33"/>
  <c r="M56" i="33"/>
  <c r="AF56" i="33"/>
  <c r="M48" i="33"/>
  <c r="AF48" i="33"/>
  <c r="M40" i="33"/>
  <c r="AF40" i="33"/>
  <c r="AF32" i="33"/>
  <c r="M32" i="33"/>
  <c r="AF24" i="33"/>
  <c r="M24" i="33"/>
  <c r="AF16" i="33"/>
  <c r="M16" i="33"/>
  <c r="AG71" i="33"/>
  <c r="N71" i="33"/>
  <c r="N63" i="33"/>
  <c r="AG63" i="33"/>
  <c r="N55" i="33"/>
  <c r="AG55" i="33"/>
  <c r="N47" i="33"/>
  <c r="AG47" i="33"/>
  <c r="AG36" i="33"/>
  <c r="N36" i="33"/>
  <c r="N26" i="33"/>
  <c r="AG26" i="33"/>
  <c r="N15" i="33"/>
  <c r="AG15" i="33"/>
  <c r="O69" i="33"/>
  <c r="AH69" i="33"/>
  <c r="O61" i="33"/>
  <c r="AH61" i="33"/>
  <c r="O53" i="33"/>
  <c r="AH53" i="33"/>
  <c r="O45" i="33"/>
  <c r="AH45" i="33"/>
  <c r="O37" i="33"/>
  <c r="AH37" i="33"/>
  <c r="AH29" i="33"/>
  <c r="O29" i="33"/>
  <c r="AH21" i="33"/>
  <c r="O21" i="33"/>
  <c r="AH13" i="33"/>
  <c r="O13" i="33"/>
  <c r="P68" i="33"/>
  <c r="AI68" i="33"/>
  <c r="P60" i="33"/>
  <c r="AI60" i="33"/>
  <c r="P52" i="33"/>
  <c r="AI52" i="33"/>
  <c r="AI44" i="33"/>
  <c r="P44" i="33"/>
  <c r="AI36" i="33"/>
  <c r="P36" i="33"/>
  <c r="P28" i="33"/>
  <c r="AI28" i="33"/>
  <c r="P20" i="33"/>
  <c r="AI20" i="33"/>
  <c r="P12" i="33"/>
  <c r="AI12" i="33"/>
  <c r="R65" i="33"/>
  <c r="AK65" i="33"/>
  <c r="R55" i="33"/>
  <c r="AK55" i="33"/>
  <c r="AK44" i="33"/>
  <c r="R44" i="33"/>
  <c r="R33" i="33"/>
  <c r="AK33" i="33"/>
  <c r="R23" i="33"/>
  <c r="AK23" i="33"/>
  <c r="R12" i="33"/>
  <c r="AK12" i="33"/>
  <c r="V59" i="34"/>
  <c r="C59" i="34"/>
  <c r="C37" i="34"/>
  <c r="V37" i="34"/>
  <c r="V16" i="34"/>
  <c r="C16" i="34"/>
  <c r="Y68" i="34"/>
  <c r="F68" i="34"/>
  <c r="Y60" i="34"/>
  <c r="F60" i="34"/>
  <c r="F52" i="34"/>
  <c r="Y52" i="34"/>
  <c r="Y44" i="34"/>
  <c r="F44" i="34"/>
  <c r="Y36" i="34"/>
  <c r="F36" i="34"/>
  <c r="Y28" i="34"/>
  <c r="F28" i="34"/>
  <c r="Y20" i="34"/>
  <c r="F20" i="34"/>
  <c r="Y12" i="34"/>
  <c r="F12" i="34"/>
  <c r="Z67" i="34"/>
  <c r="G67" i="34"/>
  <c r="Z59" i="34"/>
  <c r="G59" i="34"/>
  <c r="G51" i="34"/>
  <c r="Z51" i="34"/>
  <c r="G43" i="34"/>
  <c r="Z43" i="34"/>
  <c r="G35" i="34"/>
  <c r="Z35" i="34"/>
  <c r="G27" i="34"/>
  <c r="Z27" i="34"/>
  <c r="G19" i="34"/>
  <c r="Z19" i="34"/>
  <c r="AA53" i="34"/>
  <c r="H53" i="34"/>
  <c r="H32" i="34"/>
  <c r="AA32" i="34"/>
  <c r="AB66" i="34"/>
  <c r="I66" i="34"/>
  <c r="AB58" i="34"/>
  <c r="I58" i="34"/>
  <c r="I50" i="34"/>
  <c r="AB50" i="34"/>
  <c r="I42" i="34"/>
  <c r="AB42" i="34"/>
  <c r="I34" i="34"/>
  <c r="AB34" i="34"/>
  <c r="I26" i="34"/>
  <c r="AB26" i="34"/>
  <c r="I18" i="34"/>
  <c r="AB18" i="34"/>
  <c r="J74" i="34"/>
  <c r="AC74" i="34"/>
  <c r="J65" i="34"/>
  <c r="AC65" i="34"/>
  <c r="J57" i="34"/>
  <c r="AC57" i="34"/>
  <c r="AC49" i="34"/>
  <c r="J49" i="34"/>
  <c r="J41" i="34"/>
  <c r="AC41" i="34"/>
  <c r="AC33" i="34"/>
  <c r="J33" i="34"/>
  <c r="AC25" i="34"/>
  <c r="J25" i="34"/>
  <c r="J17" i="34"/>
  <c r="AC17" i="34"/>
  <c r="AF69" i="34"/>
  <c r="M69" i="34"/>
  <c r="AF48" i="34"/>
  <c r="M48" i="34"/>
  <c r="AF27" i="34"/>
  <c r="M27" i="34"/>
  <c r="N72" i="34"/>
  <c r="AG72" i="34"/>
  <c r="N73" i="34"/>
  <c r="AG73" i="34"/>
  <c r="N64" i="34"/>
  <c r="AG64" i="34"/>
  <c r="N56" i="34"/>
  <c r="AG56" i="34"/>
  <c r="AG48" i="34"/>
  <c r="N48" i="34"/>
  <c r="AG40" i="34"/>
  <c r="N40" i="34"/>
  <c r="AG32" i="34"/>
  <c r="N32" i="34"/>
  <c r="AG24" i="34"/>
  <c r="N24" i="34"/>
  <c r="AG16" i="34"/>
  <c r="N16" i="34"/>
  <c r="AH71" i="34"/>
  <c r="O71" i="34"/>
  <c r="AH63" i="34"/>
  <c r="O63" i="34"/>
  <c r="O55" i="34"/>
  <c r="AH55" i="34"/>
  <c r="AH47" i="34"/>
  <c r="O47" i="34"/>
  <c r="O39" i="34"/>
  <c r="AH39" i="34"/>
  <c r="O31" i="34"/>
  <c r="AH31" i="34"/>
  <c r="O23" i="34"/>
  <c r="AH23" i="34"/>
  <c r="O15" i="34"/>
  <c r="AH15" i="34"/>
  <c r="P70" i="34"/>
  <c r="AI70" i="34"/>
  <c r="P62" i="34"/>
  <c r="AI62" i="34"/>
  <c r="AI54" i="34"/>
  <c r="P54" i="34"/>
  <c r="AI46" i="34"/>
  <c r="P46" i="34"/>
  <c r="AI38" i="34"/>
  <c r="P38" i="34"/>
  <c r="AI30" i="34"/>
  <c r="P30" i="34"/>
  <c r="AI22" i="34"/>
  <c r="P22" i="34"/>
  <c r="AI14" i="34"/>
  <c r="P14" i="34"/>
  <c r="R69" i="34"/>
  <c r="AK69" i="34"/>
  <c r="R61" i="34"/>
  <c r="AK61" i="34"/>
  <c r="AK53" i="34"/>
  <c r="R53" i="34"/>
  <c r="AK45" i="34"/>
  <c r="R45" i="34"/>
  <c r="R37" i="34"/>
  <c r="AK37" i="34"/>
  <c r="R29" i="34"/>
  <c r="AK29" i="34"/>
  <c r="AK21" i="34"/>
  <c r="R21" i="34"/>
  <c r="AK13" i="34"/>
  <c r="R13" i="34"/>
  <c r="V63" i="35"/>
  <c r="C63" i="35"/>
  <c r="V47" i="35"/>
  <c r="C47" i="35"/>
  <c r="C25" i="35"/>
  <c r="V25" i="35"/>
  <c r="Y67" i="35"/>
  <c r="F67" i="35"/>
  <c r="F51" i="35"/>
  <c r="Y51" i="35"/>
  <c r="Y35" i="35"/>
  <c r="F35" i="35"/>
  <c r="Y19" i="35"/>
  <c r="F19" i="35"/>
  <c r="Z70" i="35"/>
  <c r="G70" i="35"/>
  <c r="Z62" i="35"/>
  <c r="G62" i="35"/>
  <c r="Z54" i="35"/>
  <c r="G54" i="35"/>
  <c r="Z46" i="35"/>
  <c r="G46" i="35"/>
  <c r="Z38" i="35"/>
  <c r="G38" i="35"/>
  <c r="G30" i="35"/>
  <c r="Z30" i="35"/>
  <c r="G22" i="35"/>
  <c r="Z22" i="35"/>
  <c r="G14" i="35"/>
  <c r="Z14" i="35"/>
  <c r="H63" i="35"/>
  <c r="AA63" i="35"/>
  <c r="H47" i="35"/>
  <c r="AA47" i="35"/>
  <c r="AA25" i="35"/>
  <c r="H25" i="35"/>
  <c r="I71" i="35"/>
  <c r="AB71" i="35"/>
  <c r="AB63" i="35"/>
  <c r="I63" i="35"/>
  <c r="AB55" i="35"/>
  <c r="I55" i="35"/>
  <c r="AB47" i="35"/>
  <c r="I47" i="35"/>
  <c r="AB39" i="35"/>
  <c r="I39" i="35"/>
  <c r="I31" i="35"/>
  <c r="AB31" i="35"/>
  <c r="AB23" i="35"/>
  <c r="I23" i="35"/>
  <c r="AB15" i="35"/>
  <c r="I15" i="35"/>
  <c r="AC65" i="35"/>
  <c r="J65" i="35"/>
  <c r="J49" i="35"/>
  <c r="AC49" i="35"/>
  <c r="AC33" i="35"/>
  <c r="J33" i="35"/>
  <c r="J17" i="35"/>
  <c r="AC17" i="35"/>
  <c r="AF63" i="35"/>
  <c r="M63" i="35"/>
  <c r="AF45" i="35"/>
  <c r="M45" i="35"/>
  <c r="M23" i="35"/>
  <c r="AF23" i="35"/>
  <c r="AG70" i="35"/>
  <c r="N70" i="35"/>
  <c r="N62" i="35"/>
  <c r="AG62" i="35"/>
  <c r="N54" i="35"/>
  <c r="AG54" i="35"/>
  <c r="N46" i="35"/>
  <c r="AG46" i="35"/>
  <c r="N38" i="35"/>
  <c r="AG38" i="35"/>
  <c r="AG30" i="35"/>
  <c r="N30" i="35"/>
  <c r="AG22" i="35"/>
  <c r="N22" i="35"/>
  <c r="AG14" i="35"/>
  <c r="N14" i="35"/>
  <c r="O63" i="35"/>
  <c r="AH63" i="35"/>
  <c r="AH42" i="35"/>
  <c r="O42" i="35"/>
  <c r="O20" i="35"/>
  <c r="AH20" i="35"/>
  <c r="AI69" i="35"/>
  <c r="P69" i="35"/>
  <c r="P61" i="35"/>
  <c r="AI61" i="35"/>
  <c r="P53" i="35"/>
  <c r="AI53" i="35"/>
  <c r="P45" i="35"/>
  <c r="AI45" i="35"/>
  <c r="P37" i="35"/>
  <c r="AI37" i="35"/>
  <c r="P29" i="35"/>
  <c r="AI29" i="35"/>
  <c r="AI21" i="35"/>
  <c r="P21" i="35"/>
  <c r="AI13" i="35"/>
  <c r="P13" i="35"/>
  <c r="AK69" i="35"/>
  <c r="R69" i="35"/>
  <c r="R61" i="35"/>
  <c r="AK61" i="35"/>
  <c r="R53" i="35"/>
  <c r="AK53" i="35"/>
  <c r="R45" i="35"/>
  <c r="AK45" i="35"/>
  <c r="AK37" i="35"/>
  <c r="R37" i="35"/>
  <c r="AK29" i="35"/>
  <c r="R29" i="35"/>
  <c r="R21" i="35"/>
  <c r="AK21" i="35"/>
  <c r="R13" i="35"/>
  <c r="AK13" i="35"/>
  <c r="BJ78" i="35"/>
  <c r="AQ78" i="35"/>
  <c r="BJ78" i="34"/>
  <c r="AQ78" i="34"/>
  <c r="BJ78" i="33"/>
  <c r="AQ78" i="33"/>
  <c r="AQ78" i="32"/>
  <c r="BJ78" i="32"/>
  <c r="AQ78" i="31"/>
  <c r="BJ78" i="31"/>
  <c r="BJ78" i="30"/>
  <c r="AQ78" i="30"/>
  <c r="E78" i="29"/>
  <c r="AQ78" i="29"/>
  <c r="BJ78" i="29"/>
  <c r="X78" i="29"/>
  <c r="BJ82" i="35"/>
  <c r="AQ82" i="31"/>
  <c r="AQ82" i="34"/>
  <c r="BJ82" i="30"/>
  <c r="BJ82" i="34"/>
  <c r="BJ82" i="29"/>
  <c r="AQ82" i="33"/>
  <c r="AQ82" i="30"/>
  <c r="BJ82" i="33"/>
  <c r="AQ82" i="29"/>
  <c r="BJ82" i="32"/>
  <c r="AQ82" i="32"/>
  <c r="AQ82" i="35"/>
  <c r="BJ82" i="31"/>
  <c r="BS76" i="35"/>
  <c r="AZ76" i="35"/>
  <c r="BS76" i="34"/>
  <c r="AZ76" i="34"/>
  <c r="AZ76" i="33"/>
  <c r="BS76" i="33"/>
  <c r="BS76" i="32"/>
  <c r="AZ76" i="32"/>
  <c r="BS76" i="31"/>
  <c r="AZ76" i="31"/>
  <c r="AZ76" i="30"/>
  <c r="BS76" i="29"/>
  <c r="BS76" i="30"/>
  <c r="AZ76" i="29"/>
  <c r="AG76" i="29"/>
  <c r="N76" i="29"/>
  <c r="BS77" i="35"/>
  <c r="AZ77" i="35"/>
  <c r="BS77" i="34"/>
  <c r="AZ77" i="34"/>
  <c r="AZ77" i="33"/>
  <c r="BS77" i="33"/>
  <c r="BS77" i="32"/>
  <c r="AZ77" i="32"/>
  <c r="BS77" i="31"/>
  <c r="AZ77" i="31"/>
  <c r="BS77" i="30"/>
  <c r="BS77" i="29"/>
  <c r="AZ77" i="30"/>
  <c r="AZ77" i="29"/>
  <c r="AG77" i="29"/>
  <c r="N77" i="29"/>
  <c r="BR78" i="35"/>
  <c r="AY78" i="35"/>
  <c r="BR78" i="34"/>
  <c r="AY78" i="34"/>
  <c r="BR78" i="33"/>
  <c r="AY78" i="33"/>
  <c r="AY78" i="32"/>
  <c r="BR78" i="32"/>
  <c r="AY78" i="31"/>
  <c r="BR78" i="31"/>
  <c r="BR78" i="30"/>
  <c r="AY78" i="30"/>
  <c r="M78" i="29"/>
  <c r="BR78" i="29"/>
  <c r="AY78" i="29"/>
  <c r="AF78" i="29"/>
  <c r="BR82" i="34"/>
  <c r="BR82" i="29"/>
  <c r="AY82" i="33"/>
  <c r="AY82" i="30"/>
  <c r="BR82" i="33"/>
  <c r="AY82" i="29"/>
  <c r="BR82" i="32"/>
  <c r="AY82" i="32"/>
  <c r="AY82" i="35"/>
  <c r="BR82" i="31"/>
  <c r="BR82" i="35"/>
  <c r="AY82" i="31"/>
  <c r="AY82" i="34"/>
  <c r="BR82" i="30"/>
  <c r="BL78" i="35"/>
  <c r="AS78" i="35"/>
  <c r="BL78" i="34"/>
  <c r="AS78" i="34"/>
  <c r="AS78" i="33"/>
  <c r="BL78" i="33"/>
  <c r="BL78" i="32"/>
  <c r="AS78" i="32"/>
  <c r="BL78" i="31"/>
  <c r="AS78" i="31"/>
  <c r="BL78" i="30"/>
  <c r="AS78" i="30"/>
  <c r="AS78" i="29"/>
  <c r="Z78" i="29"/>
  <c r="BL78" i="29"/>
  <c r="G78" i="29"/>
  <c r="BL82" i="34"/>
  <c r="BL82" i="30"/>
  <c r="AS82" i="34"/>
  <c r="BL82" i="29"/>
  <c r="BL82" i="33"/>
  <c r="AS82" i="30"/>
  <c r="AS82" i="33"/>
  <c r="AS82" i="29"/>
  <c r="AS82" i="32"/>
  <c r="BL82" i="32"/>
  <c r="AS82" i="35"/>
  <c r="BL82" i="31"/>
  <c r="BL82" i="35"/>
  <c r="AS82" i="31"/>
  <c r="W78" i="33"/>
  <c r="D78" i="33"/>
  <c r="R78" i="35"/>
  <c r="AK78" i="35"/>
  <c r="E76" i="35"/>
  <c r="X76" i="35"/>
  <c r="R75" i="35"/>
  <c r="AK75" i="35"/>
  <c r="O78" i="34"/>
  <c r="AH78" i="34"/>
  <c r="Y78" i="34"/>
  <c r="F78" i="34"/>
  <c r="J77" i="34"/>
  <c r="AC77" i="34"/>
  <c r="J76" i="34"/>
  <c r="AC76" i="34"/>
  <c r="Z75" i="34"/>
  <c r="G75" i="34"/>
  <c r="O78" i="33"/>
  <c r="AH78" i="33"/>
  <c r="F78" i="33"/>
  <c r="Y78" i="33"/>
  <c r="AG77" i="33"/>
  <c r="N77" i="33"/>
  <c r="E77" i="33"/>
  <c r="X77" i="33"/>
  <c r="M76" i="33"/>
  <c r="AF76" i="33"/>
  <c r="C76" i="33"/>
  <c r="V76" i="33"/>
  <c r="M75" i="33"/>
  <c r="AF75" i="33"/>
  <c r="AB78" i="32"/>
  <c r="I78" i="32"/>
  <c r="Z77" i="32"/>
  <c r="G77" i="32"/>
  <c r="AG76" i="32"/>
  <c r="N76" i="32"/>
  <c r="AI75" i="32"/>
  <c r="P75" i="32"/>
  <c r="AC78" i="31"/>
  <c r="J78" i="31"/>
  <c r="P76" i="31"/>
  <c r="AI76" i="31"/>
  <c r="G75" i="31"/>
  <c r="Z75" i="31"/>
  <c r="L78" i="30"/>
  <c r="AE78" i="30"/>
  <c r="I77" i="30"/>
  <c r="AB77" i="30"/>
  <c r="O76" i="30"/>
  <c r="AH76" i="30"/>
  <c r="AB75" i="30"/>
  <c r="I75" i="30"/>
  <c r="BN79" i="35"/>
  <c r="AU79" i="35"/>
  <c r="BN79" i="34"/>
  <c r="AU79" i="34"/>
  <c r="AU79" i="33"/>
  <c r="BN79" i="33"/>
  <c r="BN79" i="32"/>
  <c r="AU79" i="32"/>
  <c r="BN79" i="31"/>
  <c r="AU79" i="31"/>
  <c r="BN79" i="29"/>
  <c r="BN79" i="30"/>
  <c r="AU79" i="30"/>
  <c r="AB79" i="29"/>
  <c r="I79" i="29"/>
  <c r="AU79" i="29"/>
  <c r="BN83" i="32"/>
  <c r="BN83" i="35"/>
  <c r="AU83" i="31"/>
  <c r="AU83" i="35"/>
  <c r="BN83" i="31"/>
  <c r="AU83" i="34"/>
  <c r="BN83" i="30"/>
  <c r="BN83" i="34"/>
  <c r="AU83" i="30"/>
  <c r="BN83" i="33"/>
  <c r="BN83" i="29"/>
  <c r="AU83" i="33"/>
  <c r="AU83" i="29"/>
  <c r="AU83" i="32"/>
  <c r="AO80" i="35"/>
  <c r="BH80" i="35"/>
  <c r="AO80" i="34"/>
  <c r="BH80" i="34"/>
  <c r="AO80" i="33"/>
  <c r="BH80" i="33"/>
  <c r="BH80" i="32"/>
  <c r="AO80" i="32"/>
  <c r="BH80" i="31"/>
  <c r="AO80" i="31"/>
  <c r="BH80" i="30"/>
  <c r="BH80" i="29"/>
  <c r="AO80" i="30"/>
  <c r="AO80" i="29"/>
  <c r="V80" i="29"/>
  <c r="C80" i="29"/>
  <c r="BH84" i="33"/>
  <c r="AO84" i="33"/>
  <c r="BH84" i="29"/>
  <c r="AO84" i="32"/>
  <c r="AO84" i="29"/>
  <c r="BH84" i="32"/>
  <c r="BH84" i="35"/>
  <c r="AO84" i="31"/>
  <c r="AO84" i="35"/>
  <c r="BH84" i="31"/>
  <c r="AO84" i="34"/>
  <c r="BH84" i="30"/>
  <c r="BH84" i="34"/>
  <c r="AO84" i="30"/>
  <c r="AY80" i="35"/>
  <c r="BR80" i="35"/>
  <c r="BR80" i="34"/>
  <c r="AY80" i="34"/>
  <c r="BR80" i="33"/>
  <c r="AY80" i="33"/>
  <c r="AY80" i="32"/>
  <c r="BR80" i="32"/>
  <c r="BR80" i="31"/>
  <c r="AY80" i="31"/>
  <c r="BR80" i="29"/>
  <c r="AY80" i="30"/>
  <c r="AY80" i="29"/>
  <c r="AF80" i="29"/>
  <c r="M80" i="29"/>
  <c r="BR80" i="30"/>
  <c r="BR84" i="33"/>
  <c r="AY84" i="29"/>
  <c r="BR84" i="32"/>
  <c r="AY84" i="32"/>
  <c r="BR84" i="35"/>
  <c r="BR84" i="31"/>
  <c r="AY84" i="35"/>
  <c r="AY84" i="31"/>
  <c r="BR84" i="34"/>
  <c r="AY84" i="30"/>
  <c r="AY84" i="34"/>
  <c r="BR84" i="29"/>
  <c r="AY84" i="33"/>
  <c r="BR84" i="30"/>
  <c r="F79" i="30"/>
  <c r="Y79" i="30"/>
  <c r="AK79" i="30"/>
  <c r="R79" i="30"/>
  <c r="AE80" i="30"/>
  <c r="L80" i="30"/>
  <c r="G79" i="31"/>
  <c r="Z79" i="31"/>
  <c r="G80" i="31"/>
  <c r="Z80" i="31"/>
  <c r="P79" i="32"/>
  <c r="AI79" i="32"/>
  <c r="Y80" i="32"/>
  <c r="F80" i="32"/>
  <c r="AA79" i="33"/>
  <c r="H79" i="33"/>
  <c r="C80" i="33"/>
  <c r="V80" i="33"/>
  <c r="AI80" i="33"/>
  <c r="P80" i="33"/>
  <c r="L79" i="34"/>
  <c r="AE79" i="34"/>
  <c r="Y80" i="34"/>
  <c r="F80" i="34"/>
  <c r="AH80" i="34"/>
  <c r="O80" i="34"/>
  <c r="AK79" i="35"/>
  <c r="R79" i="35"/>
  <c r="X80" i="35"/>
  <c r="E80" i="35"/>
  <c r="BI62" i="35"/>
  <c r="AP62" i="35"/>
  <c r="BI62" i="34"/>
  <c r="AP62" i="34"/>
  <c r="BI62" i="33"/>
  <c r="AP62" i="33"/>
  <c r="AP62" i="32"/>
  <c r="BI62" i="32"/>
  <c r="BI62" i="31"/>
  <c r="AP62" i="31"/>
  <c r="BI62" i="29"/>
  <c r="BI62" i="30"/>
  <c r="W62" i="29"/>
  <c r="AP62" i="30"/>
  <c r="AP62" i="29"/>
  <c r="D62" i="29"/>
  <c r="D70" i="30"/>
  <c r="W70" i="30"/>
  <c r="W63" i="33"/>
  <c r="D63" i="33"/>
  <c r="D20" i="34"/>
  <c r="W20" i="34"/>
  <c r="W48" i="34"/>
  <c r="D48" i="34"/>
  <c r="D34" i="35"/>
  <c r="W34" i="35"/>
  <c r="AJ54" i="32"/>
  <c r="Q54" i="32"/>
  <c r="Q13" i="33"/>
  <c r="AJ13" i="33"/>
  <c r="Q21" i="33"/>
  <c r="AJ21" i="33"/>
  <c r="Q29" i="33"/>
  <c r="AJ29" i="33"/>
  <c r="Q37" i="33"/>
  <c r="AJ37" i="33"/>
  <c r="Q45" i="33"/>
  <c r="AJ45" i="33"/>
  <c r="AJ53" i="33"/>
  <c r="Q53" i="33"/>
  <c r="Q61" i="33"/>
  <c r="AJ61" i="33"/>
  <c r="AJ69" i="33"/>
  <c r="Q69" i="33"/>
  <c r="Q78" i="33"/>
  <c r="AJ78" i="33"/>
  <c r="AJ62" i="34"/>
  <c r="Q62" i="34"/>
  <c r="Q15" i="35"/>
  <c r="AJ15" i="35"/>
  <c r="AJ59" i="35"/>
  <c r="Q59" i="35"/>
  <c r="BC62" i="35"/>
  <c r="BV62" i="35"/>
  <c r="BV62" i="34"/>
  <c r="BC62" i="34"/>
  <c r="BC62" i="33"/>
  <c r="BV62" i="33"/>
  <c r="BV62" i="32"/>
  <c r="BC62" i="32"/>
  <c r="BC62" i="31"/>
  <c r="BV62" i="31"/>
  <c r="BC62" i="30"/>
  <c r="BV62" i="30"/>
  <c r="BC62" i="29"/>
  <c r="AJ62" i="29"/>
  <c r="BV62" i="29"/>
  <c r="Q62" i="29"/>
  <c r="BL81" i="35"/>
  <c r="AS81" i="35"/>
  <c r="AS81" i="34"/>
  <c r="BL81" i="34"/>
  <c r="BL81" i="33"/>
  <c r="AS81" i="33"/>
  <c r="AS81" i="32"/>
  <c r="BL81" i="32"/>
  <c r="AS81" i="31"/>
  <c r="BL81" i="31"/>
  <c r="AS81" i="30"/>
  <c r="BL81" i="29"/>
  <c r="BL81" i="30"/>
  <c r="AS81" i="29"/>
  <c r="Z81" i="29"/>
  <c r="G81" i="29"/>
  <c r="AS85" i="33"/>
  <c r="BL85" i="33"/>
  <c r="BL85" i="32"/>
  <c r="BL85" i="30"/>
  <c r="AS85" i="32"/>
  <c r="AS85" i="29"/>
  <c r="BL85" i="35"/>
  <c r="BL85" i="31"/>
  <c r="AS85" i="35"/>
  <c r="AS85" i="31"/>
  <c r="BL85" i="34"/>
  <c r="BL85" i="29"/>
  <c r="AS85" i="34"/>
  <c r="AS85" i="30"/>
  <c r="Z82" i="29"/>
  <c r="G82" i="29"/>
  <c r="Z81" i="35"/>
  <c r="G81" i="35"/>
  <c r="G82" i="35"/>
  <c r="Z82" i="35"/>
  <c r="AB81" i="34"/>
  <c r="I81" i="34"/>
  <c r="I82" i="34"/>
  <c r="AB82" i="34"/>
  <c r="AE81" i="33"/>
  <c r="L81" i="33"/>
  <c r="AE82" i="33"/>
  <c r="L82" i="33"/>
  <c r="J81" i="32"/>
  <c r="AC81" i="32"/>
  <c r="AC82" i="32"/>
  <c r="J82" i="32"/>
  <c r="M81" i="31"/>
  <c r="AF81" i="31"/>
  <c r="M82" i="31"/>
  <c r="AF82" i="31"/>
  <c r="AI81" i="30"/>
  <c r="P81" i="30"/>
  <c r="AI82" i="30"/>
  <c r="P82" i="30"/>
  <c r="X81" i="30"/>
  <c r="E81" i="30"/>
  <c r="X82" i="30"/>
  <c r="E82" i="30"/>
  <c r="H12" i="31"/>
  <c r="AA12" i="31"/>
  <c r="AF13" i="31"/>
  <c r="M13" i="31"/>
  <c r="AJ14" i="31"/>
  <c r="Q14" i="31"/>
  <c r="AF16" i="31"/>
  <c r="M16" i="31"/>
  <c r="Q17" i="31"/>
  <c r="AJ17" i="31"/>
  <c r="Q18" i="31"/>
  <c r="AJ18" i="31"/>
  <c r="AK19" i="31"/>
  <c r="R19" i="31"/>
  <c r="Q21" i="31"/>
  <c r="AJ21" i="31"/>
  <c r="AG23" i="31"/>
  <c r="N23" i="31"/>
  <c r="R24" i="31"/>
  <c r="AK24" i="31"/>
  <c r="AG26" i="31"/>
  <c r="N26" i="31"/>
  <c r="Q27" i="31"/>
  <c r="AJ27" i="31"/>
  <c r="AK28" i="31"/>
  <c r="R28" i="31"/>
  <c r="AA30" i="31"/>
  <c r="H30" i="31"/>
  <c r="C32" i="31"/>
  <c r="V32" i="31"/>
  <c r="I33" i="31"/>
  <c r="AB33" i="31"/>
  <c r="R34" i="31"/>
  <c r="AK34" i="31"/>
  <c r="C36" i="31"/>
  <c r="V36" i="31"/>
  <c r="AJ37" i="31"/>
  <c r="Q37" i="31"/>
  <c r="R38" i="31"/>
  <c r="AK38" i="31"/>
  <c r="AA40" i="31"/>
  <c r="H40" i="31"/>
  <c r="AF41" i="31"/>
  <c r="M41" i="31"/>
  <c r="AB43" i="31"/>
  <c r="I43" i="31"/>
  <c r="R44" i="31"/>
  <c r="AK44" i="31"/>
  <c r="V46" i="31"/>
  <c r="C46" i="31"/>
  <c r="AJ47" i="31"/>
  <c r="Q47" i="31"/>
  <c r="V49" i="31"/>
  <c r="C49" i="31"/>
  <c r="AB50" i="31"/>
  <c r="I50" i="31"/>
  <c r="AF51" i="31"/>
  <c r="M51" i="31"/>
  <c r="AF52" i="31"/>
  <c r="M52" i="31"/>
  <c r="N54" i="31"/>
  <c r="AG54" i="31"/>
  <c r="V56" i="31"/>
  <c r="C56" i="31"/>
  <c r="AB57" i="31"/>
  <c r="I57" i="31"/>
  <c r="R58" i="31"/>
  <c r="AK58" i="31"/>
  <c r="V60" i="31"/>
  <c r="C60" i="31"/>
  <c r="AB61" i="31"/>
  <c r="I61" i="31"/>
  <c r="AJ62" i="31"/>
  <c r="Q62" i="31"/>
  <c r="AB64" i="31"/>
  <c r="I64" i="31"/>
  <c r="R65" i="31"/>
  <c r="AK65" i="31"/>
  <c r="H67" i="31"/>
  <c r="AA67" i="31"/>
  <c r="AF68" i="31"/>
  <c r="M68" i="31"/>
  <c r="AA70" i="31"/>
  <c r="H70" i="31"/>
  <c r="AB71" i="31"/>
  <c r="I71" i="31"/>
  <c r="AF72" i="31"/>
  <c r="M72" i="31"/>
  <c r="M73" i="31"/>
  <c r="AF73" i="31"/>
  <c r="AB75" i="31"/>
  <c r="I75" i="31"/>
  <c r="M76" i="31"/>
  <c r="AF76" i="31"/>
  <c r="N77" i="31"/>
  <c r="AG77" i="31"/>
  <c r="Q78" i="31"/>
  <c r="AJ78" i="31"/>
  <c r="C80" i="31"/>
  <c r="V80" i="31"/>
  <c r="AO15" i="35"/>
  <c r="BH15" i="35"/>
  <c r="BH15" i="34"/>
  <c r="AO15" i="34"/>
  <c r="BH15" i="33"/>
  <c r="AO15" i="33"/>
  <c r="BH15" i="32"/>
  <c r="AO15" i="32"/>
  <c r="BH15" i="31"/>
  <c r="AO15" i="31"/>
  <c r="AO15" i="30"/>
  <c r="BH15" i="30"/>
  <c r="BH15" i="29"/>
  <c r="AO15" i="29"/>
  <c r="V15" i="29"/>
  <c r="C15" i="29"/>
  <c r="BH19" i="35"/>
  <c r="AO19" i="35"/>
  <c r="BH19" i="34"/>
  <c r="AO19" i="34"/>
  <c r="BH19" i="33"/>
  <c r="AO19" i="33"/>
  <c r="AO19" i="32"/>
  <c r="BH19" i="32"/>
  <c r="BH19" i="31"/>
  <c r="AO19" i="31"/>
  <c r="AO19" i="30"/>
  <c r="BH19" i="29"/>
  <c r="AO19" i="29"/>
  <c r="V19" i="29"/>
  <c r="BH19" i="30"/>
  <c r="C19" i="29"/>
  <c r="AY22" i="35"/>
  <c r="BR22" i="34"/>
  <c r="BR22" i="35"/>
  <c r="AY22" i="34"/>
  <c r="AY22" i="33"/>
  <c r="BR22" i="33"/>
  <c r="AY22" i="32"/>
  <c r="BR22" i="32"/>
  <c r="AY22" i="31"/>
  <c r="BR22" i="31"/>
  <c r="BR22" i="30"/>
  <c r="AY22" i="30"/>
  <c r="BR22" i="29"/>
  <c r="AY22" i="29"/>
  <c r="AF22" i="29"/>
  <c r="M22" i="29"/>
  <c r="BH27" i="35"/>
  <c r="AO27" i="35"/>
  <c r="BH27" i="34"/>
  <c r="AO27" i="34"/>
  <c r="BH27" i="33"/>
  <c r="AO27" i="33"/>
  <c r="AO27" i="32"/>
  <c r="BH27" i="32"/>
  <c r="BH27" i="31"/>
  <c r="AO27" i="31"/>
  <c r="AO27" i="30"/>
  <c r="BH27" i="30"/>
  <c r="BH27" i="29"/>
  <c r="AO27" i="29"/>
  <c r="V27" i="29"/>
  <c r="C27" i="29"/>
  <c r="BR30" i="35"/>
  <c r="AY30" i="35"/>
  <c r="BR30" i="34"/>
  <c r="AY30" i="34"/>
  <c r="AY30" i="33"/>
  <c r="BR30" i="33"/>
  <c r="AY30" i="32"/>
  <c r="BR30" i="32"/>
  <c r="AY30" i="31"/>
  <c r="BR30" i="31"/>
  <c r="BR30" i="30"/>
  <c r="AY30" i="30"/>
  <c r="BR30" i="29"/>
  <c r="AY30" i="29"/>
  <c r="AF30" i="29"/>
  <c r="M30" i="29"/>
  <c r="BH35" i="35"/>
  <c r="AO35" i="35"/>
  <c r="BH35" i="34"/>
  <c r="BH35" i="33"/>
  <c r="AO35" i="34"/>
  <c r="AO35" i="33"/>
  <c r="AO35" i="32"/>
  <c r="AO35" i="31"/>
  <c r="BH35" i="32"/>
  <c r="BH35" i="31"/>
  <c r="AO35" i="30"/>
  <c r="BH35" i="29"/>
  <c r="AO35" i="29"/>
  <c r="V35" i="29"/>
  <c r="BH35" i="30"/>
  <c r="C35" i="29"/>
  <c r="BR38" i="35"/>
  <c r="AY38" i="35"/>
  <c r="BR38" i="34"/>
  <c r="BR38" i="33"/>
  <c r="AY38" i="34"/>
  <c r="AY38" i="33"/>
  <c r="AY38" i="32"/>
  <c r="BR38" i="32"/>
  <c r="AY38" i="31"/>
  <c r="BR38" i="31"/>
  <c r="BR38" i="30"/>
  <c r="AY38" i="30"/>
  <c r="AY38" i="29"/>
  <c r="BR38" i="29"/>
  <c r="AF38" i="29"/>
  <c r="M38" i="29"/>
  <c r="BH42" i="35"/>
  <c r="AO42" i="35"/>
  <c r="AO42" i="34"/>
  <c r="BH42" i="34"/>
  <c r="AO42" i="33"/>
  <c r="BH42" i="33"/>
  <c r="AO42" i="32"/>
  <c r="BH42" i="31"/>
  <c r="BH42" i="32"/>
  <c r="AO42" i="31"/>
  <c r="AO42" i="30"/>
  <c r="BH42" i="30"/>
  <c r="AO42" i="29"/>
  <c r="BH42" i="29"/>
  <c r="V42" i="29"/>
  <c r="C42" i="29"/>
  <c r="BH46" i="35"/>
  <c r="AO46" i="35"/>
  <c r="BH46" i="34"/>
  <c r="AO46" i="34"/>
  <c r="BH46" i="33"/>
  <c r="AO46" i="33"/>
  <c r="BH46" i="32"/>
  <c r="BH46" i="31"/>
  <c r="AO46" i="32"/>
  <c r="AO46" i="31"/>
  <c r="AO46" i="30"/>
  <c r="BH46" i="30"/>
  <c r="AO46" i="29"/>
  <c r="V46" i="29"/>
  <c r="BH46" i="29"/>
  <c r="C46" i="29"/>
  <c r="BV51" i="35"/>
  <c r="BC51" i="35"/>
  <c r="BV51" i="34"/>
  <c r="BC51" i="34"/>
  <c r="BV51" i="33"/>
  <c r="BC51" i="33"/>
  <c r="BC51" i="32"/>
  <c r="BV51" i="32"/>
  <c r="BV51" i="31"/>
  <c r="BC51" i="31"/>
  <c r="BV51" i="30"/>
  <c r="BC51" i="30"/>
  <c r="BV51" i="29"/>
  <c r="BC51" i="29"/>
  <c r="AJ51" i="29"/>
  <c r="Q51" i="29"/>
  <c r="BC61" i="35"/>
  <c r="BV61" i="35"/>
  <c r="BV61" i="34"/>
  <c r="BC61" i="34"/>
  <c r="BV61" i="33"/>
  <c r="BC61" i="33"/>
  <c r="BV61" i="32"/>
  <c r="BV61" i="31"/>
  <c r="BC61" i="32"/>
  <c r="BC61" i="31"/>
  <c r="BC61" i="30"/>
  <c r="BV61" i="30"/>
  <c r="BV61" i="29"/>
  <c r="BC61" i="29"/>
  <c r="AJ61" i="29"/>
  <c r="Q61" i="29"/>
  <c r="BV72" i="35"/>
  <c r="BC72" i="35"/>
  <c r="BC72" i="34"/>
  <c r="BV72" i="34"/>
  <c r="BC72" i="33"/>
  <c r="BV72" i="33"/>
  <c r="BC72" i="32"/>
  <c r="BV72" i="32"/>
  <c r="BV72" i="31"/>
  <c r="BC72" i="31"/>
  <c r="BV72" i="30"/>
  <c r="BC72" i="30"/>
  <c r="BV72" i="29"/>
  <c r="BC72" i="29"/>
  <c r="AJ72" i="29"/>
  <c r="Q72" i="29"/>
  <c r="AJ73" i="29"/>
  <c r="Q73" i="29"/>
  <c r="BV80" i="35"/>
  <c r="BC80" i="35"/>
  <c r="BV80" i="34"/>
  <c r="BC80" i="34"/>
  <c r="BC80" i="33"/>
  <c r="BV80" i="33"/>
  <c r="BV80" i="32"/>
  <c r="BC80" i="32"/>
  <c r="BV80" i="31"/>
  <c r="BC80" i="31"/>
  <c r="BV80" i="30"/>
  <c r="BC80" i="30"/>
  <c r="BV80" i="29"/>
  <c r="BC80" i="29"/>
  <c r="AJ80" i="29"/>
  <c r="Q80" i="29"/>
  <c r="BV84" i="32"/>
  <c r="BC84" i="35"/>
  <c r="BV84" i="31"/>
  <c r="BV84" i="35"/>
  <c r="BC84" i="31"/>
  <c r="BV84" i="34"/>
  <c r="BV84" i="29"/>
  <c r="BC84" i="34"/>
  <c r="BV84" i="30"/>
  <c r="BV84" i="33"/>
  <c r="BC84" i="30"/>
  <c r="BC84" i="33"/>
  <c r="BC84" i="29"/>
  <c r="BC84" i="32"/>
  <c r="Q15" i="30"/>
  <c r="AJ15" i="30"/>
  <c r="AA20" i="30"/>
  <c r="H20" i="30"/>
  <c r="AJ24" i="30"/>
  <c r="Q24" i="30"/>
  <c r="AJ28" i="30"/>
  <c r="Q28" i="30"/>
  <c r="Q31" i="30"/>
  <c r="AJ31" i="30"/>
  <c r="C35" i="30"/>
  <c r="V35" i="30"/>
  <c r="AJ38" i="30"/>
  <c r="Q38" i="30"/>
  <c r="D42" i="30"/>
  <c r="W42" i="30"/>
  <c r="H46" i="30"/>
  <c r="AA46" i="30"/>
  <c r="V50" i="30"/>
  <c r="C50" i="30"/>
  <c r="Q52" i="30"/>
  <c r="AJ52" i="30"/>
  <c r="W55" i="30"/>
  <c r="D55" i="30"/>
  <c r="V59" i="30"/>
  <c r="C59" i="30"/>
  <c r="V63" i="30"/>
  <c r="C63" i="30"/>
  <c r="C66" i="30"/>
  <c r="V66" i="30"/>
  <c r="Q68" i="30"/>
  <c r="AJ68" i="30"/>
  <c r="V72" i="30"/>
  <c r="C72" i="30"/>
  <c r="C73" i="30"/>
  <c r="V73" i="30"/>
  <c r="H76" i="30"/>
  <c r="AA76" i="30"/>
  <c r="AA79" i="30"/>
  <c r="H79" i="30"/>
  <c r="N12" i="32"/>
  <c r="AG12" i="32"/>
  <c r="AK13" i="32"/>
  <c r="R13" i="32"/>
  <c r="I15" i="32"/>
  <c r="AB15" i="32"/>
  <c r="N16" i="32"/>
  <c r="AG16" i="32"/>
  <c r="Q17" i="32"/>
  <c r="AJ17" i="32"/>
  <c r="H19" i="32"/>
  <c r="AA19" i="32"/>
  <c r="V21" i="32"/>
  <c r="C21" i="32"/>
  <c r="I22" i="32"/>
  <c r="AB22" i="32"/>
  <c r="AJ23" i="32"/>
  <c r="Q23" i="32"/>
  <c r="AK24" i="32"/>
  <c r="R24" i="32"/>
  <c r="V26" i="32"/>
  <c r="C26" i="32"/>
  <c r="AK27" i="32"/>
  <c r="R27" i="32"/>
  <c r="AB29" i="32"/>
  <c r="I29" i="32"/>
  <c r="M30" i="32"/>
  <c r="AF30" i="32"/>
  <c r="AJ31" i="32"/>
  <c r="Q31" i="32"/>
  <c r="C33" i="32"/>
  <c r="V33" i="32"/>
  <c r="V34" i="32"/>
  <c r="C34" i="32"/>
  <c r="H35" i="32"/>
  <c r="AA35" i="32"/>
  <c r="R36" i="32"/>
  <c r="AK36" i="32"/>
  <c r="H38" i="32"/>
  <c r="AA38" i="32"/>
  <c r="N39" i="32"/>
  <c r="AG39" i="32"/>
  <c r="R40" i="32"/>
  <c r="AK40" i="32"/>
  <c r="H42" i="32"/>
  <c r="AA42" i="32"/>
  <c r="H44" i="32"/>
  <c r="AA44" i="32"/>
  <c r="Q45" i="32"/>
  <c r="AJ45" i="32"/>
  <c r="AK46" i="32"/>
  <c r="R46" i="32"/>
  <c r="H48" i="32"/>
  <c r="AA48" i="32"/>
  <c r="N49" i="32"/>
  <c r="AG49" i="32"/>
  <c r="AJ50" i="32"/>
  <c r="Q50" i="32"/>
  <c r="R51" i="32"/>
  <c r="AK51" i="32"/>
  <c r="V54" i="32"/>
  <c r="C54" i="32"/>
  <c r="AF55" i="32"/>
  <c r="M55" i="32"/>
  <c r="N56" i="32"/>
  <c r="AG56" i="32"/>
  <c r="R57" i="32"/>
  <c r="AK57" i="32"/>
  <c r="R59" i="32"/>
  <c r="AK59" i="32"/>
  <c r="AA61" i="32"/>
  <c r="H61" i="32"/>
  <c r="AB62" i="32"/>
  <c r="I62" i="32"/>
  <c r="N63" i="32"/>
  <c r="AG63" i="32"/>
  <c r="AK64" i="32"/>
  <c r="R64" i="32"/>
  <c r="H66" i="32"/>
  <c r="AA66" i="32"/>
  <c r="M67" i="32"/>
  <c r="AF67" i="32"/>
  <c r="AB69" i="32"/>
  <c r="I69" i="32"/>
  <c r="AK70" i="32"/>
  <c r="R70" i="32"/>
  <c r="X72" i="32"/>
  <c r="E72" i="32"/>
  <c r="X73" i="32"/>
  <c r="E73" i="32"/>
  <c r="H74" i="32"/>
  <c r="AA74" i="32"/>
  <c r="AB75" i="32"/>
  <c r="I75" i="32"/>
  <c r="AF76" i="32"/>
  <c r="M76" i="32"/>
  <c r="H78" i="32"/>
  <c r="AA78" i="32"/>
  <c r="AJ79" i="32"/>
  <c r="Q79" i="32"/>
  <c r="R80" i="32"/>
  <c r="AK80" i="32"/>
  <c r="N17" i="33"/>
  <c r="AG17" i="33"/>
  <c r="N29" i="33"/>
  <c r="AG29" i="33"/>
  <c r="AG45" i="33"/>
  <c r="N45" i="33"/>
  <c r="AK74" i="33"/>
  <c r="R74" i="33"/>
  <c r="E80" i="33"/>
  <c r="X80" i="33"/>
  <c r="H14" i="34"/>
  <c r="AA14" i="34"/>
  <c r="Q17" i="34"/>
  <c r="AJ17" i="34"/>
  <c r="M20" i="34"/>
  <c r="AF20" i="34"/>
  <c r="M24" i="34"/>
  <c r="AF24" i="34"/>
  <c r="Q26" i="34"/>
  <c r="AJ26" i="34"/>
  <c r="C30" i="34"/>
  <c r="V30" i="34"/>
  <c r="Q33" i="34"/>
  <c r="AJ33" i="34"/>
  <c r="V36" i="34"/>
  <c r="C36" i="34"/>
  <c r="V40" i="34"/>
  <c r="C40" i="34"/>
  <c r="M42" i="34"/>
  <c r="AF42" i="34"/>
  <c r="C46" i="34"/>
  <c r="V46" i="34"/>
  <c r="Q49" i="34"/>
  <c r="AJ49" i="34"/>
  <c r="C52" i="34"/>
  <c r="V52" i="34"/>
  <c r="Q55" i="34"/>
  <c r="AJ55" i="34"/>
  <c r="V58" i="34"/>
  <c r="C58" i="34"/>
  <c r="M61" i="34"/>
  <c r="AF61" i="34"/>
  <c r="D64" i="34"/>
  <c r="W64" i="34"/>
  <c r="AF67" i="34"/>
  <c r="M67" i="34"/>
  <c r="Q71" i="34"/>
  <c r="AJ71" i="34"/>
  <c r="AJ74" i="34"/>
  <c r="Q74" i="34"/>
  <c r="AJ76" i="34"/>
  <c r="Q76" i="34"/>
  <c r="AJ79" i="34"/>
  <c r="Q79" i="34"/>
  <c r="O13" i="35"/>
  <c r="AH13" i="35"/>
  <c r="V16" i="35"/>
  <c r="C16" i="35"/>
  <c r="Q17" i="35"/>
  <c r="AJ17" i="35"/>
  <c r="AA19" i="35"/>
  <c r="H19" i="35"/>
  <c r="O21" i="35"/>
  <c r="AH21" i="35"/>
  <c r="Q22" i="35"/>
  <c r="AJ22" i="35"/>
  <c r="Q24" i="35"/>
  <c r="AJ24" i="35"/>
  <c r="H27" i="35"/>
  <c r="AA27" i="35"/>
  <c r="AH29" i="35"/>
  <c r="O29" i="35"/>
  <c r="C32" i="35"/>
  <c r="V32" i="35"/>
  <c r="V34" i="35"/>
  <c r="C34" i="35"/>
  <c r="AF35" i="35"/>
  <c r="M35" i="35"/>
  <c r="AJ37" i="35"/>
  <c r="Q37" i="35"/>
  <c r="AJ39" i="35"/>
  <c r="Q39" i="35"/>
  <c r="AJ41" i="35"/>
  <c r="Q41" i="35"/>
  <c r="AF43" i="35"/>
  <c r="M43" i="35"/>
  <c r="AH45" i="35"/>
  <c r="O45" i="35"/>
  <c r="Q46" i="35"/>
  <c r="AJ46" i="35"/>
  <c r="AJ49" i="35"/>
  <c r="Q49" i="35"/>
  <c r="O51" i="35"/>
  <c r="AH51" i="35"/>
  <c r="AJ53" i="35"/>
  <c r="Q53" i="35"/>
  <c r="V56" i="35"/>
  <c r="C56" i="35"/>
  <c r="V58" i="35"/>
  <c r="C58" i="35"/>
  <c r="AA60" i="35"/>
  <c r="H60" i="35"/>
  <c r="J62" i="35"/>
  <c r="AC62" i="35"/>
  <c r="O64" i="35"/>
  <c r="AH64" i="35"/>
  <c r="Q66" i="35"/>
  <c r="AJ66" i="35"/>
  <c r="V70" i="35"/>
  <c r="C70" i="35"/>
  <c r="H72" i="35"/>
  <c r="AA72" i="35"/>
  <c r="AA73" i="35"/>
  <c r="H73" i="35"/>
  <c r="AF74" i="35"/>
  <c r="M74" i="35"/>
  <c r="C76" i="35"/>
  <c r="V76" i="35"/>
  <c r="AC77" i="35"/>
  <c r="J77" i="35"/>
  <c r="O78" i="35"/>
  <c r="AH78" i="35"/>
  <c r="F80" i="35"/>
  <c r="Y80" i="35"/>
  <c r="AC81" i="35"/>
  <c r="J81" i="35"/>
  <c r="AC82" i="35"/>
  <c r="J82" i="35"/>
  <c r="D29" i="31"/>
  <c r="W29" i="31"/>
  <c r="D39" i="31"/>
  <c r="W39" i="31"/>
  <c r="D66" i="31"/>
  <c r="W66" i="31"/>
  <c r="U47" i="31"/>
  <c r="B47" i="31"/>
  <c r="AP22" i="35"/>
  <c r="BI22" i="34"/>
  <c r="AP22" i="34"/>
  <c r="BI22" i="35"/>
  <c r="AP22" i="33"/>
  <c r="BI22" i="33"/>
  <c r="AP22" i="32"/>
  <c r="BI22" i="32"/>
  <c r="AP22" i="31"/>
  <c r="BI22" i="31"/>
  <c r="BI22" i="30"/>
  <c r="W22" i="29"/>
  <c r="AP22" i="30"/>
  <c r="BI22" i="29"/>
  <c r="AP22" i="29"/>
  <c r="D22" i="29"/>
  <c r="U25" i="31"/>
  <c r="B25" i="31"/>
  <c r="U77" i="31"/>
  <c r="B77" i="31"/>
  <c r="B48" i="31"/>
  <c r="U48" i="31"/>
  <c r="W14" i="29"/>
  <c r="D14" i="29"/>
  <c r="W14" i="30"/>
  <c r="D14" i="30"/>
  <c r="B43" i="30"/>
  <c r="U43" i="30"/>
  <c r="U52" i="30"/>
  <c r="B52" i="30"/>
  <c r="U28" i="30"/>
  <c r="B28" i="30"/>
  <c r="U25" i="30"/>
  <c r="B25" i="30"/>
  <c r="B49" i="30"/>
  <c r="U49" i="30"/>
  <c r="U58" i="30"/>
  <c r="B58" i="30"/>
  <c r="U79" i="30"/>
  <c r="B79" i="30"/>
  <c r="D56" i="30"/>
  <c r="W56" i="30"/>
  <c r="U78" i="30"/>
  <c r="B78" i="30"/>
  <c r="U59" i="30"/>
  <c r="B59" i="30"/>
  <c r="B47" i="30"/>
  <c r="U47" i="30"/>
  <c r="W80" i="30"/>
  <c r="D80" i="30"/>
  <c r="B43" i="32"/>
  <c r="U43" i="32"/>
  <c r="B55" i="32"/>
  <c r="U55" i="32"/>
  <c r="B63" i="32"/>
  <c r="U63" i="32"/>
  <c r="B74" i="32"/>
  <c r="U74" i="32"/>
  <c r="U38" i="32"/>
  <c r="B38" i="32"/>
  <c r="D50" i="32"/>
  <c r="W50" i="32"/>
  <c r="B51" i="32"/>
  <c r="U51" i="32"/>
  <c r="D48" i="32"/>
  <c r="W48" i="32"/>
  <c r="U20" i="32"/>
  <c r="B20" i="32"/>
  <c r="D62" i="32"/>
  <c r="W62" i="32"/>
  <c r="B81" i="32"/>
  <c r="U81" i="32"/>
  <c r="U82" i="32"/>
  <c r="B82" i="32"/>
  <c r="W79" i="33"/>
  <c r="D79" i="33"/>
  <c r="U70" i="34"/>
  <c r="B70" i="34"/>
  <c r="B63" i="34"/>
  <c r="U63" i="34"/>
  <c r="D68" i="34"/>
  <c r="W68" i="34"/>
  <c r="U26" i="34"/>
  <c r="B26" i="34"/>
  <c r="W56" i="34"/>
  <c r="D56" i="34"/>
  <c r="D62" i="34"/>
  <c r="W62" i="34"/>
  <c r="D40" i="34"/>
  <c r="W40" i="34"/>
  <c r="W19" i="34"/>
  <c r="D19" i="34"/>
  <c r="W14" i="35"/>
  <c r="D14" i="35"/>
  <c r="D18" i="35"/>
  <c r="W18" i="35"/>
  <c r="D57" i="35"/>
  <c r="W57" i="35"/>
  <c r="W75" i="35"/>
  <c r="D75" i="35"/>
  <c r="W13" i="35"/>
  <c r="D13" i="35"/>
  <c r="B46" i="35"/>
  <c r="U46" i="35"/>
  <c r="B66" i="35"/>
  <c r="U66" i="35"/>
  <c r="W28" i="35"/>
  <c r="D28" i="35"/>
  <c r="U65" i="35"/>
  <c r="B65" i="35"/>
  <c r="W24" i="35"/>
  <c r="D24" i="35"/>
  <c r="B62" i="35"/>
  <c r="U62" i="35"/>
  <c r="U78" i="35"/>
  <c r="B78" i="35"/>
  <c r="U39" i="35"/>
  <c r="B39" i="35"/>
  <c r="U78" i="31"/>
  <c r="B78" i="31"/>
  <c r="U53" i="31"/>
  <c r="B53" i="31"/>
  <c r="E81" i="31"/>
  <c r="X81" i="31"/>
  <c r="E82" i="31"/>
  <c r="X82" i="31"/>
  <c r="E76" i="31"/>
  <c r="X76" i="31"/>
  <c r="E70" i="31"/>
  <c r="X70" i="31"/>
  <c r="E66" i="31"/>
  <c r="X66" i="31"/>
  <c r="X62" i="31"/>
  <c r="E62" i="31"/>
  <c r="X59" i="31"/>
  <c r="E59" i="31"/>
  <c r="D55" i="31"/>
  <c r="W55" i="31"/>
  <c r="AG49" i="31"/>
  <c r="N49" i="31"/>
  <c r="X46" i="31"/>
  <c r="E46" i="31"/>
  <c r="X41" i="31"/>
  <c r="E41" i="31"/>
  <c r="E36" i="31"/>
  <c r="X36" i="31"/>
  <c r="N30" i="31"/>
  <c r="AG30" i="31"/>
  <c r="X24" i="31"/>
  <c r="E24" i="31"/>
  <c r="E20" i="31"/>
  <c r="X20" i="31"/>
  <c r="X13" i="31"/>
  <c r="E13" i="31"/>
  <c r="W18" i="31"/>
  <c r="D18" i="31"/>
  <c r="AY34" i="35"/>
  <c r="BR34" i="35"/>
  <c r="BR34" i="34"/>
  <c r="AY34" i="34"/>
  <c r="AY34" i="33"/>
  <c r="BR34" i="33"/>
  <c r="BR34" i="32"/>
  <c r="AY34" i="32"/>
  <c r="AY34" i="31"/>
  <c r="BR34" i="31"/>
  <c r="BR34" i="30"/>
  <c r="AY34" i="30"/>
  <c r="BR34" i="29"/>
  <c r="AY34" i="29"/>
  <c r="AF34" i="29"/>
  <c r="M34" i="29"/>
  <c r="BM31" i="35"/>
  <c r="AT31" i="35"/>
  <c r="AT31" i="34"/>
  <c r="BM31" i="34"/>
  <c r="BM31" i="33"/>
  <c r="AT31" i="33"/>
  <c r="BM31" i="32"/>
  <c r="AT31" i="32"/>
  <c r="BM31" i="31"/>
  <c r="AT31" i="31"/>
  <c r="BM31" i="30"/>
  <c r="AT31" i="30"/>
  <c r="BM31" i="29"/>
  <c r="AT31" i="29"/>
  <c r="AA31" i="29"/>
  <c r="H31" i="29"/>
  <c r="AY35" i="35"/>
  <c r="BR35" i="35"/>
  <c r="AY35" i="34"/>
  <c r="BR35" i="34"/>
  <c r="AY35" i="33"/>
  <c r="BR35" i="33"/>
  <c r="BR35" i="32"/>
  <c r="AY35" i="32"/>
  <c r="AY35" i="31"/>
  <c r="BR35" i="31"/>
  <c r="AY35" i="30"/>
  <c r="BR35" i="30"/>
  <c r="AF35" i="29"/>
  <c r="BR35" i="29"/>
  <c r="AY35" i="29"/>
  <c r="M35" i="29"/>
  <c r="AN19" i="35"/>
  <c r="BG19" i="34"/>
  <c r="BG19" i="35"/>
  <c r="AN19" i="34"/>
  <c r="AN19" i="33"/>
  <c r="BG19" i="33"/>
  <c r="AN19" i="32"/>
  <c r="BG19" i="32"/>
  <c r="AN19" i="31"/>
  <c r="BG19" i="31"/>
  <c r="BG19" i="30"/>
  <c r="AN19" i="30"/>
  <c r="BG19" i="29"/>
  <c r="AN19" i="29"/>
  <c r="U19" i="29"/>
  <c r="B19" i="29"/>
  <c r="BG80" i="35"/>
  <c r="AN80" i="35"/>
  <c r="BG80" i="34"/>
  <c r="AN80" i="34"/>
  <c r="AN80" i="33"/>
  <c r="BG80" i="33"/>
  <c r="BG80" i="32"/>
  <c r="AN80" i="32"/>
  <c r="BG80" i="31"/>
  <c r="AN80" i="31"/>
  <c r="BG80" i="30"/>
  <c r="BG80" i="29"/>
  <c r="AN80" i="30"/>
  <c r="AN80" i="29"/>
  <c r="U80" i="29"/>
  <c r="B80" i="29"/>
  <c r="AN84" i="33"/>
  <c r="AN84" i="32"/>
  <c r="BG84" i="32"/>
  <c r="AN84" i="29"/>
  <c r="BG84" i="35"/>
  <c r="AN84" i="31"/>
  <c r="AN84" i="35"/>
  <c r="BG84" i="31"/>
  <c r="AN84" i="34"/>
  <c r="BG84" i="29"/>
  <c r="BG84" i="34"/>
  <c r="BG84" i="30"/>
  <c r="BG84" i="33"/>
  <c r="AN84" i="30"/>
  <c r="BG41" i="35"/>
  <c r="AN41" i="35"/>
  <c r="AN41" i="34"/>
  <c r="BG41" i="34"/>
  <c r="AN41" i="33"/>
  <c r="BG41" i="33"/>
  <c r="BG41" i="32"/>
  <c r="BG41" i="31"/>
  <c r="AN41" i="32"/>
  <c r="AN41" i="31"/>
  <c r="BG41" i="30"/>
  <c r="AN41" i="29"/>
  <c r="AN41" i="30"/>
  <c r="U41" i="29"/>
  <c r="BG41" i="29"/>
  <c r="B41" i="29"/>
  <c r="BI26" i="35"/>
  <c r="AP26" i="34"/>
  <c r="AP26" i="35"/>
  <c r="BI26" i="34"/>
  <c r="BI26" i="33"/>
  <c r="AP26" i="33"/>
  <c r="BI26" i="32"/>
  <c r="AP26" i="32"/>
  <c r="BI26" i="31"/>
  <c r="AP26" i="31"/>
  <c r="BI26" i="30"/>
  <c r="AP26" i="30"/>
  <c r="BI26" i="29"/>
  <c r="AP26" i="29"/>
  <c r="W26" i="29"/>
  <c r="D26" i="29"/>
  <c r="C4" i="26"/>
  <c r="U12" i="29"/>
  <c r="B12" i="29"/>
  <c r="AF68" i="30"/>
  <c r="M68" i="30"/>
  <c r="U20" i="30"/>
  <c r="B20" i="30"/>
  <c r="AF56" i="30"/>
  <c r="M56" i="30"/>
  <c r="AF47" i="30"/>
  <c r="M47" i="30"/>
  <c r="M71" i="30"/>
  <c r="AF71" i="30"/>
  <c r="M59" i="30"/>
  <c r="AF59" i="30"/>
  <c r="M45" i="30"/>
  <c r="AF45" i="30"/>
  <c r="AA36" i="30"/>
  <c r="H36" i="30"/>
  <c r="AA27" i="30"/>
  <c r="H27" i="30"/>
  <c r="W31" i="30"/>
  <c r="D31" i="30"/>
  <c r="M17" i="30"/>
  <c r="AF17" i="30"/>
  <c r="AA15" i="30"/>
  <c r="H15" i="30"/>
  <c r="V13" i="30"/>
  <c r="C13" i="30"/>
  <c r="AF78" i="32"/>
  <c r="M78" i="32"/>
  <c r="B39" i="32"/>
  <c r="U39" i="32"/>
  <c r="AF64" i="32"/>
  <c r="M64" i="32"/>
  <c r="M47" i="32"/>
  <c r="AF47" i="32"/>
  <c r="AF23" i="32"/>
  <c r="M23" i="32"/>
  <c r="U72" i="32"/>
  <c r="B72" i="32"/>
  <c r="B73" i="32"/>
  <c r="U73" i="32"/>
  <c r="D78" i="32"/>
  <c r="W78" i="32"/>
  <c r="B68" i="32"/>
  <c r="U68" i="32"/>
  <c r="E61" i="32"/>
  <c r="X61" i="32"/>
  <c r="E53" i="32"/>
  <c r="X53" i="32"/>
  <c r="E45" i="32"/>
  <c r="X45" i="32"/>
  <c r="D39" i="32"/>
  <c r="W39" i="32"/>
  <c r="W34" i="32"/>
  <c r="D34" i="32"/>
  <c r="W29" i="32"/>
  <c r="D29" i="32"/>
  <c r="E24" i="32"/>
  <c r="X24" i="32"/>
  <c r="E18" i="32"/>
  <c r="X18" i="32"/>
  <c r="E14" i="32"/>
  <c r="X14" i="32"/>
  <c r="E79" i="33"/>
  <c r="X79" i="33"/>
  <c r="B33" i="33"/>
  <c r="U33" i="33"/>
  <c r="U60" i="33"/>
  <c r="B60" i="33"/>
  <c r="B29" i="34"/>
  <c r="U29" i="34"/>
  <c r="AA77" i="34"/>
  <c r="H77" i="34"/>
  <c r="H45" i="34"/>
  <c r="AA45" i="34"/>
  <c r="H24" i="34"/>
  <c r="AA24" i="34"/>
  <c r="F78" i="35"/>
  <c r="Y78" i="35"/>
  <c r="Y66" i="35"/>
  <c r="F66" i="35"/>
  <c r="H35" i="35"/>
  <c r="AA35" i="35"/>
  <c r="M36" i="35"/>
  <c r="AF36" i="35"/>
  <c r="BG57" i="35"/>
  <c r="AN57" i="35"/>
  <c r="AN57" i="34"/>
  <c r="BG57" i="34"/>
  <c r="AN57" i="33"/>
  <c r="BG57" i="33"/>
  <c r="AN57" i="32"/>
  <c r="BG57" i="32"/>
  <c r="BG57" i="31"/>
  <c r="AN57" i="31"/>
  <c r="BG57" i="30"/>
  <c r="AN57" i="29"/>
  <c r="U57" i="29"/>
  <c r="BG57" i="29"/>
  <c r="AN57" i="30"/>
  <c r="B57" i="29"/>
  <c r="U81" i="33"/>
  <c r="B81" i="33"/>
  <c r="U82" i="33"/>
  <c r="B82" i="33"/>
  <c r="AN56" i="35"/>
  <c r="BG56" i="35"/>
  <c r="AN56" i="34"/>
  <c r="BG56" i="34"/>
  <c r="AN56" i="33"/>
  <c r="BG56" i="33"/>
  <c r="BG56" i="32"/>
  <c r="AN56" i="32"/>
  <c r="AN56" i="31"/>
  <c r="BG56" i="31"/>
  <c r="BG56" i="30"/>
  <c r="BG56" i="29"/>
  <c r="AN56" i="30"/>
  <c r="AN56" i="29"/>
  <c r="U56" i="29"/>
  <c r="B56" i="29"/>
  <c r="BG36" i="35"/>
  <c r="AN36" i="35"/>
  <c r="BG36" i="34"/>
  <c r="AN36" i="34"/>
  <c r="BG36" i="33"/>
  <c r="AN36" i="33"/>
  <c r="AN36" i="32"/>
  <c r="BG36" i="32"/>
  <c r="BG36" i="31"/>
  <c r="AN36" i="31"/>
  <c r="BG36" i="30"/>
  <c r="AN36" i="30"/>
  <c r="U36" i="29"/>
  <c r="BG36" i="29"/>
  <c r="AN36" i="29"/>
  <c r="B36" i="29"/>
  <c r="B47" i="35"/>
  <c r="U47" i="35"/>
  <c r="U19" i="35"/>
  <c r="B19" i="35"/>
  <c r="B67" i="33"/>
  <c r="U67" i="33"/>
  <c r="U52" i="33"/>
  <c r="B52" i="33"/>
  <c r="U42" i="33"/>
  <c r="B42" i="33"/>
  <c r="B34" i="33"/>
  <c r="U34" i="33"/>
  <c r="B29" i="33"/>
  <c r="U29" i="33"/>
  <c r="B17" i="33"/>
  <c r="U17" i="33"/>
  <c r="B64" i="34"/>
  <c r="U64" i="34"/>
  <c r="U27" i="34"/>
  <c r="B27" i="34"/>
  <c r="U32" i="33"/>
  <c r="B32" i="33"/>
  <c r="U76" i="34"/>
  <c r="B76" i="34"/>
  <c r="AP65" i="35"/>
  <c r="BI65" i="35"/>
  <c r="BI65" i="34"/>
  <c r="AP65" i="34"/>
  <c r="AP65" i="33"/>
  <c r="BI65" i="33"/>
  <c r="BI65" i="32"/>
  <c r="AP65" i="32"/>
  <c r="AP65" i="31"/>
  <c r="BI65" i="31"/>
  <c r="BI65" i="30"/>
  <c r="AP65" i="30"/>
  <c r="D65" i="29"/>
  <c r="BI65" i="29"/>
  <c r="AP65" i="29"/>
  <c r="W65" i="29"/>
  <c r="AP56" i="35"/>
  <c r="BI56" i="35"/>
  <c r="BI56" i="34"/>
  <c r="AP56" i="34"/>
  <c r="BI56" i="33"/>
  <c r="AP56" i="33"/>
  <c r="BI56" i="32"/>
  <c r="BI56" i="31"/>
  <c r="AP56" i="32"/>
  <c r="AP56" i="31"/>
  <c r="BI56" i="30"/>
  <c r="AP56" i="30"/>
  <c r="AP56" i="29"/>
  <c r="W56" i="29"/>
  <c r="BI56" i="29"/>
  <c r="D56" i="29"/>
  <c r="BI47" i="35"/>
  <c r="AP47" i="35"/>
  <c r="BI47" i="34"/>
  <c r="AP47" i="34"/>
  <c r="BI47" i="33"/>
  <c r="AP47" i="33"/>
  <c r="BI47" i="32"/>
  <c r="BI47" i="31"/>
  <c r="AP47" i="32"/>
  <c r="AP47" i="31"/>
  <c r="AP47" i="30"/>
  <c r="BI47" i="30"/>
  <c r="BI47" i="29"/>
  <c r="AP47" i="29"/>
  <c r="W47" i="29"/>
  <c r="D47" i="29"/>
  <c r="AP32" i="35"/>
  <c r="BI32" i="35"/>
  <c r="AP32" i="34"/>
  <c r="BI32" i="34"/>
  <c r="AP32" i="33"/>
  <c r="BI32" i="33"/>
  <c r="BI32" i="32"/>
  <c r="AP32" i="32"/>
  <c r="AP32" i="31"/>
  <c r="BI32" i="31"/>
  <c r="BI32" i="30"/>
  <c r="AP32" i="30"/>
  <c r="BI32" i="29"/>
  <c r="AP32" i="29"/>
  <c r="W32" i="29"/>
  <c r="D32" i="29"/>
  <c r="D16" i="30"/>
  <c r="W16" i="30"/>
  <c r="BQ15" i="35"/>
  <c r="AX15" i="35"/>
  <c r="AX15" i="34"/>
  <c r="BQ15" i="34"/>
  <c r="AX15" i="33"/>
  <c r="BQ15" i="33"/>
  <c r="BQ15" i="32"/>
  <c r="AX15" i="32"/>
  <c r="AX15" i="31"/>
  <c r="BQ15" i="31"/>
  <c r="AX15" i="30"/>
  <c r="BQ15" i="30"/>
  <c r="BQ15" i="29"/>
  <c r="AX15" i="29"/>
  <c r="AE15" i="29"/>
  <c r="L15" i="29"/>
  <c r="BQ23" i="35"/>
  <c r="AX23" i="35"/>
  <c r="BQ23" i="34"/>
  <c r="AX23" i="34"/>
  <c r="AX23" i="33"/>
  <c r="BQ23" i="33"/>
  <c r="BQ23" i="32"/>
  <c r="AX23" i="32"/>
  <c r="AX23" i="31"/>
  <c r="BQ23" i="31"/>
  <c r="AX23" i="30"/>
  <c r="BQ23" i="30"/>
  <c r="BQ23" i="29"/>
  <c r="AX23" i="29"/>
  <c r="AE23" i="29"/>
  <c r="L23" i="29"/>
  <c r="BQ31" i="35"/>
  <c r="AX31" i="35"/>
  <c r="AX31" i="34"/>
  <c r="BQ31" i="34"/>
  <c r="AX31" i="33"/>
  <c r="BQ31" i="33"/>
  <c r="BQ31" i="32"/>
  <c r="AX31" i="32"/>
  <c r="AX31" i="31"/>
  <c r="BQ31" i="31"/>
  <c r="AX31" i="30"/>
  <c r="BQ31" i="30"/>
  <c r="BQ31" i="29"/>
  <c r="AX31" i="29"/>
  <c r="AE31" i="29"/>
  <c r="L31" i="29"/>
  <c r="BQ39" i="35"/>
  <c r="AX39" i="35"/>
  <c r="AX39" i="34"/>
  <c r="BQ39" i="33"/>
  <c r="BQ39" i="34"/>
  <c r="AX39" i="33"/>
  <c r="BQ39" i="32"/>
  <c r="BQ39" i="31"/>
  <c r="AX39" i="32"/>
  <c r="AX39" i="31"/>
  <c r="AX39" i="30"/>
  <c r="BQ39" i="30"/>
  <c r="AX39" i="29"/>
  <c r="AE39" i="29"/>
  <c r="BQ39" i="29"/>
  <c r="L39" i="29"/>
  <c r="BQ47" i="35"/>
  <c r="AX47" i="35"/>
  <c r="BQ47" i="34"/>
  <c r="AX47" i="34"/>
  <c r="BQ47" i="33"/>
  <c r="AX47" i="33"/>
  <c r="BQ47" i="32"/>
  <c r="BQ47" i="31"/>
  <c r="AX47" i="32"/>
  <c r="AX47" i="31"/>
  <c r="AX47" i="30"/>
  <c r="BQ47" i="30"/>
  <c r="BQ47" i="29"/>
  <c r="AX47" i="29"/>
  <c r="AE47" i="29"/>
  <c r="L47" i="29"/>
  <c r="BQ55" i="35"/>
  <c r="AX55" i="35"/>
  <c r="BQ55" i="34"/>
  <c r="AX55" i="34"/>
  <c r="BQ55" i="33"/>
  <c r="AX55" i="33"/>
  <c r="BQ55" i="32"/>
  <c r="BQ55" i="31"/>
  <c r="AX55" i="32"/>
  <c r="AX55" i="31"/>
  <c r="AX55" i="30"/>
  <c r="BQ55" i="30"/>
  <c r="AX55" i="29"/>
  <c r="AE55" i="29"/>
  <c r="BQ55" i="29"/>
  <c r="L55" i="29"/>
  <c r="BQ63" i="35"/>
  <c r="AX63" i="35"/>
  <c r="BQ63" i="34"/>
  <c r="AX63" i="34"/>
  <c r="BQ63" i="33"/>
  <c r="AX63" i="33"/>
  <c r="BQ63" i="32"/>
  <c r="AX63" i="32"/>
  <c r="BQ63" i="31"/>
  <c r="AX63" i="31"/>
  <c r="AX63" i="30"/>
  <c r="BQ63" i="30"/>
  <c r="AX63" i="29"/>
  <c r="BQ63" i="29"/>
  <c r="AE63" i="29"/>
  <c r="L63" i="29"/>
  <c r="AX71" i="35"/>
  <c r="BQ71" i="35"/>
  <c r="BQ71" i="34"/>
  <c r="AX71" i="34"/>
  <c r="BQ71" i="33"/>
  <c r="AX71" i="33"/>
  <c r="BQ71" i="32"/>
  <c r="BQ71" i="31"/>
  <c r="AX71" i="32"/>
  <c r="AX71" i="31"/>
  <c r="AX71" i="30"/>
  <c r="BQ71" i="30"/>
  <c r="AX71" i="29"/>
  <c r="BQ71" i="29"/>
  <c r="AE71" i="29"/>
  <c r="L71" i="29"/>
  <c r="BJ16" i="35"/>
  <c r="AQ16" i="35"/>
  <c r="BJ16" i="34"/>
  <c r="AQ16" i="34"/>
  <c r="AQ16" i="33"/>
  <c r="BJ16" i="33"/>
  <c r="BJ16" i="32"/>
  <c r="AQ16" i="32"/>
  <c r="AQ16" i="31"/>
  <c r="BJ16" i="31"/>
  <c r="AQ16" i="30"/>
  <c r="BJ16" i="29"/>
  <c r="AQ16" i="29"/>
  <c r="X16" i="29"/>
  <c r="BJ16" i="30"/>
  <c r="E16" i="29"/>
  <c r="BJ24" i="35"/>
  <c r="AQ24" i="35"/>
  <c r="BJ24" i="34"/>
  <c r="AQ24" i="34"/>
  <c r="AQ24" i="33"/>
  <c r="BJ24" i="33"/>
  <c r="BJ24" i="32"/>
  <c r="AQ24" i="32"/>
  <c r="AQ24" i="31"/>
  <c r="BJ24" i="31"/>
  <c r="AQ24" i="30"/>
  <c r="BJ24" i="29"/>
  <c r="AQ24" i="29"/>
  <c r="X24" i="29"/>
  <c r="BJ24" i="30"/>
  <c r="E24" i="29"/>
  <c r="BJ32" i="35"/>
  <c r="AQ32" i="35"/>
  <c r="AQ32" i="34"/>
  <c r="BJ32" i="34"/>
  <c r="AQ32" i="33"/>
  <c r="BJ32" i="33"/>
  <c r="BJ32" i="32"/>
  <c r="BJ32" i="31"/>
  <c r="AQ32" i="32"/>
  <c r="AQ32" i="31"/>
  <c r="AQ32" i="30"/>
  <c r="BJ32" i="29"/>
  <c r="AQ32" i="29"/>
  <c r="BJ32" i="30"/>
  <c r="X32" i="29"/>
  <c r="E32" i="29"/>
  <c r="BJ40" i="35"/>
  <c r="AQ40" i="35"/>
  <c r="AQ40" i="34"/>
  <c r="BJ40" i="33"/>
  <c r="BJ40" i="34"/>
  <c r="AQ40" i="33"/>
  <c r="BJ40" i="32"/>
  <c r="BJ40" i="31"/>
  <c r="AQ40" i="32"/>
  <c r="AQ40" i="31"/>
  <c r="AQ40" i="30"/>
  <c r="AQ40" i="29"/>
  <c r="X40" i="29"/>
  <c r="BJ40" i="30"/>
  <c r="BJ40" i="29"/>
  <c r="E40" i="29"/>
  <c r="BJ48" i="35"/>
  <c r="AQ48" i="35"/>
  <c r="BJ48" i="34"/>
  <c r="AQ48" i="34"/>
  <c r="BJ48" i="33"/>
  <c r="AQ48" i="33"/>
  <c r="BJ48" i="32"/>
  <c r="AQ48" i="32"/>
  <c r="BJ48" i="31"/>
  <c r="AQ48" i="31"/>
  <c r="AQ48" i="30"/>
  <c r="AQ48" i="29"/>
  <c r="X48" i="29"/>
  <c r="BJ48" i="30"/>
  <c r="BJ48" i="29"/>
  <c r="E48" i="29"/>
  <c r="BJ56" i="35"/>
  <c r="AQ56" i="35"/>
  <c r="BJ56" i="34"/>
  <c r="AQ56" i="34"/>
  <c r="BJ56" i="33"/>
  <c r="AQ56" i="33"/>
  <c r="BJ56" i="32"/>
  <c r="BJ56" i="31"/>
  <c r="AQ56" i="32"/>
  <c r="AQ56" i="31"/>
  <c r="AQ56" i="30"/>
  <c r="AQ56" i="29"/>
  <c r="X56" i="29"/>
  <c r="BJ56" i="29"/>
  <c r="BJ56" i="30"/>
  <c r="E56" i="29"/>
  <c r="AQ64" i="35"/>
  <c r="BJ64" i="35"/>
  <c r="BJ64" i="34"/>
  <c r="AQ64" i="34"/>
  <c r="BJ64" i="33"/>
  <c r="AQ64" i="33"/>
  <c r="BJ64" i="32"/>
  <c r="AQ64" i="32"/>
  <c r="BJ64" i="31"/>
  <c r="AQ64" i="31"/>
  <c r="BJ64" i="29"/>
  <c r="AQ64" i="30"/>
  <c r="AQ64" i="29"/>
  <c r="BJ64" i="30"/>
  <c r="X64" i="29"/>
  <c r="E64" i="29"/>
  <c r="AQ72" i="35"/>
  <c r="BJ72" i="35"/>
  <c r="BJ72" i="34"/>
  <c r="AQ72" i="34"/>
  <c r="BJ72" i="33"/>
  <c r="AQ72" i="33"/>
  <c r="BJ72" i="32"/>
  <c r="BJ72" i="31"/>
  <c r="AQ72" i="32"/>
  <c r="AQ72" i="31"/>
  <c r="BJ72" i="29"/>
  <c r="AQ72" i="30"/>
  <c r="AQ72" i="29"/>
  <c r="X72" i="29"/>
  <c r="BJ72" i="30"/>
  <c r="E72" i="29"/>
  <c r="E73" i="29"/>
  <c r="X73" i="29"/>
  <c r="BW17" i="35"/>
  <c r="BD17" i="35"/>
  <c r="BD17" i="34"/>
  <c r="BW17" i="34"/>
  <c r="BW17" i="33"/>
  <c r="BD17" i="33"/>
  <c r="BW17" i="32"/>
  <c r="BD17" i="32"/>
  <c r="BW17" i="31"/>
  <c r="BD17" i="31"/>
  <c r="BW17" i="30"/>
  <c r="BW17" i="29"/>
  <c r="BD17" i="29"/>
  <c r="BD17" i="30"/>
  <c r="AK17" i="29"/>
  <c r="R17" i="29"/>
  <c r="BW25" i="35"/>
  <c r="BD25" i="34"/>
  <c r="BD25" i="35"/>
  <c r="BW25" i="34"/>
  <c r="BW25" i="33"/>
  <c r="BD25" i="33"/>
  <c r="BW25" i="32"/>
  <c r="BD25" i="32"/>
  <c r="BW25" i="31"/>
  <c r="BD25" i="31"/>
  <c r="BW25" i="30"/>
  <c r="BW25" i="29"/>
  <c r="BD25" i="29"/>
  <c r="AK25" i="29"/>
  <c r="BD25" i="30"/>
  <c r="R25" i="29"/>
  <c r="BW33" i="35"/>
  <c r="BD33" i="35"/>
  <c r="BD33" i="34"/>
  <c r="BW33" i="34"/>
  <c r="BW33" i="33"/>
  <c r="BD33" i="33"/>
  <c r="BW33" i="32"/>
  <c r="BD33" i="32"/>
  <c r="BD33" i="31"/>
  <c r="BW33" i="31"/>
  <c r="BW33" i="30"/>
  <c r="BW33" i="29"/>
  <c r="BD33" i="29"/>
  <c r="AK33" i="29"/>
  <c r="BD33" i="30"/>
  <c r="R33" i="29"/>
  <c r="BW41" i="35"/>
  <c r="BD41" i="35"/>
  <c r="BD41" i="34"/>
  <c r="BW41" i="34"/>
  <c r="BD41" i="33"/>
  <c r="BW41" i="33"/>
  <c r="BD41" i="32"/>
  <c r="BW41" i="31"/>
  <c r="BW41" i="32"/>
  <c r="BD41" i="31"/>
  <c r="BW41" i="30"/>
  <c r="BW41" i="29"/>
  <c r="BD41" i="29"/>
  <c r="AK41" i="29"/>
  <c r="BD41" i="30"/>
  <c r="R41" i="29"/>
  <c r="BW49" i="35"/>
  <c r="BD49" i="35"/>
  <c r="BD49" i="34"/>
  <c r="BW49" i="34"/>
  <c r="BD49" i="33"/>
  <c r="BW49" i="33"/>
  <c r="BD49" i="32"/>
  <c r="BW49" i="31"/>
  <c r="BW49" i="32"/>
  <c r="BD49" i="31"/>
  <c r="BW49" i="30"/>
  <c r="BD49" i="29"/>
  <c r="BD49" i="30"/>
  <c r="BW49" i="29"/>
  <c r="AK49" i="29"/>
  <c r="R49" i="29"/>
  <c r="BW57" i="35"/>
  <c r="BD57" i="35"/>
  <c r="BD57" i="34"/>
  <c r="BW57" i="34"/>
  <c r="BD57" i="33"/>
  <c r="BW57" i="33"/>
  <c r="BD57" i="32"/>
  <c r="BW57" i="31"/>
  <c r="BW57" i="32"/>
  <c r="BD57" i="31"/>
  <c r="BW57" i="29"/>
  <c r="BW57" i="30"/>
  <c r="BD57" i="29"/>
  <c r="AK57" i="29"/>
  <c r="BD57" i="30"/>
  <c r="R57" i="29"/>
  <c r="BW65" i="35"/>
  <c r="BD65" i="35"/>
  <c r="BD65" i="34"/>
  <c r="BW65" i="34"/>
  <c r="BD65" i="33"/>
  <c r="BW65" i="33"/>
  <c r="BD65" i="32"/>
  <c r="BW65" i="31"/>
  <c r="BW65" i="32"/>
  <c r="BD65" i="31"/>
  <c r="BW65" i="29"/>
  <c r="BW65" i="30"/>
  <c r="BD65" i="29"/>
  <c r="AK65" i="29"/>
  <c r="BD65" i="30"/>
  <c r="R65" i="29"/>
  <c r="AI19" i="30"/>
  <c r="P19" i="30"/>
  <c r="AI27" i="30"/>
  <c r="P27" i="30"/>
  <c r="AI35" i="30"/>
  <c r="P35" i="30"/>
  <c r="AI43" i="30"/>
  <c r="P43" i="30"/>
  <c r="AI51" i="30"/>
  <c r="P51" i="30"/>
  <c r="AI59" i="30"/>
  <c r="P59" i="30"/>
  <c r="AI67" i="30"/>
  <c r="P67" i="30"/>
  <c r="O13" i="30"/>
  <c r="AH13" i="30"/>
  <c r="O21" i="30"/>
  <c r="AH21" i="30"/>
  <c r="O29" i="30"/>
  <c r="AH29" i="30"/>
  <c r="AH37" i="30"/>
  <c r="O37" i="30"/>
  <c r="AH45" i="30"/>
  <c r="O45" i="30"/>
  <c r="AH53" i="30"/>
  <c r="O53" i="30"/>
  <c r="AH61" i="30"/>
  <c r="O61" i="30"/>
  <c r="AH69" i="30"/>
  <c r="O69" i="30"/>
  <c r="AG15" i="30"/>
  <c r="N15" i="30"/>
  <c r="AG23" i="30"/>
  <c r="N23" i="30"/>
  <c r="AG31" i="30"/>
  <c r="N31" i="30"/>
  <c r="N39" i="30"/>
  <c r="AG39" i="30"/>
  <c r="N47" i="30"/>
  <c r="AG47" i="30"/>
  <c r="N55" i="30"/>
  <c r="AG55" i="30"/>
  <c r="N63" i="30"/>
  <c r="AG63" i="30"/>
  <c r="N71" i="30"/>
  <c r="AG71" i="30"/>
  <c r="AF27" i="30"/>
  <c r="M27" i="30"/>
  <c r="AY49" i="35"/>
  <c r="BR49" i="35"/>
  <c r="BR49" i="34"/>
  <c r="AY49" i="34"/>
  <c r="BR49" i="33"/>
  <c r="AY49" i="33"/>
  <c r="BR49" i="32"/>
  <c r="BR49" i="31"/>
  <c r="AY49" i="31"/>
  <c r="AY49" i="32"/>
  <c r="BR49" i="30"/>
  <c r="AY49" i="30"/>
  <c r="BR49" i="29"/>
  <c r="AY49" i="29"/>
  <c r="AF49" i="29"/>
  <c r="M49" i="29"/>
  <c r="BR61" i="35"/>
  <c r="AY61" i="35"/>
  <c r="AY61" i="34"/>
  <c r="BR61" i="34"/>
  <c r="BR61" i="33"/>
  <c r="AY61" i="33"/>
  <c r="BR61" i="32"/>
  <c r="AY61" i="32"/>
  <c r="AY61" i="31"/>
  <c r="BR61" i="31"/>
  <c r="BR61" i="30"/>
  <c r="AY61" i="30"/>
  <c r="AY61" i="29"/>
  <c r="AF61" i="29"/>
  <c r="BR61" i="29"/>
  <c r="M61" i="29"/>
  <c r="AC13" i="30"/>
  <c r="J13" i="30"/>
  <c r="AC21" i="30"/>
  <c r="J21" i="30"/>
  <c r="AC29" i="30"/>
  <c r="J29" i="30"/>
  <c r="AC37" i="30"/>
  <c r="J37" i="30"/>
  <c r="J45" i="30"/>
  <c r="AC45" i="30"/>
  <c r="J53" i="30"/>
  <c r="AC53" i="30"/>
  <c r="J61" i="30"/>
  <c r="AC61" i="30"/>
  <c r="J69" i="30"/>
  <c r="AC69" i="30"/>
  <c r="I15" i="30"/>
  <c r="AB15" i="30"/>
  <c r="I23" i="30"/>
  <c r="AB23" i="30"/>
  <c r="I31" i="30"/>
  <c r="AB31" i="30"/>
  <c r="I39" i="30"/>
  <c r="AB39" i="30"/>
  <c r="I47" i="30"/>
  <c r="AB47" i="30"/>
  <c r="I55" i="30"/>
  <c r="AB55" i="30"/>
  <c r="AB63" i="30"/>
  <c r="I63" i="30"/>
  <c r="AB71" i="30"/>
  <c r="I71" i="30"/>
  <c r="AT29" i="35"/>
  <c r="BM29" i="35"/>
  <c r="BM29" i="34"/>
  <c r="AT29" i="34"/>
  <c r="BM29" i="33"/>
  <c r="AT29" i="33"/>
  <c r="BM29" i="32"/>
  <c r="AT29" i="32"/>
  <c r="BM29" i="31"/>
  <c r="AT29" i="31"/>
  <c r="AT29" i="30"/>
  <c r="BM29" i="30"/>
  <c r="BM29" i="29"/>
  <c r="AT29" i="29"/>
  <c r="AA29" i="29"/>
  <c r="H29" i="29"/>
  <c r="BM51" i="35"/>
  <c r="AT51" i="35"/>
  <c r="BM51" i="34"/>
  <c r="AT51" i="34"/>
  <c r="BM51" i="33"/>
  <c r="AT51" i="33"/>
  <c r="BM51" i="32"/>
  <c r="BM51" i="31"/>
  <c r="AT51" i="32"/>
  <c r="AT51" i="31"/>
  <c r="BM51" i="30"/>
  <c r="AT51" i="30"/>
  <c r="BM51" i="29"/>
  <c r="AT51" i="29"/>
  <c r="AA51" i="29"/>
  <c r="H51" i="29"/>
  <c r="BM63" i="35"/>
  <c r="AT63" i="35"/>
  <c r="AT63" i="34"/>
  <c r="BM63" i="34"/>
  <c r="AT63" i="33"/>
  <c r="BM63" i="33"/>
  <c r="AT63" i="32"/>
  <c r="BM63" i="31"/>
  <c r="BM63" i="32"/>
  <c r="AT63" i="31"/>
  <c r="BM63" i="29"/>
  <c r="BM63" i="30"/>
  <c r="AT63" i="30"/>
  <c r="AT63" i="29"/>
  <c r="AA63" i="29"/>
  <c r="H63" i="29"/>
  <c r="G13" i="30"/>
  <c r="Z13" i="30"/>
  <c r="G21" i="30"/>
  <c r="Z21" i="30"/>
  <c r="G29" i="30"/>
  <c r="Z29" i="30"/>
  <c r="Z37" i="30"/>
  <c r="G37" i="30"/>
  <c r="Z45" i="30"/>
  <c r="G45" i="30"/>
  <c r="Z53" i="30"/>
  <c r="G53" i="30"/>
  <c r="Z61" i="30"/>
  <c r="G61" i="30"/>
  <c r="Z69" i="30"/>
  <c r="G69" i="30"/>
  <c r="Y15" i="30"/>
  <c r="F15" i="30"/>
  <c r="Y23" i="30"/>
  <c r="F23" i="30"/>
  <c r="Y31" i="30"/>
  <c r="F31" i="30"/>
  <c r="F39" i="30"/>
  <c r="Y39" i="30"/>
  <c r="F47" i="30"/>
  <c r="Y47" i="30"/>
  <c r="F55" i="30"/>
  <c r="Y55" i="30"/>
  <c r="F63" i="30"/>
  <c r="Y63" i="30"/>
  <c r="F71" i="30"/>
  <c r="Y71" i="30"/>
  <c r="C27" i="30"/>
  <c r="V27" i="30"/>
  <c r="AO49" i="35"/>
  <c r="BH49" i="35"/>
  <c r="AO49" i="34"/>
  <c r="BH49" i="34"/>
  <c r="AO49" i="33"/>
  <c r="BH49" i="33"/>
  <c r="BH49" i="32"/>
  <c r="AO49" i="32"/>
  <c r="AO49" i="31"/>
  <c r="BH49" i="31"/>
  <c r="BH49" i="29"/>
  <c r="BH49" i="30"/>
  <c r="AO49" i="30"/>
  <c r="V49" i="29"/>
  <c r="AO49" i="29"/>
  <c r="C49" i="29"/>
  <c r="BH61" i="35"/>
  <c r="AO61" i="35"/>
  <c r="BH61" i="34"/>
  <c r="AO61" i="34"/>
  <c r="BH61" i="33"/>
  <c r="AO61" i="33"/>
  <c r="AO61" i="32"/>
  <c r="BH61" i="32"/>
  <c r="BH61" i="31"/>
  <c r="AO61" i="31"/>
  <c r="BH61" i="30"/>
  <c r="BH61" i="29"/>
  <c r="AO61" i="30"/>
  <c r="AO61" i="29"/>
  <c r="V61" i="29"/>
  <c r="C61" i="29"/>
  <c r="AK14" i="29"/>
  <c r="R14" i="29"/>
  <c r="BD22" i="35"/>
  <c r="BW22" i="35"/>
  <c r="BD22" i="34"/>
  <c r="BW22" i="34"/>
  <c r="BW22" i="33"/>
  <c r="BD22" i="33"/>
  <c r="BW22" i="32"/>
  <c r="BD22" i="32"/>
  <c r="BW22" i="31"/>
  <c r="BD22" i="31"/>
  <c r="BD22" i="30"/>
  <c r="BW22" i="30"/>
  <c r="BW22" i="29"/>
  <c r="BD22" i="29"/>
  <c r="AK22" i="29"/>
  <c r="R22" i="29"/>
  <c r="BD30" i="35"/>
  <c r="BW30" i="35"/>
  <c r="BD30" i="34"/>
  <c r="BW30" i="34"/>
  <c r="BW30" i="33"/>
  <c r="BD30" i="33"/>
  <c r="BW30" i="32"/>
  <c r="BD30" i="32"/>
  <c r="BW30" i="31"/>
  <c r="BD30" i="31"/>
  <c r="BD30" i="30"/>
  <c r="BW30" i="30"/>
  <c r="BW30" i="29"/>
  <c r="BD30" i="29"/>
  <c r="AK30" i="29"/>
  <c r="R30" i="29"/>
  <c r="BD38" i="35"/>
  <c r="BW38" i="35"/>
  <c r="BD38" i="34"/>
  <c r="BW38" i="33"/>
  <c r="BW38" i="34"/>
  <c r="BD38" i="33"/>
  <c r="BW38" i="32"/>
  <c r="BW38" i="31"/>
  <c r="BD38" i="32"/>
  <c r="BD38" i="31"/>
  <c r="BD38" i="30"/>
  <c r="BW38" i="30"/>
  <c r="BD38" i="29"/>
  <c r="BW38" i="29"/>
  <c r="AK38" i="29"/>
  <c r="R38" i="29"/>
  <c r="BD46" i="35"/>
  <c r="BW46" i="35"/>
  <c r="BW46" i="34"/>
  <c r="BD46" i="34"/>
  <c r="BW46" i="33"/>
  <c r="BD46" i="33"/>
  <c r="BW46" i="32"/>
  <c r="BD46" i="32"/>
  <c r="BW46" i="31"/>
  <c r="BD46" i="31"/>
  <c r="BD46" i="30"/>
  <c r="BW46" i="30"/>
  <c r="BD46" i="29"/>
  <c r="AK46" i="29"/>
  <c r="BW46" i="29"/>
  <c r="R46" i="29"/>
  <c r="BD54" i="35"/>
  <c r="BW54" i="35"/>
  <c r="BW54" i="34"/>
  <c r="BD54" i="34"/>
  <c r="BW54" i="33"/>
  <c r="BD54" i="33"/>
  <c r="BW54" i="32"/>
  <c r="BW54" i="31"/>
  <c r="BD54" i="32"/>
  <c r="BD54" i="31"/>
  <c r="BD54" i="30"/>
  <c r="BW54" i="30"/>
  <c r="BD54" i="29"/>
  <c r="AK54" i="29"/>
  <c r="BW54" i="29"/>
  <c r="R54" i="29"/>
  <c r="BD62" i="35"/>
  <c r="BW62" i="35"/>
  <c r="BW62" i="34"/>
  <c r="BD62" i="34"/>
  <c r="BW62" i="33"/>
  <c r="BD62" i="33"/>
  <c r="BW62" i="32"/>
  <c r="BD62" i="32"/>
  <c r="BW62" i="31"/>
  <c r="BD62" i="31"/>
  <c r="BD62" i="30"/>
  <c r="BW62" i="30"/>
  <c r="BD62" i="29"/>
  <c r="AK62" i="29"/>
  <c r="BW62" i="29"/>
  <c r="R62" i="29"/>
  <c r="BD70" i="35"/>
  <c r="BW70" i="35"/>
  <c r="BW70" i="34"/>
  <c r="BD70" i="34"/>
  <c r="BW70" i="33"/>
  <c r="BD70" i="33"/>
  <c r="BW70" i="32"/>
  <c r="BW70" i="31"/>
  <c r="BD70" i="32"/>
  <c r="BD70" i="31"/>
  <c r="BD70" i="30"/>
  <c r="BW70" i="30"/>
  <c r="BD70" i="29"/>
  <c r="BW70" i="29"/>
  <c r="AK70" i="29"/>
  <c r="R70" i="29"/>
  <c r="AI14" i="29"/>
  <c r="P14" i="29"/>
  <c r="BU22" i="35"/>
  <c r="BB22" i="34"/>
  <c r="BB22" i="35"/>
  <c r="BU22" i="34"/>
  <c r="BU22" i="33"/>
  <c r="BB22" i="33"/>
  <c r="BU22" i="32"/>
  <c r="BB22" i="32"/>
  <c r="BU22" i="31"/>
  <c r="BB22" i="31"/>
  <c r="BU22" i="30"/>
  <c r="BB22" i="30"/>
  <c r="BU22" i="29"/>
  <c r="BB22" i="29"/>
  <c r="AI22" i="29"/>
  <c r="P22" i="29"/>
  <c r="BB30" i="35"/>
  <c r="BU30" i="35"/>
  <c r="BB30" i="34"/>
  <c r="BU30" i="34"/>
  <c r="BU30" i="33"/>
  <c r="BB30" i="33"/>
  <c r="BU30" i="32"/>
  <c r="BB30" i="32"/>
  <c r="BU30" i="31"/>
  <c r="BB30" i="31"/>
  <c r="BU30" i="30"/>
  <c r="BB30" i="30"/>
  <c r="BU30" i="29"/>
  <c r="BB30" i="29"/>
  <c r="AI30" i="29"/>
  <c r="P30" i="29"/>
  <c r="BB38" i="35"/>
  <c r="BU38" i="35"/>
  <c r="BB38" i="34"/>
  <c r="BU38" i="34"/>
  <c r="BB38" i="33"/>
  <c r="BU38" i="33"/>
  <c r="BB38" i="32"/>
  <c r="BU38" i="32"/>
  <c r="BU38" i="31"/>
  <c r="BB38" i="31"/>
  <c r="BU38" i="30"/>
  <c r="BB38" i="30"/>
  <c r="BB38" i="29"/>
  <c r="BU38" i="29"/>
  <c r="AI38" i="29"/>
  <c r="P38" i="29"/>
  <c r="BB46" i="35"/>
  <c r="BU46" i="35"/>
  <c r="BB46" i="34"/>
  <c r="BU46" i="34"/>
  <c r="BB46" i="33"/>
  <c r="BU46" i="33"/>
  <c r="BU46" i="32"/>
  <c r="BB46" i="32"/>
  <c r="BB46" i="31"/>
  <c r="BU46" i="31"/>
  <c r="BU46" i="30"/>
  <c r="BB46" i="30"/>
  <c r="BB46" i="29"/>
  <c r="AI46" i="29"/>
  <c r="BU46" i="29"/>
  <c r="P46" i="29"/>
  <c r="BB54" i="35"/>
  <c r="BU54" i="35"/>
  <c r="BB54" i="34"/>
  <c r="BU54" i="34"/>
  <c r="BB54" i="33"/>
  <c r="BU54" i="33"/>
  <c r="BU54" i="32"/>
  <c r="BB54" i="32"/>
  <c r="BB54" i="31"/>
  <c r="BU54" i="31"/>
  <c r="BU54" i="30"/>
  <c r="BB54" i="30"/>
  <c r="BU54" i="29"/>
  <c r="BB54" i="29"/>
  <c r="AI54" i="29"/>
  <c r="P54" i="29"/>
  <c r="BB62" i="35"/>
  <c r="BU62" i="35"/>
  <c r="BB62" i="34"/>
  <c r="BU62" i="34"/>
  <c r="BB62" i="33"/>
  <c r="BU62" i="33"/>
  <c r="BB62" i="32"/>
  <c r="BU62" i="32"/>
  <c r="BB62" i="31"/>
  <c r="BU62" i="31"/>
  <c r="BU62" i="30"/>
  <c r="BB62" i="30"/>
  <c r="BU62" i="29"/>
  <c r="BB62" i="29"/>
  <c r="AI62" i="29"/>
  <c r="P62" i="29"/>
  <c r="BU70" i="35"/>
  <c r="BB70" i="35"/>
  <c r="BB70" i="34"/>
  <c r="BU70" i="34"/>
  <c r="BB70" i="33"/>
  <c r="BU70" i="33"/>
  <c r="BB70" i="32"/>
  <c r="BU70" i="32"/>
  <c r="BB70" i="31"/>
  <c r="BU70" i="31"/>
  <c r="BU70" i="30"/>
  <c r="BB70" i="30"/>
  <c r="BU70" i="29"/>
  <c r="BB70" i="29"/>
  <c r="AI70" i="29"/>
  <c r="P70" i="29"/>
  <c r="AH14" i="29"/>
  <c r="O14" i="29"/>
  <c r="BT22" i="35"/>
  <c r="BA22" i="35"/>
  <c r="BA22" i="34"/>
  <c r="BT22" i="34"/>
  <c r="BT22" i="33"/>
  <c r="BA22" i="33"/>
  <c r="BT22" i="32"/>
  <c r="BA22" i="32"/>
  <c r="BT22" i="31"/>
  <c r="BA22" i="31"/>
  <c r="BT22" i="30"/>
  <c r="BA22" i="30"/>
  <c r="BT22" i="29"/>
  <c r="BA22" i="29"/>
  <c r="AH22" i="29"/>
  <c r="O22" i="29"/>
  <c r="BT30" i="35"/>
  <c r="BA30" i="35"/>
  <c r="BA30" i="34"/>
  <c r="BT30" i="34"/>
  <c r="BT30" i="33"/>
  <c r="BA30" i="33"/>
  <c r="BT30" i="32"/>
  <c r="BA30" i="32"/>
  <c r="BT30" i="31"/>
  <c r="BA30" i="31"/>
  <c r="BT30" i="30"/>
  <c r="BA30" i="30"/>
  <c r="BT30" i="29"/>
  <c r="BA30" i="29"/>
  <c r="AH30" i="29"/>
  <c r="O30" i="29"/>
  <c r="BT38" i="35"/>
  <c r="BA38" i="35"/>
  <c r="BA38" i="34"/>
  <c r="BT38" i="34"/>
  <c r="BA38" i="33"/>
  <c r="BT38" i="33"/>
  <c r="BA38" i="32"/>
  <c r="BT38" i="32"/>
  <c r="BA38" i="31"/>
  <c r="BT38" i="31"/>
  <c r="BT38" i="30"/>
  <c r="BA38" i="30"/>
  <c r="BA38" i="29"/>
  <c r="BT38" i="29"/>
  <c r="AH38" i="29"/>
  <c r="O38" i="29"/>
  <c r="BT46" i="35"/>
  <c r="BA46" i="35"/>
  <c r="BA46" i="34"/>
  <c r="BT46" i="34"/>
  <c r="BA46" i="33"/>
  <c r="BT46" i="33"/>
  <c r="BA46" i="32"/>
  <c r="BT46" i="32"/>
  <c r="BT46" i="31"/>
  <c r="BA46" i="31"/>
  <c r="BT46" i="30"/>
  <c r="BA46" i="30"/>
  <c r="BT46" i="29"/>
  <c r="BA46" i="29"/>
  <c r="AH46" i="29"/>
  <c r="O46" i="29"/>
  <c r="BT54" i="35"/>
  <c r="BA54" i="35"/>
  <c r="BA54" i="34"/>
  <c r="BT54" i="34"/>
  <c r="BA54" i="33"/>
  <c r="BT54" i="33"/>
  <c r="BA54" i="32"/>
  <c r="BT54" i="31"/>
  <c r="BT54" i="32"/>
  <c r="BA54" i="31"/>
  <c r="BT54" i="30"/>
  <c r="BA54" i="30"/>
  <c r="BT54" i="29"/>
  <c r="BA54" i="29"/>
  <c r="AH54" i="29"/>
  <c r="O54" i="29"/>
  <c r="BT62" i="35"/>
  <c r="BA62" i="35"/>
  <c r="BA62" i="34"/>
  <c r="BT62" i="34"/>
  <c r="BA62" i="33"/>
  <c r="BT62" i="33"/>
  <c r="BA62" i="32"/>
  <c r="BT62" i="31"/>
  <c r="BT62" i="32"/>
  <c r="BA62" i="31"/>
  <c r="BT62" i="30"/>
  <c r="BA62" i="30"/>
  <c r="BA62" i="29"/>
  <c r="BT62" i="29"/>
  <c r="AH62" i="29"/>
  <c r="O62" i="29"/>
  <c r="BT70" i="35"/>
  <c r="BA70" i="35"/>
  <c r="BA70" i="34"/>
  <c r="BT70" i="34"/>
  <c r="BA70" i="33"/>
  <c r="BT70" i="33"/>
  <c r="BA70" i="32"/>
  <c r="BT70" i="31"/>
  <c r="BT70" i="32"/>
  <c r="BA70" i="31"/>
  <c r="BT70" i="30"/>
  <c r="BA70" i="30"/>
  <c r="BT70" i="29"/>
  <c r="BA70" i="29"/>
  <c r="AH70" i="29"/>
  <c r="O70" i="29"/>
  <c r="AG14" i="29"/>
  <c r="N14" i="29"/>
  <c r="BS22" i="35"/>
  <c r="AZ22" i="35"/>
  <c r="BS22" i="34"/>
  <c r="AZ22" i="34"/>
  <c r="BS22" i="33"/>
  <c r="AZ22" i="33"/>
  <c r="AZ22" i="32"/>
  <c r="BS22" i="32"/>
  <c r="BS22" i="31"/>
  <c r="AZ22" i="31"/>
  <c r="BS22" i="30"/>
  <c r="AZ22" i="30"/>
  <c r="BS22" i="29"/>
  <c r="AZ22" i="29"/>
  <c r="AG22" i="29"/>
  <c r="N22" i="29"/>
  <c r="BS30" i="35"/>
  <c r="AZ30" i="35"/>
  <c r="BS30" i="34"/>
  <c r="BS30" i="33"/>
  <c r="AZ30" i="34"/>
  <c r="AZ30" i="33"/>
  <c r="AZ30" i="32"/>
  <c r="BS30" i="32"/>
  <c r="BS30" i="31"/>
  <c r="AZ30" i="31"/>
  <c r="BS30" i="30"/>
  <c r="AZ30" i="30"/>
  <c r="BS30" i="29"/>
  <c r="AZ30" i="29"/>
  <c r="AG30" i="29"/>
  <c r="N30" i="29"/>
  <c r="BS38" i="35"/>
  <c r="AZ38" i="35"/>
  <c r="BS38" i="34"/>
  <c r="BS38" i="33"/>
  <c r="AZ38" i="34"/>
  <c r="AZ38" i="33"/>
  <c r="AZ38" i="32"/>
  <c r="AZ38" i="31"/>
  <c r="BS38" i="32"/>
  <c r="BS38" i="31"/>
  <c r="BS38" i="30"/>
  <c r="AZ38" i="30"/>
  <c r="AZ38" i="29"/>
  <c r="BS38" i="29"/>
  <c r="AG38" i="29"/>
  <c r="N38" i="29"/>
  <c r="BS46" i="35"/>
  <c r="AZ46" i="35"/>
  <c r="AZ46" i="34"/>
  <c r="BS46" i="34"/>
  <c r="BS46" i="33"/>
  <c r="AZ46" i="33"/>
  <c r="BS46" i="32"/>
  <c r="AZ46" i="32"/>
  <c r="AZ46" i="31"/>
  <c r="BS46" i="31"/>
  <c r="BS46" i="30"/>
  <c r="AZ46" i="30"/>
  <c r="BS46" i="29"/>
  <c r="AZ46" i="29"/>
  <c r="AG46" i="29"/>
  <c r="N46" i="29"/>
  <c r="BS54" i="35"/>
  <c r="AZ54" i="35"/>
  <c r="AZ54" i="34"/>
  <c r="BS54" i="34"/>
  <c r="BS54" i="33"/>
  <c r="AZ54" i="33"/>
  <c r="BS54" i="32"/>
  <c r="AZ54" i="32"/>
  <c r="AZ54" i="31"/>
  <c r="BS54" i="31"/>
  <c r="BS54" i="30"/>
  <c r="AZ54" i="30"/>
  <c r="BS54" i="29"/>
  <c r="AZ54" i="29"/>
  <c r="AG54" i="29"/>
  <c r="N54" i="29"/>
  <c r="BS62" i="35"/>
  <c r="AZ62" i="35"/>
  <c r="AZ62" i="34"/>
  <c r="BS62" i="34"/>
  <c r="BS62" i="33"/>
  <c r="AZ62" i="33"/>
  <c r="BS62" i="32"/>
  <c r="AZ62" i="32"/>
  <c r="AZ62" i="31"/>
  <c r="BS62" i="31"/>
  <c r="BS62" i="30"/>
  <c r="AZ62" i="30"/>
  <c r="BS62" i="29"/>
  <c r="AZ62" i="29"/>
  <c r="AG62" i="29"/>
  <c r="N62" i="29"/>
  <c r="BS70" i="35"/>
  <c r="AZ70" i="35"/>
  <c r="AZ70" i="34"/>
  <c r="BS70" i="34"/>
  <c r="BS70" i="33"/>
  <c r="AZ70" i="33"/>
  <c r="BS70" i="32"/>
  <c r="AZ70" i="32"/>
  <c r="AZ70" i="31"/>
  <c r="BS70" i="31"/>
  <c r="BS70" i="30"/>
  <c r="AZ70" i="30"/>
  <c r="BS70" i="29"/>
  <c r="AZ70" i="29"/>
  <c r="AG70" i="29"/>
  <c r="N70" i="29"/>
  <c r="BR20" i="35"/>
  <c r="AY20" i="34"/>
  <c r="AY20" i="35"/>
  <c r="BR20" i="34"/>
  <c r="BR20" i="33"/>
  <c r="AY20" i="33"/>
  <c r="BR20" i="32"/>
  <c r="AY20" i="32"/>
  <c r="BR20" i="31"/>
  <c r="AY20" i="31"/>
  <c r="AY20" i="30"/>
  <c r="BR20" i="30"/>
  <c r="BR20" i="29"/>
  <c r="AY20" i="29"/>
  <c r="AF20" i="29"/>
  <c r="M20" i="29"/>
  <c r="M42" i="30"/>
  <c r="AF42" i="30"/>
  <c r="AY58" i="35"/>
  <c r="BR58" i="35"/>
  <c r="BR58" i="34"/>
  <c r="AY58" i="34"/>
  <c r="AY58" i="33"/>
  <c r="BR58" i="33"/>
  <c r="BR58" i="32"/>
  <c r="AY58" i="32"/>
  <c r="BR58" i="31"/>
  <c r="AY58" i="31"/>
  <c r="BR58" i="30"/>
  <c r="AY58" i="30"/>
  <c r="AY58" i="29"/>
  <c r="AF58" i="29"/>
  <c r="BR58" i="29"/>
  <c r="M58" i="29"/>
  <c r="BR70" i="35"/>
  <c r="AY70" i="35"/>
  <c r="BR70" i="34"/>
  <c r="AY70" i="34"/>
  <c r="BR70" i="33"/>
  <c r="AY70" i="33"/>
  <c r="AY70" i="32"/>
  <c r="BR70" i="32"/>
  <c r="AY70" i="31"/>
  <c r="BR70" i="31"/>
  <c r="BR70" i="30"/>
  <c r="AY70" i="30"/>
  <c r="M70" i="29"/>
  <c r="BR70" i="29"/>
  <c r="AY70" i="29"/>
  <c r="AF70" i="29"/>
  <c r="BO16" i="35"/>
  <c r="AV16" i="34"/>
  <c r="AV16" i="35"/>
  <c r="BO16" i="34"/>
  <c r="BO16" i="33"/>
  <c r="AV16" i="33"/>
  <c r="BO16" i="32"/>
  <c r="AV16" i="32"/>
  <c r="BO16" i="31"/>
  <c r="AV16" i="31"/>
  <c r="BO16" i="30"/>
  <c r="AV16" i="30"/>
  <c r="BO16" i="29"/>
  <c r="AV16" i="29"/>
  <c r="AC16" i="29"/>
  <c r="J16" i="29"/>
  <c r="BO24" i="35"/>
  <c r="AV24" i="34"/>
  <c r="AV24" i="35"/>
  <c r="BO24" i="34"/>
  <c r="BO24" i="33"/>
  <c r="AV24" i="33"/>
  <c r="BO24" i="32"/>
  <c r="AV24" i="32"/>
  <c r="BO24" i="31"/>
  <c r="AV24" i="31"/>
  <c r="BO24" i="30"/>
  <c r="AV24" i="30"/>
  <c r="BO24" i="29"/>
  <c r="AV24" i="29"/>
  <c r="AC24" i="29"/>
  <c r="J24" i="29"/>
  <c r="AV32" i="35"/>
  <c r="BO32" i="35"/>
  <c r="AV32" i="34"/>
  <c r="BO32" i="34"/>
  <c r="AV32" i="33"/>
  <c r="BO32" i="33"/>
  <c r="BO32" i="32"/>
  <c r="AV32" i="32"/>
  <c r="AV32" i="31"/>
  <c r="BO32" i="31"/>
  <c r="BO32" i="30"/>
  <c r="AV32" i="30"/>
  <c r="BO32" i="29"/>
  <c r="AV32" i="29"/>
  <c r="AC32" i="29"/>
  <c r="J32" i="29"/>
  <c r="AV40" i="35"/>
  <c r="BO40" i="35"/>
  <c r="AV40" i="34"/>
  <c r="BO40" i="34"/>
  <c r="AV40" i="33"/>
  <c r="BO40" i="33"/>
  <c r="AV40" i="32"/>
  <c r="BO40" i="32"/>
  <c r="AV40" i="31"/>
  <c r="BO40" i="31"/>
  <c r="BO40" i="30"/>
  <c r="AV40" i="30"/>
  <c r="BO40" i="29"/>
  <c r="AV40" i="29"/>
  <c r="AC40" i="29"/>
  <c r="J40" i="29"/>
  <c r="AV48" i="35"/>
  <c r="BO48" i="35"/>
  <c r="AV48" i="34"/>
  <c r="BO48" i="34"/>
  <c r="AV48" i="33"/>
  <c r="BO48" i="33"/>
  <c r="AV48" i="31"/>
  <c r="BO48" i="32"/>
  <c r="AV48" i="32"/>
  <c r="BO48" i="31"/>
  <c r="BO48" i="30"/>
  <c r="AV48" i="30"/>
  <c r="BO48" i="29"/>
  <c r="AV48" i="29"/>
  <c r="AC48" i="29"/>
  <c r="J48" i="29"/>
  <c r="AV56" i="35"/>
  <c r="BO56" i="35"/>
  <c r="AV56" i="34"/>
  <c r="BO56" i="34"/>
  <c r="AV56" i="33"/>
  <c r="BO56" i="33"/>
  <c r="BO56" i="32"/>
  <c r="AV56" i="32"/>
  <c r="AV56" i="31"/>
  <c r="BO56" i="31"/>
  <c r="BO56" i="30"/>
  <c r="BO56" i="29"/>
  <c r="AV56" i="30"/>
  <c r="AV56" i="29"/>
  <c r="AC56" i="29"/>
  <c r="J56" i="29"/>
  <c r="BO64" i="35"/>
  <c r="AV64" i="35"/>
  <c r="AV64" i="34"/>
  <c r="BO64" i="34"/>
  <c r="AV64" i="33"/>
  <c r="BO64" i="33"/>
  <c r="AV64" i="32"/>
  <c r="BO64" i="32"/>
  <c r="AV64" i="31"/>
  <c r="BO64" i="31"/>
  <c r="BO64" i="30"/>
  <c r="BO64" i="29"/>
  <c r="AV64" i="30"/>
  <c r="AV64" i="29"/>
  <c r="AC64" i="29"/>
  <c r="J64" i="29"/>
  <c r="BO72" i="35"/>
  <c r="AV72" i="35"/>
  <c r="AV72" i="34"/>
  <c r="BO72" i="34"/>
  <c r="AV72" i="33"/>
  <c r="BO72" i="33"/>
  <c r="AV72" i="32"/>
  <c r="BO72" i="31"/>
  <c r="BO72" i="32"/>
  <c r="AV72" i="31"/>
  <c r="BO72" i="30"/>
  <c r="BO72" i="29"/>
  <c r="AV72" i="30"/>
  <c r="AV72" i="29"/>
  <c r="AC72" i="29"/>
  <c r="J72" i="29"/>
  <c r="AC73" i="29"/>
  <c r="J73" i="29"/>
  <c r="BN16" i="35"/>
  <c r="AU16" i="34"/>
  <c r="AU16" i="35"/>
  <c r="BN16" i="34"/>
  <c r="BN16" i="33"/>
  <c r="AU16" i="33"/>
  <c r="BN16" i="32"/>
  <c r="AU16" i="32"/>
  <c r="BN16" i="31"/>
  <c r="AU16" i="31"/>
  <c r="BN16" i="30"/>
  <c r="AU16" i="30"/>
  <c r="BN16" i="29"/>
  <c r="AU16" i="29"/>
  <c r="AB16" i="29"/>
  <c r="I16" i="29"/>
  <c r="BN24" i="35"/>
  <c r="AU24" i="34"/>
  <c r="AU24" i="35"/>
  <c r="BN24" i="34"/>
  <c r="BN24" i="33"/>
  <c r="AU24" i="33"/>
  <c r="BN24" i="32"/>
  <c r="AU24" i="32"/>
  <c r="BN24" i="31"/>
  <c r="AU24" i="31"/>
  <c r="BN24" i="30"/>
  <c r="AU24" i="30"/>
  <c r="BN24" i="29"/>
  <c r="AU24" i="29"/>
  <c r="AB24" i="29"/>
  <c r="I24" i="29"/>
  <c r="BN32" i="35"/>
  <c r="AU32" i="35"/>
  <c r="AU32" i="34"/>
  <c r="BN32" i="34"/>
  <c r="BN32" i="33"/>
  <c r="AU32" i="33"/>
  <c r="BN32" i="32"/>
  <c r="AU32" i="32"/>
  <c r="AU32" i="31"/>
  <c r="BN32" i="31"/>
  <c r="BN32" i="30"/>
  <c r="AU32" i="30"/>
  <c r="BN32" i="29"/>
  <c r="AU32" i="29"/>
  <c r="AB32" i="29"/>
  <c r="I32" i="29"/>
  <c r="BN40" i="35"/>
  <c r="AU40" i="35"/>
  <c r="AU40" i="34"/>
  <c r="BN40" i="34"/>
  <c r="AU40" i="33"/>
  <c r="BN40" i="33"/>
  <c r="BN40" i="32"/>
  <c r="BN40" i="31"/>
  <c r="AU40" i="32"/>
  <c r="AU40" i="31"/>
  <c r="BN40" i="30"/>
  <c r="AU40" i="30"/>
  <c r="BN40" i="29"/>
  <c r="AU40" i="29"/>
  <c r="AB40" i="29"/>
  <c r="I40" i="29"/>
  <c r="BN48" i="35"/>
  <c r="AU48" i="35"/>
  <c r="AU48" i="34"/>
  <c r="BN48" i="34"/>
  <c r="AU48" i="33"/>
  <c r="BN48" i="33"/>
  <c r="AU48" i="32"/>
  <c r="BN48" i="32"/>
  <c r="BN48" i="31"/>
  <c r="AU48" i="31"/>
  <c r="BN48" i="30"/>
  <c r="AU48" i="30"/>
  <c r="BN48" i="29"/>
  <c r="AU48" i="29"/>
  <c r="AB48" i="29"/>
  <c r="I48" i="29"/>
  <c r="BN56" i="35"/>
  <c r="AU56" i="35"/>
  <c r="AU56" i="34"/>
  <c r="BN56" i="34"/>
  <c r="AU56" i="33"/>
  <c r="BN56" i="33"/>
  <c r="AU56" i="32"/>
  <c r="BN56" i="32"/>
  <c r="BN56" i="31"/>
  <c r="AU56" i="31"/>
  <c r="BN56" i="30"/>
  <c r="AU56" i="30"/>
  <c r="BN56" i="29"/>
  <c r="AU56" i="29"/>
  <c r="AB56" i="29"/>
  <c r="I56" i="29"/>
  <c r="BN64" i="35"/>
  <c r="AU64" i="35"/>
  <c r="AU64" i="34"/>
  <c r="BN64" i="34"/>
  <c r="AU64" i="33"/>
  <c r="BN64" i="33"/>
  <c r="AU64" i="32"/>
  <c r="BN64" i="32"/>
  <c r="BN64" i="31"/>
  <c r="AU64" i="31"/>
  <c r="BN64" i="30"/>
  <c r="AU64" i="30"/>
  <c r="AU64" i="29"/>
  <c r="BN64" i="29"/>
  <c r="AB64" i="29"/>
  <c r="I64" i="29"/>
  <c r="BN72" i="35"/>
  <c r="AU72" i="35"/>
  <c r="AU72" i="34"/>
  <c r="BN72" i="34"/>
  <c r="AU72" i="33"/>
  <c r="BN72" i="33"/>
  <c r="AU72" i="32"/>
  <c r="BN72" i="31"/>
  <c r="BN72" i="32"/>
  <c r="AU72" i="31"/>
  <c r="BN72" i="30"/>
  <c r="AU72" i="30"/>
  <c r="AU72" i="29"/>
  <c r="AB72" i="29"/>
  <c r="I72" i="29"/>
  <c r="BN72" i="29"/>
  <c r="AB73" i="29"/>
  <c r="I73" i="29"/>
  <c r="H26" i="30"/>
  <c r="AA26" i="30"/>
  <c r="AT44" i="35"/>
  <c r="BM44" i="35"/>
  <c r="BM44" i="34"/>
  <c r="AT44" i="34"/>
  <c r="BM44" i="33"/>
  <c r="AT44" i="33"/>
  <c r="BM44" i="32"/>
  <c r="BM44" i="31"/>
  <c r="AT44" i="31"/>
  <c r="AT44" i="32"/>
  <c r="BM44" i="30"/>
  <c r="AT44" i="29"/>
  <c r="AT44" i="30"/>
  <c r="AA44" i="29"/>
  <c r="BM44" i="29"/>
  <c r="H44" i="29"/>
  <c r="H60" i="30"/>
  <c r="AA60" i="30"/>
  <c r="BM72" i="35"/>
  <c r="AT72" i="35"/>
  <c r="AT72" i="34"/>
  <c r="BM72" i="34"/>
  <c r="BM72" i="33"/>
  <c r="AT72" i="33"/>
  <c r="BM72" i="32"/>
  <c r="AT72" i="32"/>
  <c r="AT72" i="31"/>
  <c r="BM72" i="31"/>
  <c r="BM72" i="30"/>
  <c r="BM72" i="29"/>
  <c r="AT72" i="30"/>
  <c r="AT72" i="29"/>
  <c r="AA72" i="29"/>
  <c r="H72" i="29"/>
  <c r="AA73" i="29"/>
  <c r="H73" i="29"/>
  <c r="G18" i="30"/>
  <c r="Z18" i="30"/>
  <c r="G26" i="30"/>
  <c r="Z26" i="30"/>
  <c r="G34" i="30"/>
  <c r="Z34" i="30"/>
  <c r="G42" i="30"/>
  <c r="Z42" i="30"/>
  <c r="G50" i="30"/>
  <c r="Z50" i="30"/>
  <c r="Z58" i="30"/>
  <c r="G58" i="30"/>
  <c r="Z66" i="30"/>
  <c r="G66" i="30"/>
  <c r="Z74" i="30"/>
  <c r="G74" i="30"/>
  <c r="Y18" i="30"/>
  <c r="F18" i="30"/>
  <c r="Y26" i="30"/>
  <c r="F26" i="30"/>
  <c r="Y34" i="30"/>
  <c r="F34" i="30"/>
  <c r="Y42" i="30"/>
  <c r="F42" i="30"/>
  <c r="Y50" i="30"/>
  <c r="F50" i="30"/>
  <c r="Y58" i="30"/>
  <c r="F58" i="30"/>
  <c r="Y66" i="30"/>
  <c r="F66" i="30"/>
  <c r="Y74" i="30"/>
  <c r="F74" i="30"/>
  <c r="C28" i="30"/>
  <c r="V28" i="30"/>
  <c r="AO48" i="35"/>
  <c r="BH48" i="35"/>
  <c r="BH48" i="34"/>
  <c r="AO48" i="34"/>
  <c r="AO48" i="33"/>
  <c r="BH48" i="33"/>
  <c r="BH48" i="32"/>
  <c r="AO48" i="32"/>
  <c r="BH48" i="31"/>
  <c r="AO48" i="31"/>
  <c r="BH48" i="30"/>
  <c r="AO48" i="30"/>
  <c r="BH48" i="29"/>
  <c r="AO48" i="29"/>
  <c r="V48" i="29"/>
  <c r="C48" i="29"/>
  <c r="C62" i="30"/>
  <c r="V62" i="30"/>
  <c r="BH74" i="35"/>
  <c r="AO74" i="35"/>
  <c r="BH74" i="34"/>
  <c r="AO74" i="34"/>
  <c r="AO74" i="33"/>
  <c r="BH74" i="33"/>
  <c r="AO74" i="32"/>
  <c r="BH74" i="32"/>
  <c r="BH74" i="31"/>
  <c r="AO74" i="31"/>
  <c r="AO74" i="30"/>
  <c r="BH74" i="30"/>
  <c r="BH74" i="29"/>
  <c r="AO74" i="29"/>
  <c r="V74" i="29"/>
  <c r="C74" i="29"/>
  <c r="E67" i="30"/>
  <c r="X67" i="30"/>
  <c r="E59" i="30"/>
  <c r="X59" i="30"/>
  <c r="X51" i="30"/>
  <c r="E51" i="30"/>
  <c r="X43" i="30"/>
  <c r="E43" i="30"/>
  <c r="X35" i="30"/>
  <c r="E35" i="30"/>
  <c r="X27" i="30"/>
  <c r="E27" i="30"/>
  <c r="X19" i="30"/>
  <c r="E19" i="30"/>
  <c r="L66" i="30"/>
  <c r="AE66" i="30"/>
  <c r="L58" i="30"/>
  <c r="AE58" i="30"/>
  <c r="L50" i="30"/>
  <c r="AE50" i="30"/>
  <c r="L42" i="30"/>
  <c r="AE42" i="30"/>
  <c r="AE34" i="30"/>
  <c r="L34" i="30"/>
  <c r="AE26" i="30"/>
  <c r="L26" i="30"/>
  <c r="AE18" i="30"/>
  <c r="L18" i="30"/>
  <c r="L16" i="31"/>
  <c r="AE16" i="31"/>
  <c r="AE32" i="31"/>
  <c r="L32" i="31"/>
  <c r="AE48" i="31"/>
  <c r="L48" i="31"/>
  <c r="AE64" i="31"/>
  <c r="L64" i="31"/>
  <c r="L25" i="31"/>
  <c r="AE25" i="31"/>
  <c r="L41" i="31"/>
  <c r="AE41" i="31"/>
  <c r="L57" i="31"/>
  <c r="AE57" i="31"/>
  <c r="V74" i="31"/>
  <c r="C74" i="31"/>
  <c r="V47" i="31"/>
  <c r="C47" i="31"/>
  <c r="C21" i="31"/>
  <c r="V21" i="31"/>
  <c r="Y68" i="31"/>
  <c r="F68" i="31"/>
  <c r="F60" i="31"/>
  <c r="Y60" i="31"/>
  <c r="F52" i="31"/>
  <c r="Y52" i="31"/>
  <c r="F44" i="31"/>
  <c r="Y44" i="31"/>
  <c r="Y36" i="31"/>
  <c r="F36" i="31"/>
  <c r="Y28" i="31"/>
  <c r="F28" i="31"/>
  <c r="F20" i="31"/>
  <c r="Y20" i="31"/>
  <c r="Y12" i="31"/>
  <c r="F12" i="31"/>
  <c r="G67" i="31"/>
  <c r="Z67" i="31"/>
  <c r="Z59" i="31"/>
  <c r="G59" i="31"/>
  <c r="Z51" i="31"/>
  <c r="G51" i="31"/>
  <c r="Z43" i="31"/>
  <c r="G43" i="31"/>
  <c r="Z35" i="31"/>
  <c r="G35" i="31"/>
  <c r="G27" i="31"/>
  <c r="Z27" i="31"/>
  <c r="Z19" i="31"/>
  <c r="G19" i="31"/>
  <c r="H47" i="31"/>
  <c r="AA47" i="31"/>
  <c r="H21" i="31"/>
  <c r="AA21" i="31"/>
  <c r="J68" i="31"/>
  <c r="AC68" i="31"/>
  <c r="J60" i="31"/>
  <c r="AC60" i="31"/>
  <c r="J52" i="31"/>
  <c r="AC52" i="31"/>
  <c r="J44" i="31"/>
  <c r="AC44" i="31"/>
  <c r="J36" i="31"/>
  <c r="AC36" i="31"/>
  <c r="J28" i="31"/>
  <c r="AC28" i="31"/>
  <c r="J20" i="31"/>
  <c r="AC20" i="31"/>
  <c r="AC12" i="31"/>
  <c r="J12" i="31"/>
  <c r="AF53" i="31"/>
  <c r="M53" i="31"/>
  <c r="M22" i="31"/>
  <c r="AF22" i="31"/>
  <c r="AH69" i="31"/>
  <c r="O69" i="31"/>
  <c r="AH61" i="31"/>
  <c r="O61" i="31"/>
  <c r="AH53" i="31"/>
  <c r="O53" i="31"/>
  <c r="AH45" i="31"/>
  <c r="O45" i="31"/>
  <c r="AH37" i="31"/>
  <c r="O37" i="31"/>
  <c r="O29" i="31"/>
  <c r="AH29" i="31"/>
  <c r="O21" i="31"/>
  <c r="AH21" i="31"/>
  <c r="AH13" i="31"/>
  <c r="O13" i="31"/>
  <c r="P68" i="31"/>
  <c r="AI68" i="31"/>
  <c r="AI60" i="31"/>
  <c r="P60" i="31"/>
  <c r="AI52" i="31"/>
  <c r="P52" i="31"/>
  <c r="AI44" i="31"/>
  <c r="P44" i="31"/>
  <c r="AI36" i="31"/>
  <c r="P36" i="31"/>
  <c r="AI28" i="31"/>
  <c r="P28" i="31"/>
  <c r="AI20" i="31"/>
  <c r="P20" i="31"/>
  <c r="P12" i="31"/>
  <c r="AI12" i="31"/>
  <c r="L22" i="35"/>
  <c r="AE22" i="35"/>
  <c r="AE38" i="35"/>
  <c r="L38" i="35"/>
  <c r="L54" i="35"/>
  <c r="AE54" i="35"/>
  <c r="AE70" i="35"/>
  <c r="L70" i="35"/>
  <c r="E22" i="35"/>
  <c r="X22" i="35"/>
  <c r="W36" i="35"/>
  <c r="D36" i="35"/>
  <c r="E52" i="35"/>
  <c r="X52" i="35"/>
  <c r="E68" i="35"/>
  <c r="X68" i="35"/>
  <c r="AE19" i="34"/>
  <c r="L19" i="34"/>
  <c r="AE35" i="34"/>
  <c r="L35" i="34"/>
  <c r="L51" i="34"/>
  <c r="AE51" i="34"/>
  <c r="L67" i="34"/>
  <c r="AE67" i="34"/>
  <c r="X21" i="34"/>
  <c r="E21" i="34"/>
  <c r="X33" i="34"/>
  <c r="E33" i="34"/>
  <c r="W43" i="34"/>
  <c r="D43" i="34"/>
  <c r="X57" i="34"/>
  <c r="E57" i="34"/>
  <c r="L21" i="33"/>
  <c r="AE21" i="33"/>
  <c r="AE37" i="33"/>
  <c r="L37" i="33"/>
  <c r="AE53" i="33"/>
  <c r="L53" i="33"/>
  <c r="AE69" i="33"/>
  <c r="L69" i="33"/>
  <c r="E17" i="33"/>
  <c r="X17" i="33"/>
  <c r="D25" i="33"/>
  <c r="W25" i="33"/>
  <c r="X35" i="33"/>
  <c r="E35" i="33"/>
  <c r="X43" i="33"/>
  <c r="E43" i="33"/>
  <c r="W51" i="33"/>
  <c r="D51" i="33"/>
  <c r="W59" i="33"/>
  <c r="D59" i="33"/>
  <c r="E69" i="33"/>
  <c r="X69" i="33"/>
  <c r="L27" i="32"/>
  <c r="AE27" i="32"/>
  <c r="L43" i="32"/>
  <c r="AE43" i="32"/>
  <c r="L59" i="32"/>
  <c r="AE59" i="32"/>
  <c r="X33" i="32"/>
  <c r="E33" i="32"/>
  <c r="AE23" i="35"/>
  <c r="L23" i="35"/>
  <c r="L39" i="35"/>
  <c r="AE39" i="35"/>
  <c r="L55" i="35"/>
  <c r="AE55" i="35"/>
  <c r="L71" i="35"/>
  <c r="AE71" i="35"/>
  <c r="X23" i="35"/>
  <c r="E23" i="35"/>
  <c r="X37" i="35"/>
  <c r="E37" i="35"/>
  <c r="D49" i="35"/>
  <c r="W49" i="35"/>
  <c r="X63" i="35"/>
  <c r="E63" i="35"/>
  <c r="L24" i="34"/>
  <c r="AE24" i="34"/>
  <c r="AE40" i="34"/>
  <c r="L40" i="34"/>
  <c r="AE56" i="34"/>
  <c r="L56" i="34"/>
  <c r="L72" i="34"/>
  <c r="AE72" i="34"/>
  <c r="L73" i="34"/>
  <c r="AE73" i="34"/>
  <c r="W22" i="34"/>
  <c r="D22" i="34"/>
  <c r="E38" i="34"/>
  <c r="X38" i="34"/>
  <c r="E54" i="34"/>
  <c r="X54" i="34"/>
  <c r="X70" i="34"/>
  <c r="E70" i="34"/>
  <c r="L24" i="33"/>
  <c r="AE24" i="33"/>
  <c r="AE40" i="33"/>
  <c r="L40" i="33"/>
  <c r="L56" i="33"/>
  <c r="AE56" i="33"/>
  <c r="AE72" i="33"/>
  <c r="L72" i="33"/>
  <c r="L73" i="33"/>
  <c r="AE73" i="33"/>
  <c r="X24" i="33"/>
  <c r="E24" i="33"/>
  <c r="X34" i="33"/>
  <c r="E34" i="33"/>
  <c r="E42" i="33"/>
  <c r="X42" i="33"/>
  <c r="E50" i="33"/>
  <c r="X50" i="33"/>
  <c r="E58" i="33"/>
  <c r="X58" i="33"/>
  <c r="E66" i="33"/>
  <c r="X66" i="33"/>
  <c r="E74" i="33"/>
  <c r="X74" i="33"/>
  <c r="AE22" i="32"/>
  <c r="L22" i="32"/>
  <c r="L38" i="32"/>
  <c r="AE38" i="32"/>
  <c r="L54" i="32"/>
  <c r="AE54" i="32"/>
  <c r="L70" i="32"/>
  <c r="AE70" i="32"/>
  <c r="V20" i="32"/>
  <c r="C20" i="32"/>
  <c r="Y66" i="32"/>
  <c r="F66" i="32"/>
  <c r="Y58" i="32"/>
  <c r="F58" i="32"/>
  <c r="Y50" i="32"/>
  <c r="F50" i="32"/>
  <c r="F42" i="32"/>
  <c r="Y42" i="32"/>
  <c r="Y34" i="32"/>
  <c r="F34" i="32"/>
  <c r="Y26" i="32"/>
  <c r="F26" i="32"/>
  <c r="Y18" i="32"/>
  <c r="F18" i="32"/>
  <c r="G74" i="32"/>
  <c r="Z74" i="32"/>
  <c r="Z65" i="32"/>
  <c r="G65" i="32"/>
  <c r="Z57" i="32"/>
  <c r="G57" i="32"/>
  <c r="Z49" i="32"/>
  <c r="G49" i="32"/>
  <c r="Z41" i="32"/>
  <c r="G41" i="32"/>
  <c r="G33" i="32"/>
  <c r="Z33" i="32"/>
  <c r="G25" i="32"/>
  <c r="Z25" i="32"/>
  <c r="G17" i="32"/>
  <c r="Z17" i="32"/>
  <c r="H59" i="32"/>
  <c r="AA59" i="32"/>
  <c r="AB52" i="32"/>
  <c r="I52" i="32"/>
  <c r="J71" i="32"/>
  <c r="AC71" i="32"/>
  <c r="J63" i="32"/>
  <c r="AC63" i="32"/>
  <c r="J55" i="32"/>
  <c r="AC55" i="32"/>
  <c r="J47" i="32"/>
  <c r="AC47" i="32"/>
  <c r="J39" i="32"/>
  <c r="AC39" i="32"/>
  <c r="AC31" i="32"/>
  <c r="J31" i="32"/>
  <c r="AC23" i="32"/>
  <c r="J23" i="32"/>
  <c r="AC15" i="32"/>
  <c r="J15" i="32"/>
  <c r="M43" i="32"/>
  <c r="AF43" i="32"/>
  <c r="AG36" i="32"/>
  <c r="N36" i="32"/>
  <c r="AH69" i="32"/>
  <c r="O69" i="32"/>
  <c r="AH61" i="32"/>
  <c r="O61" i="32"/>
  <c r="AH53" i="32"/>
  <c r="O53" i="32"/>
  <c r="AH45" i="32"/>
  <c r="O45" i="32"/>
  <c r="AH37" i="32"/>
  <c r="O37" i="32"/>
  <c r="O29" i="32"/>
  <c r="AH29" i="32"/>
  <c r="O21" i="32"/>
  <c r="AH21" i="32"/>
  <c r="AH13" i="32"/>
  <c r="O13" i="32"/>
  <c r="P68" i="32"/>
  <c r="AI68" i="32"/>
  <c r="P60" i="32"/>
  <c r="AI60" i="32"/>
  <c r="P52" i="32"/>
  <c r="AI52" i="32"/>
  <c r="P44" i="32"/>
  <c r="AI44" i="32"/>
  <c r="P36" i="32"/>
  <c r="AI36" i="32"/>
  <c r="AI28" i="32"/>
  <c r="P28" i="32"/>
  <c r="AI20" i="32"/>
  <c r="P20" i="32"/>
  <c r="AI12" i="32"/>
  <c r="P12" i="32"/>
  <c r="R14" i="32"/>
  <c r="AK14" i="32"/>
  <c r="C69" i="33"/>
  <c r="V69" i="33"/>
  <c r="C61" i="33"/>
  <c r="V61" i="33"/>
  <c r="C53" i="33"/>
  <c r="V53" i="33"/>
  <c r="C45" i="33"/>
  <c r="V45" i="33"/>
  <c r="C37" i="33"/>
  <c r="V37" i="33"/>
  <c r="V29" i="33"/>
  <c r="C29" i="33"/>
  <c r="V21" i="33"/>
  <c r="C21" i="33"/>
  <c r="V13" i="33"/>
  <c r="C13" i="33"/>
  <c r="Y68" i="33"/>
  <c r="F68" i="33"/>
  <c r="Y60" i="33"/>
  <c r="F60" i="33"/>
  <c r="Y52" i="33"/>
  <c r="F52" i="33"/>
  <c r="Y44" i="33"/>
  <c r="F44" i="33"/>
  <c r="Y36" i="33"/>
  <c r="F36" i="33"/>
  <c r="F28" i="33"/>
  <c r="Y28" i="33"/>
  <c r="F20" i="33"/>
  <c r="Y20" i="33"/>
  <c r="F12" i="33"/>
  <c r="Y12" i="33"/>
  <c r="G67" i="33"/>
  <c r="Z67" i="33"/>
  <c r="G59" i="33"/>
  <c r="Z59" i="33"/>
  <c r="G51" i="33"/>
  <c r="Z51" i="33"/>
  <c r="G43" i="33"/>
  <c r="Z43" i="33"/>
  <c r="G35" i="33"/>
  <c r="Z35" i="33"/>
  <c r="Z27" i="33"/>
  <c r="G27" i="33"/>
  <c r="Z19" i="33"/>
  <c r="G19" i="33"/>
  <c r="H66" i="33"/>
  <c r="AA66" i="33"/>
  <c r="AA58" i="33"/>
  <c r="H58" i="33"/>
  <c r="H50" i="33"/>
  <c r="AA50" i="33"/>
  <c r="H42" i="33"/>
  <c r="AA42" i="33"/>
  <c r="H34" i="33"/>
  <c r="AA34" i="33"/>
  <c r="H26" i="33"/>
  <c r="AA26" i="33"/>
  <c r="H18" i="33"/>
  <c r="AA18" i="33"/>
  <c r="AB74" i="33"/>
  <c r="I74" i="33"/>
  <c r="AB65" i="33"/>
  <c r="I65" i="33"/>
  <c r="I57" i="33"/>
  <c r="AB57" i="33"/>
  <c r="AB49" i="33"/>
  <c r="I49" i="33"/>
  <c r="I41" i="33"/>
  <c r="AB41" i="33"/>
  <c r="I33" i="33"/>
  <c r="AB33" i="33"/>
  <c r="I25" i="33"/>
  <c r="AB25" i="33"/>
  <c r="I17" i="33"/>
  <c r="AB17" i="33"/>
  <c r="AC72" i="33"/>
  <c r="J72" i="33"/>
  <c r="AC73" i="33"/>
  <c r="J73" i="33"/>
  <c r="AC64" i="33"/>
  <c r="J64" i="33"/>
  <c r="AC56" i="33"/>
  <c r="J56" i="33"/>
  <c r="AC48" i="33"/>
  <c r="J48" i="33"/>
  <c r="AC40" i="33"/>
  <c r="J40" i="33"/>
  <c r="J32" i="33"/>
  <c r="AC32" i="33"/>
  <c r="J24" i="33"/>
  <c r="AC24" i="33"/>
  <c r="J16" i="33"/>
  <c r="AC16" i="33"/>
  <c r="M71" i="33"/>
  <c r="AF71" i="33"/>
  <c r="M63" i="33"/>
  <c r="AF63" i="33"/>
  <c r="M55" i="33"/>
  <c r="AF55" i="33"/>
  <c r="AF47" i="33"/>
  <c r="M47" i="33"/>
  <c r="AF39" i="33"/>
  <c r="M39" i="33"/>
  <c r="AF31" i="33"/>
  <c r="M31" i="33"/>
  <c r="AF23" i="33"/>
  <c r="M23" i="33"/>
  <c r="AF15" i="33"/>
  <c r="M15" i="33"/>
  <c r="N70" i="33"/>
  <c r="AG70" i="33"/>
  <c r="AG62" i="33"/>
  <c r="N62" i="33"/>
  <c r="AG54" i="33"/>
  <c r="N54" i="33"/>
  <c r="AG46" i="33"/>
  <c r="N46" i="33"/>
  <c r="N35" i="33"/>
  <c r="AG35" i="33"/>
  <c r="N24" i="33"/>
  <c r="AG24" i="33"/>
  <c r="AG14" i="33"/>
  <c r="N14" i="33"/>
  <c r="O68" i="33"/>
  <c r="AH68" i="33"/>
  <c r="O60" i="33"/>
  <c r="AH60" i="33"/>
  <c r="O52" i="33"/>
  <c r="AH52" i="33"/>
  <c r="AH44" i="33"/>
  <c r="O44" i="33"/>
  <c r="AH36" i="33"/>
  <c r="O36" i="33"/>
  <c r="AH28" i="33"/>
  <c r="O28" i="33"/>
  <c r="AH20" i="33"/>
  <c r="O20" i="33"/>
  <c r="AH12" i="33"/>
  <c r="O12" i="33"/>
  <c r="AI67" i="33"/>
  <c r="P67" i="33"/>
  <c r="AI59" i="33"/>
  <c r="P59" i="33"/>
  <c r="AI51" i="33"/>
  <c r="P51" i="33"/>
  <c r="AI43" i="33"/>
  <c r="P43" i="33"/>
  <c r="AI35" i="33"/>
  <c r="P35" i="33"/>
  <c r="AI27" i="33"/>
  <c r="P27" i="33"/>
  <c r="AI19" i="33"/>
  <c r="P19" i="33"/>
  <c r="AK64" i="33"/>
  <c r="R64" i="33"/>
  <c r="AK53" i="33"/>
  <c r="R53" i="33"/>
  <c r="R43" i="33"/>
  <c r="AK43" i="33"/>
  <c r="AK32" i="33"/>
  <c r="R32" i="33"/>
  <c r="R21" i="33"/>
  <c r="AK21" i="33"/>
  <c r="V55" i="34"/>
  <c r="C55" i="34"/>
  <c r="C33" i="34"/>
  <c r="V33" i="34"/>
  <c r="C12" i="34"/>
  <c r="V12" i="34"/>
  <c r="F67" i="34"/>
  <c r="Y67" i="34"/>
  <c r="F59" i="34"/>
  <c r="Y59" i="34"/>
  <c r="Y51" i="34"/>
  <c r="F51" i="34"/>
  <c r="Y43" i="34"/>
  <c r="F43" i="34"/>
  <c r="F35" i="34"/>
  <c r="Y35" i="34"/>
  <c r="F27" i="34"/>
  <c r="Y27" i="34"/>
  <c r="F19" i="34"/>
  <c r="Y19" i="34"/>
  <c r="G66" i="34"/>
  <c r="Z66" i="34"/>
  <c r="G58" i="34"/>
  <c r="Z58" i="34"/>
  <c r="G50" i="34"/>
  <c r="Z50" i="34"/>
  <c r="Z42" i="34"/>
  <c r="G42" i="34"/>
  <c r="Z34" i="34"/>
  <c r="G34" i="34"/>
  <c r="Z26" i="34"/>
  <c r="G26" i="34"/>
  <c r="G18" i="34"/>
  <c r="Z18" i="34"/>
  <c r="H71" i="34"/>
  <c r="AA71" i="34"/>
  <c r="H49" i="34"/>
  <c r="AA49" i="34"/>
  <c r="AA28" i="34"/>
  <c r="H28" i="34"/>
  <c r="AB74" i="34"/>
  <c r="I74" i="34"/>
  <c r="AB65" i="34"/>
  <c r="I65" i="34"/>
  <c r="AB57" i="34"/>
  <c r="I57" i="34"/>
  <c r="I49" i="34"/>
  <c r="AB49" i="34"/>
  <c r="I41" i="34"/>
  <c r="AB41" i="34"/>
  <c r="AB33" i="34"/>
  <c r="I33" i="34"/>
  <c r="AB25" i="34"/>
  <c r="I25" i="34"/>
  <c r="AB17" i="34"/>
  <c r="I17" i="34"/>
  <c r="AC72" i="34"/>
  <c r="J72" i="34"/>
  <c r="AC73" i="34"/>
  <c r="J73" i="34"/>
  <c r="AC64" i="34"/>
  <c r="J64" i="34"/>
  <c r="AC56" i="34"/>
  <c r="J56" i="34"/>
  <c r="J48" i="34"/>
  <c r="AC48" i="34"/>
  <c r="AC40" i="34"/>
  <c r="J40" i="34"/>
  <c r="AC32" i="34"/>
  <c r="J32" i="34"/>
  <c r="AC24" i="34"/>
  <c r="J24" i="34"/>
  <c r="AC16" i="34"/>
  <c r="J16" i="34"/>
  <c r="AF65" i="34"/>
  <c r="M65" i="34"/>
  <c r="M44" i="34"/>
  <c r="AF44" i="34"/>
  <c r="M23" i="34"/>
  <c r="AF23" i="34"/>
  <c r="N71" i="34"/>
  <c r="AG71" i="34"/>
  <c r="N63" i="34"/>
  <c r="AG63" i="34"/>
  <c r="AG55" i="34"/>
  <c r="N55" i="34"/>
  <c r="AG47" i="34"/>
  <c r="N47" i="34"/>
  <c r="AG39" i="34"/>
  <c r="N39" i="34"/>
  <c r="AG31" i="34"/>
  <c r="N31" i="34"/>
  <c r="AG23" i="34"/>
  <c r="N23" i="34"/>
  <c r="AG15" i="34"/>
  <c r="N15" i="34"/>
  <c r="AH70" i="34"/>
  <c r="O70" i="34"/>
  <c r="AH62" i="34"/>
  <c r="O62" i="34"/>
  <c r="O54" i="34"/>
  <c r="AH54" i="34"/>
  <c r="O46" i="34"/>
  <c r="AH46" i="34"/>
  <c r="AH38" i="34"/>
  <c r="O38" i="34"/>
  <c r="O30" i="34"/>
  <c r="AH30" i="34"/>
  <c r="AH22" i="34"/>
  <c r="O22" i="34"/>
  <c r="AH14" i="34"/>
  <c r="O14" i="34"/>
  <c r="P69" i="34"/>
  <c r="AI69" i="34"/>
  <c r="AI61" i="34"/>
  <c r="P61" i="34"/>
  <c r="P53" i="34"/>
  <c r="AI53" i="34"/>
  <c r="AI45" i="34"/>
  <c r="P45" i="34"/>
  <c r="AI37" i="34"/>
  <c r="P37" i="34"/>
  <c r="AI29" i="34"/>
  <c r="P29" i="34"/>
  <c r="AI21" i="34"/>
  <c r="P21" i="34"/>
  <c r="AI13" i="34"/>
  <c r="P13" i="34"/>
  <c r="AK68" i="34"/>
  <c r="R68" i="34"/>
  <c r="AK60" i="34"/>
  <c r="R60" i="34"/>
  <c r="R52" i="34"/>
  <c r="AK52" i="34"/>
  <c r="AK44" i="34"/>
  <c r="R44" i="34"/>
  <c r="AK36" i="34"/>
  <c r="R36" i="34"/>
  <c r="AK28" i="34"/>
  <c r="R28" i="34"/>
  <c r="AK20" i="34"/>
  <c r="R20" i="34"/>
  <c r="AK12" i="34"/>
  <c r="R12" i="34"/>
  <c r="V61" i="35"/>
  <c r="C61" i="35"/>
  <c r="V45" i="35"/>
  <c r="C45" i="35"/>
  <c r="C23" i="35"/>
  <c r="V23" i="35"/>
  <c r="F65" i="35"/>
  <c r="Y65" i="35"/>
  <c r="F49" i="35"/>
  <c r="Y49" i="35"/>
  <c r="Y33" i="35"/>
  <c r="F33" i="35"/>
  <c r="F17" i="35"/>
  <c r="Y17" i="35"/>
  <c r="G69" i="35"/>
  <c r="Z69" i="35"/>
  <c r="Z61" i="35"/>
  <c r="G61" i="35"/>
  <c r="G53" i="35"/>
  <c r="Z53" i="35"/>
  <c r="Z45" i="35"/>
  <c r="G45" i="35"/>
  <c r="Z37" i="35"/>
  <c r="G37" i="35"/>
  <c r="G29" i="35"/>
  <c r="Z29" i="35"/>
  <c r="G21" i="35"/>
  <c r="Z21" i="35"/>
  <c r="G13" i="35"/>
  <c r="Z13" i="35"/>
  <c r="H61" i="35"/>
  <c r="AA61" i="35"/>
  <c r="H45" i="35"/>
  <c r="AA45" i="35"/>
  <c r="AA23" i="35"/>
  <c r="H23" i="35"/>
  <c r="I70" i="35"/>
  <c r="AB70" i="35"/>
  <c r="AB62" i="35"/>
  <c r="I62" i="35"/>
  <c r="I54" i="35"/>
  <c r="AB54" i="35"/>
  <c r="AB46" i="35"/>
  <c r="I46" i="35"/>
  <c r="I38" i="35"/>
  <c r="AB38" i="35"/>
  <c r="AB30" i="35"/>
  <c r="I30" i="35"/>
  <c r="I22" i="35"/>
  <c r="AB22" i="35"/>
  <c r="I14" i="35"/>
  <c r="AB14" i="35"/>
  <c r="J63" i="35"/>
  <c r="AC63" i="35"/>
  <c r="J47" i="35"/>
  <c r="AC47" i="35"/>
  <c r="AC31" i="35"/>
  <c r="J31" i="35"/>
  <c r="AC15" i="35"/>
  <c r="J15" i="35"/>
  <c r="AF61" i="35"/>
  <c r="M61" i="35"/>
  <c r="AF41" i="35"/>
  <c r="M41" i="35"/>
  <c r="M21" i="35"/>
  <c r="AF21" i="35"/>
  <c r="N69" i="35"/>
  <c r="AG69" i="35"/>
  <c r="AG61" i="35"/>
  <c r="N61" i="35"/>
  <c r="N53" i="35"/>
  <c r="AG53" i="35"/>
  <c r="AG45" i="35"/>
  <c r="N45" i="35"/>
  <c r="AG37" i="35"/>
  <c r="N37" i="35"/>
  <c r="AG29" i="35"/>
  <c r="N29" i="35"/>
  <c r="N21" i="35"/>
  <c r="AG21" i="35"/>
  <c r="N13" i="35"/>
  <c r="AG13" i="35"/>
  <c r="AH60" i="35"/>
  <c r="O60" i="35"/>
  <c r="O39" i="35"/>
  <c r="AH39" i="35"/>
  <c r="O18" i="35"/>
  <c r="AH18" i="35"/>
  <c r="AI68" i="35"/>
  <c r="P68" i="35"/>
  <c r="AI60" i="35"/>
  <c r="P60" i="35"/>
  <c r="P52" i="35"/>
  <c r="AI52" i="35"/>
  <c r="AI44" i="35"/>
  <c r="P44" i="35"/>
  <c r="AI36" i="35"/>
  <c r="P36" i="35"/>
  <c r="AI28" i="35"/>
  <c r="P28" i="35"/>
  <c r="AI20" i="35"/>
  <c r="P20" i="35"/>
  <c r="AI12" i="35"/>
  <c r="P12" i="35"/>
  <c r="AK68" i="35"/>
  <c r="R68" i="35"/>
  <c r="R60" i="35"/>
  <c r="AK60" i="35"/>
  <c r="R52" i="35"/>
  <c r="AK52" i="35"/>
  <c r="R44" i="35"/>
  <c r="AK44" i="35"/>
  <c r="R36" i="35"/>
  <c r="AK36" i="35"/>
  <c r="R28" i="35"/>
  <c r="AK28" i="35"/>
  <c r="AK20" i="35"/>
  <c r="R20" i="35"/>
  <c r="AK12" i="35"/>
  <c r="R12" i="35"/>
  <c r="BJ75" i="35"/>
  <c r="AQ75" i="35"/>
  <c r="BJ75" i="34"/>
  <c r="AQ75" i="34"/>
  <c r="AQ75" i="33"/>
  <c r="BJ75" i="33"/>
  <c r="AQ75" i="32"/>
  <c r="BJ75" i="31"/>
  <c r="BJ75" i="32"/>
  <c r="AQ75" i="31"/>
  <c r="AQ75" i="30"/>
  <c r="BJ75" i="29"/>
  <c r="BJ75" i="30"/>
  <c r="X75" i="29"/>
  <c r="E75" i="29"/>
  <c r="AQ75" i="29"/>
  <c r="BQ78" i="35"/>
  <c r="AX78" i="35"/>
  <c r="AX78" i="34"/>
  <c r="BQ78" i="34"/>
  <c r="BQ78" i="33"/>
  <c r="AX78" i="33"/>
  <c r="AX78" i="32"/>
  <c r="BQ78" i="32"/>
  <c r="AX78" i="31"/>
  <c r="BQ78" i="31"/>
  <c r="BQ78" i="29"/>
  <c r="BQ78" i="30"/>
  <c r="AX78" i="30"/>
  <c r="AE78" i="29"/>
  <c r="L78" i="29"/>
  <c r="AX78" i="29"/>
  <c r="BQ82" i="34"/>
  <c r="BQ82" i="30"/>
  <c r="AX82" i="34"/>
  <c r="BQ82" i="29"/>
  <c r="AX82" i="33"/>
  <c r="AX82" i="29"/>
  <c r="BQ82" i="33"/>
  <c r="BQ82" i="32"/>
  <c r="AX82" i="30"/>
  <c r="AX82" i="32"/>
  <c r="BQ82" i="35"/>
  <c r="BQ82" i="31"/>
  <c r="AX82" i="35"/>
  <c r="AX82" i="31"/>
  <c r="BK76" i="35"/>
  <c r="AR76" i="35"/>
  <c r="BK76" i="34"/>
  <c r="AR76" i="34"/>
  <c r="AR76" i="33"/>
  <c r="BK76" i="33"/>
  <c r="BK76" i="32"/>
  <c r="AR76" i="32"/>
  <c r="BK76" i="31"/>
  <c r="AR76" i="31"/>
  <c r="AR76" i="30"/>
  <c r="BK76" i="29"/>
  <c r="BK76" i="30"/>
  <c r="AR76" i="29"/>
  <c r="Y76" i="29"/>
  <c r="F76" i="29"/>
  <c r="BB76" i="35"/>
  <c r="BU76" i="35"/>
  <c r="BB76" i="34"/>
  <c r="BU76" i="34"/>
  <c r="BU76" i="33"/>
  <c r="BB76" i="33"/>
  <c r="BU76" i="32"/>
  <c r="BB76" i="32"/>
  <c r="BU76" i="31"/>
  <c r="BB76" i="31"/>
  <c r="BU76" i="30"/>
  <c r="BU76" i="29"/>
  <c r="BB76" i="30"/>
  <c r="BB76" i="29"/>
  <c r="AI76" i="29"/>
  <c r="P76" i="29"/>
  <c r="BB77" i="35"/>
  <c r="BU77" i="35"/>
  <c r="BB77" i="34"/>
  <c r="BU77" i="34"/>
  <c r="BB77" i="33"/>
  <c r="BU77" i="33"/>
  <c r="BU77" i="32"/>
  <c r="BB77" i="32"/>
  <c r="BU77" i="31"/>
  <c r="BB77" i="31"/>
  <c r="BB77" i="30"/>
  <c r="BU77" i="30"/>
  <c r="P77" i="29"/>
  <c r="BU77" i="29"/>
  <c r="BB77" i="29"/>
  <c r="AI77" i="29"/>
  <c r="BT78" i="35"/>
  <c r="BA78" i="35"/>
  <c r="BT78" i="34"/>
  <c r="BA78" i="34"/>
  <c r="BA78" i="33"/>
  <c r="BT78" i="33"/>
  <c r="BT78" i="32"/>
  <c r="BA78" i="32"/>
  <c r="BT78" i="31"/>
  <c r="BA78" i="31"/>
  <c r="BT78" i="30"/>
  <c r="BA78" i="30"/>
  <c r="BT78" i="29"/>
  <c r="BA78" i="29"/>
  <c r="AH78" i="29"/>
  <c r="O78" i="29"/>
  <c r="BA82" i="33"/>
  <c r="BA82" i="29"/>
  <c r="BA82" i="32"/>
  <c r="BT82" i="32"/>
  <c r="BA82" i="35"/>
  <c r="BT82" i="31"/>
  <c r="BT82" i="35"/>
  <c r="BA82" i="31"/>
  <c r="BT82" i="34"/>
  <c r="BT82" i="30"/>
  <c r="BA82" i="34"/>
  <c r="BT82" i="29"/>
  <c r="BT82" i="33"/>
  <c r="BA82" i="30"/>
  <c r="AU78" i="35"/>
  <c r="BN78" i="35"/>
  <c r="AU78" i="34"/>
  <c r="BN78" i="34"/>
  <c r="AU78" i="33"/>
  <c r="BN78" i="33"/>
  <c r="BN78" i="32"/>
  <c r="AU78" i="32"/>
  <c r="BN78" i="31"/>
  <c r="AU78" i="31"/>
  <c r="AU78" i="30"/>
  <c r="BN78" i="29"/>
  <c r="AU78" i="29"/>
  <c r="AB78" i="29"/>
  <c r="I78" i="29"/>
  <c r="BN78" i="30"/>
  <c r="BN82" i="32"/>
  <c r="BN82" i="35"/>
  <c r="AU82" i="31"/>
  <c r="AU82" i="35"/>
  <c r="BN82" i="31"/>
  <c r="AU82" i="34"/>
  <c r="AU82" i="30"/>
  <c r="BN82" i="34"/>
  <c r="BN82" i="33"/>
  <c r="BN82" i="30"/>
  <c r="AU82" i="33"/>
  <c r="BN82" i="29"/>
  <c r="AU82" i="32"/>
  <c r="AU82" i="29"/>
  <c r="AI78" i="35"/>
  <c r="P78" i="35"/>
  <c r="AK77" i="35"/>
  <c r="R77" i="35"/>
  <c r="AI75" i="35"/>
  <c r="P75" i="35"/>
  <c r="N78" i="34"/>
  <c r="AG78" i="34"/>
  <c r="X78" i="34"/>
  <c r="E78" i="34"/>
  <c r="I77" i="34"/>
  <c r="AB77" i="34"/>
  <c r="AB76" i="34"/>
  <c r="I76" i="34"/>
  <c r="R75" i="34"/>
  <c r="AK75" i="34"/>
  <c r="F75" i="34"/>
  <c r="Y75" i="34"/>
  <c r="AG78" i="33"/>
  <c r="N78" i="33"/>
  <c r="X78" i="33"/>
  <c r="E78" i="33"/>
  <c r="M77" i="33"/>
  <c r="AF77" i="33"/>
  <c r="C77" i="33"/>
  <c r="V77" i="33"/>
  <c r="AE76" i="33"/>
  <c r="L76" i="33"/>
  <c r="AE75" i="33"/>
  <c r="L75" i="33"/>
  <c r="Z78" i="32"/>
  <c r="G78" i="32"/>
  <c r="F77" i="32"/>
  <c r="Y77" i="32"/>
  <c r="L76" i="32"/>
  <c r="AE76" i="32"/>
  <c r="AH75" i="32"/>
  <c r="O75" i="32"/>
  <c r="Z78" i="31"/>
  <c r="G78" i="31"/>
  <c r="AI77" i="31"/>
  <c r="P77" i="31"/>
  <c r="O76" i="31"/>
  <c r="AH76" i="31"/>
  <c r="F75" i="31"/>
  <c r="Y75" i="31"/>
  <c r="AC78" i="30"/>
  <c r="J78" i="30"/>
  <c r="Z77" i="30"/>
  <c r="G77" i="30"/>
  <c r="AG76" i="30"/>
  <c r="N76" i="30"/>
  <c r="G75" i="30"/>
  <c r="Z75" i="30"/>
  <c r="AV79" i="35"/>
  <c r="BO79" i="35"/>
  <c r="AV79" i="34"/>
  <c r="BO79" i="34"/>
  <c r="AV79" i="33"/>
  <c r="BO79" i="33"/>
  <c r="BO79" i="32"/>
  <c r="AV79" i="32"/>
  <c r="BO79" i="31"/>
  <c r="AV79" i="31"/>
  <c r="BO79" i="30"/>
  <c r="AV79" i="30"/>
  <c r="J79" i="29"/>
  <c r="BO79" i="29"/>
  <c r="AV79" i="29"/>
  <c r="AC79" i="29"/>
  <c r="AV83" i="32"/>
  <c r="BO83" i="32"/>
  <c r="BO83" i="35"/>
  <c r="AV83" i="31"/>
  <c r="AV83" i="35"/>
  <c r="BO83" i="31"/>
  <c r="AV83" i="34"/>
  <c r="BO83" i="30"/>
  <c r="BO83" i="34"/>
  <c r="AV83" i="30"/>
  <c r="BO83" i="33"/>
  <c r="BO83" i="29"/>
  <c r="AV83" i="33"/>
  <c r="AV83" i="29"/>
  <c r="AQ80" i="35"/>
  <c r="BJ80" i="35"/>
  <c r="BJ80" i="34"/>
  <c r="AQ80" i="34"/>
  <c r="BJ80" i="33"/>
  <c r="AQ80" i="33"/>
  <c r="AQ80" i="32"/>
  <c r="BJ80" i="32"/>
  <c r="BJ80" i="31"/>
  <c r="AQ80" i="31"/>
  <c r="BJ80" i="29"/>
  <c r="AQ80" i="30"/>
  <c r="AQ80" i="29"/>
  <c r="X80" i="29"/>
  <c r="E80" i="29"/>
  <c r="BJ80" i="30"/>
  <c r="BJ84" i="35"/>
  <c r="BJ84" i="31"/>
  <c r="AQ84" i="35"/>
  <c r="AQ84" i="31"/>
  <c r="BJ84" i="34"/>
  <c r="AQ84" i="30"/>
  <c r="AQ84" i="34"/>
  <c r="BJ84" i="29"/>
  <c r="AQ84" i="33"/>
  <c r="BJ84" i="30"/>
  <c r="BJ84" i="33"/>
  <c r="AQ84" i="29"/>
  <c r="BJ84" i="32"/>
  <c r="AQ84" i="32"/>
  <c r="BS80" i="35"/>
  <c r="AZ80" i="35"/>
  <c r="AZ80" i="34"/>
  <c r="BS80" i="34"/>
  <c r="BS80" i="33"/>
  <c r="AZ80" i="33"/>
  <c r="AZ80" i="32"/>
  <c r="BS80" i="32"/>
  <c r="AZ80" i="31"/>
  <c r="BS80" i="31"/>
  <c r="BS80" i="29"/>
  <c r="AZ80" i="30"/>
  <c r="BS80" i="30"/>
  <c r="AG80" i="29"/>
  <c r="N80" i="29"/>
  <c r="AZ80" i="29"/>
  <c r="BS84" i="32"/>
  <c r="AZ84" i="32"/>
  <c r="BS84" i="35"/>
  <c r="BS84" i="31"/>
  <c r="AZ84" i="35"/>
  <c r="AZ84" i="31"/>
  <c r="BS84" i="34"/>
  <c r="AZ84" i="30"/>
  <c r="AZ84" i="34"/>
  <c r="BS84" i="29"/>
  <c r="AZ84" i="33"/>
  <c r="BS84" i="30"/>
  <c r="BS84" i="33"/>
  <c r="AZ84" i="29"/>
  <c r="G79" i="30"/>
  <c r="Z79" i="30"/>
  <c r="AF80" i="30"/>
  <c r="M80" i="30"/>
  <c r="AC79" i="31"/>
  <c r="J79" i="31"/>
  <c r="AC80" i="31"/>
  <c r="J80" i="31"/>
  <c r="Z80" i="32"/>
  <c r="G80" i="32"/>
  <c r="AC79" i="33"/>
  <c r="J79" i="33"/>
  <c r="F80" i="33"/>
  <c r="Y80" i="33"/>
  <c r="N79" i="34"/>
  <c r="AG79" i="34"/>
  <c r="G80" i="34"/>
  <c r="Z80" i="34"/>
  <c r="P80" i="34"/>
  <c r="AI80" i="34"/>
  <c r="Z80" i="35"/>
  <c r="G80" i="35"/>
  <c r="BI70" i="35"/>
  <c r="AP70" i="35"/>
  <c r="BI70" i="34"/>
  <c r="AP70" i="34"/>
  <c r="BI70" i="33"/>
  <c r="AP70" i="33"/>
  <c r="AP70" i="32"/>
  <c r="BI70" i="32"/>
  <c r="BI70" i="31"/>
  <c r="AP70" i="31"/>
  <c r="BI70" i="29"/>
  <c r="BI70" i="30"/>
  <c r="W70" i="29"/>
  <c r="AP70" i="30"/>
  <c r="AP70" i="29"/>
  <c r="D70" i="29"/>
  <c r="D23" i="33"/>
  <c r="W23" i="33"/>
  <c r="U22" i="34"/>
  <c r="B22" i="34"/>
  <c r="W53" i="34"/>
  <c r="D53" i="34"/>
  <c r="W38" i="35"/>
  <c r="D38" i="35"/>
  <c r="Q31" i="31"/>
  <c r="AJ31" i="31"/>
  <c r="AJ14" i="33"/>
  <c r="Q14" i="33"/>
  <c r="AJ22" i="33"/>
  <c r="Q22" i="33"/>
  <c r="AJ30" i="33"/>
  <c r="Q30" i="33"/>
  <c r="Q38" i="33"/>
  <c r="AJ38" i="33"/>
  <c r="Q46" i="33"/>
  <c r="AJ46" i="33"/>
  <c r="Q54" i="33"/>
  <c r="AJ54" i="33"/>
  <c r="Q62" i="33"/>
  <c r="AJ62" i="33"/>
  <c r="AJ70" i="33"/>
  <c r="Q70" i="33"/>
  <c r="Q79" i="33"/>
  <c r="AJ79" i="33"/>
  <c r="AJ68" i="34"/>
  <c r="Q68" i="34"/>
  <c r="AJ19" i="35"/>
  <c r="Q19" i="35"/>
  <c r="AJ63" i="35"/>
  <c r="Q63" i="35"/>
  <c r="BV64" i="35"/>
  <c r="BC64" i="35"/>
  <c r="BC64" i="34"/>
  <c r="BV64" i="34"/>
  <c r="BC64" i="33"/>
  <c r="BV64" i="33"/>
  <c r="BC64" i="32"/>
  <c r="BV64" i="32"/>
  <c r="BV64" i="31"/>
  <c r="BC64" i="31"/>
  <c r="BV64" i="30"/>
  <c r="BC64" i="30"/>
  <c r="BV64" i="29"/>
  <c r="BC64" i="29"/>
  <c r="AJ64" i="29"/>
  <c r="Q64" i="29"/>
  <c r="AR81" i="35"/>
  <c r="BK81" i="35"/>
  <c r="BK81" i="34"/>
  <c r="AR81" i="34"/>
  <c r="BK81" i="33"/>
  <c r="AR81" i="33"/>
  <c r="AR81" i="32"/>
  <c r="BK81" i="32"/>
  <c r="BK81" i="31"/>
  <c r="AR81" i="31"/>
  <c r="BK81" i="30"/>
  <c r="AR81" i="30"/>
  <c r="BK81" i="29"/>
  <c r="AR81" i="29"/>
  <c r="Y81" i="29"/>
  <c r="F81" i="29"/>
  <c r="AR85" i="35"/>
  <c r="AR85" i="31"/>
  <c r="BK85" i="34"/>
  <c r="BK85" i="30"/>
  <c r="AR85" i="34"/>
  <c r="BK85" i="29"/>
  <c r="AR85" i="33"/>
  <c r="AR85" i="30"/>
  <c r="BK85" i="33"/>
  <c r="AR85" i="29"/>
  <c r="BK85" i="32"/>
  <c r="AR85" i="32"/>
  <c r="BK85" i="35"/>
  <c r="BK85" i="31"/>
  <c r="Y82" i="29"/>
  <c r="F82" i="29"/>
  <c r="E81" i="35"/>
  <c r="X81" i="35"/>
  <c r="X82" i="35"/>
  <c r="E82" i="35"/>
  <c r="Z81" i="34"/>
  <c r="G81" i="34"/>
  <c r="Z82" i="34"/>
  <c r="G82" i="34"/>
  <c r="AC81" i="33"/>
  <c r="J81" i="33"/>
  <c r="J82" i="33"/>
  <c r="AC82" i="33"/>
  <c r="H81" i="32"/>
  <c r="AA81" i="32"/>
  <c r="AA82" i="32"/>
  <c r="H82" i="32"/>
  <c r="AE81" i="31"/>
  <c r="L81" i="31"/>
  <c r="L82" i="31"/>
  <c r="AE82" i="31"/>
  <c r="AH81" i="30"/>
  <c r="O81" i="30"/>
  <c r="AH82" i="30"/>
  <c r="O82" i="30"/>
  <c r="I12" i="31"/>
  <c r="AB12" i="31"/>
  <c r="AJ13" i="31"/>
  <c r="Q13" i="31"/>
  <c r="AB15" i="31"/>
  <c r="I15" i="31"/>
  <c r="Q16" i="31"/>
  <c r="AJ16" i="31"/>
  <c r="AK17" i="31"/>
  <c r="R17" i="31"/>
  <c r="R18" i="31"/>
  <c r="AK18" i="31"/>
  <c r="C20" i="31"/>
  <c r="V20" i="31"/>
  <c r="AK21" i="31"/>
  <c r="R21" i="31"/>
  <c r="Q23" i="31"/>
  <c r="AJ23" i="31"/>
  <c r="V25" i="31"/>
  <c r="C25" i="31"/>
  <c r="Q26" i="31"/>
  <c r="AJ26" i="31"/>
  <c r="AK27" i="31"/>
  <c r="R27" i="31"/>
  <c r="C29" i="31"/>
  <c r="V29" i="31"/>
  <c r="I30" i="31"/>
  <c r="AB30" i="31"/>
  <c r="AA32" i="31"/>
  <c r="H32" i="31"/>
  <c r="Q33" i="31"/>
  <c r="AJ33" i="31"/>
  <c r="V35" i="31"/>
  <c r="C35" i="31"/>
  <c r="AA36" i="31"/>
  <c r="H36" i="31"/>
  <c r="AK37" i="31"/>
  <c r="R37" i="31"/>
  <c r="V39" i="31"/>
  <c r="C39" i="31"/>
  <c r="AB40" i="31"/>
  <c r="I40" i="31"/>
  <c r="AG41" i="31"/>
  <c r="N41" i="31"/>
  <c r="AJ43" i="31"/>
  <c r="Q43" i="31"/>
  <c r="V45" i="31"/>
  <c r="C45" i="31"/>
  <c r="AA46" i="31"/>
  <c r="H46" i="31"/>
  <c r="AK47" i="31"/>
  <c r="R47" i="31"/>
  <c r="H49" i="31"/>
  <c r="AA49" i="31"/>
  <c r="AF50" i="31"/>
  <c r="M50" i="31"/>
  <c r="AG51" i="31"/>
  <c r="N51" i="31"/>
  <c r="AJ52" i="31"/>
  <c r="Q52" i="31"/>
  <c r="AJ54" i="31"/>
  <c r="Q54" i="31"/>
  <c r="AA56" i="31"/>
  <c r="H56" i="31"/>
  <c r="AF57" i="31"/>
  <c r="M57" i="31"/>
  <c r="V59" i="31"/>
  <c r="C59" i="31"/>
  <c r="AA60" i="31"/>
  <c r="H60" i="31"/>
  <c r="AF61" i="31"/>
  <c r="M61" i="31"/>
  <c r="R62" i="31"/>
  <c r="AK62" i="31"/>
  <c r="AF64" i="31"/>
  <c r="M64" i="31"/>
  <c r="V66" i="31"/>
  <c r="C66" i="31"/>
  <c r="AB67" i="31"/>
  <c r="I67" i="31"/>
  <c r="Q68" i="31"/>
  <c r="AJ68" i="31"/>
  <c r="AB70" i="31"/>
  <c r="I70" i="31"/>
  <c r="AF71" i="31"/>
  <c r="M71" i="31"/>
  <c r="Q72" i="31"/>
  <c r="AJ72" i="31"/>
  <c r="AJ73" i="31"/>
  <c r="Q73" i="31"/>
  <c r="AF75" i="31"/>
  <c r="M75" i="31"/>
  <c r="AG76" i="31"/>
  <c r="N76" i="31"/>
  <c r="Q77" i="31"/>
  <c r="AJ77" i="31"/>
  <c r="AK78" i="31"/>
  <c r="R78" i="31"/>
  <c r="H80" i="31"/>
  <c r="AA80" i="31"/>
  <c r="AY15" i="35"/>
  <c r="BR15" i="35"/>
  <c r="BR15" i="34"/>
  <c r="AY15" i="34"/>
  <c r="AY15" i="33"/>
  <c r="BR15" i="33"/>
  <c r="AY15" i="32"/>
  <c r="BR15" i="32"/>
  <c r="AY15" i="31"/>
  <c r="BR15" i="31"/>
  <c r="AY15" i="30"/>
  <c r="BR15" i="30"/>
  <c r="BR15" i="29"/>
  <c r="AY15" i="29"/>
  <c r="AF15" i="29"/>
  <c r="M15" i="29"/>
  <c r="BI19" i="35"/>
  <c r="AP19" i="35"/>
  <c r="AP19" i="34"/>
  <c r="BI19" i="34"/>
  <c r="BI19" i="33"/>
  <c r="AP19" i="33"/>
  <c r="BI19" i="32"/>
  <c r="AP19" i="32"/>
  <c r="BI19" i="31"/>
  <c r="AP19" i="31"/>
  <c r="AP19" i="30"/>
  <c r="BI19" i="30"/>
  <c r="BI19" i="29"/>
  <c r="AP19" i="29"/>
  <c r="W19" i="29"/>
  <c r="D19" i="29"/>
  <c r="BC22" i="35"/>
  <c r="BV22" i="35"/>
  <c r="BV22" i="34"/>
  <c r="BC22" i="34"/>
  <c r="BV22" i="33"/>
  <c r="BC22" i="33"/>
  <c r="BV22" i="32"/>
  <c r="BC22" i="32"/>
  <c r="BV22" i="31"/>
  <c r="BC22" i="31"/>
  <c r="BC22" i="30"/>
  <c r="BV22" i="29"/>
  <c r="BC22" i="29"/>
  <c r="AJ22" i="29"/>
  <c r="BV22" i="30"/>
  <c r="Q22" i="29"/>
  <c r="BI27" i="35"/>
  <c r="AP27" i="35"/>
  <c r="AP27" i="34"/>
  <c r="BI27" i="34"/>
  <c r="BI27" i="33"/>
  <c r="AP27" i="33"/>
  <c r="BI27" i="32"/>
  <c r="AP27" i="32"/>
  <c r="BI27" i="31"/>
  <c r="AP27" i="31"/>
  <c r="AP27" i="30"/>
  <c r="BI27" i="30"/>
  <c r="BI27" i="29"/>
  <c r="AP27" i="29"/>
  <c r="W27" i="29"/>
  <c r="D27" i="29"/>
  <c r="BC30" i="35"/>
  <c r="BV30" i="35"/>
  <c r="BV30" i="34"/>
  <c r="BC30" i="34"/>
  <c r="BV30" i="33"/>
  <c r="BC30" i="33"/>
  <c r="BV30" i="32"/>
  <c r="BC30" i="32"/>
  <c r="BV30" i="31"/>
  <c r="BC30" i="31"/>
  <c r="BC30" i="30"/>
  <c r="BV30" i="30"/>
  <c r="BV30" i="29"/>
  <c r="BC30" i="29"/>
  <c r="AJ30" i="29"/>
  <c r="Q30" i="29"/>
  <c r="BI35" i="35"/>
  <c r="AP35" i="35"/>
  <c r="AP35" i="34"/>
  <c r="BI35" i="34"/>
  <c r="BI35" i="33"/>
  <c r="AP35" i="33"/>
  <c r="BI35" i="32"/>
  <c r="AP35" i="32"/>
  <c r="AP35" i="31"/>
  <c r="BI35" i="31"/>
  <c r="AP35" i="30"/>
  <c r="BI35" i="30"/>
  <c r="BI35" i="29"/>
  <c r="AP35" i="29"/>
  <c r="W35" i="29"/>
  <c r="D35" i="29"/>
  <c r="BC38" i="35"/>
  <c r="BV38" i="35"/>
  <c r="BV38" i="34"/>
  <c r="BC38" i="34"/>
  <c r="BC38" i="33"/>
  <c r="BV38" i="33"/>
  <c r="BC38" i="32"/>
  <c r="BV38" i="32"/>
  <c r="BV38" i="31"/>
  <c r="BC38" i="31"/>
  <c r="BC38" i="30"/>
  <c r="BC38" i="29"/>
  <c r="BV38" i="30"/>
  <c r="BV38" i="29"/>
  <c r="AJ38" i="29"/>
  <c r="Q38" i="29"/>
  <c r="AP42" i="35"/>
  <c r="BI42" i="35"/>
  <c r="AP42" i="34"/>
  <c r="BI42" i="34"/>
  <c r="AP42" i="33"/>
  <c r="BI42" i="33"/>
  <c r="AP42" i="32"/>
  <c r="BI42" i="32"/>
  <c r="BI42" i="31"/>
  <c r="AP42" i="31"/>
  <c r="BI42" i="30"/>
  <c r="AP42" i="29"/>
  <c r="AP42" i="30"/>
  <c r="BI42" i="29"/>
  <c r="W42" i="29"/>
  <c r="D42" i="29"/>
  <c r="AT46" i="35"/>
  <c r="BM46" i="35"/>
  <c r="AT46" i="34"/>
  <c r="BM46" i="34"/>
  <c r="AT46" i="33"/>
  <c r="BM46" i="33"/>
  <c r="BM46" i="32"/>
  <c r="AT46" i="32"/>
  <c r="AT46" i="31"/>
  <c r="BM46" i="31"/>
  <c r="BM46" i="30"/>
  <c r="AT46" i="30"/>
  <c r="AT46" i="29"/>
  <c r="AA46" i="29"/>
  <c r="BM46" i="29"/>
  <c r="H46" i="29"/>
  <c r="BC53" i="35"/>
  <c r="BV53" i="35"/>
  <c r="BV53" i="34"/>
  <c r="BC53" i="34"/>
  <c r="BV53" i="33"/>
  <c r="BC53" i="33"/>
  <c r="BV53" i="32"/>
  <c r="BV53" i="31"/>
  <c r="BC53" i="32"/>
  <c r="BC53" i="31"/>
  <c r="BC53" i="30"/>
  <c r="BV53" i="30"/>
  <c r="BV53" i="29"/>
  <c r="BC53" i="29"/>
  <c r="AJ53" i="29"/>
  <c r="Q53" i="29"/>
  <c r="BC63" i="35"/>
  <c r="BV63" i="35"/>
  <c r="BC63" i="34"/>
  <c r="BV63" i="34"/>
  <c r="BC63" i="33"/>
  <c r="BV63" i="33"/>
  <c r="BC63" i="32"/>
  <c r="BV63" i="32"/>
  <c r="BC63" i="31"/>
  <c r="BV63" i="31"/>
  <c r="BV63" i="29"/>
  <c r="BV63" i="30"/>
  <c r="BC63" i="30"/>
  <c r="AJ63" i="29"/>
  <c r="BC63" i="29"/>
  <c r="Q63" i="29"/>
  <c r="BH75" i="35"/>
  <c r="AO75" i="35"/>
  <c r="BH75" i="34"/>
  <c r="AO75" i="34"/>
  <c r="BH75" i="33"/>
  <c r="AO75" i="33"/>
  <c r="BH75" i="32"/>
  <c r="AO75" i="32"/>
  <c r="AO75" i="31"/>
  <c r="BH75" i="31"/>
  <c r="AO75" i="30"/>
  <c r="AO75" i="29"/>
  <c r="V75" i="29"/>
  <c r="C75" i="29"/>
  <c r="BH75" i="29"/>
  <c r="BH75" i="30"/>
  <c r="BH81" i="35"/>
  <c r="AO81" i="35"/>
  <c r="BH81" i="34"/>
  <c r="AO81" i="34"/>
  <c r="AO81" i="33"/>
  <c r="BH81" i="33"/>
  <c r="BH81" i="32"/>
  <c r="AO81" i="32"/>
  <c r="BH81" i="31"/>
  <c r="AO81" i="31"/>
  <c r="BH81" i="29"/>
  <c r="BH81" i="30"/>
  <c r="AO81" i="30"/>
  <c r="V81" i="29"/>
  <c r="C81" i="29"/>
  <c r="AO81" i="29"/>
  <c r="AO85" i="32"/>
  <c r="BH85" i="32"/>
  <c r="BH85" i="35"/>
  <c r="AO85" i="31"/>
  <c r="AO85" i="35"/>
  <c r="BH85" i="31"/>
  <c r="AO85" i="34"/>
  <c r="BH85" i="30"/>
  <c r="BH85" i="34"/>
  <c r="BH85" i="29"/>
  <c r="BH85" i="33"/>
  <c r="AO85" i="30"/>
  <c r="AO85" i="33"/>
  <c r="AO85" i="29"/>
  <c r="V82" i="29"/>
  <c r="C82" i="29"/>
  <c r="AA16" i="30"/>
  <c r="H16" i="30"/>
  <c r="AJ20" i="30"/>
  <c r="Q20" i="30"/>
  <c r="V25" i="30"/>
  <c r="C25" i="30"/>
  <c r="V29" i="30"/>
  <c r="C29" i="30"/>
  <c r="C32" i="30"/>
  <c r="V32" i="30"/>
  <c r="W35" i="30"/>
  <c r="D35" i="30"/>
  <c r="V39" i="30"/>
  <c r="C39" i="30"/>
  <c r="AJ42" i="30"/>
  <c r="Q42" i="30"/>
  <c r="V47" i="30"/>
  <c r="C47" i="30"/>
  <c r="H50" i="30"/>
  <c r="AA50" i="30"/>
  <c r="C53" i="30"/>
  <c r="V53" i="30"/>
  <c r="Q55" i="30"/>
  <c r="AJ55" i="30"/>
  <c r="AJ59" i="30"/>
  <c r="Q59" i="30"/>
  <c r="W63" i="30"/>
  <c r="D63" i="30"/>
  <c r="AA66" i="30"/>
  <c r="H66" i="30"/>
  <c r="C69" i="30"/>
  <c r="V69" i="30"/>
  <c r="W72" i="30"/>
  <c r="D72" i="30"/>
  <c r="D73" i="30"/>
  <c r="W73" i="30"/>
  <c r="Q76" i="30"/>
  <c r="AJ76" i="30"/>
  <c r="AJ79" i="30"/>
  <c r="Q79" i="30"/>
  <c r="Q12" i="32"/>
  <c r="AJ12" i="32"/>
  <c r="AA14" i="32"/>
  <c r="H14" i="32"/>
  <c r="AG15" i="32"/>
  <c r="N15" i="32"/>
  <c r="Q16" i="32"/>
  <c r="AJ16" i="32"/>
  <c r="AK17" i="32"/>
  <c r="R17" i="32"/>
  <c r="AB19" i="32"/>
  <c r="I19" i="32"/>
  <c r="H21" i="32"/>
  <c r="AA21" i="32"/>
  <c r="AG22" i="32"/>
  <c r="N22" i="32"/>
  <c r="AK23" i="32"/>
  <c r="R23" i="32"/>
  <c r="C25" i="32"/>
  <c r="V25" i="32"/>
  <c r="AA26" i="32"/>
  <c r="H26" i="32"/>
  <c r="V28" i="32"/>
  <c r="C28" i="32"/>
  <c r="AF29" i="32"/>
  <c r="M29" i="32"/>
  <c r="AG30" i="32"/>
  <c r="N30" i="32"/>
  <c r="AK31" i="32"/>
  <c r="R31" i="32"/>
  <c r="W33" i="32"/>
  <c r="D33" i="32"/>
  <c r="AA34" i="32"/>
  <c r="H34" i="32"/>
  <c r="AB35" i="32"/>
  <c r="I35" i="32"/>
  <c r="V37" i="32"/>
  <c r="C37" i="32"/>
  <c r="AB38" i="32"/>
  <c r="I38" i="32"/>
  <c r="AJ39" i="32"/>
  <c r="Q39" i="32"/>
  <c r="V41" i="32"/>
  <c r="C41" i="32"/>
  <c r="AB42" i="32"/>
  <c r="I42" i="32"/>
  <c r="AB44" i="32"/>
  <c r="I44" i="32"/>
  <c r="R45" i="32"/>
  <c r="AK45" i="32"/>
  <c r="V47" i="32"/>
  <c r="C47" i="32"/>
  <c r="AB48" i="32"/>
  <c r="I48" i="32"/>
  <c r="AJ49" i="32"/>
  <c r="Q49" i="32"/>
  <c r="R50" i="32"/>
  <c r="AK50" i="32"/>
  <c r="AJ52" i="32"/>
  <c r="Q52" i="32"/>
  <c r="H54" i="32"/>
  <c r="AA54" i="32"/>
  <c r="N55" i="32"/>
  <c r="AG55" i="32"/>
  <c r="AJ56" i="32"/>
  <c r="Q56" i="32"/>
  <c r="C58" i="32"/>
  <c r="V58" i="32"/>
  <c r="V60" i="32"/>
  <c r="C60" i="32"/>
  <c r="AB61" i="32"/>
  <c r="I61" i="32"/>
  <c r="AF62" i="32"/>
  <c r="M62" i="32"/>
  <c r="AJ63" i="32"/>
  <c r="Q63" i="32"/>
  <c r="V65" i="32"/>
  <c r="C65" i="32"/>
  <c r="AB66" i="32"/>
  <c r="I66" i="32"/>
  <c r="N67" i="32"/>
  <c r="AG67" i="32"/>
  <c r="N69" i="32"/>
  <c r="AG69" i="32"/>
  <c r="V71" i="32"/>
  <c r="C71" i="32"/>
  <c r="H72" i="32"/>
  <c r="AA72" i="32"/>
  <c r="H73" i="32"/>
  <c r="AA73" i="32"/>
  <c r="AB74" i="32"/>
  <c r="I74" i="32"/>
  <c r="M75" i="32"/>
  <c r="AF75" i="32"/>
  <c r="AJ76" i="32"/>
  <c r="Q76" i="32"/>
  <c r="AJ78" i="32"/>
  <c r="Q78" i="32"/>
  <c r="R79" i="32"/>
  <c r="AK79" i="32"/>
  <c r="AB81" i="32"/>
  <c r="I81" i="32"/>
  <c r="AB82" i="32"/>
  <c r="I82" i="32"/>
  <c r="R18" i="33"/>
  <c r="AK18" i="33"/>
  <c r="AK30" i="33"/>
  <c r="R30" i="33"/>
  <c r="AK46" i="33"/>
  <c r="R46" i="33"/>
  <c r="I75" i="33"/>
  <c r="AB75" i="33"/>
  <c r="AB80" i="33"/>
  <c r="I80" i="33"/>
  <c r="M14" i="34"/>
  <c r="AF14" i="34"/>
  <c r="V18" i="34"/>
  <c r="C18" i="34"/>
  <c r="AJ21" i="34"/>
  <c r="Q21" i="34"/>
  <c r="Q24" i="34"/>
  <c r="AJ24" i="34"/>
  <c r="AJ27" i="34"/>
  <c r="Q27" i="34"/>
  <c r="M30" i="34"/>
  <c r="AF30" i="34"/>
  <c r="V34" i="34"/>
  <c r="C34" i="34"/>
  <c r="M36" i="34"/>
  <c r="AF36" i="34"/>
  <c r="AA40" i="34"/>
  <c r="H40" i="34"/>
  <c r="Q42" i="34"/>
  <c r="AJ42" i="34"/>
  <c r="AA46" i="34"/>
  <c r="H46" i="34"/>
  <c r="C50" i="34"/>
  <c r="V50" i="34"/>
  <c r="AA52" i="34"/>
  <c r="H52" i="34"/>
  <c r="C56" i="34"/>
  <c r="V56" i="34"/>
  <c r="H58" i="34"/>
  <c r="AA58" i="34"/>
  <c r="AJ61" i="34"/>
  <c r="Q61" i="34"/>
  <c r="AJ64" i="34"/>
  <c r="Q64" i="34"/>
  <c r="AJ67" i="34"/>
  <c r="Q67" i="34"/>
  <c r="V72" i="34"/>
  <c r="C72" i="34"/>
  <c r="V73" i="34"/>
  <c r="C73" i="34"/>
  <c r="V75" i="34"/>
  <c r="C75" i="34"/>
  <c r="V77" i="34"/>
  <c r="C77" i="34"/>
  <c r="D80" i="34"/>
  <c r="W80" i="34"/>
  <c r="AJ13" i="35"/>
  <c r="Q13" i="35"/>
  <c r="Y16" i="35"/>
  <c r="F16" i="35"/>
  <c r="V18" i="35"/>
  <c r="C18" i="35"/>
  <c r="AF19" i="35"/>
  <c r="M19" i="35"/>
  <c r="AJ21" i="35"/>
  <c r="Q21" i="35"/>
  <c r="Q23" i="35"/>
  <c r="AJ23" i="35"/>
  <c r="O25" i="35"/>
  <c r="AH25" i="35"/>
  <c r="M27" i="35"/>
  <c r="AF27" i="35"/>
  <c r="Q29" i="35"/>
  <c r="AJ29" i="35"/>
  <c r="AA32" i="35"/>
  <c r="H32" i="35"/>
  <c r="Y34" i="35"/>
  <c r="F34" i="35"/>
  <c r="AH35" i="35"/>
  <c r="O35" i="35"/>
  <c r="V38" i="35"/>
  <c r="C38" i="35"/>
  <c r="V40" i="35"/>
  <c r="C40" i="35"/>
  <c r="V42" i="35"/>
  <c r="C42" i="35"/>
  <c r="AH43" i="35"/>
  <c r="O43" i="35"/>
  <c r="AJ45" i="35"/>
  <c r="Q45" i="35"/>
  <c r="V48" i="35"/>
  <c r="C48" i="35"/>
  <c r="V50" i="35"/>
  <c r="C50" i="35"/>
  <c r="V52" i="35"/>
  <c r="C52" i="35"/>
  <c r="V54" i="35"/>
  <c r="C54" i="35"/>
  <c r="H56" i="35"/>
  <c r="AA56" i="35"/>
  <c r="F58" i="35"/>
  <c r="Y58" i="35"/>
  <c r="J60" i="35"/>
  <c r="AC60" i="35"/>
  <c r="AF62" i="35"/>
  <c r="M62" i="35"/>
  <c r="AJ64" i="35"/>
  <c r="Q64" i="35"/>
  <c r="C68" i="35"/>
  <c r="V68" i="35"/>
  <c r="H70" i="35"/>
  <c r="AA70" i="35"/>
  <c r="AC72" i="35"/>
  <c r="J72" i="35"/>
  <c r="J73" i="35"/>
  <c r="AC73" i="35"/>
  <c r="O74" i="35"/>
  <c r="AH74" i="35"/>
  <c r="AA76" i="35"/>
  <c r="H76" i="35"/>
  <c r="M77" i="35"/>
  <c r="AF77" i="35"/>
  <c r="AJ78" i="35"/>
  <c r="Q78" i="35"/>
  <c r="AA80" i="35"/>
  <c r="H80" i="35"/>
  <c r="M81" i="35"/>
  <c r="AF81" i="35"/>
  <c r="AF82" i="35"/>
  <c r="M82" i="35"/>
  <c r="H75" i="26"/>
  <c r="G75" i="26" s="1"/>
  <c r="M75" i="26"/>
  <c r="L75" i="26" s="1"/>
  <c r="C75" i="26"/>
  <c r="B75" i="26" s="1"/>
  <c r="C30" i="26"/>
  <c r="C14" i="26"/>
  <c r="C22" i="26"/>
  <c r="C11" i="26"/>
  <c r="C19" i="26"/>
  <c r="C27" i="26"/>
  <c r="C26" i="26"/>
  <c r="C25" i="26"/>
  <c r="C21" i="26"/>
  <c r="C16" i="26"/>
  <c r="C10" i="26"/>
  <c r="C20" i="26"/>
  <c r="C15" i="26"/>
  <c r="C23" i="26"/>
  <c r="C29" i="26"/>
  <c r="C24" i="26"/>
  <c r="C18" i="26"/>
  <c r="C17" i="26"/>
  <c r="C13" i="26"/>
  <c r="C28" i="26"/>
  <c r="C12" i="26"/>
  <c r="G13" i="22"/>
  <c r="G14" i="22"/>
  <c r="G18" i="22"/>
  <c r="D64" i="7"/>
  <c r="C64" i="7"/>
  <c r="B64" i="7"/>
  <c r="B62" i="7"/>
  <c r="C60" i="7"/>
  <c r="B61" i="7"/>
  <c r="D59" i="7"/>
  <c r="C52" i="7"/>
  <c r="D51" i="7"/>
  <c r="C63" i="7"/>
  <c r="B57" i="7"/>
  <c r="D58" i="7"/>
  <c r="C55" i="7"/>
  <c r="B47" i="7"/>
  <c r="D48" i="7"/>
  <c r="B60" i="7"/>
  <c r="D53" i="7"/>
  <c r="C59" i="7"/>
  <c r="B52" i="7"/>
  <c r="D50" i="7"/>
  <c r="C51" i="7"/>
  <c r="B63" i="7"/>
  <c r="D54" i="7"/>
  <c r="C58" i="7"/>
  <c r="B55" i="7"/>
  <c r="D62" i="7"/>
  <c r="C48" i="7"/>
  <c r="D61" i="7"/>
  <c r="C53" i="7"/>
  <c r="B59" i="7"/>
  <c r="C50" i="7"/>
  <c r="B51" i="7"/>
  <c r="D57" i="7"/>
  <c r="C54" i="7"/>
  <c r="B58" i="7"/>
  <c r="D47" i="7"/>
  <c r="C62" i="7"/>
  <c r="B48" i="7"/>
  <c r="D60" i="7"/>
  <c r="C61" i="7"/>
  <c r="B53" i="7"/>
  <c r="D63" i="7"/>
  <c r="C47" i="7"/>
  <c r="C57" i="7"/>
  <c r="B54" i="7"/>
  <c r="D55" i="7"/>
  <c r="D52" i="7"/>
  <c r="B50" i="7"/>
  <c r="C49" i="7"/>
  <c r="B49" i="7"/>
  <c r="D49" i="7"/>
  <c r="I16" i="26"/>
  <c r="G16" i="26" s="1"/>
  <c r="I17" i="26"/>
  <c r="G17" i="26" s="1"/>
  <c r="D7" i="26"/>
  <c r="D29" i="26"/>
  <c r="I7" i="26"/>
  <c r="G7" i="26" s="1"/>
  <c r="D27" i="26"/>
  <c r="I19" i="26"/>
  <c r="G19" i="26" s="1"/>
  <c r="I6" i="26"/>
  <c r="G6" i="26" s="1"/>
  <c r="I8" i="26"/>
  <c r="G8" i="26" s="1"/>
  <c r="I27" i="26"/>
  <c r="G27" i="26" s="1"/>
  <c r="N9" i="26"/>
  <c r="L9" i="26" s="1"/>
  <c r="I20" i="26"/>
  <c r="G20" i="26" s="1"/>
  <c r="I22" i="26"/>
  <c r="G22" i="26" s="1"/>
  <c r="I5" i="26"/>
  <c r="G5" i="26" s="1"/>
  <c r="I11" i="26"/>
  <c r="G11" i="26" s="1"/>
  <c r="I4" i="26"/>
  <c r="G4" i="26" s="1"/>
  <c r="I9" i="26"/>
  <c r="G9" i="26" s="1"/>
  <c r="D20" i="26"/>
  <c r="D30" i="26"/>
  <c r="D10" i="26"/>
  <c r="N6" i="26"/>
  <c r="L6" i="26" s="1"/>
  <c r="I69" i="26"/>
  <c r="I71" i="26"/>
  <c r="I62" i="26"/>
  <c r="I37" i="26"/>
  <c r="I60" i="26"/>
  <c r="I34" i="26"/>
  <c r="D62" i="26"/>
  <c r="H41" i="26"/>
  <c r="H48" i="26"/>
  <c r="H65" i="26"/>
  <c r="N72" i="26"/>
  <c r="I14" i="26"/>
  <c r="G14" i="26" s="1"/>
  <c r="I50" i="26"/>
  <c r="C63" i="26"/>
  <c r="D12" i="26"/>
  <c r="H66" i="26"/>
  <c r="N34" i="26"/>
  <c r="N39" i="26"/>
  <c r="C71" i="26"/>
  <c r="C62" i="26"/>
  <c r="M69" i="26"/>
  <c r="N41" i="26"/>
  <c r="N20" i="26"/>
  <c r="L20" i="26" s="1"/>
  <c r="I28" i="26"/>
  <c r="G28" i="26" s="1"/>
  <c r="I61" i="26"/>
  <c r="I58" i="26"/>
  <c r="I30" i="26"/>
  <c r="G30" i="26" s="1"/>
  <c r="I15" i="26"/>
  <c r="G15" i="26" s="1"/>
  <c r="I68" i="26"/>
  <c r="I24" i="26"/>
  <c r="G24" i="26" s="1"/>
  <c r="I26" i="26"/>
  <c r="G26" i="26" s="1"/>
  <c r="I72" i="26"/>
  <c r="C67" i="26"/>
  <c r="M48" i="26"/>
  <c r="M52" i="26"/>
  <c r="D47" i="26"/>
  <c r="D60" i="26"/>
  <c r="D26" i="26"/>
  <c r="D17" i="26"/>
  <c r="D11" i="26"/>
  <c r="D25" i="26"/>
  <c r="D21" i="26"/>
  <c r="D63" i="26"/>
  <c r="D57" i="26"/>
  <c r="D15" i="26"/>
  <c r="D59" i="26"/>
  <c r="D53" i="26"/>
  <c r="D67" i="26"/>
  <c r="D49" i="26"/>
  <c r="H37" i="26"/>
  <c r="H38" i="26"/>
  <c r="H53" i="26"/>
  <c r="H39" i="26"/>
  <c r="H42" i="26"/>
  <c r="H64" i="26"/>
  <c r="H63" i="26"/>
  <c r="H31" i="26"/>
  <c r="N62" i="26"/>
  <c r="N46" i="26"/>
  <c r="N24" i="26"/>
  <c r="L24" i="26" s="1"/>
  <c r="N56" i="26"/>
  <c r="N5" i="26"/>
  <c r="L5" i="26" s="1"/>
  <c r="N58" i="26"/>
  <c r="N37" i="26"/>
  <c r="N30" i="26"/>
  <c r="L30" i="26" s="1"/>
  <c r="N33" i="26"/>
  <c r="N4" i="26"/>
  <c r="L4" i="26" s="1"/>
  <c r="C35" i="26"/>
  <c r="C72" i="26"/>
  <c r="C51" i="26"/>
  <c r="C37" i="26"/>
  <c r="C59" i="26"/>
  <c r="M37" i="26"/>
  <c r="M47" i="26"/>
  <c r="M64" i="26"/>
  <c r="H62" i="26"/>
  <c r="N32" i="26"/>
  <c r="N25" i="26"/>
  <c r="L25" i="26" s="1"/>
  <c r="C69" i="26"/>
  <c r="C57" i="26"/>
  <c r="C53" i="26"/>
  <c r="D69" i="26"/>
  <c r="C58" i="26"/>
  <c r="C42" i="26"/>
  <c r="C36" i="26"/>
  <c r="C32" i="26"/>
  <c r="D64" i="26"/>
  <c r="M68" i="26"/>
  <c r="M65" i="26"/>
  <c r="M62" i="26"/>
  <c r="M54" i="26"/>
  <c r="M42" i="26"/>
  <c r="M33" i="26"/>
  <c r="N14" i="26"/>
  <c r="L14" i="26" s="1"/>
  <c r="N12" i="26"/>
  <c r="L12" i="26" s="1"/>
  <c r="N10" i="26"/>
  <c r="L10" i="26" s="1"/>
  <c r="M35" i="26"/>
  <c r="N64" i="26"/>
  <c r="N7" i="26"/>
  <c r="L7" i="26" s="1"/>
  <c r="B9" i="7"/>
  <c r="D9" i="7"/>
  <c r="C9" i="7"/>
  <c r="D10" i="7"/>
  <c r="C10" i="7"/>
  <c r="B10" i="7"/>
  <c r="B15" i="7"/>
  <c r="C15" i="7"/>
  <c r="D15" i="7"/>
  <c r="B8" i="7"/>
  <c r="D8" i="7"/>
  <c r="C8" i="7"/>
  <c r="M71" i="26"/>
  <c r="M60" i="26"/>
  <c r="M41" i="26"/>
  <c r="M32" i="26"/>
  <c r="N71" i="26"/>
  <c r="N60" i="26"/>
  <c r="N43" i="26"/>
  <c r="N27" i="26"/>
  <c r="L27" i="26" s="1"/>
  <c r="N15" i="26"/>
  <c r="L15" i="26" s="1"/>
  <c r="N13" i="26"/>
  <c r="L13" i="26" s="1"/>
  <c r="N69" i="26"/>
  <c r="C73" i="26"/>
  <c r="B16" i="7"/>
  <c r="C16" i="7"/>
  <c r="D16" i="7"/>
  <c r="C12" i="7"/>
  <c r="B12" i="7"/>
  <c r="D12" i="7"/>
  <c r="N51" i="26"/>
  <c r="I45" i="26"/>
  <c r="I73" i="26"/>
  <c r="I66" i="26"/>
  <c r="C38" i="26"/>
  <c r="D31" i="26"/>
  <c r="D38" i="26"/>
  <c r="D73" i="26"/>
  <c r="D58" i="26"/>
  <c r="D42" i="26"/>
  <c r="H56" i="26"/>
  <c r="H57" i="26"/>
  <c r="N18" i="26"/>
  <c r="L18" i="26" s="1"/>
  <c r="N44" i="26"/>
  <c r="N53" i="26"/>
  <c r="N57" i="26"/>
  <c r="N59" i="26"/>
  <c r="I31" i="26"/>
  <c r="I44" i="26"/>
  <c r="M55" i="26"/>
  <c r="H34" i="26"/>
  <c r="M66" i="26"/>
  <c r="C66" i="26"/>
  <c r="D45" i="26"/>
  <c r="C60" i="26"/>
  <c r="M38" i="26"/>
  <c r="M39" i="26"/>
  <c r="N21" i="26"/>
  <c r="L21" i="26" s="1"/>
  <c r="N63" i="26"/>
  <c r="N48" i="26"/>
  <c r="N40" i="26"/>
  <c r="I38" i="26"/>
  <c r="I57" i="26"/>
  <c r="I55" i="26"/>
  <c r="I49" i="26"/>
  <c r="I54" i="26"/>
  <c r="I67" i="26"/>
  <c r="I33" i="26"/>
  <c r="I65" i="26"/>
  <c r="I35" i="26"/>
  <c r="I10" i="26"/>
  <c r="G10" i="26" s="1"/>
  <c r="I32" i="26"/>
  <c r="I39" i="26"/>
  <c r="I56" i="26"/>
  <c r="I48" i="26"/>
  <c r="C70" i="26"/>
  <c r="M72" i="26"/>
  <c r="M36" i="26"/>
  <c r="D6" i="26"/>
  <c r="D16" i="26"/>
  <c r="D37" i="26"/>
  <c r="D43" i="26"/>
  <c r="D61" i="26"/>
  <c r="D44" i="26"/>
  <c r="D52" i="26"/>
  <c r="D13" i="26"/>
  <c r="D5" i="26"/>
  <c r="D33" i="26"/>
  <c r="D41" i="26"/>
  <c r="D50" i="26"/>
  <c r="D71" i="26"/>
  <c r="D48" i="26"/>
  <c r="D22" i="26"/>
  <c r="D51" i="26"/>
  <c r="D39" i="26"/>
  <c r="D72" i="26"/>
  <c r="H52" i="26"/>
  <c r="H61" i="26"/>
  <c r="H36" i="26"/>
  <c r="H32" i="26"/>
  <c r="H47" i="26"/>
  <c r="H71" i="26"/>
  <c r="H51" i="26"/>
  <c r="H55" i="26"/>
  <c r="N28" i="26"/>
  <c r="L28" i="26" s="1"/>
  <c r="N11" i="26"/>
  <c r="L11" i="26" s="1"/>
  <c r="N73" i="26"/>
  <c r="N38" i="26"/>
  <c r="N47" i="26"/>
  <c r="N66" i="26"/>
  <c r="I59" i="26"/>
  <c r="I53" i="26"/>
  <c r="I13" i="26"/>
  <c r="G13" i="26" s="1"/>
  <c r="C31" i="26"/>
  <c r="C39" i="26"/>
  <c r="C47" i="26"/>
  <c r="M53" i="26"/>
  <c r="M51" i="26"/>
  <c r="D9" i="26"/>
  <c r="B9" i="26" s="1"/>
  <c r="D8" i="26"/>
  <c r="B8" i="26" s="1"/>
  <c r="D4" i="26"/>
  <c r="N54" i="26"/>
  <c r="N29" i="26"/>
  <c r="L29" i="26" s="1"/>
  <c r="N8" i="26"/>
  <c r="L8" i="26" s="1"/>
  <c r="C68" i="26"/>
  <c r="C49" i="26"/>
  <c r="C45" i="26"/>
  <c r="C43" i="26"/>
  <c r="C48" i="26"/>
  <c r="C46" i="26"/>
  <c r="C44" i="26"/>
  <c r="C40" i="26"/>
  <c r="C34" i="26"/>
  <c r="M58" i="26"/>
  <c r="M49" i="26"/>
  <c r="M34" i="26"/>
  <c r="M50" i="26"/>
  <c r="N61" i="26"/>
  <c r="N3" i="26"/>
  <c r="L3" i="26" s="1"/>
  <c r="N16" i="26"/>
  <c r="L16" i="26" s="1"/>
  <c r="N50" i="26"/>
  <c r="N55" i="26"/>
  <c r="M67" i="26"/>
  <c r="N68" i="26"/>
  <c r="D13" i="7"/>
  <c r="C13" i="7"/>
  <c r="B13" i="7"/>
  <c r="I51" i="26"/>
  <c r="I70" i="26"/>
  <c r="I41" i="26"/>
  <c r="C65" i="26"/>
  <c r="M40" i="26"/>
  <c r="M44" i="26"/>
  <c r="D19" i="26"/>
  <c r="D54" i="26"/>
  <c r="H33" i="26"/>
  <c r="H59" i="26"/>
  <c r="H35" i="26"/>
  <c r="H50" i="26"/>
  <c r="N42" i="26"/>
  <c r="N35" i="26"/>
  <c r="C41" i="26"/>
  <c r="M61" i="26"/>
  <c r="M31" i="26"/>
  <c r="H45" i="26"/>
  <c r="N67" i="26"/>
  <c r="C64" i="26"/>
  <c r="N26" i="26"/>
  <c r="L26" i="26" s="1"/>
  <c r="H70" i="26"/>
  <c r="I21" i="26"/>
  <c r="G21" i="26" s="1"/>
  <c r="I18" i="26"/>
  <c r="G18" i="26" s="1"/>
  <c r="I12" i="26"/>
  <c r="G12" i="26" s="1"/>
  <c r="I23" i="26"/>
  <c r="G23" i="26" s="1"/>
  <c r="I36" i="26"/>
  <c r="I46" i="26"/>
  <c r="I25" i="26"/>
  <c r="G25" i="26" s="1"/>
  <c r="I63" i="26"/>
  <c r="I47" i="26"/>
  <c r="I3" i="26"/>
  <c r="G3" i="26" s="1"/>
  <c r="I64" i="26"/>
  <c r="I42" i="26"/>
  <c r="M70" i="26"/>
  <c r="M73" i="26"/>
  <c r="D14" i="26"/>
  <c r="D35" i="26"/>
  <c r="D55" i="26"/>
  <c r="D65" i="26"/>
  <c r="D32" i="26"/>
  <c r="D36" i="26"/>
  <c r="D28" i="26"/>
  <c r="D40" i="26"/>
  <c r="D68" i="26"/>
  <c r="D66" i="26"/>
  <c r="D70" i="26"/>
  <c r="D46" i="26"/>
  <c r="D3" i="26"/>
  <c r="B3" i="26" s="1"/>
  <c r="D56" i="26"/>
  <c r="H46" i="26"/>
  <c r="H54" i="26"/>
  <c r="H60" i="26"/>
  <c r="H69" i="26"/>
  <c r="H49" i="26"/>
  <c r="H44" i="26"/>
  <c r="H40" i="26"/>
  <c r="H67" i="26"/>
  <c r="H68" i="26"/>
  <c r="H73" i="26"/>
  <c r="H72" i="26"/>
  <c r="N22" i="26"/>
  <c r="L22" i="26" s="1"/>
  <c r="N19" i="26"/>
  <c r="L19" i="26" s="1"/>
  <c r="N31" i="26"/>
  <c r="N45" i="26"/>
  <c r="N49" i="26"/>
  <c r="N65" i="26"/>
  <c r="N23" i="26"/>
  <c r="L23" i="26" s="1"/>
  <c r="N17" i="26"/>
  <c r="L17" i="26" s="1"/>
  <c r="I52" i="26"/>
  <c r="I40" i="26"/>
  <c r="I29" i="26"/>
  <c r="G29" i="26" s="1"/>
  <c r="I43" i="26"/>
  <c r="C52" i="26"/>
  <c r="C33" i="26"/>
  <c r="C55" i="26"/>
  <c r="M45" i="26"/>
  <c r="M63" i="26"/>
  <c r="H58" i="26"/>
  <c r="H43" i="26"/>
  <c r="N36" i="26"/>
  <c r="M43" i="26"/>
  <c r="M56" i="26"/>
  <c r="C61" i="26"/>
  <c r="D23" i="26"/>
  <c r="C56" i="26"/>
  <c r="C54" i="26"/>
  <c r="C50" i="26"/>
  <c r="D34" i="26"/>
  <c r="D24" i="26"/>
  <c r="D18" i="26"/>
  <c r="M46" i="26"/>
  <c r="N52" i="26"/>
  <c r="M59" i="26"/>
  <c r="M57" i="26"/>
  <c r="N70" i="26"/>
  <c r="B11" i="7"/>
  <c r="D11" i="7"/>
  <c r="C11" i="7"/>
  <c r="B14" i="7"/>
  <c r="D14" i="7"/>
  <c r="C14" i="7"/>
  <c r="G19" i="22" l="1"/>
  <c r="G16" i="22"/>
  <c r="G20" i="22"/>
  <c r="G10" i="22"/>
  <c r="G52" i="22"/>
  <c r="G51" i="22"/>
  <c r="G53" i="22"/>
  <c r="G50" i="22"/>
  <c r="G49" i="22"/>
  <c r="G44" i="22"/>
  <c r="G45" i="22"/>
  <c r="G41" i="22"/>
  <c r="G48" i="22"/>
  <c r="G46" i="22"/>
  <c r="G47" i="22"/>
  <c r="G43" i="22"/>
  <c r="G42" i="22"/>
  <c r="G40" i="22"/>
  <c r="G39" i="22"/>
  <c r="G38" i="22"/>
  <c r="G26" i="22"/>
  <c r="G37" i="22"/>
  <c r="G36" i="22"/>
  <c r="G35" i="22"/>
  <c r="G34" i="22"/>
  <c r="G33" i="22"/>
  <c r="G32" i="22"/>
  <c r="G31" i="22"/>
  <c r="G30" i="22"/>
  <c r="G29" i="22"/>
  <c r="G28" i="22"/>
  <c r="G27" i="22"/>
  <c r="G25" i="22"/>
  <c r="G24" i="22"/>
  <c r="G23" i="22"/>
  <c r="G12" i="22"/>
  <c r="G22" i="22"/>
  <c r="G21" i="22"/>
  <c r="G15" i="22"/>
  <c r="G17" i="22"/>
  <c r="G11" i="22"/>
  <c r="B5" i="26"/>
  <c r="B7" i="26"/>
  <c r="B4" i="26"/>
  <c r="B6" i="26"/>
  <c r="K81" i="30"/>
  <c r="AD81" i="30"/>
  <c r="K82" i="30"/>
  <c r="AD82" i="30"/>
  <c r="AD77" i="34"/>
  <c r="K77" i="34"/>
  <c r="AD40" i="32"/>
  <c r="K40" i="32"/>
  <c r="AD42" i="33"/>
  <c r="K42" i="33"/>
  <c r="K61" i="35"/>
  <c r="AD61" i="35"/>
  <c r="AD53" i="32"/>
  <c r="K53" i="32"/>
  <c r="K55" i="33"/>
  <c r="AD55" i="33"/>
  <c r="AD49" i="34"/>
  <c r="K49" i="34"/>
  <c r="AD44" i="35"/>
  <c r="K44" i="35"/>
  <c r="AD29" i="31"/>
  <c r="K29" i="31"/>
  <c r="K22" i="31"/>
  <c r="AD22" i="31"/>
  <c r="K80" i="31"/>
  <c r="AD80" i="31"/>
  <c r="AD75" i="32"/>
  <c r="K75" i="32"/>
  <c r="AD46" i="32"/>
  <c r="K46" i="32"/>
  <c r="AD48" i="33"/>
  <c r="K48" i="33"/>
  <c r="AD16" i="34"/>
  <c r="K16" i="34"/>
  <c r="AD67" i="32"/>
  <c r="K67" i="32"/>
  <c r="AD66" i="35"/>
  <c r="K66" i="35"/>
  <c r="AD59" i="31"/>
  <c r="K59" i="31"/>
  <c r="AD52" i="31"/>
  <c r="K52" i="31"/>
  <c r="AD80" i="30"/>
  <c r="K80" i="30"/>
  <c r="AD50" i="32"/>
  <c r="K50" i="32"/>
  <c r="AD44" i="33"/>
  <c r="K44" i="33"/>
  <c r="K63" i="35"/>
  <c r="AD63" i="35"/>
  <c r="AD63" i="32"/>
  <c r="K63" i="32"/>
  <c r="K49" i="33"/>
  <c r="AD49" i="33"/>
  <c r="AD54" i="35"/>
  <c r="K54" i="35"/>
  <c r="AD55" i="31"/>
  <c r="K55" i="31"/>
  <c r="AD48" i="31"/>
  <c r="K48" i="31"/>
  <c r="AD30" i="30"/>
  <c r="K30" i="30"/>
  <c r="K62" i="30"/>
  <c r="AD62" i="30"/>
  <c r="BP58" i="35"/>
  <c r="AW58" i="35"/>
  <c r="AW58" i="34"/>
  <c r="BP58" i="34"/>
  <c r="AW58" i="33"/>
  <c r="BP58" i="33"/>
  <c r="AW58" i="32"/>
  <c r="BP58" i="31"/>
  <c r="BP58" i="32"/>
  <c r="AW58" i="31"/>
  <c r="AW58" i="30"/>
  <c r="BP58" i="30"/>
  <c r="AW58" i="29"/>
  <c r="BP58" i="29"/>
  <c r="AD58" i="29"/>
  <c r="K58" i="29"/>
  <c r="BP26" i="35"/>
  <c r="AW26" i="34"/>
  <c r="AW26" i="35"/>
  <c r="BP26" i="34"/>
  <c r="BP26" i="33"/>
  <c r="AW26" i="33"/>
  <c r="BP26" i="32"/>
  <c r="AW26" i="32"/>
  <c r="BP26" i="31"/>
  <c r="AW26" i="31"/>
  <c r="AW26" i="30"/>
  <c r="BP26" i="30"/>
  <c r="BP26" i="29"/>
  <c r="AW26" i="29"/>
  <c r="AD26" i="29"/>
  <c r="K26" i="29"/>
  <c r="K31" i="30"/>
  <c r="AD31" i="30"/>
  <c r="AD63" i="30"/>
  <c r="K63" i="30"/>
  <c r="AW49" i="35"/>
  <c r="BP49" i="35"/>
  <c r="AW49" i="34"/>
  <c r="BP49" i="34"/>
  <c r="AW49" i="33"/>
  <c r="BP49" i="33"/>
  <c r="BP49" i="32"/>
  <c r="AW49" i="32"/>
  <c r="AW49" i="31"/>
  <c r="BP49" i="31"/>
  <c r="BP49" i="29"/>
  <c r="BP49" i="30"/>
  <c r="AW49" i="30"/>
  <c r="AD49" i="29"/>
  <c r="AW49" i="29"/>
  <c r="K49" i="29"/>
  <c r="BP17" i="35"/>
  <c r="AW17" i="34"/>
  <c r="AW17" i="35"/>
  <c r="BP17" i="34"/>
  <c r="BP17" i="33"/>
  <c r="AW17" i="33"/>
  <c r="BP17" i="32"/>
  <c r="AW17" i="32"/>
  <c r="BP17" i="31"/>
  <c r="AW17" i="31"/>
  <c r="BP17" i="30"/>
  <c r="AW17" i="30"/>
  <c r="AD17" i="29"/>
  <c r="BP17" i="29"/>
  <c r="AW17" i="29"/>
  <c r="K17" i="29"/>
  <c r="K76" i="33"/>
  <c r="AD76" i="33"/>
  <c r="K33" i="31"/>
  <c r="AD33" i="31"/>
  <c r="K44" i="30"/>
  <c r="AD44" i="30"/>
  <c r="K45" i="30"/>
  <c r="AD45" i="30"/>
  <c r="AW63" i="35"/>
  <c r="BP63" i="35"/>
  <c r="BP63" i="34"/>
  <c r="AW63" i="34"/>
  <c r="BP63" i="33"/>
  <c r="AW63" i="33"/>
  <c r="BP63" i="32"/>
  <c r="AW63" i="32"/>
  <c r="BP63" i="31"/>
  <c r="AW63" i="31"/>
  <c r="AW63" i="30"/>
  <c r="BP63" i="29"/>
  <c r="BP63" i="30"/>
  <c r="AW63" i="29"/>
  <c r="AD63" i="29"/>
  <c r="K63" i="29"/>
  <c r="BP19" i="35"/>
  <c r="AW19" i="35"/>
  <c r="BP19" i="34"/>
  <c r="AW19" i="34"/>
  <c r="BP19" i="33"/>
  <c r="AW19" i="33"/>
  <c r="AW19" i="32"/>
  <c r="BP19" i="32"/>
  <c r="BP19" i="31"/>
  <c r="AW19" i="31"/>
  <c r="AW19" i="30"/>
  <c r="BP19" i="29"/>
  <c r="AW19" i="29"/>
  <c r="AD19" i="29"/>
  <c r="BP19" i="30"/>
  <c r="K19" i="29"/>
  <c r="K61" i="33"/>
  <c r="AD61" i="33"/>
  <c r="AD63" i="34"/>
  <c r="K63" i="34"/>
  <c r="AD79" i="35"/>
  <c r="K79" i="35"/>
  <c r="K52" i="32"/>
  <c r="AD52" i="32"/>
  <c r="K30" i="33"/>
  <c r="AD30" i="33"/>
  <c r="AD30" i="34"/>
  <c r="K30" i="34"/>
  <c r="K25" i="35"/>
  <c r="AD25" i="35"/>
  <c r="K51" i="33"/>
  <c r="AD51" i="33"/>
  <c r="K29" i="34"/>
  <c r="AD29" i="34"/>
  <c r="K24" i="35"/>
  <c r="AD24" i="35"/>
  <c r="AD58" i="31"/>
  <c r="K58" i="31"/>
  <c r="K48" i="30"/>
  <c r="AD48" i="30"/>
  <c r="BP60" i="35"/>
  <c r="AW60" i="35"/>
  <c r="BP60" i="34"/>
  <c r="AW60" i="34"/>
  <c r="BP60" i="33"/>
  <c r="AW60" i="33"/>
  <c r="AW60" i="32"/>
  <c r="BP60" i="32"/>
  <c r="AW60" i="31"/>
  <c r="BP60" i="31"/>
  <c r="BP60" i="30"/>
  <c r="AW60" i="30"/>
  <c r="K60" i="29"/>
  <c r="BP60" i="29"/>
  <c r="AW60" i="29"/>
  <c r="AD60" i="29"/>
  <c r="AD45" i="31"/>
  <c r="K45" i="31"/>
  <c r="BP36" i="35"/>
  <c r="AW36" i="35"/>
  <c r="BP36" i="34"/>
  <c r="AW36" i="34"/>
  <c r="BP36" i="33"/>
  <c r="AW36" i="33"/>
  <c r="AW36" i="32"/>
  <c r="BP36" i="32"/>
  <c r="AW36" i="31"/>
  <c r="BP36" i="31"/>
  <c r="BP36" i="30"/>
  <c r="AW36" i="30"/>
  <c r="BP36" i="29"/>
  <c r="AW36" i="29"/>
  <c r="AD36" i="29"/>
  <c r="K36" i="29"/>
  <c r="AD12" i="34"/>
  <c r="K12" i="34"/>
  <c r="AD64" i="31"/>
  <c r="K64" i="31"/>
  <c r="K80" i="35"/>
  <c r="AD80" i="35"/>
  <c r="AD78" i="34"/>
  <c r="K78" i="34"/>
  <c r="AD32" i="32"/>
  <c r="K32" i="32"/>
  <c r="AD34" i="33"/>
  <c r="K34" i="33"/>
  <c r="AD53" i="35"/>
  <c r="K53" i="35"/>
  <c r="AD45" i="32"/>
  <c r="K45" i="32"/>
  <c r="K47" i="33"/>
  <c r="AD47" i="33"/>
  <c r="K41" i="34"/>
  <c r="AD41" i="34"/>
  <c r="AD36" i="35"/>
  <c r="K36" i="35"/>
  <c r="K21" i="31"/>
  <c r="AD21" i="31"/>
  <c r="AD14" i="30"/>
  <c r="K14" i="30"/>
  <c r="K79" i="31"/>
  <c r="AD79" i="31"/>
  <c r="K78" i="32"/>
  <c r="AD78" i="32"/>
  <c r="K38" i="32"/>
  <c r="AD38" i="32"/>
  <c r="K40" i="33"/>
  <c r="AD40" i="33"/>
  <c r="K67" i="35"/>
  <c r="AD67" i="35"/>
  <c r="AD59" i="32"/>
  <c r="K59" i="32"/>
  <c r="AD58" i="35"/>
  <c r="K58" i="35"/>
  <c r="AD51" i="31"/>
  <c r="K51" i="31"/>
  <c r="AD44" i="31"/>
  <c r="K44" i="31"/>
  <c r="AD79" i="30"/>
  <c r="K79" i="30"/>
  <c r="AD42" i="32"/>
  <c r="K42" i="32"/>
  <c r="AD36" i="33"/>
  <c r="K36" i="33"/>
  <c r="AD55" i="35"/>
  <c r="K55" i="35"/>
  <c r="AD55" i="32"/>
  <c r="K55" i="32"/>
  <c r="AD33" i="33"/>
  <c r="K33" i="33"/>
  <c r="AD46" i="35"/>
  <c r="K46" i="35"/>
  <c r="AD47" i="31"/>
  <c r="K47" i="31"/>
  <c r="AD40" i="31"/>
  <c r="K40" i="31"/>
  <c r="AD34" i="30"/>
  <c r="K34" i="30"/>
  <c r="K66" i="30"/>
  <c r="AD66" i="30"/>
  <c r="BP54" i="35"/>
  <c r="AW54" i="35"/>
  <c r="BP54" i="34"/>
  <c r="AW54" i="34"/>
  <c r="BP54" i="33"/>
  <c r="AW54" i="33"/>
  <c r="BP54" i="32"/>
  <c r="BP54" i="31"/>
  <c r="AW54" i="32"/>
  <c r="AW54" i="31"/>
  <c r="AW54" i="30"/>
  <c r="BP54" i="30"/>
  <c r="AW54" i="29"/>
  <c r="AD54" i="29"/>
  <c r="BP54" i="29"/>
  <c r="K54" i="29"/>
  <c r="BP22" i="35"/>
  <c r="AW22" i="35"/>
  <c r="BP22" i="34"/>
  <c r="AW22" i="34"/>
  <c r="AW22" i="33"/>
  <c r="BP22" i="33"/>
  <c r="BP22" i="32"/>
  <c r="AW22" i="32"/>
  <c r="AW22" i="31"/>
  <c r="BP22" i="31"/>
  <c r="AW22" i="30"/>
  <c r="BP22" i="30"/>
  <c r="BP22" i="29"/>
  <c r="AW22" i="29"/>
  <c r="AD22" i="29"/>
  <c r="K22" i="29"/>
  <c r="K35" i="30"/>
  <c r="AD35" i="30"/>
  <c r="AD67" i="30"/>
  <c r="K67" i="30"/>
  <c r="BP45" i="35"/>
  <c r="AW45" i="35"/>
  <c r="BP45" i="34"/>
  <c r="AW45" i="34"/>
  <c r="BP45" i="33"/>
  <c r="AW45" i="33"/>
  <c r="AW45" i="32"/>
  <c r="BP45" i="32"/>
  <c r="BP45" i="31"/>
  <c r="AW45" i="31"/>
  <c r="BP45" i="30"/>
  <c r="AW45" i="30"/>
  <c r="AW45" i="29"/>
  <c r="BP45" i="29"/>
  <c r="AD45" i="29"/>
  <c r="K45" i="29"/>
  <c r="AD13" i="29"/>
  <c r="K13" i="29"/>
  <c r="AD75" i="34"/>
  <c r="K75" i="34"/>
  <c r="AD74" i="31"/>
  <c r="K74" i="31"/>
  <c r="AD64" i="30"/>
  <c r="K64" i="30"/>
  <c r="K49" i="30"/>
  <c r="AD49" i="30"/>
  <c r="BP51" i="35"/>
  <c r="AW51" i="35"/>
  <c r="AW51" i="34"/>
  <c r="BP51" i="34"/>
  <c r="BP51" i="33"/>
  <c r="AW51" i="33"/>
  <c r="BP51" i="32"/>
  <c r="AW51" i="32"/>
  <c r="AW51" i="31"/>
  <c r="BP51" i="31"/>
  <c r="AW51" i="30"/>
  <c r="AW51" i="29"/>
  <c r="AD51" i="29"/>
  <c r="BP51" i="30"/>
  <c r="BP51" i="29"/>
  <c r="K51" i="29"/>
  <c r="K53" i="33"/>
  <c r="AD53" i="33"/>
  <c r="K55" i="34"/>
  <c r="AD55" i="34"/>
  <c r="K80" i="34"/>
  <c r="AD80" i="34"/>
  <c r="K36" i="32"/>
  <c r="AD36" i="32"/>
  <c r="K22" i="33"/>
  <c r="AD22" i="33"/>
  <c r="AD22" i="34"/>
  <c r="K22" i="34"/>
  <c r="K17" i="35"/>
  <c r="AD17" i="35"/>
  <c r="K35" i="33"/>
  <c r="AD35" i="33"/>
  <c r="K21" i="34"/>
  <c r="AD21" i="34"/>
  <c r="K16" i="35"/>
  <c r="AD16" i="35"/>
  <c r="AD50" i="31"/>
  <c r="K50" i="31"/>
  <c r="K52" i="30"/>
  <c r="AD52" i="30"/>
  <c r="AW56" i="35"/>
  <c r="BP56" i="35"/>
  <c r="BP56" i="34"/>
  <c r="AW56" i="34"/>
  <c r="AW56" i="33"/>
  <c r="BP56" i="33"/>
  <c r="BP56" i="32"/>
  <c r="AW56" i="32"/>
  <c r="BP56" i="31"/>
  <c r="AW56" i="31"/>
  <c r="BP56" i="30"/>
  <c r="AW56" i="30"/>
  <c r="AW56" i="29"/>
  <c r="BP56" i="29"/>
  <c r="AD56" i="29"/>
  <c r="K56" i="29"/>
  <c r="AD70" i="31"/>
  <c r="K70" i="31"/>
  <c r="AW32" i="35"/>
  <c r="BP32" i="35"/>
  <c r="BP32" i="34"/>
  <c r="AW32" i="34"/>
  <c r="AW32" i="33"/>
  <c r="BP32" i="33"/>
  <c r="BP32" i="32"/>
  <c r="AW32" i="32"/>
  <c r="BP32" i="31"/>
  <c r="AW32" i="31"/>
  <c r="BP32" i="30"/>
  <c r="AW32" i="30"/>
  <c r="BP32" i="29"/>
  <c r="AW32" i="29"/>
  <c r="AD32" i="29"/>
  <c r="K32" i="29"/>
  <c r="K57" i="33"/>
  <c r="AD57" i="33"/>
  <c r="K32" i="31"/>
  <c r="AD32" i="31"/>
  <c r="K13" i="34"/>
  <c r="AD13" i="34"/>
  <c r="AD80" i="32"/>
  <c r="K80" i="32"/>
  <c r="K75" i="35"/>
  <c r="AD75" i="35"/>
  <c r="AD24" i="32"/>
  <c r="K24" i="32"/>
  <c r="AD26" i="33"/>
  <c r="K26" i="33"/>
  <c r="K45" i="35"/>
  <c r="AD45" i="35"/>
  <c r="AD37" i="32"/>
  <c r="K37" i="32"/>
  <c r="K39" i="33"/>
  <c r="AD39" i="33"/>
  <c r="K33" i="34"/>
  <c r="AD33" i="34"/>
  <c r="K28" i="35"/>
  <c r="AD28" i="35"/>
  <c r="K13" i="31"/>
  <c r="AD13" i="31"/>
  <c r="AD18" i="30"/>
  <c r="K18" i="30"/>
  <c r="AW79" i="35"/>
  <c r="BP79" i="35"/>
  <c r="AW79" i="34"/>
  <c r="BP79" i="34"/>
  <c r="BP79" i="33"/>
  <c r="AW79" i="33"/>
  <c r="BP79" i="32"/>
  <c r="AW79" i="32"/>
  <c r="BP79" i="31"/>
  <c r="AW79" i="31"/>
  <c r="AW79" i="30"/>
  <c r="BP79" i="29"/>
  <c r="BP79" i="30"/>
  <c r="AW79" i="29"/>
  <c r="AD79" i="29"/>
  <c r="K79" i="29"/>
  <c r="AW83" i="33"/>
  <c r="BP83" i="32"/>
  <c r="AW83" i="32"/>
  <c r="BP83" i="30"/>
  <c r="BP83" i="35"/>
  <c r="AW83" i="31"/>
  <c r="AW83" i="35"/>
  <c r="BP83" i="31"/>
  <c r="BP83" i="34"/>
  <c r="AW83" i="30"/>
  <c r="AW83" i="34"/>
  <c r="BP83" i="29"/>
  <c r="BP83" i="33"/>
  <c r="AW83" i="29"/>
  <c r="AD77" i="33"/>
  <c r="K77" i="33"/>
  <c r="AD30" i="32"/>
  <c r="K30" i="32"/>
  <c r="K32" i="33"/>
  <c r="AD32" i="33"/>
  <c r="K59" i="35"/>
  <c r="AD59" i="35"/>
  <c r="AD51" i="32"/>
  <c r="K51" i="32"/>
  <c r="AD50" i="35"/>
  <c r="K50" i="35"/>
  <c r="K43" i="31"/>
  <c r="AD43" i="31"/>
  <c r="K36" i="31"/>
  <c r="AD36" i="31"/>
  <c r="K78" i="30"/>
  <c r="AD78" i="30"/>
  <c r="AD34" i="32"/>
  <c r="K34" i="32"/>
  <c r="K28" i="33"/>
  <c r="AD28" i="33"/>
  <c r="K47" i="35"/>
  <c r="AD47" i="35"/>
  <c r="AD47" i="32"/>
  <c r="K47" i="32"/>
  <c r="AD17" i="33"/>
  <c r="K17" i="33"/>
  <c r="AD38" i="35"/>
  <c r="K38" i="35"/>
  <c r="K39" i="31"/>
  <c r="AD39" i="31"/>
  <c r="K24" i="31"/>
  <c r="AD24" i="31"/>
  <c r="AD38" i="30"/>
  <c r="K38" i="30"/>
  <c r="K70" i="30"/>
  <c r="AD70" i="30"/>
  <c r="BP50" i="35"/>
  <c r="AW50" i="35"/>
  <c r="AW50" i="34"/>
  <c r="BP50" i="34"/>
  <c r="AW50" i="33"/>
  <c r="BP50" i="33"/>
  <c r="AW50" i="32"/>
  <c r="BP50" i="32"/>
  <c r="BP50" i="31"/>
  <c r="AW50" i="31"/>
  <c r="AW50" i="30"/>
  <c r="BP50" i="30"/>
  <c r="BP50" i="29"/>
  <c r="AW50" i="29"/>
  <c r="AD50" i="29"/>
  <c r="K50" i="29"/>
  <c r="BP18" i="35"/>
  <c r="AW18" i="35"/>
  <c r="AW18" i="34"/>
  <c r="BP18" i="34"/>
  <c r="BP18" i="33"/>
  <c r="AW18" i="33"/>
  <c r="BP18" i="32"/>
  <c r="AW18" i="32"/>
  <c r="BP18" i="31"/>
  <c r="AW18" i="31"/>
  <c r="AW18" i="30"/>
  <c r="BP18" i="30"/>
  <c r="BP18" i="29"/>
  <c r="AW18" i="29"/>
  <c r="AD18" i="29"/>
  <c r="K18" i="29"/>
  <c r="AD39" i="30"/>
  <c r="K39" i="30"/>
  <c r="AD71" i="30"/>
  <c r="K71" i="30"/>
  <c r="AW41" i="35"/>
  <c r="BP41" i="35"/>
  <c r="AW41" i="34"/>
  <c r="BP41" i="34"/>
  <c r="AW41" i="33"/>
  <c r="BP41" i="33"/>
  <c r="AW41" i="32"/>
  <c r="BP41" i="32"/>
  <c r="BP41" i="31"/>
  <c r="AW41" i="31"/>
  <c r="BP41" i="29"/>
  <c r="BP41" i="30"/>
  <c r="AW41" i="30"/>
  <c r="AD41" i="29"/>
  <c r="AW41" i="29"/>
  <c r="K41" i="29"/>
  <c r="K44" i="32"/>
  <c r="AD44" i="32"/>
  <c r="K34" i="31"/>
  <c r="AD34" i="31"/>
  <c r="AD72" i="30"/>
  <c r="K72" i="30"/>
  <c r="K73" i="30"/>
  <c r="AD73" i="30"/>
  <c r="K53" i="30"/>
  <c r="AD53" i="30"/>
  <c r="AW47" i="35"/>
  <c r="BP47" i="35"/>
  <c r="BP47" i="34"/>
  <c r="AW47" i="34"/>
  <c r="BP47" i="33"/>
  <c r="AW47" i="33"/>
  <c r="BP47" i="32"/>
  <c r="BP47" i="31"/>
  <c r="AW47" i="31"/>
  <c r="AW47" i="32"/>
  <c r="AW47" i="30"/>
  <c r="BP47" i="30"/>
  <c r="BP47" i="29"/>
  <c r="AW47" i="29"/>
  <c r="AD47" i="29"/>
  <c r="K47" i="29"/>
  <c r="K45" i="33"/>
  <c r="AD45" i="33"/>
  <c r="K47" i="34"/>
  <c r="AD47" i="34"/>
  <c r="K80" i="33"/>
  <c r="AD80" i="33"/>
  <c r="AD20" i="32"/>
  <c r="K20" i="32"/>
  <c r="K14" i="33"/>
  <c r="AD14" i="33"/>
  <c r="AD14" i="34"/>
  <c r="K14" i="34"/>
  <c r="AD49" i="32"/>
  <c r="K49" i="32"/>
  <c r="AD19" i="33"/>
  <c r="K19" i="33"/>
  <c r="K72" i="35"/>
  <c r="AD72" i="35"/>
  <c r="AD73" i="35"/>
  <c r="K73" i="35"/>
  <c r="AD65" i="31"/>
  <c r="K65" i="31"/>
  <c r="AD42" i="31"/>
  <c r="K42" i="31"/>
  <c r="K56" i="30"/>
  <c r="AD56" i="30"/>
  <c r="K74" i="34"/>
  <c r="AD74" i="34"/>
  <c r="AD14" i="31"/>
  <c r="K14" i="31"/>
  <c r="BP28" i="35"/>
  <c r="AW28" i="35"/>
  <c r="BP28" i="34"/>
  <c r="AW28" i="34"/>
  <c r="AW28" i="33"/>
  <c r="BP28" i="33"/>
  <c r="AW28" i="32"/>
  <c r="BP28" i="32"/>
  <c r="AW28" i="31"/>
  <c r="BP28" i="31"/>
  <c r="BP28" i="30"/>
  <c r="AW28" i="30"/>
  <c r="BP28" i="29"/>
  <c r="AW28" i="29"/>
  <c r="AD28" i="29"/>
  <c r="K28" i="29"/>
  <c r="K41" i="33"/>
  <c r="AD41" i="33"/>
  <c r="BP67" i="35"/>
  <c r="AW67" i="35"/>
  <c r="AW67" i="34"/>
  <c r="BP67" i="34"/>
  <c r="BP67" i="33"/>
  <c r="AW67" i="33"/>
  <c r="BP67" i="32"/>
  <c r="AW67" i="32"/>
  <c r="AW67" i="31"/>
  <c r="BP67" i="31"/>
  <c r="AW67" i="30"/>
  <c r="AW67" i="29"/>
  <c r="BP67" i="30"/>
  <c r="BP67" i="29"/>
  <c r="AD67" i="29"/>
  <c r="K67" i="29"/>
  <c r="AW80" i="35"/>
  <c r="BP80" i="35"/>
  <c r="AW80" i="34"/>
  <c r="BP80" i="34"/>
  <c r="AW80" i="33"/>
  <c r="BP80" i="33"/>
  <c r="BP80" i="32"/>
  <c r="AW80" i="32"/>
  <c r="BP80" i="31"/>
  <c r="AW80" i="31"/>
  <c r="BP80" i="30"/>
  <c r="BP80" i="29"/>
  <c r="AW80" i="30"/>
  <c r="AW80" i="29"/>
  <c r="AD80" i="29"/>
  <c r="K80" i="29"/>
  <c r="AW84" i="33"/>
  <c r="BP84" i="29"/>
  <c r="AW84" i="32"/>
  <c r="AW84" i="29"/>
  <c r="BP84" i="32"/>
  <c r="BP84" i="35"/>
  <c r="AW84" i="31"/>
  <c r="AW84" i="35"/>
  <c r="BP84" i="31"/>
  <c r="AW84" i="34"/>
  <c r="BP84" i="30"/>
  <c r="BP84" i="34"/>
  <c r="AW84" i="30"/>
  <c r="BP84" i="33"/>
  <c r="AD78" i="35"/>
  <c r="K78" i="35"/>
  <c r="K16" i="32"/>
  <c r="AD16" i="32"/>
  <c r="AD18" i="33"/>
  <c r="K18" i="33"/>
  <c r="AD29" i="35"/>
  <c r="K29" i="35"/>
  <c r="K29" i="32"/>
  <c r="AD29" i="32"/>
  <c r="AD31" i="33"/>
  <c r="K31" i="33"/>
  <c r="K25" i="34"/>
  <c r="AD25" i="34"/>
  <c r="AD20" i="35"/>
  <c r="K20" i="35"/>
  <c r="AD62" i="31"/>
  <c r="K62" i="31"/>
  <c r="AD22" i="30"/>
  <c r="K22" i="30"/>
  <c r="AD75" i="30"/>
  <c r="K75" i="30"/>
  <c r="BP77" i="35"/>
  <c r="AW77" i="35"/>
  <c r="AW77" i="34"/>
  <c r="BP77" i="34"/>
  <c r="BP77" i="33"/>
  <c r="AW77" i="33"/>
  <c r="AW77" i="32"/>
  <c r="BP77" i="32"/>
  <c r="AW77" i="31"/>
  <c r="BP77" i="31"/>
  <c r="BP77" i="30"/>
  <c r="BP77" i="29"/>
  <c r="AW77" i="30"/>
  <c r="AW77" i="29"/>
  <c r="AD77" i="29"/>
  <c r="K77" i="29"/>
  <c r="AD22" i="32"/>
  <c r="K22" i="32"/>
  <c r="AD24" i="33"/>
  <c r="K24" i="33"/>
  <c r="K51" i="35"/>
  <c r="AD51" i="35"/>
  <c r="AD43" i="32"/>
  <c r="K43" i="32"/>
  <c r="AD42" i="35"/>
  <c r="K42" i="35"/>
  <c r="AD35" i="31"/>
  <c r="K35" i="31"/>
  <c r="K20" i="31"/>
  <c r="AD20" i="31"/>
  <c r="AD77" i="35"/>
  <c r="K77" i="35"/>
  <c r="AD26" i="32"/>
  <c r="K26" i="32"/>
  <c r="K20" i="33"/>
  <c r="AD20" i="33"/>
  <c r="K39" i="35"/>
  <c r="AD39" i="35"/>
  <c r="AD39" i="32"/>
  <c r="K39" i="32"/>
  <c r="AD59" i="34"/>
  <c r="K59" i="34"/>
  <c r="K30" i="35"/>
  <c r="AD30" i="35"/>
  <c r="AD31" i="31"/>
  <c r="K31" i="31"/>
  <c r="AD16" i="31"/>
  <c r="K16" i="31"/>
  <c r="AD42" i="30"/>
  <c r="K42" i="30"/>
  <c r="K74" i="30"/>
  <c r="AD74" i="30"/>
  <c r="BP46" i="35"/>
  <c r="AW46" i="35"/>
  <c r="BP46" i="34"/>
  <c r="AW46" i="34"/>
  <c r="BP46" i="33"/>
  <c r="AW46" i="33"/>
  <c r="BP46" i="32"/>
  <c r="BP46" i="31"/>
  <c r="AW46" i="32"/>
  <c r="AW46" i="31"/>
  <c r="AW46" i="30"/>
  <c r="BP46" i="30"/>
  <c r="AW46" i="29"/>
  <c r="AD46" i="29"/>
  <c r="BP46" i="29"/>
  <c r="K46" i="29"/>
  <c r="AD14" i="29"/>
  <c r="K14" i="29"/>
  <c r="AD43" i="30"/>
  <c r="K43" i="30"/>
  <c r="BP69" i="35"/>
  <c r="AW69" i="35"/>
  <c r="BP69" i="34"/>
  <c r="AW69" i="34"/>
  <c r="BP69" i="33"/>
  <c r="AW69" i="33"/>
  <c r="AW69" i="32"/>
  <c r="BP69" i="32"/>
  <c r="BP69" i="31"/>
  <c r="AW69" i="31"/>
  <c r="BP69" i="30"/>
  <c r="BP69" i="29"/>
  <c r="AW69" i="30"/>
  <c r="AW69" i="29"/>
  <c r="AD69" i="29"/>
  <c r="K69" i="29"/>
  <c r="BP73" i="32"/>
  <c r="AW73" i="29"/>
  <c r="BP73" i="35"/>
  <c r="BP73" i="31"/>
  <c r="AW73" i="35"/>
  <c r="AW73" i="31"/>
  <c r="AW73" i="34"/>
  <c r="BP73" i="29"/>
  <c r="BP73" i="34"/>
  <c r="BP73" i="30"/>
  <c r="AW73" i="33"/>
  <c r="AW73" i="30"/>
  <c r="BP73" i="33"/>
  <c r="AW73" i="32"/>
  <c r="BP37" i="35"/>
  <c r="AW37" i="35"/>
  <c r="BP37" i="34"/>
  <c r="AW37" i="34"/>
  <c r="BP37" i="33"/>
  <c r="AW37" i="33"/>
  <c r="AW37" i="32"/>
  <c r="BP37" i="32"/>
  <c r="BP37" i="31"/>
  <c r="AW37" i="31"/>
  <c r="BP37" i="30"/>
  <c r="AW37" i="30"/>
  <c r="BP37" i="29"/>
  <c r="AW37" i="29"/>
  <c r="AD37" i="29"/>
  <c r="K37" i="29"/>
  <c r="AD28" i="32"/>
  <c r="K28" i="32"/>
  <c r="K12" i="30"/>
  <c r="AD12" i="30"/>
  <c r="AD25" i="30"/>
  <c r="K25" i="30"/>
  <c r="K57" i="30"/>
  <c r="AD57" i="30"/>
  <c r="BP43" i="35"/>
  <c r="AW43" i="35"/>
  <c r="BP43" i="34"/>
  <c r="BP43" i="33"/>
  <c r="AW43" i="34"/>
  <c r="AW43" i="33"/>
  <c r="AW43" i="32"/>
  <c r="AW43" i="31"/>
  <c r="BP43" i="32"/>
  <c r="BP43" i="31"/>
  <c r="AW43" i="30"/>
  <c r="AW43" i="29"/>
  <c r="AD43" i="29"/>
  <c r="BP43" i="30"/>
  <c r="BP43" i="29"/>
  <c r="K43" i="29"/>
  <c r="AD72" i="34"/>
  <c r="K72" i="34"/>
  <c r="AD73" i="34"/>
  <c r="K73" i="34"/>
  <c r="K37" i="33"/>
  <c r="AD37" i="33"/>
  <c r="K39" i="34"/>
  <c r="AD39" i="34"/>
  <c r="K76" i="32"/>
  <c r="AD76" i="32"/>
  <c r="K70" i="33"/>
  <c r="AD70" i="33"/>
  <c r="AD70" i="34"/>
  <c r="K70" i="34"/>
  <c r="AD65" i="35"/>
  <c r="K65" i="35"/>
  <c r="AD41" i="32"/>
  <c r="K41" i="32"/>
  <c r="AD69" i="34"/>
  <c r="K69" i="34"/>
  <c r="AD64" i="35"/>
  <c r="K64" i="35"/>
  <c r="AD49" i="31"/>
  <c r="K49" i="31"/>
  <c r="K26" i="31"/>
  <c r="AD26" i="31"/>
  <c r="AD60" i="30"/>
  <c r="K60" i="30"/>
  <c r="K58" i="34"/>
  <c r="AD58" i="34"/>
  <c r="BP81" i="35"/>
  <c r="AW81" i="35"/>
  <c r="BP81" i="34"/>
  <c r="AW81" i="34"/>
  <c r="AW81" i="33"/>
  <c r="BP81" i="33"/>
  <c r="BP81" i="32"/>
  <c r="AW81" i="32"/>
  <c r="BP81" i="31"/>
  <c r="AW81" i="31"/>
  <c r="BP81" i="29"/>
  <c r="BP81" i="30"/>
  <c r="AW81" i="30"/>
  <c r="AD81" i="29"/>
  <c r="K81" i="29"/>
  <c r="AW81" i="29"/>
  <c r="AW85" i="32"/>
  <c r="BP85" i="32"/>
  <c r="BP85" i="35"/>
  <c r="AW85" i="31"/>
  <c r="AW85" i="35"/>
  <c r="BP85" i="31"/>
  <c r="AW85" i="34"/>
  <c r="BP85" i="30"/>
  <c r="BP85" i="34"/>
  <c r="BP85" i="29"/>
  <c r="BP85" i="33"/>
  <c r="AW85" i="30"/>
  <c r="AW85" i="33"/>
  <c r="AW85" i="29"/>
  <c r="K82" i="29"/>
  <c r="AD82" i="29"/>
  <c r="AW24" i="35"/>
  <c r="BP24" i="35"/>
  <c r="BP24" i="34"/>
  <c r="AW24" i="34"/>
  <c r="BP24" i="33"/>
  <c r="AW24" i="33"/>
  <c r="BP24" i="32"/>
  <c r="AW24" i="32"/>
  <c r="BP24" i="31"/>
  <c r="AW24" i="31"/>
  <c r="BP24" i="30"/>
  <c r="AW24" i="30"/>
  <c r="BP24" i="29"/>
  <c r="AW24" i="29"/>
  <c r="AD24" i="29"/>
  <c r="K24" i="29"/>
  <c r="AD25" i="33"/>
  <c r="K25" i="33"/>
  <c r="BP59" i="35"/>
  <c r="AW59" i="35"/>
  <c r="AW59" i="34"/>
  <c r="BP59" i="34"/>
  <c r="BP59" i="33"/>
  <c r="AW59" i="33"/>
  <c r="BP59" i="32"/>
  <c r="AW59" i="32"/>
  <c r="AW59" i="31"/>
  <c r="BP59" i="31"/>
  <c r="AW59" i="30"/>
  <c r="BP59" i="30"/>
  <c r="AW59" i="29"/>
  <c r="AD59" i="29"/>
  <c r="BP59" i="29"/>
  <c r="K59" i="29"/>
  <c r="K52" i="34"/>
  <c r="AD52" i="34"/>
  <c r="K77" i="31"/>
  <c r="AD77" i="31"/>
  <c r="AD72" i="32"/>
  <c r="K72" i="32"/>
  <c r="AD73" i="32"/>
  <c r="K73" i="32"/>
  <c r="K74" i="33"/>
  <c r="AD74" i="33"/>
  <c r="K66" i="34"/>
  <c r="AD66" i="34"/>
  <c r="K21" i="35"/>
  <c r="AD21" i="35"/>
  <c r="AD21" i="32"/>
  <c r="K21" i="32"/>
  <c r="AD23" i="33"/>
  <c r="K23" i="33"/>
  <c r="K17" i="34"/>
  <c r="AD17" i="34"/>
  <c r="K12" i="35"/>
  <c r="AD12" i="35"/>
  <c r="AD54" i="31"/>
  <c r="K54" i="31"/>
  <c r="AD81" i="34"/>
  <c r="K81" i="34"/>
  <c r="K82" i="34"/>
  <c r="AD82" i="34"/>
  <c r="AD76" i="30"/>
  <c r="K76" i="30"/>
  <c r="BP75" i="35"/>
  <c r="AW75" i="35"/>
  <c r="BP75" i="34"/>
  <c r="AW75" i="34"/>
  <c r="BP75" i="33"/>
  <c r="AW75" i="33"/>
  <c r="BP75" i="32"/>
  <c r="AW75" i="32"/>
  <c r="AW75" i="31"/>
  <c r="BP75" i="31"/>
  <c r="AW75" i="30"/>
  <c r="BP75" i="29"/>
  <c r="AW75" i="29"/>
  <c r="AD75" i="29"/>
  <c r="K75" i="29"/>
  <c r="BP75" i="30"/>
  <c r="K14" i="32"/>
  <c r="AD14" i="32"/>
  <c r="K16" i="33"/>
  <c r="AD16" i="33"/>
  <c r="AD43" i="35"/>
  <c r="K43" i="35"/>
  <c r="AD35" i="32"/>
  <c r="K35" i="32"/>
  <c r="AD34" i="35"/>
  <c r="K34" i="35"/>
  <c r="K27" i="31"/>
  <c r="AD27" i="31"/>
  <c r="AD12" i="31"/>
  <c r="K12" i="31"/>
  <c r="BP76" i="35"/>
  <c r="AW76" i="35"/>
  <c r="BP76" i="34"/>
  <c r="AW76" i="34"/>
  <c r="BP76" i="33"/>
  <c r="AW76" i="33"/>
  <c r="AW76" i="32"/>
  <c r="BP76" i="32"/>
  <c r="AW76" i="31"/>
  <c r="BP76" i="31"/>
  <c r="BP76" i="30"/>
  <c r="AW76" i="30"/>
  <c r="K76" i="29"/>
  <c r="BP76" i="29"/>
  <c r="AW76" i="29"/>
  <c r="AD76" i="29"/>
  <c r="K18" i="32"/>
  <c r="AD18" i="32"/>
  <c r="K12" i="33"/>
  <c r="AD12" i="33"/>
  <c r="K31" i="35"/>
  <c r="AD31" i="35"/>
  <c r="K31" i="32"/>
  <c r="AD31" i="32"/>
  <c r="K27" i="34"/>
  <c r="AD27" i="34"/>
  <c r="AD22" i="35"/>
  <c r="K22" i="35"/>
  <c r="AD23" i="31"/>
  <c r="K23" i="31"/>
  <c r="AD13" i="30"/>
  <c r="K13" i="30"/>
  <c r="AD46" i="30"/>
  <c r="K46" i="30"/>
  <c r="BP74" i="35"/>
  <c r="AW74" i="35"/>
  <c r="BP74" i="34"/>
  <c r="AW74" i="34"/>
  <c r="AW74" i="33"/>
  <c r="BP74" i="33"/>
  <c r="AW74" i="32"/>
  <c r="BP74" i="32"/>
  <c r="BP74" i="31"/>
  <c r="AW74" i="31"/>
  <c r="AW74" i="30"/>
  <c r="BP74" i="30"/>
  <c r="BP74" i="29"/>
  <c r="AW74" i="29"/>
  <c r="AD74" i="29"/>
  <c r="K74" i="29"/>
  <c r="BP42" i="35"/>
  <c r="AW42" i="35"/>
  <c r="AW42" i="34"/>
  <c r="BP42" i="34"/>
  <c r="AW42" i="33"/>
  <c r="BP42" i="33"/>
  <c r="BP42" i="32"/>
  <c r="BP42" i="31"/>
  <c r="AW42" i="32"/>
  <c r="AW42" i="31"/>
  <c r="AW42" i="30"/>
  <c r="BP42" i="30"/>
  <c r="AW42" i="29"/>
  <c r="AD42" i="29"/>
  <c r="BP42" i="29"/>
  <c r="K42" i="29"/>
  <c r="K15" i="30"/>
  <c r="AD15" i="30"/>
  <c r="AD47" i="30"/>
  <c r="K47" i="30"/>
  <c r="BP65" i="35"/>
  <c r="AW65" i="35"/>
  <c r="AW65" i="34"/>
  <c r="BP65" i="34"/>
  <c r="AW65" i="33"/>
  <c r="BP65" i="33"/>
  <c r="AW65" i="32"/>
  <c r="BP65" i="32"/>
  <c r="AW65" i="31"/>
  <c r="BP65" i="31"/>
  <c r="BP65" i="29"/>
  <c r="BP65" i="30"/>
  <c r="AW65" i="30"/>
  <c r="AD65" i="29"/>
  <c r="AW65" i="29"/>
  <c r="K65" i="29"/>
  <c r="AW33" i="35"/>
  <c r="BP33" i="35"/>
  <c r="AW33" i="34"/>
  <c r="BP33" i="34"/>
  <c r="BP33" i="33"/>
  <c r="AW33" i="33"/>
  <c r="BP33" i="32"/>
  <c r="AW33" i="32"/>
  <c r="AW33" i="31"/>
  <c r="BP33" i="31"/>
  <c r="BP33" i="30"/>
  <c r="AW33" i="30"/>
  <c r="AD33" i="29"/>
  <c r="BP33" i="29"/>
  <c r="AW33" i="29"/>
  <c r="K33" i="29"/>
  <c r="K12" i="32"/>
  <c r="AD12" i="32"/>
  <c r="K24" i="30"/>
  <c r="AD24" i="30"/>
  <c r="AD29" i="30"/>
  <c r="K29" i="30"/>
  <c r="K61" i="30"/>
  <c r="AD61" i="30"/>
  <c r="BP35" i="35"/>
  <c r="AW35" i="35"/>
  <c r="BP35" i="34"/>
  <c r="BP35" i="33"/>
  <c r="AW35" i="34"/>
  <c r="AW35" i="33"/>
  <c r="AW35" i="32"/>
  <c r="AW35" i="31"/>
  <c r="BP35" i="32"/>
  <c r="BP35" i="31"/>
  <c r="AW35" i="30"/>
  <c r="BP35" i="29"/>
  <c r="AW35" i="29"/>
  <c r="BP35" i="30"/>
  <c r="AD35" i="29"/>
  <c r="K35" i="29"/>
  <c r="K56" i="34"/>
  <c r="AD56" i="34"/>
  <c r="AD29" i="33"/>
  <c r="K29" i="33"/>
  <c r="K31" i="34"/>
  <c r="AD31" i="34"/>
  <c r="K76" i="35"/>
  <c r="AD76" i="35"/>
  <c r="K62" i="33"/>
  <c r="AD62" i="33"/>
  <c r="AD62" i="34"/>
  <c r="K62" i="34"/>
  <c r="K57" i="35"/>
  <c r="AD57" i="35"/>
  <c r="K33" i="32"/>
  <c r="AD33" i="32"/>
  <c r="AD61" i="34"/>
  <c r="K61" i="34"/>
  <c r="AD56" i="35"/>
  <c r="K56" i="35"/>
  <c r="AD41" i="31"/>
  <c r="K41" i="31"/>
  <c r="K18" i="31"/>
  <c r="AD18" i="31"/>
  <c r="AD68" i="30"/>
  <c r="K68" i="30"/>
  <c r="K50" i="34"/>
  <c r="AD50" i="34"/>
  <c r="BP52" i="35"/>
  <c r="AW52" i="35"/>
  <c r="BP52" i="34"/>
  <c r="AW52" i="34"/>
  <c r="BP52" i="33"/>
  <c r="AW52" i="33"/>
  <c r="AW52" i="32"/>
  <c r="AW52" i="31"/>
  <c r="BP52" i="32"/>
  <c r="BP52" i="31"/>
  <c r="BP52" i="30"/>
  <c r="AW52" i="30"/>
  <c r="K52" i="29"/>
  <c r="BP52" i="29"/>
  <c r="AW52" i="29"/>
  <c r="AD52" i="29"/>
  <c r="AW20" i="35"/>
  <c r="BP20" i="34"/>
  <c r="BP20" i="35"/>
  <c r="AW20" i="34"/>
  <c r="AW20" i="33"/>
  <c r="BP20" i="33"/>
  <c r="AW20" i="32"/>
  <c r="BP20" i="32"/>
  <c r="AW20" i="31"/>
  <c r="BP20" i="31"/>
  <c r="BP20" i="30"/>
  <c r="AW20" i="30"/>
  <c r="BP20" i="29"/>
  <c r="AW20" i="29"/>
  <c r="AD20" i="29"/>
  <c r="K20" i="29"/>
  <c r="AD67" i="34"/>
  <c r="K67" i="34"/>
  <c r="AW55" i="35"/>
  <c r="BP55" i="35"/>
  <c r="BP55" i="34"/>
  <c r="AW55" i="34"/>
  <c r="BP55" i="33"/>
  <c r="AW55" i="33"/>
  <c r="BP55" i="32"/>
  <c r="AW55" i="32"/>
  <c r="BP55" i="31"/>
  <c r="AW55" i="31"/>
  <c r="AW55" i="30"/>
  <c r="BP55" i="29"/>
  <c r="BP55" i="30"/>
  <c r="AW55" i="29"/>
  <c r="AD55" i="29"/>
  <c r="K55" i="29"/>
  <c r="AD44" i="34"/>
  <c r="K44" i="34"/>
  <c r="K78" i="31"/>
  <c r="AD78" i="31"/>
  <c r="AD64" i="32"/>
  <c r="K64" i="32"/>
  <c r="K66" i="33"/>
  <c r="AD66" i="33"/>
  <c r="AD42" i="34"/>
  <c r="K42" i="34"/>
  <c r="K13" i="35"/>
  <c r="AD13" i="35"/>
  <c r="K13" i="32"/>
  <c r="AD13" i="32"/>
  <c r="AD15" i="33"/>
  <c r="K15" i="33"/>
  <c r="K68" i="35"/>
  <c r="AD68" i="35"/>
  <c r="K69" i="31"/>
  <c r="AD69" i="31"/>
  <c r="AD46" i="31"/>
  <c r="K46" i="31"/>
  <c r="AD81" i="35"/>
  <c r="K81" i="35"/>
  <c r="AD82" i="35"/>
  <c r="K82" i="35"/>
  <c r="K77" i="30"/>
  <c r="AD77" i="30"/>
  <c r="K70" i="32"/>
  <c r="AD70" i="32"/>
  <c r="K72" i="33"/>
  <c r="AD72" i="33"/>
  <c r="K73" i="33"/>
  <c r="AD73" i="33"/>
  <c r="AD64" i="34"/>
  <c r="K64" i="34"/>
  <c r="K35" i="35"/>
  <c r="AD35" i="35"/>
  <c r="K27" i="32"/>
  <c r="AD27" i="32"/>
  <c r="K26" i="35"/>
  <c r="AD26" i="35"/>
  <c r="K19" i="31"/>
  <c r="AD19" i="31"/>
  <c r="K81" i="31"/>
  <c r="AD81" i="31"/>
  <c r="K82" i="31"/>
  <c r="AD82" i="31"/>
  <c r="AD74" i="32"/>
  <c r="K74" i="32"/>
  <c r="K68" i="33"/>
  <c r="AD68" i="33"/>
  <c r="AD60" i="34"/>
  <c r="K60" i="34"/>
  <c r="K23" i="35"/>
  <c r="AD23" i="35"/>
  <c r="K23" i="32"/>
  <c r="AD23" i="32"/>
  <c r="K19" i="34"/>
  <c r="AD19" i="34"/>
  <c r="AD14" i="35"/>
  <c r="K14" i="35"/>
  <c r="AD15" i="31"/>
  <c r="K15" i="31"/>
  <c r="AD17" i="30"/>
  <c r="K17" i="30"/>
  <c r="AD50" i="30"/>
  <c r="K50" i="30"/>
  <c r="AW70" i="35"/>
  <c r="BP70" i="35"/>
  <c r="BP70" i="34"/>
  <c r="AW70" i="34"/>
  <c r="BP70" i="33"/>
  <c r="AW70" i="33"/>
  <c r="BP70" i="32"/>
  <c r="BP70" i="31"/>
  <c r="AW70" i="32"/>
  <c r="AW70" i="31"/>
  <c r="AW70" i="30"/>
  <c r="BP70" i="29"/>
  <c r="BP70" i="30"/>
  <c r="AW70" i="29"/>
  <c r="AD70" i="29"/>
  <c r="K70" i="29"/>
  <c r="BP38" i="35"/>
  <c r="AW38" i="35"/>
  <c r="AW38" i="34"/>
  <c r="BP38" i="33"/>
  <c r="AW38" i="33"/>
  <c r="BP38" i="34"/>
  <c r="BP38" i="32"/>
  <c r="BP38" i="31"/>
  <c r="AW38" i="32"/>
  <c r="AW38" i="31"/>
  <c r="AW38" i="30"/>
  <c r="BP38" i="30"/>
  <c r="BP38" i="29"/>
  <c r="AW38" i="29"/>
  <c r="AD38" i="29"/>
  <c r="K38" i="29"/>
  <c r="K19" i="30"/>
  <c r="AD19" i="30"/>
  <c r="AD51" i="30"/>
  <c r="K51" i="30"/>
  <c r="BP61" i="35"/>
  <c r="AW61" i="35"/>
  <c r="BP61" i="34"/>
  <c r="AW61" i="34"/>
  <c r="BP61" i="33"/>
  <c r="AW61" i="33"/>
  <c r="AW61" i="32"/>
  <c r="BP61" i="32"/>
  <c r="BP61" i="31"/>
  <c r="AW61" i="31"/>
  <c r="BP61" i="30"/>
  <c r="BP61" i="29"/>
  <c r="AW61" i="30"/>
  <c r="AW61" i="29"/>
  <c r="AD61" i="29"/>
  <c r="K61" i="29"/>
  <c r="BP29" i="35"/>
  <c r="AW29" i="35"/>
  <c r="BP29" i="34"/>
  <c r="AW29" i="34"/>
  <c r="AW29" i="33"/>
  <c r="BP29" i="33"/>
  <c r="AW29" i="32"/>
  <c r="BP29" i="32"/>
  <c r="AW29" i="31"/>
  <c r="BP29" i="31"/>
  <c r="BP29" i="30"/>
  <c r="AW29" i="30"/>
  <c r="BP29" i="29"/>
  <c r="AW29" i="29"/>
  <c r="AD29" i="29"/>
  <c r="K29" i="29"/>
  <c r="AD81" i="32"/>
  <c r="K81" i="32"/>
  <c r="K82" i="32"/>
  <c r="AD82" i="32"/>
  <c r="AD65" i="32"/>
  <c r="K65" i="32"/>
  <c r="K28" i="30"/>
  <c r="AD28" i="30"/>
  <c r="AD33" i="30"/>
  <c r="K33" i="30"/>
  <c r="K65" i="30"/>
  <c r="AD65" i="30"/>
  <c r="AW31" i="35"/>
  <c r="BP31" i="35"/>
  <c r="AW31" i="34"/>
  <c r="BP31" i="34"/>
  <c r="AW31" i="33"/>
  <c r="BP31" i="33"/>
  <c r="BP31" i="32"/>
  <c r="AW31" i="32"/>
  <c r="BP31" i="31"/>
  <c r="AW31" i="31"/>
  <c r="AW31" i="30"/>
  <c r="BP31" i="30"/>
  <c r="BP31" i="29"/>
  <c r="AW31" i="29"/>
  <c r="AD31" i="29"/>
  <c r="K31" i="29"/>
  <c r="K40" i="34"/>
  <c r="AD40" i="34"/>
  <c r="AD21" i="33"/>
  <c r="K21" i="33"/>
  <c r="K23" i="34"/>
  <c r="AD23" i="34"/>
  <c r="AW78" i="35"/>
  <c r="BP78" i="35"/>
  <c r="BP78" i="34"/>
  <c r="AW78" i="34"/>
  <c r="BP78" i="33"/>
  <c r="AW78" i="33"/>
  <c r="AW78" i="32"/>
  <c r="BP78" i="32"/>
  <c r="BP78" i="31"/>
  <c r="AW78" i="31"/>
  <c r="AW78" i="30"/>
  <c r="BP78" i="29"/>
  <c r="BP78" i="30"/>
  <c r="AW78" i="29"/>
  <c r="AD78" i="29"/>
  <c r="K78" i="29"/>
  <c r="AW82" i="32"/>
  <c r="BP82" i="35"/>
  <c r="BP82" i="31"/>
  <c r="AW82" i="35"/>
  <c r="AW82" i="31"/>
  <c r="BP82" i="34"/>
  <c r="AW82" i="30"/>
  <c r="AW82" i="34"/>
  <c r="BP82" i="30"/>
  <c r="AW82" i="33"/>
  <c r="BP82" i="29"/>
  <c r="BP82" i="33"/>
  <c r="AW82" i="29"/>
  <c r="BP82" i="32"/>
  <c r="AD54" i="33"/>
  <c r="K54" i="33"/>
  <c r="K54" i="34"/>
  <c r="AD54" i="34"/>
  <c r="K49" i="35"/>
  <c r="AD49" i="35"/>
  <c r="K25" i="32"/>
  <c r="AD25" i="32"/>
  <c r="K53" i="34"/>
  <c r="AD53" i="34"/>
  <c r="AD48" i="35"/>
  <c r="K48" i="35"/>
  <c r="K25" i="31"/>
  <c r="AD25" i="31"/>
  <c r="K16" i="30"/>
  <c r="AD16" i="30"/>
  <c r="AW72" i="35"/>
  <c r="BP72" i="35"/>
  <c r="BP72" i="34"/>
  <c r="AW72" i="34"/>
  <c r="AW72" i="33"/>
  <c r="BP72" i="33"/>
  <c r="BP72" i="32"/>
  <c r="AW72" i="32"/>
  <c r="AW72" i="31"/>
  <c r="BP72" i="31"/>
  <c r="BP72" i="30"/>
  <c r="BP72" i="29"/>
  <c r="AW72" i="30"/>
  <c r="AW72" i="29"/>
  <c r="AD72" i="29"/>
  <c r="K72" i="29"/>
  <c r="AD73" i="29"/>
  <c r="K73" i="29"/>
  <c r="K34" i="34"/>
  <c r="AD34" i="34"/>
  <c r="AW48" i="35"/>
  <c r="BP48" i="35"/>
  <c r="BP48" i="34"/>
  <c r="AW48" i="34"/>
  <c r="AW48" i="33"/>
  <c r="BP48" i="33"/>
  <c r="BP48" i="32"/>
  <c r="AW48" i="32"/>
  <c r="BP48" i="31"/>
  <c r="AW48" i="31"/>
  <c r="BP48" i="30"/>
  <c r="AW48" i="30"/>
  <c r="BP48" i="29"/>
  <c r="AW48" i="29"/>
  <c r="AD48" i="29"/>
  <c r="K48" i="29"/>
  <c r="AW16" i="35"/>
  <c r="BP16" i="35"/>
  <c r="BP16" i="34"/>
  <c r="AW16" i="34"/>
  <c r="BP16" i="33"/>
  <c r="AW16" i="33"/>
  <c r="BP16" i="32"/>
  <c r="AW16" i="32"/>
  <c r="BP16" i="31"/>
  <c r="AW16" i="31"/>
  <c r="BP16" i="30"/>
  <c r="AW16" i="30"/>
  <c r="BP16" i="29"/>
  <c r="AW16" i="29"/>
  <c r="AD16" i="29"/>
  <c r="K16" i="29"/>
  <c r="AD51" i="34"/>
  <c r="K51" i="34"/>
  <c r="AW39" i="35"/>
  <c r="BP39" i="35"/>
  <c r="AW39" i="34"/>
  <c r="BP39" i="33"/>
  <c r="BP39" i="34"/>
  <c r="AW39" i="33"/>
  <c r="BP39" i="32"/>
  <c r="BP39" i="31"/>
  <c r="AW39" i="32"/>
  <c r="AW39" i="31"/>
  <c r="AW39" i="30"/>
  <c r="BP39" i="29"/>
  <c r="AW39" i="29"/>
  <c r="AD39" i="29"/>
  <c r="BP39" i="30"/>
  <c r="K39" i="29"/>
  <c r="K59" i="33"/>
  <c r="AD59" i="33"/>
  <c r="K20" i="34"/>
  <c r="AD20" i="34"/>
  <c r="K78" i="33"/>
  <c r="AD78" i="33"/>
  <c r="AD56" i="32"/>
  <c r="K56" i="32"/>
  <c r="K58" i="33"/>
  <c r="AD58" i="33"/>
  <c r="K18" i="34"/>
  <c r="AD18" i="34"/>
  <c r="AD69" i="32"/>
  <c r="K69" i="32"/>
  <c r="AD71" i="33"/>
  <c r="K71" i="33"/>
  <c r="AD65" i="34"/>
  <c r="K65" i="34"/>
  <c r="AD60" i="35"/>
  <c r="K60" i="35"/>
  <c r="AD61" i="31"/>
  <c r="K61" i="31"/>
  <c r="AD38" i="31"/>
  <c r="K38" i="31"/>
  <c r="K79" i="33"/>
  <c r="AD79" i="33"/>
  <c r="AD75" i="31"/>
  <c r="K75" i="31"/>
  <c r="K62" i="32"/>
  <c r="AD62" i="32"/>
  <c r="AD64" i="33"/>
  <c r="K64" i="33"/>
  <c r="K48" i="34"/>
  <c r="AD48" i="34"/>
  <c r="AD27" i="35"/>
  <c r="K27" i="35"/>
  <c r="AD19" i="32"/>
  <c r="K19" i="32"/>
  <c r="K18" i="35"/>
  <c r="AD18" i="35"/>
  <c r="AD68" i="31"/>
  <c r="K68" i="31"/>
  <c r="K81" i="33"/>
  <c r="AD81" i="33"/>
  <c r="K82" i="33"/>
  <c r="AD82" i="33"/>
  <c r="AD66" i="32"/>
  <c r="K66" i="32"/>
  <c r="K60" i="33"/>
  <c r="AD60" i="33"/>
  <c r="K36" i="34"/>
  <c r="AD36" i="34"/>
  <c r="K15" i="35"/>
  <c r="AD15" i="35"/>
  <c r="K15" i="32"/>
  <c r="AD15" i="32"/>
  <c r="K70" i="35"/>
  <c r="AD70" i="35"/>
  <c r="AD71" i="31"/>
  <c r="K71" i="31"/>
  <c r="AD72" i="31"/>
  <c r="K72" i="31"/>
  <c r="K73" i="31"/>
  <c r="AD73" i="31"/>
  <c r="AD21" i="30"/>
  <c r="K21" i="30"/>
  <c r="AD54" i="30"/>
  <c r="K54" i="30"/>
  <c r="BP66" i="35"/>
  <c r="AW66" i="35"/>
  <c r="AW66" i="34"/>
  <c r="BP66" i="34"/>
  <c r="AW66" i="33"/>
  <c r="BP66" i="33"/>
  <c r="AW66" i="32"/>
  <c r="BP66" i="31"/>
  <c r="BP66" i="32"/>
  <c r="AW66" i="31"/>
  <c r="AW66" i="30"/>
  <c r="BP66" i="30"/>
  <c r="BP66" i="29"/>
  <c r="AW66" i="29"/>
  <c r="AD66" i="29"/>
  <c r="K66" i="29"/>
  <c r="BP34" i="35"/>
  <c r="AW34" i="35"/>
  <c r="AW34" i="34"/>
  <c r="BP34" i="34"/>
  <c r="BP34" i="33"/>
  <c r="AW34" i="33"/>
  <c r="BP34" i="32"/>
  <c r="AW34" i="32"/>
  <c r="AW34" i="31"/>
  <c r="BP34" i="31"/>
  <c r="AW34" i="30"/>
  <c r="BP34" i="30"/>
  <c r="BP34" i="29"/>
  <c r="AW34" i="29"/>
  <c r="AD34" i="29"/>
  <c r="K34" i="29"/>
  <c r="K23" i="30"/>
  <c r="AD23" i="30"/>
  <c r="AD55" i="30"/>
  <c r="K55" i="30"/>
  <c r="AW57" i="35"/>
  <c r="BP57" i="35"/>
  <c r="AW57" i="34"/>
  <c r="BP57" i="34"/>
  <c r="AW57" i="33"/>
  <c r="BP57" i="33"/>
  <c r="AW57" i="32"/>
  <c r="BP57" i="32"/>
  <c r="AW57" i="31"/>
  <c r="BP57" i="31"/>
  <c r="BP57" i="29"/>
  <c r="BP57" i="30"/>
  <c r="AW57" i="30"/>
  <c r="AD57" i="29"/>
  <c r="AW57" i="29"/>
  <c r="K57" i="29"/>
  <c r="BP25" i="35"/>
  <c r="AW25" i="34"/>
  <c r="AW25" i="35"/>
  <c r="BP25" i="34"/>
  <c r="BP25" i="33"/>
  <c r="AW25" i="33"/>
  <c r="BP25" i="32"/>
  <c r="AW25" i="32"/>
  <c r="BP25" i="31"/>
  <c r="AW25" i="31"/>
  <c r="BP25" i="30"/>
  <c r="AW25" i="30"/>
  <c r="AD25" i="29"/>
  <c r="BP25" i="29"/>
  <c r="AW25" i="29"/>
  <c r="K25" i="29"/>
  <c r="AD77" i="32"/>
  <c r="K77" i="32"/>
  <c r="AD57" i="32"/>
  <c r="K57" i="32"/>
  <c r="K32" i="30"/>
  <c r="AD32" i="30"/>
  <c r="K37" i="30"/>
  <c r="AD37" i="30"/>
  <c r="K69" i="30"/>
  <c r="AD69" i="30"/>
  <c r="BP27" i="35"/>
  <c r="AW27" i="35"/>
  <c r="BP27" i="34"/>
  <c r="AW27" i="34"/>
  <c r="BP27" i="33"/>
  <c r="AW27" i="33"/>
  <c r="AW27" i="32"/>
  <c r="BP27" i="32"/>
  <c r="BP27" i="31"/>
  <c r="AW27" i="31"/>
  <c r="AW27" i="30"/>
  <c r="BP27" i="30"/>
  <c r="BP27" i="29"/>
  <c r="AW27" i="29"/>
  <c r="AD27" i="29"/>
  <c r="K27" i="29"/>
  <c r="AD32" i="34"/>
  <c r="K32" i="34"/>
  <c r="AD13" i="33"/>
  <c r="K13" i="33"/>
  <c r="K15" i="34"/>
  <c r="AD15" i="34"/>
  <c r="K68" i="32"/>
  <c r="AD68" i="32"/>
  <c r="K46" i="33"/>
  <c r="AD46" i="33"/>
  <c r="K46" i="34"/>
  <c r="AD46" i="34"/>
  <c r="AD41" i="35"/>
  <c r="K41" i="35"/>
  <c r="K17" i="32"/>
  <c r="AD17" i="32"/>
  <c r="K45" i="34"/>
  <c r="AD45" i="34"/>
  <c r="AD40" i="35"/>
  <c r="K40" i="35"/>
  <c r="K17" i="31"/>
  <c r="AD17" i="31"/>
  <c r="K20" i="30"/>
  <c r="AD20" i="30"/>
  <c r="BP68" i="35"/>
  <c r="AW68" i="35"/>
  <c r="BP68" i="34"/>
  <c r="AW68" i="34"/>
  <c r="BP68" i="33"/>
  <c r="AW68" i="33"/>
  <c r="AW68" i="32"/>
  <c r="BP68" i="32"/>
  <c r="AW68" i="31"/>
  <c r="BP68" i="31"/>
  <c r="BP68" i="30"/>
  <c r="AW68" i="30"/>
  <c r="K68" i="29"/>
  <c r="BP68" i="29"/>
  <c r="AW68" i="29"/>
  <c r="AD68" i="29"/>
  <c r="K26" i="34"/>
  <c r="AD26" i="34"/>
  <c r="BP44" i="35"/>
  <c r="AW44" i="35"/>
  <c r="BP44" i="34"/>
  <c r="BP44" i="33"/>
  <c r="AW44" i="34"/>
  <c r="AW44" i="33"/>
  <c r="AW44" i="32"/>
  <c r="AW44" i="31"/>
  <c r="BP44" i="32"/>
  <c r="BP44" i="31"/>
  <c r="BP44" i="30"/>
  <c r="AW44" i="30"/>
  <c r="K44" i="29"/>
  <c r="BP44" i="29"/>
  <c r="AW44" i="29"/>
  <c r="AD44" i="29"/>
  <c r="AD12" i="29"/>
  <c r="K12" i="29"/>
  <c r="K68" i="34"/>
  <c r="AD68" i="34"/>
  <c r="K43" i="34"/>
  <c r="AD43" i="34"/>
  <c r="AW15" i="35"/>
  <c r="BP15" i="35"/>
  <c r="BP15" i="34"/>
  <c r="AW15" i="34"/>
  <c r="BP15" i="33"/>
  <c r="AW15" i="33"/>
  <c r="BP15" i="32"/>
  <c r="AW15" i="32"/>
  <c r="BP15" i="31"/>
  <c r="AW15" i="31"/>
  <c r="AW15" i="30"/>
  <c r="BP15" i="30"/>
  <c r="BP15" i="29"/>
  <c r="AW15" i="29"/>
  <c r="AD15" i="29"/>
  <c r="K15" i="29"/>
  <c r="K43" i="33"/>
  <c r="AD43" i="33"/>
  <c r="K76" i="34"/>
  <c r="AD76" i="34"/>
  <c r="AD48" i="32"/>
  <c r="K48" i="32"/>
  <c r="K50" i="33"/>
  <c r="AD50" i="33"/>
  <c r="AD69" i="35"/>
  <c r="K69" i="35"/>
  <c r="AD61" i="32"/>
  <c r="K61" i="32"/>
  <c r="K63" i="33"/>
  <c r="AD63" i="33"/>
  <c r="AD57" i="34"/>
  <c r="K57" i="34"/>
  <c r="AD52" i="35"/>
  <c r="K52" i="35"/>
  <c r="AD53" i="31"/>
  <c r="K53" i="31"/>
  <c r="K30" i="31"/>
  <c r="AD30" i="31"/>
  <c r="AD79" i="32"/>
  <c r="K79" i="32"/>
  <c r="K76" i="31"/>
  <c r="AD76" i="31"/>
  <c r="K54" i="32"/>
  <c r="AD54" i="32"/>
  <c r="AD56" i="33"/>
  <c r="K56" i="33"/>
  <c r="AD24" i="34"/>
  <c r="K24" i="34"/>
  <c r="K19" i="35"/>
  <c r="AD19" i="35"/>
  <c r="AD74" i="35"/>
  <c r="K74" i="35"/>
  <c r="AD67" i="31"/>
  <c r="K67" i="31"/>
  <c r="AD60" i="31"/>
  <c r="K60" i="31"/>
  <c r="AD79" i="34"/>
  <c r="K79" i="34"/>
  <c r="AD58" i="32"/>
  <c r="K58" i="32"/>
  <c r="K52" i="33"/>
  <c r="AD52" i="33"/>
  <c r="K71" i="35"/>
  <c r="AD71" i="35"/>
  <c r="AD71" i="32"/>
  <c r="K71" i="32"/>
  <c r="K65" i="33"/>
  <c r="AD65" i="33"/>
  <c r="AD62" i="35"/>
  <c r="K62" i="35"/>
  <c r="AD63" i="31"/>
  <c r="K63" i="31"/>
  <c r="AD56" i="31"/>
  <c r="K56" i="31"/>
  <c r="AD26" i="30"/>
  <c r="K26" i="30"/>
  <c r="AD58" i="30"/>
  <c r="K58" i="30"/>
  <c r="BP62" i="35"/>
  <c r="AW62" i="35"/>
  <c r="BP62" i="34"/>
  <c r="AW62" i="34"/>
  <c r="BP62" i="33"/>
  <c r="AW62" i="33"/>
  <c r="BP62" i="32"/>
  <c r="BP62" i="31"/>
  <c r="AW62" i="32"/>
  <c r="AW62" i="31"/>
  <c r="AW62" i="30"/>
  <c r="BP62" i="29"/>
  <c r="BP62" i="30"/>
  <c r="AW62" i="29"/>
  <c r="AD62" i="29"/>
  <c r="K62" i="29"/>
  <c r="BP30" i="35"/>
  <c r="AW30" i="35"/>
  <c r="AW30" i="34"/>
  <c r="BP30" i="34"/>
  <c r="BP30" i="33"/>
  <c r="AW30" i="33"/>
  <c r="BP30" i="32"/>
  <c r="AW30" i="32"/>
  <c r="AW30" i="31"/>
  <c r="BP30" i="31"/>
  <c r="AW30" i="30"/>
  <c r="BP30" i="30"/>
  <c r="BP30" i="29"/>
  <c r="AW30" i="29"/>
  <c r="AD30" i="29"/>
  <c r="K30" i="29"/>
  <c r="K27" i="30"/>
  <c r="AD27" i="30"/>
  <c r="AD59" i="30"/>
  <c r="K59" i="30"/>
  <c r="BP53" i="35"/>
  <c r="AW53" i="35"/>
  <c r="BP53" i="34"/>
  <c r="AW53" i="34"/>
  <c r="BP53" i="33"/>
  <c r="AW53" i="33"/>
  <c r="AW53" i="32"/>
  <c r="BP53" i="32"/>
  <c r="BP53" i="31"/>
  <c r="AW53" i="31"/>
  <c r="BP53" i="30"/>
  <c r="BP53" i="29"/>
  <c r="AW53" i="30"/>
  <c r="AW53" i="29"/>
  <c r="AD53" i="29"/>
  <c r="K53" i="29"/>
  <c r="AW21" i="35"/>
  <c r="BP21" i="34"/>
  <c r="AW21" i="34"/>
  <c r="BP21" i="35"/>
  <c r="AW21" i="33"/>
  <c r="BP21" i="33"/>
  <c r="AW21" i="32"/>
  <c r="BP21" i="32"/>
  <c r="AW21" i="31"/>
  <c r="BP21" i="31"/>
  <c r="BP21" i="30"/>
  <c r="AW21" i="30"/>
  <c r="BP21" i="29"/>
  <c r="AW21" i="29"/>
  <c r="AD21" i="29"/>
  <c r="K21" i="29"/>
  <c r="AD75" i="33"/>
  <c r="K75" i="33"/>
  <c r="AD57" i="31"/>
  <c r="K57" i="31"/>
  <c r="K36" i="30"/>
  <c r="AD36" i="30"/>
  <c r="K41" i="30"/>
  <c r="AD41" i="30"/>
  <c r="AW71" i="35"/>
  <c r="BP71" i="35"/>
  <c r="BP71" i="34"/>
  <c r="AW71" i="34"/>
  <c r="BP71" i="33"/>
  <c r="AW71" i="33"/>
  <c r="BP71" i="32"/>
  <c r="BP71" i="31"/>
  <c r="AW71" i="32"/>
  <c r="AW71" i="31"/>
  <c r="AW71" i="30"/>
  <c r="BP71" i="29"/>
  <c r="AW71" i="29"/>
  <c r="AD71" i="29"/>
  <c r="BP71" i="30"/>
  <c r="K71" i="29"/>
  <c r="AW23" i="35"/>
  <c r="BP23" i="35"/>
  <c r="AW23" i="34"/>
  <c r="BP23" i="34"/>
  <c r="BP23" i="33"/>
  <c r="AW23" i="33"/>
  <c r="BP23" i="32"/>
  <c r="AW23" i="32"/>
  <c r="BP23" i="31"/>
  <c r="AW23" i="31"/>
  <c r="AW23" i="30"/>
  <c r="BP23" i="30"/>
  <c r="BP23" i="29"/>
  <c r="AW23" i="29"/>
  <c r="AD23" i="29"/>
  <c r="K23" i="29"/>
  <c r="K69" i="33"/>
  <c r="AD69" i="33"/>
  <c r="AD71" i="34"/>
  <c r="K71" i="34"/>
  <c r="K28" i="31"/>
  <c r="AD28" i="31"/>
  <c r="K60" i="32"/>
  <c r="AD60" i="32"/>
  <c r="K38" i="33"/>
  <c r="AD38" i="33"/>
  <c r="AD38" i="34"/>
  <c r="K38" i="34"/>
  <c r="K33" i="35"/>
  <c r="AD33" i="35"/>
  <c r="K67" i="33"/>
  <c r="AD67" i="33"/>
  <c r="K37" i="34"/>
  <c r="AD37" i="34"/>
  <c r="K32" i="35"/>
  <c r="AD32" i="35"/>
  <c r="AD66" i="31"/>
  <c r="K66" i="31"/>
  <c r="K40" i="30"/>
  <c r="AD40" i="30"/>
  <c r="AW64" i="35"/>
  <c r="BP64" i="35"/>
  <c r="BP64" i="34"/>
  <c r="AW64" i="34"/>
  <c r="AW64" i="33"/>
  <c r="BP64" i="33"/>
  <c r="BP64" i="32"/>
  <c r="AW64" i="32"/>
  <c r="AW64" i="31"/>
  <c r="BP64" i="31"/>
  <c r="BP64" i="30"/>
  <c r="AW64" i="30"/>
  <c r="AW64" i="29"/>
  <c r="AD64" i="29"/>
  <c r="BP64" i="29"/>
  <c r="K64" i="29"/>
  <c r="K37" i="35"/>
  <c r="AD37" i="35"/>
  <c r="AW40" i="35"/>
  <c r="BP40" i="35"/>
  <c r="BP40" i="34"/>
  <c r="AW40" i="34"/>
  <c r="AW40" i="33"/>
  <c r="BP40" i="33"/>
  <c r="AW40" i="32"/>
  <c r="BP40" i="32"/>
  <c r="AW40" i="31"/>
  <c r="BP40" i="31"/>
  <c r="BP40" i="30"/>
  <c r="AW40" i="30"/>
  <c r="AW40" i="29"/>
  <c r="AD40" i="29"/>
  <c r="BP40" i="29"/>
  <c r="K40" i="29"/>
  <c r="K28" i="34"/>
  <c r="AD28" i="34"/>
  <c r="K35" i="34"/>
  <c r="AD35" i="34"/>
  <c r="AD37" i="31"/>
  <c r="K37" i="31"/>
  <c r="AD27" i="33"/>
  <c r="K27" i="33"/>
  <c r="L71" i="26"/>
  <c r="B73" i="26"/>
  <c r="B25" i="26"/>
  <c r="B20" i="26"/>
  <c r="E61" i="7"/>
  <c r="B27" i="26"/>
  <c r="B11" i="26"/>
  <c r="B12" i="26"/>
  <c r="B29" i="26"/>
  <c r="B24" i="26"/>
  <c r="B14" i="26"/>
  <c r="B16" i="26"/>
  <c r="B15" i="26"/>
  <c r="B17" i="26"/>
  <c r="B10" i="26"/>
  <c r="E48" i="7"/>
  <c r="B18" i="26"/>
  <c r="B23" i="26"/>
  <c r="B28" i="26"/>
  <c r="B19" i="26"/>
  <c r="B22" i="26"/>
  <c r="B13" i="26"/>
  <c r="F9" i="7"/>
  <c r="B21" i="26"/>
  <c r="B26" i="26"/>
  <c r="B30" i="26"/>
  <c r="F49" i="7"/>
  <c r="E49" i="7"/>
  <c r="F16" i="7"/>
  <c r="E9" i="7"/>
  <c r="G39" i="26"/>
  <c r="B72" i="26"/>
  <c r="C56" i="7"/>
  <c r="B56" i="7"/>
  <c r="D56" i="7"/>
  <c r="L52" i="26"/>
  <c r="G31" i="26"/>
  <c r="E64" i="7"/>
  <c r="F64" i="7"/>
  <c r="F61" i="7"/>
  <c r="E50" i="7"/>
  <c r="F50" i="7"/>
  <c r="E54" i="7"/>
  <c r="F54" i="7"/>
  <c r="F53" i="7"/>
  <c r="E53" i="7"/>
  <c r="F59" i="7"/>
  <c r="E59" i="7"/>
  <c r="F52" i="7"/>
  <c r="E52" i="7"/>
  <c r="E60" i="7"/>
  <c r="F60" i="7"/>
  <c r="F51" i="7"/>
  <c r="E51" i="7"/>
  <c r="E63" i="7"/>
  <c r="F63" i="7"/>
  <c r="E57" i="7"/>
  <c r="F57" i="7"/>
  <c r="F48" i="7"/>
  <c r="E58" i="7"/>
  <c r="F58" i="7"/>
  <c r="F55" i="7"/>
  <c r="E55" i="7"/>
  <c r="E62" i="7"/>
  <c r="F62" i="7"/>
  <c r="L68" i="26"/>
  <c r="B70" i="26"/>
  <c r="G36" i="26"/>
  <c r="L60" i="26"/>
  <c r="G64" i="26"/>
  <c r="B59" i="26"/>
  <c r="G50" i="26"/>
  <c r="G71" i="26"/>
  <c r="B44" i="26"/>
  <c r="L54" i="26"/>
  <c r="B39" i="26"/>
  <c r="B37" i="26"/>
  <c r="G38" i="26"/>
  <c r="B36" i="26"/>
  <c r="L32" i="26"/>
  <c r="B53" i="26"/>
  <c r="G56" i="26"/>
  <c r="L35" i="26"/>
  <c r="L56" i="26"/>
  <c r="B40" i="26"/>
  <c r="G41" i="26"/>
  <c r="L66" i="26"/>
  <c r="L38" i="26"/>
  <c r="B41" i="26"/>
  <c r="G65" i="26"/>
  <c r="B42" i="26"/>
  <c r="B38" i="26"/>
  <c r="L36" i="26"/>
  <c r="B65" i="26"/>
  <c r="B47" i="26"/>
  <c r="G32" i="26"/>
  <c r="L51" i="26"/>
  <c r="L64" i="26"/>
  <c r="B64" i="26"/>
  <c r="B57" i="26"/>
  <c r="G61" i="26"/>
  <c r="B46" i="26"/>
  <c r="B32" i="26"/>
  <c r="L61" i="26"/>
  <c r="L55" i="26"/>
  <c r="G42" i="26"/>
  <c r="G53" i="26"/>
  <c r="G67" i="26"/>
  <c r="G73" i="26"/>
  <c r="B67" i="26"/>
  <c r="B34" i="26"/>
  <c r="G52" i="26"/>
  <c r="G59" i="26"/>
  <c r="B50" i="26"/>
  <c r="L43" i="26"/>
  <c r="B56" i="26"/>
  <c r="B55" i="26"/>
  <c r="B66" i="26"/>
  <c r="L67" i="26"/>
  <c r="G66" i="26"/>
  <c r="G58" i="26"/>
  <c r="L34" i="26"/>
  <c r="L72" i="26"/>
  <c r="B62" i="26"/>
  <c r="E11" i="7"/>
  <c r="F11" i="7"/>
  <c r="L46" i="26"/>
  <c r="G68" i="26"/>
  <c r="F14" i="7"/>
  <c r="E14" i="7"/>
  <c r="F13" i="7"/>
  <c r="E13" i="7"/>
  <c r="G49" i="26"/>
  <c r="L63" i="26"/>
  <c r="L57" i="26"/>
  <c r="L39" i="26"/>
  <c r="G34" i="26"/>
  <c r="L70" i="26"/>
  <c r="L59" i="26"/>
  <c r="G40" i="26"/>
  <c r="L49" i="26"/>
  <c r="G46" i="26"/>
  <c r="B54" i="26"/>
  <c r="G70" i="26"/>
  <c r="L50" i="26"/>
  <c r="L47" i="26"/>
  <c r="L73" i="26"/>
  <c r="B48" i="26"/>
  <c r="B33" i="26"/>
  <c r="B52" i="26"/>
  <c r="B61" i="26"/>
  <c r="G48" i="26"/>
  <c r="G55" i="26"/>
  <c r="L40" i="26"/>
  <c r="G44" i="26"/>
  <c r="L44" i="26"/>
  <c r="B58" i="26"/>
  <c r="L58" i="26"/>
  <c r="L62" i="26"/>
  <c r="B60" i="26"/>
  <c r="L41" i="26"/>
  <c r="B63" i="26"/>
  <c r="G62" i="26"/>
  <c r="B31" i="26"/>
  <c r="G72" i="26"/>
  <c r="B71" i="26"/>
  <c r="G47" i="26"/>
  <c r="L31" i="26"/>
  <c r="B43" i="26"/>
  <c r="G57" i="26"/>
  <c r="L33" i="26"/>
  <c r="G37" i="26"/>
  <c r="G43" i="26"/>
  <c r="L65" i="26"/>
  <c r="L45" i="26"/>
  <c r="G63" i="26"/>
  <c r="G51" i="26"/>
  <c r="B68" i="26"/>
  <c r="G35" i="26"/>
  <c r="G33" i="26"/>
  <c r="G54" i="26"/>
  <c r="L48" i="26"/>
  <c r="B45" i="26"/>
  <c r="L53" i="26"/>
  <c r="G45" i="26"/>
  <c r="E12" i="7"/>
  <c r="F12" i="7"/>
  <c r="E16" i="7"/>
  <c r="L69" i="26"/>
  <c r="F15" i="7"/>
  <c r="E15" i="7"/>
  <c r="E10" i="7"/>
  <c r="F10" i="7"/>
  <c r="L42" i="26"/>
  <c r="B69" i="26"/>
  <c r="B51" i="26"/>
  <c r="B35" i="26"/>
  <c r="L37" i="26"/>
  <c r="B49" i="26"/>
  <c r="G60" i="26"/>
  <c r="G69" i="26"/>
  <c r="D66" i="7" l="1"/>
  <c r="C66" i="7"/>
  <c r="B66" i="7"/>
  <c r="F65" i="7"/>
  <c r="E65" i="7"/>
  <c r="E56" i="7"/>
  <c r="F56" i="7"/>
  <c r="F66" i="7" l="1"/>
  <c r="E66" i="7"/>
  <c r="BI90" i="28" l="1"/>
  <c r="BE90" i="28"/>
  <c r="BA90" i="28"/>
  <c r="BM90" i="28"/>
  <c r="AW90" i="28"/>
  <c r="AS90" i="28"/>
  <c r="AO90" i="28"/>
  <c r="BI89" i="28"/>
  <c r="AS89" i="28"/>
  <c r="BL89" i="28"/>
  <c r="AO89" i="28"/>
  <c r="BN89" i="28"/>
  <c r="AJ89" i="28"/>
  <c r="BD89" i="28"/>
  <c r="BF89" i="28"/>
  <c r="BB89" i="28"/>
  <c r="AP89" i="28"/>
  <c r="AK88" i="28"/>
  <c r="BA88" i="28"/>
  <c r="BI88" i="28"/>
  <c r="AS88" i="28"/>
  <c r="AL88" i="28"/>
  <c r="BB88" i="28"/>
  <c r="BD88" i="28"/>
  <c r="BH88" i="28"/>
  <c r="BJ88" i="28"/>
  <c r="BN88" i="28"/>
  <c r="AJ88" i="28"/>
  <c r="AV88" i="28"/>
  <c r="AX88" i="28"/>
  <c r="AR88" i="28"/>
  <c r="P14" i="28"/>
  <c r="T12" i="28"/>
  <c r="AF12" i="28"/>
  <c r="AT88" i="28"/>
  <c r="V12" i="28"/>
  <c r="AI89" i="28"/>
  <c r="BJ89" i="28"/>
  <c r="BH89" i="28"/>
  <c r="AL89" i="28"/>
  <c r="AO88" i="28"/>
  <c r="BM88" i="28"/>
  <c r="BE88" i="28"/>
  <c r="AW89" i="28"/>
  <c r="AZ90" i="28"/>
  <c r="AX90" i="28"/>
  <c r="Y13" i="28"/>
  <c r="BB90" i="28"/>
  <c r="AT90" i="28"/>
  <c r="BF90" i="28"/>
  <c r="U13" i="28"/>
  <c r="AV90" i="28"/>
  <c r="BD90" i="28"/>
  <c r="S13" i="28"/>
  <c r="AR89" i="28"/>
  <c r="AC12" i="28"/>
  <c r="BL90" i="28"/>
  <c r="AR90" i="28"/>
  <c r="Z12" i="28"/>
  <c r="Y14" i="28"/>
  <c r="B13" i="28"/>
  <c r="N13" i="28" l="1"/>
  <c r="AB12" i="28"/>
  <c r="AF13" i="28"/>
  <c r="O13" i="28"/>
  <c r="L12" i="28"/>
  <c r="M14" i="28"/>
  <c r="S12" i="28"/>
  <c r="E14" i="28"/>
  <c r="J12" i="28"/>
  <c r="P12" i="28"/>
  <c r="D14" i="28"/>
  <c r="V14" i="28"/>
  <c r="X12" i="28"/>
  <c r="G12" i="28"/>
  <c r="R13" i="28"/>
  <c r="AB14" i="28"/>
  <c r="AE13" i="28"/>
  <c r="T14" i="28"/>
  <c r="B14" i="28"/>
  <c r="Y12" i="28"/>
  <c r="AE12" i="28"/>
  <c r="U12" i="28"/>
  <c r="R14" i="28"/>
  <c r="B15" i="28"/>
  <c r="BN60" i="28"/>
  <c r="AG60" i="28"/>
  <c r="BG30" i="28"/>
  <c r="Z30" i="28"/>
  <c r="AJ81" i="28"/>
  <c r="AY21" i="28"/>
  <c r="AV66" i="28"/>
  <c r="O66" i="28"/>
  <c r="BF15" i="28"/>
  <c r="Y15" i="28"/>
  <c r="AZ66" i="28"/>
  <c r="BG39" i="28"/>
  <c r="Z39" i="28"/>
  <c r="BB50" i="28"/>
  <c r="AN38" i="28"/>
  <c r="G38" i="28"/>
  <c r="BL15" i="28"/>
  <c r="AE15" i="28"/>
  <c r="AL36" i="28"/>
  <c r="E36" i="28"/>
  <c r="AL64" i="28"/>
  <c r="E64" i="28"/>
  <c r="AU30" i="28"/>
  <c r="N30" i="28"/>
  <c r="AM18" i="28"/>
  <c r="F18" i="28"/>
  <c r="AN67" i="28"/>
  <c r="BC39" i="28"/>
  <c r="AI64" i="28"/>
  <c r="B64" i="28"/>
  <c r="AD43" i="28"/>
  <c r="C50" i="28"/>
  <c r="BD42" i="28"/>
  <c r="W42" i="28"/>
  <c r="AM28" i="28"/>
  <c r="F28" i="28"/>
  <c r="BG43" i="28"/>
  <c r="Z43" i="28"/>
  <c r="G68" i="28"/>
  <c r="BC27" i="28"/>
  <c r="V27" i="28"/>
  <c r="E57" i="28"/>
  <c r="AR42" i="28"/>
  <c r="K42" i="28"/>
  <c r="AX52" i="28"/>
  <c r="BD30" i="28"/>
  <c r="W30" i="28"/>
  <c r="BB43" i="28"/>
  <c r="U43" i="28"/>
  <c r="AP27" i="28"/>
  <c r="I27" i="28"/>
  <c r="G27" i="28"/>
  <c r="AL24" i="28"/>
  <c r="V26" i="28"/>
  <c r="AX86" i="28"/>
  <c r="Q87" i="28"/>
  <c r="I38" i="28"/>
  <c r="AZ80" i="28"/>
  <c r="S80" i="28"/>
  <c r="AL85" i="28"/>
  <c r="E85" i="28"/>
  <c r="AZ76" i="28"/>
  <c r="S76" i="28"/>
  <c r="AT52" i="28"/>
  <c r="M52" i="28"/>
  <c r="BF26" i="28"/>
  <c r="Y26" i="28"/>
  <c r="S62" i="28"/>
  <c r="BJ77" i="28"/>
  <c r="AC77" i="28"/>
  <c r="Y31" i="28"/>
  <c r="AQ15" i="28"/>
  <c r="AQ34" i="28"/>
  <c r="J34" i="28"/>
  <c r="AK15" i="28"/>
  <c r="D15" i="28"/>
  <c r="AK38" i="28"/>
  <c r="D38" i="28"/>
  <c r="D20" i="28"/>
  <c r="AP74" i="28"/>
  <c r="AU44" i="28"/>
  <c r="N44" i="28"/>
  <c r="AI24" i="28"/>
  <c r="AI20" i="28"/>
  <c r="B20" i="28"/>
  <c r="AY19" i="28"/>
  <c r="R19" i="28"/>
  <c r="AM42" i="28"/>
  <c r="AJ19" i="28"/>
  <c r="C19" i="28"/>
  <c r="E29" i="28"/>
  <c r="BB63" i="28"/>
  <c r="U63" i="28"/>
  <c r="BB45" i="28"/>
  <c r="U45" i="28"/>
  <c r="BB15" i="28"/>
  <c r="U15" i="28"/>
  <c r="BJ30" i="28"/>
  <c r="AC30" i="28"/>
  <c r="BN73" i="28"/>
  <c r="AG73" i="28"/>
  <c r="BL30" i="28"/>
  <c r="AE30" i="28"/>
  <c r="AI77" i="28"/>
  <c r="B77" i="28"/>
  <c r="AD32" i="28"/>
  <c r="AZ28" i="28"/>
  <c r="S28" i="28"/>
  <c r="AP61" i="28"/>
  <c r="I61" i="28"/>
  <c r="AN28" i="28"/>
  <c r="G28" i="28"/>
  <c r="BD17" i="28"/>
  <c r="W17" i="28"/>
  <c r="E21" i="28"/>
  <c r="AY17" i="28"/>
  <c r="R17" i="28"/>
  <c r="AG25" i="28"/>
  <c r="AN46" i="28"/>
  <c r="G46" i="28"/>
  <c r="E48" i="28"/>
  <c r="BB67" i="28"/>
  <c r="U67" i="28"/>
  <c r="AZ23" i="28"/>
  <c r="AJ22" i="28"/>
  <c r="C22" i="28"/>
  <c r="BJ61" i="28"/>
  <c r="AC61" i="28"/>
  <c r="BN51" i="28"/>
  <c r="AX67" i="28"/>
  <c r="Q67" i="28"/>
  <c r="AT86" i="28"/>
  <c r="M87" i="28"/>
  <c r="BN15" i="28"/>
  <c r="AG15" i="28"/>
  <c r="BN23" i="28"/>
  <c r="AG23" i="28"/>
  <c r="AZ86" i="28"/>
  <c r="S87" i="28"/>
  <c r="Y63" i="28"/>
  <c r="AW85" i="28"/>
  <c r="AR61" i="28"/>
  <c r="AS83" i="28"/>
  <c r="L83" i="28"/>
  <c r="AS87" i="28"/>
  <c r="BB73" i="28"/>
  <c r="AZ70" i="28"/>
  <c r="S70" i="28"/>
  <c r="AG47" i="28"/>
  <c r="I81" i="28"/>
  <c r="BL47" i="28"/>
  <c r="AE47" i="28"/>
  <c r="AR69" i="28"/>
  <c r="K69" i="28"/>
  <c r="BB61" i="28"/>
  <c r="U61" i="28"/>
  <c r="AL81" i="28"/>
  <c r="E81" i="28"/>
  <c r="BG15" i="28"/>
  <c r="D28" i="28"/>
  <c r="D60" i="28"/>
  <c r="C45" i="28"/>
  <c r="C18" i="28"/>
  <c r="C12" i="28"/>
  <c r="AL73" i="28"/>
  <c r="AI52" i="28"/>
  <c r="B52" i="28"/>
  <c r="AN61" i="28"/>
  <c r="G61" i="28"/>
  <c r="AN25" i="28"/>
  <c r="G25" i="28"/>
  <c r="I26" i="28"/>
  <c r="H33" i="28"/>
  <c r="AO21" i="28"/>
  <c r="H21" i="28"/>
  <c r="AI63" i="28"/>
  <c r="AI65" i="28"/>
  <c r="B65" i="28"/>
  <c r="AJ48" i="28"/>
  <c r="C48" i="28"/>
  <c r="AL47" i="28"/>
  <c r="E47" i="28"/>
  <c r="AL35" i="28"/>
  <c r="AO74" i="28"/>
  <c r="H74" i="28"/>
  <c r="D67" i="28"/>
  <c r="AK42" i="28"/>
  <c r="D42" i="28"/>
  <c r="AK34" i="28"/>
  <c r="D34" i="28"/>
  <c r="AQ17" i="28"/>
  <c r="J17" i="28"/>
  <c r="Z13" i="28"/>
  <c r="Z18" i="28"/>
  <c r="AU38" i="28"/>
  <c r="BG36" i="28"/>
  <c r="Z36" i="28"/>
  <c r="AY25" i="28"/>
  <c r="R25" i="28"/>
  <c r="AG45" i="28"/>
  <c r="BN45" i="28"/>
  <c r="BD69" i="28"/>
  <c r="W69" i="28"/>
  <c r="BF20" i="28"/>
  <c r="Y20" i="28"/>
  <c r="AZ45" i="28"/>
  <c r="S45" i="28"/>
  <c r="AX16" i="28"/>
  <c r="AT66" i="28"/>
  <c r="M66" i="28"/>
  <c r="AT73" i="28"/>
  <c r="M73" i="28"/>
  <c r="BN35" i="28"/>
  <c r="AC74" i="28"/>
  <c r="BH15" i="28"/>
  <c r="BD39" i="28"/>
  <c r="W39" i="28"/>
  <c r="Q62" i="28"/>
  <c r="AT49" i="28"/>
  <c r="M49" i="28"/>
  <c r="BL61" i="28"/>
  <c r="AE61" i="28"/>
  <c r="AZ75" i="28"/>
  <c r="S75" i="28"/>
  <c r="BD33" i="28"/>
  <c r="W33" i="28"/>
  <c r="BL41" i="28"/>
  <c r="AE41" i="28"/>
  <c r="BF22" i="28"/>
  <c r="Y22" i="28"/>
  <c r="BF52" i="28"/>
  <c r="Y52" i="28"/>
  <c r="AZ67" i="28"/>
  <c r="S67" i="28"/>
  <c r="AR33" i="28"/>
  <c r="K33" i="28"/>
  <c r="Q17" i="28"/>
  <c r="BJ59" i="28"/>
  <c r="BF49" i="28"/>
  <c r="Y49" i="28"/>
  <c r="AZ41" i="28"/>
  <c r="S41" i="28"/>
  <c r="AT70" i="28"/>
  <c r="M70" i="28"/>
  <c r="BN29" i="28"/>
  <c r="AG29" i="28"/>
  <c r="AX35" i="28"/>
  <c r="Q35" i="28"/>
  <c r="BL45" i="28"/>
  <c r="BD36" i="28"/>
  <c r="W36" i="28"/>
  <c r="M29" i="28"/>
  <c r="BN58" i="28"/>
  <c r="AG58" i="28"/>
  <c r="BJ63" i="28"/>
  <c r="AC63" i="28"/>
  <c r="BJ57" i="28"/>
  <c r="AC57" i="28"/>
  <c r="BD75" i="28"/>
  <c r="AZ74" i="28"/>
  <c r="S74" i="28"/>
  <c r="M48" i="28"/>
  <c r="BN20" i="28"/>
  <c r="AG20" i="28"/>
  <c r="BL19" i="28"/>
  <c r="BL65" i="28"/>
  <c r="BJ44" i="28"/>
  <c r="AC44" i="28"/>
  <c r="BF75" i="28"/>
  <c r="AV62" i="28"/>
  <c r="O62" i="28"/>
  <c r="AT17" i="28"/>
  <c r="M17" i="28"/>
  <c r="S38" i="28"/>
  <c r="BM70" i="28"/>
  <c r="AF70" i="28"/>
  <c r="BA15" i="28"/>
  <c r="T15" i="28"/>
  <c r="AS29" i="28"/>
  <c r="BI24" i="28"/>
  <c r="BE59" i="28"/>
  <c r="X59" i="28"/>
  <c r="AW73" i="28"/>
  <c r="P73" i="28"/>
  <c r="AS76" i="28"/>
  <c r="L76" i="28"/>
  <c r="BM68" i="28"/>
  <c r="AF68" i="28"/>
  <c r="BI63" i="28"/>
  <c r="BI31" i="28"/>
  <c r="AB31" i="28"/>
  <c r="BA21" i="28"/>
  <c r="T21" i="28"/>
  <c r="AW24" i="28"/>
  <c r="P24" i="28"/>
  <c r="AS27" i="28"/>
  <c r="AB70" i="28"/>
  <c r="BE49" i="28"/>
  <c r="X49" i="28"/>
  <c r="BA60" i="28"/>
  <c r="T60" i="28"/>
  <c r="AW47" i="28"/>
  <c r="P47" i="28"/>
  <c r="AS50" i="28"/>
  <c r="L50" i="28"/>
  <c r="BM34" i="28"/>
  <c r="AF34" i="28"/>
  <c r="BI69" i="28"/>
  <c r="AB69" i="28"/>
  <c r="X56" i="28"/>
  <c r="T59" i="28"/>
  <c r="AW54" i="28"/>
  <c r="P54" i="28"/>
  <c r="AS49" i="28"/>
  <c r="L49" i="28"/>
  <c r="BM65" i="28"/>
  <c r="AF65" i="28"/>
  <c r="BI68" i="28"/>
  <c r="AB68" i="28"/>
  <c r="BE63" i="28"/>
  <c r="X63" i="28"/>
  <c r="BA58" i="28"/>
  <c r="T58" i="28"/>
  <c r="BA26" i="28"/>
  <c r="T26" i="28"/>
  <c r="AS56" i="28"/>
  <c r="L56" i="28"/>
  <c r="BM64" i="28"/>
  <c r="AF64" i="28"/>
  <c r="BM32" i="28"/>
  <c r="AF32" i="28"/>
  <c r="BE62" i="28"/>
  <c r="X62" i="28"/>
  <c r="BA57" i="28"/>
  <c r="T57" i="28"/>
  <c r="AS15" i="28"/>
  <c r="L15" i="28"/>
  <c r="BI50" i="28"/>
  <c r="BA72" i="28"/>
  <c r="AW67" i="28"/>
  <c r="AS62" i="28"/>
  <c r="E79" i="28"/>
  <c r="AR79" i="28"/>
  <c r="I80" i="28"/>
  <c r="BH80" i="28"/>
  <c r="AA80" i="28"/>
  <c r="BD81" i="28"/>
  <c r="AP82" i="28"/>
  <c r="I82" i="28"/>
  <c r="BA81" i="28"/>
  <c r="T81" i="28"/>
  <c r="AX82" i="28"/>
  <c r="Q82" i="28"/>
  <c r="X82" i="28"/>
  <c r="AO83" i="28"/>
  <c r="H83" i="28"/>
  <c r="AO87" i="28"/>
  <c r="AW83" i="28"/>
  <c r="AW87" i="28"/>
  <c r="BH84" i="28"/>
  <c r="BA83" i="28"/>
  <c r="BA87" i="28"/>
  <c r="BI84" i="28"/>
  <c r="U85" i="28"/>
  <c r="BN85" i="28"/>
  <c r="AG85" i="28"/>
  <c r="BM86" i="28"/>
  <c r="AF87" i="28"/>
  <c r="B29" i="28"/>
  <c r="AI19" i="28"/>
  <c r="B19" i="28"/>
  <c r="AI50" i="28"/>
  <c r="B50" i="28"/>
  <c r="AI48" i="28"/>
  <c r="V42" i="28"/>
  <c r="V25" i="28"/>
  <c r="AY23" i="28"/>
  <c r="R23" i="28"/>
  <c r="AR21" i="28"/>
  <c r="K21" i="28"/>
  <c r="AL77" i="28"/>
  <c r="E77" i="28"/>
  <c r="B74" i="28"/>
  <c r="W57" i="28"/>
  <c r="AL31" i="28"/>
  <c r="U16" i="28"/>
  <c r="BB16" i="28"/>
  <c r="BD55" i="28"/>
  <c r="AP36" i="28"/>
  <c r="I36" i="28"/>
  <c r="BL27" i="28"/>
  <c r="AE27" i="28"/>
  <c r="BL56" i="28"/>
  <c r="BJ29" i="28"/>
  <c r="AR86" i="28"/>
  <c r="K86" i="28"/>
  <c r="K87" i="28"/>
  <c r="V24" i="28"/>
  <c r="BH22" i="28"/>
  <c r="AA22" i="28"/>
  <c r="E41" i="28"/>
  <c r="AU47" i="28"/>
  <c r="N47" i="28"/>
  <c r="AL26" i="28"/>
  <c r="AN74" i="28"/>
  <c r="G74" i="28"/>
  <c r="BC15" i="28"/>
  <c r="V15" i="28"/>
  <c r="BL86" i="28"/>
  <c r="AE86" i="28"/>
  <c r="AE87" i="28"/>
  <c r="AX39" i="28"/>
  <c r="Q39" i="28"/>
  <c r="I69" i="28"/>
  <c r="AL59" i="28"/>
  <c r="R12" i="28"/>
  <c r="AY15" i="28"/>
  <c r="R15" i="28"/>
  <c r="AY35" i="28"/>
  <c r="R35" i="28"/>
  <c r="AP29" i="28"/>
  <c r="I29" i="28"/>
  <c r="AJ31" i="28"/>
  <c r="N41" i="28"/>
  <c r="AC25" i="28"/>
  <c r="BK26" i="28"/>
  <c r="AM17" i="28"/>
  <c r="F17" i="28"/>
  <c r="BD72" i="28"/>
  <c r="W72" i="28"/>
  <c r="Z37" i="28"/>
  <c r="AD16" i="28"/>
  <c r="AN50" i="28"/>
  <c r="G50" i="28"/>
  <c r="AI22" i="28"/>
  <c r="B22" i="28"/>
  <c r="AN56" i="28"/>
  <c r="G56" i="28"/>
  <c r="AD17" i="28"/>
  <c r="W86" i="28"/>
  <c r="W87" i="28"/>
  <c r="R32" i="28"/>
  <c r="BD25" i="28"/>
  <c r="W25" i="28"/>
  <c r="BD29" i="28"/>
  <c r="I75" i="28"/>
  <c r="W58" i="28"/>
  <c r="AY16" i="28"/>
  <c r="R16" i="28"/>
  <c r="BD40" i="28"/>
  <c r="W40" i="28"/>
  <c r="F24" i="28"/>
  <c r="AR48" i="28"/>
  <c r="K48" i="28"/>
  <c r="BG46" i="28"/>
  <c r="BD61" i="28"/>
  <c r="W61" i="28"/>
  <c r="AQ37" i="28"/>
  <c r="J37" i="28"/>
  <c r="AM32" i="28"/>
  <c r="F32" i="28"/>
  <c r="AX64" i="28"/>
  <c r="Q64" i="28"/>
  <c r="AU23" i="28"/>
  <c r="N23" i="28"/>
  <c r="BG17" i="28"/>
  <c r="AT77" i="28"/>
  <c r="M77" i="28"/>
  <c r="AX38" i="28"/>
  <c r="Q38" i="28"/>
  <c r="U86" i="28"/>
  <c r="U87" i="28"/>
  <c r="BF67" i="28"/>
  <c r="Y67" i="28"/>
  <c r="I70" i="28"/>
  <c r="AP41" i="28"/>
  <c r="I41" i="28"/>
  <c r="BN32" i="28"/>
  <c r="AG32" i="28"/>
  <c r="U62" i="28"/>
  <c r="AT76" i="28"/>
  <c r="M76" i="28"/>
  <c r="AR37" i="28"/>
  <c r="K37" i="28"/>
  <c r="U29" i="28"/>
  <c r="AU25" i="28"/>
  <c r="N25" i="28"/>
  <c r="X84" i="28"/>
  <c r="AF84" i="28"/>
  <c r="AJ82" i="28"/>
  <c r="C82" i="28"/>
  <c r="BB48" i="28"/>
  <c r="U48" i="28"/>
  <c r="BL71" i="28"/>
  <c r="AE71" i="28"/>
  <c r="AV34" i="28"/>
  <c r="O34" i="28"/>
  <c r="AQ33" i="28"/>
  <c r="AW80" i="28"/>
  <c r="P80" i="28"/>
  <c r="AZ46" i="28"/>
  <c r="S46" i="28"/>
  <c r="M50" i="28"/>
  <c r="BL16" i="28"/>
  <c r="AE16" i="28"/>
  <c r="BJ53" i="28"/>
  <c r="AC53" i="28"/>
  <c r="AZ35" i="28"/>
  <c r="BH85" i="28"/>
  <c r="AA85" i="28"/>
  <c r="AG80" i="28"/>
  <c r="AE68" i="28"/>
  <c r="AV55" i="28"/>
  <c r="AV16" i="28"/>
  <c r="AR66" i="28"/>
  <c r="K66" i="28"/>
  <c r="BD67" i="28"/>
  <c r="W67" i="28"/>
  <c r="BH36" i="28"/>
  <c r="V47" i="28"/>
  <c r="AI85" i="28"/>
  <c r="BF81" i="28"/>
  <c r="Y81" i="28"/>
  <c r="AK47" i="28"/>
  <c r="AU22" i="28"/>
  <c r="N22" i="28"/>
  <c r="AK62" i="28"/>
  <c r="AK27" i="28"/>
  <c r="D27" i="28"/>
  <c r="AK18" i="28"/>
  <c r="D18" i="28"/>
  <c r="AK52" i="28"/>
  <c r="D52" i="28"/>
  <c r="AU32" i="28"/>
  <c r="N32" i="28"/>
  <c r="AJ21" i="28"/>
  <c r="C21" i="28"/>
  <c r="AI33" i="28"/>
  <c r="B33" i="28"/>
  <c r="AL55" i="28"/>
  <c r="E55" i="28"/>
  <c r="AU26" i="28"/>
  <c r="N26" i="28"/>
  <c r="AJ36" i="28"/>
  <c r="E43" i="28"/>
  <c r="AJ59" i="28"/>
  <c r="C59" i="28"/>
  <c r="AN63" i="28"/>
  <c r="G63" i="28"/>
  <c r="AI37" i="28"/>
  <c r="B37" i="28"/>
  <c r="H61" i="28"/>
  <c r="AM16" i="28"/>
  <c r="F16" i="28"/>
  <c r="AO24" i="28"/>
  <c r="AM31" i="28"/>
  <c r="AM19" i="28"/>
  <c r="F19" i="28"/>
  <c r="AN19" i="28"/>
  <c r="G19" i="28"/>
  <c r="G47" i="28"/>
  <c r="AP46" i="28"/>
  <c r="I46" i="28"/>
  <c r="AN22" i="28"/>
  <c r="G22" i="28"/>
  <c r="AN42" i="28"/>
  <c r="G42" i="28"/>
  <c r="AN45" i="28"/>
  <c r="G45" i="28"/>
  <c r="AO20" i="28"/>
  <c r="H20" i="28"/>
  <c r="H47" i="28"/>
  <c r="H18" i="28"/>
  <c r="H60" i="28"/>
  <c r="AO67" i="28"/>
  <c r="H67" i="28"/>
  <c r="AO73" i="28"/>
  <c r="AI28" i="28"/>
  <c r="B28" i="28"/>
  <c r="AI49" i="28"/>
  <c r="B49" i="28"/>
  <c r="AI55" i="28"/>
  <c r="B55" i="28"/>
  <c r="AI68" i="28"/>
  <c r="B68" i="28"/>
  <c r="AL51" i="28"/>
  <c r="AJ15" i="28"/>
  <c r="E42" i="28"/>
  <c r="AL61" i="28"/>
  <c r="E61" i="28"/>
  <c r="AL63" i="28"/>
  <c r="E63" i="28"/>
  <c r="AJ49" i="28"/>
  <c r="C49" i="28"/>
  <c r="AL45" i="28"/>
  <c r="AO75" i="28"/>
  <c r="H75" i="28"/>
  <c r="AJ76" i="28"/>
  <c r="C76" i="28"/>
  <c r="AK59" i="28"/>
  <c r="D59" i="28"/>
  <c r="AK66" i="28"/>
  <c r="C77" i="28"/>
  <c r="AK23" i="28"/>
  <c r="D23" i="28"/>
  <c r="D53" i="28"/>
  <c r="BC16" i="28"/>
  <c r="V16" i="28"/>
  <c r="AU24" i="28"/>
  <c r="N24" i="28"/>
  <c r="BC34" i="28"/>
  <c r="AQ24" i="28"/>
  <c r="J24" i="28"/>
  <c r="AQ20" i="28"/>
  <c r="J20" i="28"/>
  <c r="BC18" i="28"/>
  <c r="V18" i="28"/>
  <c r="AD22" i="28"/>
  <c r="U14" i="28"/>
  <c r="BC32" i="28"/>
  <c r="AY44" i="28"/>
  <c r="AQ25" i="28"/>
  <c r="J25" i="28"/>
  <c r="AU43" i="28"/>
  <c r="N43" i="28"/>
  <c r="BN77" i="28"/>
  <c r="BJ26" i="28"/>
  <c r="AC26" i="28"/>
  <c r="BJ48" i="28"/>
  <c r="AC48" i="28"/>
  <c r="BD44" i="28"/>
  <c r="W44" i="28"/>
  <c r="BF64" i="28"/>
  <c r="Y64" i="28"/>
  <c r="BB17" i="28"/>
  <c r="U17" i="28"/>
  <c r="AZ77" i="28"/>
  <c r="S77" i="28"/>
  <c r="AX26" i="28"/>
  <c r="Q26" i="28"/>
  <c r="AX32" i="28"/>
  <c r="Q32" i="28"/>
  <c r="AR29" i="28"/>
  <c r="AR77" i="28"/>
  <c r="K77" i="28"/>
  <c r="AZ43" i="28"/>
  <c r="S43" i="28"/>
  <c r="K17" i="28"/>
  <c r="AV24" i="28"/>
  <c r="BN56" i="28"/>
  <c r="AG56" i="28"/>
  <c r="BL58" i="28"/>
  <c r="AE58" i="28"/>
  <c r="BJ39" i="28"/>
  <c r="AC39" i="28"/>
  <c r="BH33" i="28"/>
  <c r="AA33" i="28"/>
  <c r="BJ33" i="28"/>
  <c r="BF19" i="28"/>
  <c r="Y19" i="28"/>
  <c r="Y43" i="28"/>
  <c r="AZ50" i="28"/>
  <c r="S50" i="28"/>
  <c r="Q19" i="28"/>
  <c r="AR68" i="28"/>
  <c r="AT72" i="28"/>
  <c r="M72" i="28"/>
  <c r="K30" i="28"/>
  <c r="BJ18" i="28"/>
  <c r="AC18" i="28"/>
  <c r="W50" i="28"/>
  <c r="Q18" i="28"/>
  <c r="BL38" i="28"/>
  <c r="AE38" i="28"/>
  <c r="AZ55" i="28"/>
  <c r="S55" i="28"/>
  <c r="BN71" i="28"/>
  <c r="AG71" i="28"/>
  <c r="AE73" i="28"/>
  <c r="BH40" i="28"/>
  <c r="BD73" i="28"/>
  <c r="W73" i="28"/>
  <c r="AA34" i="28"/>
  <c r="BD48" i="28"/>
  <c r="W48" i="28"/>
  <c r="BF61" i="28"/>
  <c r="Y61" i="28"/>
  <c r="U37" i="28"/>
  <c r="S21" i="28"/>
  <c r="AX59" i="28"/>
  <c r="AX20" i="28"/>
  <c r="Q20" i="28"/>
  <c r="AT75" i="28"/>
  <c r="AT19" i="28"/>
  <c r="M19" i="28"/>
  <c r="BL77" i="28"/>
  <c r="BF56" i="28"/>
  <c r="Y56" i="28"/>
  <c r="AT18" i="28"/>
  <c r="M18" i="28"/>
  <c r="AX40" i="28"/>
  <c r="Q40" i="28"/>
  <c r="BN64" i="28"/>
  <c r="AE43" i="28"/>
  <c r="AC62" i="28"/>
  <c r="W41" i="28"/>
  <c r="BD43" i="28"/>
  <c r="W43" i="28"/>
  <c r="AZ24" i="28"/>
  <c r="S24" i="28"/>
  <c r="AZ73" i="28"/>
  <c r="S73" i="28"/>
  <c r="AV17" i="28"/>
  <c r="O17" i="28"/>
  <c r="AX45" i="28"/>
  <c r="Q45" i="28"/>
  <c r="O56" i="28"/>
  <c r="AR36" i="28"/>
  <c r="K36" i="28"/>
  <c r="AT54" i="28"/>
  <c r="K35" i="28"/>
  <c r="AA70" i="28"/>
  <c r="AX33" i="28"/>
  <c r="Q33" i="28"/>
  <c r="BD49" i="28"/>
  <c r="W49" i="28"/>
  <c r="BH47" i="28"/>
  <c r="AA47" i="28"/>
  <c r="BF28" i="28"/>
  <c r="AX60" i="28"/>
  <c r="Q60" i="28"/>
  <c r="BN41" i="28"/>
  <c r="AG41" i="28"/>
  <c r="AG65" i="28"/>
  <c r="BN65" i="28"/>
  <c r="BL34" i="28"/>
  <c r="AE34" i="28"/>
  <c r="BJ66" i="28"/>
  <c r="AC66" i="28"/>
  <c r="AA57" i="28"/>
  <c r="BJ73" i="28"/>
  <c r="AC73" i="28"/>
  <c r="BD47" i="28"/>
  <c r="AZ49" i="28"/>
  <c r="S49" i="28"/>
  <c r="U28" i="28"/>
  <c r="BB28" i="28"/>
  <c r="AX53" i="28"/>
  <c r="Q53" i="28"/>
  <c r="AV76" i="28"/>
  <c r="O76" i="28"/>
  <c r="AT51" i="28"/>
  <c r="M51" i="28"/>
  <c r="AR39" i="28"/>
  <c r="K39" i="28"/>
  <c r="S37" i="28"/>
  <c r="AX22" i="28"/>
  <c r="Q22" i="28"/>
  <c r="AX21" i="28"/>
  <c r="Q21" i="28"/>
  <c r="AR41" i="28"/>
  <c r="AE22" i="28"/>
  <c r="O31" i="28"/>
  <c r="BN37" i="28"/>
  <c r="AG37" i="28"/>
  <c r="BN17" i="28"/>
  <c r="AG17" i="28"/>
  <c r="AG30" i="28"/>
  <c r="BH48" i="28"/>
  <c r="AA48" i="28"/>
  <c r="BJ60" i="28"/>
  <c r="AC60" i="28"/>
  <c r="BF16" i="28"/>
  <c r="Y16" i="28"/>
  <c r="BB52" i="28"/>
  <c r="U52" i="28"/>
  <c r="AX43" i="28"/>
  <c r="Q43" i="28"/>
  <c r="AX28" i="28"/>
  <c r="Q28" i="28"/>
  <c r="AT23" i="28"/>
  <c r="BB59" i="28"/>
  <c r="AZ30" i="28"/>
  <c r="BF18" i="28"/>
  <c r="BL52" i="28"/>
  <c r="AE52" i="28"/>
  <c r="BM62" i="28"/>
  <c r="AF62" i="28"/>
  <c r="AF14" i="28"/>
  <c r="BI33" i="28"/>
  <c r="AB33" i="28"/>
  <c r="BE44" i="28"/>
  <c r="X44" i="28"/>
  <c r="AW74" i="28"/>
  <c r="P74" i="28"/>
  <c r="AW26" i="28"/>
  <c r="P26" i="28"/>
  <c r="AS53" i="28"/>
  <c r="L53" i="28"/>
  <c r="AS21" i="28"/>
  <c r="L21" i="28"/>
  <c r="BM37" i="28"/>
  <c r="BI56" i="28"/>
  <c r="AB56" i="28"/>
  <c r="BI16" i="28"/>
  <c r="AB16" i="28"/>
  <c r="BE51" i="28"/>
  <c r="X51" i="28"/>
  <c r="X19" i="28"/>
  <c r="BA38" i="28"/>
  <c r="T38" i="28"/>
  <c r="AW65" i="28"/>
  <c r="P65" i="28"/>
  <c r="AW33" i="28"/>
  <c r="P33" i="28"/>
  <c r="AS60" i="28"/>
  <c r="L60" i="28"/>
  <c r="BN78" i="28"/>
  <c r="AG78" i="28"/>
  <c r="BM60" i="28"/>
  <c r="AF60" i="28"/>
  <c r="AF20" i="28"/>
  <c r="BI55" i="28"/>
  <c r="AB55" i="28"/>
  <c r="BI15" i="28"/>
  <c r="AB15" i="28"/>
  <c r="BE42" i="28"/>
  <c r="X42" i="28"/>
  <c r="BA77" i="28"/>
  <c r="T77" i="28"/>
  <c r="T13" i="28"/>
  <c r="AW48" i="28"/>
  <c r="P48" i="28"/>
  <c r="AW16" i="28"/>
  <c r="P16" i="28"/>
  <c r="AS51" i="28"/>
  <c r="L51" i="28"/>
  <c r="AS19" i="28"/>
  <c r="BM51" i="28"/>
  <c r="AF51" i="28"/>
  <c r="BI54" i="28"/>
  <c r="AB54" i="28"/>
  <c r="AB22" i="28"/>
  <c r="BE41" i="28"/>
  <c r="X41" i="28"/>
  <c r="BA52" i="28"/>
  <c r="T52" i="28"/>
  <c r="AW71" i="28"/>
  <c r="P71" i="28"/>
  <c r="AW39" i="28"/>
  <c r="P39" i="28"/>
  <c r="AS74" i="28"/>
  <c r="L74" i="28"/>
  <c r="AS42" i="28"/>
  <c r="L42" i="28"/>
  <c r="AF58" i="28"/>
  <c r="BM26" i="28"/>
  <c r="AF26" i="28"/>
  <c r="AB53" i="28"/>
  <c r="AB13" i="28"/>
  <c r="BE48" i="28"/>
  <c r="X48" i="28"/>
  <c r="BE16" i="28"/>
  <c r="BA51" i="28"/>
  <c r="T51" i="28"/>
  <c r="BA19" i="28"/>
  <c r="T19" i="28"/>
  <c r="AS41" i="28"/>
  <c r="L14" i="28"/>
  <c r="AF57" i="28"/>
  <c r="BI52" i="28"/>
  <c r="AB52" i="28"/>
  <c r="BI20" i="28"/>
  <c r="BE55" i="28"/>
  <c r="X55" i="28"/>
  <c r="BE23" i="28"/>
  <c r="X23" i="28"/>
  <c r="BA50" i="28"/>
  <c r="T50" i="28"/>
  <c r="BA18" i="28"/>
  <c r="T18" i="28"/>
  <c r="AW53" i="28"/>
  <c r="P53" i="28"/>
  <c r="P13" i="28"/>
  <c r="L48" i="28"/>
  <c r="AO78" i="28"/>
  <c r="H78" i="28"/>
  <c r="BM56" i="28"/>
  <c r="AF56" i="28"/>
  <c r="BI75" i="28"/>
  <c r="AB75" i="28"/>
  <c r="BI43" i="28"/>
  <c r="AB43" i="28"/>
  <c r="BE54" i="28"/>
  <c r="X54" i="28"/>
  <c r="BE22" i="28"/>
  <c r="X22" i="28"/>
  <c r="BA49" i="28"/>
  <c r="T49" i="28"/>
  <c r="AW68" i="28"/>
  <c r="P68" i="28"/>
  <c r="AW36" i="28"/>
  <c r="P36" i="28"/>
  <c r="AS71" i="28"/>
  <c r="L71" i="28"/>
  <c r="AS39" i="28"/>
  <c r="L39" i="28"/>
  <c r="BB78" i="28"/>
  <c r="BM47" i="28"/>
  <c r="BM15" i="28"/>
  <c r="AF15" i="28"/>
  <c r="BI42" i="28"/>
  <c r="AB42" i="28"/>
  <c r="BE69" i="28"/>
  <c r="BA64" i="28"/>
  <c r="BA24" i="28"/>
  <c r="AW59" i="28"/>
  <c r="P59" i="28"/>
  <c r="AW27" i="28"/>
  <c r="P27" i="28"/>
  <c r="AS54" i="28"/>
  <c r="L54" i="28"/>
  <c r="L22" i="28"/>
  <c r="BD79" i="28"/>
  <c r="BE79" i="28"/>
  <c r="AW79" i="28"/>
  <c r="AL80" i="28"/>
  <c r="E80" i="28"/>
  <c r="BF80" i="28"/>
  <c r="Y80" i="28"/>
  <c r="BI80" i="28"/>
  <c r="AB80" i="28"/>
  <c r="AO81" i="28"/>
  <c r="B82" i="28"/>
  <c r="AI82" i="28"/>
  <c r="AZ82" i="28"/>
  <c r="S82" i="28"/>
  <c r="BE81" i="28"/>
  <c r="D81" i="28"/>
  <c r="B83" i="28"/>
  <c r="AI83" i="28"/>
  <c r="AI87" i="28"/>
  <c r="AR84" i="28"/>
  <c r="BM83" i="28"/>
  <c r="AF83" i="28"/>
  <c r="BM87" i="28"/>
  <c r="BA84" i="28"/>
  <c r="T84" i="28"/>
  <c r="BF85" i="28"/>
  <c r="AO85" i="28"/>
  <c r="H85" i="28"/>
  <c r="AO86" i="28"/>
  <c r="H86" i="28"/>
  <c r="H87" i="28"/>
  <c r="T87" i="28"/>
  <c r="AI31" i="28"/>
  <c r="BN48" i="28"/>
  <c r="AG48" i="28"/>
  <c r="BB32" i="28"/>
  <c r="U32" i="28"/>
  <c r="AL32" i="28"/>
  <c r="E32" i="28"/>
  <c r="AN57" i="28"/>
  <c r="G57" i="28"/>
  <c r="AV30" i="28"/>
  <c r="C44" i="28"/>
  <c r="I53" i="28"/>
  <c r="AD23" i="28"/>
  <c r="BD56" i="28"/>
  <c r="W56" i="28"/>
  <c r="BK21" i="28"/>
  <c r="AD21" i="28"/>
  <c r="AI32" i="28"/>
  <c r="B32" i="28"/>
  <c r="F15" i="28"/>
  <c r="BG22" i="28"/>
  <c r="Z22" i="28"/>
  <c r="AJ78" i="28"/>
  <c r="C78" i="28"/>
  <c r="BK30" i="28"/>
  <c r="AI36" i="28"/>
  <c r="AG61" i="28"/>
  <c r="BN61" i="28"/>
  <c r="AL22" i="28"/>
  <c r="E22" i="28"/>
  <c r="AI78" i="28"/>
  <c r="B78" i="28"/>
  <c r="AZ42" i="28"/>
  <c r="S42" i="28"/>
  <c r="AY18" i="28"/>
  <c r="R18" i="28"/>
  <c r="BG21" i="28"/>
  <c r="Z21" i="28"/>
  <c r="BB40" i="28"/>
  <c r="U40" i="28"/>
  <c r="BF86" i="28"/>
  <c r="Y86" i="28"/>
  <c r="Y87" i="28"/>
  <c r="AP79" i="28"/>
  <c r="I79" i="28"/>
  <c r="BD68" i="28"/>
  <c r="W68" i="28"/>
  <c r="AY36" i="28"/>
  <c r="R36" i="28"/>
  <c r="BF30" i="28"/>
  <c r="S36" i="28"/>
  <c r="AZ54" i="28"/>
  <c r="S54" i="28"/>
  <c r="BN36" i="28"/>
  <c r="AG36" i="28"/>
  <c r="AN78" i="28"/>
  <c r="AG79" i="28"/>
  <c r="BH44" i="28"/>
  <c r="AA44" i="28"/>
  <c r="AS80" i="28"/>
  <c r="L80" i="28"/>
  <c r="AR20" i="28"/>
  <c r="K20" i="28"/>
  <c r="AX37" i="28"/>
  <c r="Q37" i="28"/>
  <c r="AD41" i="28"/>
  <c r="AS82" i="28"/>
  <c r="AQ29" i="28"/>
  <c r="J29" i="28"/>
  <c r="AI16" i="28"/>
  <c r="B16" i="28"/>
  <c r="AN49" i="28"/>
  <c r="BD24" i="28"/>
  <c r="W24" i="28"/>
  <c r="E16" i="28"/>
  <c r="BH62" i="28"/>
  <c r="AA62" i="28"/>
  <c r="AL15" i="28"/>
  <c r="E15" i="28"/>
  <c r="BL21" i="28"/>
  <c r="AE21" i="28"/>
  <c r="AN55" i="28"/>
  <c r="G55" i="28"/>
  <c r="AQ27" i="28"/>
  <c r="S19" i="28"/>
  <c r="B81" i="28"/>
  <c r="AI81" i="28"/>
  <c r="AQ21" i="28"/>
  <c r="J21" i="28"/>
  <c r="BN74" i="28"/>
  <c r="AG74" i="28"/>
  <c r="Y21" i="28"/>
  <c r="AM36" i="28"/>
  <c r="AR16" i="28"/>
  <c r="AV65" i="28"/>
  <c r="AI41" i="28"/>
  <c r="B41" i="28"/>
  <c r="AV46" i="28"/>
  <c r="K85" i="28"/>
  <c r="N39" i="28"/>
  <c r="AI59" i="28"/>
  <c r="B59" i="28"/>
  <c r="BD63" i="28"/>
  <c r="F29" i="28"/>
  <c r="B79" i="28"/>
  <c r="O87" i="28"/>
  <c r="J18" i="28"/>
  <c r="AZ27" i="28"/>
  <c r="S27" i="28"/>
  <c r="BK44" i="28"/>
  <c r="AD44" i="28"/>
  <c r="AV59" i="28"/>
  <c r="O59" i="28"/>
  <c r="I28" i="28"/>
  <c r="BC30" i="28"/>
  <c r="AJ26" i="28"/>
  <c r="C26" i="28"/>
  <c r="BB66" i="28"/>
  <c r="U66" i="28"/>
  <c r="AP50" i="28"/>
  <c r="N40" i="28"/>
  <c r="BC28" i="28"/>
  <c r="V28" i="28"/>
  <c r="AZ61" i="28"/>
  <c r="S61" i="28"/>
  <c r="BN81" i="28"/>
  <c r="AG81" i="28"/>
  <c r="BF82" i="28"/>
  <c r="Y82" i="28"/>
  <c r="AZ20" i="28"/>
  <c r="S20" i="28"/>
  <c r="R41" i="28"/>
  <c r="AZ79" i="28"/>
  <c r="S79" i="28"/>
  <c r="BB51" i="28"/>
  <c r="U51" i="28"/>
  <c r="AR25" i="28"/>
  <c r="AV32" i="28"/>
  <c r="O32" i="28"/>
  <c r="AZ71" i="28"/>
  <c r="S71" i="28"/>
  <c r="Z35" i="28"/>
  <c r="BJ85" i="28"/>
  <c r="AC85" i="28"/>
  <c r="AK55" i="28"/>
  <c r="D55" i="28"/>
  <c r="AQ39" i="28"/>
  <c r="J39" i="28"/>
  <c r="AK19" i="28"/>
  <c r="D19" i="28"/>
  <c r="AL66" i="28"/>
  <c r="E66" i="28"/>
  <c r="AU28" i="28"/>
  <c r="N28" i="28"/>
  <c r="AL28" i="28"/>
  <c r="E28" i="28"/>
  <c r="AU17" i="28"/>
  <c r="N17" i="28"/>
  <c r="AJ52" i="28"/>
  <c r="AJ67" i="28"/>
  <c r="AO71" i="28"/>
  <c r="H71" i="28"/>
  <c r="AP19" i="28"/>
  <c r="I19" i="28"/>
  <c r="AM23" i="28"/>
  <c r="AN31" i="28"/>
  <c r="G39" i="28"/>
  <c r="AN26" i="28"/>
  <c r="G26" i="28"/>
  <c r="AN41" i="28"/>
  <c r="H40" i="28"/>
  <c r="AI46" i="28"/>
  <c r="B46" i="28"/>
  <c r="AI71" i="28"/>
  <c r="AJ47" i="28"/>
  <c r="AJ25" i="28"/>
  <c r="AL56" i="28"/>
  <c r="E56" i="28"/>
  <c r="H76" i="28"/>
  <c r="AO77" i="28"/>
  <c r="H77" i="28"/>
  <c r="AK71" i="28"/>
  <c r="BC19" i="28"/>
  <c r="V19" i="28"/>
  <c r="BG42" i="28"/>
  <c r="Z42" i="28"/>
  <c r="AU31" i="28"/>
  <c r="N31" i="28"/>
  <c r="BK42" i="28"/>
  <c r="AD42" i="28"/>
  <c r="BG47" i="28"/>
  <c r="Z47" i="28"/>
  <c r="AY39" i="28"/>
  <c r="J30" i="28"/>
  <c r="J36" i="28"/>
  <c r="BL53" i="28"/>
  <c r="AE53" i="28"/>
  <c r="BH46" i="28"/>
  <c r="BB54" i="28"/>
  <c r="U54" i="28"/>
  <c r="Q77" i="28"/>
  <c r="M65" i="28"/>
  <c r="BB44" i="28"/>
  <c r="U44" i="28"/>
  <c r="AX72" i="28"/>
  <c r="BL42" i="28"/>
  <c r="AE42" i="28"/>
  <c r="AZ18" i="28"/>
  <c r="O75" i="28"/>
  <c r="AR70" i="28"/>
  <c r="K70" i="28"/>
  <c r="BD52" i="28"/>
  <c r="W52" i="28"/>
  <c r="AT71" i="28"/>
  <c r="M71" i="28"/>
  <c r="AG53" i="28"/>
  <c r="BN53" i="28"/>
  <c r="BH75" i="28"/>
  <c r="BJ52" i="28"/>
  <c r="W32" i="28"/>
  <c r="AX30" i="28"/>
  <c r="Q30" i="28"/>
  <c r="AR65" i="28"/>
  <c r="K65" i="28"/>
  <c r="AZ31" i="28"/>
  <c r="S31" i="28"/>
  <c r="AG57" i="28"/>
  <c r="BN57" i="28"/>
  <c r="BL25" i="28"/>
  <c r="BB30" i="28"/>
  <c r="U30" i="28"/>
  <c r="U24" i="28"/>
  <c r="AX56" i="28"/>
  <c r="Q56" i="28"/>
  <c r="M67" i="28"/>
  <c r="AT20" i="28"/>
  <c r="M20" i="28"/>
  <c r="AX47" i="28"/>
  <c r="AZ25" i="28"/>
  <c r="S25" i="28"/>
  <c r="AR75" i="28"/>
  <c r="K75" i="28"/>
  <c r="AA41" i="28"/>
  <c r="W31" i="28"/>
  <c r="AV44" i="28"/>
  <c r="M43" i="28"/>
  <c r="AT24" i="28"/>
  <c r="M24" i="28"/>
  <c r="U60" i="28"/>
  <c r="M15" i="28"/>
  <c r="Q61" i="28"/>
  <c r="BN62" i="28"/>
  <c r="AG62" i="28"/>
  <c r="BH51" i="28"/>
  <c r="AA51" i="28"/>
  <c r="BH58" i="28"/>
  <c r="AA58" i="28"/>
  <c r="AZ44" i="28"/>
  <c r="S44" i="28"/>
  <c r="AT68" i="28"/>
  <c r="M68" i="28"/>
  <c r="BF25" i="28"/>
  <c r="Y25" i="28"/>
  <c r="BL60" i="28"/>
  <c r="AE60" i="28"/>
  <c r="BM22" i="28"/>
  <c r="BE60" i="28"/>
  <c r="X60" i="28"/>
  <c r="AW34" i="28"/>
  <c r="P34" i="28"/>
  <c r="BM61" i="28"/>
  <c r="AF61" i="28"/>
  <c r="AB64" i="28"/>
  <c r="BE27" i="28"/>
  <c r="X27" i="28"/>
  <c r="BA46" i="28"/>
  <c r="T46" i="28"/>
  <c r="AW41" i="28"/>
  <c r="P41" i="28"/>
  <c r="BE50" i="28"/>
  <c r="X50" i="28"/>
  <c r="BA53" i="28"/>
  <c r="T53" i="28"/>
  <c r="AW56" i="28"/>
  <c r="P56" i="28"/>
  <c r="AS59" i="28"/>
  <c r="L59" i="28"/>
  <c r="BM59" i="28"/>
  <c r="AF59" i="28"/>
  <c r="BI30" i="28"/>
  <c r="AB30" i="28"/>
  <c r="AW15" i="28"/>
  <c r="P15" i="28"/>
  <c r="BM66" i="28"/>
  <c r="AF66" i="28"/>
  <c r="BI21" i="28"/>
  <c r="AB21" i="28"/>
  <c r="X24" i="28"/>
  <c r="T27" i="28"/>
  <c r="AW22" i="28"/>
  <c r="P22" i="28"/>
  <c r="AS17" i="28"/>
  <c r="L17" i="28"/>
  <c r="AF33" i="28"/>
  <c r="BI28" i="28"/>
  <c r="AB28" i="28"/>
  <c r="BE31" i="28"/>
  <c r="X31" i="28"/>
  <c r="AW61" i="28"/>
  <c r="P61" i="28"/>
  <c r="AW21" i="28"/>
  <c r="P21" i="28"/>
  <c r="Q78" i="28"/>
  <c r="BI51" i="28"/>
  <c r="AB51" i="28"/>
  <c r="BE30" i="28"/>
  <c r="X30" i="28"/>
  <c r="AW76" i="28"/>
  <c r="P76" i="28"/>
  <c r="AW44" i="28"/>
  <c r="P44" i="28"/>
  <c r="AS47" i="28"/>
  <c r="L47" i="28"/>
  <c r="BM55" i="28"/>
  <c r="BM23" i="28"/>
  <c r="AF23" i="28"/>
  <c r="BE45" i="28"/>
  <c r="X45" i="28"/>
  <c r="AW35" i="28"/>
  <c r="P35" i="28"/>
  <c r="L30" i="28"/>
  <c r="AO79" i="28"/>
  <c r="H79" i="28"/>
  <c r="AS79" i="28"/>
  <c r="L79" i="28"/>
  <c r="AZ81" i="28"/>
  <c r="S81" i="28"/>
  <c r="AK80" i="28"/>
  <c r="AB85" i="28"/>
  <c r="AI17" i="28"/>
  <c r="B17" i="28"/>
  <c r="AI21" i="28"/>
  <c r="B21" i="28"/>
  <c r="AI18" i="28"/>
  <c r="B18" i="28"/>
  <c r="AT27" i="28"/>
  <c r="M27" i="28"/>
  <c r="BL17" i="28"/>
  <c r="AE17" i="28"/>
  <c r="AU19" i="28"/>
  <c r="N19" i="28"/>
  <c r="AY29" i="28"/>
  <c r="BL51" i="28"/>
  <c r="BN18" i="28"/>
  <c r="AG18" i="28"/>
  <c r="O47" i="28"/>
  <c r="AY40" i="28"/>
  <c r="R40" i="28"/>
  <c r="BD51" i="28"/>
  <c r="W51" i="28"/>
  <c r="BL23" i="28"/>
  <c r="AE23" i="28"/>
  <c r="AE32" i="28"/>
  <c r="N15" i="28"/>
  <c r="AY22" i="28"/>
  <c r="R22" i="28"/>
  <c r="F13" i="28"/>
  <c r="C13" i="28"/>
  <c r="AN15" i="28"/>
  <c r="BB35" i="28"/>
  <c r="U35" i="28"/>
  <c r="AV20" i="28"/>
  <c r="AP42" i="28"/>
  <c r="I42" i="28"/>
  <c r="AX41" i="28"/>
  <c r="Q41" i="28"/>
  <c r="BC17" i="28"/>
  <c r="V17" i="28"/>
  <c r="BB21" i="28"/>
  <c r="AL20" i="28"/>
  <c r="E20" i="28"/>
  <c r="AL18" i="28"/>
  <c r="AQ19" i="28"/>
  <c r="J19" i="28"/>
  <c r="AG16" i="28"/>
  <c r="BK27" i="28"/>
  <c r="AD27" i="28"/>
  <c r="AI44" i="28"/>
  <c r="B44" i="28"/>
  <c r="BL57" i="28"/>
  <c r="AE57" i="28"/>
  <c r="BG29" i="28"/>
  <c r="BC46" i="28"/>
  <c r="V46" i="28"/>
  <c r="AU20" i="28"/>
  <c r="N20" i="28"/>
  <c r="AM38" i="28"/>
  <c r="F38" i="28"/>
  <c r="AA43" i="28"/>
  <c r="G62" i="28"/>
  <c r="AJ23" i="28"/>
  <c r="C23" i="28"/>
  <c r="AZ57" i="28"/>
  <c r="BD60" i="28"/>
  <c r="W60" i="28"/>
  <c r="AN60" i="28"/>
  <c r="G60" i="28"/>
  <c r="BN19" i="28"/>
  <c r="AG19" i="28"/>
  <c r="AQ16" i="28"/>
  <c r="J16" i="28"/>
  <c r="AN65" i="28"/>
  <c r="BL72" i="28"/>
  <c r="AE72" i="28"/>
  <c r="BJ31" i="28"/>
  <c r="AC31" i="28"/>
  <c r="F14" i="28"/>
  <c r="BG25" i="28"/>
  <c r="Z25" i="28"/>
  <c r="AU46" i="28"/>
  <c r="N46" i="28"/>
  <c r="AM27" i="28"/>
  <c r="F27" i="28"/>
  <c r="BB64" i="28"/>
  <c r="U64" i="28"/>
  <c r="U22" i="28"/>
  <c r="BL67" i="28"/>
  <c r="AN59" i="28"/>
  <c r="BD59" i="28"/>
  <c r="W59" i="28"/>
  <c r="AZ40" i="28"/>
  <c r="S40" i="28"/>
  <c r="BJ37" i="28"/>
  <c r="AC37" i="28"/>
  <c r="F45" i="28"/>
  <c r="AU27" i="28"/>
  <c r="N27" i="28"/>
  <c r="BJ17" i="28"/>
  <c r="BG26" i="28"/>
  <c r="Z26" i="28"/>
  <c r="AA32" i="28"/>
  <c r="AX79" i="28"/>
  <c r="Q79" i="28"/>
  <c r="AR34" i="28"/>
  <c r="K34" i="28"/>
  <c r="W26" i="28"/>
  <c r="AV35" i="28"/>
  <c r="O35" i="28"/>
  <c r="AJ32" i="28"/>
  <c r="C32" i="28"/>
  <c r="V13" i="28"/>
  <c r="AG14" i="28"/>
  <c r="BN69" i="28"/>
  <c r="AG69" i="28"/>
  <c r="AP32" i="28"/>
  <c r="AV83" i="28"/>
  <c r="AV87" i="28"/>
  <c r="AK82" i="28"/>
  <c r="D82" i="28"/>
  <c r="H84" i="28"/>
  <c r="BN68" i="28"/>
  <c r="AG68" i="28"/>
  <c r="S14" i="28"/>
  <c r="AG70" i="28"/>
  <c r="AQ23" i="28"/>
  <c r="AV79" i="28"/>
  <c r="O79" i="28"/>
  <c r="BD35" i="28"/>
  <c r="W35" i="28"/>
  <c r="AT59" i="28"/>
  <c r="AR76" i="28"/>
  <c r="K76" i="28"/>
  <c r="BH31" i="28"/>
  <c r="AR23" i="28"/>
  <c r="K23" i="28"/>
  <c r="M83" i="28"/>
  <c r="AT87" i="28"/>
  <c r="BF70" i="28"/>
  <c r="BL36" i="28"/>
  <c r="BD19" i="28"/>
  <c r="W19" i="28"/>
  <c r="BJ69" i="28"/>
  <c r="BH61" i="28"/>
  <c r="AA61" i="28"/>
  <c r="AG49" i="28"/>
  <c r="BN49" i="28"/>
  <c r="AA21" i="28"/>
  <c r="J13" i="28"/>
  <c r="BE83" i="28"/>
  <c r="X83" i="28"/>
  <c r="BE87" i="28"/>
  <c r="AU45" i="28"/>
  <c r="N45" i="28"/>
  <c r="BC23" i="28"/>
  <c r="AK54" i="28"/>
  <c r="D54" i="28"/>
  <c r="AK26" i="28"/>
  <c r="D26" i="28"/>
  <c r="D48" i="28"/>
  <c r="J35" i="28"/>
  <c r="AQ38" i="28"/>
  <c r="J38" i="28"/>
  <c r="AL65" i="28"/>
  <c r="E65" i="28"/>
  <c r="C75" i="28"/>
  <c r="BK47" i="28"/>
  <c r="C68" i="28"/>
  <c r="C28" i="28"/>
  <c r="E27" i="28"/>
  <c r="AJ43" i="28"/>
  <c r="I51" i="28"/>
  <c r="AI40" i="28"/>
  <c r="AO16" i="28"/>
  <c r="H16" i="28"/>
  <c r="F34" i="28"/>
  <c r="AO37" i="28"/>
  <c r="AM37" i="28"/>
  <c r="F37" i="28"/>
  <c r="AM21" i="28"/>
  <c r="AP54" i="28"/>
  <c r="I54" i="28"/>
  <c r="I37" i="28"/>
  <c r="I20" i="28"/>
  <c r="AP57" i="28"/>
  <c r="AP39" i="28"/>
  <c r="I39" i="28"/>
  <c r="AP52" i="28"/>
  <c r="I52" i="28"/>
  <c r="AP40" i="28"/>
  <c r="I40" i="28"/>
  <c r="AO53" i="28"/>
  <c r="H17" i="28"/>
  <c r="H38" i="28"/>
  <c r="I63" i="28"/>
  <c r="B43" i="28"/>
  <c r="B34" i="28"/>
  <c r="AI54" i="28"/>
  <c r="AI67" i="28"/>
  <c r="B61" i="28"/>
  <c r="AL19" i="28"/>
  <c r="E19" i="28"/>
  <c r="AL33" i="28"/>
  <c r="E33" i="28"/>
  <c r="E62" i="28"/>
  <c r="AL40" i="28"/>
  <c r="C39" i="28"/>
  <c r="AL69" i="28"/>
  <c r="C33" i="28"/>
  <c r="AK51" i="28"/>
  <c r="D51" i="28"/>
  <c r="AK58" i="28"/>
  <c r="AK41" i="28"/>
  <c r="AK37" i="28"/>
  <c r="AK31" i="28"/>
  <c r="D31" i="28"/>
  <c r="AK22" i="28"/>
  <c r="BK31" i="28"/>
  <c r="AD31" i="28"/>
  <c r="BC36" i="28"/>
  <c r="V36" i="28"/>
  <c r="AU16" i="28"/>
  <c r="N16" i="28"/>
  <c r="AU29" i="28"/>
  <c r="N29" i="28"/>
  <c r="AQ28" i="28"/>
  <c r="J28" i="28"/>
  <c r="R24" i="28"/>
  <c r="BK20" i="28"/>
  <c r="BG44" i="28"/>
  <c r="Z44" i="28"/>
  <c r="J47" i="28"/>
  <c r="AU21" i="28"/>
  <c r="N21" i="28"/>
  <c r="BG34" i="28"/>
  <c r="BG41" i="28"/>
  <c r="Z41" i="28"/>
  <c r="BL40" i="28"/>
  <c r="BH71" i="28"/>
  <c r="AA71" i="28"/>
  <c r="BJ64" i="28"/>
  <c r="AC64" i="28"/>
  <c r="W18" i="28"/>
  <c r="Y57" i="28"/>
  <c r="BB70" i="28"/>
  <c r="U70" i="28"/>
  <c r="AZ48" i="28"/>
  <c r="AX44" i="28"/>
  <c r="Q44" i="28"/>
  <c r="AX25" i="28"/>
  <c r="Q25" i="28"/>
  <c r="AT37" i="28"/>
  <c r="AT21" i="28"/>
  <c r="M21" i="28"/>
  <c r="AZ72" i="28"/>
  <c r="S72" i="28"/>
  <c r="BL20" i="28"/>
  <c r="AE20" i="28"/>
  <c r="AT56" i="28"/>
  <c r="M56" i="28"/>
  <c r="AG42" i="28"/>
  <c r="BL74" i="28"/>
  <c r="AE74" i="28"/>
  <c r="AA49" i="28"/>
  <c r="AC49" i="28"/>
  <c r="BF35" i="28"/>
  <c r="Y35" i="28"/>
  <c r="BB68" i="28"/>
  <c r="U68" i="28"/>
  <c r="Q55" i="28"/>
  <c r="O12" i="28"/>
  <c r="AT30" i="28"/>
  <c r="M30" i="28"/>
  <c r="AT16" i="28"/>
  <c r="M16" i="28"/>
  <c r="BJ56" i="28"/>
  <c r="AC56" i="28"/>
  <c r="BF65" i="28"/>
  <c r="Y65" i="28"/>
  <c r="AX42" i="28"/>
  <c r="Q42" i="28"/>
  <c r="BL33" i="28"/>
  <c r="AE33" i="28"/>
  <c r="AX31" i="28"/>
  <c r="Q31" i="28"/>
  <c r="BN46" i="28"/>
  <c r="AG46" i="28"/>
  <c r="BN22" i="28"/>
  <c r="BH50" i="28"/>
  <c r="AA50" i="28"/>
  <c r="BD38" i="28"/>
  <c r="BF76" i="28"/>
  <c r="Y76" i="28"/>
  <c r="BB69" i="28"/>
  <c r="U69" i="28"/>
  <c r="AZ52" i="28"/>
  <c r="S52" i="28"/>
  <c r="AX34" i="28"/>
  <c r="Q34" i="28"/>
  <c r="AX29" i="28"/>
  <c r="Q29" i="28"/>
  <c r="AT31" i="28"/>
  <c r="M31" i="28"/>
  <c r="BL31" i="28"/>
  <c r="AE31" i="28"/>
  <c r="BJ40" i="28"/>
  <c r="AC40" i="28"/>
  <c r="U23" i="28"/>
  <c r="AR56" i="28"/>
  <c r="K56" i="28"/>
  <c r="K62" i="28"/>
  <c r="AE14" i="28"/>
  <c r="AE59" i="28"/>
  <c r="AC27" i="28"/>
  <c r="Y73" i="28"/>
  <c r="BD71" i="28"/>
  <c r="W71" i="28"/>
  <c r="BB34" i="28"/>
  <c r="BB39" i="28"/>
  <c r="U39" i="28"/>
  <c r="O33" i="28"/>
  <c r="AX70" i="28"/>
  <c r="AT64" i="28"/>
  <c r="AR46" i="28"/>
  <c r="K12" i="28"/>
  <c r="BH60" i="28"/>
  <c r="W66" i="28"/>
  <c r="M13" i="28"/>
  <c r="BB38" i="28"/>
  <c r="U38" i="28"/>
  <c r="AT28" i="28"/>
  <c r="M28" i="28"/>
  <c r="BD77" i="28"/>
  <c r="BF71" i="28"/>
  <c r="Y71" i="28"/>
  <c r="AX24" i="28"/>
  <c r="Q24" i="28"/>
  <c r="AE54" i="28"/>
  <c r="BN40" i="28"/>
  <c r="BL63" i="28"/>
  <c r="BJ15" i="28"/>
  <c r="AC15" i="28"/>
  <c r="BD45" i="28"/>
  <c r="W45" i="28"/>
  <c r="AA23" i="28"/>
  <c r="BB65" i="28"/>
  <c r="U65" i="28"/>
  <c r="BB26" i="28"/>
  <c r="AV51" i="28"/>
  <c r="AT69" i="28"/>
  <c r="M69" i="28"/>
  <c r="K22" i="28"/>
  <c r="K55" i="28"/>
  <c r="BF60" i="28"/>
  <c r="S51" i="28"/>
  <c r="AX36" i="28"/>
  <c r="Q36" i="28"/>
  <c r="AV53" i="28"/>
  <c r="AR73" i="28"/>
  <c r="K73" i="28"/>
  <c r="AG55" i="28"/>
  <c r="BN55" i="28"/>
  <c r="BN33" i="28"/>
  <c r="AG33" i="28"/>
  <c r="BJ22" i="28"/>
  <c r="BH64" i="28"/>
  <c r="BJ76" i="28"/>
  <c r="BF32" i="28"/>
  <c r="Y32" i="28"/>
  <c r="U53" i="28"/>
  <c r="AX68" i="28"/>
  <c r="Q68" i="28"/>
  <c r="AV37" i="28"/>
  <c r="AR27" i="28"/>
  <c r="AR72" i="28"/>
  <c r="K72" i="28"/>
  <c r="O42" i="28"/>
  <c r="BB57" i="28"/>
  <c r="BH76" i="28"/>
  <c r="AA76" i="28"/>
  <c r="BH24" i="28"/>
  <c r="AA24" i="28"/>
  <c r="BN52" i="28"/>
  <c r="AG52" i="28"/>
  <c r="BM38" i="28"/>
  <c r="AF38" i="28"/>
  <c r="AB65" i="28"/>
  <c r="BI25" i="28"/>
  <c r="AB25" i="28"/>
  <c r="AW58" i="28"/>
  <c r="P58" i="28"/>
  <c r="AW18" i="28"/>
  <c r="P18" i="28"/>
  <c r="AS45" i="28"/>
  <c r="L13" i="28"/>
  <c r="BI48" i="28"/>
  <c r="AB48" i="28"/>
  <c r="BE75" i="28"/>
  <c r="BE43" i="28"/>
  <c r="X43" i="28"/>
  <c r="BA70" i="28"/>
  <c r="T70" i="28"/>
  <c r="BA22" i="28"/>
  <c r="T22" i="28"/>
  <c r="AW57" i="28"/>
  <c r="P57" i="28"/>
  <c r="AW25" i="28"/>
  <c r="P25" i="28"/>
  <c r="AS52" i="28"/>
  <c r="L52" i="28"/>
  <c r="E78" i="28"/>
  <c r="BM52" i="28"/>
  <c r="AF52" i="28"/>
  <c r="BI47" i="28"/>
  <c r="AB47" i="28"/>
  <c r="BE66" i="28"/>
  <c r="X66" i="28"/>
  <c r="BE34" i="28"/>
  <c r="BA69" i="28"/>
  <c r="T69" i="28"/>
  <c r="T37" i="28"/>
  <c r="AW72" i="28"/>
  <c r="P72" i="28"/>
  <c r="AW40" i="28"/>
  <c r="P40" i="28"/>
  <c r="AS75" i="28"/>
  <c r="L75" i="28"/>
  <c r="AS43" i="28"/>
  <c r="L43" i="28"/>
  <c r="BM75" i="28"/>
  <c r="BM43" i="28"/>
  <c r="AF43" i="28"/>
  <c r="BI46" i="28"/>
  <c r="AB46" i="28"/>
  <c r="BA76" i="28"/>
  <c r="T76" i="28"/>
  <c r="BA36" i="28"/>
  <c r="T36" i="28"/>
  <c r="AW63" i="28"/>
  <c r="P63" i="28"/>
  <c r="AW31" i="28"/>
  <c r="P31" i="28"/>
  <c r="AS66" i="28"/>
  <c r="AS34" i="28"/>
  <c r="L34" i="28"/>
  <c r="AF50" i="28"/>
  <c r="BM18" i="28"/>
  <c r="AF18" i="28"/>
  <c r="BI45" i="28"/>
  <c r="AB45" i="28"/>
  <c r="X72" i="28"/>
  <c r="X40" i="28"/>
  <c r="T75" i="28"/>
  <c r="T43" i="28"/>
  <c r="P70" i="28"/>
  <c r="AW38" i="28"/>
  <c r="P38" i="28"/>
  <c r="AS73" i="28"/>
  <c r="L73" i="28"/>
  <c r="AS33" i="28"/>
  <c r="AZ78" i="28"/>
  <c r="S78" i="28"/>
  <c r="AF49" i="28"/>
  <c r="BM17" i="28"/>
  <c r="AB44" i="28"/>
  <c r="BE47" i="28"/>
  <c r="X47" i="28"/>
  <c r="BA74" i="28"/>
  <c r="T74" i="28"/>
  <c r="BA42" i="28"/>
  <c r="AW77" i="28"/>
  <c r="P77" i="28"/>
  <c r="AW37" i="28"/>
  <c r="P37" i="28"/>
  <c r="L72" i="28"/>
  <c r="AS24" i="28"/>
  <c r="L24" i="28"/>
  <c r="M78" i="28"/>
  <c r="BM48" i="28"/>
  <c r="AF48" i="28"/>
  <c r="BI67" i="28"/>
  <c r="AB27" i="28"/>
  <c r="BE46" i="28"/>
  <c r="X46" i="28"/>
  <c r="BA73" i="28"/>
  <c r="T73" i="28"/>
  <c r="BA25" i="28"/>
  <c r="T25" i="28"/>
  <c r="AW60" i="28"/>
  <c r="P60" i="28"/>
  <c r="AW28" i="28"/>
  <c r="P28" i="28"/>
  <c r="AS63" i="28"/>
  <c r="L63" i="28"/>
  <c r="AS31" i="28"/>
  <c r="L31" i="28"/>
  <c r="BM71" i="28"/>
  <c r="AF71" i="28"/>
  <c r="AF39" i="28"/>
  <c r="BI74" i="28"/>
  <c r="BI34" i="28"/>
  <c r="AB34" i="28"/>
  <c r="X61" i="28"/>
  <c r="BA56" i="28"/>
  <c r="BA16" i="28"/>
  <c r="T16" i="28"/>
  <c r="AW51" i="28"/>
  <c r="P51" i="28"/>
  <c r="AW19" i="28"/>
  <c r="P19" i="28"/>
  <c r="AS46" i="28"/>
  <c r="L46" i="28"/>
  <c r="U79" i="28"/>
  <c r="BF79" i="28"/>
  <c r="Y79" i="28"/>
  <c r="B80" i="28"/>
  <c r="AI80" i="28"/>
  <c r="BM79" i="28"/>
  <c r="AT80" i="28"/>
  <c r="BJ81" i="28"/>
  <c r="AX81" i="28"/>
  <c r="AT81" i="28"/>
  <c r="M81" i="28"/>
  <c r="AO82" i="28"/>
  <c r="H82" i="28"/>
  <c r="BN82" i="28"/>
  <c r="AG82" i="28"/>
  <c r="AC82" i="28"/>
  <c r="AN87" i="28"/>
  <c r="BN84" i="28"/>
  <c r="AG84" i="28"/>
  <c r="AL84" i="28"/>
  <c r="AK84" i="28"/>
  <c r="D84" i="28"/>
  <c r="BD85" i="28"/>
  <c r="W85" i="28"/>
  <c r="AS86" i="28"/>
  <c r="L86" i="28"/>
  <c r="L87" i="28"/>
  <c r="BE86" i="28"/>
  <c r="X87" i="28"/>
  <c r="AJ60" i="28"/>
  <c r="C60" i="28"/>
  <c r="C20" i="28"/>
  <c r="AJ72" i="28"/>
  <c r="AJ27" i="28"/>
  <c r="C27" i="28"/>
  <c r="AN51" i="28"/>
  <c r="G51" i="28"/>
  <c r="B51" i="28"/>
  <c r="B42" i="28"/>
  <c r="AO59" i="28"/>
  <c r="H59" i="28"/>
  <c r="AO70" i="28"/>
  <c r="H70" i="28"/>
  <c r="AT84" i="28"/>
  <c r="M84" i="28"/>
  <c r="AM33" i="28"/>
  <c r="F33" i="28"/>
  <c r="AP23" i="28"/>
  <c r="AP45" i="28"/>
  <c r="G52" i="28"/>
  <c r="AN53" i="28"/>
  <c r="G53" i="28"/>
  <c r="AP15" i="28"/>
  <c r="AN54" i="28"/>
  <c r="G54" i="28"/>
  <c r="I62" i="28"/>
  <c r="AO39" i="28"/>
  <c r="H39" i="28"/>
  <c r="AO19" i="28"/>
  <c r="H19" i="28"/>
  <c r="AO25" i="28"/>
  <c r="H25" i="28"/>
  <c r="AO63" i="28"/>
  <c r="AP72" i="28"/>
  <c r="AI56" i="28"/>
  <c r="B56" i="28"/>
  <c r="AI45" i="28"/>
  <c r="B45" i="28"/>
  <c r="AI58" i="28"/>
  <c r="AI60" i="28"/>
  <c r="B60" i="28"/>
  <c r="AJ63" i="28"/>
  <c r="C63" i="28"/>
  <c r="AJ62" i="28"/>
  <c r="AL52" i="28"/>
  <c r="E52" i="28"/>
  <c r="AJ56" i="28"/>
  <c r="C56" i="28"/>
  <c r="AL60" i="28"/>
  <c r="E60" i="28"/>
  <c r="AL46" i="28"/>
  <c r="E46" i="28"/>
  <c r="AJ17" i="28"/>
  <c r="AK76" i="28"/>
  <c r="D43" i="28"/>
  <c r="D72" i="28"/>
  <c r="AK35" i="28"/>
  <c r="D35" i="28"/>
  <c r="AK30" i="28"/>
  <c r="AK17" i="28"/>
  <c r="BG38" i="28"/>
  <c r="Z38" i="28"/>
  <c r="AU34" i="28"/>
  <c r="BC45" i="28"/>
  <c r="V45" i="28"/>
  <c r="AU42" i="28"/>
  <c r="N42" i="28"/>
  <c r="BG24" i="28"/>
  <c r="Z27" i="28"/>
  <c r="N14" i="28"/>
  <c r="BG40" i="28"/>
  <c r="Z40" i="28"/>
  <c r="AQ40" i="28"/>
  <c r="J40" i="28"/>
  <c r="AU18" i="28"/>
  <c r="N18" i="28"/>
  <c r="V35" i="28"/>
  <c r="BK24" i="28"/>
  <c r="AD24" i="28"/>
  <c r="BL37" i="28"/>
  <c r="AE37" i="28"/>
  <c r="BF34" i="28"/>
  <c r="AC13" i="28"/>
  <c r="BD34" i="28"/>
  <c r="W34" i="28"/>
  <c r="BF72" i="28"/>
  <c r="Y72" i="28"/>
  <c r="BB74" i="28"/>
  <c r="U74" i="28"/>
  <c r="AZ64" i="28"/>
  <c r="S64" i="28"/>
  <c r="AX76" i="28"/>
  <c r="Q76" i="28"/>
  <c r="AV41" i="28"/>
  <c r="O41" i="28"/>
  <c r="BJ34" i="28"/>
  <c r="AC34" i="28"/>
  <c r="AX49" i="28"/>
  <c r="Q49" i="28"/>
  <c r="BD65" i="28"/>
  <c r="W65" i="28"/>
  <c r="BN24" i="28"/>
  <c r="AG24" i="28"/>
  <c r="BL26" i="28"/>
  <c r="AE26" i="28"/>
  <c r="BH27" i="28"/>
  <c r="BD21" i="28"/>
  <c r="W21" i="28"/>
  <c r="BH65" i="28"/>
  <c r="AA65" i="28"/>
  <c r="BJ65" i="28"/>
  <c r="AC65" i="28"/>
  <c r="BD23" i="28"/>
  <c r="BB31" i="28"/>
  <c r="U31" i="28"/>
  <c r="AX48" i="28"/>
  <c r="Q48" i="28"/>
  <c r="AV28" i="28"/>
  <c r="AT55" i="28"/>
  <c r="M55" i="28"/>
  <c r="AR38" i="28"/>
  <c r="K38" i="28"/>
  <c r="K47" i="28"/>
  <c r="BH54" i="28"/>
  <c r="AZ39" i="28"/>
  <c r="S39" i="28"/>
  <c r="O49" i="28"/>
  <c r="BJ35" i="28"/>
  <c r="AC35" i="28"/>
  <c r="AR52" i="28"/>
  <c r="BN27" i="28"/>
  <c r="AC14" i="28"/>
  <c r="BH72" i="28"/>
  <c r="AA72" i="28"/>
  <c r="AC36" i="28"/>
  <c r="W16" i="28"/>
  <c r="BF24" i="28"/>
  <c r="S63" i="28"/>
  <c r="AZ53" i="28"/>
  <c r="S53" i="28"/>
  <c r="AZ68" i="28"/>
  <c r="S68" i="28"/>
  <c r="AX66" i="28"/>
  <c r="K49" i="28"/>
  <c r="AE48" i="28"/>
  <c r="BD20" i="28"/>
  <c r="W20" i="28"/>
  <c r="AV26" i="28"/>
  <c r="O26" i="28"/>
  <c r="BF55" i="28"/>
  <c r="Y55" i="28"/>
  <c r="BN28" i="28"/>
  <c r="AG28" i="28"/>
  <c r="BL46" i="28"/>
  <c r="AE46" i="28"/>
  <c r="BL75" i="28"/>
  <c r="AE75" i="28"/>
  <c r="BJ43" i="28"/>
  <c r="BH69" i="28"/>
  <c r="AA69" i="28"/>
  <c r="BD64" i="28"/>
  <c r="W64" i="28"/>
  <c r="BB42" i="28"/>
  <c r="U42" i="28"/>
  <c r="BB71" i="28"/>
  <c r="U71" i="28"/>
  <c r="AX63" i="28"/>
  <c r="Q63" i="28"/>
  <c r="AX23" i="28"/>
  <c r="Q23" i="28"/>
  <c r="AV63" i="28"/>
  <c r="O63" i="28"/>
  <c r="AR74" i="28"/>
  <c r="K74" i="28"/>
  <c r="BN31" i="28"/>
  <c r="AG31" i="28"/>
  <c r="BJ24" i="28"/>
  <c r="BB46" i="28"/>
  <c r="U46" i="28"/>
  <c r="AG59" i="28"/>
  <c r="BN59" i="28"/>
  <c r="BB55" i="28"/>
  <c r="U55" i="28"/>
  <c r="AG54" i="28"/>
  <c r="BH38" i="28"/>
  <c r="BB36" i="28"/>
  <c r="U36" i="28"/>
  <c r="AT35" i="28"/>
  <c r="AX54" i="28"/>
  <c r="Q54" i="28"/>
  <c r="BN72" i="28"/>
  <c r="AG72" i="28"/>
  <c r="BL29" i="28"/>
  <c r="BJ47" i="28"/>
  <c r="AC47" i="28"/>
  <c r="BF77" i="28"/>
  <c r="Y77" i="28"/>
  <c r="BJ41" i="28"/>
  <c r="AC41" i="28"/>
  <c r="BF66" i="28"/>
  <c r="Y66" i="28"/>
  <c r="BB47" i="28"/>
  <c r="U47" i="28"/>
  <c r="S26" i="28"/>
  <c r="AX27" i="28"/>
  <c r="Q27" i="28"/>
  <c r="AV67" i="28"/>
  <c r="O67" i="28"/>
  <c r="AT47" i="28"/>
  <c r="K71" i="28"/>
  <c r="BF68" i="28"/>
  <c r="Y68" i="28"/>
  <c r="BB27" i="28"/>
  <c r="U27" i="28"/>
  <c r="O14" i="28"/>
  <c r="AT60" i="28"/>
  <c r="M60" i="28"/>
  <c r="AT33" i="28"/>
  <c r="AZ16" i="28"/>
  <c r="AP78" i="28"/>
  <c r="BN44" i="28"/>
  <c r="BL49" i="28"/>
  <c r="AE49" i="28"/>
  <c r="BJ38" i="28"/>
  <c r="AC38" i="28"/>
  <c r="Y62" i="28"/>
  <c r="BH42" i="28"/>
  <c r="AA42" i="28"/>
  <c r="BD70" i="28"/>
  <c r="W70" i="28"/>
  <c r="S69" i="28"/>
  <c r="Q50" i="28"/>
  <c r="AV69" i="28"/>
  <c r="K57" i="28"/>
  <c r="AV48" i="28"/>
  <c r="O48" i="28"/>
  <c r="O25" i="28"/>
  <c r="BB41" i="28"/>
  <c r="U41" i="28"/>
  <c r="BH68" i="28"/>
  <c r="AA68" i="28"/>
  <c r="AV78" i="28"/>
  <c r="BM30" i="28"/>
  <c r="BI57" i="28"/>
  <c r="AB57" i="28"/>
  <c r="BI17" i="28"/>
  <c r="AB17" i="28"/>
  <c r="BA47" i="28"/>
  <c r="T47" i="28"/>
  <c r="AW50" i="28"/>
  <c r="P50" i="28"/>
  <c r="AS77" i="28"/>
  <c r="L77" i="28"/>
  <c r="AS37" i="28"/>
  <c r="BM69" i="28"/>
  <c r="AF69" i="28"/>
  <c r="BI72" i="28"/>
  <c r="AB72" i="28"/>
  <c r="BI32" i="28"/>
  <c r="AB32" i="28"/>
  <c r="BE67" i="28"/>
  <c r="X67" i="28"/>
  <c r="BE35" i="28"/>
  <c r="X35" i="28"/>
  <c r="BA54" i="28"/>
  <c r="T54" i="28"/>
  <c r="P49" i="28"/>
  <c r="AW17" i="28"/>
  <c r="P17" i="28"/>
  <c r="AS20" i="28"/>
  <c r="L20" i="28"/>
  <c r="BM76" i="28"/>
  <c r="AF76" i="28"/>
  <c r="BM44" i="28"/>
  <c r="AF44" i="28"/>
  <c r="BI71" i="28"/>
  <c r="AB71" i="28"/>
  <c r="AB39" i="28"/>
  <c r="BE58" i="28"/>
  <c r="BE26" i="28"/>
  <c r="BA61" i="28"/>
  <c r="T61" i="28"/>
  <c r="BA29" i="28"/>
  <c r="AW64" i="28"/>
  <c r="P64" i="28"/>
  <c r="AW32" i="28"/>
  <c r="P32" i="28"/>
  <c r="AS67" i="28"/>
  <c r="L67" i="28"/>
  <c r="AS35" i="28"/>
  <c r="L35" i="28"/>
  <c r="BM67" i="28"/>
  <c r="AF67" i="28"/>
  <c r="BM19" i="28"/>
  <c r="AF19" i="28"/>
  <c r="BI38" i="28"/>
  <c r="BE65" i="28"/>
  <c r="X65" i="28"/>
  <c r="BA68" i="28"/>
  <c r="T68" i="28"/>
  <c r="BA20" i="28"/>
  <c r="T20" i="28"/>
  <c r="AW55" i="28"/>
  <c r="P55" i="28"/>
  <c r="AW23" i="28"/>
  <c r="P23" i="28"/>
  <c r="AS58" i="28"/>
  <c r="L58" i="28"/>
  <c r="Y78" i="28"/>
  <c r="BM42" i="28"/>
  <c r="AF42" i="28"/>
  <c r="AB77" i="28"/>
  <c r="BI29" i="28"/>
  <c r="AB29" i="28"/>
  <c r="BE64" i="28"/>
  <c r="X64" i="28"/>
  <c r="X32" i="28"/>
  <c r="T67" i="28"/>
  <c r="T35" i="28"/>
  <c r="AW62" i="28"/>
  <c r="P62" i="28"/>
  <c r="AW30" i="28"/>
  <c r="P30" i="28"/>
  <c r="AS57" i="28"/>
  <c r="L57" i="28"/>
  <c r="AS25" i="28"/>
  <c r="L25" i="28"/>
  <c r="BM73" i="28"/>
  <c r="AF73" i="28"/>
  <c r="BM41" i="28"/>
  <c r="AF41" i="28"/>
  <c r="BI76" i="28"/>
  <c r="AB76" i="28"/>
  <c r="BI36" i="28"/>
  <c r="BE71" i="28"/>
  <c r="X71" i="28"/>
  <c r="BE39" i="28"/>
  <c r="X39" i="28"/>
  <c r="T66" i="28"/>
  <c r="AW69" i="28"/>
  <c r="P69" i="28"/>
  <c r="AW29" i="28"/>
  <c r="P29" i="28"/>
  <c r="AS64" i="28"/>
  <c r="L64" i="28"/>
  <c r="AS16" i="28"/>
  <c r="L16" i="28"/>
  <c r="BM72" i="28"/>
  <c r="AF72" i="28"/>
  <c r="AF40" i="28"/>
  <c r="BI59" i="28"/>
  <c r="AB59" i="28"/>
  <c r="BE70" i="28"/>
  <c r="X70" i="28"/>
  <c r="BE38" i="28"/>
  <c r="X38" i="28"/>
  <c r="BA65" i="28"/>
  <c r="T65" i="28"/>
  <c r="BA17" i="28"/>
  <c r="T17" i="28"/>
  <c r="AW52" i="28"/>
  <c r="P52" i="28"/>
  <c r="AW20" i="28"/>
  <c r="P20" i="28"/>
  <c r="AS55" i="28"/>
  <c r="L55" i="28"/>
  <c r="AS23" i="28"/>
  <c r="L23" i="28"/>
  <c r="BM63" i="28"/>
  <c r="AF63" i="28"/>
  <c r="AF31" i="28"/>
  <c r="BI58" i="28"/>
  <c r="AB58" i="28"/>
  <c r="BI26" i="28"/>
  <c r="AB26" i="28"/>
  <c r="BE53" i="28"/>
  <c r="T48" i="28"/>
  <c r="AW75" i="28"/>
  <c r="P75" i="28"/>
  <c r="AW43" i="28"/>
  <c r="AS70" i="28"/>
  <c r="L70" i="28"/>
  <c r="AS38" i="28"/>
  <c r="L38" i="28"/>
  <c r="BH79" i="28"/>
  <c r="AS78" i="28"/>
  <c r="L78" i="28"/>
  <c r="BI79" i="28"/>
  <c r="BA79" i="28"/>
  <c r="AR80" i="28"/>
  <c r="K80" i="28"/>
  <c r="AV80" i="28"/>
  <c r="O80" i="28"/>
  <c r="O81" i="28"/>
  <c r="BA80" i="28"/>
  <c r="T80" i="28"/>
  <c r="AA81" i="28"/>
  <c r="AW81" i="28"/>
  <c r="P81" i="28"/>
  <c r="AT82" i="28"/>
  <c r="M82" i="28"/>
  <c r="AF82" i="28"/>
  <c r="BN83" i="28"/>
  <c r="AG83" i="28"/>
  <c r="BN87" i="28"/>
  <c r="AV84" i="28"/>
  <c r="O84" i="28"/>
  <c r="D83" i="28"/>
  <c r="AK87" i="28"/>
  <c r="AS84" i="28"/>
  <c r="L84" i="28"/>
  <c r="AP85" i="28"/>
  <c r="AJ85" i="28"/>
  <c r="C85" i="28"/>
  <c r="L85" i="28"/>
  <c r="P86" i="28"/>
  <c r="P87" i="28"/>
  <c r="AB86" i="28"/>
  <c r="AB87" i="28"/>
  <c r="D69" i="28"/>
  <c r="AN76" i="28"/>
  <c r="AJ58" i="28"/>
  <c r="AN73" i="28"/>
  <c r="L69" i="28"/>
  <c r="L37" i="28"/>
  <c r="BM39" i="28"/>
  <c r="BM31" i="28"/>
  <c r="X26" i="28"/>
  <c r="BE56" i="28"/>
  <c r="BE24" i="28"/>
  <c r="BB86" i="28"/>
  <c r="BB85" i="28"/>
  <c r="S23" i="28"/>
  <c r="AV22" i="28"/>
  <c r="BK43" i="28"/>
  <c r="AK90" i="28"/>
  <c r="AL42" i="28"/>
  <c r="AO32" i="28"/>
  <c r="AT62" i="28"/>
  <c r="BK40" i="28"/>
  <c r="V44" i="28"/>
  <c r="AJ55" i="28"/>
  <c r="AR32" i="28"/>
  <c r="S16" i="28"/>
  <c r="C74" i="28"/>
  <c r="AN81" i="28"/>
  <c r="BG27" i="28"/>
  <c r="AL71" i="28"/>
  <c r="AL62" i="28"/>
  <c r="G81" i="28"/>
  <c r="AI90" i="28"/>
  <c r="I12" i="28"/>
  <c r="AK43" i="28"/>
  <c r="B76" i="28"/>
  <c r="AK48" i="28"/>
  <c r="Y24" i="28"/>
  <c r="U78" i="28"/>
  <c r="K13" i="28"/>
  <c r="AT83" i="28"/>
  <c r="BH81" i="28"/>
  <c r="AL54" i="28"/>
  <c r="AK53" i="28"/>
  <c r="AD30" i="28"/>
  <c r="BD15" i="28"/>
  <c r="O24" i="28"/>
  <c r="O30" i="28"/>
  <c r="S57" i="28"/>
  <c r="BM28" i="28"/>
  <c r="AO46" i="28"/>
  <c r="H13" i="28"/>
  <c r="AK50" i="28"/>
  <c r="D17" i="28"/>
  <c r="M12" i="28"/>
  <c r="AA36" i="28"/>
  <c r="BB37" i="28"/>
  <c r="M23" i="28"/>
  <c r="AT40" i="28"/>
  <c r="BH29" i="28"/>
  <c r="Q13" i="28"/>
  <c r="AT29" i="28"/>
  <c r="AA12" i="28"/>
  <c r="BJ46" i="28"/>
  <c r="AZ37" i="28"/>
  <c r="BB53" i="28"/>
  <c r="O69" i="28"/>
  <c r="K64" i="28"/>
  <c r="AG35" i="28"/>
  <c r="M64" i="28"/>
  <c r="BN25" i="28"/>
  <c r="AA56" i="28"/>
  <c r="BF54" i="28"/>
  <c r="S48" i="28"/>
  <c r="AE70" i="28"/>
  <c r="S60" i="28"/>
  <c r="AE29" i="28"/>
  <c r="AR71" i="28"/>
  <c r="AC55" i="28"/>
  <c r="AC29" i="28"/>
  <c r="S30" i="28"/>
  <c r="BN70" i="28"/>
  <c r="AF17" i="28"/>
  <c r="BI39" i="28"/>
  <c r="BM49" i="28"/>
  <c r="BI44" i="28"/>
  <c r="AF37" i="28"/>
  <c r="BE84" i="28"/>
  <c r="W84" i="28"/>
  <c r="AN90" i="28"/>
  <c r="P67" i="28"/>
  <c r="AJ90" i="28"/>
  <c r="AS30" i="28"/>
  <c r="BF31" i="28"/>
  <c r="I68" i="28"/>
  <c r="AS22" i="28"/>
  <c r="AR49" i="28"/>
  <c r="BN67" i="28"/>
  <c r="AL90" i="28"/>
  <c r="BF21" i="28"/>
  <c r="W77" i="28"/>
  <c r="AE56" i="28"/>
  <c r="E71" i="28"/>
  <c r="AN89" i="28"/>
  <c r="W81" i="28"/>
  <c r="AN24" i="28"/>
  <c r="N34" i="28"/>
  <c r="V39" i="28"/>
  <c r="BK38" i="28"/>
  <c r="H35" i="28"/>
  <c r="AO15" i="28"/>
  <c r="AK78" i="28"/>
  <c r="D71" i="28"/>
  <c r="D37" i="28"/>
  <c r="BC24" i="28"/>
  <c r="AK89" i="28"/>
  <c r="AJ84" i="28"/>
  <c r="H63" i="28"/>
  <c r="AP51" i="28"/>
  <c r="F26" i="28"/>
  <c r="F23" i="28"/>
  <c r="AI74" i="28"/>
  <c r="X13" i="28"/>
  <c r="AF30" i="28"/>
  <c r="AF22" i="28"/>
  <c r="T34" i="28"/>
  <c r="AB79" i="28"/>
  <c r="BE37" i="28"/>
  <c r="AS69" i="28"/>
  <c r="AA79" i="28"/>
  <c r="BA43" i="28"/>
  <c r="T32" i="28"/>
  <c r="P46" i="28"/>
  <c r="BM50" i="28"/>
  <c r="X77" i="28"/>
  <c r="V30" i="28"/>
  <c r="BL70" i="28"/>
  <c r="BK90" i="28"/>
  <c r="BB84" i="28"/>
  <c r="F31" i="28"/>
  <c r="G37" i="28"/>
  <c r="AN62" i="28"/>
  <c r="C65" i="28"/>
  <c r="C72" i="28"/>
  <c r="BK17" i="28"/>
  <c r="AQ90" i="28"/>
  <c r="I25" i="28"/>
  <c r="AA14" i="28"/>
  <c r="BB76" i="28"/>
  <c r="B36" i="28"/>
  <c r="F36" i="28"/>
  <c r="E54" i="28"/>
  <c r="AJ44" i="28"/>
  <c r="AK81" i="28"/>
  <c r="AQ36" i="28"/>
  <c r="R21" i="28"/>
  <c r="W13" i="28"/>
  <c r="AG40" i="28"/>
  <c r="BH70" i="28"/>
  <c r="O55" i="28"/>
  <c r="AT48" i="28"/>
  <c r="M35" i="28"/>
  <c r="BB29" i="28"/>
  <c r="BH20" i="28"/>
  <c r="AY46" i="28"/>
  <c r="J27" i="28"/>
  <c r="BC90" i="28"/>
  <c r="AQ89" i="28"/>
  <c r="AP69" i="28"/>
  <c r="AP20" i="28"/>
  <c r="E73" i="28"/>
  <c r="AC59" i="28"/>
  <c r="BJ27" i="28"/>
  <c r="BF63" i="28"/>
  <c r="S35" i="28"/>
  <c r="Q70" i="28"/>
  <c r="O37" i="28"/>
  <c r="O53" i="28"/>
  <c r="AL21" i="28"/>
  <c r="Z32" i="28"/>
  <c r="BF88" i="28"/>
  <c r="BH32" i="28"/>
  <c r="M54" i="28"/>
  <c r="AI42" i="28"/>
  <c r="AN27" i="28"/>
  <c r="I35" i="28"/>
  <c r="AO58" i="28"/>
  <c r="D62" i="28"/>
  <c r="Y45" i="28"/>
  <c r="AA64" i="28"/>
  <c r="AY90" i="28"/>
  <c r="AM89" i="28"/>
  <c r="H37" i="28"/>
  <c r="AI15" i="28"/>
  <c r="AU90" i="28"/>
  <c r="Z17" i="28"/>
  <c r="AM15" i="28"/>
  <c r="BF37" i="28"/>
  <c r="O22" i="28"/>
  <c r="I14" i="28"/>
  <c r="B31" i="28"/>
  <c r="F47" i="28"/>
  <c r="G18" i="28"/>
  <c r="BG90" i="28"/>
  <c r="AU88" i="28"/>
  <c r="AJ33" i="28"/>
  <c r="E12" i="28"/>
  <c r="D33" i="28"/>
  <c r="D25" i="28"/>
  <c r="K27" i="28"/>
  <c r="Z46" i="28"/>
  <c r="AM90" i="28"/>
  <c r="BG89" i="28"/>
  <c r="AK33" i="28"/>
  <c r="E40" i="28"/>
  <c r="AO33" i="28"/>
  <c r="H73" i="28"/>
  <c r="AL79" i="28"/>
  <c r="Z34" i="28"/>
  <c r="V32" i="28"/>
  <c r="BK41" i="28"/>
  <c r="Q66" i="28"/>
  <c r="O44" i="28"/>
  <c r="AV81" i="28"/>
  <c r="BJ84" i="28"/>
  <c r="Q84" i="28"/>
  <c r="BC88" i="28"/>
  <c r="BE89" i="28"/>
  <c r="D41" i="28"/>
  <c r="U21" i="28"/>
  <c r="AB50" i="28"/>
  <c r="AN88" i="28"/>
  <c r="AY88" i="28"/>
  <c r="BG88" i="28"/>
  <c r="AE19" i="28"/>
  <c r="AA27" i="28"/>
  <c r="T72" i="28"/>
  <c r="T64" i="28"/>
  <c r="AA84" i="28"/>
  <c r="AU89" i="28"/>
  <c r="AK69" i="28"/>
  <c r="BE40" i="28"/>
  <c r="AK83" i="28"/>
  <c r="BK89" i="28"/>
  <c r="AR55" i="28"/>
  <c r="BK88" i="28"/>
  <c r="D12" i="28"/>
  <c r="Y37" i="28"/>
  <c r="Y75" i="28"/>
  <c r="AM88" i="28"/>
  <c r="AQ88" i="28"/>
  <c r="BC89" i="28"/>
  <c r="AY89" i="28"/>
  <c r="AS85" i="28"/>
  <c r="BI86" i="28"/>
  <c r="AA20" i="28"/>
  <c r="AE77" i="28"/>
  <c r="E31" i="28"/>
  <c r="AL29" i="28"/>
  <c r="AG44" i="28"/>
  <c r="BH90" i="28"/>
  <c r="BC25" i="28"/>
  <c r="AM44" i="28"/>
  <c r="BA32" i="28"/>
  <c r="T86" i="28" l="1"/>
  <c r="BA89" i="28"/>
  <c r="S86" i="28"/>
  <c r="AZ89" i="28"/>
  <c r="AE85" i="28"/>
  <c r="BL88" i="28"/>
  <c r="I85" i="28"/>
  <c r="AP88" i="28"/>
  <c r="X14" i="28"/>
  <c r="O78" i="28"/>
  <c r="Y34" i="28"/>
  <c r="AS72" i="28"/>
  <c r="AZ19" i="28"/>
  <c r="L19" i="28"/>
  <c r="AA67" i="28"/>
  <c r="L27" i="28"/>
  <c r="AV40" i="28"/>
  <c r="BN47" i="28"/>
  <c r="U73" i="28"/>
  <c r="U50" i="28"/>
  <c r="M37" i="28"/>
  <c r="J33" i="28"/>
  <c r="X21" i="28"/>
  <c r="AC43" i="28"/>
  <c r="BA37" i="28"/>
  <c r="BM20" i="28"/>
  <c r="AB41" i="28"/>
  <c r="BL80" i="28"/>
  <c r="X53" i="28"/>
  <c r="AF28" i="28"/>
  <c r="AX17" i="28"/>
  <c r="I48" i="28"/>
  <c r="AM29" i="28"/>
  <c r="F12" i="28"/>
  <c r="G73" i="28"/>
  <c r="G21" i="28"/>
  <c r="H55" i="28"/>
  <c r="H12" i="28"/>
  <c r="AK72" i="28"/>
  <c r="AI34" i="28"/>
  <c r="B71" i="28"/>
  <c r="D66" i="28"/>
  <c r="AK20" i="28"/>
  <c r="D80" i="28"/>
  <c r="C81" i="28"/>
  <c r="C55" i="28"/>
  <c r="E51" i="28"/>
  <c r="D47" i="28"/>
  <c r="AN43" i="28"/>
  <c r="G43" i="28"/>
  <c r="BA44" i="28"/>
  <c r="T44" i="28"/>
  <c r="AQ84" i="28"/>
  <c r="J84" i="28"/>
  <c r="BC73" i="28"/>
  <c r="BK84" i="28"/>
  <c r="AD84" i="28"/>
  <c r="AQ74" i="28"/>
  <c r="J74" i="28"/>
  <c r="BC80" i="28"/>
  <c r="V80" i="28"/>
  <c r="AY65" i="28"/>
  <c r="R65" i="28"/>
  <c r="BK83" i="28"/>
  <c r="AD83" i="28"/>
  <c r="BK87" i="28"/>
  <c r="AQ52" i="28"/>
  <c r="J52" i="28"/>
  <c r="BC77" i="28"/>
  <c r="V77" i="28"/>
  <c r="BM74" i="28"/>
  <c r="AF74" i="28"/>
  <c r="AY48" i="28"/>
  <c r="AU77" i="28"/>
  <c r="N77" i="28"/>
  <c r="BG71" i="28"/>
  <c r="AV71" i="28"/>
  <c r="BG63" i="28"/>
  <c r="Z63" i="28"/>
  <c r="AP22" i="28"/>
  <c r="I22" i="28"/>
  <c r="AY77" i="28"/>
  <c r="R77" i="28"/>
  <c r="BG86" i="28"/>
  <c r="Z86" i="28"/>
  <c r="Z87" i="28"/>
  <c r="AY73" i="28"/>
  <c r="R73" i="28"/>
  <c r="BH59" i="28"/>
  <c r="AA59" i="28"/>
  <c r="AM70" i="28"/>
  <c r="F70" i="28"/>
  <c r="AM55" i="28"/>
  <c r="F55" i="28"/>
  <c r="AR40" i="28"/>
  <c r="K40" i="28"/>
  <c r="AY71" i="28"/>
  <c r="R71" i="28"/>
  <c r="AM62" i="28"/>
  <c r="F62" i="28"/>
  <c r="AK56" i="28"/>
  <c r="D56" i="28"/>
  <c r="BF84" i="28"/>
  <c r="Y84" i="28"/>
  <c r="AY52" i="28"/>
  <c r="R52" i="28"/>
  <c r="AL68" i="28"/>
  <c r="E68" i="28"/>
  <c r="AO48" i="28"/>
  <c r="H48" i="28"/>
  <c r="BC86" i="28"/>
  <c r="V86" i="28"/>
  <c r="V87" i="28"/>
  <c r="BB75" i="28"/>
  <c r="U75" i="28"/>
  <c r="AY38" i="28"/>
  <c r="R38" i="28"/>
  <c r="BK77" i="28"/>
  <c r="AD77" i="28"/>
  <c r="BG59" i="28"/>
  <c r="Z59" i="28"/>
  <c r="F79" i="28"/>
  <c r="AM53" i="28"/>
  <c r="F53" i="28"/>
  <c r="AU56" i="28"/>
  <c r="N56" i="28"/>
  <c r="AT39" i="28"/>
  <c r="M39" i="28"/>
  <c r="BC58" i="28"/>
  <c r="V58" i="28"/>
  <c r="AS32" i="28"/>
  <c r="L32" i="28"/>
  <c r="BE57" i="28"/>
  <c r="X57" i="28"/>
  <c r="AB66" i="28"/>
  <c r="AO65" i="28"/>
  <c r="H65" i="28"/>
  <c r="AX51" i="28"/>
  <c r="Q51" i="28"/>
  <c r="AY30" i="28"/>
  <c r="R30" i="28"/>
  <c r="AP44" i="28"/>
  <c r="BL44" i="28"/>
  <c r="AE44" i="28"/>
  <c r="BM77" i="28"/>
  <c r="AF77" i="28"/>
  <c r="AJ86" i="28"/>
  <c r="C86" i="28"/>
  <c r="C87" i="28"/>
  <c r="BM78" i="28"/>
  <c r="AF78" i="28"/>
  <c r="AX74" i="28"/>
  <c r="Q74" i="28"/>
  <c r="AR15" i="28"/>
  <c r="K15" i="28"/>
  <c r="BL50" i="28"/>
  <c r="AE50" i="28"/>
  <c r="AO56" i="28"/>
  <c r="H56" i="28"/>
  <c r="AQ41" i="28"/>
  <c r="J41" i="28"/>
  <c r="AY43" i="28"/>
  <c r="R43" i="28"/>
  <c r="AJ35" i="28"/>
  <c r="C35" i="28"/>
  <c r="AQ45" i="28"/>
  <c r="J45" i="28"/>
  <c r="BB56" i="28"/>
  <c r="U56" i="28"/>
  <c r="AL44" i="28"/>
  <c r="E44" i="28"/>
  <c r="BE17" i="28"/>
  <c r="X17" i="28"/>
  <c r="AW42" i="28"/>
  <c r="P42" i="28"/>
  <c r="U57" i="28"/>
  <c r="AA29" i="28"/>
  <c r="Q75" i="28"/>
  <c r="J46" i="28"/>
  <c r="AJ39" i="28"/>
  <c r="E18" i="28"/>
  <c r="U76" i="28"/>
  <c r="AT26" i="28"/>
  <c r="BA40" i="28"/>
  <c r="T40" i="28"/>
  <c r="AA86" i="28"/>
  <c r="AA87" i="28"/>
  <c r="AL25" i="28"/>
  <c r="E25" i="28"/>
  <c r="AP56" i="28"/>
  <c r="I56" i="28"/>
  <c r="BI82" i="28"/>
  <c r="AB82" i="28"/>
  <c r="AZ32" i="28"/>
  <c r="S32" i="28"/>
  <c r="AQ69" i="28"/>
  <c r="J69" i="28"/>
  <c r="AY74" i="28"/>
  <c r="R74" i="28"/>
  <c r="AM84" i="28"/>
  <c r="F84" i="28"/>
  <c r="BK79" i="28"/>
  <c r="AD79" i="28"/>
  <c r="BG54" i="28"/>
  <c r="Z54" i="28"/>
  <c r="AQ75" i="28"/>
  <c r="J75" i="28"/>
  <c r="BK65" i="28"/>
  <c r="AD65" i="28"/>
  <c r="AU63" i="28"/>
  <c r="N63" i="28"/>
  <c r="AY81" i="28"/>
  <c r="R81" i="28"/>
  <c r="AV15" i="28"/>
  <c r="O15" i="28"/>
  <c r="AU81" i="28"/>
  <c r="N81" i="28"/>
  <c r="BC52" i="28"/>
  <c r="V52" i="28"/>
  <c r="BC62" i="28"/>
  <c r="V62" i="28"/>
  <c r="AU49" i="28"/>
  <c r="N49" i="28"/>
  <c r="BH83" i="28"/>
  <c r="BH87" i="28"/>
  <c r="AQ79" i="28"/>
  <c r="J79" i="28"/>
  <c r="AM81" i="28"/>
  <c r="F81" i="28"/>
  <c r="BL18" i="28"/>
  <c r="AE18" i="28"/>
  <c r="AY60" i="28"/>
  <c r="R60" i="28"/>
  <c r="BC69" i="28"/>
  <c r="V69" i="28"/>
  <c r="BG84" i="28"/>
  <c r="Z84" i="28"/>
  <c r="BC82" i="28"/>
  <c r="V82" i="28"/>
  <c r="U20" i="28"/>
  <c r="BB20" i="28"/>
  <c r="R49" i="28"/>
  <c r="AM78" i="28"/>
  <c r="F78" i="28"/>
  <c r="AK63" i="28"/>
  <c r="D63" i="28"/>
  <c r="BC84" i="28"/>
  <c r="V84" i="28"/>
  <c r="BG78" i="28"/>
  <c r="Z78" i="28"/>
  <c r="BG65" i="28"/>
  <c r="Z65" i="28"/>
  <c r="BK55" i="28"/>
  <c r="AD55" i="28"/>
  <c r="AV57" i="28"/>
  <c r="O57" i="28"/>
  <c r="BC31" i="28"/>
  <c r="V31" i="28"/>
  <c r="AK75" i="28"/>
  <c r="D75" i="28"/>
  <c r="AP30" i="28"/>
  <c r="I30" i="28"/>
  <c r="AK21" i="28"/>
  <c r="D21" i="28"/>
  <c r="BL24" i="28"/>
  <c r="AE24" i="28"/>
  <c r="BG85" i="28"/>
  <c r="Z85" i="28"/>
  <c r="AM61" i="28"/>
  <c r="F61" i="28"/>
  <c r="AM73" i="28"/>
  <c r="F73" i="28"/>
  <c r="AK24" i="28"/>
  <c r="D24" i="28"/>
  <c r="AP33" i="28"/>
  <c r="I33" i="28"/>
  <c r="AJ29" i="28"/>
  <c r="C29" i="28"/>
  <c r="BK68" i="28"/>
  <c r="AD68" i="28"/>
  <c r="R80" i="28"/>
  <c r="AY80" i="28"/>
  <c r="AM67" i="28"/>
  <c r="F67" i="28"/>
  <c r="AM59" i="28"/>
  <c r="F59" i="28"/>
  <c r="AY50" i="28"/>
  <c r="R50" i="28"/>
  <c r="AP21" i="28"/>
  <c r="I21" i="28"/>
  <c r="BC66" i="28"/>
  <c r="V66" i="28"/>
  <c r="R78" i="28"/>
  <c r="AY78" i="28"/>
  <c r="AQ80" i="28"/>
  <c r="J80" i="28"/>
  <c r="AU52" i="28"/>
  <c r="N52" i="28"/>
  <c r="BK60" i="28"/>
  <c r="AD60" i="28"/>
  <c r="BC55" i="28"/>
  <c r="V55" i="28"/>
  <c r="AM43" i="28"/>
  <c r="F43" i="28"/>
  <c r="AT61" i="28"/>
  <c r="M61" i="28"/>
  <c r="AU50" i="28"/>
  <c r="N50" i="28"/>
  <c r="AK64" i="28"/>
  <c r="D64" i="28"/>
  <c r="BG81" i="28"/>
  <c r="Z81" i="28"/>
  <c r="Z74" i="28"/>
  <c r="BC51" i="28"/>
  <c r="V51" i="28"/>
  <c r="BF44" i="28"/>
  <c r="Y44" i="28"/>
  <c r="AN48" i="28"/>
  <c r="G48" i="28"/>
  <c r="BC74" i="28"/>
  <c r="V74" i="28"/>
  <c r="AQ66" i="28"/>
  <c r="J66" i="28"/>
  <c r="BC61" i="28"/>
  <c r="V61" i="28"/>
  <c r="AY57" i="28"/>
  <c r="R57" i="28"/>
  <c r="AM57" i="28"/>
  <c r="F57" i="28"/>
  <c r="BG31" i="28"/>
  <c r="Z31" i="28"/>
  <c r="AV52" i="28"/>
  <c r="O52" i="28"/>
  <c r="BF59" i="28"/>
  <c r="Y59" i="28"/>
  <c r="BC33" i="28"/>
  <c r="V33" i="28"/>
  <c r="AQ54" i="28"/>
  <c r="J54" i="28"/>
  <c r="BC48" i="28"/>
  <c r="V48" i="28"/>
  <c r="AJ70" i="28"/>
  <c r="C70" i="28"/>
  <c r="AP16" i="28"/>
  <c r="I16" i="28"/>
  <c r="AQ56" i="28"/>
  <c r="J56" i="28"/>
  <c r="AU67" i="28"/>
  <c r="N67" i="28"/>
  <c r="AQ76" i="28"/>
  <c r="J76" i="28"/>
  <c r="BF39" i="28"/>
  <c r="AU64" i="28"/>
  <c r="N64" i="28"/>
  <c r="AT34" i="28"/>
  <c r="M34" i="28"/>
  <c r="BD62" i="28"/>
  <c r="W62" i="28"/>
  <c r="AX73" i="28"/>
  <c r="Q73" i="28"/>
  <c r="BG69" i="28"/>
  <c r="Z69" i="28"/>
  <c r="BK59" i="28"/>
  <c r="AD59" i="28"/>
  <c r="AK77" i="28"/>
  <c r="D77" i="28"/>
  <c r="AM52" i="28"/>
  <c r="F52" i="28"/>
  <c r="AQ59" i="28"/>
  <c r="J59" i="28"/>
  <c r="AQ51" i="28"/>
  <c r="J51" i="28"/>
  <c r="BG68" i="28"/>
  <c r="Z68" i="28"/>
  <c r="BC67" i="28"/>
  <c r="V67" i="28"/>
  <c r="AM69" i="28"/>
  <c r="F69" i="28"/>
  <c r="AM48" i="28"/>
  <c r="F48" i="28"/>
  <c r="BK51" i="28"/>
  <c r="AD51" i="28"/>
  <c r="BK72" i="28"/>
  <c r="AD72" i="28"/>
  <c r="AQ43" i="28"/>
  <c r="R37" i="28"/>
  <c r="AQ61" i="28"/>
  <c r="J61" i="28"/>
  <c r="AN35" i="28"/>
  <c r="G35" i="28"/>
  <c r="AN30" i="28"/>
  <c r="G30" i="28"/>
  <c r="AV39" i="28"/>
  <c r="O39" i="28"/>
  <c r="AU79" i="28"/>
  <c r="N79" i="28"/>
  <c r="AM76" i="28"/>
  <c r="AM64" i="28"/>
  <c r="F64" i="28"/>
  <c r="BA85" i="28"/>
  <c r="T85" i="28"/>
  <c r="AS40" i="28"/>
  <c r="L40" i="28"/>
  <c r="AA78" i="28"/>
  <c r="BE73" i="28"/>
  <c r="X73" i="28"/>
  <c r="BI19" i="28"/>
  <c r="AB19" i="28"/>
  <c r="AN82" i="28"/>
  <c r="G82" i="28"/>
  <c r="AJ53" i="28"/>
  <c r="C53" i="28"/>
  <c r="AM20" i="28"/>
  <c r="F20" i="28"/>
  <c r="AO57" i="28"/>
  <c r="H57" i="28"/>
  <c r="AO62" i="28"/>
  <c r="H62" i="28"/>
  <c r="BM80" i="28"/>
  <c r="AF80" i="28"/>
  <c r="BM53" i="28"/>
  <c r="AF53" i="28"/>
  <c r="AN33" i="28"/>
  <c r="G33" i="28"/>
  <c r="AK74" i="28"/>
  <c r="D74" i="28"/>
  <c r="AO50" i="28"/>
  <c r="H50" i="28"/>
  <c r="BC37" i="28"/>
  <c r="V37" i="28"/>
  <c r="BD80" i="28"/>
  <c r="W80" i="28"/>
  <c r="AQ22" i="28"/>
  <c r="J22" i="28"/>
  <c r="BF17" i="28"/>
  <c r="Y17" i="28"/>
  <c r="E86" i="28"/>
  <c r="E87" i="28"/>
  <c r="AV50" i="28"/>
  <c r="O50" i="28"/>
  <c r="AR24" i="28"/>
  <c r="K24" i="28"/>
  <c r="BB19" i="28"/>
  <c r="AW66" i="28"/>
  <c r="P66" i="28"/>
  <c r="AP49" i="28"/>
  <c r="I49" i="28"/>
  <c r="BA62" i="28"/>
  <c r="T62" i="28"/>
  <c r="BI60" i="28"/>
  <c r="AB60" i="28"/>
  <c r="AZ29" i="28"/>
  <c r="S29" i="28"/>
  <c r="AR67" i="28"/>
  <c r="K67" i="28"/>
  <c r="BL69" i="28"/>
  <c r="AE69" i="28"/>
  <c r="BF50" i="28"/>
  <c r="Y50" i="28"/>
  <c r="AV73" i="28"/>
  <c r="O73" i="28"/>
  <c r="AT32" i="28"/>
  <c r="M32" i="28"/>
  <c r="BF69" i="28"/>
  <c r="Y69" i="28"/>
  <c r="AT25" i="28"/>
  <c r="M25" i="28"/>
  <c r="AR43" i="28"/>
  <c r="K43" i="28"/>
  <c r="AV60" i="28"/>
  <c r="O60" i="28"/>
  <c r="H45" i="28"/>
  <c r="H14" i="28"/>
  <c r="AZ56" i="28"/>
  <c r="S56" i="28"/>
  <c r="AD29" i="28"/>
  <c r="AU36" i="28"/>
  <c r="AN16" i="28"/>
  <c r="G16" i="28"/>
  <c r="AR53" i="28"/>
  <c r="K53" i="28"/>
  <c r="AI75" i="28"/>
  <c r="B75" i="28"/>
  <c r="AP17" i="28"/>
  <c r="I17" i="28"/>
  <c r="AJ46" i="28"/>
  <c r="C46" i="28"/>
  <c r="B86" i="28"/>
  <c r="AI86" i="28"/>
  <c r="B87" i="28"/>
  <c r="AL58" i="28"/>
  <c r="E58" i="28"/>
  <c r="AY26" i="28"/>
  <c r="R26" i="28"/>
  <c r="AJ61" i="28"/>
  <c r="C61" i="28"/>
  <c r="AZ15" i="28"/>
  <c r="S15" i="28"/>
  <c r="AX71" i="28"/>
  <c r="Q71" i="28"/>
  <c r="AT58" i="28"/>
  <c r="M58" i="28"/>
  <c r="AK86" i="28"/>
  <c r="D86" i="28"/>
  <c r="D87" i="28"/>
  <c r="AR31" i="28"/>
  <c r="K31" i="28"/>
  <c r="T82" i="28"/>
  <c r="BE25" i="28"/>
  <c r="X25" i="28"/>
  <c r="AS36" i="28"/>
  <c r="L36" i="28"/>
  <c r="BE68" i="28"/>
  <c r="X68" i="28"/>
  <c r="AJ54" i="28"/>
  <c r="C54" i="28"/>
  <c r="AK68" i="28"/>
  <c r="D68" i="28"/>
  <c r="BE21" i="28"/>
  <c r="BA66" i="28"/>
  <c r="BA67" i="28"/>
  <c r="BF78" i="28"/>
  <c r="AW49" i="28"/>
  <c r="K14" i="28"/>
  <c r="AZ26" i="28"/>
  <c r="K44" i="28"/>
  <c r="AD40" i="28"/>
  <c r="D50" i="28"/>
  <c r="D76" i="28"/>
  <c r="C62" i="28"/>
  <c r="B12" i="28"/>
  <c r="AN52" i="28"/>
  <c r="AP25" i="28"/>
  <c r="AM26" i="28"/>
  <c r="BD84" i="28"/>
  <c r="AF79" i="28"/>
  <c r="AF75" i="28"/>
  <c r="AZ51" i="28"/>
  <c r="AX75" i="28"/>
  <c r="BL54" i="28"/>
  <c r="AX55" i="28"/>
  <c r="AQ47" i="28"/>
  <c r="BG20" i="28"/>
  <c r="E69" i="28"/>
  <c r="H46" i="28"/>
  <c r="I57" i="28"/>
  <c r="F21" i="28"/>
  <c r="D13" i="28"/>
  <c r="M59" i="28"/>
  <c r="G70" i="28"/>
  <c r="AE67" i="28"/>
  <c r="AP48" i="28"/>
  <c r="BM33" i="28"/>
  <c r="BI64" i="28"/>
  <c r="AT15" i="28"/>
  <c r="BB60" i="28"/>
  <c r="AT43" i="28"/>
  <c r="AV75" i="28"/>
  <c r="AX77" i="28"/>
  <c r="AK25" i="28"/>
  <c r="BG35" i="28"/>
  <c r="AY41" i="28"/>
  <c r="AU40" i="28"/>
  <c r="AI79" i="28"/>
  <c r="W63" i="28"/>
  <c r="G78" i="28"/>
  <c r="BA86" i="28"/>
  <c r="X81" i="28"/>
  <c r="X69" i="28"/>
  <c r="BM57" i="28"/>
  <c r="BI53" i="28"/>
  <c r="T45" i="28"/>
  <c r="BH67" i="28"/>
  <c r="BL22" i="28"/>
  <c r="AR35" i="28"/>
  <c r="BJ62" i="28"/>
  <c r="BL73" i="28"/>
  <c r="BF43" i="28"/>
  <c r="AR17" i="28"/>
  <c r="AO18" i="28"/>
  <c r="AN21" i="28"/>
  <c r="AN37" i="28"/>
  <c r="AG67" i="28"/>
  <c r="AM24" i="28"/>
  <c r="BE77" i="28"/>
  <c r="AZ38" i="28"/>
  <c r="K32" i="28"/>
  <c r="H66" i="28"/>
  <c r="G24" i="28"/>
  <c r="G34" i="28"/>
  <c r="F44" i="28"/>
  <c r="AK60" i="28"/>
  <c r="AF81" i="28"/>
  <c r="BA28" i="28"/>
  <c r="T28" i="28"/>
  <c r="BH19" i="28"/>
  <c r="AA19" i="28"/>
  <c r="BG48" i="28"/>
  <c r="Z48" i="28"/>
  <c r="BG80" i="28"/>
  <c r="Z80" i="28"/>
  <c r="BG72" i="28"/>
  <c r="Z72" i="28"/>
  <c r="AR51" i="28"/>
  <c r="K51" i="28"/>
  <c r="BK54" i="28"/>
  <c r="AD54" i="28"/>
  <c r="AM82" i="28"/>
  <c r="F82" i="28"/>
  <c r="AQ65" i="28"/>
  <c r="J65" i="28"/>
  <c r="BC65" i="28"/>
  <c r="V65" i="28"/>
  <c r="AU48" i="28"/>
  <c r="N48" i="28"/>
  <c r="AP65" i="28"/>
  <c r="BB25" i="28"/>
  <c r="U25" i="28"/>
  <c r="BG76" i="28"/>
  <c r="Z76" i="28"/>
  <c r="AL53" i="28"/>
  <c r="E53" i="28"/>
  <c r="AQ63" i="28"/>
  <c r="J63" i="28"/>
  <c r="R66" i="28"/>
  <c r="AY66" i="28"/>
  <c r="AI26" i="28"/>
  <c r="B26" i="28"/>
  <c r="AJ64" i="28"/>
  <c r="C64" i="28"/>
  <c r="BK86" i="28"/>
  <c r="AD86" i="28"/>
  <c r="AD87" i="28"/>
  <c r="AM22" i="28"/>
  <c r="F22" i="28"/>
  <c r="BI81" i="28"/>
  <c r="AB81" i="28"/>
  <c r="AO34" i="28"/>
  <c r="H34" i="28"/>
  <c r="AR58" i="28"/>
  <c r="K58" i="28"/>
  <c r="AZ33" i="28"/>
  <c r="S33" i="28"/>
  <c r="BH25" i="28"/>
  <c r="AA25" i="28"/>
  <c r="AO23" i="28"/>
  <c r="H23" i="28"/>
  <c r="AO26" i="28"/>
  <c r="H26" i="28"/>
  <c r="BK28" i="28"/>
  <c r="AD28" i="28"/>
  <c r="AI62" i="28"/>
  <c r="B62" i="28"/>
  <c r="AJ66" i="28"/>
  <c r="C66" i="28"/>
  <c r="AV18" i="28"/>
  <c r="O18" i="28"/>
  <c r="AS28" i="28"/>
  <c r="L28" i="28"/>
  <c r="AL37" i="28"/>
  <c r="E37" i="28"/>
  <c r="T29" i="28"/>
  <c r="M40" i="28"/>
  <c r="I15" i="28"/>
  <c r="BB79" i="28"/>
  <c r="AO69" i="28"/>
  <c r="AM34" i="28"/>
  <c r="G15" i="28"/>
  <c r="R39" i="28"/>
  <c r="AR19" i="28"/>
  <c r="AG64" i="28"/>
  <c r="B27" i="28"/>
  <c r="C36" i="28"/>
  <c r="AL41" i="28"/>
  <c r="AO30" i="28"/>
  <c r="AP26" i="28"/>
  <c r="BK32" i="28"/>
  <c r="AP38" i="28"/>
  <c r="AR18" i="28"/>
  <c r="K18" i="28"/>
  <c r="AN64" i="28"/>
  <c r="G64" i="28"/>
  <c r="AY68" i="28"/>
  <c r="R68" i="28"/>
  <c r="AY83" i="28"/>
  <c r="R83" i="28"/>
  <c r="AY87" i="28"/>
  <c r="AY70" i="28"/>
  <c r="R70" i="28"/>
  <c r="BK85" i="28"/>
  <c r="AD85" i="28"/>
  <c r="AY76" i="28"/>
  <c r="R76" i="28"/>
  <c r="AK65" i="28"/>
  <c r="D65" i="28"/>
  <c r="AU78" i="28"/>
  <c r="N78" i="28"/>
  <c r="BK49" i="28"/>
  <c r="AD49" i="28"/>
  <c r="R84" i="28"/>
  <c r="AY84" i="28"/>
  <c r="BC78" i="28"/>
  <c r="V78" i="28"/>
  <c r="AU70" i="28"/>
  <c r="N70" i="28"/>
  <c r="AV77" i="28"/>
  <c r="O77" i="28"/>
  <c r="AQ50" i="28"/>
  <c r="J50" i="28"/>
  <c r="BG33" i="28"/>
  <c r="Z33" i="28"/>
  <c r="AL75" i="28"/>
  <c r="AK29" i="28"/>
  <c r="D29" i="28"/>
  <c r="BI83" i="28"/>
  <c r="AB83" i="28"/>
  <c r="BI87" i="28"/>
  <c r="BK75" i="28"/>
  <c r="AD75" i="28"/>
  <c r="AM39" i="28"/>
  <c r="F39" i="28"/>
  <c r="AQ53" i="28"/>
  <c r="J53" i="28"/>
  <c r="AJ16" i="28"/>
  <c r="C16" i="28"/>
  <c r="AJ37" i="28"/>
  <c r="C37" i="28"/>
  <c r="AV21" i="28"/>
  <c r="O21" i="28"/>
  <c r="AM50" i="28"/>
  <c r="F50" i="28"/>
  <c r="BH39" i="28"/>
  <c r="AA39" i="28"/>
  <c r="N69" i="28"/>
  <c r="AY62" i="28"/>
  <c r="R62" i="28"/>
  <c r="BK48" i="28"/>
  <c r="AD48" i="28"/>
  <c r="AN23" i="28"/>
  <c r="G23" i="28"/>
  <c r="BG55" i="28"/>
  <c r="Z55" i="28"/>
  <c r="BK57" i="28"/>
  <c r="AD57" i="28"/>
  <c r="BG75" i="28"/>
  <c r="Z75" i="28"/>
  <c r="AV36" i="28"/>
  <c r="O36" i="28"/>
  <c r="BJ23" i="28"/>
  <c r="AC23" i="28"/>
  <c r="BG50" i="28"/>
  <c r="Z50" i="28"/>
  <c r="AU71" i="28"/>
  <c r="N71" i="28"/>
  <c r="BK64" i="28"/>
  <c r="AD64" i="28"/>
  <c r="AN32" i="28"/>
  <c r="G32" i="28"/>
  <c r="BG64" i="28"/>
  <c r="Z64" i="28"/>
  <c r="AQ58" i="28"/>
  <c r="J58" i="28"/>
  <c r="AD50" i="28"/>
  <c r="BF46" i="28"/>
  <c r="Y46" i="28"/>
  <c r="BH16" i="28"/>
  <c r="AA16" i="28"/>
  <c r="AT44" i="28"/>
  <c r="M44" i="28"/>
  <c r="BD46" i="28"/>
  <c r="W46" i="28"/>
  <c r="BD74" i="28"/>
  <c r="W74" i="28"/>
  <c r="AY56" i="28"/>
  <c r="R56" i="28"/>
  <c r="AQ32" i="28"/>
  <c r="AL49" i="28"/>
  <c r="E49" i="28"/>
  <c r="AM35" i="28"/>
  <c r="F35" i="28"/>
  <c r="BG57" i="28"/>
  <c r="Z57" i="28"/>
  <c r="BB72" i="28"/>
  <c r="U72" i="28"/>
  <c r="BC68" i="28"/>
  <c r="V68" i="28"/>
  <c r="BK61" i="28"/>
  <c r="AD61" i="28"/>
  <c r="AP24" i="28"/>
  <c r="I24" i="28"/>
  <c r="AY58" i="28"/>
  <c r="R58" i="28"/>
  <c r="BG61" i="28"/>
  <c r="Z61" i="28"/>
  <c r="AY72" i="28"/>
  <c r="R72" i="28"/>
  <c r="BC75" i="28"/>
  <c r="V75" i="28"/>
  <c r="AJ71" i="28"/>
  <c r="C71" i="28"/>
  <c r="AN58" i="28"/>
  <c r="G58" i="28"/>
  <c r="AY53" i="28"/>
  <c r="R53" i="28"/>
  <c r="BB83" i="28"/>
  <c r="U83" i="28"/>
  <c r="BB87" i="28"/>
  <c r="BB80" i="28"/>
  <c r="U80" i="28"/>
  <c r="AY63" i="28"/>
  <c r="R63" i="28"/>
  <c r="AE66" i="28"/>
  <c r="BE76" i="28"/>
  <c r="X76" i="28"/>
  <c r="AW45" i="28"/>
  <c r="P45" i="28"/>
  <c r="AS65" i="28"/>
  <c r="L65" i="28"/>
  <c r="BI78" i="28"/>
  <c r="AB78" i="28"/>
  <c r="BL78" i="28"/>
  <c r="AE78" i="28"/>
  <c r="AI39" i="28"/>
  <c r="B39" i="28"/>
  <c r="AM25" i="28"/>
  <c r="F25" i="28"/>
  <c r="AO31" i="28"/>
  <c r="H31" i="28"/>
  <c r="AJ80" i="28"/>
  <c r="AW78" i="28"/>
  <c r="P78" i="28"/>
  <c r="AS61" i="28"/>
  <c r="L61" i="28"/>
  <c r="BC20" i="28"/>
  <c r="V20" i="28"/>
  <c r="AO64" i="28"/>
  <c r="H64" i="28"/>
  <c r="BK34" i="28"/>
  <c r="AD34" i="28"/>
  <c r="AU33" i="28"/>
  <c r="N33" i="28"/>
  <c r="AP84" i="28"/>
  <c r="AL70" i="28"/>
  <c r="E70" i="28"/>
  <c r="BF47" i="28"/>
  <c r="Y47" i="28"/>
  <c r="AI66" i="28"/>
  <c r="B66" i="28"/>
  <c r="AR45" i="28"/>
  <c r="K45" i="28"/>
  <c r="AP67" i="28"/>
  <c r="AS26" i="28"/>
  <c r="L26" i="28"/>
  <c r="AK57" i="28"/>
  <c r="D57" i="28"/>
  <c r="BD83" i="28"/>
  <c r="BD87" i="28"/>
  <c r="BI40" i="28"/>
  <c r="AB40" i="28"/>
  <c r="BI35" i="28"/>
  <c r="AB35" i="28"/>
  <c r="BJ28" i="28"/>
  <c r="AC28" i="28"/>
  <c r="BH53" i="28"/>
  <c r="AT41" i="28"/>
  <c r="M41" i="28"/>
  <c r="BH55" i="28"/>
  <c r="AA55" i="28"/>
  <c r="AT63" i="28"/>
  <c r="M63" i="28"/>
  <c r="O68" i="28"/>
  <c r="BJ71" i="28"/>
  <c r="AT36" i="28"/>
  <c r="M36" i="28"/>
  <c r="BB33" i="28"/>
  <c r="U33" i="28"/>
  <c r="AK16" i="28"/>
  <c r="D16" i="28"/>
  <c r="BM24" i="28"/>
  <c r="AF24" i="28"/>
  <c r="AV29" i="28"/>
  <c r="O29" i="28"/>
  <c r="AK49" i="28"/>
  <c r="D49" i="28"/>
  <c r="AA77" i="28"/>
  <c r="AJ57" i="28"/>
  <c r="C57" i="28"/>
  <c r="AL34" i="28"/>
  <c r="E34" i="28"/>
  <c r="BJ19" i="28"/>
  <c r="AC19" i="28"/>
  <c r="AK39" i="28"/>
  <c r="D39" i="28"/>
  <c r="AN80" i="28"/>
  <c r="AL67" i="28"/>
  <c r="E67" i="28"/>
  <c r="BK33" i="28"/>
  <c r="AD33" i="28"/>
  <c r="AJ73" i="28"/>
  <c r="C73" i="28"/>
  <c r="AE39" i="28"/>
  <c r="AJ51" i="28"/>
  <c r="C51" i="28"/>
  <c r="AO28" i="28"/>
  <c r="H28" i="28"/>
  <c r="AZ83" i="28"/>
  <c r="S83" i="28"/>
  <c r="AZ87" i="28"/>
  <c r="AZ22" i="28"/>
  <c r="S22" i="28"/>
  <c r="BE20" i="28"/>
  <c r="X20" i="28"/>
  <c r="BM27" i="28"/>
  <c r="AF27" i="28"/>
  <c r="AS44" i="28"/>
  <c r="L44" i="28"/>
  <c r="AN69" i="28"/>
  <c r="G69" i="28"/>
  <c r="AN72" i="28"/>
  <c r="P43" i="28"/>
  <c r="AB36" i="28"/>
  <c r="X58" i="28"/>
  <c r="M33" i="28"/>
  <c r="AC24" i="28"/>
  <c r="O61" i="28"/>
  <c r="AR47" i="28"/>
  <c r="AR44" i="28"/>
  <c r="R31" i="28"/>
  <c r="AJ74" i="28"/>
  <c r="H27" i="28"/>
  <c r="I45" i="28"/>
  <c r="I23" i="28"/>
  <c r="H49" i="28"/>
  <c r="BE61" i="28"/>
  <c r="AW70" i="28"/>
  <c r="BA75" i="28"/>
  <c r="BE72" i="28"/>
  <c r="L45" i="28"/>
  <c r="M42" i="28"/>
  <c r="Y60" i="28"/>
  <c r="O51" i="28"/>
  <c r="U26" i="28"/>
  <c r="Y51" i="28"/>
  <c r="BD66" i="28"/>
  <c r="K46" i="28"/>
  <c r="O72" i="28"/>
  <c r="AR62" i="28"/>
  <c r="BB23" i="28"/>
  <c r="AE40" i="28"/>
  <c r="D22" i="28"/>
  <c r="D58" i="28"/>
  <c r="E76" i="28"/>
  <c r="E13" i="28"/>
  <c r="AI43" i="28"/>
  <c r="AO17" i="28"/>
  <c r="AP37" i="28"/>
  <c r="AO35" i="28"/>
  <c r="AJ68" i="28"/>
  <c r="AJ75" i="28"/>
  <c r="AY34" i="28"/>
  <c r="Y70" i="28"/>
  <c r="G65" i="28"/>
  <c r="AE51" i="28"/>
  <c r="M45" i="28"/>
  <c r="AC72" i="28"/>
  <c r="BB24" i="28"/>
  <c r="AE25" i="28"/>
  <c r="Q72" i="28"/>
  <c r="C38" i="28"/>
  <c r="C47" i="28"/>
  <c r="AN39" i="28"/>
  <c r="C52" i="28"/>
  <c r="K25" i="28"/>
  <c r="I50" i="28"/>
  <c r="BL82" i="28"/>
  <c r="AZ36" i="28"/>
  <c r="AP53" i="28"/>
  <c r="AS48" i="28"/>
  <c r="AB20" i="28"/>
  <c r="AF25" i="28"/>
  <c r="AW46" i="28"/>
  <c r="Y18" i="28"/>
  <c r="O58" i="28"/>
  <c r="K41" i="28"/>
  <c r="Y48" i="28"/>
  <c r="K54" i="28"/>
  <c r="W47" i="28"/>
  <c r="AA40" i="28"/>
  <c r="K68" i="28"/>
  <c r="K29" i="28"/>
  <c r="R44" i="28"/>
  <c r="E45" i="28"/>
  <c r="H15" i="28"/>
  <c r="H24" i="28"/>
  <c r="O16" i="28"/>
  <c r="BG37" i="28"/>
  <c r="E59" i="28"/>
  <c r="T83" i="28"/>
  <c r="L62" i="28"/>
  <c r="X18" i="28"/>
  <c r="L29" i="28"/>
  <c r="AA15" i="28"/>
  <c r="AK67" i="28"/>
  <c r="AJ65" i="28"/>
  <c r="AO66" i="28"/>
  <c r="AN34" i="28"/>
  <c r="I18" i="28"/>
  <c r="AL48" i="28"/>
  <c r="BM81" i="28"/>
  <c r="AN18" i="28"/>
  <c r="Q52" i="28"/>
  <c r="BC21" i="28"/>
  <c r="V21" i="28"/>
  <c r="AU83" i="28"/>
  <c r="N83" i="28"/>
  <c r="AU87" i="28"/>
  <c r="AQ57" i="28"/>
  <c r="J57" i="28"/>
  <c r="AQ68" i="28"/>
  <c r="J68" i="28"/>
  <c r="BG58" i="28"/>
  <c r="Z58" i="28"/>
  <c r="AQ82" i="28"/>
  <c r="J82" i="28"/>
  <c r="BE36" i="28"/>
  <c r="X36" i="28"/>
  <c r="AU85" i="28"/>
  <c r="N85" i="28"/>
  <c r="BH26" i="28"/>
  <c r="AA26" i="28"/>
  <c r="AK73" i="28"/>
  <c r="D73" i="28"/>
  <c r="BK78" i="28"/>
  <c r="AD78" i="28"/>
  <c r="AQ55" i="28"/>
  <c r="J55" i="28"/>
  <c r="BL84" i="28"/>
  <c r="AU57" i="28"/>
  <c r="N57" i="28"/>
  <c r="BG66" i="28"/>
  <c r="Z66" i="28"/>
  <c r="AO44" i="28"/>
  <c r="H44" i="28"/>
  <c r="BG77" i="28"/>
  <c r="Z77" i="28"/>
  <c r="AU59" i="28"/>
  <c r="N59" i="28"/>
  <c r="AR26" i="28"/>
  <c r="K26" i="28"/>
  <c r="AU84" i="28"/>
  <c r="N84" i="28"/>
  <c r="G17" i="28"/>
  <c r="AM83" i="28"/>
  <c r="F83" i="28"/>
  <c r="AM87" i="28"/>
  <c r="BK69" i="28"/>
  <c r="AD69" i="28"/>
  <c r="AU86" i="28"/>
  <c r="N86" i="28"/>
  <c r="N87" i="28"/>
  <c r="AQ62" i="28"/>
  <c r="J62" i="28"/>
  <c r="BK82" i="28"/>
  <c r="AD82" i="28"/>
  <c r="R86" i="28"/>
  <c r="AY86" i="28"/>
  <c r="R87" i="28"/>
  <c r="BH63" i="28"/>
  <c r="AA63" i="28"/>
  <c r="AP34" i="28"/>
  <c r="I34" i="28"/>
  <c r="BH28" i="28"/>
  <c r="AA28" i="28"/>
  <c r="BC60" i="28"/>
  <c r="V60" i="28"/>
  <c r="BK74" i="28"/>
  <c r="AD74" i="28"/>
  <c r="AY67" i="28"/>
  <c r="R67" i="28"/>
  <c r="AL17" i="28"/>
  <c r="E17" i="28"/>
  <c r="AZ34" i="28"/>
  <c r="S34" i="28"/>
  <c r="AQ70" i="28"/>
  <c r="J70" i="28"/>
  <c r="AU62" i="28"/>
  <c r="N62" i="28"/>
  <c r="AQ83" i="28"/>
  <c r="J83" i="28"/>
  <c r="AQ87" i="28"/>
  <c r="AY42" i="28"/>
  <c r="R42" i="28"/>
  <c r="BN39" i="28"/>
  <c r="AG39" i="28"/>
  <c r="AI35" i="28"/>
  <c r="B35" i="28"/>
  <c r="AQ77" i="28"/>
  <c r="J77" i="28"/>
  <c r="BG62" i="28"/>
  <c r="Z62" i="28"/>
  <c r="BK63" i="28"/>
  <c r="AD63" i="28"/>
  <c r="AM30" i="28"/>
  <c r="F30" i="28"/>
  <c r="BC59" i="28"/>
  <c r="V59" i="28"/>
  <c r="BC29" i="28"/>
  <c r="V29" i="28"/>
  <c r="BA39" i="28"/>
  <c r="T39" i="28"/>
  <c r="BM29" i="28"/>
  <c r="AF29" i="28"/>
  <c r="AO52" i="28"/>
  <c r="AC83" i="28"/>
  <c r="BJ87" i="28"/>
  <c r="AK70" i="28"/>
  <c r="D70" i="28"/>
  <c r="BJ45" i="28"/>
  <c r="AC45" i="28"/>
  <c r="BD76" i="28"/>
  <c r="W76" i="28"/>
  <c r="AG63" i="28"/>
  <c r="BN63" i="28"/>
  <c r="BF29" i="28"/>
  <c r="Y29" i="28"/>
  <c r="AN86" i="28"/>
  <c r="G86" i="28"/>
  <c r="G87" i="28"/>
  <c r="BM36" i="28"/>
  <c r="AF36" i="28"/>
  <c r="BN66" i="28"/>
  <c r="AG66" i="28"/>
  <c r="AZ59" i="28"/>
  <c r="K63" i="28"/>
  <c r="AT22" i="28"/>
  <c r="M22" i="28"/>
  <c r="AT38" i="28"/>
  <c r="M38" i="28"/>
  <c r="BF23" i="28"/>
  <c r="Y23" i="28"/>
  <c r="AN77" i="28"/>
  <c r="G77" i="28"/>
  <c r="BK36" i="28"/>
  <c r="BB82" i="28"/>
  <c r="U82" i="28"/>
  <c r="AO22" i="28"/>
  <c r="H22" i="28"/>
  <c r="AO38" i="28"/>
  <c r="C67" i="28"/>
  <c r="AL16" i="28"/>
  <c r="AM40" i="28"/>
  <c r="F40" i="28"/>
  <c r="AL30" i="28"/>
  <c r="E30" i="28"/>
  <c r="AS81" i="28"/>
  <c r="L81" i="28"/>
  <c r="BC53" i="28"/>
  <c r="V53" i="28"/>
  <c r="AY85" i="28"/>
  <c r="R85" i="28"/>
  <c r="BF74" i="28"/>
  <c r="Y74" i="28"/>
  <c r="BK53" i="28"/>
  <c r="AD53" i="28"/>
  <c r="BK52" i="28"/>
  <c r="AD52" i="28"/>
  <c r="AQ81" i="28"/>
  <c r="J81" i="28"/>
  <c r="AK79" i="28"/>
  <c r="D79" i="28"/>
  <c r="AQ73" i="28"/>
  <c r="J73" i="28"/>
  <c r="AW82" i="28"/>
  <c r="P82" i="28"/>
  <c r="BA63" i="28"/>
  <c r="T63" i="28"/>
  <c r="AU60" i="28"/>
  <c r="N60" i="28"/>
  <c r="AU61" i="28"/>
  <c r="N61" i="28"/>
  <c r="BG79" i="28"/>
  <c r="Z79" i="28"/>
  <c r="AQ49" i="28"/>
  <c r="J49" i="28"/>
  <c r="AK40" i="28"/>
  <c r="D40" i="28"/>
  <c r="AX83" i="28"/>
  <c r="Q83" i="28"/>
  <c r="AX87" i="28"/>
  <c r="AU73" i="28"/>
  <c r="N73" i="28"/>
  <c r="AX65" i="28"/>
  <c r="Q65" i="28"/>
  <c r="AO29" i="28"/>
  <c r="H29" i="28"/>
  <c r="AQ78" i="28"/>
  <c r="J78" i="28"/>
  <c r="BK67" i="28"/>
  <c r="AD67" i="28"/>
  <c r="AK32" i="28"/>
  <c r="D32" i="28"/>
  <c r="BC71" i="28"/>
  <c r="V71" i="28"/>
  <c r="AU54" i="28"/>
  <c r="N54" i="28"/>
  <c r="BK73" i="28"/>
  <c r="AD73" i="28"/>
  <c r="AM46" i="28"/>
  <c r="F46" i="28"/>
  <c r="AU80" i="28"/>
  <c r="N80" i="28"/>
  <c r="AM80" i="28"/>
  <c r="F80" i="28"/>
  <c r="BC56" i="28"/>
  <c r="V56" i="28"/>
  <c r="BC57" i="28"/>
  <c r="V57" i="28"/>
  <c r="AO36" i="28"/>
  <c r="H36" i="28"/>
  <c r="AM85" i="28"/>
  <c r="F85" i="28"/>
  <c r="AY69" i="28"/>
  <c r="R69" i="28"/>
  <c r="AK61" i="28"/>
  <c r="D61" i="28"/>
  <c r="AQ71" i="28"/>
  <c r="J71" i="28"/>
  <c r="BC54" i="28"/>
  <c r="V54" i="28"/>
  <c r="BK76" i="28"/>
  <c r="AD76" i="28"/>
  <c r="AL72" i="28"/>
  <c r="E72" i="28"/>
  <c r="AV27" i="28"/>
  <c r="O27" i="28"/>
  <c r="BN43" i="28"/>
  <c r="AG43" i="28"/>
  <c r="BL76" i="28"/>
  <c r="AE76" i="28"/>
  <c r="BG83" i="28"/>
  <c r="Z83" i="28"/>
  <c r="BG87" i="28"/>
  <c r="R82" i="28"/>
  <c r="AY82" i="28"/>
  <c r="AQ67" i="28"/>
  <c r="J67" i="28"/>
  <c r="AU75" i="28"/>
  <c r="N75" i="28"/>
  <c r="BC85" i="28"/>
  <c r="V85" i="28"/>
  <c r="BK81" i="28"/>
  <c r="AD81" i="28"/>
  <c r="BF36" i="28"/>
  <c r="Y36" i="28"/>
  <c r="BK70" i="28"/>
  <c r="AD70" i="28"/>
  <c r="AU51" i="28"/>
  <c r="N51" i="28"/>
  <c r="R51" i="28"/>
  <c r="AZ85" i="28"/>
  <c r="AY79" i="28"/>
  <c r="R79" i="28"/>
  <c r="BG82" i="28"/>
  <c r="Z82" i="28"/>
  <c r="BC79" i="28"/>
  <c r="V79" i="28"/>
  <c r="BG60" i="28"/>
  <c r="Z60" i="28"/>
  <c r="AU53" i="28"/>
  <c r="N53" i="28"/>
  <c r="AK45" i="28"/>
  <c r="D45" i="28"/>
  <c r="AU82" i="28"/>
  <c r="N82" i="28"/>
  <c r="BC83" i="28"/>
  <c r="V83" i="28"/>
  <c r="BC87" i="28"/>
  <c r="BA71" i="28"/>
  <c r="T71" i="28"/>
  <c r="BC50" i="28"/>
  <c r="V50" i="28"/>
  <c r="AY59" i="28"/>
  <c r="R59" i="28"/>
  <c r="AY55" i="28"/>
  <c r="R55" i="28"/>
  <c r="AN84" i="28"/>
  <c r="G84" i="28"/>
  <c r="BI49" i="28"/>
  <c r="AB49" i="28"/>
  <c r="BN38" i="28"/>
  <c r="AG38" i="28"/>
  <c r="BC70" i="28"/>
  <c r="V70" i="28"/>
  <c r="AQ64" i="28"/>
  <c r="J64" i="28"/>
  <c r="BE85" i="28"/>
  <c r="X85" i="28"/>
  <c r="BJ80" i="28"/>
  <c r="AV43" i="28"/>
  <c r="O43" i="28"/>
  <c r="AU72" i="28"/>
  <c r="N72" i="28"/>
  <c r="BG49" i="28"/>
  <c r="Z49" i="28"/>
  <c r="BK37" i="28"/>
  <c r="AD37" i="28"/>
  <c r="V76" i="28"/>
  <c r="AO72" i="28"/>
  <c r="H72" i="28"/>
  <c r="AL39" i="28"/>
  <c r="E39" i="28"/>
  <c r="AY75" i="28"/>
  <c r="R75" i="28"/>
  <c r="AR50" i="28"/>
  <c r="K50" i="28"/>
  <c r="AM86" i="28"/>
  <c r="F86" i="28"/>
  <c r="F87" i="28"/>
  <c r="AU66" i="28"/>
  <c r="BG45" i="28"/>
  <c r="Z45" i="28"/>
  <c r="AN29" i="28"/>
  <c r="G29" i="28"/>
  <c r="AM51" i="28"/>
  <c r="F51" i="28"/>
  <c r="BG52" i="28"/>
  <c r="Z52" i="28"/>
  <c r="BG73" i="28"/>
  <c r="Z73" i="28"/>
  <c r="AU68" i="28"/>
  <c r="N68" i="28"/>
  <c r="BK56" i="28"/>
  <c r="AD56" i="28"/>
  <c r="AY64" i="28"/>
  <c r="R64" i="28"/>
  <c r="AI30" i="28"/>
  <c r="B30" i="28"/>
  <c r="BK71" i="28"/>
  <c r="AD71" i="28"/>
  <c r="AU55" i="28"/>
  <c r="N55" i="28"/>
  <c r="BF33" i="28"/>
  <c r="Y33" i="28"/>
  <c r="BG67" i="28"/>
  <c r="Z67" i="28"/>
  <c r="AM71" i="28"/>
  <c r="F71" i="28"/>
  <c r="BG16" i="28"/>
  <c r="Z16" i="28"/>
  <c r="AM54" i="28"/>
  <c r="F54" i="28"/>
  <c r="BC64" i="28"/>
  <c r="V64" i="28"/>
  <c r="BK80" i="28"/>
  <c r="AD80" i="28"/>
  <c r="AY54" i="28"/>
  <c r="R54" i="28"/>
  <c r="AM77" i="28"/>
  <c r="F77" i="28"/>
  <c r="BC63" i="28"/>
  <c r="V63" i="28"/>
  <c r="AO54" i="28"/>
  <c r="H54" i="28"/>
  <c r="AI38" i="28"/>
  <c r="B38" i="28"/>
  <c r="AT53" i="28"/>
  <c r="M53" i="28"/>
  <c r="AU76" i="28"/>
  <c r="N76" i="28"/>
  <c r="AM60" i="28"/>
  <c r="F60" i="28"/>
  <c r="AM58" i="28"/>
  <c r="F58" i="28"/>
  <c r="AM66" i="28"/>
  <c r="F66" i="28"/>
  <c r="AM65" i="28"/>
  <c r="F65" i="28"/>
  <c r="AX69" i="28"/>
  <c r="Q69" i="28"/>
  <c r="BJ58" i="28"/>
  <c r="AC58" i="28"/>
  <c r="BC49" i="28"/>
  <c r="V49" i="28"/>
  <c r="AQ60" i="28"/>
  <c r="J60" i="28"/>
  <c r="AU74" i="28"/>
  <c r="N74" i="28"/>
  <c r="AM72" i="28"/>
  <c r="F72" i="28"/>
  <c r="BK58" i="28"/>
  <c r="AD58" i="28"/>
  <c r="BG51" i="28"/>
  <c r="Z51" i="28"/>
  <c r="AY61" i="28"/>
  <c r="R61" i="28"/>
  <c r="AQ85" i="28"/>
  <c r="J85" i="28"/>
  <c r="AQ26" i="28"/>
  <c r="J26" i="28"/>
  <c r="AI25" i="28"/>
  <c r="B25" i="28"/>
  <c r="AV54" i="28"/>
  <c r="O54" i="28"/>
  <c r="BH66" i="28"/>
  <c r="AA66" i="28"/>
  <c r="W12" i="28"/>
  <c r="AY20" i="28"/>
  <c r="R20" i="28"/>
  <c r="BG53" i="28"/>
  <c r="Z53" i="28"/>
  <c r="AJ40" i="28"/>
  <c r="C40" i="28"/>
  <c r="AM63" i="28"/>
  <c r="F63" i="28"/>
  <c r="AQ72" i="28"/>
  <c r="J72" i="28"/>
  <c r="AQ48" i="28"/>
  <c r="J48" i="28"/>
  <c r="AU58" i="28"/>
  <c r="N58" i="28"/>
  <c r="AQ86" i="28"/>
  <c r="J86" i="28"/>
  <c r="J87" i="28"/>
  <c r="BK66" i="28"/>
  <c r="AD66" i="28"/>
  <c r="AM74" i="28"/>
  <c r="F74" i="28"/>
  <c r="AM56" i="28"/>
  <c r="F56" i="28"/>
  <c r="BK45" i="28"/>
  <c r="AD45" i="28"/>
  <c r="BG56" i="28"/>
  <c r="Z56" i="28"/>
  <c r="AJ41" i="28"/>
  <c r="C41" i="28"/>
  <c r="AN36" i="28"/>
  <c r="G36" i="28"/>
  <c r="C34" i="28"/>
  <c r="BC81" i="28"/>
  <c r="V81" i="28"/>
  <c r="BK62" i="28"/>
  <c r="AD62" i="28"/>
  <c r="AM49" i="28"/>
  <c r="F49" i="28"/>
  <c r="AM68" i="28"/>
  <c r="F68" i="28"/>
  <c r="BM46" i="28"/>
  <c r="AF46" i="28"/>
  <c r="BA31" i="28"/>
  <c r="T31" i="28"/>
  <c r="BE33" i="28"/>
  <c r="X33" i="28"/>
  <c r="BA33" i="28"/>
  <c r="T33" i="28"/>
  <c r="BM21" i="28"/>
  <c r="AF21" i="28"/>
  <c r="BI18" i="28"/>
  <c r="AB18" i="28"/>
  <c r="AI70" i="28"/>
  <c r="I47" i="28"/>
  <c r="AO68" i="28"/>
  <c r="H68" i="28"/>
  <c r="AK85" i="28"/>
  <c r="D85" i="28"/>
  <c r="BF83" i="28"/>
  <c r="Y83" i="28"/>
  <c r="BF87" i="28"/>
  <c r="BA30" i="28"/>
  <c r="T30" i="28"/>
  <c r="AK36" i="28"/>
  <c r="D36" i="28"/>
  <c r="BC38" i="28"/>
  <c r="V38" i="28"/>
  <c r="AN20" i="28"/>
  <c r="G20" i="28"/>
  <c r="AN85" i="28"/>
  <c r="G85" i="28"/>
  <c r="BL55" i="28"/>
  <c r="AE55" i="28"/>
  <c r="AT57" i="28"/>
  <c r="M57" i="28"/>
  <c r="AJ69" i="28"/>
  <c r="C69" i="28"/>
  <c r="AS18" i="28"/>
  <c r="L18" i="28"/>
  <c r="BF27" i="28"/>
  <c r="Y27" i="28"/>
  <c r="BA23" i="28"/>
  <c r="T23" i="28"/>
  <c r="BF40" i="28"/>
  <c r="Y40" i="28"/>
  <c r="BE80" i="28"/>
  <c r="X80" i="28"/>
  <c r="BM45" i="28"/>
  <c r="AF45" i="28"/>
  <c r="BM16" i="28"/>
  <c r="AF16" i="28"/>
  <c r="AC54" i="28"/>
  <c r="BL28" i="28"/>
  <c r="AE28" i="28"/>
  <c r="AZ47" i="28"/>
  <c r="S47" i="28"/>
  <c r="BN21" i="28"/>
  <c r="AG21" i="28"/>
  <c r="BN34" i="28"/>
  <c r="AG34" i="28"/>
  <c r="BB49" i="28"/>
  <c r="U49" i="28"/>
  <c r="BJ42" i="28"/>
  <c r="AC42" i="28"/>
  <c r="AV38" i="28"/>
  <c r="O38" i="28"/>
  <c r="AX57" i="28"/>
  <c r="Q57" i="28"/>
  <c r="BH35" i="28"/>
  <c r="AA35" i="28"/>
  <c r="AK46" i="28"/>
  <c r="D46" i="28"/>
  <c r="AO42" i="28"/>
  <c r="BI61" i="28"/>
  <c r="AB61" i="28"/>
  <c r="O23" i="28"/>
  <c r="AL50" i="28"/>
  <c r="E50" i="28"/>
  <c r="AT79" i="28"/>
  <c r="M79" i="28"/>
  <c r="BB77" i="28"/>
  <c r="U77" i="28"/>
  <c r="AK44" i="28"/>
  <c r="D44" i="28"/>
  <c r="G75" i="28"/>
  <c r="AP55" i="28"/>
  <c r="I55" i="28"/>
  <c r="BF58" i="28"/>
  <c r="Y58" i="28"/>
  <c r="BJ67" i="28"/>
  <c r="AC67" i="28"/>
  <c r="AQ44" i="28"/>
  <c r="J44" i="28"/>
  <c r="Z23" i="28"/>
  <c r="AJ42" i="28"/>
  <c r="C42" i="28"/>
  <c r="AR28" i="28"/>
  <c r="K28" i="28"/>
  <c r="BC43" i="28"/>
  <c r="V43" i="28"/>
  <c r="AL38" i="28"/>
  <c r="E38" i="28"/>
  <c r="AD39" i="28"/>
  <c r="BB81" i="28"/>
  <c r="U81" i="28"/>
  <c r="BE52" i="28"/>
  <c r="X52" i="28"/>
  <c r="BM35" i="28"/>
  <c r="AF35" i="28"/>
  <c r="AS68" i="28"/>
  <c r="L68" i="28"/>
  <c r="AP31" i="28"/>
  <c r="I31" i="28"/>
  <c r="AO43" i="28"/>
  <c r="H43" i="28"/>
  <c r="AW86" i="28"/>
  <c r="AC84" i="28"/>
  <c r="BM82" i="28"/>
  <c r="BA48" i="28"/>
  <c r="BM40" i="28"/>
  <c r="BA34" i="28"/>
  <c r="BA35" i="28"/>
  <c r="AV25" i="28"/>
  <c r="AR57" i="28"/>
  <c r="BF62" i="28"/>
  <c r="BL48" i="28"/>
  <c r="AV61" i="28"/>
  <c r="AZ63" i="28"/>
  <c r="BD16" i="28"/>
  <c r="K52" i="28"/>
  <c r="AA54" i="28"/>
  <c r="O28" i="28"/>
  <c r="BC35" i="28"/>
  <c r="Z24" i="28"/>
  <c r="AD38" i="28"/>
  <c r="D30" i="28"/>
  <c r="G76" i="28"/>
  <c r="C17" i="28"/>
  <c r="AO27" i="28"/>
  <c r="AP60" i="28"/>
  <c r="AO49" i="28"/>
  <c r="AJ20" i="28"/>
  <c r="X86" i="28"/>
  <c r="G83" i="28"/>
  <c r="AC81" i="28"/>
  <c r="M80" i="28"/>
  <c r="BE29" i="28"/>
  <c r="AB67" i="28"/>
  <c r="L33" i="28"/>
  <c r="L66" i="28"/>
  <c r="X34" i="28"/>
  <c r="BI65" i="28"/>
  <c r="AV42" i="28"/>
  <c r="AT42" i="28"/>
  <c r="AR22" i="28"/>
  <c r="BF51" i="28"/>
  <c r="BH23" i="28"/>
  <c r="AA60" i="28"/>
  <c r="AV72" i="28"/>
  <c r="AV33" i="28"/>
  <c r="U34" i="28"/>
  <c r="BF73" i="28"/>
  <c r="BL59" i="28"/>
  <c r="AC20" i="28"/>
  <c r="AG22" i="28"/>
  <c r="M62" i="28"/>
  <c r="BJ49" i="28"/>
  <c r="BN42" i="28"/>
  <c r="BC41" i="28"/>
  <c r="AY24" i="28"/>
  <c r="AL76" i="28"/>
  <c r="B67" i="28"/>
  <c r="H69" i="28"/>
  <c r="H53" i="28"/>
  <c r="H32" i="28"/>
  <c r="G44" i="28"/>
  <c r="B40" i="28"/>
  <c r="C43" i="28"/>
  <c r="J23" i="28"/>
  <c r="I32" i="28"/>
  <c r="G59" i="28"/>
  <c r="BH43" i="28"/>
  <c r="BL32" i="28"/>
  <c r="AV47" i="28"/>
  <c r="BI85" i="28"/>
  <c r="AX78" i="28"/>
  <c r="BA27" i="28"/>
  <c r="AT45" i="28"/>
  <c r="AX61" i="28"/>
  <c r="AZ60" i="28"/>
  <c r="AT67" i="28"/>
  <c r="BH18" i="28"/>
  <c r="AT65" i="28"/>
  <c r="AQ30" i="28"/>
  <c r="AO76" i="28"/>
  <c r="AJ38" i="28"/>
  <c r="AO40" i="28"/>
  <c r="G31" i="28"/>
  <c r="I13" i="28"/>
  <c r="AP28" i="28"/>
  <c r="K16" i="28"/>
  <c r="G49" i="28"/>
  <c r="L82" i="28"/>
  <c r="Y30" i="28"/>
  <c r="AC46" i="28"/>
  <c r="K19" i="28"/>
  <c r="Y85" i="28"/>
  <c r="U84" i="28"/>
  <c r="P79" i="28"/>
  <c r="D78" i="28"/>
  <c r="T24" i="28"/>
  <c r="X37" i="28"/>
  <c r="AF47" i="28"/>
  <c r="BM25" i="28"/>
  <c r="L41" i="28"/>
  <c r="BI22" i="28"/>
  <c r="AV58" i="28"/>
  <c r="AV31" i="28"/>
  <c r="BF48" i="28"/>
  <c r="AR54" i="28"/>
  <c r="BH57" i="28"/>
  <c r="Y28" i="28"/>
  <c r="M26" i="28"/>
  <c r="AA13" i="28"/>
  <c r="AV56" i="28"/>
  <c r="BL43" i="28"/>
  <c r="BD50" i="28"/>
  <c r="AR30" i="28"/>
  <c r="V34" i="28"/>
  <c r="AJ77" i="28"/>
  <c r="AO60" i="28"/>
  <c r="AO47" i="28"/>
  <c r="AP35" i="28"/>
  <c r="AN47" i="28"/>
  <c r="AO61" i="28"/>
  <c r="AL43" i="28"/>
  <c r="BC47" i="28"/>
  <c r="BM84" i="28"/>
  <c r="AM47" i="28"/>
  <c r="E26" i="28"/>
  <c r="BC42" i="28"/>
  <c r="AI29" i="28"/>
  <c r="AB84" i="28"/>
  <c r="P83" i="28"/>
  <c r="BI70" i="28"/>
  <c r="BE18" i="28"/>
  <c r="W75" i="28"/>
  <c r="AE45" i="28"/>
  <c r="O40" i="28"/>
  <c r="E35" i="28"/>
  <c r="B63" i="28"/>
  <c r="H30" i="28"/>
  <c r="H58" i="28"/>
  <c r="AJ45" i="28"/>
  <c r="AK28" i="28"/>
  <c r="AP18" i="28"/>
  <c r="C58" i="28"/>
  <c r="O74" i="28"/>
  <c r="AL57" i="28"/>
  <c r="AN68" i="28"/>
  <c r="AJ50" i="28"/>
  <c r="AJ34" i="28"/>
  <c r="I65" i="28"/>
  <c r="J43" i="28"/>
  <c r="BJ90" i="28"/>
  <c r="AX89" i="28"/>
  <c r="AZ88" i="28"/>
  <c r="BK15" i="28"/>
  <c r="BG23" i="28"/>
  <c r="AP90" i="28"/>
  <c r="AY37" i="28"/>
  <c r="I44" i="28"/>
  <c r="S59" i="28"/>
  <c r="R48" i="28"/>
  <c r="B70" i="28"/>
  <c r="AY49" i="28"/>
  <c r="G13" i="28"/>
  <c r="I67" i="28"/>
  <c r="AO45" i="28"/>
  <c r="BN90" i="28"/>
  <c r="BH78" i="28"/>
  <c r="BL39" i="28"/>
  <c r="AD13" i="28"/>
  <c r="BM89" i="28"/>
  <c r="BK39" i="28"/>
  <c r="AV23" i="28"/>
  <c r="G72" i="28"/>
  <c r="AI88" i="28"/>
  <c r="J32" i="28"/>
  <c r="AR63" i="28"/>
  <c r="AW88" i="28"/>
  <c r="Q12" i="28"/>
  <c r="AA53" i="28"/>
  <c r="AV89" i="28"/>
  <c r="AM79" i="28"/>
  <c r="AU69" i="28"/>
  <c r="V73" i="28"/>
  <c r="Z71" i="28"/>
  <c r="N66" i="28" l="1"/>
  <c r="BG74" i="28"/>
  <c r="BL62" i="28"/>
  <c r="AE62" i="28"/>
  <c r="AE63" i="28"/>
  <c r="BC40" i="28"/>
  <c r="V40" i="28"/>
  <c r="BC44" i="28"/>
  <c r="V41" i="28"/>
  <c r="AN79" i="28"/>
  <c r="G79" i="28"/>
  <c r="AN83" i="28"/>
  <c r="BI23" i="28"/>
  <c r="AB23" i="28"/>
  <c r="BI27" i="28"/>
  <c r="AB24" i="28"/>
  <c r="AP59" i="28"/>
  <c r="I59" i="28"/>
  <c r="AP63" i="28"/>
  <c r="I60" i="28"/>
  <c r="BK19" i="28"/>
  <c r="AD19" i="28"/>
  <c r="BK23" i="28"/>
  <c r="AD20" i="28"/>
  <c r="AY27" i="28"/>
  <c r="R27" i="28"/>
  <c r="AY31" i="28"/>
  <c r="BJ21" i="28"/>
  <c r="AC21" i="28"/>
  <c r="BJ25" i="28"/>
  <c r="AC22" i="28"/>
  <c r="AD14" i="28"/>
  <c r="AD15" i="28"/>
  <c r="AM41" i="28"/>
  <c r="F41" i="28"/>
  <c r="F42" i="28"/>
  <c r="AM45" i="28"/>
  <c r="AX85" i="28"/>
  <c r="Q85" i="28"/>
  <c r="Q86" i="28"/>
  <c r="BJ32" i="28"/>
  <c r="AC32" i="28"/>
  <c r="BJ36" i="28"/>
  <c r="AC33" i="28"/>
  <c r="AI57" i="28"/>
  <c r="B57" i="28"/>
  <c r="B58" i="28"/>
  <c r="AI61" i="28"/>
  <c r="AU37" i="28"/>
  <c r="N37" i="28"/>
  <c r="N38" i="28"/>
  <c r="AU41" i="28"/>
  <c r="BL79" i="28"/>
  <c r="AE79" i="28"/>
  <c r="AE80" i="28"/>
  <c r="BH74" i="28"/>
  <c r="AA74" i="28"/>
  <c r="AA75" i="28"/>
  <c r="BD22" i="28"/>
  <c r="W22" i="28"/>
  <c r="BD26" i="28"/>
  <c r="W23" i="28"/>
  <c r="BK18" i="28"/>
  <c r="AD18" i="28"/>
  <c r="BK22" i="28"/>
  <c r="AV64" i="28"/>
  <c r="O64" i="28"/>
  <c r="O65" i="28"/>
  <c r="BN76" i="28"/>
  <c r="AG76" i="28"/>
  <c r="AG77" i="28"/>
  <c r="BN80" i="28"/>
  <c r="AN40" i="28"/>
  <c r="G40" i="28"/>
  <c r="AN44" i="28"/>
  <c r="G41" i="28"/>
  <c r="AU35" i="28"/>
  <c r="N35" i="28"/>
  <c r="AU39" i="28"/>
  <c r="AP58" i="28"/>
  <c r="I58" i="28"/>
  <c r="AP62" i="28"/>
  <c r="AP47" i="28"/>
  <c r="AY51" i="28"/>
  <c r="AD36" i="28"/>
  <c r="N36" i="28"/>
  <c r="G14" i="28"/>
  <c r="AZ65" i="28"/>
  <c r="S65" i="28"/>
  <c r="S66" i="28"/>
  <c r="AZ69" i="28"/>
  <c r="BD28" i="28"/>
  <c r="W28" i="28"/>
  <c r="BD32" i="28"/>
  <c r="W29" i="28"/>
  <c r="BH30" i="28"/>
  <c r="AA30" i="28"/>
  <c r="BH34" i="28"/>
  <c r="AA31" i="28"/>
  <c r="N12" i="28"/>
  <c r="AU15" i="28"/>
  <c r="BB18" i="28"/>
  <c r="U18" i="28"/>
  <c r="BB22" i="28"/>
  <c r="W14" i="28"/>
  <c r="W15" i="28"/>
  <c r="BD18" i="28"/>
  <c r="AX46" i="28"/>
  <c r="Q46" i="28"/>
  <c r="AX50" i="28"/>
  <c r="Q47" i="28"/>
  <c r="AY28" i="28"/>
  <c r="R28" i="28"/>
  <c r="AY32" i="28"/>
  <c r="R29" i="28"/>
  <c r="AL82" i="28"/>
  <c r="E82" i="28"/>
  <c r="AP71" i="28"/>
  <c r="I71" i="28"/>
  <c r="I72" i="28"/>
  <c r="AP75" i="28"/>
  <c r="BG70" i="28"/>
  <c r="Z70" i="28"/>
  <c r="AR60" i="28"/>
  <c r="K60" i="28"/>
  <c r="AR64" i="28"/>
  <c r="K61" i="28"/>
  <c r="BA78" i="28"/>
  <c r="T78" i="28"/>
  <c r="T79" i="28"/>
  <c r="BE28" i="28"/>
  <c r="X28" i="28"/>
  <c r="BE32" i="28"/>
  <c r="X29" i="28"/>
  <c r="AL83" i="28"/>
  <c r="E83" i="28"/>
  <c r="AL87" i="28"/>
  <c r="E84" i="28"/>
  <c r="AV19" i="28"/>
  <c r="O19" i="28"/>
  <c r="O20" i="28"/>
  <c r="AX58" i="28"/>
  <c r="Q58" i="28"/>
  <c r="AX62" i="28"/>
  <c r="Q59" i="28"/>
  <c r="BJ78" i="28"/>
  <c r="AC78" i="28"/>
  <c r="BJ82" i="28"/>
  <c r="AZ58" i="28"/>
  <c r="S58" i="28"/>
  <c r="AZ62" i="28"/>
  <c r="AR83" i="28"/>
  <c r="K83" i="28"/>
  <c r="AR87" i="28"/>
  <c r="K84" i="28"/>
  <c r="BH17" i="28"/>
  <c r="AA17" i="28"/>
  <c r="BH21" i="28"/>
  <c r="AA18" i="28"/>
  <c r="BC72" i="28"/>
  <c r="V72" i="28"/>
  <c r="AT46" i="28"/>
  <c r="M46" i="28"/>
  <c r="AT50" i="28"/>
  <c r="M47" i="28"/>
  <c r="AV85" i="28"/>
  <c r="O85" i="28"/>
  <c r="O86" i="28"/>
  <c r="BH52" i="28"/>
  <c r="AA52" i="28"/>
  <c r="BH56" i="28"/>
  <c r="AP73" i="28"/>
  <c r="I73" i="28"/>
  <c r="I74" i="28"/>
  <c r="AW84" i="28"/>
  <c r="P84" i="28"/>
  <c r="P85" i="28"/>
  <c r="AQ31" i="28"/>
  <c r="J31" i="28"/>
  <c r="AQ35" i="28"/>
  <c r="AT74" i="28"/>
  <c r="M74" i="28"/>
  <c r="M75" i="28"/>
  <c r="AT78" i="28"/>
  <c r="BL81" i="28"/>
  <c r="AE81" i="28"/>
  <c r="AE82" i="28"/>
  <c r="BL85" i="28"/>
  <c r="BG28" i="28"/>
  <c r="Z28" i="28"/>
  <c r="BG32" i="28"/>
  <c r="Z29" i="28"/>
  <c r="AN66" i="28"/>
  <c r="G66" i="28"/>
  <c r="G67" i="28"/>
  <c r="AN70" i="28"/>
  <c r="AN71" i="28"/>
  <c r="G71" i="28"/>
  <c r="BJ50" i="28"/>
  <c r="AC50" i="28"/>
  <c r="BI62" i="28"/>
  <c r="AB62" i="28"/>
  <c r="AB63" i="28"/>
  <c r="BD37" i="28"/>
  <c r="W37" i="28"/>
  <c r="BD41" i="28"/>
  <c r="W38" i="28"/>
  <c r="BM85" i="28"/>
  <c r="AF85" i="28"/>
  <c r="AF86" i="28"/>
  <c r="BH73" i="28"/>
  <c r="AA73" i="28"/>
  <c r="BF41" i="28"/>
  <c r="Y41" i="28"/>
  <c r="Y42" i="28"/>
  <c r="BF45" i="28"/>
  <c r="AD12" i="28"/>
  <c r="BK16" i="28"/>
  <c r="BA41" i="28"/>
  <c r="T41" i="28"/>
  <c r="BA45" i="28"/>
  <c r="T42" i="28"/>
  <c r="BN86" i="28"/>
  <c r="AG86" i="28"/>
  <c r="AG87" i="28"/>
  <c r="AP66" i="28"/>
  <c r="I66" i="28"/>
  <c r="AP70" i="28"/>
  <c r="AY45" i="28"/>
  <c r="R45" i="28"/>
  <c r="R46" i="28"/>
  <c r="AL74" i="28"/>
  <c r="E74" i="28"/>
  <c r="AL78" i="28"/>
  <c r="BH82" i="28"/>
  <c r="AA82" i="28"/>
  <c r="AG12" i="28"/>
  <c r="AG13" i="28"/>
  <c r="BN16" i="28"/>
  <c r="BC22" i="28"/>
  <c r="V22" i="28"/>
  <c r="V23" i="28"/>
  <c r="BC26" i="28"/>
  <c r="BJ79" i="28"/>
  <c r="AC79" i="28"/>
  <c r="BH37" i="28"/>
  <c r="AA37" i="28"/>
  <c r="BH41" i="28"/>
  <c r="AA38" i="28"/>
  <c r="BN26" i="28"/>
  <c r="AG26" i="28"/>
  <c r="BN30" i="28"/>
  <c r="AG27" i="28"/>
  <c r="AY33" i="28"/>
  <c r="R33" i="28"/>
  <c r="R34" i="28"/>
  <c r="BG19" i="28"/>
  <c r="Z19" i="28"/>
  <c r="Z20" i="28"/>
  <c r="AZ84" i="28"/>
  <c r="S84" i="28"/>
  <c r="C14" i="28"/>
  <c r="C15" i="28"/>
  <c r="AJ18" i="28"/>
  <c r="AQ42" i="28"/>
  <c r="J42" i="28"/>
  <c r="AQ46" i="28"/>
  <c r="AJ24" i="28"/>
  <c r="C24" i="28"/>
  <c r="C25" i="28"/>
  <c r="AJ28" i="28"/>
  <c r="AN75" i="28"/>
  <c r="BJ54" i="28"/>
  <c r="BC76" i="28"/>
  <c r="S85" i="28"/>
  <c r="BJ83" i="28"/>
  <c r="AN17" i="28"/>
  <c r="BH77" i="28"/>
  <c r="AV68" i="28"/>
  <c r="BA82" i="28"/>
  <c r="U19" i="28"/>
  <c r="AL86" i="28"/>
  <c r="AA83" i="28"/>
  <c r="BH86" i="28"/>
  <c r="AM75" i="28"/>
  <c r="F75" i="28"/>
  <c r="AV45" i="28"/>
  <c r="O45" i="28"/>
  <c r="O46" i="28"/>
  <c r="AV49" i="28"/>
  <c r="BE78" i="28"/>
  <c r="X78" i="28"/>
  <c r="BE82" i="28"/>
  <c r="X79" i="28"/>
  <c r="AI53" i="28"/>
  <c r="B53" i="28"/>
  <c r="B54" i="28"/>
  <c r="BK46" i="28"/>
  <c r="AD46" i="28"/>
  <c r="AD47" i="28"/>
  <c r="AV70" i="28"/>
  <c r="O70" i="28"/>
  <c r="AV74" i="28"/>
  <c r="BI73" i="28"/>
  <c r="AB73" i="28"/>
  <c r="AB74" i="28"/>
  <c r="BI77" i="28"/>
  <c r="BK25" i="28"/>
  <c r="AD25" i="28"/>
  <c r="AD26" i="28"/>
  <c r="BB58" i="28"/>
  <c r="U58" i="28"/>
  <c r="BB62" i="28"/>
  <c r="U59" i="28"/>
  <c r="AJ79" i="28"/>
  <c r="C79" i="28"/>
  <c r="BD27" i="28"/>
  <c r="W27" i="28"/>
  <c r="BD31" i="28"/>
  <c r="BJ75" i="28"/>
  <c r="AC75" i="28"/>
  <c r="AC76" i="28"/>
  <c r="AJ30" i="28"/>
  <c r="C30" i="28"/>
  <c r="C31" i="28"/>
  <c r="C80" i="28"/>
  <c r="BK29" i="28"/>
  <c r="Z14" i="28"/>
  <c r="BG18" i="28"/>
  <c r="Z15" i="28"/>
  <c r="BF53" i="28"/>
  <c r="Y53" i="28"/>
  <c r="Y54" i="28"/>
  <c r="BF57" i="28"/>
  <c r="BE15" i="28"/>
  <c r="X15" i="28"/>
  <c r="X16" i="28"/>
  <c r="BE19" i="28"/>
  <c r="BL64" i="28"/>
  <c r="AE64" i="28"/>
  <c r="BL68" i="28"/>
  <c r="AE65" i="28"/>
  <c r="BM54" i="28"/>
  <c r="AF54" i="28"/>
  <c r="AF55" i="28"/>
  <c r="BM58" i="28"/>
  <c r="BK35" i="28"/>
  <c r="AD35" i="28"/>
  <c r="AO80" i="28"/>
  <c r="H80" i="28"/>
  <c r="H81" i="28"/>
  <c r="AO84" i="28"/>
  <c r="BD54" i="28"/>
  <c r="W54" i="28"/>
  <c r="BD58" i="28"/>
  <c r="W55" i="28"/>
  <c r="BJ51" i="28"/>
  <c r="AC51" i="28"/>
  <c r="BJ55" i="28"/>
  <c r="AC52" i="28"/>
  <c r="AY47" i="28"/>
  <c r="R47" i="28"/>
  <c r="AJ83" i="28"/>
  <c r="C83" i="28"/>
  <c r="AJ87" i="28"/>
  <c r="C84" i="28"/>
  <c r="AP77" i="28"/>
  <c r="I77" i="28"/>
  <c r="AP81" i="28"/>
  <c r="I78" i="28"/>
  <c r="AU65" i="28"/>
  <c r="N65" i="28"/>
  <c r="AR78" i="28"/>
  <c r="K78" i="28"/>
  <c r="AR82" i="28"/>
  <c r="K79" i="28"/>
  <c r="BJ68" i="28"/>
  <c r="AC68" i="28"/>
  <c r="BJ72" i="28"/>
  <c r="AC69" i="28"/>
  <c r="BD78" i="28"/>
  <c r="W78" i="28"/>
  <c r="W79" i="28"/>
  <c r="AO51" i="28"/>
  <c r="H51" i="28"/>
  <c r="AO55" i="28"/>
  <c r="AR59" i="28"/>
  <c r="K59" i="28"/>
  <c r="B72" i="28"/>
  <c r="AI72" i="28"/>
  <c r="B73" i="28"/>
  <c r="AI76" i="28"/>
  <c r="B84" i="28"/>
  <c r="AI84" i="28"/>
  <c r="B85" i="28"/>
  <c r="AI47" i="28"/>
  <c r="B47" i="28"/>
  <c r="AI51" i="28"/>
  <c r="B48" i="28"/>
  <c r="BI37" i="28"/>
  <c r="AB37" i="28"/>
  <c r="AB38" i="28"/>
  <c r="BI41" i="28"/>
  <c r="BJ16" i="28"/>
  <c r="AC16" i="28"/>
  <c r="AC17" i="28"/>
  <c r="BJ20" i="28"/>
  <c r="Q14" i="28"/>
  <c r="AX18" i="28"/>
  <c r="BE74" i="28"/>
  <c r="X74" i="28"/>
  <c r="X75" i="28"/>
  <c r="BD53" i="28"/>
  <c r="W53" i="28"/>
  <c r="BD57" i="28"/>
  <c r="BF38" i="28"/>
  <c r="Y38" i="28"/>
  <c r="BF42" i="28"/>
  <c r="AX80" i="28"/>
  <c r="Q80" i="28"/>
  <c r="Q81" i="28"/>
  <c r="AX84" i="28"/>
  <c r="AP76" i="28"/>
  <c r="I76" i="28"/>
  <c r="AP80" i="28"/>
  <c r="BA55" i="28"/>
  <c r="T55" i="28"/>
  <c r="BA59" i="28"/>
  <c r="T56" i="28"/>
  <c r="BL35" i="28"/>
  <c r="AE35" i="28"/>
  <c r="AE36" i="28"/>
  <c r="BN50" i="28"/>
  <c r="AG50" i="28"/>
  <c r="BN54" i="28"/>
  <c r="AG51" i="28"/>
  <c r="AO41" i="28"/>
  <c r="H41" i="28"/>
  <c r="AZ17" i="28"/>
  <c r="S17" i="28"/>
  <c r="AZ21" i="28"/>
  <c r="S18" i="28"/>
  <c r="AI69" i="28"/>
  <c r="B69" i="28"/>
  <c r="AI73" i="28"/>
  <c r="BH45" i="28"/>
  <c r="AA45" i="28"/>
  <c r="AA46" i="28"/>
  <c r="BH49" i="28"/>
  <c r="BN75" i="28"/>
  <c r="AG75" i="28"/>
  <c r="BN79" i="28"/>
  <c r="J14" i="28"/>
  <c r="J15" i="28"/>
  <c r="AQ18" i="28"/>
  <c r="AP43" i="28"/>
  <c r="I43" i="28"/>
  <c r="BJ70" i="28"/>
  <c r="AC70" i="28"/>
  <c r="BJ74" i="28"/>
  <c r="AL23" i="28"/>
  <c r="E23" i="28"/>
  <c r="E24" i="28"/>
  <c r="AL27" i="28"/>
  <c r="AX15" i="28"/>
  <c r="Q15" i="28"/>
  <c r="Q16" i="28"/>
  <c r="AX19" i="28"/>
  <c r="AP86" i="28"/>
  <c r="I86" i="28"/>
  <c r="I87" i="28"/>
  <c r="AI23" i="28"/>
  <c r="B23" i="28"/>
  <c r="B24" i="28"/>
  <c r="AI27" i="28"/>
  <c r="AR81" i="28"/>
  <c r="K81" i="28"/>
  <c r="K82" i="28"/>
  <c r="AR85" i="28"/>
  <c r="BJ86" i="28"/>
  <c r="AC86" i="28"/>
  <c r="AC87" i="28"/>
  <c r="AP64" i="28"/>
  <c r="I64" i="28"/>
  <c r="AP68" i="28"/>
  <c r="H42" i="28"/>
  <c r="AC80" i="28"/>
  <c r="H52" i="28"/>
  <c r="G80" i="28"/>
  <c r="AC71" i="28"/>
  <c r="BL66" i="28"/>
  <c r="BK50" i="28"/>
  <c r="E75" i="28"/>
  <c r="F76" i="28"/>
  <c r="Y39" i="28"/>
  <c r="BI66" i="28"/>
  <c r="O71" i="28"/>
  <c r="AT89" i="28"/>
  <c r="AP83" i="28" l="1"/>
  <c r="I83" i="28"/>
  <c r="AP87" i="28"/>
  <c r="I84" i="28"/>
  <c r="AV82" i="28"/>
  <c r="O82" i="28"/>
  <c r="O83" i="28"/>
  <c r="AV86" i="28"/>
  <c r="AT85" i="28"/>
  <c r="M85" i="28"/>
  <c r="M86" i="28"/>
  <c r="BL83" i="28"/>
  <c r="AE83" i="28"/>
  <c r="BL87" i="28"/>
  <c r="AE84" i="28"/>
  <c r="BD82" i="28"/>
  <c r="W82" i="28"/>
  <c r="BD86" i="28"/>
  <c r="W83" i="28"/>
</calcChain>
</file>

<file path=xl/sharedStrings.xml><?xml version="1.0" encoding="utf-8"?>
<sst xmlns="http://schemas.openxmlformats.org/spreadsheetml/2006/main" count="2823" uniqueCount="240">
  <si>
    <t>Période</t>
  </si>
  <si>
    <t>Alpes-de-Haute-Provence</t>
  </si>
  <si>
    <t>Hautes-Alpes</t>
  </si>
  <si>
    <t>Alpes-Maritimes</t>
  </si>
  <si>
    <t>Bouches-du-Rhône</t>
  </si>
  <si>
    <t>Vaucluse</t>
  </si>
  <si>
    <t>Définitions</t>
  </si>
  <si>
    <t>Contenu des onglets</t>
  </si>
  <si>
    <t>Var</t>
  </si>
  <si>
    <t>Provence-Alpes-Côte d'Azur</t>
  </si>
  <si>
    <t xml:space="preserve">Titre </t>
  </si>
  <si>
    <t xml:space="preserve">Periodicité </t>
  </si>
  <si>
    <t>: trimestrielle</t>
  </si>
  <si>
    <t xml:space="preserve">Unité </t>
  </si>
  <si>
    <t xml:space="preserve">Données </t>
  </si>
  <si>
    <t>A LIRE</t>
  </si>
  <si>
    <t>Paca</t>
  </si>
  <si>
    <t>dep04</t>
  </si>
  <si>
    <t>dep05</t>
  </si>
  <si>
    <t>dep06</t>
  </si>
  <si>
    <t>dep13</t>
  </si>
  <si>
    <t>dep83</t>
  </si>
  <si>
    <t>dep84</t>
  </si>
  <si>
    <t>trimestrielle</t>
  </si>
  <si>
    <t>annuelle</t>
  </si>
  <si>
    <t>Industrie</t>
  </si>
  <si>
    <t>Ensemble</t>
  </si>
  <si>
    <t xml:space="preserve">Champ </t>
  </si>
  <si>
    <t>Source</t>
  </si>
  <si>
    <t>Construction</t>
  </si>
  <si>
    <t>: Provence-Alpes-Côte d'Azur</t>
  </si>
  <si>
    <t>: Alpes-de-Haute-Provence</t>
  </si>
  <si>
    <t>: Hautes-Alpes</t>
  </si>
  <si>
    <t>: Alpes-Maritimes</t>
  </si>
  <si>
    <t>: Bouches-du-Rhône</t>
  </si>
  <si>
    <t>: Var</t>
  </si>
  <si>
    <t>: Vaucluse</t>
  </si>
  <si>
    <t>Agriculture, sylviculture et pêche</t>
  </si>
  <si>
    <t>Fabrication de matériels de transport</t>
  </si>
  <si>
    <t>Commerce, réparation automobile et motocycle</t>
  </si>
  <si>
    <t>Transports et entreposages</t>
  </si>
  <si>
    <t>Hébergement et restauration</t>
  </si>
  <si>
    <t>Information et communication</t>
  </si>
  <si>
    <t>Activités financières et d'assurance</t>
  </si>
  <si>
    <t>Activités immobilières</t>
  </si>
  <si>
    <t>Activ.spécialisées, scient. et techn., serv.adm et soutien</t>
  </si>
  <si>
    <t>Autres activités de services</t>
  </si>
  <si>
    <t>Mise à jour</t>
  </si>
  <si>
    <t>Tertiaire marchand</t>
  </si>
  <si>
    <t xml:space="preserve">: moyenne du nombre de missions d'intérim en cours d'exécution, calculée sur 5 jours ouvrés pertinents en fin de trimestre (généralement les 5 derniers jours ouvrés). </t>
  </si>
  <si>
    <t>Fabrication de denrées alimentaires, de boissons et de produits à base de tabac</t>
  </si>
  <si>
    <t>Cokéfaction et raffinage, industries extractives, énergie, eau, gestion des déchets et dépollution</t>
  </si>
  <si>
    <t>Fabrication d'équipements électriques, électroniques, informatiques ; fabrication de machines</t>
  </si>
  <si>
    <t>Fabrication d'autres produits industriels</t>
  </si>
  <si>
    <t>Commerce ; réparation d'automobiles et de motocycles</t>
  </si>
  <si>
    <t>Transports et entreposage</t>
  </si>
  <si>
    <t>Activités scientifiques et techniques ; services administratifs et de soutien</t>
  </si>
  <si>
    <t>Administration publique, enseignement, santé humaine et action sociale</t>
  </si>
  <si>
    <t>: CVS</t>
  </si>
  <si>
    <t>: volume d'intérim en équivalents-emplois temps plein</t>
  </si>
  <si>
    <t>: Equivalent-emploi à temps plein</t>
  </si>
  <si>
    <t>: Dares, exploitation des fichiers Pôle emploi des déclarations mensuelles des agences d'intérim (à l'Etablissement utilisateur)</t>
  </si>
  <si>
    <t xml:space="preserve">: Contrats conclus </t>
  </si>
  <si>
    <t>: nombre de contrats conclus au cours du trimestre</t>
  </si>
  <si>
    <t>: nombre</t>
  </si>
  <si>
    <t>Avertissement</t>
  </si>
  <si>
    <t>Données</t>
  </si>
  <si>
    <t>Données
Source
Définitions
Avertissement</t>
  </si>
  <si>
    <t>Note : données en fin de trimestre, CVS, provisoires</t>
  </si>
  <si>
    <r>
      <t xml:space="preserve">Variation
</t>
    </r>
    <r>
      <rPr>
        <i/>
        <sz val="9.9"/>
        <color indexed="8"/>
        <rFont val="Verdana"/>
        <family val="2"/>
      </rPr>
      <t>(en %)</t>
    </r>
  </si>
  <si>
    <t>: France métropolitaine</t>
  </si>
  <si>
    <t>France métropolitaine</t>
  </si>
  <si>
    <t>T1</t>
  </si>
  <si>
    <t>T2</t>
  </si>
  <si>
    <t>T3</t>
  </si>
  <si>
    <t>T4</t>
  </si>
  <si>
    <t>2015</t>
  </si>
  <si>
    <t>2016</t>
  </si>
  <si>
    <t>2017</t>
  </si>
  <si>
    <t>2018</t>
  </si>
  <si>
    <t>2019</t>
  </si>
  <si>
    <t>2020</t>
  </si>
  <si>
    <t>2021</t>
  </si>
  <si>
    <t>2022</t>
  </si>
  <si>
    <t>2023</t>
  </si>
  <si>
    <t>: Nombre d'intérimaires en fin de mois</t>
  </si>
  <si>
    <r>
      <t xml:space="preserve">Les </t>
    </r>
    <r>
      <rPr>
        <b/>
        <sz val="12"/>
        <rFont val="Calibri"/>
        <family val="2"/>
      </rPr>
      <t>contrats conclus au cours du trimestre</t>
    </r>
    <r>
      <rPr>
        <sz val="12"/>
        <rFont val="Calibri"/>
        <family val="2"/>
      </rPr>
      <t xml:space="preserve"> correspondent aux missions dont la date de début appartient au trimestre considéré. Le nombre de contrats conclus mesure le flux d’entrées de l’emploi intérimaire au cours du trimestre.</t>
    </r>
  </si>
  <si>
    <r>
      <rPr>
        <b/>
        <sz val="12"/>
        <rFont val="Calibri"/>
        <family val="2"/>
      </rPr>
      <t>Nombre d'intérimaires en fin de trimestre :</t>
    </r>
    <r>
      <rPr>
        <sz val="12"/>
        <rFont val="Calibri"/>
        <family val="2"/>
      </rPr>
      <t xml:space="preserve"> nombre de personnes (ou stock) dont l'emploi principal est un emploi intérimaire. Cette mesure du nombre d'intérimaires se fait sur 5 jours ouvrés en fin de trimestre.</t>
    </r>
  </si>
  <si>
    <t>Nombre d'intérimaires</t>
  </si>
  <si>
    <t>Synthèse</t>
  </si>
  <si>
    <t>France métro</t>
  </si>
  <si>
    <t>VERIF somme des dép = région</t>
  </si>
  <si>
    <t>Différence</t>
  </si>
  <si>
    <t>Départements</t>
  </si>
  <si>
    <t>Verif CEC5J</t>
  </si>
  <si>
    <t>Verif CC</t>
  </si>
  <si>
    <t>Verif ETP</t>
  </si>
  <si>
    <t>: Intérim à l'agence</t>
  </si>
  <si>
    <t>Nombre d'intérimaires, à l'agence</t>
  </si>
  <si>
    <t>INTERIM A L'AGENCE</t>
  </si>
  <si>
    <t>Tertiaire non marchand</t>
  </si>
  <si>
    <t>Intérim à l'agence</t>
  </si>
  <si>
    <t>: %</t>
  </si>
  <si>
    <t>Définition</t>
  </si>
  <si>
    <t>France métro.</t>
  </si>
  <si>
    <r>
      <t xml:space="preserve">Séries longues depuis le T1 2000 :
</t>
    </r>
    <r>
      <rPr>
        <sz val="10"/>
        <color theme="1"/>
        <rFont val="Calibri"/>
        <family val="2"/>
      </rPr>
      <t>Nombre d'intérimaires en fin de trimestre par secteur d'activité en France métropolitaine
Nombre d'équivalent-emplois intérimaires à temps plein au cours du trimestre par secteur d'activité en France métropolitaine
Nombre de contrats intérimaires conclus au cours du trimestre par secteur d'activité en France métropolitaine</t>
    </r>
  </si>
  <si>
    <r>
      <t xml:space="preserve">Séries longues depuis le T1 2000 :
</t>
    </r>
    <r>
      <rPr>
        <sz val="10"/>
        <color theme="1"/>
        <rFont val="Calibri"/>
        <family val="2"/>
      </rPr>
      <t>Nombre d'intérimaires en fin de trimestre par secteur d'activité en Paca
Nombre d'équivalent-emplois intérimaires à temps plein au cours du trimestre par secteur d'activité en Paca
Nombre de contrats intérimaires conclus au cours du trimestre par secteur d'activité en Paca</t>
    </r>
  </si>
  <si>
    <r>
      <t xml:space="preserve">Séries longues depuis le T1 2000 :
</t>
    </r>
    <r>
      <rPr>
        <sz val="10"/>
        <color theme="1"/>
        <rFont val="Calibri"/>
        <family val="2"/>
      </rPr>
      <t>Nombre d'intérimaires en fin de trimestre par secteur d'activité dans les Alpes-de-Haute-Provence
Nombre d'équivalent-emplois intérimaires à temps plein au cours du trimestre par secteur d'activité dans les Alpes-de-Haute-Provence
Nombre de contrats intérimaires conclus au cours du trimestre par secteur d'activité dans les Alpes-de-Haute-Provence</t>
    </r>
  </si>
  <si>
    <r>
      <t xml:space="preserve">Séries longues depuis le T1 2000 :
</t>
    </r>
    <r>
      <rPr>
        <sz val="10"/>
        <color theme="1"/>
        <rFont val="Calibri"/>
        <family val="2"/>
      </rPr>
      <t>Nombre d'intérimaires en fin de trimestre par secteur d'activité dans les Hautes-Alpes
Nombre d'équivalent-emplois intérimaires à temps plein au cours du trimestre par secteur d'activité dans les Hautes-Alpes
Nombre de contrats intérimaires conclus au cours du trimestre par secteur d'activité dans les Hautes-Alpes</t>
    </r>
  </si>
  <si>
    <r>
      <t xml:space="preserve">Séries longues depuis le T1 2000 :
</t>
    </r>
    <r>
      <rPr>
        <sz val="10"/>
        <color theme="1"/>
        <rFont val="Calibri"/>
        <family val="2"/>
      </rPr>
      <t>Nombre d'intérimaires en fin de trimestre par secteur d'activité dans les Bouches-du-Rhône
Nombre d'équivalent-emplois intérimaires à temps plein au cours du trimestre par secteur d'activité dans les Bouches-du-Rhône
Nombre de contrats intérimaires conclus au cours du trimestre par secteur d'activité dans les Bouches-du-Rhône</t>
    </r>
  </si>
  <si>
    <r>
      <t xml:space="preserve">Séries longues depuis le T1 2000 :
</t>
    </r>
    <r>
      <rPr>
        <sz val="10"/>
        <color theme="1"/>
        <rFont val="Calibri"/>
        <family val="2"/>
      </rPr>
      <t>Nombre d'intérimaires en fin de trimestre par secteur d'activité dans le Var
Nombre d'équivalent-emplois intérimaires à temps plein au cours du trimestre par secteur d'activité dans le Var
Nombre de contrats intérimaires conclus au cours du trimestre par secteur d'activité dans le Var</t>
    </r>
  </si>
  <si>
    <r>
      <t xml:space="preserve">Séries longues depuis le T1 2000 :
</t>
    </r>
    <r>
      <rPr>
        <sz val="10"/>
        <color theme="1"/>
        <rFont val="Calibri"/>
        <family val="2"/>
      </rPr>
      <t>Nombre d'intérimaires en fin de trimestre par secteur d'activité dans le Vaucluse
Nombre d'équivalent-emplois intérimaires à temps plein au cours du trimestre par secteur d'activité dans le Vaucluse
Nombre de contrats intérimaires conclus au cours du trimestre par secteur d'activité dans le Vaucluse</t>
    </r>
  </si>
  <si>
    <r>
      <t xml:space="preserve">Séries longues depuis le T1 2000 :
</t>
    </r>
    <r>
      <rPr>
        <sz val="10"/>
        <color theme="1"/>
        <rFont val="Calibri"/>
        <family val="2"/>
      </rPr>
      <t>Nombre d'intérimaires en fin de trimestre par secteur d'activité dans les Alpes-Maritimes
Nombre d'équivalent-emplois intérimaires à temps plein au cours du trimestre par secteur d'activité dans les Alpes-Maritimes
Nombre de contrats intérimaires conclus au cours du trimestre par secteur d'activité dans les Alpes-Maritimes</t>
    </r>
  </si>
  <si>
    <t>: Part des effectifs intérimaires dans l'effectif total du secteur (emploi y compris intérim)</t>
  </si>
  <si>
    <r>
      <rPr>
        <b/>
        <sz val="12"/>
        <rFont val="Calibri"/>
        <family val="2"/>
      </rPr>
      <t>Equivalent-emplois à temps plein sur le trimestre (ETP)</t>
    </r>
    <r>
      <rPr>
        <sz val="12"/>
        <rFont val="Calibri"/>
        <family val="2"/>
      </rPr>
      <t xml:space="preserve"> ou « volume de travail temporaire » : cet indicateur correspond au volume moyen d'intérim sur le trimestre et se différencie donc du nombre d'intérimaires qui correspond au stock en fin de trimestre.</t>
    </r>
  </si>
  <si>
    <t>Taux de recours</t>
  </si>
  <si>
    <t>: Taux de recours à l'intérim selon les principaux secteurs d'activité</t>
  </si>
  <si>
    <r>
      <rPr>
        <b/>
        <sz val="10"/>
        <color indexed="8"/>
        <rFont val="Calibri"/>
        <family val="2"/>
      </rPr>
      <t xml:space="preserve">Tableau : </t>
    </r>
    <r>
      <rPr>
        <sz val="10"/>
        <color indexed="8"/>
        <rFont val="Calibri"/>
        <family val="2"/>
      </rPr>
      <t>Nombre d'intérimaires, en France métropolitaine, Paca et dans les départements de Paca (variations trimestrielles et annuelles)</t>
    </r>
    <r>
      <rPr>
        <i/>
        <sz val="10"/>
        <color indexed="8"/>
        <rFont val="Calibri"/>
        <family val="2"/>
      </rPr>
      <t xml:space="preserve">
</t>
    </r>
    <r>
      <rPr>
        <b/>
        <sz val="10"/>
        <color indexed="8"/>
        <rFont val="Calibri"/>
        <family val="2"/>
      </rPr>
      <t xml:space="preserve">Graphique : </t>
    </r>
    <r>
      <rPr>
        <sz val="10"/>
        <color indexed="8"/>
        <rFont val="Calibri"/>
        <family val="2"/>
      </rPr>
      <t>Evolution trimestrielle du nombre d'intérimaires, en Paca et en France métropolitaine</t>
    </r>
    <r>
      <rPr>
        <i/>
        <sz val="10"/>
        <color indexed="8"/>
        <rFont val="Calibri"/>
        <family val="2"/>
      </rPr>
      <t xml:space="preserve">
</t>
    </r>
    <r>
      <rPr>
        <b/>
        <sz val="10"/>
        <color indexed="8"/>
        <rFont val="Calibri"/>
        <family val="2"/>
      </rPr>
      <t xml:space="preserve">Tableau : </t>
    </r>
    <r>
      <rPr>
        <sz val="10"/>
        <color indexed="8"/>
        <rFont val="Calibri"/>
        <family val="2"/>
      </rPr>
      <t xml:space="preserve">Nombre d'intérimaires, par secteur d'activité, en Paca (variations trimestrielles et annuelles)
</t>
    </r>
    <r>
      <rPr>
        <b/>
        <sz val="10"/>
        <color indexed="8"/>
        <rFont val="Calibri"/>
        <family val="2"/>
      </rPr>
      <t xml:space="preserve">Graphique : </t>
    </r>
    <r>
      <rPr>
        <sz val="10"/>
        <color indexed="8"/>
        <rFont val="Calibri"/>
        <family val="2"/>
      </rPr>
      <t>Evolution trimestrielle du nombre d'intérimaires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Taux de recours à l'intérim,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Evolution trimestrielle de l'intérim, en Paca (nombre d'intérimaires, équivalent-emplois à temps plein, contrats conclus)</t>
    </r>
  </si>
  <si>
    <r>
      <t xml:space="preserve">Séries longues depuis le T4 2001 :
</t>
    </r>
    <r>
      <rPr>
        <sz val="10"/>
        <color theme="1"/>
        <rFont val="Calibri"/>
        <family val="2"/>
      </rPr>
      <t xml:space="preserve">Taux de recours à l'intérim selon les principaux secteurs d'activité en France métropolitaine, Paca et dans les départements de Paca
</t>
    </r>
  </si>
  <si>
    <t>: Dares, exploitation des Déclarations sociales nominatives (DSN) et des fichiers Pôle emploi des déclarations mensuelles des agences d'intérim</t>
  </si>
  <si>
    <t xml:space="preserve">Source : Dares, exploitation des Déclarations sociales nominatives (DSN) et des fichiers Pôle emploi des déclarations mensuelles des agences d'intérim
</t>
  </si>
  <si>
    <t>Nombre d'intérimaires, à l'agence, par secteur d'activité, en Provence-Alpes-Côte d'Azur</t>
  </si>
  <si>
    <r>
      <t>Ces données sont</t>
    </r>
    <r>
      <rPr>
        <b/>
        <sz val="12"/>
        <color indexed="8"/>
        <rFont val="Calibri"/>
        <family val="2"/>
      </rPr>
      <t xml:space="preserve"> corrigées des variations saisonnières </t>
    </r>
    <r>
      <rPr>
        <sz val="12"/>
        <color indexed="8"/>
        <rFont val="Calibri"/>
        <family val="2"/>
      </rPr>
      <t>(CVS). Elles sont provisoires, car elles sont révisées d'une part tous les trimestres et d'autre part une fois par an, lors de l’actualisation annuelle des coefficients de CVS.
Les données inclus désormais les CDI intérimaires. Le CDI intérimaire est entré en vigueur suite à l'accord national du 10 juillet 2013. Ce nouveau type de contrat de travail alterne des périodes d'exécution de missions et des périodes sans activité appelées "période d'intermission", sans que le contrat de travail ne soit rompu.</t>
    </r>
  </si>
  <si>
    <r>
      <t xml:space="preserve">
Les données sur les intérimaires à l'</t>
    </r>
    <r>
      <rPr>
        <b/>
        <sz val="12"/>
        <color indexed="8"/>
        <rFont val="Calibri"/>
        <family val="2"/>
      </rPr>
      <t>agence d'intérim</t>
    </r>
    <r>
      <rPr>
        <sz val="12"/>
        <color indexed="8"/>
        <rFont val="Calibri"/>
        <family val="2"/>
      </rPr>
      <t xml:space="preserve"> sont essentielles puisque ce sont elles qui sont intégrées dans les estimations d'emploi salarié de l'Insee. Elles permettent notamment de calculer des </t>
    </r>
    <r>
      <rPr>
        <b/>
        <sz val="12"/>
        <color indexed="8"/>
        <rFont val="Calibri"/>
        <family val="2"/>
      </rPr>
      <t>taux de recours à l'intérim</t>
    </r>
    <r>
      <rPr>
        <sz val="12"/>
        <color indexed="8"/>
        <rFont val="Calibri"/>
        <family val="2"/>
      </rPr>
      <t xml:space="preserve"> par secteur d'activité, en rapportant les effectifs intérimaires du secteur à l'effectif salarié total du secteur (emploi salarié y compris intérim).
Toutefois, elles ne permettent de localiser précisément le salarié intérimaire à son lieu de travail. En effet, le salarié intérimaire est comptabilisé dans la région (ou le département) de l'agence d'intérim qui établit son contrat de travail et non dans l'établissement dans lequel il effectue sa mission. Or, ce dernier peut être situé dans une autre région (ou département). Pour observer l'intérim au niveau régional et infra-régional, les données les plus pertinentes sont celles qui sont estimées à l</t>
    </r>
    <r>
      <rPr>
        <b/>
        <sz val="12"/>
        <color indexed="8"/>
        <rFont val="Calibri"/>
        <family val="2"/>
      </rPr>
      <t>'établissement utilisateur</t>
    </r>
    <r>
      <rPr>
        <sz val="12"/>
        <color indexed="8"/>
        <rFont val="Calibri"/>
        <family val="2"/>
      </rPr>
      <t xml:space="preserve">.
</t>
    </r>
  </si>
  <si>
    <t>Nombre d'intérimaires en fin de trimestre (localisés à l'agence d'intérim)</t>
  </si>
  <si>
    <t>Volume en équivalent-emplois à temps plein (ETP) au cours du trimestre (localisés à l'agence d'intérim)</t>
  </si>
  <si>
    <t>Nombre de contrats conclus au cours du trimestre (localisés à l'agence d'intérim)</t>
  </si>
  <si>
    <t>: Evolution trimestrielle du taux de recours à l'intérim selon les principaux secteurs d'activité</t>
  </si>
  <si>
    <t>: Evolution annuelle du taux de recours à l'intérim selon les principaux secteurs d'activité</t>
  </si>
  <si>
    <t>: Variation trimestrielle intérim à l'agence</t>
  </si>
  <si>
    <t>: Variation annuelle intérim à l'agence</t>
  </si>
  <si>
    <t>Variation trimestrielle du nombre d'intérimaires en fin de trimestre (localisés à l'agence d'intérim)</t>
  </si>
  <si>
    <t>Variation annuelle du nombre d'intérimaires en fin de trimestre (localisés à l'agence d'intérim)</t>
  </si>
  <si>
    <t>: Dares, exploitation des Déclarations sociales nominatives (DSN) et des fichiers France Travail des déclarations mensuelles des agences d'intérim</t>
  </si>
  <si>
    <t>Source : Dares, exploitation des Déclarations sociales nominatives (DSN) et des fichiers France Travail des déclarations mensuelles des agences d'intérim</t>
  </si>
  <si>
    <r>
      <rPr>
        <b/>
        <sz val="12"/>
        <color indexed="8"/>
        <rFont val="Calibri"/>
        <family val="2"/>
      </rPr>
      <t>Dares,</t>
    </r>
    <r>
      <rPr>
        <sz val="12"/>
        <color indexed="8"/>
        <rFont val="Calibri"/>
        <family val="2"/>
      </rPr>
      <t xml:space="preserve">  exploitation des Déclarations sociales nominatives (DSN) et des fichiers France Travail des déclarations mensuelles des agences d'intérim</t>
    </r>
  </si>
  <si>
    <t xml:space="preserve">Depuis 1995, les agences de travail temporaire établissent et adressent à l’organisme gestionnaire de l’assurance chômage (Unédic, puis Pôle emploi, puis France Travail) un relevé mensuel de contrat de travail temporaire pour chacune des missions d'intérim réalisées au cours du mois. Depuis début 2017, cette source est progressivement substituée par la nouvelle DSN. </t>
  </si>
  <si>
    <t>: 18 septembre 2025</t>
  </si>
  <si>
    <t>T1 2000</t>
  </si>
  <si>
    <t>T2 2000</t>
  </si>
  <si>
    <t>T3 2000</t>
  </si>
  <si>
    <t>T4 2000</t>
  </si>
  <si>
    <t>T1 2001</t>
  </si>
  <si>
    <t>T2 2001</t>
  </si>
  <si>
    <t>T3 2001</t>
  </si>
  <si>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</si>
  <si>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</si>
  <si>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</si>
  <si>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</si>
  <si>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</si>
  <si>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</si>
  <si>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</si>
  <si>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</si>
  <si>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</si>
  <si>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</si>
  <si>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</si>
  <si>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</si>
  <si>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</si>
  <si>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</si>
  <si>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</si>
  <si>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</si>
  <si>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</si>
  <si>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</si>
  <si>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</si>
  <si>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</si>
  <si>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</si>
  <si>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</si>
  <si>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</si>
  <si>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</si>
  <si>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</si>
  <si>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</si>
  <si>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</si>
  <si>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</si>
  <si>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</si>
  <si>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</si>
  <si>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</si>
  <si>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</si>
  <si>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</si>
  <si>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</si>
  <si>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</si>
  <si>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</si>
  <si>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</si>
  <si>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</si>
  <si>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</si>
  <si>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</si>
  <si>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</si>
  <si>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</si>
  <si>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</si>
  <si>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</si>
  <si>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</si>
  <si>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</si>
  <si>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</si>
  <si>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</si>
  <si>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</si>
  <si>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</si>
  <si>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</si>
  <si>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</si>
  <si>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</si>
  <si>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</si>
  <si>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</si>
  <si>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</si>
  <si>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</si>
  <si>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</si>
  <si>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</si>
  <si>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</si>
  <si>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</si>
  <si>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</si>
  <si>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</si>
  <si>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</si>
  <si>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</si>
  <si>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</si>
  <si>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</si>
  <si>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</si>
  <si>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</si>
  <si>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</si>
  <si>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</si>
  <si>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</si>
  <si>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</si>
  <si>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</si>
  <si>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</si>
  <si>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</si>
  <si>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</si>
  <si>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</si>
  <si>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</si>
  <si>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</si>
  <si>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</si>
  <si>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</si>
  <si>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</si>
  <si>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</si>
  <si>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</si>
  <si>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</si>
  <si>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</si>
  <si>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</si>
  <si>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</si>
  <si>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 2024</t>
  </si>
  <si>
    <t>T2 2024</t>
  </si>
  <si>
    <t>T3 2024</t>
  </si>
  <si>
    <t>T4 2024</t>
  </si>
  <si>
    <t>T1 2025</t>
  </si>
  <si>
    <t>T2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</si>
</sst>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40C]mmm\-yy;@"/>
    <numFmt numFmtId="167" formatCode="0.0"/>
  </numFmts>
  <fonts count="48" x14ac:knownFonts="1">
    <font>
      <sz val="11"/>
      <color theme="1"/>
      <name val="Calibri"/>
      <family val="2"/>
      <scheme val="minor"/>
    </font>
    <font>
      <b/>
      <sz val="8"/>
      <name val="Arial"/>
      <family val="2"/>
    </font>
    <font>
      <sz val="8"/>
      <name val="Arial"/>
      <family val="2"/>
    </font>
    <font>
      <sz val="8"/>
      <name val="Arial"/>
      <family val="2"/>
    </font>
    <font>
      <sz val="8"/>
      <color indexed="8"/>
      <name val="Arial"/>
      <family val="2"/>
    </font>
    <font>
      <sz val="10"/>
      <color indexed="8"/>
      <name val="Arial"/>
      <family val="2"/>
    </font>
    <font>
      <sz val="10"/>
      <name val="Arial"/>
      <family val="2"/>
    </font>
    <font>
      <b/>
      <sz val="10"/>
      <color indexed="8"/>
      <name val="Arial"/>
      <family val="2"/>
    </font>
    <font>
      <b/>
      <sz val="10"/>
      <name val="Arial"/>
      <family val="2"/>
    </font>
    <font>
      <b/>
      <sz val="16"/>
      <color indexed="12"/>
      <name val="Calibri"/>
      <family val="2"/>
    </font>
    <font>
      <b/>
      <sz val="14"/>
      <color indexed="12"/>
      <name val="Calibri"/>
      <family val="2"/>
    </font>
    <font>
      <sz val="11"/>
      <name val="Calibri"/>
      <family val="2"/>
    </font>
    <font>
      <u/>
      <sz val="11"/>
      <color indexed="12"/>
      <name val="Calibri"/>
      <family val="2"/>
    </font>
    <font>
      <sz val="10"/>
      <name val="Calibri"/>
      <family val="2"/>
    </font>
    <font>
      <i/>
      <sz val="10"/>
      <color indexed="8"/>
      <name val="Calibri"/>
      <family val="2"/>
    </font>
    <font>
      <b/>
      <sz val="10"/>
      <color indexed="8"/>
      <name val="Calibri"/>
      <family val="2"/>
    </font>
    <font>
      <b/>
      <sz val="16"/>
      <color indexed="8"/>
      <name val="Calibri"/>
      <family val="2"/>
    </font>
    <font>
      <b/>
      <sz val="15"/>
      <color indexed="8"/>
      <name val="Calibri"/>
      <family val="2"/>
    </font>
    <font>
      <b/>
      <sz val="9.9"/>
      <color indexed="8"/>
      <name val="Verdana"/>
      <family val="2"/>
    </font>
    <font>
      <sz val="9.9"/>
      <color indexed="8"/>
      <name val="Verdana"/>
      <family val="2"/>
    </font>
    <font>
      <i/>
      <sz val="9.9"/>
      <color indexed="8"/>
      <name val="Verdana"/>
      <family val="2"/>
    </font>
    <font>
      <i/>
      <sz val="11"/>
      <color indexed="8"/>
      <name val="Calibri"/>
      <family val="2"/>
    </font>
    <font>
      <i/>
      <sz val="8"/>
      <color indexed="8"/>
      <name val="Verdana"/>
      <family val="2"/>
    </font>
    <font>
      <sz val="10"/>
      <color indexed="8"/>
      <name val="Arial"/>
      <family val="2"/>
    </font>
    <font>
      <b/>
      <sz val="10"/>
      <color indexed="10"/>
      <name val="Arial"/>
      <family val="2"/>
    </font>
    <font>
      <b/>
      <sz val="10"/>
      <color indexed="8"/>
      <name val="Arial"/>
      <family val="2"/>
    </font>
    <font>
      <sz val="8"/>
      <name val="Calibri"/>
      <family val="2"/>
    </font>
    <font>
      <b/>
      <sz val="9"/>
      <color indexed="8"/>
      <name val="Arial"/>
      <family val="2"/>
    </font>
    <font>
      <sz val="9"/>
      <color indexed="8"/>
      <name val="Arial"/>
      <family val="2"/>
    </font>
    <font>
      <i/>
      <sz val="9"/>
      <color indexed="8"/>
      <name val="Arial"/>
      <family val="2"/>
    </font>
    <font>
      <b/>
      <sz val="10"/>
      <color theme="1"/>
      <name val="Arial"/>
      <family val="2"/>
    </font>
    <font>
      <b/>
      <i/>
      <sz val="10"/>
      <color indexed="10"/>
      <name val="Arial"/>
      <family val="2"/>
    </font>
    <font>
      <b/>
      <sz val="10"/>
      <color theme="1"/>
      <name val="Calibri"/>
      <family val="2"/>
    </font>
    <font>
      <sz val="10"/>
      <color theme="1"/>
      <name val="Calibri"/>
      <family val="2"/>
    </font>
    <font>
      <b/>
      <sz val="18"/>
      <color indexed="12"/>
      <name val="Calibri"/>
      <family val="2"/>
    </font>
    <font>
      <b/>
      <sz val="12"/>
      <color indexed="12"/>
      <name val="Calibri"/>
      <family val="2"/>
    </font>
    <font>
      <sz val="12"/>
      <color indexed="8"/>
      <name val="Calibri"/>
      <family val="2"/>
    </font>
    <font>
      <sz val="10"/>
      <color indexed="8"/>
      <name val="Calibri"/>
      <family val="2"/>
    </font>
    <font>
      <sz val="12"/>
      <name val="Calibri"/>
      <family val="2"/>
    </font>
    <font>
      <sz val="12"/>
      <name val="Calibri"/>
      <family val="2"/>
      <scheme val="minor"/>
    </font>
    <font>
      <b/>
      <sz val="12"/>
      <name val="Calibri"/>
      <family val="2"/>
    </font>
    <font>
      <i/>
      <sz val="10"/>
      <color theme="1"/>
      <name val="Arial"/>
      <family val="2"/>
    </font>
    <font>
      <sz val="8"/>
      <color indexed="8"/>
      <name val="Verdana"/>
      <family val="2"/>
    </font>
    <font>
      <sz val="11"/>
      <color indexed="8"/>
      <name val="Calibri"/>
      <family val="2"/>
    </font>
    <font>
      <sz val="10"/>
      <color rgb="FFFF0000"/>
      <name val="Arial"/>
      <family val="2"/>
    </font>
    <font>
      <b/>
      <sz val="12"/>
      <color indexed="8"/>
      <name val="Calibri"/>
      <family val="2"/>
    </font>
    <font>
      <u/>
      <sz val="11"/>
      <color theme="10"/>
      <name val="Calibri"/>
      <family val="2"/>
      <scheme val="minor"/>
    </font>
    <font>
      <b/>
      <sz val="8"/>
      <color indexed="8"/>
      <name val="Arial"/>
      <family val="2"/>
    </font>
  </fonts>
  <fills count="14">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99CCFF"/>
        <bgColor indexed="64"/>
      </patternFill>
    </fill>
    <fill>
      <patternFill patternType="solid">
        <fgColor rgb="FFFFFF00"/>
        <bgColor indexed="64"/>
      </patternFill>
    </fill>
    <fill>
      <patternFill patternType="solid">
        <fgColor theme="8"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dotted">
        <color indexed="64"/>
      </left>
      <right style="dotted">
        <color indexed="64"/>
      </right>
      <top/>
      <bottom/>
      <diagonal/>
    </border>
    <border>
      <left style="dotted">
        <color indexed="64"/>
      </left>
      <right/>
      <top/>
      <bottom/>
      <diagonal/>
    </border>
    <border>
      <left style="thin">
        <color indexed="64"/>
      </left>
      <right style="thin">
        <color indexed="64"/>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right style="dotted">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s>
  <cellStyleXfs count="4">
    <xf numFmtId="0" fontId="0" fillId="0" borderId="0"/>
    <xf numFmtId="0" fontId="12" fillId="0" borderId="0" applyNumberFormat="0" applyFill="0" applyBorder="0" applyAlignment="0" applyProtection="0">
      <alignment vertical="top"/>
      <protection locked="0"/>
    </xf>
    <xf numFmtId="0" fontId="6" fillId="0" borderId="0"/>
    <xf numFmtId="0" fontId="46" fillId="0" borderId="0" applyNumberFormat="0" applyFill="0" applyBorder="0" applyAlignment="0" applyProtection="0"/>
  </cellStyleXfs>
  <cellXfs count="273">
    <xf numFmtId="0" fontId="0" fillId="0" borderId="0" xfId="0"/>
    <xf numFmtId="0" fontId="3" fillId="0" borderId="0" xfId="0" applyFont="1"/>
    <xf numFmtId="0" fontId="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3" fillId="0" borderId="0" xfId="0" applyFont="1" applyFill="1" applyAlignment="1">
      <alignment vertical="center"/>
    </xf>
    <xf numFmtId="0" fontId="3" fillId="0" borderId="0" xfId="0" applyFont="1" applyFill="1"/>
    <xf numFmtId="0" fontId="6" fillId="0" borderId="0" xfId="0" applyFont="1" applyBorder="1"/>
    <xf numFmtId="0" fontId="8" fillId="0" borderId="0" xfId="0" applyFont="1" applyBorder="1"/>
    <xf numFmtId="0" fontId="0" fillId="0" borderId="0" xfId="0" applyFill="1" applyAlignment="1">
      <alignment vertical="center"/>
    </xf>
    <xf numFmtId="0" fontId="11" fillId="0" borderId="0" xfId="0" applyFont="1" applyFill="1" applyAlignment="1">
      <alignment vertical="center"/>
    </xf>
    <xf numFmtId="0" fontId="12" fillId="0" borderId="0" xfId="1" applyFill="1" applyAlignment="1" applyProtection="1">
      <alignment horizontal="left" vertical="center"/>
    </xf>
    <xf numFmtId="0" fontId="12" fillId="0" borderId="0" xfId="1" applyFill="1" applyAlignment="1" applyProtection="1">
      <alignment vertical="center"/>
    </xf>
    <xf numFmtId="0" fontId="0" fillId="2" borderId="0" xfId="0" applyFill="1"/>
    <xf numFmtId="0" fontId="17" fillId="2" borderId="0" xfId="0" applyFont="1" applyFill="1" applyBorder="1" applyAlignment="1">
      <alignment horizontal="center" vertical="center" wrapText="1"/>
    </xf>
    <xf numFmtId="0" fontId="18" fillId="5" borderId="2" xfId="0" applyFont="1" applyFill="1" applyBorder="1" applyAlignment="1">
      <alignment horizontal="center" vertical="top" wrapText="1"/>
    </xf>
    <xf numFmtId="0" fontId="19" fillId="6" borderId="3" xfId="0" applyFont="1" applyFill="1" applyBorder="1" applyAlignment="1">
      <alignment horizontal="left" vertical="top" wrapText="1"/>
    </xf>
    <xf numFmtId="3" fontId="18" fillId="6" borderId="3" xfId="0" applyNumberFormat="1" applyFont="1" applyFill="1" applyBorder="1" applyAlignment="1">
      <alignment horizontal="right" vertical="top" wrapText="1"/>
    </xf>
    <xf numFmtId="165" fontId="19" fillId="6" borderId="3" xfId="0" applyNumberFormat="1" applyFont="1" applyFill="1" applyBorder="1" applyAlignment="1">
      <alignment horizontal="right" vertical="top" wrapText="1"/>
    </xf>
    <xf numFmtId="0" fontId="19" fillId="0" borderId="3" xfId="0" applyFont="1" applyFill="1" applyBorder="1" applyAlignment="1">
      <alignment horizontal="left" vertical="top" wrapText="1"/>
    </xf>
    <xf numFmtId="3" fontId="18" fillId="0" borderId="3" xfId="0" applyNumberFormat="1" applyFont="1" applyFill="1" applyBorder="1" applyAlignment="1">
      <alignment horizontal="right" vertical="top" wrapText="1"/>
    </xf>
    <xf numFmtId="165" fontId="19" fillId="0" borderId="3" xfId="0" applyNumberFormat="1" applyFont="1" applyFill="1" applyBorder="1" applyAlignment="1">
      <alignment horizontal="right" vertical="top" wrapText="1"/>
    </xf>
    <xf numFmtId="0" fontId="21" fillId="2" borderId="0" xfId="0" applyFont="1" applyFill="1"/>
    <xf numFmtId="0" fontId="18" fillId="3" borderId="2" xfId="0" applyFont="1" applyFill="1" applyBorder="1" applyAlignment="1">
      <alignment horizontal="left" vertical="top" wrapText="1"/>
    </xf>
    <xf numFmtId="3" fontId="18" fillId="3" borderId="2"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3" fontId="19" fillId="6" borderId="3" xfId="0" applyNumberFormat="1" applyFont="1" applyFill="1" applyBorder="1" applyAlignment="1">
      <alignment horizontal="right" vertical="top" wrapText="1"/>
    </xf>
    <xf numFmtId="3" fontId="19" fillId="0" borderId="3" xfId="0" applyNumberFormat="1" applyFont="1" applyFill="1" applyBorder="1" applyAlignment="1">
      <alignment horizontal="right" vertical="top" wrapText="1"/>
    </xf>
    <xf numFmtId="0" fontId="23" fillId="0" borderId="0" xfId="0" applyFont="1"/>
    <xf numFmtId="0" fontId="24" fillId="0" borderId="0" xfId="0" applyFont="1" applyBorder="1"/>
    <xf numFmtId="0" fontId="24" fillId="0" borderId="0" xfId="0" applyFont="1"/>
    <xf numFmtId="0" fontId="7" fillId="0" borderId="0" xfId="0" applyFont="1"/>
    <xf numFmtId="0" fontId="5" fillId="0" borderId="0" xfId="0" applyFont="1"/>
    <xf numFmtId="0" fontId="2" fillId="0" borderId="0" xfId="0" applyFont="1" applyFill="1" applyBorder="1" applyAlignment="1"/>
    <xf numFmtId="0" fontId="2" fillId="0" borderId="0" xfId="0" applyFont="1" applyFill="1" applyBorder="1" applyAlignment="1">
      <alignment vertical="center"/>
    </xf>
    <xf numFmtId="166" fontId="18" fillId="5" borderId="2" xfId="0" applyNumberFormat="1" applyFont="1" applyFill="1" applyBorder="1" applyAlignment="1">
      <alignment horizontal="center" vertical="top" wrapText="1"/>
    </xf>
    <xf numFmtId="166" fontId="6" fillId="0" borderId="6" xfId="0" applyNumberFormat="1" applyFont="1" applyFill="1" applyBorder="1"/>
    <xf numFmtId="0" fontId="35" fillId="2" borderId="0" xfId="0" applyFont="1" applyFill="1" applyBorder="1" applyAlignment="1">
      <alignment horizontal="left" vertical="center" wrapText="1"/>
    </xf>
    <xf numFmtId="0" fontId="37" fillId="2" borderId="0" xfId="0" applyFont="1" applyFill="1" applyBorder="1" applyAlignment="1">
      <alignment horizontal="left" vertical="center" wrapText="1"/>
    </xf>
    <xf numFmtId="3" fontId="18" fillId="6" borderId="3" xfId="0" applyNumberFormat="1" applyFont="1" applyFill="1" applyBorder="1" applyAlignment="1">
      <alignment horizontal="right" vertical="center" wrapText="1"/>
    </xf>
    <xf numFmtId="3" fontId="18" fillId="0" borderId="3" xfId="0" applyNumberFormat="1" applyFont="1" applyFill="1" applyBorder="1" applyAlignment="1">
      <alignment horizontal="right" vertical="center" wrapText="1"/>
    </xf>
    <xf numFmtId="3" fontId="19" fillId="0" borderId="3" xfId="0" applyNumberFormat="1" applyFont="1" applyFill="1" applyBorder="1" applyAlignment="1">
      <alignment horizontal="right" vertical="center" wrapText="1"/>
    </xf>
    <xf numFmtId="165" fontId="19" fillId="0" borderId="3" xfId="0" applyNumberFormat="1" applyFont="1" applyFill="1" applyBorder="1" applyAlignment="1">
      <alignment horizontal="right" vertical="center" wrapText="1"/>
    </xf>
    <xf numFmtId="0" fontId="18" fillId="3" borderId="2" xfId="0" applyFont="1" applyFill="1" applyBorder="1" applyAlignment="1">
      <alignment horizontal="left" vertical="center" wrapText="1"/>
    </xf>
    <xf numFmtId="3" fontId="18" fillId="3" borderId="2" xfId="0" applyNumberFormat="1"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0" fontId="8" fillId="0" borderId="0" xfId="0" applyFont="1" applyFill="1" applyBorder="1"/>
    <xf numFmtId="0" fontId="5" fillId="0" borderId="0" xfId="0" applyFont="1" applyFill="1"/>
    <xf numFmtId="0" fontId="6" fillId="0" borderId="0" xfId="0" applyFont="1" applyFill="1" applyBorder="1"/>
    <xf numFmtId="0" fontId="41" fillId="0" borderId="0" xfId="0" applyFont="1" applyBorder="1"/>
    <xf numFmtId="0" fontId="31" fillId="0" borderId="0" xfId="0" applyFont="1" applyFill="1" applyBorder="1"/>
    <xf numFmtId="3" fontId="7" fillId="8" borderId="6" xfId="0" applyNumberFormat="1" applyFont="1" applyFill="1" applyBorder="1" applyAlignment="1">
      <alignment horizontal="right"/>
    </xf>
    <xf numFmtId="3" fontId="7" fillId="7" borderId="6" xfId="0" applyNumberFormat="1" applyFont="1" applyFill="1" applyBorder="1" applyAlignment="1">
      <alignment horizontal="right"/>
    </xf>
    <xf numFmtId="0" fontId="43" fillId="9" borderId="0" xfId="0" applyFont="1" applyFill="1"/>
    <xf numFmtId="0" fontId="0" fillId="9" borderId="0" xfId="0" applyFill="1"/>
    <xf numFmtId="0" fontId="29" fillId="10" borderId="16" xfId="0" applyFont="1" applyFill="1" applyBorder="1" applyAlignment="1">
      <alignment horizontal="center" vertical="center" wrapText="1"/>
    </xf>
    <xf numFmtId="0" fontId="29" fillId="10" borderId="17" xfId="0" applyFont="1" applyFill="1" applyBorder="1" applyAlignment="1">
      <alignment horizontal="center" vertical="center" wrapText="1"/>
    </xf>
    <xf numFmtId="0" fontId="29" fillId="10" borderId="18" xfId="0" applyFont="1" applyFill="1" applyBorder="1" applyAlignment="1">
      <alignment horizontal="center" vertical="center" wrapText="1"/>
    </xf>
    <xf numFmtId="3" fontId="7" fillId="10" borderId="0" xfId="0" applyNumberFormat="1" applyFont="1" applyFill="1" applyAlignment="1">
      <alignment horizontal="right"/>
    </xf>
    <xf numFmtId="3" fontId="5" fillId="10" borderId="24" xfId="0" applyNumberFormat="1" applyFont="1" applyFill="1" applyBorder="1" applyAlignment="1">
      <alignment horizontal="right"/>
    </xf>
    <xf numFmtId="3" fontId="5" fillId="10" borderId="25" xfId="0" applyNumberFormat="1" applyFont="1" applyFill="1" applyBorder="1" applyAlignment="1">
      <alignment horizontal="right"/>
    </xf>
    <xf numFmtId="3" fontId="5" fillId="10" borderId="26" xfId="0" applyNumberFormat="1" applyFont="1" applyFill="1" applyBorder="1" applyAlignment="1">
      <alignment horizontal="right"/>
    </xf>
    <xf numFmtId="3" fontId="5" fillId="10" borderId="19" xfId="0" applyNumberFormat="1" applyFont="1" applyFill="1" applyBorder="1" applyAlignment="1">
      <alignment horizontal="right"/>
    </xf>
    <xf numFmtId="0" fontId="44" fillId="0" borderId="0" xfId="0" applyFont="1"/>
    <xf numFmtId="0" fontId="3" fillId="9" borderId="0" xfId="0" applyFont="1" applyFill="1" applyAlignment="1">
      <alignment vertical="center"/>
    </xf>
    <xf numFmtId="0" fontId="3" fillId="9" borderId="0" xfId="0" applyFont="1" applyFill="1"/>
    <xf numFmtId="0" fontId="18" fillId="9" borderId="3" xfId="0" applyFont="1" applyFill="1" applyBorder="1" applyAlignment="1">
      <alignment vertical="center" wrapText="1"/>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3" fontId="18" fillId="9" borderId="3" xfId="0" applyNumberFormat="1" applyFont="1" applyFill="1" applyBorder="1" applyAlignment="1">
      <alignment horizontal="right" vertical="center" wrapText="1"/>
    </xf>
    <xf numFmtId="3" fontId="19" fillId="9" borderId="3" xfId="0" applyNumberFormat="1" applyFont="1" applyFill="1" applyBorder="1" applyAlignment="1">
      <alignment horizontal="right" vertical="center" wrapText="1"/>
    </xf>
    <xf numFmtId="165" fontId="19" fillId="9" borderId="3" xfId="0" applyNumberFormat="1" applyFont="1" applyFill="1" applyBorder="1" applyAlignment="1">
      <alignment horizontal="right" vertical="center" wrapText="1"/>
    </xf>
    <xf numFmtId="0" fontId="27" fillId="10" borderId="1" xfId="0" applyFont="1" applyFill="1" applyBorder="1" applyAlignment="1">
      <alignment horizontal="center" vertical="center" wrapText="1"/>
    </xf>
    <xf numFmtId="3" fontId="7" fillId="10" borderId="6" xfId="0" applyNumberFormat="1" applyFont="1" applyFill="1" applyBorder="1" applyAlignment="1">
      <alignment horizontal="right"/>
    </xf>
    <xf numFmtId="3" fontId="27" fillId="10" borderId="1" xfId="0" applyNumberFormat="1" applyFont="1" applyFill="1" applyBorder="1" applyAlignment="1">
      <alignment horizontal="center" vertical="center" wrapText="1"/>
    </xf>
    <xf numFmtId="0" fontId="8" fillId="10" borderId="0" xfId="0" applyFont="1" applyFill="1" applyBorder="1"/>
    <xf numFmtId="0" fontId="23" fillId="10" borderId="0" xfId="0" applyFont="1" applyFill="1"/>
    <xf numFmtId="0" fontId="6" fillId="10" borderId="0" xfId="0" applyFont="1" applyFill="1" applyBorder="1"/>
    <xf numFmtId="0" fontId="24" fillId="10" borderId="0" xfId="0" applyFont="1" applyFill="1" applyBorder="1"/>
    <xf numFmtId="0" fontId="25" fillId="10" borderId="0" xfId="0" applyFont="1" applyFill="1"/>
    <xf numFmtId="164" fontId="23" fillId="10" borderId="0" xfId="0" applyNumberFormat="1" applyFont="1" applyFill="1" applyAlignment="1">
      <alignment horizontal="right"/>
    </xf>
    <xf numFmtId="164" fontId="5" fillId="10" borderId="0" xfId="0" applyNumberFormat="1" applyFont="1" applyFill="1" applyAlignment="1">
      <alignment horizontal="right"/>
    </xf>
    <xf numFmtId="0" fontId="8" fillId="8" borderId="0" xfId="0" applyFont="1" applyFill="1" applyBorder="1"/>
    <xf numFmtId="0" fontId="23" fillId="8" borderId="0" xfId="0" applyFont="1" applyFill="1"/>
    <xf numFmtId="0" fontId="6" fillId="8" borderId="0" xfId="0" applyFont="1" applyFill="1" applyBorder="1"/>
    <xf numFmtId="0" fontId="24" fillId="8" borderId="0" xfId="0" applyFont="1" applyFill="1" applyBorder="1"/>
    <xf numFmtId="0" fontId="25" fillId="8" borderId="0" xfId="0" applyFont="1" applyFill="1"/>
    <xf numFmtId="164" fontId="23" fillId="8" borderId="0" xfId="0" applyNumberFormat="1" applyFont="1" applyFill="1" applyAlignment="1">
      <alignment horizontal="right"/>
    </xf>
    <xf numFmtId="164" fontId="5" fillId="8" borderId="0" xfId="0" applyNumberFormat="1" applyFont="1" applyFill="1" applyAlignment="1">
      <alignment horizontal="right"/>
    </xf>
    <xf numFmtId="0" fontId="8" fillId="7" borderId="0" xfId="0" applyFont="1" applyFill="1" applyBorder="1"/>
    <xf numFmtId="0" fontId="23" fillId="7" borderId="0" xfId="0" applyFont="1" applyFill="1"/>
    <xf numFmtId="0" fontId="6" fillId="7" borderId="0" xfId="0" applyFont="1" applyFill="1" applyBorder="1"/>
    <xf numFmtId="0" fontId="24" fillId="7" borderId="0" xfId="0" applyFont="1" applyFill="1" applyBorder="1"/>
    <xf numFmtId="0" fontId="25" fillId="7" borderId="0" xfId="0" applyFont="1" applyFill="1"/>
    <xf numFmtId="164" fontId="23" fillId="7" borderId="0" xfId="0" applyNumberFormat="1" applyFont="1" applyFill="1" applyAlignment="1">
      <alignment horizontal="right"/>
    </xf>
    <xf numFmtId="164" fontId="5" fillId="7" borderId="0" xfId="0" applyNumberFormat="1" applyFont="1" applyFill="1" applyAlignment="1">
      <alignment horizontal="right"/>
    </xf>
    <xf numFmtId="166" fontId="6" fillId="0" borderId="19" xfId="0" applyNumberFormat="1" applyFont="1" applyFill="1" applyBorder="1"/>
    <xf numFmtId="166" fontId="6" fillId="11" borderId="6" xfId="0" applyNumberFormat="1" applyFont="1" applyFill="1" applyBorder="1"/>
    <xf numFmtId="3" fontId="7" fillId="11" borderId="0" xfId="0" applyNumberFormat="1" applyFont="1" applyFill="1" applyAlignment="1">
      <alignment horizontal="right"/>
    </xf>
    <xf numFmtId="3" fontId="7" fillId="11" borderId="6" xfId="0" applyNumberFormat="1" applyFont="1" applyFill="1" applyBorder="1" applyAlignment="1">
      <alignment horizontal="right"/>
    </xf>
    <xf numFmtId="3" fontId="5" fillId="11" borderId="24" xfId="0" applyNumberFormat="1" applyFont="1" applyFill="1" applyBorder="1" applyAlignment="1">
      <alignment horizontal="right"/>
    </xf>
    <xf numFmtId="3" fontId="5" fillId="11" borderId="25" xfId="0" applyNumberFormat="1" applyFont="1" applyFill="1" applyBorder="1" applyAlignment="1">
      <alignment horizontal="right"/>
    </xf>
    <xf numFmtId="3" fontId="5" fillId="11" borderId="26" xfId="0" applyNumberFormat="1" applyFont="1" applyFill="1" applyBorder="1" applyAlignment="1">
      <alignment horizontal="right"/>
    </xf>
    <xf numFmtId="3" fontId="5" fillId="11" borderId="19" xfId="0" applyNumberFormat="1" applyFont="1" applyFill="1" applyBorder="1" applyAlignment="1">
      <alignment horizontal="right"/>
    </xf>
    <xf numFmtId="0" fontId="23" fillId="11" borderId="0" xfId="0" applyFont="1" applyFill="1"/>
    <xf numFmtId="0" fontId="5" fillId="11" borderId="0" xfId="0" applyFont="1" applyFill="1"/>
    <xf numFmtId="0" fontId="46" fillId="0" borderId="0" xfId="3" applyAlignment="1">
      <alignment vertical="center"/>
    </xf>
    <xf numFmtId="0" fontId="46" fillId="0" borderId="0" xfId="3" applyFill="1" applyAlignment="1" applyProtection="1">
      <alignment vertical="center"/>
    </xf>
    <xf numFmtId="0" fontId="27" fillId="10"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18" xfId="0" applyFont="1" applyFill="1" applyBorder="1" applyAlignment="1">
      <alignment horizontal="center" vertical="center" wrapText="1"/>
    </xf>
    <xf numFmtId="3" fontId="27" fillId="8"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29" fillId="7" borderId="16"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3" fontId="27" fillId="7" borderId="1" xfId="0" applyNumberFormat="1" applyFont="1" applyFill="1" applyBorder="1" applyAlignment="1">
      <alignment horizontal="center" vertical="center" wrapText="1"/>
    </xf>
    <xf numFmtId="3" fontId="5" fillId="11" borderId="6" xfId="0" applyNumberFormat="1" applyFont="1" applyFill="1" applyBorder="1" applyAlignment="1">
      <alignment horizontal="right"/>
    </xf>
    <xf numFmtId="3" fontId="5" fillId="8" borderId="6" xfId="0" applyNumberFormat="1" applyFont="1" applyFill="1" applyBorder="1" applyAlignment="1">
      <alignment horizontal="right"/>
    </xf>
    <xf numFmtId="3" fontId="5" fillId="7" borderId="6" xfId="0" applyNumberFormat="1" applyFont="1" applyFill="1" applyBorder="1" applyAlignment="1">
      <alignment horizontal="right"/>
    </xf>
    <xf numFmtId="0" fontId="27" fillId="8" borderId="1"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 fillId="0" borderId="0" xfId="0" applyFont="1" applyBorder="1" applyAlignment="1">
      <alignment vertical="center" wrapText="1"/>
    </xf>
    <xf numFmtId="0" fontId="4" fillId="0" borderId="0" xfId="0" applyFont="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17" fontId="2" fillId="0" borderId="0" xfId="0" applyNumberFormat="1" applyFont="1" applyBorder="1"/>
    <xf numFmtId="3" fontId="47" fillId="0" borderId="30" xfId="0" applyNumberFormat="1" applyFont="1" applyBorder="1" applyAlignment="1">
      <alignment horizontal="right"/>
    </xf>
    <xf numFmtId="0" fontId="1" fillId="0" borderId="0" xfId="0" applyFont="1" applyBorder="1" applyAlignment="1">
      <alignment horizontal="center"/>
    </xf>
    <xf numFmtId="0" fontId="4" fillId="0" borderId="0" xfId="0" applyFont="1" applyBorder="1" applyAlignment="1">
      <alignment horizontal="center" vertical="center" wrapText="1"/>
    </xf>
    <xf numFmtId="3" fontId="47" fillId="0" borderId="0" xfId="0" applyNumberFormat="1" applyFont="1" applyBorder="1" applyAlignment="1">
      <alignment horizontal="right"/>
    </xf>
    <xf numFmtId="0" fontId="6" fillId="10" borderId="0" xfId="0" applyFont="1" applyFill="1" applyBorder="1" applyAlignment="1">
      <alignment horizontal="left"/>
    </xf>
    <xf numFmtId="3" fontId="18" fillId="6" borderId="3" xfId="0" applyNumberFormat="1" applyFont="1" applyFill="1" applyBorder="1" applyAlignment="1">
      <alignment horizontal="left" vertical="center" wrapText="1"/>
    </xf>
    <xf numFmtId="165" fontId="18" fillId="6" borderId="3" xfId="0" applyNumberFormat="1" applyFont="1" applyFill="1" applyBorder="1" applyAlignment="1">
      <alignment horizontal="right" vertical="center" wrapText="1"/>
    </xf>
    <xf numFmtId="0" fontId="0" fillId="0" borderId="0" xfId="0" applyFill="1"/>
    <xf numFmtId="0" fontId="27" fillId="10" borderId="21"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30" fillId="10" borderId="20" xfId="0" applyFont="1" applyFill="1" applyBorder="1" applyAlignment="1"/>
    <xf numFmtId="0" fontId="27" fillId="7" borderId="20" xfId="0" applyFont="1" applyFill="1" applyBorder="1" applyAlignment="1">
      <alignment horizontal="center" vertical="center" wrapText="1"/>
    </xf>
    <xf numFmtId="167" fontId="23" fillId="10" borderId="0" xfId="0" applyNumberFormat="1" applyFont="1" applyFill="1" applyAlignment="1">
      <alignment vertical="center" wrapText="1"/>
    </xf>
    <xf numFmtId="164" fontId="7" fillId="11" borderId="0" xfId="0" applyNumberFormat="1" applyFont="1" applyFill="1" applyAlignment="1">
      <alignment horizontal="right"/>
    </xf>
    <xf numFmtId="164" fontId="7" fillId="10" borderId="0" xfId="0" applyNumberFormat="1" applyFont="1" applyFill="1" applyAlignment="1">
      <alignment horizontal="right"/>
    </xf>
    <xf numFmtId="0" fontId="28" fillId="0" borderId="21" xfId="0" applyFont="1" applyBorder="1" applyAlignment="1">
      <alignment vertical="center"/>
    </xf>
    <xf numFmtId="0" fontId="28" fillId="0" borderId="6" xfId="0" applyFont="1" applyBorder="1" applyAlignment="1">
      <alignment vertical="center"/>
    </xf>
    <xf numFmtId="0" fontId="27" fillId="10" borderId="31" xfId="0" applyFont="1" applyFill="1" applyBorder="1" applyAlignment="1">
      <alignment horizontal="center" vertical="center" wrapText="1"/>
    </xf>
    <xf numFmtId="0" fontId="23" fillId="0" borderId="0" xfId="0" applyFont="1" applyFill="1"/>
    <xf numFmtId="0" fontId="8" fillId="0" borderId="0" xfId="0" applyFont="1"/>
    <xf numFmtId="0" fontId="7" fillId="0" borderId="0" xfId="0" applyFont="1" applyFill="1"/>
    <xf numFmtId="164" fontId="5" fillId="11" borderId="19" xfId="0" applyNumberFormat="1" applyFont="1" applyFill="1" applyBorder="1" applyAlignment="1">
      <alignment horizontal="right"/>
    </xf>
    <xf numFmtId="164" fontId="5" fillId="10" borderId="19" xfId="0" applyNumberFormat="1" applyFont="1" applyFill="1" applyBorder="1" applyAlignment="1">
      <alignment horizontal="right"/>
    </xf>
    <xf numFmtId="0" fontId="28" fillId="10" borderId="33" xfId="0" applyFont="1" applyFill="1" applyBorder="1" applyAlignment="1">
      <alignment horizontal="center" vertical="center" wrapText="1"/>
    </xf>
    <xf numFmtId="3" fontId="28" fillId="10" borderId="32" xfId="0" applyNumberFormat="1" applyFont="1" applyFill="1" applyBorder="1" applyAlignment="1">
      <alignment horizontal="center" vertical="center" wrapText="1"/>
    </xf>
    <xf numFmtId="164" fontId="5" fillId="11" borderId="4" xfId="0" applyNumberFormat="1" applyFont="1" applyFill="1" applyBorder="1" applyAlignment="1">
      <alignment horizontal="right"/>
    </xf>
    <xf numFmtId="164" fontId="5" fillId="10" borderId="4" xfId="0" applyNumberFormat="1" applyFont="1" applyFill="1" applyBorder="1" applyAlignment="1">
      <alignment horizontal="right"/>
    </xf>
    <xf numFmtId="0" fontId="28" fillId="10" borderId="20" xfId="0" applyFont="1" applyFill="1" applyBorder="1" applyAlignment="1">
      <alignment horizontal="center" vertical="center" wrapText="1"/>
    </xf>
    <xf numFmtId="3" fontId="0" fillId="2" borderId="0" xfId="0" applyNumberFormat="1" applyFill="1"/>
    <xf numFmtId="0" fontId="1" fillId="12" borderId="28" xfId="0" applyFont="1" applyFill="1" applyBorder="1" applyAlignment="1">
      <alignment horizontal="center" vertical="center"/>
    </xf>
    <xf numFmtId="3" fontId="47" fillId="12" borderId="30" xfId="0" applyNumberFormat="1" applyFont="1" applyFill="1" applyBorder="1" applyAlignment="1">
      <alignment horizontal="right"/>
    </xf>
    <xf numFmtId="0" fontId="27" fillId="10" borderId="23" xfId="0" applyFont="1" applyFill="1" applyBorder="1" applyAlignment="1">
      <alignment horizontal="center" vertical="center" wrapText="1"/>
    </xf>
    <xf numFmtId="3" fontId="7" fillId="10" borderId="26" xfId="0" applyNumberFormat="1" applyFont="1" applyFill="1" applyBorder="1" applyAlignment="1">
      <alignment horizontal="right"/>
    </xf>
    <xf numFmtId="3" fontId="7" fillId="11" borderId="26" xfId="0" applyNumberFormat="1" applyFont="1" applyFill="1" applyBorder="1" applyAlignment="1">
      <alignment horizontal="right"/>
    </xf>
    <xf numFmtId="3" fontId="7" fillId="10" borderId="25" xfId="0" applyNumberFormat="1" applyFont="1" applyFill="1" applyBorder="1" applyAlignment="1">
      <alignment horizontal="right"/>
    </xf>
    <xf numFmtId="3" fontId="7" fillId="11" borderId="25" xfId="0" applyNumberFormat="1" applyFont="1" applyFill="1" applyBorder="1" applyAlignment="1">
      <alignment horizontal="right"/>
    </xf>
    <xf numFmtId="0" fontId="27" fillId="8" borderId="17"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8" fillId="13" borderId="0" xfId="0" applyFont="1" applyFill="1" applyBorder="1"/>
    <xf numFmtId="0" fontId="7" fillId="13" borderId="0" xfId="0" applyFont="1" applyFill="1"/>
    <xf numFmtId="0" fontId="6" fillId="13" borderId="0" xfId="0" applyFont="1" applyFill="1" applyBorder="1"/>
    <xf numFmtId="0" fontId="8" fillId="13" borderId="0" xfId="0" applyFont="1" applyFill="1"/>
    <xf numFmtId="0" fontId="41" fillId="13" borderId="0" xfId="0" applyFont="1" applyFill="1" applyBorder="1"/>
    <xf numFmtId="0" fontId="31" fillId="13" borderId="0" xfId="0" applyFont="1" applyFill="1" applyBorder="1"/>
    <xf numFmtId="164" fontId="7" fillId="10" borderId="6" xfId="0" applyNumberFormat="1" applyFont="1" applyFill="1" applyBorder="1" applyAlignment="1">
      <alignment horizontal="right"/>
    </xf>
    <xf numFmtId="164" fontId="5" fillId="10" borderId="24" xfId="0" applyNumberFormat="1" applyFont="1" applyFill="1" applyBorder="1" applyAlignment="1">
      <alignment horizontal="right"/>
    </xf>
    <xf numFmtId="164" fontId="5" fillId="10" borderId="25" xfId="0" applyNumberFormat="1" applyFont="1" applyFill="1" applyBorder="1" applyAlignment="1">
      <alignment horizontal="right"/>
    </xf>
    <xf numFmtId="164" fontId="5" fillId="10" borderId="26" xfId="0" applyNumberFormat="1" applyFont="1" applyFill="1" applyBorder="1" applyAlignment="1">
      <alignment horizontal="right"/>
    </xf>
    <xf numFmtId="164" fontId="7" fillId="10" borderId="26" xfId="0" applyNumberFormat="1" applyFont="1" applyFill="1" applyBorder="1" applyAlignment="1">
      <alignment horizontal="right"/>
    </xf>
    <xf numFmtId="164" fontId="7" fillId="11" borderId="6" xfId="0" applyNumberFormat="1" applyFont="1" applyFill="1" applyBorder="1" applyAlignment="1">
      <alignment horizontal="right"/>
    </xf>
    <xf numFmtId="164" fontId="5" fillId="11" borderId="24" xfId="0" applyNumberFormat="1" applyFont="1" applyFill="1" applyBorder="1" applyAlignment="1">
      <alignment horizontal="right"/>
    </xf>
    <xf numFmtId="164" fontId="5" fillId="11" borderId="25" xfId="0" applyNumberFormat="1" applyFont="1" applyFill="1" applyBorder="1" applyAlignment="1">
      <alignment horizontal="right"/>
    </xf>
    <xf numFmtId="164" fontId="5" fillId="11" borderId="26" xfId="0" applyNumberFormat="1" applyFont="1" applyFill="1" applyBorder="1" applyAlignment="1">
      <alignment horizontal="right"/>
    </xf>
    <xf numFmtId="164" fontId="7" fillId="11" borderId="26" xfId="0" applyNumberFormat="1" applyFont="1" applyFill="1" applyBorder="1" applyAlignment="1">
      <alignment horizontal="right"/>
    </xf>
    <xf numFmtId="164" fontId="7" fillId="7" borderId="6" xfId="0" applyNumberFormat="1" applyFont="1" applyFill="1" applyBorder="1" applyAlignment="1">
      <alignment horizontal="right"/>
    </xf>
    <xf numFmtId="164" fontId="5" fillId="7" borderId="6" xfId="0" applyNumberFormat="1" applyFont="1" applyFill="1" applyBorder="1" applyAlignment="1">
      <alignment horizontal="right"/>
    </xf>
    <xf numFmtId="164" fontId="5" fillId="11" borderId="6" xfId="0" applyNumberFormat="1" applyFont="1" applyFill="1" applyBorder="1" applyAlignment="1">
      <alignment horizontal="right"/>
    </xf>
    <xf numFmtId="0" fontId="23" fillId="0" borderId="0" xfId="0" applyFont="1" applyAlignment="1">
      <alignment horizontal="center"/>
    </xf>
    <xf numFmtId="0" fontId="23" fillId="8" borderId="5" xfId="0" applyFont="1" applyFill="1" applyBorder="1" applyAlignment="1">
      <alignment horizontal="center" vertical="center" wrapText="1"/>
    </xf>
    <xf numFmtId="0" fontId="23" fillId="8" borderId="0" xfId="0" applyFont="1" applyFill="1" applyAlignment="1">
      <alignment horizontal="center" vertical="center" wrapText="1"/>
    </xf>
    <xf numFmtId="0" fontId="23" fillId="7" borderId="0" xfId="0" applyFont="1" applyFill="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10" borderId="0" xfId="0" applyFont="1" applyFill="1" applyAlignment="1">
      <alignment horizontal="center" vertical="center" wrapText="1"/>
    </xf>
    <xf numFmtId="0" fontId="23" fillId="0" borderId="0" xfId="0" applyFont="1" applyBorder="1" applyAlignment="1">
      <alignment horizontal="left" vertical="center"/>
    </xf>
    <xf numFmtId="0" fontId="23" fillId="0" borderId="27" xfId="0" applyFont="1" applyBorder="1" applyAlignment="1">
      <alignment horizontal="left" vertical="center"/>
    </xf>
    <xf numFmtId="0" fontId="23" fillId="8" borderId="4"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0" xfId="0" applyFont="1" applyFill="1" applyAlignment="1">
      <alignment horizontal="center" vertical="center" wrapText="1"/>
    </xf>
    <xf numFmtId="0" fontId="8" fillId="0" borderId="0" xfId="0" applyFont="1" applyBorder="1" applyAlignment="1">
      <alignment horizontal="left"/>
    </xf>
    <xf numFmtId="0" fontId="6" fillId="0" borderId="0" xfId="0" applyFont="1" applyBorder="1" applyAlignment="1">
      <alignment horizontal="left"/>
    </xf>
    <xf numFmtId="0" fontId="30" fillId="10" borderId="15" xfId="0" applyFont="1" applyFill="1" applyBorder="1" applyAlignment="1">
      <alignment horizontal="center"/>
    </xf>
    <xf numFmtId="0" fontId="30" fillId="10" borderId="23" xfId="0" applyFont="1" applyFill="1" applyBorder="1" applyAlignment="1">
      <alignment horizontal="center"/>
    </xf>
    <xf numFmtId="0" fontId="30" fillId="10" borderId="20" xfId="0" applyFont="1" applyFill="1" applyBorder="1" applyAlignment="1">
      <alignment horizontal="center"/>
    </xf>
    <xf numFmtId="0" fontId="27" fillId="8" borderId="15"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8" borderId="20" xfId="0" applyFont="1" applyFill="1" applyBorder="1" applyAlignment="1">
      <alignment horizontal="center" vertical="center" wrapText="1"/>
    </xf>
    <xf numFmtId="0" fontId="28" fillId="0" borderId="21" xfId="0" applyFont="1" applyBorder="1" applyAlignment="1">
      <alignment horizontal="center" vertical="center"/>
    </xf>
    <xf numFmtId="0" fontId="28" fillId="0" borderId="6" xfId="0" applyFont="1" applyBorder="1" applyAlignment="1">
      <alignment horizontal="center" vertical="center"/>
    </xf>
    <xf numFmtId="0" fontId="28" fillId="0" borderId="22" xfId="0" applyFont="1" applyBorder="1" applyAlignment="1">
      <alignment horizontal="center" vertical="center"/>
    </xf>
    <xf numFmtId="0" fontId="30" fillId="8" borderId="15" xfId="0" applyFont="1" applyFill="1" applyBorder="1" applyAlignment="1">
      <alignment horizontal="center"/>
    </xf>
    <xf numFmtId="0" fontId="30" fillId="8" borderId="23" xfId="0" applyFont="1" applyFill="1" applyBorder="1" applyAlignment="1">
      <alignment horizontal="center"/>
    </xf>
    <xf numFmtId="0" fontId="30" fillId="8" borderId="20" xfId="0" applyFont="1" applyFill="1" applyBorder="1" applyAlignment="1">
      <alignment horizontal="center"/>
    </xf>
    <xf numFmtId="0" fontId="30" fillId="7" borderId="15" xfId="0" applyFont="1" applyFill="1" applyBorder="1" applyAlignment="1">
      <alignment horizontal="center"/>
    </xf>
    <xf numFmtId="0" fontId="30" fillId="7" borderId="23" xfId="0" applyFont="1" applyFill="1" applyBorder="1" applyAlignment="1">
      <alignment horizontal="center"/>
    </xf>
    <xf numFmtId="0" fontId="30" fillId="7" borderId="20" xfId="0" applyFont="1" applyFill="1" applyBorder="1" applyAlignment="1">
      <alignment horizontal="center"/>
    </xf>
    <xf numFmtId="0" fontId="27" fillId="10" borderId="20" xfId="0" applyFont="1" applyFill="1" applyBorder="1" applyAlignment="1">
      <alignment horizontal="center" vertical="center" wrapText="1"/>
    </xf>
    <xf numFmtId="0" fontId="27" fillId="10" borderId="15" xfId="0" applyFont="1" applyFill="1" applyBorder="1" applyAlignment="1">
      <alignment horizontal="center" vertical="center" wrapText="1"/>
    </xf>
    <xf numFmtId="0" fontId="27" fillId="10" borderId="1" xfId="0" applyFont="1" applyFill="1" applyBorder="1" applyAlignment="1">
      <alignment horizontal="center" vertical="center" wrapText="1"/>
    </xf>
    <xf numFmtId="3" fontId="27" fillId="10" borderId="15" xfId="0" applyNumberFormat="1"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27" fillId="8" borderId="22" xfId="0" applyFont="1" applyFill="1" applyBorder="1" applyAlignment="1">
      <alignment horizontal="center" vertical="center" wrapText="1"/>
    </xf>
    <xf numFmtId="3" fontId="27" fillId="8" borderId="21" xfId="0" applyNumberFormat="1" applyFont="1" applyFill="1" applyBorder="1" applyAlignment="1">
      <alignment horizontal="center" vertical="center" wrapText="1"/>
    </xf>
    <xf numFmtId="3" fontId="27" fillId="8" borderId="22" xfId="0" applyNumberFormat="1" applyFont="1" applyFill="1" applyBorder="1" applyAlignment="1">
      <alignment horizontal="center" vertical="center" wrapText="1"/>
    </xf>
    <xf numFmtId="0" fontId="27" fillId="7" borderId="21" xfId="0" applyFont="1" applyFill="1" applyBorder="1" applyAlignment="1">
      <alignment horizontal="center" vertical="center" wrapText="1"/>
    </xf>
    <xf numFmtId="0" fontId="27" fillId="7" borderId="22"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1" xfId="0" applyFont="1" applyFill="1" applyBorder="1" applyAlignment="1">
      <alignment horizontal="center" vertical="center" wrapText="1"/>
    </xf>
    <xf numFmtId="3" fontId="27" fillId="7" borderId="15" xfId="0" applyNumberFormat="1" applyFont="1" applyFill="1" applyBorder="1" applyAlignment="1">
      <alignment horizontal="center" vertical="center" wrapText="1"/>
    </xf>
    <xf numFmtId="0" fontId="27" fillId="7" borderId="23"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1" fillId="0" borderId="15" xfId="0" applyFont="1" applyBorder="1" applyAlignment="1">
      <alignment horizontal="center"/>
    </xf>
    <xf numFmtId="0" fontId="1" fillId="0" borderId="23" xfId="0" applyFont="1" applyBorder="1" applyAlignment="1">
      <alignment horizontal="center"/>
    </xf>
    <xf numFmtId="0" fontId="32" fillId="0" borderId="0" xfId="0" applyFont="1" applyFill="1" applyAlignment="1">
      <alignment horizontal="left" vertical="center" wrapText="1"/>
    </xf>
    <xf numFmtId="0" fontId="33" fillId="0" borderId="0" xfId="0" applyFont="1" applyFill="1" applyAlignment="1">
      <alignment horizontal="left" vertical="center" wrapText="1"/>
    </xf>
    <xf numFmtId="0" fontId="9" fillId="0"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3" fillId="0" borderId="0" xfId="0" applyFont="1" applyFill="1" applyAlignment="1">
      <alignment horizontal="left" vertical="center" wrapText="1"/>
    </xf>
    <xf numFmtId="0" fontId="14" fillId="0" borderId="0" xfId="0" applyFont="1" applyFill="1" applyAlignment="1">
      <alignment horizontal="left" vertical="center" wrapText="1"/>
    </xf>
    <xf numFmtId="0" fontId="36" fillId="9" borderId="0" xfId="0" applyFont="1" applyFill="1" applyBorder="1" applyAlignment="1">
      <alignment horizontal="justify" vertical="center" wrapText="1"/>
    </xf>
    <xf numFmtId="0" fontId="34" fillId="0" borderId="0" xfId="0" applyFont="1" applyFill="1" applyBorder="1" applyAlignment="1">
      <alignment horizontal="center" vertical="center" wrapText="1"/>
    </xf>
    <xf numFmtId="0" fontId="36" fillId="0" borderId="0" xfId="0" applyFont="1" applyFill="1" applyBorder="1" applyAlignment="1">
      <alignment horizontal="justify" vertical="center" wrapText="1"/>
    </xf>
    <xf numFmtId="0" fontId="36" fillId="0" borderId="0" xfId="0" applyFont="1" applyFill="1" applyBorder="1" applyAlignment="1">
      <alignment horizontal="left" vertical="center" wrapText="1"/>
    </xf>
    <xf numFmtId="0" fontId="38" fillId="9" borderId="0" xfId="1" applyNumberFormat="1" applyFont="1" applyFill="1" applyAlignment="1" applyProtection="1">
      <alignment horizontal="justify" vertical="center" wrapText="1"/>
    </xf>
    <xf numFmtId="0" fontId="39" fillId="9" borderId="0" xfId="0" applyFont="1" applyFill="1" applyAlignment="1">
      <alignment horizontal="justify" vertical="center" wrapText="1"/>
    </xf>
    <xf numFmtId="166" fontId="38" fillId="9" borderId="0" xfId="1" applyNumberFormat="1" applyFont="1" applyFill="1" applyAlignment="1" applyProtection="1">
      <alignment horizontal="justify" vertical="center" wrapText="1"/>
    </xf>
    <xf numFmtId="0" fontId="0" fillId="9" borderId="0" xfId="0" applyFill="1" applyAlignment="1">
      <alignment horizontal="justify" vertical="center" wrapText="1"/>
    </xf>
    <xf numFmtId="0" fontId="17" fillId="2" borderId="7" xfId="0" applyFont="1" applyFill="1" applyBorder="1" applyAlignment="1">
      <alignment horizontal="left" vertical="center" wrapText="1"/>
    </xf>
    <xf numFmtId="0" fontId="17" fillId="0" borderId="7" xfId="0" applyFont="1" applyBorder="1" applyAlignment="1">
      <alignment horizontal="left" vertical="center" wrapText="1"/>
    </xf>
    <xf numFmtId="0" fontId="18" fillId="5" borderId="10"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4" xfId="0"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42" fillId="9" borderId="0" xfId="0" applyFont="1" applyFill="1" applyBorder="1" applyAlignment="1">
      <alignment horizontal="left" vertical="top" wrapText="1"/>
    </xf>
    <xf numFmtId="0" fontId="22" fillId="9" borderId="0" xfId="0" applyFont="1" applyFill="1" applyBorder="1" applyAlignment="1">
      <alignment horizontal="left" vertical="top" wrapText="1"/>
    </xf>
    <xf numFmtId="0" fontId="16"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8" fillId="0" borderId="3" xfId="0" applyFont="1" applyFill="1" applyBorder="1" applyAlignment="1">
      <alignment horizontal="center" vertical="top" wrapText="1"/>
    </xf>
    <xf numFmtId="0" fontId="18" fillId="0" borderId="8" xfId="0" applyFont="1" applyFill="1" applyBorder="1" applyAlignment="1">
      <alignment horizontal="center" vertical="top" wrapText="1"/>
    </xf>
    <xf numFmtId="0" fontId="18" fillId="0" borderId="9" xfId="0" applyFont="1" applyFill="1" applyBorder="1" applyAlignment="1">
      <alignment horizontal="center" vertical="top" wrapText="1"/>
    </xf>
  </cellXfs>
  <cellStyles count="4">
    <cellStyle name="Lien hypertexte" xfId="3" builtinId="8"/>
    <cellStyle name="Lien hypertexte 2" xfId="1" xr:uid="{00000000-0005-0000-0000-000001000000}"/>
    <cellStyle name="Normal" xfId="0" builtinId="0"/>
    <cellStyle name="Normal 2" xfId="2" xr:uid="{00000000-0005-0000-0000-000003000000}"/>
  </cellStyles>
  <dxfs count="0"/>
  <tableStyles count="0" defaultTableStyle="TableStyleMedium9" defaultPivotStyle="PivotStyleLight16"/>
  <colors>
    <mruColors>
      <color rgb="FFFFFFCC"/>
      <color rgb="FFCCFFCC"/>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l'intérim, à l'agence,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17505654082959257"/>
          <c:y val="4.6451867396827502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Nombre d'intérimaires</c:v>
          </c:tx>
          <c:spPr>
            <a:ln w="25400">
              <a:solidFill>
                <a:srgbClr val="FF0000"/>
              </a:solidFill>
              <a:prstDash val="solid"/>
            </a:ln>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masquer'!$D$10:$D$51</c:f>
              <c:numCache>
                <c:formatCode>#\ ##0.0</c:formatCode>
                <c:ptCount val="42"/>
                <c:pt idx="0">
                  <c:v>100</c:v>
                </c:pt>
                <c:pt idx="1">
                  <c:v>109.87681838398993</c:v>
                </c:pt>
                <c:pt idx="2">
                  <c:v>111.04918778325658</c:v>
                </c:pt>
                <c:pt idx="3">
                  <c:v>112.69148089773422</c:v>
                </c:pt>
                <c:pt idx="4">
                  <c:v>115.23407936795348</c:v>
                </c:pt>
                <c:pt idx="5">
                  <c:v>120.51233135857791</c:v>
                </c:pt>
                <c:pt idx="6">
                  <c:v>121.7452760428547</c:v>
                </c:pt>
                <c:pt idx="7">
                  <c:v>128.37034566924908</c:v>
                </c:pt>
                <c:pt idx="8">
                  <c:v>132.89399420766844</c:v>
                </c:pt>
                <c:pt idx="9">
                  <c:v>137.76644900350297</c:v>
                </c:pt>
                <c:pt idx="10">
                  <c:v>141.80121771871285</c:v>
                </c:pt>
                <c:pt idx="11">
                  <c:v>145.79020905197282</c:v>
                </c:pt>
                <c:pt idx="12">
                  <c:v>149.57185705629735</c:v>
                </c:pt>
                <c:pt idx="13">
                  <c:v>148.13960765916531</c:v>
                </c:pt>
                <c:pt idx="14">
                  <c:v>150.65880928134757</c:v>
                </c:pt>
                <c:pt idx="15">
                  <c:v>147.51420765167498</c:v>
                </c:pt>
                <c:pt idx="16">
                  <c:v>153.15498934897457</c:v>
                </c:pt>
                <c:pt idx="17">
                  <c:v>151.89308408803811</c:v>
                </c:pt>
                <c:pt idx="18">
                  <c:v>152.4790669382796</c:v>
                </c:pt>
                <c:pt idx="19">
                  <c:v>149.91531501467497</c:v>
                </c:pt>
                <c:pt idx="20">
                  <c:v>91.759932343368291</c:v>
                </c:pt>
                <c:pt idx="21">
                  <c:v>121.36888378731447</c:v>
                </c:pt>
                <c:pt idx="22">
                  <c:v>140.22332481371643</c:v>
                </c:pt>
                <c:pt idx="23">
                  <c:v>147.01099462604489</c:v>
                </c:pt>
                <c:pt idx="24">
                  <c:v>151.98762641123429</c:v>
                </c:pt>
                <c:pt idx="25">
                  <c:v>161.32592230575355</c:v>
                </c:pt>
                <c:pt idx="26">
                  <c:v>161.57772327840897</c:v>
                </c:pt>
                <c:pt idx="27">
                  <c:v>164.90658228300242</c:v>
                </c:pt>
                <c:pt idx="28">
                  <c:v>162.6615018218443</c:v>
                </c:pt>
                <c:pt idx="29">
                  <c:v>162.07667357992904</c:v>
                </c:pt>
                <c:pt idx="30">
                  <c:v>162.32215310985603</c:v>
                </c:pt>
                <c:pt idx="31">
                  <c:v>161.73289860897347</c:v>
                </c:pt>
                <c:pt idx="32">
                  <c:v>158.68912300239242</c:v>
                </c:pt>
                <c:pt idx="33">
                  <c:v>156.61464612658321</c:v>
                </c:pt>
                <c:pt idx="34">
                  <c:v>155.47484715245957</c:v>
                </c:pt>
                <c:pt idx="35">
                  <c:v>158.67092442430868</c:v>
                </c:pt>
                <c:pt idx="36">
                  <c:v>158.80597161271623</c:v>
                </c:pt>
                <c:pt idx="37">
                  <c:v>159.25277640759242</c:v>
                </c:pt>
                <c:pt idx="38">
                  <c:v>159.67517051626686</c:v>
                </c:pt>
                <c:pt idx="39">
                  <c:v>155.23500715097472</c:v>
                </c:pt>
                <c:pt idx="40">
                  <c:v>152.96592061152271</c:v>
                </c:pt>
                <c:pt idx="41">
                  <c:v>153.54936522331718</c:v>
                </c:pt>
              </c:numCache>
            </c:numRef>
          </c:val>
          <c:smooth val="0"/>
          <c:extLst>
            <c:ext xmlns:c16="http://schemas.microsoft.com/office/drawing/2014/chart" uri="{C3380CC4-5D6E-409C-BE32-E72D297353CC}">
              <c16:uniqueId val="{00000000-1323-49CF-A970-F79B1D0710B6}"/>
            </c:ext>
          </c:extLst>
        </c:ser>
        <c:ser>
          <c:idx val="1"/>
          <c:order val="1"/>
          <c:tx>
            <c:v>Equivalents-emploi à temps plein</c:v>
          </c:tx>
          <c:spPr>
            <a:ln w="25400">
              <a:solidFill>
                <a:srgbClr val="0000FF"/>
              </a:solidFill>
              <a:prstDash val="solid"/>
            </a:ln>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masquer'!$N$10:$N$51</c:f>
              <c:numCache>
                <c:formatCode>#\ ##0.0</c:formatCode>
                <c:ptCount val="42"/>
                <c:pt idx="0">
                  <c:v>100</c:v>
                </c:pt>
                <c:pt idx="1">
                  <c:v>106.86573731665503</c:v>
                </c:pt>
                <c:pt idx="2">
                  <c:v>110.61976455799231</c:v>
                </c:pt>
                <c:pt idx="3">
                  <c:v>111.82981933581718</c:v>
                </c:pt>
                <c:pt idx="4">
                  <c:v>114.19912024045269</c:v>
                </c:pt>
                <c:pt idx="5">
                  <c:v>118.32284546424054</c:v>
                </c:pt>
                <c:pt idx="6">
                  <c:v>123.24106418065199</c:v>
                </c:pt>
                <c:pt idx="7">
                  <c:v>124.61076754730192</c:v>
                </c:pt>
                <c:pt idx="8">
                  <c:v>132.32672678804511</c:v>
                </c:pt>
                <c:pt idx="9">
                  <c:v>135.97137792717183</c:v>
                </c:pt>
                <c:pt idx="10">
                  <c:v>141.78189415117916</c:v>
                </c:pt>
                <c:pt idx="11">
                  <c:v>145.01338775439478</c:v>
                </c:pt>
                <c:pt idx="12">
                  <c:v>149.10196810212534</c:v>
                </c:pt>
                <c:pt idx="13">
                  <c:v>148.68427739753585</c:v>
                </c:pt>
                <c:pt idx="14">
                  <c:v>148.31004629081133</c:v>
                </c:pt>
                <c:pt idx="15">
                  <c:v>151.60311957257042</c:v>
                </c:pt>
                <c:pt idx="16">
                  <c:v>153.3272153072771</c:v>
                </c:pt>
                <c:pt idx="17">
                  <c:v>152.36733266682842</c:v>
                </c:pt>
                <c:pt idx="18">
                  <c:v>150.81978742015062</c:v>
                </c:pt>
                <c:pt idx="19">
                  <c:v>152.84208354356906</c:v>
                </c:pt>
                <c:pt idx="20">
                  <c:v>143.24828231186095</c:v>
                </c:pt>
                <c:pt idx="21">
                  <c:v>92.838989677483809</c:v>
                </c:pt>
                <c:pt idx="22">
                  <c:v>137.64551062354323</c:v>
                </c:pt>
                <c:pt idx="23">
                  <c:v>144.11440686828126</c:v>
                </c:pt>
                <c:pt idx="24">
                  <c:v>150.21040689104527</c:v>
                </c:pt>
                <c:pt idx="25">
                  <c:v>155.19662978642785</c:v>
                </c:pt>
                <c:pt idx="26">
                  <c:v>159.3421606708587</c:v>
                </c:pt>
                <c:pt idx="27">
                  <c:v>165.30073072132956</c:v>
                </c:pt>
                <c:pt idx="28">
                  <c:v>169.01895241176868</c:v>
                </c:pt>
                <c:pt idx="29">
                  <c:v>163.1119139964147</c:v>
                </c:pt>
                <c:pt idx="30">
                  <c:v>162.77594120805304</c:v>
                </c:pt>
                <c:pt idx="31">
                  <c:v>163.83904367122889</c:v>
                </c:pt>
                <c:pt idx="32">
                  <c:v>162.2320607734965</c:v>
                </c:pt>
                <c:pt idx="33">
                  <c:v>158.42562198251099</c:v>
                </c:pt>
                <c:pt idx="34">
                  <c:v>158.02980520140446</c:v>
                </c:pt>
                <c:pt idx="35">
                  <c:v>159.95484273389974</c:v>
                </c:pt>
                <c:pt idx="36">
                  <c:v>160.15660331968419</c:v>
                </c:pt>
                <c:pt idx="37">
                  <c:v>159.7433440825767</c:v>
                </c:pt>
                <c:pt idx="38">
                  <c:v>160.79103452034323</c:v>
                </c:pt>
                <c:pt idx="39">
                  <c:v>157.9572219256128</c:v>
                </c:pt>
                <c:pt idx="40">
                  <c:v>153.75190482853174</c:v>
                </c:pt>
                <c:pt idx="41">
                  <c:v>152.80883852098495</c:v>
                </c:pt>
              </c:numCache>
            </c:numRef>
          </c:val>
          <c:smooth val="0"/>
          <c:extLst>
            <c:ext xmlns:c16="http://schemas.microsoft.com/office/drawing/2014/chart" uri="{C3380CC4-5D6E-409C-BE32-E72D297353CC}">
              <c16:uniqueId val="{00000001-1323-49CF-A970-F79B1D0710B6}"/>
            </c:ext>
          </c:extLst>
        </c:ser>
        <c:ser>
          <c:idx val="2"/>
          <c:order val="2"/>
          <c:tx>
            <c:v>Contrats conclus</c:v>
          </c:tx>
          <c:spPr>
            <a:ln w="25400"/>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masquer'!$U$10:$U$51</c:f>
              <c:numCache>
                <c:formatCode>#\ ##0.0</c:formatCode>
                <c:ptCount val="42"/>
                <c:pt idx="0">
                  <c:v>100</c:v>
                </c:pt>
                <c:pt idx="1">
                  <c:v>104.79400289609106</c:v>
                </c:pt>
                <c:pt idx="2">
                  <c:v>104.6527495981688</c:v>
                </c:pt>
                <c:pt idx="3">
                  <c:v>101.38954116832977</c:v>
                </c:pt>
                <c:pt idx="4">
                  <c:v>105.09702903546389</c:v>
                </c:pt>
                <c:pt idx="5">
                  <c:v>111.27975551837221</c:v>
                </c:pt>
                <c:pt idx="6">
                  <c:v>110.71571878044801</c:v>
                </c:pt>
                <c:pt idx="7">
                  <c:v>112.85065636507063</c:v>
                </c:pt>
                <c:pt idx="8">
                  <c:v>122.86604755798889</c:v>
                </c:pt>
                <c:pt idx="9">
                  <c:v>126.75625352177302</c:v>
                </c:pt>
                <c:pt idx="10">
                  <c:v>130.49916040848873</c:v>
                </c:pt>
                <c:pt idx="11">
                  <c:v>129.44566801447797</c:v>
                </c:pt>
                <c:pt idx="12">
                  <c:v>132.82783851076539</c:v>
                </c:pt>
                <c:pt idx="13">
                  <c:v>132.55614036144371</c:v>
                </c:pt>
                <c:pt idx="14">
                  <c:v>132.59001393255653</c:v>
                </c:pt>
                <c:pt idx="15">
                  <c:v>132.74875615971217</c:v>
                </c:pt>
                <c:pt idx="16">
                  <c:v>137.63562601621777</c:v>
                </c:pt>
                <c:pt idx="17">
                  <c:v>136.90105795764694</c:v>
                </c:pt>
                <c:pt idx="18">
                  <c:v>135.15158696735327</c:v>
                </c:pt>
                <c:pt idx="19">
                  <c:v>136.84340120111648</c:v>
                </c:pt>
                <c:pt idx="20">
                  <c:v>125.37685859827315</c:v>
                </c:pt>
                <c:pt idx="21">
                  <c:v>73.571155358874165</c:v>
                </c:pt>
                <c:pt idx="22">
                  <c:v>114.52644693742482</c:v>
                </c:pt>
                <c:pt idx="23">
                  <c:v>119.19111012635514</c:v>
                </c:pt>
                <c:pt idx="24">
                  <c:v>122.42854290362186</c:v>
                </c:pt>
                <c:pt idx="25">
                  <c:v>126.0313814722554</c:v>
                </c:pt>
                <c:pt idx="26">
                  <c:v>133.55735885154013</c:v>
                </c:pt>
                <c:pt idx="27">
                  <c:v>140.92988302714625</c:v>
                </c:pt>
                <c:pt idx="28">
                  <c:v>143.40034538085436</c:v>
                </c:pt>
                <c:pt idx="29">
                  <c:v>143.74459415526661</c:v>
                </c:pt>
                <c:pt idx="30">
                  <c:v>142.05618785953919</c:v>
                </c:pt>
                <c:pt idx="31">
                  <c:v>143.43610188488108</c:v>
                </c:pt>
                <c:pt idx="32">
                  <c:v>144.9631616561544</c:v>
                </c:pt>
                <c:pt idx="33">
                  <c:v>142.51042812399277</c:v>
                </c:pt>
                <c:pt idx="34">
                  <c:v>142.15536832851322</c:v>
                </c:pt>
                <c:pt idx="35">
                  <c:v>145.38506892554065</c:v>
                </c:pt>
                <c:pt idx="36">
                  <c:v>143.71732559715525</c:v>
                </c:pt>
                <c:pt idx="37">
                  <c:v>146.05523425569032</c:v>
                </c:pt>
                <c:pt idx="38">
                  <c:v>141.80894922432063</c:v>
                </c:pt>
                <c:pt idx="39">
                  <c:v>141.91145230866499</c:v>
                </c:pt>
                <c:pt idx="40">
                  <c:v>139.48571769435679</c:v>
                </c:pt>
                <c:pt idx="41">
                  <c:v>138.87640634921581</c:v>
                </c:pt>
              </c:numCache>
            </c:numRef>
          </c:val>
          <c:smooth val="0"/>
          <c:extLst>
            <c:ext xmlns:c16="http://schemas.microsoft.com/office/drawing/2014/chart" uri="{C3380CC4-5D6E-409C-BE32-E72D297353CC}">
              <c16:uniqueId val="{00000002-1323-49CF-A970-F79B1D0710B6}"/>
            </c:ext>
          </c:extLst>
        </c:ser>
        <c:dLbls>
          <c:showLegendKey val="0"/>
          <c:showVal val="0"/>
          <c:showCatName val="0"/>
          <c:showSerName val="0"/>
          <c:showPercent val="0"/>
          <c:showBubbleSize val="0"/>
        </c:dLbls>
        <c:smooth val="0"/>
        <c:axId val="148034304"/>
        <c:axId val="148035840"/>
      </c:lineChart>
      <c:catAx>
        <c:axId val="148034304"/>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8035840"/>
        <c:crossesAt val="100"/>
        <c:auto val="0"/>
        <c:lblAlgn val="ctr"/>
        <c:lblOffset val="100"/>
        <c:tickLblSkip val="1"/>
        <c:tickMarkSkip val="1"/>
        <c:noMultiLvlLbl val="0"/>
      </c:catAx>
      <c:valAx>
        <c:axId val="148035840"/>
        <c:scaling>
          <c:orientation val="minMax"/>
          <c:max val="170"/>
          <c:min val="70"/>
        </c:scaling>
        <c:delete val="0"/>
        <c:axPos val="l"/>
        <c:majorGridlines>
          <c:spPr>
            <a:ln>
              <a:prstDash val="sysDash"/>
            </a:ln>
          </c:spPr>
        </c:majorGridlines>
        <c:numFmt formatCode="#,##0" sourceLinked="0"/>
        <c:majorTickMark val="out"/>
        <c:minorTickMark val="none"/>
        <c:tickLblPos val="nextTo"/>
        <c:crossAx val="148034304"/>
        <c:crosses val="autoZero"/>
        <c:crossBetween val="midCat"/>
        <c:majorUnit val="10"/>
      </c:valAx>
    </c:plotArea>
    <c:legend>
      <c:legendPos val="r"/>
      <c:layout>
        <c:manualLayout>
          <c:xMode val="edge"/>
          <c:yMode val="edge"/>
          <c:x val="8.1989327493003777E-2"/>
          <c:y val="0.16467641095642818"/>
          <c:w val="0.81259469696969766"/>
          <c:h val="9.1977170306541872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2015)</a:t>
            </a:r>
          </a:p>
        </c:rich>
      </c:tx>
      <c:layout>
        <c:manualLayout>
          <c:xMode val="edge"/>
          <c:yMode val="edge"/>
          <c:x val="0.23736183677974831"/>
          <c:y val="3.5356171827766847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Provence-Alpes-Côte d'Azur</c:v>
          </c:tx>
          <c:spPr>
            <a:ln w="25400">
              <a:solidFill>
                <a:srgbClr val="FF0000"/>
              </a:solidFill>
              <a:prstDash val="solid"/>
            </a:ln>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masquer'!$D$10:$D$51</c:f>
              <c:numCache>
                <c:formatCode>#\ ##0.0</c:formatCode>
                <c:ptCount val="42"/>
                <c:pt idx="0">
                  <c:v>100</c:v>
                </c:pt>
                <c:pt idx="1">
                  <c:v>109.87681838398993</c:v>
                </c:pt>
                <c:pt idx="2">
                  <c:v>111.04918778325658</c:v>
                </c:pt>
                <c:pt idx="3">
                  <c:v>112.69148089773422</c:v>
                </c:pt>
                <c:pt idx="4">
                  <c:v>115.23407936795348</c:v>
                </c:pt>
                <c:pt idx="5">
                  <c:v>120.51233135857791</c:v>
                </c:pt>
                <c:pt idx="6">
                  <c:v>121.7452760428547</c:v>
                </c:pt>
                <c:pt idx="7">
                  <c:v>128.37034566924908</c:v>
                </c:pt>
                <c:pt idx="8">
                  <c:v>132.89399420766844</c:v>
                </c:pt>
                <c:pt idx="9">
                  <c:v>137.76644900350297</c:v>
                </c:pt>
                <c:pt idx="10">
                  <c:v>141.80121771871285</c:v>
                </c:pt>
                <c:pt idx="11">
                  <c:v>145.79020905197282</c:v>
                </c:pt>
                <c:pt idx="12">
                  <c:v>149.57185705629735</c:v>
                </c:pt>
                <c:pt idx="13">
                  <c:v>148.13960765916531</c:v>
                </c:pt>
                <c:pt idx="14">
                  <c:v>150.65880928134757</c:v>
                </c:pt>
                <c:pt idx="15">
                  <c:v>147.51420765167498</c:v>
                </c:pt>
                <c:pt idx="16">
                  <c:v>153.15498934897457</c:v>
                </c:pt>
                <c:pt idx="17">
                  <c:v>151.89308408803811</c:v>
                </c:pt>
                <c:pt idx="18">
                  <c:v>152.4790669382796</c:v>
                </c:pt>
                <c:pt idx="19">
                  <c:v>149.91531501467497</c:v>
                </c:pt>
                <c:pt idx="20">
                  <c:v>91.759932343368291</c:v>
                </c:pt>
                <c:pt idx="21">
                  <c:v>121.36888378731447</c:v>
                </c:pt>
                <c:pt idx="22">
                  <c:v>140.22332481371643</c:v>
                </c:pt>
                <c:pt idx="23">
                  <c:v>147.01099462604489</c:v>
                </c:pt>
                <c:pt idx="24">
                  <c:v>151.98762641123429</c:v>
                </c:pt>
                <c:pt idx="25">
                  <c:v>161.32592230575355</c:v>
                </c:pt>
                <c:pt idx="26">
                  <c:v>161.57772327840897</c:v>
                </c:pt>
                <c:pt idx="27">
                  <c:v>164.90658228300242</c:v>
                </c:pt>
                <c:pt idx="28">
                  <c:v>162.6615018218443</c:v>
                </c:pt>
                <c:pt idx="29">
                  <c:v>162.07667357992904</c:v>
                </c:pt>
                <c:pt idx="30">
                  <c:v>162.32215310985603</c:v>
                </c:pt>
                <c:pt idx="31">
                  <c:v>161.73289860897347</c:v>
                </c:pt>
                <c:pt idx="32">
                  <c:v>158.68912300239242</c:v>
                </c:pt>
                <c:pt idx="33">
                  <c:v>156.61464612658321</c:v>
                </c:pt>
                <c:pt idx="34">
                  <c:v>155.47484715245957</c:v>
                </c:pt>
                <c:pt idx="35">
                  <c:v>158.67092442430868</c:v>
                </c:pt>
                <c:pt idx="36">
                  <c:v>158.80597161271623</c:v>
                </c:pt>
                <c:pt idx="37">
                  <c:v>159.25277640759242</c:v>
                </c:pt>
                <c:pt idx="38">
                  <c:v>159.67517051626686</c:v>
                </c:pt>
                <c:pt idx="39">
                  <c:v>155.23500715097472</c:v>
                </c:pt>
                <c:pt idx="40">
                  <c:v>152.96592061152271</c:v>
                </c:pt>
                <c:pt idx="41">
                  <c:v>153.54936522331718</c:v>
                </c:pt>
              </c:numCache>
            </c:numRef>
          </c:val>
          <c:smooth val="0"/>
          <c:extLst>
            <c:ext xmlns:c16="http://schemas.microsoft.com/office/drawing/2014/chart" uri="{C3380CC4-5D6E-409C-BE32-E72D297353CC}">
              <c16:uniqueId val="{00000000-114F-4533-8A25-2D08B7CFBB0E}"/>
            </c:ext>
          </c:extLst>
        </c:ser>
        <c:ser>
          <c:idx val="1"/>
          <c:order val="1"/>
          <c:tx>
            <c:v>France métropolitaine</c:v>
          </c:tx>
          <c:spPr>
            <a:ln w="25400">
              <a:solidFill>
                <a:srgbClr val="0070C0"/>
              </a:solidFill>
            </a:ln>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masquer'!$C$10:$C$51</c:f>
              <c:numCache>
                <c:formatCode>#\ ##0.0</c:formatCode>
                <c:ptCount val="42"/>
                <c:pt idx="0">
                  <c:v>100</c:v>
                </c:pt>
                <c:pt idx="1">
                  <c:v>104.05140238716348</c:v>
                </c:pt>
                <c:pt idx="2">
                  <c:v>107.82789891099695</c:v>
                </c:pt>
                <c:pt idx="3">
                  <c:v>110.10277595203182</c:v>
                </c:pt>
                <c:pt idx="4">
                  <c:v>110.07411057366623</c:v>
                </c:pt>
                <c:pt idx="5">
                  <c:v>113.09958220067047</c:v>
                </c:pt>
                <c:pt idx="6">
                  <c:v>117.0980383878792</c:v>
                </c:pt>
                <c:pt idx="7">
                  <c:v>121.90133538009485</c:v>
                </c:pt>
                <c:pt idx="8">
                  <c:v>126.917629060252</c:v>
                </c:pt>
                <c:pt idx="9">
                  <c:v>133.22960635057527</c:v>
                </c:pt>
                <c:pt idx="10">
                  <c:v>137.72654665420401</c:v>
                </c:pt>
                <c:pt idx="11">
                  <c:v>141.9597936390081</c:v>
                </c:pt>
                <c:pt idx="12">
                  <c:v>143.10165662299079</c:v>
                </c:pt>
                <c:pt idx="13">
                  <c:v>141.41392277981177</c:v>
                </c:pt>
                <c:pt idx="14">
                  <c:v>141.26791686714171</c:v>
                </c:pt>
                <c:pt idx="15">
                  <c:v>136.77246920970123</c:v>
                </c:pt>
                <c:pt idx="16">
                  <c:v>141.90025283723389</c:v>
                </c:pt>
                <c:pt idx="17">
                  <c:v>141.34529788285553</c:v>
                </c:pt>
                <c:pt idx="18">
                  <c:v>140.5304692770749</c:v>
                </c:pt>
                <c:pt idx="19">
                  <c:v>136.79059728821798</c:v>
                </c:pt>
                <c:pt idx="20">
                  <c:v>84.25641488078324</c:v>
                </c:pt>
                <c:pt idx="21">
                  <c:v>103.19990214876876</c:v>
                </c:pt>
                <c:pt idx="22">
                  <c:v>125.45698681811793</c:v>
                </c:pt>
                <c:pt idx="23">
                  <c:v>128.83232038897361</c:v>
                </c:pt>
                <c:pt idx="24">
                  <c:v>132.6388798558838</c:v>
                </c:pt>
                <c:pt idx="25">
                  <c:v>137.3481055806119</c:v>
                </c:pt>
                <c:pt idx="26">
                  <c:v>138.62175948414369</c:v>
                </c:pt>
                <c:pt idx="27">
                  <c:v>144.55277641139401</c:v>
                </c:pt>
                <c:pt idx="28">
                  <c:v>142.65846368042321</c:v>
                </c:pt>
                <c:pt idx="29">
                  <c:v>140.26874178983408</c:v>
                </c:pt>
                <c:pt idx="30">
                  <c:v>142.27017040815758</c:v>
                </c:pt>
                <c:pt idx="31">
                  <c:v>142.71991344250969</c:v>
                </c:pt>
                <c:pt idx="32">
                  <c:v>139.28725620666336</c:v>
                </c:pt>
                <c:pt idx="33">
                  <c:v>138.19917728445651</c:v>
                </c:pt>
                <c:pt idx="34">
                  <c:v>134.91081862143085</c:v>
                </c:pt>
                <c:pt idx="35">
                  <c:v>133.27737094606522</c:v>
                </c:pt>
                <c:pt idx="36">
                  <c:v>132.48605758701208</c:v>
                </c:pt>
                <c:pt idx="37">
                  <c:v>129.26494693581589</c:v>
                </c:pt>
                <c:pt idx="38">
                  <c:v>127.92731228603209</c:v>
                </c:pt>
                <c:pt idx="39">
                  <c:v>125.29800296911667</c:v>
                </c:pt>
                <c:pt idx="40">
                  <c:v>124.64774929803235</c:v>
                </c:pt>
                <c:pt idx="41">
                  <c:v>124.94818999726598</c:v>
                </c:pt>
              </c:numCache>
            </c:numRef>
          </c:val>
          <c:smooth val="0"/>
          <c:extLst>
            <c:ext xmlns:c16="http://schemas.microsoft.com/office/drawing/2014/chart" uri="{C3380CC4-5D6E-409C-BE32-E72D297353CC}">
              <c16:uniqueId val="{00000001-114F-4533-8A25-2D08B7CFBB0E}"/>
            </c:ext>
          </c:extLst>
        </c:ser>
        <c:dLbls>
          <c:showLegendKey val="0"/>
          <c:showVal val="0"/>
          <c:showCatName val="0"/>
          <c:showSerName val="0"/>
          <c:showPercent val="0"/>
          <c:showBubbleSize val="0"/>
        </c:dLbls>
        <c:smooth val="0"/>
        <c:axId val="149660800"/>
        <c:axId val="149662336"/>
      </c:lineChart>
      <c:catAx>
        <c:axId val="14966080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662336"/>
        <c:crossesAt val="100"/>
        <c:auto val="0"/>
        <c:lblAlgn val="ctr"/>
        <c:lblOffset val="100"/>
        <c:tickLblSkip val="1"/>
        <c:tickMarkSkip val="1"/>
        <c:noMultiLvlLbl val="0"/>
      </c:catAx>
      <c:valAx>
        <c:axId val="149662336"/>
        <c:scaling>
          <c:orientation val="minMax"/>
          <c:max val="170"/>
          <c:min val="80"/>
        </c:scaling>
        <c:delete val="0"/>
        <c:axPos val="l"/>
        <c:majorGridlines>
          <c:spPr>
            <a:ln>
              <a:prstDash val="sysDash"/>
            </a:ln>
          </c:spPr>
        </c:majorGridlines>
        <c:numFmt formatCode="#,##0" sourceLinked="0"/>
        <c:majorTickMark val="out"/>
        <c:minorTickMark val="none"/>
        <c:tickLblPos val="nextTo"/>
        <c:crossAx val="149660800"/>
        <c:crosses val="autoZero"/>
        <c:crossBetween val="midCat"/>
        <c:majorUnit val="10"/>
      </c:valAx>
    </c:plotArea>
    <c:legend>
      <c:legendPos val="r"/>
      <c:layout>
        <c:manualLayout>
          <c:xMode val="edge"/>
          <c:yMode val="edge"/>
          <c:x val="8.1989327493003777E-2"/>
          <c:y val="0.16467641095642818"/>
          <c:w val="0.83986030367699371"/>
          <c:h val="0.10032125096541288"/>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selon les principaux secteurs d'activité,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2015)</a:t>
            </a:r>
          </a:p>
        </c:rich>
      </c:tx>
      <c:layout>
        <c:manualLayout>
          <c:xMode val="edge"/>
          <c:yMode val="edge"/>
          <c:x val="0.1937481296146393"/>
          <c:y val="4.367794350456234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Total</c:v>
          </c:tx>
          <c:spPr>
            <a:ln w="31750">
              <a:solidFill>
                <a:srgbClr val="FF0000"/>
              </a:solidFill>
            </a:ln>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masquer'!$D$10:$D$51</c:f>
              <c:numCache>
                <c:formatCode>#\ ##0.0</c:formatCode>
                <c:ptCount val="42"/>
                <c:pt idx="0">
                  <c:v>100</c:v>
                </c:pt>
                <c:pt idx="1">
                  <c:v>109.87681838398993</c:v>
                </c:pt>
                <c:pt idx="2">
                  <c:v>111.04918778325658</c:v>
                </c:pt>
                <c:pt idx="3">
                  <c:v>112.69148089773422</c:v>
                </c:pt>
                <c:pt idx="4">
                  <c:v>115.23407936795348</c:v>
                </c:pt>
                <c:pt idx="5">
                  <c:v>120.51233135857791</c:v>
                </c:pt>
                <c:pt idx="6">
                  <c:v>121.7452760428547</c:v>
                </c:pt>
                <c:pt idx="7">
                  <c:v>128.37034566924908</c:v>
                </c:pt>
                <c:pt idx="8">
                  <c:v>132.89399420766844</c:v>
                </c:pt>
                <c:pt idx="9">
                  <c:v>137.76644900350297</c:v>
                </c:pt>
                <c:pt idx="10">
                  <c:v>141.80121771871285</c:v>
                </c:pt>
                <c:pt idx="11">
                  <c:v>145.79020905197282</c:v>
                </c:pt>
                <c:pt idx="12">
                  <c:v>149.57185705629735</c:v>
                </c:pt>
                <c:pt idx="13">
                  <c:v>148.13960765916531</c:v>
                </c:pt>
                <c:pt idx="14">
                  <c:v>150.65880928134757</c:v>
                </c:pt>
                <c:pt idx="15">
                  <c:v>147.51420765167498</c:v>
                </c:pt>
                <c:pt idx="16">
                  <c:v>153.15498934897457</c:v>
                </c:pt>
                <c:pt idx="17">
                  <c:v>151.89308408803811</c:v>
                </c:pt>
                <c:pt idx="18">
                  <c:v>152.4790669382796</c:v>
                </c:pt>
                <c:pt idx="19">
                  <c:v>149.91531501467497</c:v>
                </c:pt>
                <c:pt idx="20">
                  <c:v>91.759932343368291</c:v>
                </c:pt>
                <c:pt idx="21">
                  <c:v>121.36888378731447</c:v>
                </c:pt>
                <c:pt idx="22">
                  <c:v>140.22332481371643</c:v>
                </c:pt>
                <c:pt idx="23">
                  <c:v>147.01099462604489</c:v>
                </c:pt>
                <c:pt idx="24">
                  <c:v>151.98762641123429</c:v>
                </c:pt>
                <c:pt idx="25">
                  <c:v>161.32592230575355</c:v>
                </c:pt>
                <c:pt idx="26">
                  <c:v>161.57772327840897</c:v>
                </c:pt>
                <c:pt idx="27">
                  <c:v>164.90658228300242</c:v>
                </c:pt>
                <c:pt idx="28">
                  <c:v>162.6615018218443</c:v>
                </c:pt>
                <c:pt idx="29">
                  <c:v>162.07667357992904</c:v>
                </c:pt>
                <c:pt idx="30">
                  <c:v>162.32215310985603</c:v>
                </c:pt>
                <c:pt idx="31">
                  <c:v>161.73289860897347</c:v>
                </c:pt>
                <c:pt idx="32">
                  <c:v>158.68912300239242</c:v>
                </c:pt>
                <c:pt idx="33">
                  <c:v>156.61464612658321</c:v>
                </c:pt>
                <c:pt idx="34">
                  <c:v>155.47484715245957</c:v>
                </c:pt>
                <c:pt idx="35">
                  <c:v>158.67092442430868</c:v>
                </c:pt>
                <c:pt idx="36">
                  <c:v>158.80597161271623</c:v>
                </c:pt>
                <c:pt idx="37">
                  <c:v>159.25277640759242</c:v>
                </c:pt>
                <c:pt idx="38">
                  <c:v>159.67517051626686</c:v>
                </c:pt>
                <c:pt idx="39">
                  <c:v>155.23500715097472</c:v>
                </c:pt>
                <c:pt idx="40">
                  <c:v>152.96592061152271</c:v>
                </c:pt>
                <c:pt idx="41">
                  <c:v>153.54936522331718</c:v>
                </c:pt>
              </c:numCache>
            </c:numRef>
          </c:val>
          <c:smooth val="0"/>
          <c:extLst>
            <c:ext xmlns:c16="http://schemas.microsoft.com/office/drawing/2014/chart" uri="{C3380CC4-5D6E-409C-BE32-E72D297353CC}">
              <c16:uniqueId val="{00000000-1ED5-4B93-82A6-DE5465305B81}"/>
            </c:ext>
          </c:extLst>
        </c:ser>
        <c:ser>
          <c:idx val="1"/>
          <c:order val="1"/>
          <c:tx>
            <c:strRef>
              <c:f>'Données graphiques à masquer'!$E$8:$E$9</c:f>
              <c:strCache>
                <c:ptCount val="2"/>
                <c:pt idx="0">
                  <c:v>Industrie</c:v>
                </c:pt>
              </c:strCache>
            </c:strRef>
          </c:tx>
          <c:spPr>
            <a:ln w="25400">
              <a:solidFill>
                <a:srgbClr val="0070C0"/>
              </a:solidFill>
            </a:ln>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masquer'!$E$10:$E$51</c:f>
              <c:numCache>
                <c:formatCode>0.0</c:formatCode>
                <c:ptCount val="42"/>
                <c:pt idx="0">
                  <c:v>100</c:v>
                </c:pt>
                <c:pt idx="1">
                  <c:v>104.72548916021634</c:v>
                </c:pt>
                <c:pt idx="2">
                  <c:v>103.9536573778076</c:v>
                </c:pt>
                <c:pt idx="3">
                  <c:v>103.74324095964329</c:v>
                </c:pt>
                <c:pt idx="4">
                  <c:v>103.93269430264441</c:v>
                </c:pt>
                <c:pt idx="5">
                  <c:v>106.55828261875406</c:v>
                </c:pt>
                <c:pt idx="6">
                  <c:v>106.33363137143419</c:v>
                </c:pt>
                <c:pt idx="7">
                  <c:v>115.74541248204346</c:v>
                </c:pt>
                <c:pt idx="8">
                  <c:v>107.84672153942776</c:v>
                </c:pt>
                <c:pt idx="9">
                  <c:v>108.71884192775379</c:v>
                </c:pt>
                <c:pt idx="10">
                  <c:v>110.78617525554</c:v>
                </c:pt>
                <c:pt idx="11">
                  <c:v>114.38543422313916</c:v>
                </c:pt>
                <c:pt idx="12">
                  <c:v>117.12153047119625</c:v>
                </c:pt>
                <c:pt idx="13">
                  <c:v>116.15875538717297</c:v>
                </c:pt>
                <c:pt idx="14">
                  <c:v>118.2102380793005</c:v>
                </c:pt>
                <c:pt idx="15">
                  <c:v>113.58377514751383</c:v>
                </c:pt>
                <c:pt idx="16">
                  <c:v>115.03583700359923</c:v>
                </c:pt>
                <c:pt idx="17">
                  <c:v>111.25963509518435</c:v>
                </c:pt>
                <c:pt idx="18">
                  <c:v>112.30930312645053</c:v>
                </c:pt>
                <c:pt idx="19">
                  <c:v>107.58153513844451</c:v>
                </c:pt>
                <c:pt idx="20">
                  <c:v>73.400382498515171</c:v>
                </c:pt>
                <c:pt idx="21">
                  <c:v>87.251847497235588</c:v>
                </c:pt>
                <c:pt idx="22">
                  <c:v>107.1795947724159</c:v>
                </c:pt>
                <c:pt idx="23">
                  <c:v>114.18869432685246</c:v>
                </c:pt>
                <c:pt idx="24">
                  <c:v>120.74485935287946</c:v>
                </c:pt>
                <c:pt idx="25">
                  <c:v>123.00759626304787</c:v>
                </c:pt>
                <c:pt idx="26">
                  <c:v>123.4629564956863</c:v>
                </c:pt>
                <c:pt idx="27">
                  <c:v>130.97146698304266</c:v>
                </c:pt>
                <c:pt idx="28">
                  <c:v>125.15268671115926</c:v>
                </c:pt>
                <c:pt idx="29">
                  <c:v>122.51386029740661</c:v>
                </c:pt>
                <c:pt idx="30">
                  <c:v>123.94829633373772</c:v>
                </c:pt>
                <c:pt idx="31">
                  <c:v>121.15812753501064</c:v>
                </c:pt>
                <c:pt idx="32">
                  <c:v>117.86882416753588</c:v>
                </c:pt>
                <c:pt idx="33">
                  <c:v>117.38041538483846</c:v>
                </c:pt>
                <c:pt idx="34">
                  <c:v>116.22850290746615</c:v>
                </c:pt>
                <c:pt idx="35">
                  <c:v>116.06540659592117</c:v>
                </c:pt>
                <c:pt idx="36">
                  <c:v>115.71684346877279</c:v>
                </c:pt>
                <c:pt idx="37">
                  <c:v>112.02355540447968</c:v>
                </c:pt>
                <c:pt idx="38">
                  <c:v>111.12939898879901</c:v>
                </c:pt>
                <c:pt idx="39">
                  <c:v>107.9322046934152</c:v>
                </c:pt>
                <c:pt idx="40">
                  <c:v>108.52971226647232</c:v>
                </c:pt>
                <c:pt idx="41">
                  <c:v>108.27557290445644</c:v>
                </c:pt>
              </c:numCache>
            </c:numRef>
          </c:val>
          <c:smooth val="0"/>
          <c:extLst>
            <c:ext xmlns:c16="http://schemas.microsoft.com/office/drawing/2014/chart" uri="{C3380CC4-5D6E-409C-BE32-E72D297353CC}">
              <c16:uniqueId val="{00000001-1ED5-4B93-82A6-DE5465305B81}"/>
            </c:ext>
          </c:extLst>
        </c:ser>
        <c:ser>
          <c:idx val="2"/>
          <c:order val="2"/>
          <c:tx>
            <c:strRef>
              <c:f>'Données graphiques à masquer'!$F$8:$F$9</c:f>
              <c:strCache>
                <c:ptCount val="2"/>
                <c:pt idx="0">
                  <c:v>Construction</c:v>
                </c:pt>
              </c:strCache>
            </c:strRef>
          </c:tx>
          <c:spPr>
            <a:ln w="25400"/>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masquer'!$F$10:$F$51</c:f>
              <c:numCache>
                <c:formatCode>#\ ##0.0</c:formatCode>
                <c:ptCount val="42"/>
                <c:pt idx="0">
                  <c:v>100</c:v>
                </c:pt>
                <c:pt idx="1">
                  <c:v>113.56205935485735</c:v>
                </c:pt>
                <c:pt idx="2">
                  <c:v>111.22979491278862</c:v>
                </c:pt>
                <c:pt idx="3">
                  <c:v>114.96926804254119</c:v>
                </c:pt>
                <c:pt idx="4">
                  <c:v>115.19399565611752</c:v>
                </c:pt>
                <c:pt idx="5">
                  <c:v>118.23785000712381</c:v>
                </c:pt>
                <c:pt idx="6">
                  <c:v>126.19065133932787</c:v>
                </c:pt>
                <c:pt idx="7">
                  <c:v>134.00433469235847</c:v>
                </c:pt>
                <c:pt idx="8">
                  <c:v>142.64687402864482</c:v>
                </c:pt>
                <c:pt idx="9">
                  <c:v>144.73625751253257</c:v>
                </c:pt>
                <c:pt idx="10">
                  <c:v>154.81078992722396</c:v>
                </c:pt>
                <c:pt idx="11">
                  <c:v>162.34366529489625</c:v>
                </c:pt>
                <c:pt idx="12">
                  <c:v>160.81830878297734</c:v>
                </c:pt>
                <c:pt idx="13">
                  <c:v>159.14345317129261</c:v>
                </c:pt>
                <c:pt idx="14">
                  <c:v>164.58571184700435</c:v>
                </c:pt>
                <c:pt idx="15">
                  <c:v>158.31045439607075</c:v>
                </c:pt>
                <c:pt idx="16">
                  <c:v>168.72181085492463</c:v>
                </c:pt>
                <c:pt idx="17">
                  <c:v>167.57543027534962</c:v>
                </c:pt>
                <c:pt idx="18">
                  <c:v>167.81363287372628</c:v>
                </c:pt>
                <c:pt idx="19">
                  <c:v>154.14096380676031</c:v>
                </c:pt>
                <c:pt idx="20">
                  <c:v>60.660063504667647</c:v>
                </c:pt>
                <c:pt idx="21">
                  <c:v>123.20016575542994</c:v>
                </c:pt>
                <c:pt idx="22">
                  <c:v>140.61413436082549</c:v>
                </c:pt>
                <c:pt idx="23">
                  <c:v>144.08569132434616</c:v>
                </c:pt>
                <c:pt idx="24">
                  <c:v>151.78489548358263</c:v>
                </c:pt>
                <c:pt idx="25">
                  <c:v>151.35010966867165</c:v>
                </c:pt>
                <c:pt idx="26">
                  <c:v>151.19474612061751</c:v>
                </c:pt>
                <c:pt idx="27">
                  <c:v>150.88588130779462</c:v>
                </c:pt>
                <c:pt idx="28">
                  <c:v>143.30621601897275</c:v>
                </c:pt>
                <c:pt idx="29">
                  <c:v>139.606123396718</c:v>
                </c:pt>
                <c:pt idx="30">
                  <c:v>145.92077555889523</c:v>
                </c:pt>
                <c:pt idx="31">
                  <c:v>146.4539229121269</c:v>
                </c:pt>
                <c:pt idx="32">
                  <c:v>150.9419420320348</c:v>
                </c:pt>
                <c:pt idx="33">
                  <c:v>144.48079692859918</c:v>
                </c:pt>
                <c:pt idx="34">
                  <c:v>145.79960333850781</c:v>
                </c:pt>
                <c:pt idx="35">
                  <c:v>145.25215501480616</c:v>
                </c:pt>
                <c:pt idx="36">
                  <c:v>136.40594829761559</c:v>
                </c:pt>
                <c:pt idx="37">
                  <c:v>138.81239712488295</c:v>
                </c:pt>
                <c:pt idx="38">
                  <c:v>136.81387009744324</c:v>
                </c:pt>
                <c:pt idx="39">
                  <c:v>137.84533222364655</c:v>
                </c:pt>
                <c:pt idx="40">
                  <c:v>135.25069119420343</c:v>
                </c:pt>
                <c:pt idx="41">
                  <c:v>132.8579887671433</c:v>
                </c:pt>
              </c:numCache>
            </c:numRef>
          </c:val>
          <c:smooth val="0"/>
          <c:extLst>
            <c:ext xmlns:c16="http://schemas.microsoft.com/office/drawing/2014/chart" uri="{C3380CC4-5D6E-409C-BE32-E72D297353CC}">
              <c16:uniqueId val="{00000002-1ED5-4B93-82A6-DE5465305B81}"/>
            </c:ext>
          </c:extLst>
        </c:ser>
        <c:ser>
          <c:idx val="3"/>
          <c:order val="3"/>
          <c:tx>
            <c:strRef>
              <c:f>'Données graphiques à masquer'!$G$8:$G$9</c:f>
              <c:strCache>
                <c:ptCount val="2"/>
                <c:pt idx="0">
                  <c:v>Tertiaire marchand</c:v>
                </c:pt>
              </c:strCache>
            </c:strRef>
          </c:tx>
          <c:spPr>
            <a:ln w="25400"/>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masquer'!$G$10:$G$51</c:f>
              <c:numCache>
                <c:formatCode>#\ ##0.0</c:formatCode>
                <c:ptCount val="42"/>
                <c:pt idx="0">
                  <c:v>100</c:v>
                </c:pt>
                <c:pt idx="1">
                  <c:v>111.0377454498054</c:v>
                </c:pt>
                <c:pt idx="2">
                  <c:v>115.69115580384749</c:v>
                </c:pt>
                <c:pt idx="3">
                  <c:v>116.55679467423998</c:v>
                </c:pt>
                <c:pt idx="4">
                  <c:v>122.24037880204273</c:v>
                </c:pt>
                <c:pt idx="5">
                  <c:v>131.64871234994996</c:v>
                </c:pt>
                <c:pt idx="6">
                  <c:v>129.57993260000021</c:v>
                </c:pt>
                <c:pt idx="7">
                  <c:v>133.08982013026315</c:v>
                </c:pt>
                <c:pt idx="8">
                  <c:v>142.27600664913155</c:v>
                </c:pt>
                <c:pt idx="9">
                  <c:v>152.61855094324551</c:v>
                </c:pt>
                <c:pt idx="10">
                  <c:v>154.33006610935624</c:v>
                </c:pt>
                <c:pt idx="11">
                  <c:v>155.18453576268499</c:v>
                </c:pt>
                <c:pt idx="12">
                  <c:v>161.44656443126621</c:v>
                </c:pt>
                <c:pt idx="13">
                  <c:v>158.6470578169824</c:v>
                </c:pt>
                <c:pt idx="14">
                  <c:v>160.9508116762716</c:v>
                </c:pt>
                <c:pt idx="15">
                  <c:v>159.67484319185539</c:v>
                </c:pt>
                <c:pt idx="16">
                  <c:v>165.26733885946209</c:v>
                </c:pt>
                <c:pt idx="17">
                  <c:v>165.6486750902402</c:v>
                </c:pt>
                <c:pt idx="18">
                  <c:v>165.61987554486711</c:v>
                </c:pt>
                <c:pt idx="19">
                  <c:v>172.39027475004991</c:v>
                </c:pt>
                <c:pt idx="20">
                  <c:v>118.0226975705593</c:v>
                </c:pt>
                <c:pt idx="21">
                  <c:v>136.3809340030538</c:v>
                </c:pt>
                <c:pt idx="22">
                  <c:v>153.7411172282782</c:v>
                </c:pt>
                <c:pt idx="23">
                  <c:v>163.79945397789021</c:v>
                </c:pt>
                <c:pt idx="24">
                  <c:v>165.04207251092458</c:v>
                </c:pt>
                <c:pt idx="25">
                  <c:v>187.75321855014468</c:v>
                </c:pt>
                <c:pt idx="26">
                  <c:v>185.58930331052289</c:v>
                </c:pt>
                <c:pt idx="27">
                  <c:v>186.41241862943943</c:v>
                </c:pt>
                <c:pt idx="28">
                  <c:v>186.87883175623955</c:v>
                </c:pt>
                <c:pt idx="29">
                  <c:v>189.99980681276591</c:v>
                </c:pt>
                <c:pt idx="30">
                  <c:v>188.6984933248246</c:v>
                </c:pt>
                <c:pt idx="31">
                  <c:v>186.69184842729706</c:v>
                </c:pt>
                <c:pt idx="32">
                  <c:v>182.49339659735307</c:v>
                </c:pt>
                <c:pt idx="33">
                  <c:v>180.50532501373564</c:v>
                </c:pt>
                <c:pt idx="34">
                  <c:v>177.07299162369537</c:v>
                </c:pt>
                <c:pt idx="35">
                  <c:v>183.46421254417024</c:v>
                </c:pt>
                <c:pt idx="36">
                  <c:v>192.85295025707632</c:v>
                </c:pt>
                <c:pt idx="37">
                  <c:v>194.42018702891184</c:v>
                </c:pt>
                <c:pt idx="38">
                  <c:v>199.67679069156574</c:v>
                </c:pt>
                <c:pt idx="39">
                  <c:v>190.55856453489343</c:v>
                </c:pt>
                <c:pt idx="40">
                  <c:v>185.10938125470301</c:v>
                </c:pt>
                <c:pt idx="41">
                  <c:v>189.57231712447594</c:v>
                </c:pt>
              </c:numCache>
            </c:numRef>
          </c:val>
          <c:smooth val="0"/>
          <c:extLst>
            <c:ext xmlns:c16="http://schemas.microsoft.com/office/drawing/2014/chart" uri="{C3380CC4-5D6E-409C-BE32-E72D297353CC}">
              <c16:uniqueId val="{00000003-1ED5-4B93-82A6-DE5465305B81}"/>
            </c:ext>
          </c:extLst>
        </c:ser>
        <c:dLbls>
          <c:showLegendKey val="0"/>
          <c:showVal val="0"/>
          <c:showCatName val="0"/>
          <c:showSerName val="0"/>
          <c:showPercent val="0"/>
          <c:showBubbleSize val="0"/>
        </c:dLbls>
        <c:smooth val="0"/>
        <c:axId val="149724160"/>
        <c:axId val="149725952"/>
      </c:lineChart>
      <c:catAx>
        <c:axId val="14972416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725952"/>
        <c:crossesAt val="100"/>
        <c:auto val="0"/>
        <c:lblAlgn val="ctr"/>
        <c:lblOffset val="100"/>
        <c:tickLblSkip val="1"/>
        <c:tickMarkSkip val="1"/>
        <c:noMultiLvlLbl val="0"/>
      </c:catAx>
      <c:valAx>
        <c:axId val="149725952"/>
        <c:scaling>
          <c:orientation val="minMax"/>
          <c:max val="220"/>
          <c:min val="60"/>
        </c:scaling>
        <c:delete val="0"/>
        <c:axPos val="l"/>
        <c:majorGridlines>
          <c:spPr>
            <a:ln>
              <a:prstDash val="sysDash"/>
            </a:ln>
          </c:spPr>
        </c:majorGridlines>
        <c:numFmt formatCode="#,##0" sourceLinked="0"/>
        <c:majorTickMark val="out"/>
        <c:minorTickMark val="none"/>
        <c:tickLblPos val="nextTo"/>
        <c:crossAx val="149724160"/>
        <c:crosses val="autoZero"/>
        <c:crossBetween val="midCat"/>
        <c:majorUnit val="20"/>
      </c:valAx>
    </c:plotArea>
    <c:legend>
      <c:legendPos val="r"/>
      <c:layout>
        <c:manualLayout>
          <c:xMode val="edge"/>
          <c:yMode val="edge"/>
          <c:x val="8.1989327493003777E-2"/>
          <c:y val="0.16467641095642818"/>
          <c:w val="0.79947862241518863"/>
          <c:h val="0.10355516570154499"/>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Taux de recours</a:t>
            </a:r>
            <a:r>
              <a:rPr lang="fr-FR" sz="1400" b="1" i="0" u="none" strike="noStrike" baseline="30000">
                <a:solidFill>
                  <a:srgbClr val="000000"/>
                </a:solidFill>
                <a:latin typeface="Calibri"/>
              </a:rPr>
              <a:t>(1)</a:t>
            </a:r>
            <a:r>
              <a:rPr lang="fr-FR" sz="1400" b="1" i="0" u="none" strike="noStrike" baseline="0">
                <a:solidFill>
                  <a:srgbClr val="000000"/>
                </a:solidFill>
                <a:latin typeface="Calibri"/>
              </a:rPr>
              <a:t> à l'intérim, à l'agence, selon les principaux secteur d'activité,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a:t>
            </a:r>
          </a:p>
        </c:rich>
      </c:tx>
      <c:layout>
        <c:manualLayout>
          <c:xMode val="edge"/>
          <c:yMode val="edge"/>
          <c:x val="0.12241433021806854"/>
          <c:y val="4.9225791289092671E-2"/>
        </c:manualLayout>
      </c:layout>
      <c:overlay val="0"/>
      <c:spPr>
        <a:noFill/>
        <a:ln w="25400">
          <a:noFill/>
        </a:ln>
      </c:spPr>
    </c:title>
    <c:autoTitleDeleted val="0"/>
    <c:plotArea>
      <c:layout>
        <c:manualLayout>
          <c:layoutTarget val="inner"/>
          <c:xMode val="edge"/>
          <c:yMode val="edge"/>
          <c:x val="8.656948270721794E-2"/>
          <c:y val="0.24083443143307476"/>
          <c:w val="0.83452841759266072"/>
          <c:h val="0.51344838506535817"/>
        </c:manualLayout>
      </c:layout>
      <c:lineChart>
        <c:grouping val="standard"/>
        <c:varyColors val="0"/>
        <c:ser>
          <c:idx val="0"/>
          <c:order val="0"/>
          <c:tx>
            <c:v>Total</c:v>
          </c:tx>
          <c:spPr>
            <a:ln w="34925">
              <a:solidFill>
                <a:srgbClr val="FF0000"/>
              </a:solidFill>
              <a:prstDash val="solid"/>
            </a:ln>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recours'!$F$64:$F$105</c:f>
              <c:numCache>
                <c:formatCode>#\ ##0.0</c:formatCode>
                <c:ptCount val="42"/>
                <c:pt idx="0">
                  <c:v>1.8902682952581338</c:v>
                </c:pt>
                <c:pt idx="1">
                  <c:v>2.0694344326720882</c:v>
                </c:pt>
                <c:pt idx="2">
                  <c:v>2.0927884394245586</c:v>
                </c:pt>
                <c:pt idx="3">
                  <c:v>2.1147195368572791</c:v>
                </c:pt>
                <c:pt idx="4">
                  <c:v>2.1538372545506999</c:v>
                </c:pt>
                <c:pt idx="5">
                  <c:v>2.2441346597562339</c:v>
                </c:pt>
                <c:pt idx="6">
                  <c:v>2.2626144911030521</c:v>
                </c:pt>
                <c:pt idx="7">
                  <c:v>2.3845460100170506</c:v>
                </c:pt>
                <c:pt idx="8">
                  <c:v>2.4576094821823138</c:v>
                </c:pt>
                <c:pt idx="9">
                  <c:v>2.536320763296243</c:v>
                </c:pt>
                <c:pt idx="10">
                  <c:v>2.609192978821004</c:v>
                </c:pt>
                <c:pt idx="11">
                  <c:v>2.6734182896440264</c:v>
                </c:pt>
                <c:pt idx="12">
                  <c:v>2.727575344885679</c:v>
                </c:pt>
                <c:pt idx="13">
                  <c:v>2.7045596250083199</c:v>
                </c:pt>
                <c:pt idx="14">
                  <c:v>2.7438704405809511</c:v>
                </c:pt>
                <c:pt idx="15">
                  <c:v>2.6838599493138897</c:v>
                </c:pt>
                <c:pt idx="16">
                  <c:v>2.7694253612737785</c:v>
                </c:pt>
                <c:pt idx="17">
                  <c:v>2.7380548691908535</c:v>
                </c:pt>
                <c:pt idx="18">
                  <c:v>2.7393452869161852</c:v>
                </c:pt>
                <c:pt idx="19">
                  <c:v>2.681120680222512</c:v>
                </c:pt>
                <c:pt idx="20">
                  <c:v>1.6742228459497452</c:v>
                </c:pt>
                <c:pt idx="21">
                  <c:v>2.2383872596259877</c:v>
                </c:pt>
                <c:pt idx="22">
                  <c:v>2.5193061115818578</c:v>
                </c:pt>
                <c:pt idx="23">
                  <c:v>2.6319627998339095</c:v>
                </c:pt>
                <c:pt idx="24">
                  <c:v>2.7035947446484512</c:v>
                </c:pt>
                <c:pt idx="25">
                  <c:v>2.8331160168080611</c:v>
                </c:pt>
                <c:pt idx="26">
                  <c:v>2.8108464741351815</c:v>
                </c:pt>
                <c:pt idx="27">
                  <c:v>2.8410404098920963</c:v>
                </c:pt>
                <c:pt idx="28">
                  <c:v>2.7912582810535267</c:v>
                </c:pt>
                <c:pt idx="29">
                  <c:v>2.7695382185491728</c:v>
                </c:pt>
                <c:pt idx="30">
                  <c:v>2.7693191430706952</c:v>
                </c:pt>
                <c:pt idx="31">
                  <c:v>2.7461783432996656</c:v>
                </c:pt>
                <c:pt idx="32">
                  <c:v>2.6842512954851157</c:v>
                </c:pt>
                <c:pt idx="33">
                  <c:v>2.6473899714475806</c:v>
                </c:pt>
                <c:pt idx="34">
                  <c:v>2.6233547467480056</c:v>
                </c:pt>
                <c:pt idx="35">
                  <c:v>2.6718204725178341</c:v>
                </c:pt>
                <c:pt idx="36">
                  <c:v>2.6625356288786768</c:v>
                </c:pt>
                <c:pt idx="37">
                  <c:v>2.6729039556176426</c:v>
                </c:pt>
                <c:pt idx="38">
                  <c:v>2.6711732344220831</c:v>
                </c:pt>
                <c:pt idx="39">
                  <c:v>2.6030055642865584</c:v>
                </c:pt>
                <c:pt idx="40">
                  <c:v>2.5659797795713013</c:v>
                </c:pt>
                <c:pt idx="41">
                  <c:v>2.5646335689556121</c:v>
                </c:pt>
              </c:numCache>
            </c:numRef>
          </c:val>
          <c:smooth val="0"/>
          <c:extLst>
            <c:ext xmlns:c16="http://schemas.microsoft.com/office/drawing/2014/chart" uri="{C3380CC4-5D6E-409C-BE32-E72D297353CC}">
              <c16:uniqueId val="{00000000-3185-4A90-92FD-08407175073E}"/>
            </c:ext>
          </c:extLst>
        </c:ser>
        <c:ser>
          <c:idx val="1"/>
          <c:order val="1"/>
          <c:tx>
            <c:strRef>
              <c:f>'Taux de recours'!$G$10</c:f>
              <c:strCache>
                <c:ptCount val="1"/>
                <c:pt idx="0">
                  <c:v>Industrie</c:v>
                </c:pt>
              </c:strCache>
            </c:strRef>
          </c:tx>
          <c:spPr>
            <a:ln w="25400">
              <a:solidFill>
                <a:srgbClr val="0070C0"/>
              </a:solidFill>
              <a:prstDash val="solid"/>
            </a:ln>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recours'!$G$64:$G$105</c:f>
              <c:numCache>
                <c:formatCode>#\ ##0.0</c:formatCode>
                <c:ptCount val="42"/>
                <c:pt idx="0">
                  <c:v>6.1206844145188937</c:v>
                </c:pt>
                <c:pt idx="1">
                  <c:v>6.3875919892751005</c:v>
                </c:pt>
                <c:pt idx="2">
                  <c:v>6.3472273520455023</c:v>
                </c:pt>
                <c:pt idx="3">
                  <c:v>6.3409825117445529</c:v>
                </c:pt>
                <c:pt idx="4">
                  <c:v>6.3496136217953554</c:v>
                </c:pt>
                <c:pt idx="5">
                  <c:v>6.5163316810948082</c:v>
                </c:pt>
                <c:pt idx="6">
                  <c:v>6.515815127073421</c:v>
                </c:pt>
                <c:pt idx="7">
                  <c:v>7.07626976218822</c:v>
                </c:pt>
                <c:pt idx="8">
                  <c:v>6.6226269121963703</c:v>
                </c:pt>
                <c:pt idx="9">
                  <c:v>6.653492731241645</c:v>
                </c:pt>
                <c:pt idx="10">
                  <c:v>6.7813795002780397</c:v>
                </c:pt>
                <c:pt idx="11">
                  <c:v>6.9623740941006469</c:v>
                </c:pt>
                <c:pt idx="12">
                  <c:v>7.0951894774446149</c:v>
                </c:pt>
                <c:pt idx="13">
                  <c:v>7.0227103701763856</c:v>
                </c:pt>
                <c:pt idx="14">
                  <c:v>7.1234589171629796</c:v>
                </c:pt>
                <c:pt idx="15">
                  <c:v>6.8536250123341595</c:v>
                </c:pt>
                <c:pt idx="16">
                  <c:v>6.9140265204139171</c:v>
                </c:pt>
                <c:pt idx="17">
                  <c:v>6.6730999812590523</c:v>
                </c:pt>
                <c:pt idx="18">
                  <c:v>6.7259787182071884</c:v>
                </c:pt>
                <c:pt idx="19">
                  <c:v>6.422245375757905</c:v>
                </c:pt>
                <c:pt idx="20">
                  <c:v>4.4962189684532978</c:v>
                </c:pt>
                <c:pt idx="21">
                  <c:v>5.3024009186200134</c:v>
                </c:pt>
                <c:pt idx="22">
                  <c:v>6.3952214316290963</c:v>
                </c:pt>
                <c:pt idx="23">
                  <c:v>6.7586787400463786</c:v>
                </c:pt>
                <c:pt idx="24">
                  <c:v>7.0624016648632004</c:v>
                </c:pt>
                <c:pt idx="25">
                  <c:v>7.1466736543988123</c:v>
                </c:pt>
                <c:pt idx="26">
                  <c:v>7.1217350357297562</c:v>
                </c:pt>
                <c:pt idx="27">
                  <c:v>7.4749383515901933</c:v>
                </c:pt>
                <c:pt idx="28">
                  <c:v>7.1441385817450218</c:v>
                </c:pt>
                <c:pt idx="29">
                  <c:v>6.9867667609894308</c:v>
                </c:pt>
                <c:pt idx="30">
                  <c:v>7.0383127895804645</c:v>
                </c:pt>
                <c:pt idx="31">
                  <c:v>6.8473410032729998</c:v>
                </c:pt>
                <c:pt idx="32">
                  <c:v>6.6510678082688814</c:v>
                </c:pt>
                <c:pt idx="33">
                  <c:v>6.6010522048496032</c:v>
                </c:pt>
                <c:pt idx="34">
                  <c:v>6.5086492067417598</c:v>
                </c:pt>
                <c:pt idx="35">
                  <c:v>6.4568686267758553</c:v>
                </c:pt>
                <c:pt idx="36">
                  <c:v>6.4264801577197685</c:v>
                </c:pt>
                <c:pt idx="37">
                  <c:v>6.2083992378638051</c:v>
                </c:pt>
                <c:pt idx="38">
                  <c:v>6.1263650198511188</c:v>
                </c:pt>
                <c:pt idx="39">
                  <c:v>5.9562173911905667</c:v>
                </c:pt>
                <c:pt idx="40">
                  <c:v>5.97959151521406</c:v>
                </c:pt>
                <c:pt idx="41">
                  <c:v>5.9668817568608974</c:v>
                </c:pt>
              </c:numCache>
            </c:numRef>
          </c:val>
          <c:smooth val="0"/>
          <c:extLst>
            <c:ext xmlns:c16="http://schemas.microsoft.com/office/drawing/2014/chart" uri="{C3380CC4-5D6E-409C-BE32-E72D297353CC}">
              <c16:uniqueId val="{00000001-3185-4A90-92FD-08407175073E}"/>
            </c:ext>
          </c:extLst>
        </c:ser>
        <c:ser>
          <c:idx val="2"/>
          <c:order val="2"/>
          <c:tx>
            <c:strRef>
              <c:f>'Taux de recours'!$H$10</c:f>
              <c:strCache>
                <c:ptCount val="1"/>
                <c:pt idx="0">
                  <c:v>Construction</c:v>
                </c:pt>
              </c:strCache>
            </c:strRef>
          </c:tx>
          <c:spPr>
            <a:ln w="25400"/>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recours'!$H$64:$H$105</c:f>
              <c:numCache>
                <c:formatCode>#\ ##0.0</c:formatCode>
                <c:ptCount val="42"/>
                <c:pt idx="0">
                  <c:v>8.3485512161998088</c:v>
                </c:pt>
                <c:pt idx="1">
                  <c:v>9.4432583237081946</c:v>
                </c:pt>
                <c:pt idx="2">
                  <c:v>9.297737017771313</c:v>
                </c:pt>
                <c:pt idx="3">
                  <c:v>9.5819474575369306</c:v>
                </c:pt>
                <c:pt idx="4">
                  <c:v>9.5769037140861144</c:v>
                </c:pt>
                <c:pt idx="5">
                  <c:v>9.7998897866814048</c:v>
                </c:pt>
                <c:pt idx="6">
                  <c:v>10.404592982441889</c:v>
                </c:pt>
                <c:pt idx="7">
                  <c:v>10.969080684298071</c:v>
                </c:pt>
                <c:pt idx="8">
                  <c:v>11.549555658500921</c:v>
                </c:pt>
                <c:pt idx="9">
                  <c:v>11.643563362251015</c:v>
                </c:pt>
                <c:pt idx="10">
                  <c:v>12.31126182349764</c:v>
                </c:pt>
                <c:pt idx="11">
                  <c:v>12.799527719527076</c:v>
                </c:pt>
                <c:pt idx="12">
                  <c:v>12.617718674238226</c:v>
                </c:pt>
                <c:pt idx="13">
                  <c:v>12.455123781042172</c:v>
                </c:pt>
                <c:pt idx="14">
                  <c:v>12.666595049414472</c:v>
                </c:pt>
                <c:pt idx="15">
                  <c:v>12.202367769327136</c:v>
                </c:pt>
                <c:pt idx="16">
                  <c:v>12.693274940517304</c:v>
                </c:pt>
                <c:pt idx="17">
                  <c:v>12.496348626476504</c:v>
                </c:pt>
                <c:pt idx="18">
                  <c:v>12.427896627736644</c:v>
                </c:pt>
                <c:pt idx="19">
                  <c:v>11.420144098896463</c:v>
                </c:pt>
                <c:pt idx="20">
                  <c:v>4.8641579442745257</c:v>
                </c:pt>
                <c:pt idx="21">
                  <c:v>9.2656012136810304</c:v>
                </c:pt>
                <c:pt idx="22">
                  <c:v>10.239027128476119</c:v>
                </c:pt>
                <c:pt idx="23">
                  <c:v>10.3781466943067</c:v>
                </c:pt>
                <c:pt idx="24">
                  <c:v>10.730582605079807</c:v>
                </c:pt>
                <c:pt idx="25">
                  <c:v>10.624771643903362</c:v>
                </c:pt>
                <c:pt idx="26">
                  <c:v>10.549565082645403</c:v>
                </c:pt>
                <c:pt idx="27">
                  <c:v>10.477721386692066</c:v>
                </c:pt>
                <c:pt idx="28">
                  <c:v>10.037768055883204</c:v>
                </c:pt>
                <c:pt idx="29">
                  <c:v>9.7793243313956104</c:v>
                </c:pt>
                <c:pt idx="30">
                  <c:v>10.191463709651693</c:v>
                </c:pt>
                <c:pt idx="31">
                  <c:v>10.176455052817705</c:v>
                </c:pt>
                <c:pt idx="32">
                  <c:v>10.45803617053234</c:v>
                </c:pt>
                <c:pt idx="33">
                  <c:v>10.108296735211312</c:v>
                </c:pt>
                <c:pt idx="34">
                  <c:v>10.224226635538646</c:v>
                </c:pt>
                <c:pt idx="35">
                  <c:v>10.232744413203067</c:v>
                </c:pt>
                <c:pt idx="36">
                  <c:v>9.7297979106374495</c:v>
                </c:pt>
                <c:pt idx="37">
                  <c:v>9.9324999804701477</c:v>
                </c:pt>
                <c:pt idx="38">
                  <c:v>9.8335287509893003</c:v>
                </c:pt>
                <c:pt idx="39">
                  <c:v>9.9644290575248817</c:v>
                </c:pt>
                <c:pt idx="40">
                  <c:v>9.8630579220290642</c:v>
                </c:pt>
                <c:pt idx="41">
                  <c:v>9.7372783071157762</c:v>
                </c:pt>
              </c:numCache>
            </c:numRef>
          </c:val>
          <c:smooth val="0"/>
          <c:extLst>
            <c:ext xmlns:c16="http://schemas.microsoft.com/office/drawing/2014/chart" uri="{C3380CC4-5D6E-409C-BE32-E72D297353CC}">
              <c16:uniqueId val="{00000002-3185-4A90-92FD-08407175073E}"/>
            </c:ext>
          </c:extLst>
        </c:ser>
        <c:ser>
          <c:idx val="3"/>
          <c:order val="3"/>
          <c:tx>
            <c:strRef>
              <c:f>'Taux de recours'!$I$10</c:f>
              <c:strCache>
                <c:ptCount val="1"/>
                <c:pt idx="0">
                  <c:v>Tertiaire marchand</c:v>
                </c:pt>
              </c:strCache>
            </c:strRef>
          </c:tx>
          <c:spPr>
            <a:ln w="25400"/>
          </c:spPr>
          <c:marker>
            <c:symbol val="none"/>
          </c:marker>
          <c:cat>
            <c:multiLvlStrRef>
              <c:f>'Données graphiques à masquer'!$A$10:$B$51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recours'!$I$64:$I$105</c:f>
              <c:numCache>
                <c:formatCode>#\ ##0.0</c:formatCode>
                <c:ptCount val="42"/>
                <c:pt idx="0">
                  <c:v>1.5759114496173405</c:v>
                </c:pt>
                <c:pt idx="1">
                  <c:v>1.7418151637586472</c:v>
                </c:pt>
                <c:pt idx="2">
                  <c:v>1.812291513203665</c:v>
                </c:pt>
                <c:pt idx="3">
                  <c:v>1.8177932120413325</c:v>
                </c:pt>
                <c:pt idx="4">
                  <c:v>1.8924086247281147</c:v>
                </c:pt>
                <c:pt idx="5">
                  <c:v>2.0295008768118024</c:v>
                </c:pt>
                <c:pt idx="6">
                  <c:v>1.992895942451085</c:v>
                </c:pt>
                <c:pt idx="7">
                  <c:v>2.0499833394145668</c:v>
                </c:pt>
                <c:pt idx="8">
                  <c:v>2.1794384484788334</c:v>
                </c:pt>
                <c:pt idx="9">
                  <c:v>2.3212214805859142</c:v>
                </c:pt>
                <c:pt idx="10">
                  <c:v>2.3410816462455064</c:v>
                </c:pt>
                <c:pt idx="11">
                  <c:v>2.3363775163178349</c:v>
                </c:pt>
                <c:pt idx="12">
                  <c:v>2.409848130062779</c:v>
                </c:pt>
                <c:pt idx="13">
                  <c:v>2.3719875671901081</c:v>
                </c:pt>
                <c:pt idx="14">
                  <c:v>2.3998749333185052</c:v>
                </c:pt>
                <c:pt idx="15">
                  <c:v>2.3744754922753319</c:v>
                </c:pt>
                <c:pt idx="16">
                  <c:v>2.4376242741021041</c:v>
                </c:pt>
                <c:pt idx="17">
                  <c:v>2.438619817981337</c:v>
                </c:pt>
                <c:pt idx="18">
                  <c:v>2.4340657016304275</c:v>
                </c:pt>
                <c:pt idx="19">
                  <c:v>2.5068757536954989</c:v>
                </c:pt>
                <c:pt idx="20">
                  <c:v>1.75923139784871</c:v>
                </c:pt>
                <c:pt idx="21">
                  <c:v>2.0835058997101847</c:v>
                </c:pt>
                <c:pt idx="22">
                  <c:v>2.26911577559058</c:v>
                </c:pt>
                <c:pt idx="23">
                  <c:v>2.4163764851429725</c:v>
                </c:pt>
                <c:pt idx="24">
                  <c:v>2.4199514195486529</c:v>
                </c:pt>
                <c:pt idx="25">
                  <c:v>2.6872968208265875</c:v>
                </c:pt>
                <c:pt idx="26">
                  <c:v>2.6145524529498108</c:v>
                </c:pt>
                <c:pt idx="27">
                  <c:v>2.5868409373656003</c:v>
                </c:pt>
                <c:pt idx="28">
                  <c:v>2.5752832568385955</c:v>
                </c:pt>
                <c:pt idx="29">
                  <c:v>2.603104111478415</c:v>
                </c:pt>
                <c:pt idx="30">
                  <c:v>2.5745764391349573</c:v>
                </c:pt>
                <c:pt idx="31">
                  <c:v>2.534934637780502</c:v>
                </c:pt>
                <c:pt idx="32">
                  <c:v>2.4670355020790469</c:v>
                </c:pt>
                <c:pt idx="33">
                  <c:v>2.4399040527666336</c:v>
                </c:pt>
                <c:pt idx="34">
                  <c:v>2.3918864029402536</c:v>
                </c:pt>
                <c:pt idx="35">
                  <c:v>2.479776891614049</c:v>
                </c:pt>
                <c:pt idx="36">
                  <c:v>2.587412910637906</c:v>
                </c:pt>
                <c:pt idx="37">
                  <c:v>2.6176107283272798</c:v>
                </c:pt>
                <c:pt idx="38">
                  <c:v>2.6784851225228468</c:v>
                </c:pt>
                <c:pt idx="39">
                  <c:v>2.560749719695151</c:v>
                </c:pt>
                <c:pt idx="40">
                  <c:v>2.4913425223327796</c:v>
                </c:pt>
                <c:pt idx="41">
                  <c:v>2.5349527475003453</c:v>
                </c:pt>
              </c:numCache>
            </c:numRef>
          </c:val>
          <c:smooth val="0"/>
          <c:extLst>
            <c:ext xmlns:c16="http://schemas.microsoft.com/office/drawing/2014/chart" uri="{C3380CC4-5D6E-409C-BE32-E72D297353CC}">
              <c16:uniqueId val="{00000003-3185-4A90-92FD-08407175073E}"/>
            </c:ext>
          </c:extLst>
        </c:ser>
        <c:dLbls>
          <c:showLegendKey val="0"/>
          <c:showVal val="0"/>
          <c:showCatName val="0"/>
          <c:showSerName val="0"/>
          <c:showPercent val="0"/>
          <c:showBubbleSize val="0"/>
        </c:dLbls>
        <c:smooth val="0"/>
        <c:axId val="149771776"/>
        <c:axId val="149773312"/>
      </c:lineChart>
      <c:catAx>
        <c:axId val="149771776"/>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9525"/>
        </c:spPr>
        <c:txPr>
          <a:bodyPr rot="0" vert="horz"/>
          <a:lstStyle/>
          <a:p>
            <a:pPr>
              <a:defRPr sz="900"/>
            </a:pPr>
            <a:endParaRPr lang="fr-FR"/>
          </a:p>
        </c:txPr>
        <c:crossAx val="149773312"/>
        <c:crossesAt val="100"/>
        <c:auto val="0"/>
        <c:lblAlgn val="ctr"/>
        <c:lblOffset val="100"/>
        <c:tickLblSkip val="1"/>
        <c:tickMarkSkip val="1"/>
        <c:noMultiLvlLbl val="0"/>
      </c:catAx>
      <c:valAx>
        <c:axId val="149773312"/>
        <c:scaling>
          <c:orientation val="minMax"/>
          <c:max val="14"/>
          <c:min val="0"/>
        </c:scaling>
        <c:delete val="0"/>
        <c:axPos val="l"/>
        <c:majorGridlines>
          <c:spPr>
            <a:ln>
              <a:prstDash val="sysDash"/>
            </a:ln>
          </c:spPr>
        </c:majorGridlines>
        <c:numFmt formatCode="#,##0" sourceLinked="0"/>
        <c:majorTickMark val="out"/>
        <c:minorTickMark val="none"/>
        <c:tickLblPos val="nextTo"/>
        <c:crossAx val="149771776"/>
        <c:crosses val="autoZero"/>
        <c:crossBetween val="midCat"/>
      </c:valAx>
    </c:plotArea>
    <c:legend>
      <c:legendPos val="r"/>
      <c:layout>
        <c:manualLayout>
          <c:xMode val="edge"/>
          <c:yMode val="edge"/>
          <c:x val="8.8179775388308651E-2"/>
          <c:y val="0.16987800172541198"/>
          <c:w val="0.83930752814776666"/>
          <c:h val="9.8007317917014669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120</xdr:row>
      <xdr:rowOff>149224</xdr:rowOff>
    </xdr:from>
    <xdr:to>
      <xdr:col>5</xdr:col>
      <xdr:colOff>885825</xdr:colOff>
      <xdr:row>144</xdr:row>
      <xdr:rowOff>155576</xdr:rowOff>
    </xdr:to>
    <xdr:graphicFrame macro="">
      <xdr:nvGraphicFramePr>
        <xdr:cNvPr id="2049" name="Graphique 1">
          <a:extLst>
            <a:ext uri="{FF2B5EF4-FFF2-40B4-BE49-F238E27FC236}">
              <a16:creationId xmlns:a16="http://schemas.microsoft.com/office/drawing/2014/main" id="{00000000-0008-0000-0C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18</xdr:row>
      <xdr:rowOff>120650</xdr:rowOff>
    </xdr:from>
    <xdr:to>
      <xdr:col>5</xdr:col>
      <xdr:colOff>895350</xdr:colOff>
      <xdr:row>42</xdr:row>
      <xdr:rowOff>127002</xdr:rowOff>
    </xdr:to>
    <xdr:graphicFrame macro="">
      <xdr:nvGraphicFramePr>
        <xdr:cNvPr id="3" name="Graphique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111125</xdr:rowOff>
    </xdr:from>
    <xdr:to>
      <xdr:col>5</xdr:col>
      <xdr:colOff>885825</xdr:colOff>
      <xdr:row>92</xdr:row>
      <xdr:rowOff>307977</xdr:rowOff>
    </xdr:to>
    <xdr:graphicFrame macro="">
      <xdr:nvGraphicFramePr>
        <xdr:cNvPr id="5" name="Graphique 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136525</xdr:rowOff>
    </xdr:from>
    <xdr:to>
      <xdr:col>5</xdr:col>
      <xdr:colOff>885825</xdr:colOff>
      <xdr:row>119</xdr:row>
      <xdr:rowOff>142877</xdr:rowOff>
    </xdr:to>
    <xdr:graphicFrame macro="">
      <xdr:nvGraphicFramePr>
        <xdr:cNvPr id="7" name="Graphique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0.03304</cdr:x>
      <cdr:y>0.85163</cdr:y>
    </cdr:from>
    <cdr:to>
      <cdr:x>0.98702</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8357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0.03304</cdr:x>
      <cdr:y>0.85163</cdr:y>
    </cdr:from>
    <cdr:to>
      <cdr:x>0.98407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8814"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0.03304</cdr:x>
      <cdr:y>0.85163</cdr:y>
    </cdr:from>
    <cdr:to>
      <cdr:x>0.98156</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9805"/>
          <a:ext cx="7937859" cy="6532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0.03304</cdr:x>
      <cdr:y>0.85163</cdr:y>
    </cdr:from>
    <cdr:to>
      <cdr:x>0.98338</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309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r>
            <a:rPr lang="fr-FR" sz="1000" b="0" i="0" u="none" strike="noStrike" baseline="30000">
              <a:solidFill>
                <a:sysClr val="windowText" lastClr="000000"/>
              </a:solidFill>
              <a:latin typeface="+mn-lt"/>
            </a:rPr>
            <a:t>(1) </a:t>
          </a:r>
          <a:r>
            <a:rPr lang="fr-FR" sz="1000" b="0" i="0" u="none" strike="noStrike" baseline="0">
              <a:solidFill>
                <a:sysClr val="windowText" lastClr="000000"/>
              </a:solidFill>
              <a:latin typeface="+mn-lt"/>
            </a:rPr>
            <a:t>Part des effectifs intérimaires dans l'effectif total du secteur (emploi y compris intérim)</a:t>
          </a: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R:\Cab-SESE\20%20-%20DONNEES\Interim\02%20-%20Fichiers%20de%20travail\Int&#233;rim%20A17%20agence.xls" TargetMode="External"/><Relationship Id="rId1" Type="http://schemas.openxmlformats.org/officeDocument/2006/relationships/externalLinkPath" Target="/Cab-SESE/20%20-%20DONNEES/Interim/02%20-%20Fichiers%20de%20travail/Int&#233;rim%20A17%20agen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es trim"/>
      <sheetName val="MoisFM"/>
      <sheetName val="TrimFM"/>
      <sheetName val="MoisPaca"/>
      <sheetName val="TrimPaca"/>
      <sheetName val="Mois04"/>
      <sheetName val="Trim04"/>
      <sheetName val="Mois05"/>
      <sheetName val="Trim05"/>
      <sheetName val="Mois06"/>
      <sheetName val="Trim06"/>
      <sheetName val="Mois13"/>
      <sheetName val="Trim13"/>
      <sheetName val="Mois83"/>
      <sheetName val="Trim83"/>
      <sheetName val="Mois84"/>
      <sheetName val="Trim84"/>
      <sheetName val="MoyAn-PACA"/>
      <sheetName val="SérieZ-A17-moytrim"/>
      <sheetName val="MoyAn-04"/>
      <sheetName val="MoyAn-05"/>
      <sheetName val="MoyAn-06"/>
      <sheetName val="MoyAn-13"/>
      <sheetName val="MoyAn-83"/>
      <sheetName val="MoyAn-84"/>
      <sheetName val="Parts dans total"/>
      <sheetName val="Intérim Insee"/>
      <sheetName val="GR comparaison séries intérim"/>
      <sheetName val="Intérim réaffecté"/>
      <sheetName val="Emploi Insee y.c. intérim"/>
      <sheetName val="SérieZ-A17-Parts-trim"/>
      <sheetName val="Insee-Interim-A17"/>
      <sheetName val="G-Insee-Interim-A4"/>
      <sheetName val="G-Sources Intérim"/>
      <sheetName val="G-Insee-Emploi direct-Interim"/>
      <sheetName val="G-2013-emplDir-sec.util-Insee"/>
    </sheetNames>
    <sheetDataSet>
      <sheetData sheetId="0"/>
      <sheetData sheetId="1"/>
      <sheetData sheetId="2">
        <row r="11">
          <cell r="A11" t="str">
            <v>T1 2000</v>
          </cell>
        </row>
      </sheetData>
      <sheetData sheetId="3"/>
      <sheetData sheetId="4">
        <row r="11">
          <cell r="A11" t="str">
            <v>T1 2000</v>
          </cell>
        </row>
        <row r="18">
          <cell r="A18" t="str">
            <v>T4 2001</v>
          </cell>
        </row>
        <row r="19">
          <cell r="A19" t="str">
            <v>T1 2002</v>
          </cell>
        </row>
        <row r="20">
          <cell r="A20" t="str">
            <v>T2 2002</v>
          </cell>
        </row>
        <row r="21">
          <cell r="A21" t="str">
            <v>T3 2002</v>
          </cell>
        </row>
        <row r="22">
          <cell r="A22" t="str">
            <v>T4 2002</v>
          </cell>
        </row>
        <row r="23">
          <cell r="A23" t="str">
            <v>T1 2003</v>
          </cell>
        </row>
        <row r="24">
          <cell r="A24" t="str">
            <v>T2 2003</v>
          </cell>
        </row>
        <row r="25">
          <cell r="A25" t="str">
            <v>T3 2003</v>
          </cell>
        </row>
        <row r="26">
          <cell r="A26" t="str">
            <v>T4 2003</v>
          </cell>
        </row>
        <row r="27">
          <cell r="A27" t="str">
            <v>T1 2004</v>
          </cell>
        </row>
        <row r="28">
          <cell r="A28" t="str">
            <v>T2 2004</v>
          </cell>
        </row>
        <row r="29">
          <cell r="A29" t="str">
            <v>T3 2004</v>
          </cell>
        </row>
        <row r="30">
          <cell r="A30" t="str">
            <v>T4 2004</v>
          </cell>
        </row>
        <row r="31">
          <cell r="A31" t="str">
            <v>T1 2005</v>
          </cell>
        </row>
        <row r="32">
          <cell r="A32" t="str">
            <v>T2 2005</v>
          </cell>
        </row>
        <row r="33">
          <cell r="A33" t="str">
            <v>T3 2005</v>
          </cell>
        </row>
        <row r="34">
          <cell r="A34" t="str">
            <v>T4 2005</v>
          </cell>
        </row>
        <row r="35">
          <cell r="A35" t="str">
            <v>T1 2006</v>
          </cell>
        </row>
        <row r="36">
          <cell r="A36" t="str">
            <v>T2 2006</v>
          </cell>
        </row>
        <row r="37">
          <cell r="A37" t="str">
            <v>T3 2006</v>
          </cell>
        </row>
        <row r="38">
          <cell r="A38" t="str">
            <v>T4 2006</v>
          </cell>
        </row>
        <row r="39">
          <cell r="A39" t="str">
            <v>T1 2007</v>
          </cell>
        </row>
        <row r="40">
          <cell r="A40" t="str">
            <v>T2 2007</v>
          </cell>
        </row>
        <row r="41">
          <cell r="A41" t="str">
            <v>T3 2007</v>
          </cell>
        </row>
        <row r="42">
          <cell r="A42" t="str">
            <v>T4 2007</v>
          </cell>
        </row>
        <row r="43">
          <cell r="A43" t="str">
            <v>T1 2008</v>
          </cell>
        </row>
        <row r="44">
          <cell r="A44" t="str">
            <v>T2 2008</v>
          </cell>
        </row>
        <row r="45">
          <cell r="A45" t="str">
            <v>T3 2008</v>
          </cell>
        </row>
        <row r="46">
          <cell r="A46" t="str">
            <v>T4 2008</v>
          </cell>
        </row>
        <row r="47">
          <cell r="A47" t="str">
            <v>T1 2009</v>
          </cell>
        </row>
        <row r="48">
          <cell r="A48" t="str">
            <v>T2 2009</v>
          </cell>
        </row>
        <row r="49">
          <cell r="A49" t="str">
            <v>T3 2009</v>
          </cell>
        </row>
        <row r="50">
          <cell r="A50" t="str">
            <v>T4 2009</v>
          </cell>
        </row>
        <row r="51">
          <cell r="A51" t="str">
            <v>T1 2010</v>
          </cell>
        </row>
        <row r="52">
          <cell r="A52" t="str">
            <v>T2 2010</v>
          </cell>
        </row>
        <row r="53">
          <cell r="A53" t="str">
            <v>T3 2010</v>
          </cell>
        </row>
        <row r="54">
          <cell r="A54" t="str">
            <v>T4 2010</v>
          </cell>
        </row>
        <row r="55">
          <cell r="A55" t="str">
            <v>T1 2011</v>
          </cell>
        </row>
        <row r="56">
          <cell r="A56" t="str">
            <v>T2 2011</v>
          </cell>
        </row>
        <row r="57">
          <cell r="A57" t="str">
            <v>T3 2011</v>
          </cell>
        </row>
        <row r="58">
          <cell r="A58" t="str">
            <v>T4 2011</v>
          </cell>
        </row>
        <row r="59">
          <cell r="A59" t="str">
            <v>T1 2012</v>
          </cell>
        </row>
        <row r="60">
          <cell r="A60" t="str">
            <v>T2 2012</v>
          </cell>
        </row>
        <row r="61">
          <cell r="A61" t="str">
            <v>T3 2012</v>
          </cell>
        </row>
        <row r="62">
          <cell r="A62" t="str">
            <v>T4 2012</v>
          </cell>
        </row>
        <row r="63">
          <cell r="A63" t="str">
            <v>T1 2013</v>
          </cell>
        </row>
        <row r="64">
          <cell r="A64" t="str">
            <v>T2 2013</v>
          </cell>
        </row>
        <row r="65">
          <cell r="A65" t="str">
            <v>T3 2013</v>
          </cell>
        </row>
        <row r="66">
          <cell r="A66" t="str">
            <v>T4 2013</v>
          </cell>
        </row>
        <row r="67">
          <cell r="A67" t="str">
            <v>T1 2014</v>
          </cell>
        </row>
        <row r="68">
          <cell r="A68" t="str">
            <v>T2 2014</v>
          </cell>
        </row>
        <row r="69">
          <cell r="A69" t="str">
            <v>T3 2014</v>
          </cell>
        </row>
        <row r="70">
          <cell r="A70" t="str">
            <v>T4 2014</v>
          </cell>
        </row>
        <row r="71">
          <cell r="A71" t="str">
            <v>T1 2015</v>
          </cell>
        </row>
        <row r="72">
          <cell r="A72" t="str">
            <v>T2 2015</v>
          </cell>
        </row>
        <row r="73">
          <cell r="A73" t="str">
            <v>T3 2015</v>
          </cell>
        </row>
        <row r="74">
          <cell r="A74" t="str">
            <v>T4 2015</v>
          </cell>
        </row>
        <row r="75">
          <cell r="A75" t="str">
            <v>T1 2016</v>
          </cell>
        </row>
        <row r="76">
          <cell r="A76" t="str">
            <v>T2 2016</v>
          </cell>
        </row>
        <row r="77">
          <cell r="A77" t="str">
            <v>T3 2016</v>
          </cell>
        </row>
        <row r="78">
          <cell r="A78" t="str">
            <v>T4 2016</v>
          </cell>
        </row>
        <row r="79">
          <cell r="A79" t="str">
            <v>T1 2017</v>
          </cell>
        </row>
        <row r="80">
          <cell r="A80" t="str">
            <v>T2 2017</v>
          </cell>
        </row>
        <row r="81">
          <cell r="A81" t="str">
            <v>T3 2017</v>
          </cell>
        </row>
        <row r="82">
          <cell r="A82" t="str">
            <v>T4 2017</v>
          </cell>
        </row>
        <row r="83">
          <cell r="A83" t="str">
            <v>T1 2018</v>
          </cell>
        </row>
        <row r="84">
          <cell r="A84" t="str">
            <v>T2 2018</v>
          </cell>
        </row>
        <row r="85">
          <cell r="A85" t="str">
            <v>T3 2018</v>
          </cell>
        </row>
        <row r="86">
          <cell r="A86" t="str">
            <v>T4 2018</v>
          </cell>
        </row>
        <row r="87">
          <cell r="A87" t="str">
            <v>T1 2019</v>
          </cell>
        </row>
        <row r="88">
          <cell r="A88" t="str">
            <v>T2 2019</v>
          </cell>
        </row>
        <row r="89">
          <cell r="A89" t="str">
            <v>T3 2019</v>
          </cell>
        </row>
        <row r="90">
          <cell r="A90" t="str">
            <v>T4 2019</v>
          </cell>
        </row>
        <row r="91">
          <cell r="A91" t="str">
            <v>T1 2020</v>
          </cell>
        </row>
        <row r="92">
          <cell r="A92" t="str">
            <v>T2 2020</v>
          </cell>
        </row>
        <row r="93">
          <cell r="A93" t="str">
            <v>T3 2020</v>
          </cell>
        </row>
        <row r="94">
          <cell r="A94" t="str">
            <v>T4 2020</v>
          </cell>
        </row>
        <row r="95">
          <cell r="A95" t="str">
            <v>T1 2021</v>
          </cell>
        </row>
        <row r="96">
          <cell r="A96" t="str">
            <v>T2 2021</v>
          </cell>
        </row>
        <row r="97">
          <cell r="A97" t="str">
            <v>T3 2021</v>
          </cell>
        </row>
        <row r="98">
          <cell r="A98" t="str">
            <v>T4 2021</v>
          </cell>
        </row>
        <row r="99">
          <cell r="A99" t="str">
            <v>T1 2022</v>
          </cell>
        </row>
        <row r="100">
          <cell r="A100" t="str">
            <v>T2 2022</v>
          </cell>
        </row>
        <row r="101">
          <cell r="A101" t="str">
            <v>T3 2022</v>
          </cell>
        </row>
        <row r="102">
          <cell r="A102" t="str">
            <v>T4 2022</v>
          </cell>
        </row>
        <row r="103">
          <cell r="A103" t="str">
            <v>T1 2023</v>
          </cell>
        </row>
        <row r="104">
          <cell r="A104" t="str">
            <v>T2 2023</v>
          </cell>
        </row>
        <row r="105">
          <cell r="A105" t="str">
            <v>T3 2023</v>
          </cell>
        </row>
        <row r="106">
          <cell r="A106" t="str">
            <v>T4 2023</v>
          </cell>
        </row>
        <row r="107">
          <cell r="A107" t="str">
            <v>T1 2024</v>
          </cell>
        </row>
        <row r="108">
          <cell r="A108" t="str">
            <v>T2 2024</v>
          </cell>
        </row>
        <row r="109">
          <cell r="A109" t="str">
            <v>T3 2024</v>
          </cell>
        </row>
        <row r="110">
          <cell r="A110" t="str">
            <v>T4 2024</v>
          </cell>
        </row>
        <row r="111">
          <cell r="A111" t="str">
            <v>T1 2025</v>
          </cell>
        </row>
      </sheetData>
      <sheetData sheetId="5"/>
      <sheetData sheetId="6">
        <row r="11">
          <cell r="A11" t="str">
            <v>T1 2000</v>
          </cell>
        </row>
      </sheetData>
      <sheetData sheetId="7"/>
      <sheetData sheetId="8">
        <row r="11">
          <cell r="A11" t="str">
            <v>T1 2000</v>
          </cell>
        </row>
      </sheetData>
      <sheetData sheetId="9"/>
      <sheetData sheetId="10">
        <row r="11">
          <cell r="A11" t="str">
            <v>T1 2000</v>
          </cell>
        </row>
      </sheetData>
      <sheetData sheetId="11"/>
      <sheetData sheetId="12">
        <row r="11">
          <cell r="A11" t="str">
            <v>T1 2000</v>
          </cell>
        </row>
      </sheetData>
      <sheetData sheetId="13"/>
      <sheetData sheetId="14">
        <row r="11">
          <cell r="A11" t="str">
            <v>T1 2000</v>
          </cell>
        </row>
      </sheetData>
      <sheetData sheetId="15"/>
      <sheetData sheetId="16">
        <row r="11">
          <cell r="A11" t="str">
            <v>T1 2000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A53"/>
  <sheetViews>
    <sheetView zoomScaleNormal="100" workbookViewId="0">
      <pane xSplit="2" ySplit="9" topLeftCell="C10" activePane="bottomRight" state="frozen"/>
      <selection activeCell="L22" sqref="L22"/>
      <selection pane="topRight" activeCell="L22" sqref="L22"/>
      <selection pane="bottomLeft" activeCell="L22" sqref="L22"/>
      <selection pane="bottomRight" activeCell="C10" sqref="C10:AA53"/>
    </sheetView>
  </sheetViews>
  <sheetFormatPr baseColWidth="10" defaultColWidth="11.44140625" defaultRowHeight="13.2" x14ac:dyDescent="0.25"/>
  <cols>
    <col min="1" max="1" width="10.109375" style="29" customWidth="1"/>
    <col min="2" max="2" width="3" style="29" bestFit="1" customWidth="1"/>
    <col min="3" max="13" width="12.44140625" style="77" customWidth="1"/>
    <col min="14" max="20" width="12.44140625" style="84" customWidth="1"/>
    <col min="21" max="27" width="12.44140625" style="91" customWidth="1"/>
    <col min="28" max="16384" width="11.44140625" style="29"/>
  </cols>
  <sheetData>
    <row r="1" spans="1:27" ht="15" customHeight="1" x14ac:dyDescent="0.25">
      <c r="A1" s="206" t="s">
        <v>10</v>
      </c>
      <c r="B1" s="206"/>
      <c r="C1" s="76" t="s">
        <v>85</v>
      </c>
      <c r="D1" s="76"/>
      <c r="N1" s="83" t="s">
        <v>60</v>
      </c>
      <c r="U1" s="90" t="s">
        <v>62</v>
      </c>
      <c r="AA1" s="90"/>
    </row>
    <row r="2" spans="1:27" ht="15" customHeight="1" x14ac:dyDescent="0.25">
      <c r="A2" s="207" t="s">
        <v>14</v>
      </c>
      <c r="B2" s="207"/>
      <c r="C2" s="78" t="s">
        <v>58</v>
      </c>
      <c r="D2" s="78"/>
      <c r="N2" s="85" t="s">
        <v>58</v>
      </c>
      <c r="U2" s="92" t="s">
        <v>58</v>
      </c>
      <c r="AA2" s="92"/>
    </row>
    <row r="3" spans="1:27" ht="15" customHeight="1" x14ac:dyDescent="0.25">
      <c r="A3" s="207" t="s">
        <v>11</v>
      </c>
      <c r="B3" s="207"/>
      <c r="C3" s="78" t="s">
        <v>12</v>
      </c>
      <c r="D3" s="78"/>
      <c r="N3" s="85" t="s">
        <v>12</v>
      </c>
      <c r="U3" s="92" t="s">
        <v>12</v>
      </c>
      <c r="AA3" s="92"/>
    </row>
    <row r="4" spans="1:27" ht="27.75" customHeight="1" x14ac:dyDescent="0.25">
      <c r="A4" s="207" t="s">
        <v>13</v>
      </c>
      <c r="B4" s="207"/>
      <c r="C4" s="134" t="s">
        <v>49</v>
      </c>
      <c r="D4" s="134"/>
      <c r="E4" s="134"/>
      <c r="F4" s="134"/>
      <c r="G4" s="134"/>
      <c r="H4" s="134"/>
      <c r="I4" s="134"/>
      <c r="J4" s="134"/>
      <c r="K4" s="134"/>
      <c r="L4" s="134"/>
      <c r="M4" s="134"/>
      <c r="N4" s="85" t="s">
        <v>59</v>
      </c>
      <c r="U4" s="92" t="s">
        <v>63</v>
      </c>
      <c r="AA4" s="92"/>
    </row>
    <row r="5" spans="1:27" x14ac:dyDescent="0.25">
      <c r="B5" s="8"/>
      <c r="C5" s="79"/>
      <c r="D5" s="79"/>
      <c r="N5" s="86"/>
      <c r="U5" s="93"/>
      <c r="AA5" s="93"/>
    </row>
    <row r="6" spans="1:27" ht="15" customHeight="1" x14ac:dyDescent="0.25">
      <c r="A6" s="207" t="s">
        <v>28</v>
      </c>
      <c r="B6" s="207"/>
      <c r="C6" s="78" t="s">
        <v>61</v>
      </c>
      <c r="D6" s="78"/>
      <c r="N6" s="85" t="s">
        <v>61</v>
      </c>
      <c r="U6" s="92" t="s">
        <v>61</v>
      </c>
      <c r="AA6" s="92"/>
    </row>
    <row r="7" spans="1:27" ht="23.25" customHeight="1" x14ac:dyDescent="0.25">
      <c r="B7" s="9"/>
      <c r="C7" s="76"/>
      <c r="D7" s="76"/>
      <c r="E7" s="80"/>
      <c r="F7" s="80"/>
      <c r="G7" s="80"/>
      <c r="H7" s="80"/>
      <c r="I7" s="80"/>
      <c r="J7" s="80"/>
      <c r="K7" s="80"/>
      <c r="L7" s="80"/>
      <c r="M7" s="80"/>
      <c r="N7" s="83"/>
      <c r="O7" s="87"/>
      <c r="U7" s="90"/>
      <c r="V7" s="94"/>
      <c r="AA7" s="90"/>
    </row>
    <row r="8" spans="1:27" ht="18" customHeight="1" x14ac:dyDescent="0.25">
      <c r="A8" s="199" t="s">
        <v>0</v>
      </c>
      <c r="B8" s="200"/>
      <c r="C8" s="204" t="s">
        <v>90</v>
      </c>
      <c r="D8" s="202" t="s">
        <v>16</v>
      </c>
      <c r="E8" s="205" t="s">
        <v>25</v>
      </c>
      <c r="F8" s="205" t="s">
        <v>29</v>
      </c>
      <c r="G8" s="205" t="s">
        <v>48</v>
      </c>
      <c r="H8" s="203" t="s">
        <v>1</v>
      </c>
      <c r="I8" s="198" t="s">
        <v>2</v>
      </c>
      <c r="J8" s="198" t="s">
        <v>3</v>
      </c>
      <c r="K8" s="198" t="s">
        <v>4</v>
      </c>
      <c r="L8" s="198" t="s">
        <v>8</v>
      </c>
      <c r="M8" s="198" t="s">
        <v>5</v>
      </c>
      <c r="N8" s="201" t="s">
        <v>16</v>
      </c>
      <c r="O8" s="193" t="s">
        <v>1</v>
      </c>
      <c r="P8" s="194" t="s">
        <v>2</v>
      </c>
      <c r="Q8" s="194" t="s">
        <v>3</v>
      </c>
      <c r="R8" s="194" t="s">
        <v>4</v>
      </c>
      <c r="S8" s="194" t="s">
        <v>8</v>
      </c>
      <c r="T8" s="194" t="s">
        <v>5</v>
      </c>
      <c r="U8" s="196" t="s">
        <v>16</v>
      </c>
      <c r="V8" s="197" t="s">
        <v>1</v>
      </c>
      <c r="W8" s="195" t="s">
        <v>2</v>
      </c>
      <c r="X8" s="195" t="s">
        <v>3</v>
      </c>
      <c r="Y8" s="195" t="s">
        <v>4</v>
      </c>
      <c r="Z8" s="195" t="s">
        <v>8</v>
      </c>
      <c r="AA8" s="195" t="s">
        <v>5</v>
      </c>
    </row>
    <row r="9" spans="1:27" ht="21.75" customHeight="1" x14ac:dyDescent="0.25">
      <c r="A9" s="199"/>
      <c r="B9" s="200"/>
      <c r="C9" s="202"/>
      <c r="D9" s="202"/>
      <c r="E9" s="198"/>
      <c r="F9" s="198"/>
      <c r="G9" s="198"/>
      <c r="H9" s="203"/>
      <c r="I9" s="198"/>
      <c r="J9" s="198"/>
      <c r="K9" s="198"/>
      <c r="L9" s="198"/>
      <c r="M9" s="198"/>
      <c r="N9" s="201"/>
      <c r="O9" s="193"/>
      <c r="P9" s="194"/>
      <c r="Q9" s="194"/>
      <c r="R9" s="194"/>
      <c r="S9" s="194"/>
      <c r="T9" s="194"/>
      <c r="U9" s="196"/>
      <c r="V9" s="197"/>
      <c r="W9" s="195"/>
      <c r="X9" s="195"/>
      <c r="Y9" s="195"/>
      <c r="Z9" s="195"/>
      <c r="AA9" s="195"/>
    </row>
    <row r="10" spans="1:27" x14ac:dyDescent="0.25">
      <c r="A10" s="192" t="s">
        <v>76</v>
      </c>
      <c r="B10" s="97" t="s">
        <v>72</v>
      </c>
      <c r="C10" s="81">
        <f>+'France métro'!B71/'France métro'!$B$71*100</f>
        <v>100</v>
      </c>
      <c r="D10" s="81">
        <f>+Paca!B71/Paca!$B$71*100</f>
        <v>100</v>
      </c>
      <c r="E10" s="142">
        <f>Paca!D71/Paca!$D$71*100</f>
        <v>100</v>
      </c>
      <c r="F10" s="82">
        <f>Paca!J71/Paca!J$71*100</f>
        <v>100</v>
      </c>
      <c r="G10" s="82">
        <f>Paca!K71/Paca!K$71*100</f>
        <v>100</v>
      </c>
      <c r="H10" s="81">
        <f>'dep04'!B71/'dep04'!$B$71*100</f>
        <v>100</v>
      </c>
      <c r="I10" s="81">
        <f>'dep05'!B71/'dep05'!$B$71*100</f>
        <v>100</v>
      </c>
      <c r="J10" s="81">
        <f>'dep06'!B71/'dep06'!$B$71*100</f>
        <v>100</v>
      </c>
      <c r="K10" s="81">
        <f>'dep13'!B71/'dep13'!$B$71*100</f>
        <v>100</v>
      </c>
      <c r="L10" s="81">
        <f>'dep83'!B71/'dep83'!$B$71*100</f>
        <v>100</v>
      </c>
      <c r="M10" s="82">
        <f>'dep84'!B71/'dep84'!$B$71*100</f>
        <v>100</v>
      </c>
      <c r="N10" s="88">
        <f>+Paca!$U71/Paca!$U$71*100</f>
        <v>100</v>
      </c>
      <c r="O10" s="88">
        <f>'dep04'!$U71/'dep04'!$U$71*100</f>
        <v>100</v>
      </c>
      <c r="P10" s="88">
        <f>'dep05'!$U71/'dep05'!$U$71*100</f>
        <v>100</v>
      </c>
      <c r="Q10" s="88">
        <f>'dep06'!$U71/'dep06'!$U$71*100</f>
        <v>100</v>
      </c>
      <c r="R10" s="88">
        <f>'dep13'!$U71/'dep13'!$U$71*100</f>
        <v>100</v>
      </c>
      <c r="S10" s="88">
        <f>'dep83'!$U71/'dep83'!$U$71*100</f>
        <v>100</v>
      </c>
      <c r="T10" s="89">
        <f>'dep84'!$U71/'dep84'!$U$71*100</f>
        <v>100</v>
      </c>
      <c r="U10" s="95">
        <f>+Paca!$AN71/Paca!$AN$71*100</f>
        <v>100</v>
      </c>
      <c r="V10" s="95">
        <f>'dep04'!$AN71/'dep04'!$AN$71*100</f>
        <v>100</v>
      </c>
      <c r="W10" s="95">
        <f>'dep05'!$AN71/'dep05'!$AN$71*100</f>
        <v>100</v>
      </c>
      <c r="X10" s="95">
        <f>'dep06'!$AN71/'dep06'!$AN$71*100</f>
        <v>100</v>
      </c>
      <c r="Y10" s="95">
        <f>'dep13'!$AN71/'dep13'!$AN$71*100</f>
        <v>100</v>
      </c>
      <c r="Z10" s="95">
        <f>'dep83'!$AN71/'dep83'!$AN$71*100</f>
        <v>100</v>
      </c>
      <c r="AA10" s="96">
        <f>'dep84'!$AN71/'dep84'!$AN$71*100</f>
        <v>100</v>
      </c>
    </row>
    <row r="11" spans="1:27" x14ac:dyDescent="0.25">
      <c r="A11" s="192"/>
      <c r="B11" s="97" t="s">
        <v>73</v>
      </c>
      <c r="C11" s="81">
        <f>+'France métro'!B72/'France métro'!$B$71*100</f>
        <v>104.05140238716348</v>
      </c>
      <c r="D11" s="81">
        <f>+Paca!B72/Paca!$B$71*100</f>
        <v>109.87681838398993</v>
      </c>
      <c r="E11" s="142">
        <f>Paca!D72/Paca!$D$71*100</f>
        <v>104.72548916021634</v>
      </c>
      <c r="F11" s="82">
        <f>Paca!J72/Paca!J$71*100</f>
        <v>113.56205935485735</v>
      </c>
      <c r="G11" s="82">
        <f>Paca!K72/Paca!K$71*100</f>
        <v>111.0377454498054</v>
      </c>
      <c r="H11" s="81">
        <f>'dep04'!B72/'dep04'!$B$71*100</f>
        <v>106.47167911179687</v>
      </c>
      <c r="I11" s="81">
        <f>'dep05'!B72/'dep05'!$B$71*100</f>
        <v>107.22085831853616</v>
      </c>
      <c r="J11" s="81">
        <f>'dep06'!B72/'dep06'!$B$71*100</f>
        <v>113.19293486769695</v>
      </c>
      <c r="K11" s="81">
        <f>'dep13'!B72/'dep13'!$B$71*100</f>
        <v>108.20209443179021</v>
      </c>
      <c r="L11" s="81">
        <f>'dep83'!B72/'dep83'!$B$71*100</f>
        <v>128.27455389218585</v>
      </c>
      <c r="M11" s="82">
        <f>'dep84'!B72/'dep84'!$B$71*100</f>
        <v>99.368989648594948</v>
      </c>
      <c r="N11" s="88">
        <f>+Paca!$U72/Paca!$U$71*100</f>
        <v>106.86573731665503</v>
      </c>
      <c r="O11" s="88">
        <f>'dep04'!$U72/'dep04'!$U$71*100</f>
        <v>111.54434777661551</v>
      </c>
      <c r="P11" s="88">
        <f>'dep05'!$U72/'dep05'!$U$71*100</f>
        <v>103.46966743188591</v>
      </c>
      <c r="Q11" s="88">
        <f>'dep06'!$U72/'dep06'!$U$71*100</f>
        <v>107.28296182279398</v>
      </c>
      <c r="R11" s="88">
        <f>'dep13'!$U72/'dep13'!$U$71*100</f>
        <v>106.9865030971749</v>
      </c>
      <c r="S11" s="88">
        <f>'dep83'!$U72/'dep83'!$U$71*100</f>
        <v>110.41250722566724</v>
      </c>
      <c r="T11" s="89">
        <f>'dep84'!$U72/'dep84'!$U$71*100</f>
        <v>101.04659960520436</v>
      </c>
      <c r="U11" s="95">
        <f>+Paca!$AN72/Paca!$AN$71*100</f>
        <v>104.79400289609106</v>
      </c>
      <c r="V11" s="95">
        <f>'dep04'!$AN72/'dep04'!$AN$71*100</f>
        <v>112.19456088198886</v>
      </c>
      <c r="W11" s="95">
        <f>'dep05'!$AN72/'dep05'!$AN$71*100</f>
        <v>101.16082536619446</v>
      </c>
      <c r="X11" s="95">
        <f>'dep06'!$AN72/'dep06'!$AN$71*100</f>
        <v>104.42572605486704</v>
      </c>
      <c r="Y11" s="95">
        <f>'dep13'!$AN72/'dep13'!$AN$71*100</f>
        <v>105.03551993113052</v>
      </c>
      <c r="Z11" s="95">
        <f>'dep83'!$AN72/'dep83'!$AN$71*100</f>
        <v>105.07688947903145</v>
      </c>
      <c r="AA11" s="96">
        <f>'dep84'!$AN72/'dep84'!$AN$71*100</f>
        <v>101.85416702868709</v>
      </c>
    </row>
    <row r="12" spans="1:27" x14ac:dyDescent="0.25">
      <c r="A12" s="192"/>
      <c r="B12" s="97" t="s">
        <v>74</v>
      </c>
      <c r="C12" s="81">
        <f>+'France métro'!B73/'France métro'!$B$71*100</f>
        <v>107.82789891099695</v>
      </c>
      <c r="D12" s="81">
        <f>+Paca!B73/Paca!$B$71*100</f>
        <v>111.04918778325658</v>
      </c>
      <c r="E12" s="142">
        <f>Paca!D73/Paca!$D$71*100</f>
        <v>103.9536573778076</v>
      </c>
      <c r="F12" s="82">
        <f>Paca!J73/Paca!J$71*100</f>
        <v>111.22979491278862</v>
      </c>
      <c r="G12" s="82">
        <f>Paca!K73/Paca!K$71*100</f>
        <v>115.69115580384749</v>
      </c>
      <c r="H12" s="81">
        <f>'dep04'!B73/'dep04'!$B$71*100</f>
        <v>117.57430561364468</v>
      </c>
      <c r="I12" s="81">
        <f>'dep05'!B73/'dep05'!$B$71*100</f>
        <v>107.61384210427319</v>
      </c>
      <c r="J12" s="81">
        <f>'dep06'!B73/'dep06'!$B$71*100</f>
        <v>123.53555016129525</v>
      </c>
      <c r="K12" s="81">
        <f>'dep13'!B73/'dep13'!$B$71*100</f>
        <v>108.40677169838342</v>
      </c>
      <c r="L12" s="81">
        <f>'dep83'!B73/'dep83'!$B$71*100</f>
        <v>110.10100032754013</v>
      </c>
      <c r="M12" s="82">
        <f>'dep84'!B73/'dep84'!$B$71*100</f>
        <v>104.55889209436971</v>
      </c>
      <c r="N12" s="88">
        <f>+Paca!$U73/Paca!$U$71*100</f>
        <v>110.61976455799231</v>
      </c>
      <c r="O12" s="88">
        <f>'dep04'!$U73/'dep04'!$U$71*100</f>
        <v>120.22262490784945</v>
      </c>
      <c r="P12" s="88">
        <f>'dep05'!$U73/'dep05'!$U$71*100</f>
        <v>104.84584453597149</v>
      </c>
      <c r="Q12" s="88">
        <f>'dep06'!$U73/'dep06'!$U$71*100</f>
        <v>117.18988718363453</v>
      </c>
      <c r="R12" s="88">
        <f>'dep13'!$U73/'dep13'!$U$71*100</f>
        <v>109.56064313204719</v>
      </c>
      <c r="S12" s="88">
        <f>'dep83'!$U73/'dep83'!$U$71*100</f>
        <v>111.25123088392483</v>
      </c>
      <c r="T12" s="89">
        <f>'dep84'!$U73/'dep84'!$U$71*100</f>
        <v>102.59644973869437</v>
      </c>
      <c r="U12" s="95">
        <f>+Paca!$AN73/Paca!$AN$71*100</f>
        <v>104.6527495981688</v>
      </c>
      <c r="V12" s="95">
        <f>'dep04'!$AN73/'dep04'!$AN$71*100</f>
        <v>110.77852503286178</v>
      </c>
      <c r="W12" s="95">
        <f>'dep05'!$AN73/'dep05'!$AN$71*100</f>
        <v>98.613735109791278</v>
      </c>
      <c r="X12" s="95">
        <f>'dep06'!$AN73/'dep06'!$AN$71*100</f>
        <v>111.00769917520554</v>
      </c>
      <c r="Y12" s="95">
        <f>'dep13'!$AN73/'dep13'!$AN$71*100</f>
        <v>104.13619573966687</v>
      </c>
      <c r="Z12" s="95">
        <f>'dep83'!$AN73/'dep83'!$AN$71*100</f>
        <v>98.676608473240691</v>
      </c>
      <c r="AA12" s="96">
        <f>'dep84'!$AN73/'dep84'!$AN$71*100</f>
        <v>101.80643276631798</v>
      </c>
    </row>
    <row r="13" spans="1:27" x14ac:dyDescent="0.25">
      <c r="A13" s="192"/>
      <c r="B13" s="97" t="s">
        <v>75</v>
      </c>
      <c r="C13" s="81">
        <f>+'France métro'!B74/'France métro'!$B$71*100</f>
        <v>110.10277595203182</v>
      </c>
      <c r="D13" s="81">
        <f>+Paca!B74/Paca!$B$71*100</f>
        <v>112.69148089773422</v>
      </c>
      <c r="E13" s="142">
        <f>Paca!D74/Paca!$D$71*100</f>
        <v>103.74324095964329</v>
      </c>
      <c r="F13" s="82">
        <f>Paca!J74/Paca!J$71*100</f>
        <v>114.96926804254119</v>
      </c>
      <c r="G13" s="82">
        <f>Paca!K74/Paca!K$71*100</f>
        <v>116.55679467423998</v>
      </c>
      <c r="H13" s="81">
        <f>'dep04'!B74/'dep04'!$B$71*100</f>
        <v>128.40997484174736</v>
      </c>
      <c r="I13" s="81">
        <f>'dep05'!B74/'dep05'!$B$71*100</f>
        <v>114.48059246788</v>
      </c>
      <c r="J13" s="81">
        <f>'dep06'!B74/'dep06'!$B$71*100</f>
        <v>122.60144518845668</v>
      </c>
      <c r="K13" s="81">
        <f>'dep13'!B74/'dep13'!$B$71*100</f>
        <v>108.31569522829618</v>
      </c>
      <c r="L13" s="81">
        <f>'dep83'!B74/'dep83'!$B$71*100</f>
        <v>117.33441907856157</v>
      </c>
      <c r="M13" s="82">
        <f>'dep84'!B74/'dep84'!$B$71*100</f>
        <v>106.31120189582299</v>
      </c>
      <c r="N13" s="88">
        <f>+Paca!$U74/Paca!$U$71*100</f>
        <v>111.82981933581718</v>
      </c>
      <c r="O13" s="88">
        <f>'dep04'!$U74/'dep04'!$U$71*100</f>
        <v>132.68928146030481</v>
      </c>
      <c r="P13" s="88">
        <f>'dep05'!$U74/'dep05'!$U$71*100</f>
        <v>106.27290729972536</v>
      </c>
      <c r="Q13" s="88">
        <f>'dep06'!$U74/'dep06'!$U$71*100</f>
        <v>122.56312871176034</v>
      </c>
      <c r="R13" s="88">
        <f>'dep13'!$U74/'dep13'!$U$71*100</f>
        <v>108.50621556535505</v>
      </c>
      <c r="S13" s="88">
        <f>'dep83'!$U74/'dep83'!$U$71*100</f>
        <v>110.20551296711507</v>
      </c>
      <c r="T13" s="89">
        <f>'dep84'!$U74/'dep84'!$U$71*100</f>
        <v>104.57298533256454</v>
      </c>
      <c r="U13" s="95">
        <f>+Paca!$AN74/Paca!$AN$71*100</f>
        <v>101.38954116832977</v>
      </c>
      <c r="V13" s="95">
        <f>'dep04'!$AN74/'dep04'!$AN$71*100</f>
        <v>110.3042731432454</v>
      </c>
      <c r="W13" s="95">
        <f>'dep05'!$AN74/'dep05'!$AN$71*100</f>
        <v>97.257178219550937</v>
      </c>
      <c r="X13" s="95">
        <f>'dep06'!$AN74/'dep06'!$AN$71*100</f>
        <v>110.53259567493534</v>
      </c>
      <c r="Y13" s="95">
        <f>'dep13'!$AN74/'dep13'!$AN$71*100</f>
        <v>98.981811347643827</v>
      </c>
      <c r="Z13" s="95">
        <f>'dep83'!$AN74/'dep83'!$AN$71*100</f>
        <v>97.930418952274366</v>
      </c>
      <c r="AA13" s="96">
        <f>'dep84'!$AN74/'dep84'!$AN$71*100</f>
        <v>97.971933234675689</v>
      </c>
    </row>
    <row r="14" spans="1:27" x14ac:dyDescent="0.25">
      <c r="A14" s="192" t="s">
        <v>77</v>
      </c>
      <c r="B14" s="97" t="s">
        <v>72</v>
      </c>
      <c r="C14" s="81">
        <f>+'France métro'!B75/'France métro'!$B$71*100</f>
        <v>110.07411057366623</v>
      </c>
      <c r="D14" s="81">
        <f>+Paca!B75/Paca!$B$71*100</f>
        <v>115.23407936795348</v>
      </c>
      <c r="E14" s="142">
        <f>Paca!D75/Paca!$D$71*100</f>
        <v>103.93269430264441</v>
      </c>
      <c r="F14" s="82">
        <f>Paca!J75/Paca!J$71*100</f>
        <v>115.19399565611752</v>
      </c>
      <c r="G14" s="82">
        <f>Paca!K75/Paca!K$71*100</f>
        <v>122.24037880204273</v>
      </c>
      <c r="H14" s="81">
        <f>'dep04'!B75/'dep04'!$B$71*100</f>
        <v>127.55649137368667</v>
      </c>
      <c r="I14" s="81">
        <f>'dep05'!B75/'dep05'!$B$71*100</f>
        <v>111.72715191915388</v>
      </c>
      <c r="J14" s="81">
        <f>'dep06'!B75/'dep06'!$B$71*100</f>
        <v>121.37686732256458</v>
      </c>
      <c r="K14" s="81">
        <f>'dep13'!B75/'dep13'!$B$71*100</f>
        <v>110.37006851047437</v>
      </c>
      <c r="L14" s="81">
        <f>'dep83'!B75/'dep83'!$B$71*100</f>
        <v>129.26039691535291</v>
      </c>
      <c r="M14" s="82">
        <f>'dep84'!B75/'dep84'!$B$71*100</f>
        <v>109.90065818515285</v>
      </c>
      <c r="N14" s="88">
        <f>+Paca!$U75/Paca!$U$71*100</f>
        <v>114.19912024045269</v>
      </c>
      <c r="O14" s="88">
        <f>'dep04'!$U75/'dep04'!$U$71*100</f>
        <v>133.86324470487745</v>
      </c>
      <c r="P14" s="88">
        <f>'dep05'!$U75/'dep05'!$U$71*100</f>
        <v>111.29926485561235</v>
      </c>
      <c r="Q14" s="88">
        <f>'dep06'!$U75/'dep06'!$U$71*100</f>
        <v>119.85817951891779</v>
      </c>
      <c r="R14" s="88">
        <f>'dep13'!$U75/'dep13'!$U$71*100</f>
        <v>110.2660933396679</v>
      </c>
      <c r="S14" s="88">
        <f>'dep83'!$U75/'dep83'!$U$71*100</f>
        <v>119.37236684449104</v>
      </c>
      <c r="T14" s="89">
        <f>'dep84'!$U75/'dep84'!$U$71*100</f>
        <v>109.79614635735653</v>
      </c>
      <c r="U14" s="95">
        <f>+Paca!$AN75/Paca!$AN$71*100</f>
        <v>105.09702903546389</v>
      </c>
      <c r="V14" s="95">
        <f>'dep04'!$AN75/'dep04'!$AN$71*100</f>
        <v>118.80885357428576</v>
      </c>
      <c r="W14" s="95">
        <f>'dep05'!$AN75/'dep05'!$AN$71*100</f>
        <v>93.111025407285751</v>
      </c>
      <c r="X14" s="95">
        <f>'dep06'!$AN75/'dep06'!$AN$71*100</f>
        <v>110.20337361078725</v>
      </c>
      <c r="Y14" s="95">
        <f>'dep13'!$AN75/'dep13'!$AN$71*100</f>
        <v>102.67488675092294</v>
      </c>
      <c r="Z14" s="95">
        <f>'dep83'!$AN75/'dep83'!$AN$71*100</f>
        <v>109.5446966970925</v>
      </c>
      <c r="AA14" s="96">
        <f>'dep84'!$AN75/'dep84'!$AN$71*100</f>
        <v>99.27644592229062</v>
      </c>
    </row>
    <row r="15" spans="1:27" x14ac:dyDescent="0.25">
      <c r="A15" s="192"/>
      <c r="B15" s="97" t="s">
        <v>73</v>
      </c>
      <c r="C15" s="81">
        <f>+'France métro'!B76/'France métro'!$B$71*100</f>
        <v>113.09958220067047</v>
      </c>
      <c r="D15" s="81">
        <f>+Paca!B76/Paca!$B$71*100</f>
        <v>120.51233135857791</v>
      </c>
      <c r="E15" s="142">
        <f>Paca!D76/Paca!$D$71*100</f>
        <v>106.55828261875406</v>
      </c>
      <c r="F15" s="82">
        <f>Paca!J76/Paca!J$71*100</f>
        <v>118.23785000712381</v>
      </c>
      <c r="G15" s="82">
        <f>Paca!K76/Paca!K$71*100</f>
        <v>131.64871234994996</v>
      </c>
      <c r="H15" s="81">
        <f>'dep04'!B76/'dep04'!$B$71*100</f>
        <v>155.29791445030165</v>
      </c>
      <c r="I15" s="81">
        <f>'dep05'!B76/'dep05'!$B$71*100</f>
        <v>123.66362166058096</v>
      </c>
      <c r="J15" s="81">
        <f>'dep06'!B76/'dep06'!$B$71*100</f>
        <v>121.64375400480074</v>
      </c>
      <c r="K15" s="81">
        <f>'dep13'!B76/'dep13'!$B$71*100</f>
        <v>113.44994435509417</v>
      </c>
      <c r="L15" s="81">
        <f>'dep83'!B76/'dep83'!$B$71*100</f>
        <v>139.31029340567176</v>
      </c>
      <c r="M15" s="82">
        <f>'dep84'!B76/'dep84'!$B$71*100</f>
        <v>113.94973732874112</v>
      </c>
      <c r="N15" s="88">
        <f>+Paca!$U76/Paca!$U$71*100</f>
        <v>118.32284546424054</v>
      </c>
      <c r="O15" s="88">
        <f>'dep04'!$U76/'dep04'!$U$71*100</f>
        <v>158.01136613138894</v>
      </c>
      <c r="P15" s="88">
        <f>'dep05'!$U76/'dep05'!$U$71*100</f>
        <v>116.08468349197034</v>
      </c>
      <c r="Q15" s="88">
        <f>'dep06'!$U76/'dep06'!$U$71*100</f>
        <v>121.85048334856903</v>
      </c>
      <c r="R15" s="88">
        <f>'dep13'!$U76/'dep13'!$U$71*100</f>
        <v>112.6703179251965</v>
      </c>
      <c r="S15" s="88">
        <f>'dep83'!$U76/'dep83'!$U$71*100</f>
        <v>126.27050982512058</v>
      </c>
      <c r="T15" s="89">
        <f>'dep84'!$U76/'dep84'!$U$71*100</f>
        <v>111.74777590061153</v>
      </c>
      <c r="U15" s="95">
        <f>+Paca!$AN76/Paca!$AN$71*100</f>
        <v>111.27975551837221</v>
      </c>
      <c r="V15" s="95">
        <f>'dep04'!$AN76/'dep04'!$AN$71*100</f>
        <v>154.12212857652739</v>
      </c>
      <c r="W15" s="95">
        <f>'dep05'!$AN76/'dep05'!$AN$71*100</f>
        <v>93.432710455644283</v>
      </c>
      <c r="X15" s="95">
        <f>'dep06'!$AN76/'dep06'!$AN$71*100</f>
        <v>116.30636468634694</v>
      </c>
      <c r="Y15" s="95">
        <f>'dep13'!$AN76/'dep13'!$AN$71*100</f>
        <v>106.10465912572657</v>
      </c>
      <c r="Z15" s="95">
        <f>'dep83'!$AN76/'dep83'!$AN$71*100</f>
        <v>118.39219446334887</v>
      </c>
      <c r="AA15" s="96">
        <f>'dep84'!$AN76/'dep84'!$AN$71*100</f>
        <v>102.01095198939123</v>
      </c>
    </row>
    <row r="16" spans="1:27" x14ac:dyDescent="0.25">
      <c r="A16" s="192"/>
      <c r="B16" s="97" t="s">
        <v>74</v>
      </c>
      <c r="C16" s="81">
        <f>+'France métro'!B77/'France métro'!$B$71*100</f>
        <v>117.0980383878792</v>
      </c>
      <c r="D16" s="81">
        <f>+Paca!B77/Paca!$B$71*100</f>
        <v>121.7452760428547</v>
      </c>
      <c r="E16" s="142">
        <f>Paca!D77/Paca!$D$71*100</f>
        <v>106.33363137143419</v>
      </c>
      <c r="F16" s="82">
        <f>Paca!J77/Paca!J$71*100</f>
        <v>126.19065133932787</v>
      </c>
      <c r="G16" s="82">
        <f>Paca!K77/Paca!K$71*100</f>
        <v>129.57993260000021</v>
      </c>
      <c r="H16" s="81">
        <f>'dep04'!B77/'dep04'!$B$71*100</f>
        <v>157.74627240541938</v>
      </c>
      <c r="I16" s="81">
        <f>'dep05'!B77/'dep05'!$B$71*100</f>
        <v>116.56187068776379</v>
      </c>
      <c r="J16" s="81">
        <f>'dep06'!B77/'dep06'!$B$71*100</f>
        <v>124.11378675616911</v>
      </c>
      <c r="K16" s="81">
        <f>'dep13'!B77/'dep13'!$B$71*100</f>
        <v>114.42106528483788</v>
      </c>
      <c r="L16" s="81">
        <f>'dep83'!B77/'dep83'!$B$71*100</f>
        <v>139.04598341320792</v>
      </c>
      <c r="M16" s="82">
        <f>'dep84'!B77/'dep84'!$B$71*100</f>
        <v>116.42725689033959</v>
      </c>
      <c r="N16" s="88">
        <f>+Paca!$U77/Paca!$U$71*100</f>
        <v>123.24106418065199</v>
      </c>
      <c r="O16" s="88">
        <f>'dep04'!$U77/'dep04'!$U$71*100</f>
        <v>168.71100068104261</v>
      </c>
      <c r="P16" s="88">
        <f>'dep05'!$U77/'dep05'!$U$71*100</f>
        <v>115.51755696120757</v>
      </c>
      <c r="Q16" s="88">
        <f>'dep06'!$U77/'dep06'!$U$71*100</f>
        <v>124.53370761497686</v>
      </c>
      <c r="R16" s="88">
        <f>'dep13'!$U77/'dep13'!$U$71*100</f>
        <v>116.33599386647298</v>
      </c>
      <c r="S16" s="88">
        <f>'dep83'!$U77/'dep83'!$U$71*100</f>
        <v>137.62543213284357</v>
      </c>
      <c r="T16" s="89">
        <f>'dep84'!$U77/'dep84'!$U$71*100</f>
        <v>116.80007379730728</v>
      </c>
      <c r="U16" s="95">
        <f>+Paca!$AN77/Paca!$AN$71*100</f>
        <v>110.71571878044801</v>
      </c>
      <c r="V16" s="95">
        <f>'dep04'!$AN77/'dep04'!$AN$71*100</f>
        <v>162.19546372564449</v>
      </c>
      <c r="W16" s="95">
        <f>'dep05'!$AN77/'dep05'!$AN$71*100</f>
        <v>99.948258505503802</v>
      </c>
      <c r="X16" s="95">
        <f>'dep06'!$AN77/'dep06'!$AN$71*100</f>
        <v>110.96993707994724</v>
      </c>
      <c r="Y16" s="95">
        <f>'dep13'!$AN77/'dep13'!$AN$71*100</f>
        <v>105.02607461043887</v>
      </c>
      <c r="Z16" s="95">
        <f>'dep83'!$AN77/'dep83'!$AN$71*100</f>
        <v>117.57787132278142</v>
      </c>
      <c r="AA16" s="96">
        <f>'dep84'!$AN77/'dep84'!$AN$71*100</f>
        <v>105.1045899954933</v>
      </c>
    </row>
    <row r="17" spans="1:27" x14ac:dyDescent="0.25">
      <c r="A17" s="192"/>
      <c r="B17" s="97" t="s">
        <v>75</v>
      </c>
      <c r="C17" s="81">
        <f>+'France métro'!B78/'France métro'!$B$71*100</f>
        <v>121.90133538009485</v>
      </c>
      <c r="D17" s="81">
        <f>+Paca!B78/Paca!$B$71*100</f>
        <v>128.37034566924908</v>
      </c>
      <c r="E17" s="142">
        <f>Paca!D78/Paca!$D$71*100</f>
        <v>115.74541248204346</v>
      </c>
      <c r="F17" s="82">
        <f>Paca!J78/Paca!J$71*100</f>
        <v>134.00433469235847</v>
      </c>
      <c r="G17" s="82">
        <f>Paca!K78/Paca!K$71*100</f>
        <v>133.08982013026315</v>
      </c>
      <c r="H17" s="81">
        <f>'dep04'!B78/'dep04'!$B$71*100</f>
        <v>197.40269914755356</v>
      </c>
      <c r="I17" s="81">
        <f>'dep05'!B78/'dep05'!$B$71*100</f>
        <v>120.51531992340459</v>
      </c>
      <c r="J17" s="81">
        <f>'dep06'!B78/'dep06'!$B$71*100</f>
        <v>133.11314849446063</v>
      </c>
      <c r="K17" s="81">
        <f>'dep13'!B78/'dep13'!$B$71*100</f>
        <v>114.9960059393818</v>
      </c>
      <c r="L17" s="81">
        <f>'dep83'!B78/'dep83'!$B$71*100</f>
        <v>160.94331451595804</v>
      </c>
      <c r="M17" s="82">
        <f>'dep84'!B78/'dep84'!$B$71*100</f>
        <v>115.50781310736085</v>
      </c>
      <c r="N17" s="88">
        <f>+Paca!$U78/Paca!$U$71*100</f>
        <v>124.61076754730192</v>
      </c>
      <c r="O17" s="88">
        <f>'dep04'!$U78/'dep04'!$U$71*100</f>
        <v>177.33941447646149</v>
      </c>
      <c r="P17" s="88">
        <f>'dep05'!$U78/'dep05'!$U$71*100</f>
        <v>111.95391315719365</v>
      </c>
      <c r="Q17" s="88">
        <f>'dep06'!$U78/'dep06'!$U$71*100</f>
        <v>127.69443462914593</v>
      </c>
      <c r="R17" s="88">
        <f>'dep13'!$U78/'dep13'!$U$71*100</f>
        <v>115.43268337203436</v>
      </c>
      <c r="S17" s="88">
        <f>'dep83'!$U78/'dep83'!$U$71*100</f>
        <v>145.4502703506281</v>
      </c>
      <c r="T17" s="89">
        <f>'dep84'!$U78/'dep84'!$U$71*100</f>
        <v>116.67026611818349</v>
      </c>
      <c r="U17" s="95">
        <f>+Paca!$AN78/Paca!$AN$71*100</f>
        <v>112.85065636507063</v>
      </c>
      <c r="V17" s="95">
        <f>'dep04'!$AN78/'dep04'!$AN$71*100</f>
        <v>161.53246846165189</v>
      </c>
      <c r="W17" s="95">
        <f>'dep05'!$AN78/'dep05'!$AN$71*100</f>
        <v>95.576356862400019</v>
      </c>
      <c r="X17" s="95">
        <f>'dep06'!$AN78/'dep06'!$AN$71*100</f>
        <v>112.1446438153209</v>
      </c>
      <c r="Y17" s="95">
        <f>'dep13'!$AN78/'dep13'!$AN$71*100</f>
        <v>107.90118253254064</v>
      </c>
      <c r="Z17" s="95">
        <f>'dep83'!$AN78/'dep83'!$AN$71*100</f>
        <v>125.26118319182264</v>
      </c>
      <c r="AA17" s="96">
        <f>'dep84'!$AN78/'dep84'!$AN$71*100</f>
        <v>103.27268789423063</v>
      </c>
    </row>
    <row r="18" spans="1:27" x14ac:dyDescent="0.25">
      <c r="A18" s="192" t="s">
        <v>78</v>
      </c>
      <c r="B18" s="97" t="s">
        <v>72</v>
      </c>
      <c r="C18" s="81">
        <f>+'France métro'!B79/'France métro'!$B$71*100</f>
        <v>126.917629060252</v>
      </c>
      <c r="D18" s="81">
        <f>+Paca!B79/Paca!$B$71*100</f>
        <v>132.89399420766844</v>
      </c>
      <c r="E18" s="142">
        <f>Paca!D79/Paca!$D$71*100</f>
        <v>107.84672153942776</v>
      </c>
      <c r="F18" s="82">
        <f>Paca!J79/Paca!J$71*100</f>
        <v>142.64687402864482</v>
      </c>
      <c r="G18" s="82">
        <f>Paca!K79/Paca!K$71*100</f>
        <v>142.27600664913155</v>
      </c>
      <c r="H18" s="81">
        <f>'dep04'!B79/'dep04'!$B$71*100</f>
        <v>155.86960399022186</v>
      </c>
      <c r="I18" s="81">
        <f>'dep05'!B79/'dep05'!$B$71*100</f>
        <v>128.34546477910609</v>
      </c>
      <c r="J18" s="81">
        <f>'dep06'!B79/'dep06'!$B$71*100</f>
        <v>140.31371666536873</v>
      </c>
      <c r="K18" s="81">
        <f>'dep13'!B79/'dep13'!$B$71*100</f>
        <v>121.90246730226195</v>
      </c>
      <c r="L18" s="81">
        <f>'dep83'!B79/'dep83'!$B$71*100</f>
        <v>169.07913015532267</v>
      </c>
      <c r="M18" s="82">
        <f>'dep84'!B79/'dep84'!$B$71*100</f>
        <v>126.86082067061024</v>
      </c>
      <c r="N18" s="88">
        <f>+Paca!$U79/Paca!$U$71*100</f>
        <v>132.32672678804511</v>
      </c>
      <c r="O18" s="88">
        <f>'dep04'!$U79/'dep04'!$U$71*100</f>
        <v>164.78305004360635</v>
      </c>
      <c r="P18" s="88">
        <f>'dep05'!$U79/'dep05'!$U$71*100</f>
        <v>115.46204074932436</v>
      </c>
      <c r="Q18" s="88">
        <f>'dep06'!$U79/'dep06'!$U$71*100</f>
        <v>140.47514144705335</v>
      </c>
      <c r="R18" s="88">
        <f>'dep13'!$U79/'dep13'!$U$71*100</f>
        <v>122.00709621708322</v>
      </c>
      <c r="S18" s="88">
        <f>'dep83'!$U79/'dep83'!$U$71*100</f>
        <v>158.19252837768053</v>
      </c>
      <c r="T18" s="89">
        <f>'dep84'!$U79/'dep84'!$U$71*100</f>
        <v>128.04883313678445</v>
      </c>
      <c r="U18" s="95">
        <f>+Paca!$AN79/Paca!$AN$71*100</f>
        <v>122.86604755798889</v>
      </c>
      <c r="V18" s="95">
        <f>'dep04'!$AN79/'dep04'!$AN$71*100</f>
        <v>163.48195694908486</v>
      </c>
      <c r="W18" s="95">
        <f>'dep05'!$AN79/'dep05'!$AN$71*100</f>
        <v>112.96884443702622</v>
      </c>
      <c r="X18" s="95">
        <f>'dep06'!$AN79/'dep06'!$AN$71*100</f>
        <v>119.67375532082403</v>
      </c>
      <c r="Y18" s="95">
        <f>'dep13'!$AN79/'dep13'!$AN$71*100</f>
        <v>117.76298654357744</v>
      </c>
      <c r="Z18" s="95">
        <f>'dep83'!$AN79/'dep83'!$AN$71*100</f>
        <v>147.05002533852101</v>
      </c>
      <c r="AA18" s="96">
        <f>'dep84'!$AN79/'dep84'!$AN$71*100</f>
        <v>109.48072561422106</v>
      </c>
    </row>
    <row r="19" spans="1:27" x14ac:dyDescent="0.25">
      <c r="A19" s="192"/>
      <c r="B19" s="97" t="s">
        <v>73</v>
      </c>
      <c r="C19" s="81">
        <f>+'France métro'!B80/'France métro'!$B$71*100</f>
        <v>133.22960635057527</v>
      </c>
      <c r="D19" s="81">
        <f>+Paca!B80/Paca!$B$71*100</f>
        <v>137.76644900350297</v>
      </c>
      <c r="E19" s="142">
        <f>Paca!D80/Paca!$D$71*100</f>
        <v>108.71884192775379</v>
      </c>
      <c r="F19" s="82">
        <f>Paca!J80/Paca!J$71*100</f>
        <v>144.73625751253257</v>
      </c>
      <c r="G19" s="82">
        <f>Paca!K80/Paca!K$71*100</f>
        <v>152.61855094324551</v>
      </c>
      <c r="H19" s="81">
        <f>'dep04'!B80/'dep04'!$B$71*100</f>
        <v>158.14701495441142</v>
      </c>
      <c r="I19" s="81">
        <f>'dep05'!B80/'dep05'!$B$71*100</f>
        <v>127.88559600099221</v>
      </c>
      <c r="J19" s="81">
        <f>'dep06'!B80/'dep06'!$B$71*100</f>
        <v>141.6372953088204</v>
      </c>
      <c r="K19" s="81">
        <f>'dep13'!B80/'dep13'!$B$71*100</f>
        <v>127.91969173668407</v>
      </c>
      <c r="L19" s="81">
        <f>'dep83'!B80/'dep83'!$B$71*100</f>
        <v>173.11220460901924</v>
      </c>
      <c r="M19" s="82">
        <f>'dep84'!B80/'dep84'!$B$71*100</f>
        <v>134.09758687887336</v>
      </c>
      <c r="N19" s="88">
        <f>+Paca!$U80/Paca!$U$71*100</f>
        <v>135.97137792717183</v>
      </c>
      <c r="O19" s="88">
        <f>'dep04'!$U80/'dep04'!$U$71*100</f>
        <v>175.77379928552926</v>
      </c>
      <c r="P19" s="88">
        <f>'dep05'!$U80/'dep05'!$U$71*100</f>
        <v>119.47155565602752</v>
      </c>
      <c r="Q19" s="88">
        <f>'dep06'!$U80/'dep06'!$U$71*100</f>
        <v>140.47679421997901</v>
      </c>
      <c r="R19" s="88">
        <f>'dep13'!$U80/'dep13'!$U$71*100</f>
        <v>125.41530024257513</v>
      </c>
      <c r="S19" s="88">
        <f>'dep83'!$U80/'dep83'!$U$71*100</f>
        <v>160.98784319525882</v>
      </c>
      <c r="T19" s="89">
        <f>'dep84'!$U80/'dep84'!$U$71*100</f>
        <v>134.47277524067667</v>
      </c>
      <c r="U19" s="95">
        <f>+Paca!$AN80/Paca!$AN$71*100</f>
        <v>126.75625352177302</v>
      </c>
      <c r="V19" s="95">
        <f>'dep04'!$AN80/'dep04'!$AN$71*100</f>
        <v>174.29960977485558</v>
      </c>
      <c r="W19" s="95">
        <f>'dep05'!$AN80/'dep05'!$AN$71*100</f>
        <v>114.11806118739078</v>
      </c>
      <c r="X19" s="95">
        <f>'dep06'!$AN80/'dep06'!$AN$71*100</f>
        <v>119.81244087884244</v>
      </c>
      <c r="Y19" s="95">
        <f>'dep13'!$AN80/'dep13'!$AN$71*100</f>
        <v>121.32355224078289</v>
      </c>
      <c r="Z19" s="95">
        <f>'dep83'!$AN80/'dep83'!$AN$71*100</f>
        <v>146.16646917620216</v>
      </c>
      <c r="AA19" s="96">
        <f>'dep84'!$AN80/'dep84'!$AN$71*100</f>
        <v>120.5657319177982</v>
      </c>
    </row>
    <row r="20" spans="1:27" x14ac:dyDescent="0.25">
      <c r="A20" s="192"/>
      <c r="B20" s="97" t="s">
        <v>74</v>
      </c>
      <c r="C20" s="81">
        <f>+'France métro'!B81/'France métro'!$B$71*100</f>
        <v>137.72654665420401</v>
      </c>
      <c r="D20" s="81">
        <f>+Paca!B81/Paca!$B$71*100</f>
        <v>141.80121771871285</v>
      </c>
      <c r="E20" s="142">
        <f>Paca!D81/Paca!$D$71*100</f>
        <v>110.78617525554</v>
      </c>
      <c r="F20" s="82">
        <f>Paca!J81/Paca!J$71*100</f>
        <v>154.81078992722396</v>
      </c>
      <c r="G20" s="82">
        <f>Paca!K81/Paca!K$71*100</f>
        <v>154.33006610935624</v>
      </c>
      <c r="H20" s="81">
        <f>'dep04'!B81/'dep04'!$B$71*100</f>
        <v>158.18732731556636</v>
      </c>
      <c r="I20" s="81">
        <f>'dep05'!B81/'dep05'!$B$71*100</f>
        <v>138.85396826242328</v>
      </c>
      <c r="J20" s="81">
        <f>'dep06'!B81/'dep06'!$B$71*100</f>
        <v>141.92201715162363</v>
      </c>
      <c r="K20" s="81">
        <f>'dep13'!B81/'dep13'!$B$71*100</f>
        <v>131.48057188454231</v>
      </c>
      <c r="L20" s="81">
        <f>'dep83'!B81/'dep83'!$B$71*100</f>
        <v>182.30942551809122</v>
      </c>
      <c r="M20" s="82">
        <f>'dep84'!B81/'dep84'!$B$71*100</f>
        <v>141.34379975696777</v>
      </c>
      <c r="N20" s="88">
        <f>+Paca!$U81/Paca!$U$71*100</f>
        <v>141.78189415117916</v>
      </c>
      <c r="O20" s="88">
        <f>'dep04'!$U81/'dep04'!$U$71*100</f>
        <v>170.92792682027647</v>
      </c>
      <c r="P20" s="88">
        <f>'dep05'!$U81/'dep05'!$U$71*100</f>
        <v>127.24849455216551</v>
      </c>
      <c r="Q20" s="88">
        <f>'dep06'!$U81/'dep06'!$U$71*100</f>
        <v>147.17142137621366</v>
      </c>
      <c r="R20" s="88">
        <f>'dep13'!$U81/'dep13'!$U$71*100</f>
        <v>131.66471110636272</v>
      </c>
      <c r="S20" s="88">
        <f>'dep83'!$U81/'dep83'!$U$71*100</f>
        <v>171.73559949192497</v>
      </c>
      <c r="T20" s="89">
        <f>'dep84'!$U81/'dep84'!$U$71*100</f>
        <v>137.67421215137932</v>
      </c>
      <c r="U20" s="95">
        <f>+Paca!$AN81/Paca!$AN$71*100</f>
        <v>130.49916040848873</v>
      </c>
      <c r="V20" s="95">
        <f>'dep04'!$AN81/'dep04'!$AN$71*100</f>
        <v>161.37913464781579</v>
      </c>
      <c r="W20" s="95">
        <f>'dep05'!$AN81/'dep05'!$AN$71*100</f>
        <v>113.08042441232082</v>
      </c>
      <c r="X20" s="95">
        <f>'dep06'!$AN81/'dep06'!$AN$71*100</f>
        <v>129.59145221657695</v>
      </c>
      <c r="Y20" s="95">
        <f>'dep13'!$AN81/'dep13'!$AN$71*100</f>
        <v>126.25934608501174</v>
      </c>
      <c r="Z20" s="95">
        <f>'dep83'!$AN81/'dep83'!$AN$71*100</f>
        <v>155.90729435412121</v>
      </c>
      <c r="AA20" s="96">
        <f>'dep84'!$AN81/'dep84'!$AN$71*100</f>
        <v>115.02239155414209</v>
      </c>
    </row>
    <row r="21" spans="1:27" x14ac:dyDescent="0.25">
      <c r="A21" s="192"/>
      <c r="B21" s="97" t="s">
        <v>75</v>
      </c>
      <c r="C21" s="81">
        <f>+'France métro'!B82/'France métro'!$B$71*100</f>
        <v>141.9597936390081</v>
      </c>
      <c r="D21" s="81">
        <f>+Paca!B82/Paca!$B$71*100</f>
        <v>145.79020905197282</v>
      </c>
      <c r="E21" s="142">
        <f>Paca!D82/Paca!$D$71*100</f>
        <v>114.38543422313916</v>
      </c>
      <c r="F21" s="82">
        <f>Paca!J82/Paca!J$71*100</f>
        <v>162.34366529489625</v>
      </c>
      <c r="G21" s="82">
        <f>Paca!K82/Paca!K$71*100</f>
        <v>155.18453576268499</v>
      </c>
      <c r="H21" s="81">
        <f>'dep04'!B82/'dep04'!$B$71*100</f>
        <v>145.0832484473699</v>
      </c>
      <c r="I21" s="81">
        <f>'dep05'!B82/'dep05'!$B$71*100</f>
        <v>146.46320571211419</v>
      </c>
      <c r="J21" s="81">
        <f>'dep06'!B82/'dep06'!$B$71*100</f>
        <v>151.02810680472552</v>
      </c>
      <c r="K21" s="81">
        <f>'dep13'!B82/'dep13'!$B$71*100</f>
        <v>137.72569141362484</v>
      </c>
      <c r="L21" s="81">
        <f>'dep83'!B82/'dep83'!$B$71*100</f>
        <v>182.49158256825422</v>
      </c>
      <c r="M21" s="82">
        <f>'dep84'!B82/'dep84'!$B$71*100</f>
        <v>141.44057047239491</v>
      </c>
      <c r="N21" s="88">
        <f>+Paca!$U82/Paca!$U$71*100</f>
        <v>145.01338775439478</v>
      </c>
      <c r="O21" s="88">
        <f>'dep04'!$U82/'dep04'!$U$71*100</f>
        <v>163.35975848805634</v>
      </c>
      <c r="P21" s="88">
        <f>'dep05'!$U82/'dep05'!$U$71*100</f>
        <v>135.55950787816303</v>
      </c>
      <c r="Q21" s="88">
        <f>'dep06'!$U82/'dep06'!$U$71*100</f>
        <v>149.96549621425595</v>
      </c>
      <c r="R21" s="88">
        <f>'dep13'!$U82/'dep13'!$U$71*100</f>
        <v>136.25803162048922</v>
      </c>
      <c r="S21" s="88">
        <f>'dep83'!$U82/'dep83'!$U$71*100</f>
        <v>173.28286858249086</v>
      </c>
      <c r="T21" s="89">
        <f>'dep84'!$U82/'dep84'!$U$71*100</f>
        <v>141.75269722692764</v>
      </c>
      <c r="U21" s="95">
        <f>+Paca!$AN82/Paca!$AN$71*100</f>
        <v>129.44566801447797</v>
      </c>
      <c r="V21" s="95">
        <f>'dep04'!$AN82/'dep04'!$AN$71*100</f>
        <v>160.38321742937086</v>
      </c>
      <c r="W21" s="95">
        <f>'dep05'!$AN82/'dep05'!$AN$71*100</f>
        <v>111.94685343561201</v>
      </c>
      <c r="X21" s="95">
        <f>'dep06'!$AN82/'dep06'!$AN$71*100</f>
        <v>125.74541100871221</v>
      </c>
      <c r="Y21" s="95">
        <f>'dep13'!$AN82/'dep13'!$AN$71*100</f>
        <v>123.33472795270417</v>
      </c>
      <c r="Z21" s="95">
        <f>'dep83'!$AN82/'dep83'!$AN$71*100</f>
        <v>161.82771735953017</v>
      </c>
      <c r="AA21" s="96">
        <f>'dep84'!$AN82/'dep84'!$AN$71*100</f>
        <v>117.73881396944579</v>
      </c>
    </row>
    <row r="22" spans="1:27" x14ac:dyDescent="0.25">
      <c r="A22" s="192" t="s">
        <v>79</v>
      </c>
      <c r="B22" s="97" t="s">
        <v>72</v>
      </c>
      <c r="C22" s="81">
        <f>+'France métro'!B83/'France métro'!$B$71*100</f>
        <v>143.10165662299079</v>
      </c>
      <c r="D22" s="81">
        <f>+Paca!B83/Paca!$B$71*100</f>
        <v>149.57185705629735</v>
      </c>
      <c r="E22" s="142">
        <f>Paca!D83/Paca!$D$71*100</f>
        <v>117.12153047119625</v>
      </c>
      <c r="F22" s="82">
        <f>Paca!J83/Paca!J$71*100</f>
        <v>160.81830878297734</v>
      </c>
      <c r="G22" s="82">
        <f>Paca!K83/Paca!K$71*100</f>
        <v>161.44656443126621</v>
      </c>
      <c r="H22" s="81">
        <f>'dep04'!B83/'dep04'!$B$71*100</f>
        <v>144.56529371324947</v>
      </c>
      <c r="I22" s="81">
        <f>'dep05'!B83/'dep05'!$B$71*100</f>
        <v>147.82934905378352</v>
      </c>
      <c r="J22" s="81">
        <f>'dep06'!B83/'dep06'!$B$71*100</f>
        <v>160.86733025329397</v>
      </c>
      <c r="K22" s="81">
        <f>'dep13'!B83/'dep13'!$B$71*100</f>
        <v>141.48748111107514</v>
      </c>
      <c r="L22" s="81">
        <f>'dep83'!B83/'dep83'!$B$71*100</f>
        <v>183.92492371025108</v>
      </c>
      <c r="M22" s="82">
        <f>'dep84'!B83/'dep84'!$B$71*100</f>
        <v>142.43232915800363</v>
      </c>
      <c r="N22" s="88">
        <f>+Paca!$U83/Paca!$U$71*100</f>
        <v>149.10196810212534</v>
      </c>
      <c r="O22" s="88">
        <f>'dep04'!$U83/'dep04'!$U$71*100</f>
        <v>161.63015849250357</v>
      </c>
      <c r="P22" s="88">
        <f>'dep05'!$U83/'dep05'!$U$71*100</f>
        <v>144.06322240285868</v>
      </c>
      <c r="Q22" s="88">
        <f>'dep06'!$U83/'dep06'!$U$71*100</f>
        <v>154.69019956927917</v>
      </c>
      <c r="R22" s="88">
        <f>'dep13'!$U83/'dep13'!$U$71*100</f>
        <v>141.99614447646786</v>
      </c>
      <c r="S22" s="88">
        <f>'dep83'!$U83/'dep83'!$U$71*100</f>
        <v>174.50258945544982</v>
      </c>
      <c r="T22" s="89">
        <f>'dep84'!$U83/'dep84'!$U$71*100</f>
        <v>143.0877667888717</v>
      </c>
      <c r="U22" s="95">
        <f>+Paca!$AN83/Paca!$AN$71*100</f>
        <v>132.82783851076539</v>
      </c>
      <c r="V22" s="95">
        <f>'dep04'!$AN83/'dep04'!$AN$71*100</f>
        <v>161.68030582176209</v>
      </c>
      <c r="W22" s="95">
        <f>'dep05'!$AN83/'dep05'!$AN$71*100</f>
        <v>122.89704306500091</v>
      </c>
      <c r="X22" s="95">
        <f>'dep06'!$AN83/'dep06'!$AN$71*100</f>
        <v>129.72383842702516</v>
      </c>
      <c r="Y22" s="95">
        <f>'dep13'!$AN83/'dep13'!$AN$71*100</f>
        <v>128.73696116860117</v>
      </c>
      <c r="Z22" s="95">
        <f>'dep83'!$AN83/'dep83'!$AN$71*100</f>
        <v>161.21024675939714</v>
      </c>
      <c r="AA22" s="96">
        <f>'dep84'!$AN83/'dep84'!$AN$71*100</f>
        <v>117.07316678419284</v>
      </c>
    </row>
    <row r="23" spans="1:27" x14ac:dyDescent="0.25">
      <c r="A23" s="192"/>
      <c r="B23" s="97" t="s">
        <v>73</v>
      </c>
      <c r="C23" s="81">
        <f>+'France métro'!B84/'France métro'!$B$71*100</f>
        <v>141.41392277981177</v>
      </c>
      <c r="D23" s="81">
        <f>+Paca!B84/Paca!$B$71*100</f>
        <v>148.13960765916531</v>
      </c>
      <c r="E23" s="142">
        <f>Paca!D84/Paca!$D$71*100</f>
        <v>116.15875538717297</v>
      </c>
      <c r="F23" s="82">
        <f>Paca!J84/Paca!J$71*100</f>
        <v>159.14345317129261</v>
      </c>
      <c r="G23" s="82">
        <f>Paca!K84/Paca!K$71*100</f>
        <v>158.6470578169824</v>
      </c>
      <c r="H23" s="81">
        <f>'dep04'!B84/'dep04'!$B$71*100</f>
        <v>133.74907013797824</v>
      </c>
      <c r="I23" s="81">
        <f>'dep05'!B84/'dep05'!$B$71*100</f>
        <v>150.23897719926211</v>
      </c>
      <c r="J23" s="81">
        <f>'dep06'!B84/'dep06'!$B$71*100</f>
        <v>162.74786287640387</v>
      </c>
      <c r="K23" s="81">
        <f>'dep13'!B84/'dep13'!$B$71*100</f>
        <v>140.64316374232942</v>
      </c>
      <c r="L23" s="81">
        <f>'dep83'!B84/'dep83'!$B$71*100</f>
        <v>182.81247461116791</v>
      </c>
      <c r="M23" s="82">
        <f>'dep84'!B84/'dep84'!$B$71*100</f>
        <v>138.61557173390486</v>
      </c>
      <c r="N23" s="88">
        <f>+Paca!$U84/Paca!$U$71*100</f>
        <v>148.68427739753585</v>
      </c>
      <c r="O23" s="88">
        <f>'dep04'!$U84/'dep04'!$U$71*100</f>
        <v>152.10724736933307</v>
      </c>
      <c r="P23" s="88">
        <f>'dep05'!$U84/'dep05'!$U$71*100</f>
        <v>143.97427398095468</v>
      </c>
      <c r="Q23" s="88">
        <f>'dep06'!$U84/'dep06'!$U$71*100</f>
        <v>158.60664808330159</v>
      </c>
      <c r="R23" s="88">
        <f>'dep13'!$U84/'dep13'!$U$71*100</f>
        <v>141.21824766090322</v>
      </c>
      <c r="S23" s="88">
        <f>'dep83'!$U84/'dep83'!$U$71*100</f>
        <v>175.52688989516975</v>
      </c>
      <c r="T23" s="89">
        <f>'dep84'!$U84/'dep84'!$U$71*100</f>
        <v>141.60946352962881</v>
      </c>
      <c r="U23" s="95">
        <f>+Paca!$AN84/Paca!$AN$71*100</f>
        <v>132.55614036144371</v>
      </c>
      <c r="V23" s="95">
        <f>'dep04'!$AN84/'dep04'!$AN$71*100</f>
        <v>148.95309364514253</v>
      </c>
      <c r="W23" s="95">
        <f>'dep05'!$AN84/'dep05'!$AN$71*100</f>
        <v>123.27921943525635</v>
      </c>
      <c r="X23" s="95">
        <f>'dep06'!$AN84/'dep06'!$AN$71*100</f>
        <v>133.13228704876951</v>
      </c>
      <c r="Y23" s="95">
        <f>'dep13'!$AN84/'dep13'!$AN$71*100</f>
        <v>128.73896297387731</v>
      </c>
      <c r="Z23" s="95">
        <f>'dep83'!$AN84/'dep83'!$AN$71*100</f>
        <v>165.84335357519785</v>
      </c>
      <c r="AA23" s="96">
        <f>'dep84'!$AN84/'dep84'!$AN$71*100</f>
        <v>112.06564517615018</v>
      </c>
    </row>
    <row r="24" spans="1:27" x14ac:dyDescent="0.25">
      <c r="A24" s="192"/>
      <c r="B24" s="97" t="s">
        <v>74</v>
      </c>
      <c r="C24" s="81">
        <f>+'France métro'!B85/'France métro'!$B$71*100</f>
        <v>141.26791686714171</v>
      </c>
      <c r="D24" s="81">
        <f>+Paca!B85/Paca!$B$71*100</f>
        <v>150.65880928134757</v>
      </c>
      <c r="E24" s="142">
        <f>Paca!D85/Paca!$D$71*100</f>
        <v>118.2102380793005</v>
      </c>
      <c r="F24" s="82">
        <f>Paca!J85/Paca!J$71*100</f>
        <v>164.58571184700435</v>
      </c>
      <c r="G24" s="82">
        <f>Paca!K85/Paca!K$71*100</f>
        <v>160.9508116762716</v>
      </c>
      <c r="H24" s="81">
        <f>'dep04'!B85/'dep04'!$B$71*100</f>
        <v>150.20189633551533</v>
      </c>
      <c r="I24" s="81">
        <f>'dep05'!B85/'dep05'!$B$71*100</f>
        <v>163.2732990025697</v>
      </c>
      <c r="J24" s="81">
        <f>'dep06'!B85/'dep06'!$B$71*100</f>
        <v>154.90064545813348</v>
      </c>
      <c r="K24" s="81">
        <f>'dep13'!B85/'dep13'!$B$71*100</f>
        <v>145.98823479189076</v>
      </c>
      <c r="L24" s="81">
        <f>'dep83'!B85/'dep83'!$B$71*100</f>
        <v>179.11390200855212</v>
      </c>
      <c r="M24" s="82">
        <f>'dep84'!B85/'dep84'!$B$71*100</f>
        <v>139.21974400993332</v>
      </c>
      <c r="N24" s="88">
        <f>+Paca!$U85/Paca!$U$71*100</f>
        <v>148.31004629081133</v>
      </c>
      <c r="O24" s="88">
        <f>'dep04'!$U85/'dep04'!$U$71*100</f>
        <v>163.39082899907228</v>
      </c>
      <c r="P24" s="88">
        <f>'dep05'!$U85/'dep05'!$U$71*100</f>
        <v>145.61155800337932</v>
      </c>
      <c r="Q24" s="88">
        <f>'dep06'!$U85/'dep06'!$U$71*100</f>
        <v>152.63189218982686</v>
      </c>
      <c r="R24" s="88">
        <f>'dep13'!$U85/'dep13'!$U$71*100</f>
        <v>143.29392460856252</v>
      </c>
      <c r="S24" s="88">
        <f>'dep83'!$U85/'dep83'!$U$71*100</f>
        <v>170.2193268007567</v>
      </c>
      <c r="T24" s="89">
        <f>'dep84'!$U85/'dep84'!$U$71*100</f>
        <v>137.13297253348409</v>
      </c>
      <c r="U24" s="95">
        <f>+Paca!$AN85/Paca!$AN$71*100</f>
        <v>132.59001393255653</v>
      </c>
      <c r="V24" s="95">
        <f>'dep04'!$AN85/'dep04'!$AN$71*100</f>
        <v>157.09468824238209</v>
      </c>
      <c r="W24" s="95">
        <f>'dep05'!$AN85/'dep05'!$AN$71*100</f>
        <v>126.16110249956603</v>
      </c>
      <c r="X24" s="95">
        <f>'dep06'!$AN85/'dep06'!$AN$71*100</f>
        <v>128.13576379587667</v>
      </c>
      <c r="Y24" s="95">
        <f>'dep13'!$AN85/'dep13'!$AN$71*100</f>
        <v>131.47819622690804</v>
      </c>
      <c r="Z24" s="95">
        <f>'dep83'!$AN85/'dep83'!$AN$71*100</f>
        <v>159.26303573095424</v>
      </c>
      <c r="AA24" s="96">
        <f>'dep84'!$AN85/'dep84'!$AN$71*100</f>
        <v>111.48764836989902</v>
      </c>
    </row>
    <row r="25" spans="1:27" x14ac:dyDescent="0.25">
      <c r="A25" s="192"/>
      <c r="B25" s="97" t="s">
        <v>75</v>
      </c>
      <c r="C25" s="81">
        <f>+'France métro'!B86/'France métro'!$B$71*100</f>
        <v>136.77246920970123</v>
      </c>
      <c r="D25" s="81">
        <f>+Paca!B86/Paca!$B$71*100</f>
        <v>147.51420765167498</v>
      </c>
      <c r="E25" s="142">
        <f>Paca!D86/Paca!$D$71*100</f>
        <v>113.58377514751383</v>
      </c>
      <c r="F25" s="82">
        <f>Paca!J86/Paca!J$71*100</f>
        <v>158.31045439607075</v>
      </c>
      <c r="G25" s="82">
        <f>Paca!K86/Paca!K$71*100</f>
        <v>159.67484319185539</v>
      </c>
      <c r="H25" s="81">
        <f>'dep04'!B86/'dep04'!$B$71*100</f>
        <v>148.8377847172612</v>
      </c>
      <c r="I25" s="81">
        <f>'dep05'!B86/'dep05'!$B$71*100</f>
        <v>151.99127454724831</v>
      </c>
      <c r="J25" s="81">
        <f>'dep06'!B86/'dep06'!$B$71*100</f>
        <v>148.32546213956039</v>
      </c>
      <c r="K25" s="81">
        <f>'dep13'!B86/'dep13'!$B$71*100</f>
        <v>142.21906792792589</v>
      </c>
      <c r="L25" s="81">
        <f>'dep83'!B86/'dep83'!$B$71*100</f>
        <v>180.85569298650316</v>
      </c>
      <c r="M25" s="82">
        <f>'dep84'!B86/'dep84'!$B$71*100</f>
        <v>138.7638771855552</v>
      </c>
      <c r="N25" s="88">
        <f>+Paca!$U86/Paca!$U$71*100</f>
        <v>151.60311957257042</v>
      </c>
      <c r="O25" s="88">
        <f>'dep04'!$U86/'dep04'!$U$71*100</f>
        <v>165.19314846495627</v>
      </c>
      <c r="P25" s="88">
        <f>'dep05'!$U86/'dep05'!$U$71*100</f>
        <v>155.65934259232054</v>
      </c>
      <c r="Q25" s="88">
        <f>'dep06'!$U86/'dep06'!$U$71*100</f>
        <v>153.29697302280354</v>
      </c>
      <c r="R25" s="88">
        <f>'dep13'!$U86/'dep13'!$U$71*100</f>
        <v>146.46691290179271</v>
      </c>
      <c r="S25" s="88">
        <f>'dep83'!$U86/'dep83'!$U$71*100</f>
        <v>175.37425829323539</v>
      </c>
      <c r="T25" s="89">
        <f>'dep84'!$U86/'dep84'!$U$71*100</f>
        <v>142.28836542582067</v>
      </c>
      <c r="U25" s="95">
        <f>+Paca!$AN86/Paca!$AN$71*100</f>
        <v>132.74875615971217</v>
      </c>
      <c r="V25" s="95">
        <f>'dep04'!$AN86/'dep04'!$AN$71*100</f>
        <v>161.58918182183825</v>
      </c>
      <c r="W25" s="95">
        <f>'dep05'!$AN86/'dep05'!$AN$71*100</f>
        <v>138.68267638708431</v>
      </c>
      <c r="X25" s="95">
        <f>'dep06'!$AN86/'dep06'!$AN$71*100</f>
        <v>123.58471745203232</v>
      </c>
      <c r="Y25" s="95">
        <f>'dep13'!$AN86/'dep13'!$AN$71*100</f>
        <v>132.27893689025998</v>
      </c>
      <c r="Z25" s="95">
        <f>'dep83'!$AN86/'dep83'!$AN$71*100</f>
        <v>158.86702387900624</v>
      </c>
      <c r="AA25" s="96">
        <f>'dep84'!$AN86/'dep84'!$AN$71*100</f>
        <v>112.77679938757588</v>
      </c>
    </row>
    <row r="26" spans="1:27" x14ac:dyDescent="0.25">
      <c r="A26" s="192" t="s">
        <v>80</v>
      </c>
      <c r="B26" s="97" t="s">
        <v>72</v>
      </c>
      <c r="C26" s="81">
        <f>+'France métro'!B87/'France métro'!$B$71*100</f>
        <v>141.90025283723389</v>
      </c>
      <c r="D26" s="81">
        <f>+Paca!B87/Paca!$B$71*100</f>
        <v>153.15498934897457</v>
      </c>
      <c r="E26" s="142">
        <f>Paca!D87/Paca!$D$71*100</f>
        <v>115.03583700359923</v>
      </c>
      <c r="F26" s="82">
        <f>Paca!J87/Paca!J$71*100</f>
        <v>168.72181085492463</v>
      </c>
      <c r="G26" s="82">
        <f>Paca!K87/Paca!K$71*100</f>
        <v>165.26733885946209</v>
      </c>
      <c r="H26" s="81">
        <f>'dep04'!B87/'dep04'!$B$71*100</f>
        <v>153.01048810896674</v>
      </c>
      <c r="I26" s="81">
        <f>'dep05'!B87/'dep05'!$B$71*100</f>
        <v>161.73028956780897</v>
      </c>
      <c r="J26" s="81">
        <f>'dep06'!B87/'dep06'!$B$71*100</f>
        <v>161.58007935327993</v>
      </c>
      <c r="K26" s="81">
        <f>'dep13'!B87/'dep13'!$B$71*100</f>
        <v>144.95842386169804</v>
      </c>
      <c r="L26" s="81">
        <f>'dep83'!B87/'dep83'!$B$71*100</f>
        <v>190.82006707960159</v>
      </c>
      <c r="M26" s="82">
        <f>'dep84'!B87/'dep84'!$B$71*100</f>
        <v>143.43855907376661</v>
      </c>
      <c r="N26" s="88">
        <f>+Paca!$U87/Paca!$U$71*100</f>
        <v>153.3272153072771</v>
      </c>
      <c r="O26" s="88">
        <f>'dep04'!$U87/'dep04'!$U$71*100</f>
        <v>168.35863146414005</v>
      </c>
      <c r="P26" s="88">
        <f>'dep05'!$U87/'dep05'!$U$71*100</f>
        <v>158.81467081940261</v>
      </c>
      <c r="Q26" s="88">
        <f>'dep06'!$U87/'dep06'!$U$71*100</f>
        <v>155.63725599811383</v>
      </c>
      <c r="R26" s="88">
        <f>'dep13'!$U87/'dep13'!$U$71*100</f>
        <v>146.869953152622</v>
      </c>
      <c r="S26" s="88">
        <f>'dep83'!$U87/'dep83'!$U$71*100</f>
        <v>179.36263885113323</v>
      </c>
      <c r="T26" s="89">
        <f>'dep84'!$U87/'dep84'!$U$71*100</f>
        <v>145.68366137816952</v>
      </c>
      <c r="U26" s="95">
        <f>+Paca!$AN87/Paca!$AN$71*100</f>
        <v>137.63562601621777</v>
      </c>
      <c r="V26" s="95">
        <f>'dep04'!$AN87/'dep04'!$AN$71*100</f>
        <v>166.60860458858187</v>
      </c>
      <c r="W26" s="95">
        <f>'dep05'!$AN87/'dep05'!$AN$71*100</f>
        <v>161.09406354916288</v>
      </c>
      <c r="X26" s="95">
        <f>'dep06'!$AN87/'dep06'!$AN$71*100</f>
        <v>130.49766349081528</v>
      </c>
      <c r="Y26" s="95">
        <f>'dep13'!$AN87/'dep13'!$AN$71*100</f>
        <v>135.24550517991938</v>
      </c>
      <c r="Z26" s="95">
        <f>'dep83'!$AN87/'dep83'!$AN$71*100</f>
        <v>163.45793662149072</v>
      </c>
      <c r="AA26" s="96">
        <f>'dep84'!$AN87/'dep84'!$AN$71*100</f>
        <v>119.69097786488075</v>
      </c>
    </row>
    <row r="27" spans="1:27" x14ac:dyDescent="0.25">
      <c r="A27" s="192"/>
      <c r="B27" s="97" t="s">
        <v>73</v>
      </c>
      <c r="C27" s="81">
        <f>+'France métro'!B88/'France métro'!$B$71*100</f>
        <v>141.34529788285553</v>
      </c>
      <c r="D27" s="81">
        <f>+Paca!B88/Paca!$B$71*100</f>
        <v>151.89308408803811</v>
      </c>
      <c r="E27" s="142">
        <f>Paca!D88/Paca!$D$71*100</f>
        <v>111.25963509518435</v>
      </c>
      <c r="F27" s="82">
        <f>Paca!J88/Paca!J$71*100</f>
        <v>167.57543027534962</v>
      </c>
      <c r="G27" s="82">
        <f>Paca!K88/Paca!K$71*100</f>
        <v>165.6486750902402</v>
      </c>
      <c r="H27" s="81">
        <f>'dep04'!B88/'dep04'!$B$71*100</f>
        <v>152.21825284163634</v>
      </c>
      <c r="I27" s="81">
        <f>'dep05'!B88/'dep05'!$B$71*100</f>
        <v>162.06919601139248</v>
      </c>
      <c r="J27" s="81">
        <f>'dep06'!B88/'dep06'!$B$71*100</f>
        <v>163.19027427336141</v>
      </c>
      <c r="K27" s="81">
        <f>'dep13'!B88/'dep13'!$B$71*100</f>
        <v>143.20690255160665</v>
      </c>
      <c r="L27" s="81">
        <f>'dep83'!B88/'dep83'!$B$71*100</f>
        <v>182.08777381978675</v>
      </c>
      <c r="M27" s="82">
        <f>'dep84'!B88/'dep84'!$B$71*100</f>
        <v>146.42128971872225</v>
      </c>
      <c r="N27" s="88">
        <f>+Paca!$U88/Paca!$U$71*100</f>
        <v>152.36733266682842</v>
      </c>
      <c r="O27" s="88">
        <f>'dep04'!$U88/'dep04'!$U$71*100</f>
        <v>166.02798200871561</v>
      </c>
      <c r="P27" s="88">
        <f>'dep05'!$U88/'dep05'!$U$71*100</f>
        <v>157.12189263171072</v>
      </c>
      <c r="Q27" s="88">
        <f>'dep06'!$U88/'dep06'!$U$71*100</f>
        <v>160.67147936361062</v>
      </c>
      <c r="R27" s="88">
        <f>'dep13'!$U88/'dep13'!$U$71*100</f>
        <v>144.24187951213446</v>
      </c>
      <c r="S27" s="88">
        <f>'dep83'!$U88/'dep83'!$U$71*100</f>
        <v>179.09217977972875</v>
      </c>
      <c r="T27" s="89">
        <f>'dep84'!$U88/'dep84'!$U$71*100</f>
        <v>144.12732153982046</v>
      </c>
      <c r="U27" s="95">
        <f>+Paca!$AN88/Paca!$AN$71*100</f>
        <v>136.90105795764694</v>
      </c>
      <c r="V27" s="95">
        <f>'dep04'!$AN88/'dep04'!$AN$71*100</f>
        <v>155.86821021201234</v>
      </c>
      <c r="W27" s="95">
        <f>'dep05'!$AN88/'dep05'!$AN$71*100</f>
        <v>148.22503447040006</v>
      </c>
      <c r="X27" s="95">
        <f>'dep06'!$AN88/'dep06'!$AN$71*100</f>
        <v>139.00802585076553</v>
      </c>
      <c r="Y27" s="95">
        <f>'dep13'!$AN88/'dep13'!$AN$71*100</f>
        <v>131.31049757104913</v>
      </c>
      <c r="Z27" s="95">
        <f>'dep83'!$AN88/'dep83'!$AN$71*100</f>
        <v>169.54834923303247</v>
      </c>
      <c r="AA27" s="96">
        <f>'dep84'!$AN88/'dep84'!$AN$71*100</f>
        <v>117.59636188021494</v>
      </c>
    </row>
    <row r="28" spans="1:27" x14ac:dyDescent="0.25">
      <c r="A28" s="192"/>
      <c r="B28" s="97" t="s">
        <v>74</v>
      </c>
      <c r="C28" s="81">
        <f>+'France métro'!B89/'France métro'!$B$71*100</f>
        <v>140.5304692770749</v>
      </c>
      <c r="D28" s="81">
        <f>+Paca!B89/Paca!$B$71*100</f>
        <v>152.4790669382796</v>
      </c>
      <c r="E28" s="142">
        <f>Paca!D89/Paca!$D$71*100</f>
        <v>112.30930312645053</v>
      </c>
      <c r="F28" s="82">
        <f>Paca!J89/Paca!J$71*100</f>
        <v>167.81363287372628</v>
      </c>
      <c r="G28" s="82">
        <f>Paca!K89/Paca!K$71*100</f>
        <v>165.61987554486711</v>
      </c>
      <c r="H28" s="81">
        <f>'dep04'!B89/'dep04'!$B$71*100</f>
        <v>143.22055494883307</v>
      </c>
      <c r="I28" s="81">
        <f>'dep05'!B89/'dep05'!$B$71*100</f>
        <v>168.99114869944259</v>
      </c>
      <c r="J28" s="81">
        <f>'dep06'!B89/'dep06'!$B$71*100</f>
        <v>162.23781869154396</v>
      </c>
      <c r="K28" s="81">
        <f>'dep13'!B89/'dep13'!$B$71*100</f>
        <v>144.56721102964644</v>
      </c>
      <c r="L28" s="81">
        <f>'dep83'!B89/'dep83'!$B$71*100</f>
        <v>187.51858719421418</v>
      </c>
      <c r="M28" s="82">
        <f>'dep84'!B89/'dep84'!$B$71*100</f>
        <v>145.73439424610777</v>
      </c>
      <c r="N28" s="88">
        <f>+Paca!$U89/Paca!$U$71*100</f>
        <v>150.81978742015062</v>
      </c>
      <c r="O28" s="88">
        <f>'dep04'!$U89/'dep04'!$U$71*100</f>
        <v>161.74266132727689</v>
      </c>
      <c r="P28" s="88">
        <f>'dep05'!$U89/'dep05'!$U$71*100</f>
        <v>164.61621882864907</v>
      </c>
      <c r="Q28" s="88">
        <f>'dep06'!$U89/'dep06'!$U$71*100</f>
        <v>155.38556980550234</v>
      </c>
      <c r="R28" s="88">
        <f>'dep13'!$U89/'dep13'!$U$71*100</f>
        <v>143.54771913965266</v>
      </c>
      <c r="S28" s="88">
        <f>'dep83'!$U89/'dep83'!$U$71*100</f>
        <v>175.01722190101921</v>
      </c>
      <c r="T28" s="89">
        <f>'dep84'!$U89/'dep84'!$U$71*100</f>
        <v>146.0728134429348</v>
      </c>
      <c r="U28" s="95">
        <f>+Paca!$AN89/Paca!$AN$71*100</f>
        <v>135.15158696735327</v>
      </c>
      <c r="V28" s="95">
        <f>'dep04'!$AN89/'dep04'!$AN$71*100</f>
        <v>142.90449518122801</v>
      </c>
      <c r="W28" s="95">
        <f>'dep05'!$AN89/'dep05'!$AN$71*100</f>
        <v>150.70596243320443</v>
      </c>
      <c r="X28" s="95">
        <f>'dep06'!$AN89/'dep06'!$AN$71*100</f>
        <v>140.76900195005214</v>
      </c>
      <c r="Y28" s="95">
        <f>'dep13'!$AN89/'dep13'!$AN$71*100</f>
        <v>129.42088488030211</v>
      </c>
      <c r="Z28" s="95">
        <f>'dep83'!$AN89/'dep83'!$AN$71*100</f>
        <v>161.68088001520852</v>
      </c>
      <c r="AA28" s="96">
        <f>'dep84'!$AN89/'dep84'!$AN$71*100</f>
        <v>120.73610814782533</v>
      </c>
    </row>
    <row r="29" spans="1:27" x14ac:dyDescent="0.25">
      <c r="A29" s="192"/>
      <c r="B29" s="97" t="s">
        <v>75</v>
      </c>
      <c r="C29" s="81">
        <f>+'France métro'!B90/'France métro'!$B$71*100</f>
        <v>136.79059728821798</v>
      </c>
      <c r="D29" s="81">
        <f>+Paca!B90/Paca!$B$71*100</f>
        <v>149.91531501467497</v>
      </c>
      <c r="E29" s="142">
        <f>Paca!D90/Paca!$D$71*100</f>
        <v>107.58153513844451</v>
      </c>
      <c r="F29" s="82">
        <f>Paca!J90/Paca!J$71*100</f>
        <v>154.14096380676031</v>
      </c>
      <c r="G29" s="82">
        <f>Paca!K90/Paca!K$71*100</f>
        <v>172.39027475004991</v>
      </c>
      <c r="H29" s="81">
        <f>'dep04'!B90/'dep04'!$B$71*100</f>
        <v>151.36648385455612</v>
      </c>
      <c r="I29" s="81">
        <f>'dep05'!B90/'dep05'!$B$71*100</f>
        <v>159.20971464898773</v>
      </c>
      <c r="J29" s="81">
        <f>'dep06'!B90/'dep06'!$B$71*100</f>
        <v>155.46429663824605</v>
      </c>
      <c r="K29" s="81">
        <f>'dep13'!B90/'dep13'!$B$71*100</f>
        <v>141.66986085927689</v>
      </c>
      <c r="L29" s="81">
        <f>'dep83'!B90/'dep83'!$B$71*100</f>
        <v>184.99252160203193</v>
      </c>
      <c r="M29" s="82">
        <f>'dep84'!B90/'dep84'!$B$71*100</f>
        <v>145.09193450348795</v>
      </c>
      <c r="N29" s="88">
        <f>+Paca!$U90/Paca!$U$71*100</f>
        <v>152.84208354356906</v>
      </c>
      <c r="O29" s="88">
        <f>'dep04'!$U90/'dep04'!$U$71*100</f>
        <v>160.74343253296618</v>
      </c>
      <c r="P29" s="88">
        <f>'dep05'!$U90/'dep05'!$U$71*100</f>
        <v>164.20126608988812</v>
      </c>
      <c r="Q29" s="88">
        <f>'dep06'!$U90/'dep06'!$U$71*100</f>
        <v>160.11453217255007</v>
      </c>
      <c r="R29" s="88">
        <f>'dep13'!$U90/'dep13'!$U$71*100</f>
        <v>145.20292384688355</v>
      </c>
      <c r="S29" s="88">
        <f>'dep83'!$U90/'dep83'!$U$71*100</f>
        <v>179.13071637150506</v>
      </c>
      <c r="T29" s="89">
        <f>'dep84'!$U90/'dep84'!$U$71*100</f>
        <v>146.07766760415836</v>
      </c>
      <c r="U29" s="95">
        <f>+Paca!$AN90/Paca!$AN$71*100</f>
        <v>136.84340120111648</v>
      </c>
      <c r="V29" s="95">
        <f>'dep04'!$AN90/'dep04'!$AN$71*100</f>
        <v>137.86338718697883</v>
      </c>
      <c r="W29" s="95">
        <f>'dep05'!$AN90/'dep05'!$AN$71*100</f>
        <v>156.82365205047896</v>
      </c>
      <c r="X29" s="95">
        <f>'dep06'!$AN90/'dep06'!$AN$71*100</f>
        <v>139.67879391196007</v>
      </c>
      <c r="Y29" s="95">
        <f>'dep13'!$AN90/'dep13'!$AN$71*100</f>
        <v>130.97478950765301</v>
      </c>
      <c r="Z29" s="95">
        <f>'dep83'!$AN90/'dep83'!$AN$71*100</f>
        <v>173.69084640811076</v>
      </c>
      <c r="AA29" s="96">
        <f>'dep84'!$AN90/'dep84'!$AN$71*100</f>
        <v>119.93023418571151</v>
      </c>
    </row>
    <row r="30" spans="1:27" x14ac:dyDescent="0.25">
      <c r="A30" s="192" t="s">
        <v>81</v>
      </c>
      <c r="B30" s="97" t="s">
        <v>72</v>
      </c>
      <c r="C30" s="81">
        <f>+'France métro'!B91/'France métro'!$B$71*100</f>
        <v>84.25641488078324</v>
      </c>
      <c r="D30" s="81">
        <f>+Paca!B91/Paca!$B$71*100</f>
        <v>91.759932343368291</v>
      </c>
      <c r="E30" s="142">
        <f>Paca!D91/Paca!$D$71*100</f>
        <v>73.400382498515171</v>
      </c>
      <c r="F30" s="82">
        <f>Paca!J91/Paca!J$71*100</f>
        <v>60.660063504667647</v>
      </c>
      <c r="G30" s="82">
        <f>Paca!K91/Paca!K$71*100</f>
        <v>118.0226975705593</v>
      </c>
      <c r="H30" s="81">
        <f>'dep04'!B91/'dep04'!$B$71*100</f>
        <v>85.719121422640626</v>
      </c>
      <c r="I30" s="81">
        <f>'dep05'!B91/'dep05'!$B$71*100</f>
        <v>99.101311553914925</v>
      </c>
      <c r="J30" s="81">
        <f>'dep06'!B91/'dep06'!$B$71*100</f>
        <v>87.263523479257969</v>
      </c>
      <c r="K30" s="81">
        <f>'dep13'!B91/'dep13'!$B$71*100</f>
        <v>89.088825013660895</v>
      </c>
      <c r="L30" s="81">
        <f>'dep83'!B91/'dep83'!$B$71*100</f>
        <v>111.54299805350449</v>
      </c>
      <c r="M30" s="82">
        <f>'dep84'!B91/'dep84'!$B$71*100</f>
        <v>93.460961481094998</v>
      </c>
      <c r="N30" s="88">
        <f>+Paca!$U91/Paca!$U$71*100</f>
        <v>143.24828231186095</v>
      </c>
      <c r="O30" s="88">
        <f>'dep04'!$U91/'dep04'!$U$71*100</f>
        <v>140.9262785010925</v>
      </c>
      <c r="P30" s="88">
        <f>'dep05'!$U91/'dep05'!$U$71*100</f>
        <v>154.97212263277106</v>
      </c>
      <c r="Q30" s="88">
        <f>'dep06'!$U91/'dep06'!$U$71*100</f>
        <v>146.60183194298173</v>
      </c>
      <c r="R30" s="88">
        <f>'dep13'!$U91/'dep13'!$U$71*100</f>
        <v>137.72581413277533</v>
      </c>
      <c r="S30" s="88">
        <f>'dep83'!$U91/'dep83'!$U$71*100</f>
        <v>166.45364231900965</v>
      </c>
      <c r="T30" s="89">
        <f>'dep84'!$U91/'dep84'!$U$71*100</f>
        <v>140.18254306761017</v>
      </c>
      <c r="U30" s="95">
        <f>+Paca!$AN91/Paca!$AN$71*100</f>
        <v>125.37685859827315</v>
      </c>
      <c r="V30" s="95">
        <f>'dep04'!$AN91/'dep04'!$AN$71*100</f>
        <v>120.4154387108109</v>
      </c>
      <c r="W30" s="95">
        <f>'dep05'!$AN91/'dep05'!$AN$71*100</f>
        <v>149.45376392184906</v>
      </c>
      <c r="X30" s="95">
        <f>'dep06'!$AN91/'dep06'!$AN$71*100</f>
        <v>128.57634680114157</v>
      </c>
      <c r="Y30" s="95">
        <f>'dep13'!$AN91/'dep13'!$AN$71*100</f>
        <v>119.45413846813366</v>
      </c>
      <c r="Z30" s="95">
        <f>'dep83'!$AN91/'dep83'!$AN$71*100</f>
        <v>158.67303072465336</v>
      </c>
      <c r="AA30" s="96">
        <f>'dep84'!$AN91/'dep84'!$AN$71*100</f>
        <v>112.87081937857948</v>
      </c>
    </row>
    <row r="31" spans="1:27" x14ac:dyDescent="0.25">
      <c r="A31" s="192"/>
      <c r="B31" s="97" t="s">
        <v>73</v>
      </c>
      <c r="C31" s="81">
        <f>+'France métro'!B92/'France métro'!$B$71*100</f>
        <v>103.19990214876876</v>
      </c>
      <c r="D31" s="81">
        <f>+Paca!B92/Paca!$B$71*100</f>
        <v>121.36888378731447</v>
      </c>
      <c r="E31" s="142">
        <f>Paca!D92/Paca!$D$71*100</f>
        <v>87.251847497235588</v>
      </c>
      <c r="F31" s="82">
        <f>Paca!J92/Paca!J$71*100</f>
        <v>123.20016575542994</v>
      </c>
      <c r="G31" s="82">
        <f>Paca!K92/Paca!K$71*100</f>
        <v>136.3809340030538</v>
      </c>
      <c r="H31" s="81">
        <f>'dep04'!B92/'dep04'!$B$71*100</f>
        <v>104.76688164097018</v>
      </c>
      <c r="I31" s="81">
        <f>'dep05'!B92/'dep05'!$B$71*100</f>
        <v>151.19942996531017</v>
      </c>
      <c r="J31" s="81">
        <f>'dep06'!B92/'dep06'!$B$71*100</f>
        <v>108.39520857940903</v>
      </c>
      <c r="K31" s="81">
        <f>'dep13'!B92/'dep13'!$B$71*100</f>
        <v>117.71009897106151</v>
      </c>
      <c r="L31" s="81">
        <f>'dep83'!B92/'dep83'!$B$71*100</f>
        <v>163.83101313833362</v>
      </c>
      <c r="M31" s="82">
        <f>'dep84'!B92/'dep84'!$B$71*100</f>
        <v>120.79619206215241</v>
      </c>
      <c r="N31" s="88">
        <f>+Paca!$U92/Paca!$U$71*100</f>
        <v>92.838989677483809</v>
      </c>
      <c r="O31" s="88">
        <f>'dep04'!$U92/'dep04'!$U$71*100</f>
        <v>90.035192665495302</v>
      </c>
      <c r="P31" s="88">
        <f>'dep05'!$U92/'dep05'!$U$71*100</f>
        <v>101.03154420323719</v>
      </c>
      <c r="Q31" s="88">
        <f>'dep06'!$U92/'dep06'!$U$71*100</f>
        <v>80.591336875624748</v>
      </c>
      <c r="R31" s="88">
        <f>'dep13'!$U92/'dep13'!$U$71*100</f>
        <v>90.172678568918229</v>
      </c>
      <c r="S31" s="88">
        <f>'dep83'!$U92/'dep83'!$U$71*100</f>
        <v>114.84774427726769</v>
      </c>
      <c r="T31" s="89">
        <f>'dep84'!$U92/'dep84'!$U$71*100</f>
        <v>99.276463447107844</v>
      </c>
      <c r="U31" s="95">
        <f>+Paca!$AN92/Paca!$AN$71*100</f>
        <v>73.571155358874165</v>
      </c>
      <c r="V31" s="95">
        <f>'dep04'!$AN92/'dep04'!$AN$71*100</f>
        <v>80.943329568808451</v>
      </c>
      <c r="W31" s="95">
        <f>'dep05'!$AN92/'dep05'!$AN$71*100</f>
        <v>101.91193059935071</v>
      </c>
      <c r="X31" s="95">
        <f>'dep06'!$AN92/'dep06'!$AN$71*100</f>
        <v>57.883968356985193</v>
      </c>
      <c r="Y31" s="95">
        <f>'dep13'!$AN92/'dep13'!$AN$71*100</f>
        <v>69.45283587683511</v>
      </c>
      <c r="Z31" s="95">
        <f>'dep83'!$AN92/'dep83'!$AN$71*100</f>
        <v>99.150165436705791</v>
      </c>
      <c r="AA31" s="96">
        <f>'dep84'!$AN92/'dep84'!$AN$71*100</f>
        <v>79.354245820169595</v>
      </c>
    </row>
    <row r="32" spans="1:27" x14ac:dyDescent="0.25">
      <c r="A32" s="192"/>
      <c r="B32" s="97" t="s">
        <v>74</v>
      </c>
      <c r="C32" s="81">
        <f>+'France métro'!B93/'France métro'!$B$71*100</f>
        <v>125.45698681811793</v>
      </c>
      <c r="D32" s="81">
        <f>+Paca!B93/Paca!$B$71*100</f>
        <v>140.22332481371643</v>
      </c>
      <c r="E32" s="142">
        <f>Paca!D93/Paca!$D$71*100</f>
        <v>107.1795947724159</v>
      </c>
      <c r="F32" s="82">
        <f>Paca!J93/Paca!J$71*100</f>
        <v>140.61413436082549</v>
      </c>
      <c r="G32" s="82">
        <f>Paca!K93/Paca!K$71*100</f>
        <v>153.7411172282782</v>
      </c>
      <c r="H32" s="81">
        <f>'dep04'!B93/'dep04'!$B$71*100</f>
        <v>141.03871921633782</v>
      </c>
      <c r="I32" s="81">
        <f>'dep05'!B93/'dep05'!$B$71*100</f>
        <v>158.47904334796002</v>
      </c>
      <c r="J32" s="81">
        <f>'dep06'!B93/'dep06'!$B$71*100</f>
        <v>133.17732010207629</v>
      </c>
      <c r="K32" s="81">
        <f>'dep13'!B93/'dep13'!$B$71*100</f>
        <v>133.48276477786189</v>
      </c>
      <c r="L32" s="81">
        <f>'dep83'!B93/'dep83'!$B$71*100</f>
        <v>184.04165091328716</v>
      </c>
      <c r="M32" s="82">
        <f>'dep84'!B93/'dep84'!$B$71*100</f>
        <v>136.46524055167265</v>
      </c>
      <c r="N32" s="88">
        <f>+Paca!$U93/Paca!$U$71*100</f>
        <v>137.64551062354323</v>
      </c>
      <c r="O32" s="88">
        <f>'dep04'!$U93/'dep04'!$U$71*100</f>
        <v>143.67175147778352</v>
      </c>
      <c r="P32" s="88">
        <f>'dep05'!$U93/'dep05'!$U$71*100</f>
        <v>157.30110860393759</v>
      </c>
      <c r="Q32" s="88">
        <f>'dep06'!$U93/'dep06'!$U$71*100</f>
        <v>127.07205590995</v>
      </c>
      <c r="R32" s="88">
        <f>'dep13'!$U93/'dep13'!$U$71*100</f>
        <v>131.10155157356928</v>
      </c>
      <c r="S32" s="88">
        <f>'dep83'!$U93/'dep83'!$U$71*100</f>
        <v>177.2291927286434</v>
      </c>
      <c r="T32" s="89">
        <f>'dep84'!$U93/'dep84'!$U$71*100</f>
        <v>136.45281077746623</v>
      </c>
      <c r="U32" s="95">
        <f>+Paca!$AN93/Paca!$AN$71*100</f>
        <v>114.52644693742482</v>
      </c>
      <c r="V32" s="95">
        <f>'dep04'!$AN93/'dep04'!$AN$71*100</f>
        <v>117.43238817227596</v>
      </c>
      <c r="W32" s="95">
        <f>'dep05'!$AN93/'dep05'!$AN$71*100</f>
        <v>154.7350595369463</v>
      </c>
      <c r="X32" s="95">
        <f>'dep06'!$AN93/'dep06'!$AN$71*100</f>
        <v>99.174352954528075</v>
      </c>
      <c r="Y32" s="95">
        <f>'dep13'!$AN93/'dep13'!$AN$71*100</f>
        <v>110.33632540442117</v>
      </c>
      <c r="Z32" s="95">
        <f>'dep83'!$AN93/'dep83'!$AN$71*100</f>
        <v>156.48530846388638</v>
      </c>
      <c r="AA32" s="96">
        <f>'dep84'!$AN93/'dep84'!$AN$71*100</f>
        <v>107.23962473524548</v>
      </c>
    </row>
    <row r="33" spans="1:27" x14ac:dyDescent="0.25">
      <c r="A33" s="192"/>
      <c r="B33" s="97" t="s">
        <v>75</v>
      </c>
      <c r="C33" s="81">
        <f>+'France métro'!B94/'France métro'!$B$71*100</f>
        <v>128.83232038897361</v>
      </c>
      <c r="D33" s="81">
        <f>+Paca!B94/Paca!$B$71*100</f>
        <v>147.01099462604489</v>
      </c>
      <c r="E33" s="142">
        <f>Paca!D94/Paca!$D$71*100</f>
        <v>114.18869432685246</v>
      </c>
      <c r="F33" s="82">
        <f>Paca!J94/Paca!J$71*100</f>
        <v>144.08569132434616</v>
      </c>
      <c r="G33" s="82">
        <f>Paca!K94/Paca!K$71*100</f>
        <v>163.79945397789021</v>
      </c>
      <c r="H33" s="81">
        <f>'dep04'!B94/'dep04'!$B$71*100</f>
        <v>156.42454121749657</v>
      </c>
      <c r="I33" s="81">
        <f>'dep05'!B94/'dep05'!$B$71*100</f>
        <v>166.79579572320011</v>
      </c>
      <c r="J33" s="81">
        <f>'dep06'!B94/'dep06'!$B$71*100</f>
        <v>139.98593347205667</v>
      </c>
      <c r="K33" s="81">
        <f>'dep13'!B94/'dep13'!$B$71*100</f>
        <v>138.96554358712314</v>
      </c>
      <c r="L33" s="81">
        <f>'dep83'!B94/'dep83'!$B$71*100</f>
        <v>199.23640305662676</v>
      </c>
      <c r="M33" s="82">
        <f>'dep84'!B94/'dep84'!$B$71*100</f>
        <v>136.98766203603896</v>
      </c>
      <c r="N33" s="88">
        <f>+Paca!$U94/Paca!$U$71*100</f>
        <v>144.11440686828126</v>
      </c>
      <c r="O33" s="88">
        <f>'dep04'!$U94/'dep04'!$U$71*100</f>
        <v>161.64487677639787</v>
      </c>
      <c r="P33" s="88">
        <f>'dep05'!$U94/'dep05'!$U$71*100</f>
        <v>163.81101415796988</v>
      </c>
      <c r="Q33" s="88">
        <f>'dep06'!$U94/'dep06'!$U$71*100</f>
        <v>135.98676981675874</v>
      </c>
      <c r="R33" s="88">
        <f>'dep13'!$U94/'dep13'!$U$71*100</f>
        <v>136.24943404949735</v>
      </c>
      <c r="S33" s="88">
        <f>'dep83'!$U94/'dep83'!$U$71*100</f>
        <v>185.52251734895103</v>
      </c>
      <c r="T33" s="89">
        <f>'dep84'!$U94/'dep84'!$U$71*100</f>
        <v>138.33460869761072</v>
      </c>
      <c r="U33" s="95">
        <f>+Paca!$AN94/Paca!$AN$71*100</f>
        <v>119.19111012635514</v>
      </c>
      <c r="V33" s="95">
        <f>'dep04'!$AN94/'dep04'!$AN$71*100</f>
        <v>116.86122151190901</v>
      </c>
      <c r="W33" s="95">
        <f>'dep05'!$AN94/'dep05'!$AN$71*100</f>
        <v>168.20244842461506</v>
      </c>
      <c r="X33" s="95">
        <f>'dep06'!$AN94/'dep06'!$AN$71*100</f>
        <v>105.85774348243375</v>
      </c>
      <c r="Y33" s="95">
        <f>'dep13'!$AN94/'dep13'!$AN$71*100</f>
        <v>115.15434010164299</v>
      </c>
      <c r="Z33" s="95">
        <f>'dep83'!$AN94/'dep83'!$AN$71*100</f>
        <v>158.90159435000456</v>
      </c>
      <c r="AA33" s="96">
        <f>'dep84'!$AN94/'dep84'!$AN$71*100</f>
        <v>111.78429817070401</v>
      </c>
    </row>
    <row r="34" spans="1:27" x14ac:dyDescent="0.25">
      <c r="A34" s="192" t="s">
        <v>82</v>
      </c>
      <c r="B34" s="97" t="s">
        <v>72</v>
      </c>
      <c r="C34" s="81">
        <f>+'France métro'!B95/'France métro'!$B$71*100</f>
        <v>132.6388798558838</v>
      </c>
      <c r="D34" s="81">
        <f>+Paca!B95/Paca!$B$71*100</f>
        <v>151.98762641123429</v>
      </c>
      <c r="E34" s="142">
        <f>Paca!D95/Paca!$D$71*100</f>
        <v>120.74485935287946</v>
      </c>
      <c r="F34" s="82">
        <f>Paca!J95/Paca!J$71*100</f>
        <v>151.78489548358263</v>
      </c>
      <c r="G34" s="82">
        <f>Paca!K95/Paca!K$71*100</f>
        <v>165.04207251092458</v>
      </c>
      <c r="H34" s="81">
        <f>'dep04'!B95/'dep04'!$B$71*100</f>
        <v>163.51927047926898</v>
      </c>
      <c r="I34" s="81">
        <f>'dep05'!B95/'dep05'!$B$71*100</f>
        <v>170.80672833645977</v>
      </c>
      <c r="J34" s="81">
        <f>'dep06'!B95/'dep06'!$B$71*100</f>
        <v>145.92255228849245</v>
      </c>
      <c r="K34" s="81">
        <f>'dep13'!B95/'dep13'!$B$71*100</f>
        <v>143.68939732985322</v>
      </c>
      <c r="L34" s="81">
        <f>'dep83'!B95/'dep83'!$B$71*100</f>
        <v>202.44472560477885</v>
      </c>
      <c r="M34" s="82">
        <f>'dep84'!B95/'dep84'!$B$71*100</f>
        <v>142.34908486312074</v>
      </c>
      <c r="N34" s="88">
        <f>+Paca!$U95/Paca!$U$71*100</f>
        <v>150.21040689104527</v>
      </c>
      <c r="O34" s="88">
        <f>'dep04'!$U95/'dep04'!$U$71*100</f>
        <v>177.3446035783779</v>
      </c>
      <c r="P34" s="88">
        <f>'dep05'!$U95/'dep05'!$U$71*100</f>
        <v>156.88173065562006</v>
      </c>
      <c r="Q34" s="88">
        <f>'dep06'!$U95/'dep06'!$U$71*100</f>
        <v>141.95359192789959</v>
      </c>
      <c r="R34" s="88">
        <f>'dep13'!$U95/'dep13'!$U$71*100</f>
        <v>142.62018970222067</v>
      </c>
      <c r="S34" s="88">
        <f>'dep83'!$U95/'dep83'!$U$71*100</f>
        <v>192.36486915809317</v>
      </c>
      <c r="T34" s="89">
        <f>'dep84'!$U95/'dep84'!$U$71*100</f>
        <v>140.15388515516221</v>
      </c>
      <c r="U34" s="95">
        <f>+Paca!$AN95/Paca!$AN$71*100</f>
        <v>122.42854290362186</v>
      </c>
      <c r="V34" s="95">
        <f>'dep04'!$AN95/'dep04'!$AN$71*100</f>
        <v>115.34474394199579</v>
      </c>
      <c r="W34" s="95">
        <f>'dep05'!$AN95/'dep05'!$AN$71*100</f>
        <v>133.52846210849128</v>
      </c>
      <c r="X34" s="95">
        <f>'dep06'!$AN95/'dep06'!$AN$71*100</f>
        <v>112.21073393625849</v>
      </c>
      <c r="Y34" s="95">
        <f>'dep13'!$AN95/'dep13'!$AN$71*100</f>
        <v>120.70052598046929</v>
      </c>
      <c r="Z34" s="95">
        <f>'dep83'!$AN95/'dep83'!$AN$71*100</f>
        <v>158.62558306245077</v>
      </c>
      <c r="AA34" s="96">
        <f>'dep84'!$AN95/'dep84'!$AN$71*100</f>
        <v>112.52771990698032</v>
      </c>
    </row>
    <row r="35" spans="1:27" x14ac:dyDescent="0.25">
      <c r="A35" s="192"/>
      <c r="B35" s="97" t="s">
        <v>73</v>
      </c>
      <c r="C35" s="81">
        <f>+'France métro'!B96/'France métro'!$B$71*100</f>
        <v>137.3481055806119</v>
      </c>
      <c r="D35" s="81">
        <f>+Paca!B96/Paca!$B$71*100</f>
        <v>161.32592230575355</v>
      </c>
      <c r="E35" s="142">
        <f>Paca!D96/Paca!$D$71*100</f>
        <v>123.00759626304787</v>
      </c>
      <c r="F35" s="82">
        <f>Paca!J96/Paca!J$71*100</f>
        <v>151.35010966867165</v>
      </c>
      <c r="G35" s="82">
        <f>Paca!K96/Paca!K$71*100</f>
        <v>187.75321855014468</v>
      </c>
      <c r="H35" s="81">
        <f>'dep04'!B96/'dep04'!$B$71*100</f>
        <v>169.54313341172193</v>
      </c>
      <c r="I35" s="81">
        <f>'dep05'!B96/'dep05'!$B$71*100</f>
        <v>191.1463883280758</v>
      </c>
      <c r="J35" s="81">
        <f>'dep06'!B96/'dep06'!$B$71*100</f>
        <v>150.65694501806786</v>
      </c>
      <c r="K35" s="81">
        <f>'dep13'!B96/'dep13'!$B$71*100</f>
        <v>157.93924294589962</v>
      </c>
      <c r="L35" s="81">
        <f>'dep83'!B96/'dep83'!$B$71*100</f>
        <v>203.3672516301873</v>
      </c>
      <c r="M35" s="82">
        <f>'dep84'!B96/'dep84'!$B$71*100</f>
        <v>144.92657395192703</v>
      </c>
      <c r="N35" s="88">
        <f>+Paca!$U96/Paca!$U$71*100</f>
        <v>155.19662978642785</v>
      </c>
      <c r="O35" s="88">
        <f>'dep04'!$U96/'dep04'!$U$71*100</f>
        <v>180.5917015122393</v>
      </c>
      <c r="P35" s="88">
        <f>'dep05'!$U96/'dep05'!$U$71*100</f>
        <v>169.8461171945963</v>
      </c>
      <c r="Q35" s="88">
        <f>'dep06'!$U96/'dep06'!$U$71*100</f>
        <v>145.80885860154896</v>
      </c>
      <c r="R35" s="88">
        <f>'dep13'!$U96/'dep13'!$U$71*100</f>
        <v>149.79220704063368</v>
      </c>
      <c r="S35" s="88">
        <f>'dep83'!$U96/'dep83'!$U$71*100</f>
        <v>190.37925059398302</v>
      </c>
      <c r="T35" s="89">
        <f>'dep84'!$U96/'dep84'!$U$71*100</f>
        <v>143.72599699420562</v>
      </c>
      <c r="U35" s="95">
        <f>+Paca!$AN96/Paca!$AN$71*100</f>
        <v>126.0313814722554</v>
      </c>
      <c r="V35" s="95">
        <f>'dep04'!$AN96/'dep04'!$AN$71*100</f>
        <v>117.20451853543332</v>
      </c>
      <c r="W35" s="95">
        <f>'dep05'!$AN96/'dep05'!$AN$71*100</f>
        <v>170.12808470821022</v>
      </c>
      <c r="X35" s="95">
        <f>'dep06'!$AN96/'dep06'!$AN$71*100</f>
        <v>110.08434170167425</v>
      </c>
      <c r="Y35" s="95">
        <f>'dep13'!$AN96/'dep13'!$AN$71*100</f>
        <v>126.81649917068709</v>
      </c>
      <c r="Z35" s="95">
        <f>'dep83'!$AN96/'dep83'!$AN$71*100</f>
        <v>157.16004759897052</v>
      </c>
      <c r="AA35" s="96">
        <f>'dep84'!$AN96/'dep84'!$AN$71*100</f>
        <v>116.15038158512489</v>
      </c>
    </row>
    <row r="36" spans="1:27" x14ac:dyDescent="0.25">
      <c r="A36" s="192"/>
      <c r="B36" s="97" t="s">
        <v>74</v>
      </c>
      <c r="C36" s="81">
        <f>+'France métro'!B97/'France métro'!$B$71*100</f>
        <v>138.62175948414369</v>
      </c>
      <c r="D36" s="81">
        <f>+Paca!B97/Paca!$B$71*100</f>
        <v>161.57772327840897</v>
      </c>
      <c r="E36" s="142">
        <f>Paca!D97/Paca!$D$71*100</f>
        <v>123.4629564956863</v>
      </c>
      <c r="F36" s="82">
        <f>Paca!J97/Paca!J$71*100</f>
        <v>151.19474612061751</v>
      </c>
      <c r="G36" s="82">
        <f>Paca!K97/Paca!K$71*100</f>
        <v>185.58930331052289</v>
      </c>
      <c r="H36" s="81">
        <f>'dep04'!B97/'dep04'!$B$71*100</f>
        <v>171.56143347727314</v>
      </c>
      <c r="I36" s="81">
        <f>'dep05'!B97/'dep05'!$B$71*100</f>
        <v>180.92369633272241</v>
      </c>
      <c r="J36" s="81">
        <f>'dep06'!B97/'dep06'!$B$71*100</f>
        <v>155.20547644406832</v>
      </c>
      <c r="K36" s="81">
        <f>'dep13'!B97/'dep13'!$B$71*100</f>
        <v>153.51350216706342</v>
      </c>
      <c r="L36" s="81">
        <f>'dep83'!B97/'dep83'!$B$71*100</f>
        <v>217.77497723405602</v>
      </c>
      <c r="M36" s="82">
        <f>'dep84'!B97/'dep84'!$B$71*100</f>
        <v>147.33548863740944</v>
      </c>
      <c r="N36" s="88">
        <f>+Paca!$U97/Paca!$U$71*100</f>
        <v>159.3421606708587</v>
      </c>
      <c r="O36" s="88">
        <f>'dep04'!$U97/'dep04'!$U$71*100</f>
        <v>184.94576759062628</v>
      </c>
      <c r="P36" s="88">
        <f>'dep05'!$U97/'dep05'!$U$71*100</f>
        <v>176.87325548088242</v>
      </c>
      <c r="Q36" s="88">
        <f>'dep06'!$U97/'dep06'!$U$71*100</f>
        <v>152.59041274486941</v>
      </c>
      <c r="R36" s="88">
        <f>'dep13'!$U97/'dep13'!$U$71*100</f>
        <v>152.60196828319337</v>
      </c>
      <c r="S36" s="88">
        <f>'dep83'!$U97/'dep83'!$U$71*100</f>
        <v>199.70272901770218</v>
      </c>
      <c r="T36" s="89">
        <f>'dep84'!$U97/'dep84'!$U$71*100</f>
        <v>144.91624583103072</v>
      </c>
      <c r="U36" s="95">
        <f>+Paca!$AN97/Paca!$AN$71*100</f>
        <v>133.55735885154013</v>
      </c>
      <c r="V36" s="95">
        <f>'dep04'!$AN97/'dep04'!$AN$71*100</f>
        <v>111.8964918386917</v>
      </c>
      <c r="W36" s="95">
        <f>'dep05'!$AN97/'dep05'!$AN$71*100</f>
        <v>179.48189119779803</v>
      </c>
      <c r="X36" s="95">
        <f>'dep06'!$AN97/'dep06'!$AN$71*100</f>
        <v>128.52714593557468</v>
      </c>
      <c r="Y36" s="95">
        <f>'dep13'!$AN97/'dep13'!$AN$71*100</f>
        <v>132.33740520445002</v>
      </c>
      <c r="Z36" s="95">
        <f>'dep83'!$AN97/'dep83'!$AN$71*100</f>
        <v>168.16776279873071</v>
      </c>
      <c r="AA36" s="96">
        <f>'dep84'!$AN97/'dep84'!$AN$71*100</f>
        <v>118.67699734422543</v>
      </c>
    </row>
    <row r="37" spans="1:27" x14ac:dyDescent="0.25">
      <c r="A37" s="192"/>
      <c r="B37" s="97" t="s">
        <v>75</v>
      </c>
      <c r="C37" s="81">
        <f>+'France métro'!B98/'France métro'!$B$71*100</f>
        <v>144.55277641139401</v>
      </c>
      <c r="D37" s="81">
        <f>+Paca!B98/Paca!$B$71*100</f>
        <v>164.90658228300242</v>
      </c>
      <c r="E37" s="142">
        <f>Paca!D98/Paca!$D$71*100</f>
        <v>130.97146698304266</v>
      </c>
      <c r="F37" s="82">
        <f>Paca!J98/Paca!J$71*100</f>
        <v>150.88588130779462</v>
      </c>
      <c r="G37" s="82">
        <f>Paca!K98/Paca!K$71*100</f>
        <v>186.41241862943943</v>
      </c>
      <c r="H37" s="81">
        <f>'dep04'!B98/'dep04'!$B$71*100</f>
        <v>177.74098000153131</v>
      </c>
      <c r="I37" s="81">
        <f>'dep05'!B98/'dep05'!$B$71*100</f>
        <v>176.4686416489464</v>
      </c>
      <c r="J37" s="81">
        <f>'dep06'!B98/'dep06'!$B$71*100</f>
        <v>162.56265270015078</v>
      </c>
      <c r="K37" s="81">
        <f>'dep13'!B98/'dep13'!$B$71*100</f>
        <v>157.63058504912246</v>
      </c>
      <c r="L37" s="81">
        <f>'dep83'!B98/'dep83'!$B$71*100</f>
        <v>215.05488490621411</v>
      </c>
      <c r="M37" s="82">
        <f>'dep84'!B98/'dep84'!$B$71*100</f>
        <v>147.28139599826292</v>
      </c>
      <c r="N37" s="88">
        <f>+Paca!$U98/Paca!$U$71*100</f>
        <v>165.30073072132956</v>
      </c>
      <c r="O37" s="88">
        <f>'dep04'!$U98/'dep04'!$U$71*100</f>
        <v>194.04616620715251</v>
      </c>
      <c r="P37" s="88">
        <f>'dep05'!$U98/'dep05'!$U$71*100</f>
        <v>180.1245430786044</v>
      </c>
      <c r="Q37" s="88">
        <f>'dep06'!$U98/'dep06'!$U$71*100</f>
        <v>162.54597655251166</v>
      </c>
      <c r="R37" s="88">
        <f>'dep13'!$U98/'dep13'!$U$71*100</f>
        <v>158.68931934616185</v>
      </c>
      <c r="S37" s="88">
        <f>'dep83'!$U98/'dep83'!$U$71*100</f>
        <v>200.9857035604783</v>
      </c>
      <c r="T37" s="89">
        <f>'dep84'!$U98/'dep84'!$U$71*100</f>
        <v>148.5068323714986</v>
      </c>
      <c r="U37" s="95">
        <f>+Paca!$AN98/Paca!$AN$71*100</f>
        <v>140.92988302714625</v>
      </c>
      <c r="V37" s="95">
        <f>'dep04'!$AN98/'dep04'!$AN$71*100</f>
        <v>113.5328487984459</v>
      </c>
      <c r="W37" s="95">
        <f>'dep05'!$AN98/'dep05'!$AN$71*100</f>
        <v>176.77287581502046</v>
      </c>
      <c r="X37" s="95">
        <f>'dep06'!$AN98/'dep06'!$AN$71*100</f>
        <v>139.72626789074914</v>
      </c>
      <c r="Y37" s="95">
        <f>'dep13'!$AN98/'dep13'!$AN$71*100</f>
        <v>142.23686396768886</v>
      </c>
      <c r="Z37" s="95">
        <f>'dep83'!$AN98/'dep83'!$AN$71*100</f>
        <v>170.98986100662088</v>
      </c>
      <c r="AA37" s="96">
        <f>'dep84'!$AN98/'dep84'!$AN$71*100</f>
        <v>120.17195968959807</v>
      </c>
    </row>
    <row r="38" spans="1:27" x14ac:dyDescent="0.25">
      <c r="A38" s="192" t="s">
        <v>83</v>
      </c>
      <c r="B38" s="97" t="s">
        <v>72</v>
      </c>
      <c r="C38" s="81">
        <f>+'France métro'!B99/'France métro'!$B$71*100</f>
        <v>142.65846368042321</v>
      </c>
      <c r="D38" s="81">
        <f>+Paca!B99/Paca!$B$71*100</f>
        <v>162.6615018218443</v>
      </c>
      <c r="E38" s="142">
        <f>Paca!D99/Paca!$D$71*100</f>
        <v>125.15268671115926</v>
      </c>
      <c r="F38" s="82">
        <f>Paca!J99/Paca!J$71*100</f>
        <v>143.30621601897275</v>
      </c>
      <c r="G38" s="82">
        <f>Paca!K99/Paca!K$71*100</f>
        <v>186.87883175623955</v>
      </c>
      <c r="H38" s="81">
        <f>'dep04'!B99/'dep04'!$B$71*100</f>
        <v>176.41773892739926</v>
      </c>
      <c r="I38" s="81">
        <f>'dep05'!B99/'dep05'!$B$71*100</f>
        <v>188.59298308129806</v>
      </c>
      <c r="J38" s="81">
        <f>'dep06'!B99/'dep06'!$B$71*100</f>
        <v>155.483806331773</v>
      </c>
      <c r="K38" s="81">
        <f>'dep13'!B99/'dep13'!$B$71*100</f>
        <v>156.48246331629045</v>
      </c>
      <c r="L38" s="81">
        <f>'dep83'!B99/'dep83'!$B$71*100</f>
        <v>212.00496151990538</v>
      </c>
      <c r="M38" s="82">
        <f>'dep84'!B99/'dep84'!$B$71*100</f>
        <v>144.86272790396723</v>
      </c>
      <c r="N38" s="88">
        <f>+Paca!$U99/Paca!$U$71*100</f>
        <v>169.01895241176868</v>
      </c>
      <c r="O38" s="88">
        <f>'dep04'!$U99/'dep04'!$U$71*100</f>
        <v>199.71158781028706</v>
      </c>
      <c r="P38" s="88">
        <f>'dep05'!$U99/'dep05'!$U$71*100</f>
        <v>187.17461654532676</v>
      </c>
      <c r="Q38" s="88">
        <f>'dep06'!$U99/'dep06'!$U$71*100</f>
        <v>163.65860954731676</v>
      </c>
      <c r="R38" s="88">
        <f>'dep13'!$U99/'dep13'!$U$71*100</f>
        <v>162.5478115726641</v>
      </c>
      <c r="S38" s="88">
        <f>'dep83'!$U99/'dep83'!$U$71*100</f>
        <v>208.09467811394234</v>
      </c>
      <c r="T38" s="89">
        <f>'dep84'!$U99/'dep84'!$U$71*100</f>
        <v>150.54869802481991</v>
      </c>
      <c r="U38" s="95">
        <f>+Paca!$AN99/Paca!$AN$71*100</f>
        <v>143.40034538085436</v>
      </c>
      <c r="V38" s="95">
        <f>'dep04'!$AN99/'dep04'!$AN$71*100</f>
        <v>116.04571142326256</v>
      </c>
      <c r="W38" s="95">
        <f>'dep05'!$AN99/'dep05'!$AN$71*100</f>
        <v>183.34041198102594</v>
      </c>
      <c r="X38" s="95">
        <f>'dep06'!$AN99/'dep06'!$AN$71*100</f>
        <v>141.79978267763514</v>
      </c>
      <c r="Y38" s="95">
        <f>'dep13'!$AN99/'dep13'!$AN$71*100</f>
        <v>143.43164021722552</v>
      </c>
      <c r="Z38" s="95">
        <f>'dep83'!$AN99/'dep83'!$AN$71*100</f>
        <v>175.92072861203295</v>
      </c>
      <c r="AA38" s="96">
        <f>'dep84'!$AN99/'dep84'!$AN$71*100</f>
        <v>124.78949686142383</v>
      </c>
    </row>
    <row r="39" spans="1:27" x14ac:dyDescent="0.25">
      <c r="A39" s="192"/>
      <c r="B39" s="97" t="s">
        <v>73</v>
      </c>
      <c r="C39" s="81">
        <f>+'France métro'!B100/'France métro'!$B$71*100</f>
        <v>140.26874178983408</v>
      </c>
      <c r="D39" s="81">
        <f>+Paca!B100/Paca!$B$71*100</f>
        <v>162.07667357992904</v>
      </c>
      <c r="E39" s="142">
        <f>Paca!D100/Paca!$D$71*100</f>
        <v>122.51386029740661</v>
      </c>
      <c r="F39" s="82">
        <f>Paca!J100/Paca!J$71*100</f>
        <v>139.606123396718</v>
      </c>
      <c r="G39" s="82">
        <f>Paca!K100/Paca!K$71*100</f>
        <v>189.99980681276591</v>
      </c>
      <c r="H39" s="81">
        <f>'dep04'!B100/'dep04'!$B$71*100</f>
        <v>170.15686820034884</v>
      </c>
      <c r="I39" s="81">
        <f>'dep05'!B100/'dep05'!$B$71*100</f>
        <v>189.29782870106223</v>
      </c>
      <c r="J39" s="81">
        <f>'dep06'!B100/'dep06'!$B$71*100</f>
        <v>157.33251743710463</v>
      </c>
      <c r="K39" s="81">
        <f>'dep13'!B100/'dep13'!$B$71*100</f>
        <v>154.98239102213415</v>
      </c>
      <c r="L39" s="81">
        <f>'dep83'!B100/'dep83'!$B$71*100</f>
        <v>211.30742177117602</v>
      </c>
      <c r="M39" s="82">
        <f>'dep84'!B100/'dep84'!$B$71*100</f>
        <v>147.74745608235378</v>
      </c>
      <c r="N39" s="88">
        <f>+Paca!$U100/Paca!$U$71*100</f>
        <v>163.1119139964147</v>
      </c>
      <c r="O39" s="88">
        <f>'dep04'!$U100/'dep04'!$U$71*100</f>
        <v>191.91727295633422</v>
      </c>
      <c r="P39" s="88">
        <f>'dep05'!$U100/'dep05'!$U$71*100</f>
        <v>185.75295835517863</v>
      </c>
      <c r="Q39" s="88">
        <f>'dep06'!$U100/'dep06'!$U$71*100</f>
        <v>155.07938983153505</v>
      </c>
      <c r="R39" s="88">
        <f>'dep13'!$U100/'dep13'!$U$71*100</f>
        <v>157.09840360080918</v>
      </c>
      <c r="S39" s="88">
        <f>'dep83'!$U100/'dep83'!$U$71*100</f>
        <v>201.63061214164588</v>
      </c>
      <c r="T39" s="89">
        <f>'dep84'!$U100/'dep84'!$U$71*100</f>
        <v>146.86684140291891</v>
      </c>
      <c r="U39" s="95">
        <f>+Paca!$AN100/Paca!$AN$71*100</f>
        <v>143.74459415526661</v>
      </c>
      <c r="V39" s="95">
        <f>'dep04'!$AN100/'dep04'!$AN$71*100</f>
        <v>105.31185297207361</v>
      </c>
      <c r="W39" s="95">
        <f>'dep05'!$AN100/'dep05'!$AN$71*100</f>
        <v>177.61179186295649</v>
      </c>
      <c r="X39" s="95">
        <f>'dep06'!$AN100/'dep06'!$AN$71*100</f>
        <v>140.92412515654874</v>
      </c>
      <c r="Y39" s="95">
        <f>'dep13'!$AN100/'dep13'!$AN$71*100</f>
        <v>146.72972920633913</v>
      </c>
      <c r="Z39" s="95">
        <f>'dep83'!$AN100/'dep83'!$AN$71*100</f>
        <v>174.91562674747772</v>
      </c>
      <c r="AA39" s="96">
        <f>'dep84'!$AN100/'dep84'!$AN$71*100</f>
        <v>122.97902623152477</v>
      </c>
    </row>
    <row r="40" spans="1:27" x14ac:dyDescent="0.25">
      <c r="A40" s="192"/>
      <c r="B40" s="97" t="s">
        <v>74</v>
      </c>
      <c r="C40" s="81">
        <f>+'France métro'!B101/'France métro'!$B$71*100</f>
        <v>142.27017040815758</v>
      </c>
      <c r="D40" s="81">
        <f>+Paca!B101/Paca!$B$71*100</f>
        <v>162.32215310985603</v>
      </c>
      <c r="E40" s="142">
        <f>Paca!D101/Paca!$D$71*100</f>
        <v>123.94829633373772</v>
      </c>
      <c r="F40" s="82">
        <f>Paca!J101/Paca!J$71*100</f>
        <v>145.92077555889523</v>
      </c>
      <c r="G40" s="82">
        <f>Paca!K101/Paca!K$71*100</f>
        <v>188.6984933248246</v>
      </c>
      <c r="H40" s="81">
        <f>'dep04'!B101/'dep04'!$B$71*100</f>
        <v>176.21708486263466</v>
      </c>
      <c r="I40" s="81">
        <f>'dep05'!B101/'dep05'!$B$71*100</f>
        <v>192.70883185700109</v>
      </c>
      <c r="J40" s="81">
        <f>'dep06'!B101/'dep06'!$B$71*100</f>
        <v>155.30402784875346</v>
      </c>
      <c r="K40" s="81">
        <f>'dep13'!B101/'dep13'!$B$71*100</f>
        <v>155.69591766659687</v>
      </c>
      <c r="L40" s="81">
        <f>'dep83'!B101/'dep83'!$B$71*100</f>
        <v>214.3088761320202</v>
      </c>
      <c r="M40" s="82">
        <f>'dep84'!B101/'dep84'!$B$71*100</f>
        <v>143.28951688946785</v>
      </c>
      <c r="N40" s="88">
        <f>+Paca!$U101/Paca!$U$71*100</f>
        <v>162.77594120805304</v>
      </c>
      <c r="O40" s="88">
        <f>'dep04'!$U101/'dep04'!$U$71*100</f>
        <v>190.90287850075958</v>
      </c>
      <c r="P40" s="88">
        <f>'dep05'!$U101/'dep05'!$U$71*100</f>
        <v>189.150753851318</v>
      </c>
      <c r="Q40" s="88">
        <f>'dep06'!$U101/'dep06'!$U$71*100</f>
        <v>155.41270955405139</v>
      </c>
      <c r="R40" s="88">
        <f>'dep13'!$U101/'dep13'!$U$71*100</f>
        <v>156.44775625274187</v>
      </c>
      <c r="S40" s="88">
        <f>'dep83'!$U101/'dep83'!$U$71*100</f>
        <v>203.03429750748072</v>
      </c>
      <c r="T40" s="89">
        <f>'dep84'!$U101/'dep84'!$U$71*100</f>
        <v>145.24987553903773</v>
      </c>
      <c r="U40" s="95">
        <f>+Paca!$AN101/Paca!$AN$71*100</f>
        <v>142.05618785953919</v>
      </c>
      <c r="V40" s="95">
        <f>'dep04'!$AN101/'dep04'!$AN$71*100</f>
        <v>105.53702456961986</v>
      </c>
      <c r="W40" s="95">
        <f>'dep05'!$AN101/'dep05'!$AN$71*100</f>
        <v>172.0986610027503</v>
      </c>
      <c r="X40" s="95">
        <f>'dep06'!$AN101/'dep06'!$AN$71*100</f>
        <v>139.13115893306031</v>
      </c>
      <c r="Y40" s="95">
        <f>'dep13'!$AN101/'dep13'!$AN$71*100</f>
        <v>145.84178556117593</v>
      </c>
      <c r="Z40" s="95">
        <f>'dep83'!$AN101/'dep83'!$AN$71*100</f>
        <v>174.65955253053082</v>
      </c>
      <c r="AA40" s="96">
        <f>'dep84'!$AN101/'dep84'!$AN$71*100</f>
        <v>117.3696836010179</v>
      </c>
    </row>
    <row r="41" spans="1:27" x14ac:dyDescent="0.25">
      <c r="A41" s="192"/>
      <c r="B41" s="97" t="s">
        <v>75</v>
      </c>
      <c r="C41" s="81">
        <f>+'France métro'!B102/'France métro'!$B$71*100</f>
        <v>142.71991344250969</v>
      </c>
      <c r="D41" s="81">
        <f>+Paca!B102/Paca!$B$71*100</f>
        <v>161.73289860897347</v>
      </c>
      <c r="E41" s="142">
        <f>Paca!D102/Paca!$D$71*100</f>
        <v>121.15812753501064</v>
      </c>
      <c r="F41" s="82">
        <f>Paca!J102/Paca!J$71*100</f>
        <v>146.4539229121269</v>
      </c>
      <c r="G41" s="82">
        <f>Paca!K102/Paca!K$71*100</f>
        <v>186.69184842729706</v>
      </c>
      <c r="H41" s="81">
        <f>'dep04'!B102/'dep04'!$B$71*100</f>
        <v>183.38544060530575</v>
      </c>
      <c r="I41" s="81">
        <f>'dep05'!B102/'dep05'!$B$71*100</f>
        <v>199.76100155085231</v>
      </c>
      <c r="J41" s="81">
        <f>'dep06'!B102/'dep06'!$B$71*100</f>
        <v>157.46474193427363</v>
      </c>
      <c r="K41" s="81">
        <f>'dep13'!B102/'dep13'!$B$71*100</f>
        <v>153.32835919459694</v>
      </c>
      <c r="L41" s="81">
        <f>'dep83'!B102/'dep83'!$B$71*100</f>
        <v>213.4373815630629</v>
      </c>
      <c r="M41" s="82">
        <f>'dep84'!B102/'dep84'!$B$71*100</f>
        <v>141.87567705386209</v>
      </c>
      <c r="N41" s="88">
        <f>+Paca!$U102/Paca!$U$71*100</f>
        <v>163.83904367122889</v>
      </c>
      <c r="O41" s="88">
        <f>'dep04'!$U102/'dep04'!$U$71*100</f>
        <v>198.43082062328165</v>
      </c>
      <c r="P41" s="88">
        <f>'dep05'!$U102/'dep05'!$U$71*100</f>
        <v>196.08653946416601</v>
      </c>
      <c r="Q41" s="88">
        <f>'dep06'!$U102/'dep06'!$U$71*100</f>
        <v>156.8255325434198</v>
      </c>
      <c r="R41" s="88">
        <f>'dep13'!$U102/'dep13'!$U$71*100</f>
        <v>157.23704387385999</v>
      </c>
      <c r="S41" s="88">
        <f>'dep83'!$U102/'dep83'!$U$71*100</f>
        <v>202.63313035656915</v>
      </c>
      <c r="T41" s="89">
        <f>'dep84'!$U102/'dep84'!$U$71*100</f>
        <v>144.56565399412335</v>
      </c>
      <c r="U41" s="95">
        <f>+Paca!$AN102/Paca!$AN$71*100</f>
        <v>143.43610188488108</v>
      </c>
      <c r="V41" s="95">
        <f>'dep04'!$AN102/'dep04'!$AN$71*100</f>
        <v>105.50891484851057</v>
      </c>
      <c r="W41" s="95">
        <f>'dep05'!$AN102/'dep05'!$AN$71*100</f>
        <v>167.72265617463898</v>
      </c>
      <c r="X41" s="95">
        <f>'dep06'!$AN102/'dep06'!$AN$71*100</f>
        <v>136.41944100649329</v>
      </c>
      <c r="Y41" s="95">
        <f>'dep13'!$AN102/'dep13'!$AN$71*100</f>
        <v>149.04500101934346</v>
      </c>
      <c r="Z41" s="95">
        <f>'dep83'!$AN102/'dep83'!$AN$71*100</f>
        <v>175.68162643255661</v>
      </c>
      <c r="AA41" s="96">
        <f>'dep84'!$AN102/'dep84'!$AN$71*100</f>
        <v>119.27424509035403</v>
      </c>
    </row>
    <row r="42" spans="1:27" x14ac:dyDescent="0.25">
      <c r="A42" s="192" t="s">
        <v>84</v>
      </c>
      <c r="B42" s="97" t="s">
        <v>72</v>
      </c>
      <c r="C42" s="81">
        <f>+'France métro'!B103/'France métro'!$B$71*100</f>
        <v>139.28725620666336</v>
      </c>
      <c r="D42" s="81">
        <f>+Paca!B103/Paca!$B$71*100</f>
        <v>158.68912300239242</v>
      </c>
      <c r="E42" s="142">
        <f>Paca!D103/Paca!$D$71*100</f>
        <v>117.86882416753588</v>
      </c>
      <c r="F42" s="82">
        <f>Paca!J103/Paca!J$71*100</f>
        <v>150.9419420320348</v>
      </c>
      <c r="G42" s="82">
        <f>Paca!K103/Paca!K$71*100</f>
        <v>182.49339659735307</v>
      </c>
      <c r="H42" s="81">
        <f>'dep04'!B103/'dep04'!$B$71*100</f>
        <v>202.98811861395808</v>
      </c>
      <c r="I42" s="81">
        <f>'dep05'!B103/'dep05'!$B$71*100</f>
        <v>194.3749750407691</v>
      </c>
      <c r="J42" s="81">
        <f>'dep06'!B103/'dep06'!$B$71*100</f>
        <v>154.55991038061813</v>
      </c>
      <c r="K42" s="81">
        <f>'dep13'!B103/'dep13'!$B$71*100</f>
        <v>148.18736515712163</v>
      </c>
      <c r="L42" s="81">
        <f>'dep83'!B103/'dep83'!$B$71*100</f>
        <v>214.98027391326343</v>
      </c>
      <c r="M42" s="82">
        <f>'dep84'!B103/'dep84'!$B$71*100</f>
        <v>132.23403809277204</v>
      </c>
      <c r="N42" s="88">
        <f>+Paca!$U103/Paca!$U$71*100</f>
        <v>162.2320607734965</v>
      </c>
      <c r="O42" s="88">
        <f>'dep04'!$U103/'dep04'!$U$71*100</f>
        <v>213.81795990902845</v>
      </c>
      <c r="P42" s="88">
        <f>'dep05'!$U103/'dep05'!$U$71*100</f>
        <v>195.08731093824974</v>
      </c>
      <c r="Q42" s="88">
        <f>'dep06'!$U103/'dep06'!$U$71*100</f>
        <v>154.23204920932596</v>
      </c>
      <c r="R42" s="88">
        <f>'dep13'!$U103/'dep13'!$U$71*100</f>
        <v>154.33642368730224</v>
      </c>
      <c r="S42" s="88">
        <f>'dep83'!$U103/'dep83'!$U$71*100</f>
        <v>205.91563357070876</v>
      </c>
      <c r="T42" s="89">
        <f>'dep84'!$U103/'dep84'!$U$71*100</f>
        <v>137.19624753596639</v>
      </c>
      <c r="U42" s="95">
        <f>+Paca!$AN103/Paca!$AN$71*100</f>
        <v>144.9631616561544</v>
      </c>
      <c r="V42" s="95">
        <f>'dep04'!$AN103/'dep04'!$AN$71*100</f>
        <v>119.38163167807416</v>
      </c>
      <c r="W42" s="95">
        <f>'dep05'!$AN103/'dep05'!$AN$71*100</f>
        <v>173.3782867526852</v>
      </c>
      <c r="X42" s="95">
        <f>'dep06'!$AN103/'dep06'!$AN$71*100</f>
        <v>134.91505866744987</v>
      </c>
      <c r="Y42" s="95">
        <f>'dep13'!$AN103/'dep13'!$AN$71*100</f>
        <v>153.13326022525732</v>
      </c>
      <c r="Z42" s="95">
        <f>'dep83'!$AN103/'dep83'!$AN$71*100</f>
        <v>174.28000645184616</v>
      </c>
      <c r="AA42" s="96">
        <f>'dep84'!$AN103/'dep84'!$AN$71*100</f>
        <v>113.51200207167548</v>
      </c>
    </row>
    <row r="43" spans="1:27" x14ac:dyDescent="0.25">
      <c r="A43" s="192"/>
      <c r="B43" s="97" t="s">
        <v>73</v>
      </c>
      <c r="C43" s="81">
        <f>+'France métro'!B104/'France métro'!$B$71*100</f>
        <v>138.19917728445651</v>
      </c>
      <c r="D43" s="81">
        <f>+Paca!B104/Paca!$B$71*100</f>
        <v>156.61464612658321</v>
      </c>
      <c r="E43" s="142">
        <f>Paca!D104/Paca!$D$71*100</f>
        <v>117.38041538483846</v>
      </c>
      <c r="F43" s="82">
        <f>Paca!J104/Paca!J$71*100</f>
        <v>144.48079692859918</v>
      </c>
      <c r="G43" s="82">
        <f>Paca!K104/Paca!K$71*100</f>
        <v>180.50532501373564</v>
      </c>
      <c r="H43" s="81">
        <f>'dep04'!B104/'dep04'!$B$71*100</f>
        <v>212.47231258825443</v>
      </c>
      <c r="I43" s="81">
        <f>'dep05'!B104/'dep05'!$B$71*100</f>
        <v>183.31082688760637</v>
      </c>
      <c r="J43" s="81">
        <f>'dep06'!B104/'dep06'!$B$71*100</f>
        <v>146.42200693239471</v>
      </c>
      <c r="K43" s="81">
        <f>'dep13'!B104/'dep13'!$B$71*100</f>
        <v>149.53376181455317</v>
      </c>
      <c r="L43" s="81">
        <f>'dep83'!B104/'dep83'!$B$71*100</f>
        <v>203.26588824195517</v>
      </c>
      <c r="M43" s="82">
        <f>'dep84'!B104/'dep84'!$B$71*100</f>
        <v>127.20601713282953</v>
      </c>
      <c r="N43" s="88">
        <f>+Paca!$U104/Paca!$U$71*100</f>
        <v>158.42562198251099</v>
      </c>
      <c r="O43" s="88">
        <f>'dep04'!$U104/'dep04'!$U$71*100</f>
        <v>229.27222830541885</v>
      </c>
      <c r="P43" s="88">
        <f>'dep05'!$U104/'dep05'!$U$71*100</f>
        <v>184.54116425161465</v>
      </c>
      <c r="Q43" s="88">
        <f>'dep06'!$U104/'dep06'!$U$71*100</f>
        <v>147.26075150026583</v>
      </c>
      <c r="R43" s="88">
        <f>'dep13'!$U104/'dep13'!$U$71*100</f>
        <v>150.87169649748444</v>
      </c>
      <c r="S43" s="88">
        <f>'dep83'!$U104/'dep83'!$U$71*100</f>
        <v>200.96654095731182</v>
      </c>
      <c r="T43" s="89">
        <f>'dep84'!$U104/'dep84'!$U$71*100</f>
        <v>129.03378629876991</v>
      </c>
      <c r="U43" s="95">
        <f>+Paca!$AN104/Paca!$AN$71*100</f>
        <v>142.51042812399277</v>
      </c>
      <c r="V43" s="95">
        <f>'dep04'!$AN104/'dep04'!$AN$71*100</f>
        <v>126.85219488346485</v>
      </c>
      <c r="W43" s="95">
        <f>'dep05'!$AN104/'dep05'!$AN$71*100</f>
        <v>155.53039583668507</v>
      </c>
      <c r="X43" s="95">
        <f>'dep06'!$AN104/'dep06'!$AN$71*100</f>
        <v>137.41415467451898</v>
      </c>
      <c r="Y43" s="95">
        <f>'dep13'!$AN104/'dep13'!$AN$71*100</f>
        <v>148.83821346483194</v>
      </c>
      <c r="Z43" s="95">
        <f>'dep83'!$AN104/'dep83'!$AN$71*100</f>
        <v>173.14344304786508</v>
      </c>
      <c r="AA43" s="96">
        <f>'dep84'!$AN104/'dep84'!$AN$71*100</f>
        <v>107.88191669413132</v>
      </c>
    </row>
    <row r="44" spans="1:27" x14ac:dyDescent="0.25">
      <c r="A44" s="192"/>
      <c r="B44" s="97" t="s">
        <v>74</v>
      </c>
      <c r="C44" s="81">
        <f>+'France métro'!B105/'France métro'!$B$71*100</f>
        <v>134.91081862143085</v>
      </c>
      <c r="D44" s="81">
        <f>+Paca!B105/Paca!$B$71*100</f>
        <v>155.47484715245957</v>
      </c>
      <c r="E44" s="142">
        <f>Paca!D105/Paca!$D$71*100</f>
        <v>116.22850290746615</v>
      </c>
      <c r="F44" s="82">
        <f>Paca!J105/Paca!J$71*100</f>
        <v>145.79960333850781</v>
      </c>
      <c r="G44" s="82">
        <f>Paca!K105/Paca!K$71*100</f>
        <v>177.07299162369537</v>
      </c>
      <c r="H44" s="81">
        <f>'dep04'!B105/'dep04'!$B$71*100</f>
        <v>210.33396668892362</v>
      </c>
      <c r="I44" s="81">
        <f>'dep05'!B105/'dep05'!$B$71*100</f>
        <v>188.81570528947057</v>
      </c>
      <c r="J44" s="81">
        <f>'dep06'!B105/'dep06'!$B$71*100</f>
        <v>139.87867645526063</v>
      </c>
      <c r="K44" s="81">
        <f>'dep13'!B105/'dep13'!$B$71*100</f>
        <v>148.07225712493917</v>
      </c>
      <c r="L44" s="81">
        <f>'dep83'!B105/'dep83'!$B$71*100</f>
        <v>207.82116759393907</v>
      </c>
      <c r="M44" s="82">
        <f>'dep84'!B105/'dep84'!$B$71*100</f>
        <v>128.76047611976276</v>
      </c>
      <c r="N44" s="88">
        <f>+Paca!$U105/Paca!$U$71*100</f>
        <v>158.02980520140446</v>
      </c>
      <c r="O44" s="88">
        <f>'dep04'!$U105/'dep04'!$U$71*100</f>
        <v>235.76972646396675</v>
      </c>
      <c r="P44" s="88">
        <f>'dep05'!$U105/'dep05'!$U$71*100</f>
        <v>183.37067302805872</v>
      </c>
      <c r="Q44" s="88">
        <f>'dep06'!$U105/'dep06'!$U$71*100</f>
        <v>143.2406058154971</v>
      </c>
      <c r="R44" s="88">
        <f>'dep13'!$U105/'dep13'!$U$71*100</f>
        <v>150.94581827390448</v>
      </c>
      <c r="S44" s="88">
        <f>'dep83'!$U105/'dep83'!$U$71*100</f>
        <v>197.42607466968198</v>
      </c>
      <c r="T44" s="89">
        <f>'dep84'!$U105/'dep84'!$U$71*100</f>
        <v>130.95892335368504</v>
      </c>
      <c r="U44" s="95">
        <f>+Paca!$AN105/Paca!$AN$71*100</f>
        <v>142.15536832851322</v>
      </c>
      <c r="V44" s="95">
        <f>'dep04'!$AN105/'dep04'!$AN$71*100</f>
        <v>123.06398380867674</v>
      </c>
      <c r="W44" s="95">
        <f>'dep05'!$AN105/'dep05'!$AN$71*100</f>
        <v>159.01366011630475</v>
      </c>
      <c r="X44" s="95">
        <f>'dep06'!$AN105/'dep06'!$AN$71*100</f>
        <v>134.82294969969507</v>
      </c>
      <c r="Y44" s="95">
        <f>'dep13'!$AN105/'dep13'!$AN$71*100</f>
        <v>148.68239110425176</v>
      </c>
      <c r="Z44" s="95">
        <f>'dep83'!$AN105/'dep83'!$AN$71*100</f>
        <v>173.04521796911936</v>
      </c>
      <c r="AA44" s="96">
        <f>'dep84'!$AN105/'dep84'!$AN$71*100</f>
        <v>110.26097125264347</v>
      </c>
    </row>
    <row r="45" spans="1:27" x14ac:dyDescent="0.25">
      <c r="A45" s="192"/>
      <c r="B45" s="97" t="s">
        <v>75</v>
      </c>
      <c r="C45" s="81">
        <f>+'France métro'!B106/'France métro'!$B$71*100</f>
        <v>133.27737094606522</v>
      </c>
      <c r="D45" s="81">
        <f>+Paca!B106/Paca!$B$71*100</f>
        <v>158.67092442430868</v>
      </c>
      <c r="E45" s="142">
        <f>Paca!D106/Paca!$D$71*100</f>
        <v>116.06540659592117</v>
      </c>
      <c r="F45" s="82">
        <f>Paca!J106/Paca!J$71*100</f>
        <v>145.25215501480616</v>
      </c>
      <c r="G45" s="82">
        <f>Paca!K106/Paca!K$71*100</f>
        <v>183.46421254417024</v>
      </c>
      <c r="H45" s="81">
        <f>'dep04'!B106/'dep04'!$B$71*100</f>
        <v>225.63982523406332</v>
      </c>
      <c r="I45" s="81">
        <f>'dep05'!B106/'dep05'!$B$71*100</f>
        <v>204.53533872879004</v>
      </c>
      <c r="J45" s="81">
        <f>'dep06'!B106/'dep06'!$B$71*100</f>
        <v>138.1756251432019</v>
      </c>
      <c r="K45" s="81">
        <f>'dep13'!B106/'dep13'!$B$71*100</f>
        <v>151.55379872359018</v>
      </c>
      <c r="L45" s="81">
        <f>'dep83'!B106/'dep83'!$B$71*100</f>
        <v>213.26024316898264</v>
      </c>
      <c r="M45" s="82">
        <f>'dep84'!B106/'dep84'!$B$71*100</f>
        <v>127.233320465416</v>
      </c>
      <c r="N45" s="88">
        <f>+Paca!$U106/Paca!$U$71*100</f>
        <v>159.95484273389974</v>
      </c>
      <c r="O45" s="88">
        <f>'dep04'!$U106/'dep04'!$U$71*100</f>
        <v>246.63403995460271</v>
      </c>
      <c r="P45" s="88">
        <f>'dep05'!$U106/'dep05'!$U$71*100</f>
        <v>196.86858733703875</v>
      </c>
      <c r="Q45" s="88">
        <f>'dep06'!$U106/'dep06'!$U$71*100</f>
        <v>139.50028292972092</v>
      </c>
      <c r="R45" s="88">
        <f>'dep13'!$U106/'dep13'!$U$71*100</f>
        <v>153.52410560706454</v>
      </c>
      <c r="S45" s="88">
        <f>'dep83'!$U106/'dep83'!$U$71*100</f>
        <v>202.54464315881128</v>
      </c>
      <c r="T45" s="89">
        <f>'dep84'!$U106/'dep84'!$U$71*100</f>
        <v>128.84062014477152</v>
      </c>
      <c r="U45" s="95">
        <f>+Paca!$AN106/Paca!$AN$71*100</f>
        <v>145.38506892554065</v>
      </c>
      <c r="V45" s="95">
        <f>'dep04'!$AN106/'dep04'!$AN$71*100</f>
        <v>127.12731122462249</v>
      </c>
      <c r="W45" s="95">
        <f>'dep05'!$AN106/'dep05'!$AN$71*100</f>
        <v>172.63385940912036</v>
      </c>
      <c r="X45" s="95">
        <f>'dep06'!$AN106/'dep06'!$AN$71*100</f>
        <v>132.74272766596758</v>
      </c>
      <c r="Y45" s="95">
        <f>'dep13'!$AN106/'dep13'!$AN$71*100</f>
        <v>153.56597286743914</v>
      </c>
      <c r="Z45" s="95">
        <f>'dep83'!$AN106/'dep83'!$AN$71*100</f>
        <v>182.15476149586345</v>
      </c>
      <c r="AA45" s="96">
        <f>'dep84'!$AN106/'dep84'!$AN$71*100</f>
        <v>108.39187373881867</v>
      </c>
    </row>
    <row r="46" spans="1:27" x14ac:dyDescent="0.25">
      <c r="A46" s="192">
        <v>2024</v>
      </c>
      <c r="B46" s="97" t="s">
        <v>72</v>
      </c>
      <c r="C46" s="81">
        <f>+'France métro'!B107/'France métro'!$B$71*100</f>
        <v>132.48605758701208</v>
      </c>
      <c r="D46" s="81">
        <f>+Paca!B107/Paca!$B$71*100</f>
        <v>158.80597161271623</v>
      </c>
      <c r="E46" s="142">
        <f>Paca!D107/Paca!$D$71*100</f>
        <v>115.71684346877279</v>
      </c>
      <c r="F46" s="82">
        <f>Paca!J107/Paca!J$71*100</f>
        <v>136.40594829761559</v>
      </c>
      <c r="G46" s="82">
        <f>Paca!K107/Paca!K$71*100</f>
        <v>192.85295025707632</v>
      </c>
      <c r="H46" s="81">
        <f>'dep04'!B107/'dep04'!$B$71*100</f>
        <v>232.20842025035915</v>
      </c>
      <c r="I46" s="81">
        <f>'dep05'!B107/'dep05'!$B$71*100</f>
        <v>232.5555927116489</v>
      </c>
      <c r="J46" s="81">
        <f>'dep06'!B107/'dep06'!$B$71*100</f>
        <v>134.28422668319101</v>
      </c>
      <c r="K46" s="81">
        <f>'dep13'!B107/'dep13'!$B$71*100</f>
        <v>152.60476900918871</v>
      </c>
      <c r="L46" s="81">
        <f>'dep83'!B107/'dep83'!$B$71*100</f>
        <v>201.5144442383494</v>
      </c>
      <c r="M46" s="82">
        <f>'dep84'!B107/'dep84'!$B$71*100</f>
        <v>131.65647591651307</v>
      </c>
      <c r="N46" s="88">
        <f>+Paca!$U107/Paca!$U$71*100</f>
        <v>160.15660331968419</v>
      </c>
      <c r="O46" s="88">
        <f>'dep04'!$U107/'dep04'!$U$71*100</f>
        <v>255.06907730685575</v>
      </c>
      <c r="P46" s="88">
        <f>'dep05'!$U107/'dep05'!$U$71*100</f>
        <v>231.9184283152436</v>
      </c>
      <c r="Q46" s="88">
        <f>'dep06'!$U107/'dep06'!$U$71*100</f>
        <v>135.37863092151306</v>
      </c>
      <c r="R46" s="88">
        <f>'dep13'!$U107/'dep13'!$U$71*100</f>
        <v>154.57332324779378</v>
      </c>
      <c r="S46" s="88">
        <f>'dep83'!$U107/'dep83'!$U$71*100</f>
        <v>192.6551406133581</v>
      </c>
      <c r="T46" s="89">
        <f>'dep84'!$U107/'dep84'!$U$71*100</f>
        <v>131.62049266960776</v>
      </c>
      <c r="U46" s="95">
        <f>+Paca!$AN107/Paca!$AN$71*100</f>
        <v>143.71732559715525</v>
      </c>
      <c r="V46" s="95">
        <f>'dep04'!$AN107/'dep04'!$AN$71*100</f>
        <v>127.82269534811196</v>
      </c>
      <c r="W46" s="95">
        <f>'dep05'!$AN107/'dep05'!$AN$71*100</f>
        <v>285.35990365101441</v>
      </c>
      <c r="X46" s="95">
        <f>'dep06'!$AN107/'dep06'!$AN$71*100</f>
        <v>130.25340712503984</v>
      </c>
      <c r="Y46" s="95">
        <f>'dep13'!$AN107/'dep13'!$AN$71*100</f>
        <v>148.62273973391947</v>
      </c>
      <c r="Z46" s="95">
        <f>'dep83'!$AN107/'dep83'!$AN$71*100</f>
        <v>175.60273762801282</v>
      </c>
      <c r="AA46" s="96">
        <f>'dep84'!$AN107/'dep84'!$AN$71*100</f>
        <v>108.94756011959441</v>
      </c>
    </row>
    <row r="47" spans="1:27" x14ac:dyDescent="0.25">
      <c r="A47" s="192"/>
      <c r="B47" s="97" t="s">
        <v>73</v>
      </c>
      <c r="C47" s="81">
        <f>+'France métro'!B108/'France métro'!$B$71*100</f>
        <v>129.26494693581589</v>
      </c>
      <c r="D47" s="81">
        <f>+Paca!B108/Paca!$B$71*100</f>
        <v>159.25277640759242</v>
      </c>
      <c r="E47" s="142">
        <f>Paca!D108/Paca!$D$71*100</f>
        <v>112.02355540447968</v>
      </c>
      <c r="F47" s="82">
        <f>Paca!J108/Paca!J$71*100</f>
        <v>138.81239712488295</v>
      </c>
      <c r="G47" s="82">
        <f>Paca!K108/Paca!K$71*100</f>
        <v>194.42018702891184</v>
      </c>
      <c r="H47" s="81">
        <f>'dep04'!B108/'dep04'!$B$71*100</f>
        <v>228.28961377704164</v>
      </c>
      <c r="I47" s="81">
        <f>'dep05'!B108/'dep05'!$B$71*100</f>
        <v>227.24139666589895</v>
      </c>
      <c r="J47" s="81">
        <f>'dep06'!B108/'dep06'!$B$71*100</f>
        <v>134.59036822126222</v>
      </c>
      <c r="K47" s="81">
        <f>'dep13'!B108/'dep13'!$B$71*100</f>
        <v>154.10419281286596</v>
      </c>
      <c r="L47" s="81">
        <f>'dep83'!B108/'dep83'!$B$71*100</f>
        <v>200.36329412833379</v>
      </c>
      <c r="M47" s="82">
        <f>'dep84'!B108/'dep84'!$B$71*100</f>
        <v>132.31408531212202</v>
      </c>
      <c r="N47" s="88">
        <f>+Paca!$U108/Paca!$U$71*100</f>
        <v>159.7433440825767</v>
      </c>
      <c r="O47" s="88">
        <f>'dep04'!$U108/'dep04'!$U$71*100</f>
        <v>253.85853986161641</v>
      </c>
      <c r="P47" s="88">
        <f>'dep05'!$U108/'dep05'!$U$71*100</f>
        <v>229.46745309084312</v>
      </c>
      <c r="Q47" s="88">
        <f>'dep06'!$U108/'dep06'!$U$71*100</f>
        <v>134.84890674353366</v>
      </c>
      <c r="R47" s="88">
        <f>'dep13'!$U108/'dep13'!$U$71*100</f>
        <v>154.65671974119169</v>
      </c>
      <c r="S47" s="88">
        <f>'dep83'!$U108/'dep83'!$U$71*100</f>
        <v>190.10681382087336</v>
      </c>
      <c r="T47" s="89">
        <f>'dep84'!$U108/'dep84'!$U$71*100</f>
        <v>131.8837351462019</v>
      </c>
      <c r="U47" s="95">
        <f>+Paca!$AN108/Paca!$AN$71*100</f>
        <v>146.05523425569032</v>
      </c>
      <c r="V47" s="95">
        <f>'dep04'!$AN108/'dep04'!$AN$71*100</f>
        <v>128.05244818477263</v>
      </c>
      <c r="W47" s="95">
        <f>'dep05'!$AN108/'dep05'!$AN$71*100</f>
        <v>295.63779493682227</v>
      </c>
      <c r="X47" s="95">
        <f>'dep06'!$AN108/'dep06'!$AN$71*100</f>
        <v>131.1685127693475</v>
      </c>
      <c r="Y47" s="95">
        <f>'dep13'!$AN108/'dep13'!$AN$71*100</f>
        <v>151.93690628111648</v>
      </c>
      <c r="Z47" s="95">
        <f>'dep83'!$AN108/'dep83'!$AN$71*100</f>
        <v>177.71535668529265</v>
      </c>
      <c r="AA47" s="96">
        <f>'dep84'!$AN108/'dep84'!$AN$71*100</f>
        <v>109.97052664432397</v>
      </c>
    </row>
    <row r="48" spans="1:27" x14ac:dyDescent="0.25">
      <c r="A48" s="192"/>
      <c r="B48" s="97" t="s">
        <v>74</v>
      </c>
      <c r="C48" s="81">
        <f>+'France métro'!B109/'France métro'!$B$71*100</f>
        <v>127.92731228603209</v>
      </c>
      <c r="D48" s="81">
        <f>+Paca!B109/Paca!$B$71*100</f>
        <v>159.67517051626686</v>
      </c>
      <c r="E48" s="142">
        <f>Paca!D109/Paca!$D$71*100</f>
        <v>111.12939898879901</v>
      </c>
      <c r="F48" s="82">
        <f>Paca!J109/Paca!J$71*100</f>
        <v>136.81387009744324</v>
      </c>
      <c r="G48" s="82">
        <f>Paca!K109/Paca!K$71*100</f>
        <v>199.67679069156574</v>
      </c>
      <c r="H48" s="81">
        <f>'dep04'!B109/'dep04'!$B$71*100</f>
        <v>221.85832093784899</v>
      </c>
      <c r="I48" s="81">
        <f>'dep05'!B109/'dep05'!$B$71*100</f>
        <v>227.65850628814275</v>
      </c>
      <c r="J48" s="81">
        <f>'dep06'!B109/'dep06'!$B$71*100</f>
        <v>134.22209337895401</v>
      </c>
      <c r="K48" s="81">
        <f>'dep13'!B109/'dep13'!$B$71*100</f>
        <v>157.26025695437693</v>
      </c>
      <c r="L48" s="81">
        <f>'dep83'!B109/'dep83'!$B$71*100</f>
        <v>190.89034412635621</v>
      </c>
      <c r="M48" s="82">
        <f>'dep84'!B109/'dep84'!$B$71*100</f>
        <v>134.4249086320948</v>
      </c>
      <c r="N48" s="88">
        <f>+Paca!$U109/Paca!$U$71*100</f>
        <v>160.79103452034323</v>
      </c>
      <c r="O48" s="88">
        <f>'dep04'!$U109/'dep04'!$U$71*100</f>
        <v>252.43089545014041</v>
      </c>
      <c r="P48" s="88">
        <f>'dep05'!$U109/'dep05'!$U$71*100</f>
        <v>235.38700472983902</v>
      </c>
      <c r="Q48" s="88">
        <f>'dep06'!$U109/'dep06'!$U$71*100</f>
        <v>133.62532511030489</v>
      </c>
      <c r="R48" s="88">
        <f>'dep13'!$U109/'dep13'!$U$71*100</f>
        <v>157.40694407900969</v>
      </c>
      <c r="S48" s="88">
        <f>'dep83'!$U109/'dep83'!$U$71*100</f>
        <v>186.31655317413652</v>
      </c>
      <c r="T48" s="89">
        <f>'dep84'!$U109/'dep84'!$U$71*100</f>
        <v>133.6985879007205</v>
      </c>
      <c r="U48" s="95">
        <f>+Paca!$AN109/Paca!$AN$71*100</f>
        <v>141.80894922432063</v>
      </c>
      <c r="V48" s="95">
        <f>'dep04'!$AN109/'dep04'!$AN$71*100</f>
        <v>118.24126617131164</v>
      </c>
      <c r="W48" s="95">
        <f>'dep05'!$AN109/'dep05'!$AN$71*100</f>
        <v>287.30517829186783</v>
      </c>
      <c r="X48" s="95">
        <f>'dep06'!$AN109/'dep06'!$AN$71*100</f>
        <v>124.65543074272718</v>
      </c>
      <c r="Y48" s="95">
        <f>'dep13'!$AN109/'dep13'!$AN$71*100</f>
        <v>150.29833767732677</v>
      </c>
      <c r="Z48" s="95">
        <f>'dep83'!$AN109/'dep83'!$AN$71*100</f>
        <v>166.72140481001699</v>
      </c>
      <c r="AA48" s="96">
        <f>'dep84'!$AN109/'dep84'!$AN$71*100</f>
        <v>108.05424699676496</v>
      </c>
    </row>
    <row r="49" spans="1:27" x14ac:dyDescent="0.25">
      <c r="A49" s="192"/>
      <c r="B49" s="97" t="s">
        <v>75</v>
      </c>
      <c r="C49" s="81">
        <f>+'France métro'!B110/'France métro'!$B$71*100</f>
        <v>125.29800296911667</v>
      </c>
      <c r="D49" s="81">
        <f>+Paca!B110/Paca!$B$71*100</f>
        <v>155.23500715097472</v>
      </c>
      <c r="E49" s="142">
        <f>Paca!D110/Paca!$D$71*100</f>
        <v>107.9322046934152</v>
      </c>
      <c r="F49" s="82">
        <f>Paca!J110/Paca!J$71*100</f>
        <v>137.84533222364655</v>
      </c>
      <c r="G49" s="82">
        <f>Paca!K110/Paca!K$71*100</f>
        <v>190.55856453489343</v>
      </c>
      <c r="H49" s="81">
        <f>'dep04'!B110/'dep04'!$B$71*100</f>
        <v>217.68049201637658</v>
      </c>
      <c r="I49" s="81">
        <f>'dep05'!B110/'dep05'!$B$71*100</f>
        <v>228.53905679495065</v>
      </c>
      <c r="J49" s="81">
        <f>'dep06'!B110/'dep06'!$B$71*100</f>
        <v>128.89294125373246</v>
      </c>
      <c r="K49" s="81">
        <f>'dep13'!B110/'dep13'!$B$71*100</f>
        <v>152.84718451381926</v>
      </c>
      <c r="L49" s="81">
        <f>'dep83'!B110/'dep83'!$B$71*100</f>
        <v>178.31200380521085</v>
      </c>
      <c r="M49" s="82">
        <f>'dep84'!B110/'dep84'!$B$71*100</f>
        <v>136.86738186585973</v>
      </c>
      <c r="N49" s="88">
        <f>+Paca!$U110/Paca!$U$71*100</f>
        <v>157.9572219256128</v>
      </c>
      <c r="O49" s="88">
        <f>'dep04'!$U110/'dep04'!$U$71*100</f>
        <v>240.70144086866731</v>
      </c>
      <c r="P49" s="88">
        <f>'dep05'!$U110/'dep05'!$U$71*100</f>
        <v>229.22086648730243</v>
      </c>
      <c r="Q49" s="88">
        <f>'dep06'!$U110/'dep06'!$U$71*100</f>
        <v>132.07104737837858</v>
      </c>
      <c r="R49" s="88">
        <f>'dep13'!$U110/'dep13'!$U$71*100</f>
        <v>155.50956713729295</v>
      </c>
      <c r="S49" s="88">
        <f>'dep83'!$U110/'dep83'!$U$71*100</f>
        <v>175.06921258219029</v>
      </c>
      <c r="T49" s="89">
        <f>'dep84'!$U110/'dep84'!$U$71*100</f>
        <v>137.47712592273277</v>
      </c>
      <c r="U49" s="95">
        <f>+Paca!$AN110/Paca!$AN$71*100</f>
        <v>141.91145230866499</v>
      </c>
      <c r="V49" s="95">
        <f>'dep04'!$AN110/'dep04'!$AN$71*100</f>
        <v>132.47142917366577</v>
      </c>
      <c r="W49" s="95">
        <f>'dep05'!$AN110/'dep05'!$AN$71*100</f>
        <v>296.66593977054629</v>
      </c>
      <c r="X49" s="95">
        <f>'dep06'!$AN110/'dep06'!$AN$71*100</f>
        <v>125.51547800715323</v>
      </c>
      <c r="Y49" s="95">
        <f>'dep13'!$AN110/'dep13'!$AN$71*100</f>
        <v>147.11580775535978</v>
      </c>
      <c r="Z49" s="95">
        <f>'dep83'!$AN110/'dep83'!$AN$71*100</f>
        <v>166.37862001891989</v>
      </c>
      <c r="AA49" s="96">
        <f>'dep84'!$AN110/'dep84'!$AN$71*100</f>
        <v>111.90919790350907</v>
      </c>
    </row>
    <row r="50" spans="1:27" x14ac:dyDescent="0.25">
      <c r="A50" s="192">
        <v>2025</v>
      </c>
      <c r="B50" s="97" t="s">
        <v>72</v>
      </c>
      <c r="C50" s="81">
        <f>+'France métro'!B111/'France métro'!$B$71*100</f>
        <v>124.64774929803235</v>
      </c>
      <c r="D50" s="81">
        <f>+Paca!B111/Paca!$B$71*100</f>
        <v>152.96592061152271</v>
      </c>
      <c r="E50" s="142">
        <f>Paca!D111/Paca!$D$71*100</f>
        <v>108.52971226647232</v>
      </c>
      <c r="F50" s="82">
        <f>Paca!J111/Paca!J$71*100</f>
        <v>135.25069119420343</v>
      </c>
      <c r="G50" s="82">
        <f>Paca!K111/Paca!K$71*100</f>
        <v>185.10938125470301</v>
      </c>
      <c r="H50" s="81">
        <f>'dep04'!B111/'dep04'!$B$71*100</f>
        <v>206.76257155294417</v>
      </c>
      <c r="I50" s="81">
        <f>'dep05'!B111/'dep05'!$B$71*100</f>
        <v>220.07367149087909</v>
      </c>
      <c r="J50" s="81">
        <f>'dep06'!B111/'dep06'!$B$71*100</f>
        <v>129.53388204085289</v>
      </c>
      <c r="K50" s="81">
        <f>'dep13'!B111/'dep13'!$B$71*100</f>
        <v>150.37222854029724</v>
      </c>
      <c r="L50" s="81">
        <f>'dep83'!B111/'dep83'!$B$71*100</f>
        <v>177.09751391123191</v>
      </c>
      <c r="M50" s="82">
        <f>'dep84'!B111/'dep84'!$B$71*100</f>
        <v>136.14108157520727</v>
      </c>
      <c r="N50" s="88">
        <f>+Paca!$U111/Paca!$U$71*100</f>
        <v>153.75190482853174</v>
      </c>
      <c r="O50" s="88">
        <f>'dep04'!$U111/'dep04'!$U$71*100</f>
        <v>230.29756721936465</v>
      </c>
      <c r="P50" s="88">
        <f>'dep05'!$U111/'dep05'!$U$71*100</f>
        <v>218.23855896865436</v>
      </c>
      <c r="Q50" s="88">
        <f>'dep06'!$U111/'dep06'!$U$71*100</f>
        <v>129.15338105005551</v>
      </c>
      <c r="R50" s="88">
        <f>'dep13'!$U111/'dep13'!$U$71*100</f>
        <v>151.77744629658997</v>
      </c>
      <c r="S50" s="88">
        <f>'dep83'!$U111/'dep83'!$U$71*100</f>
        <v>167.46431402000653</v>
      </c>
      <c r="T50" s="89">
        <f>'dep84'!$U111/'dep84'!$U$71*100</f>
        <v>136.50920099003193</v>
      </c>
      <c r="U50" s="95">
        <f>+Paca!$AN111/Paca!$AN$71*100</f>
        <v>139.48571769435679</v>
      </c>
      <c r="V50" s="95">
        <f>'dep04'!$AN111/'dep04'!$AN$71*100</f>
        <v>116.44441339630976</v>
      </c>
      <c r="W50" s="95">
        <f>'dep05'!$AN111/'dep05'!$AN$71*100</f>
        <v>279.82086499554606</v>
      </c>
      <c r="X50" s="95">
        <f>'dep06'!$AN111/'dep06'!$AN$71*100</f>
        <v>122.41420307490188</v>
      </c>
      <c r="Y50" s="95">
        <f>'dep13'!$AN111/'dep13'!$AN$71*100</f>
        <v>145.69048627196332</v>
      </c>
      <c r="Z50" s="95">
        <f>'dep83'!$AN111/'dep83'!$AN$71*100</f>
        <v>166.07927527837006</v>
      </c>
      <c r="AA50" s="96">
        <f>'dep84'!$AN111/'dep84'!$AN$71*100</f>
        <v>112.0113390628152</v>
      </c>
    </row>
    <row r="51" spans="1:27" x14ac:dyDescent="0.25">
      <c r="A51" s="192"/>
      <c r="B51" s="97" t="s">
        <v>73</v>
      </c>
      <c r="C51" s="81">
        <f>+'France métro'!B112/'France métro'!$B$71*100</f>
        <v>124.94818999726598</v>
      </c>
      <c r="D51" s="81">
        <f>+Paca!B112/Paca!$B$71*100</f>
        <v>153.54936522331718</v>
      </c>
      <c r="E51" s="142">
        <f>Paca!D112/Paca!$D$71*100</f>
        <v>108.27557290445644</v>
      </c>
      <c r="F51" s="82">
        <f>Paca!J112/Paca!J$71*100</f>
        <v>132.8579887671433</v>
      </c>
      <c r="G51" s="82">
        <f>Paca!K112/Paca!K$71*100</f>
        <v>189.57231712447594</v>
      </c>
      <c r="H51" s="81">
        <f>'dep04'!B112/'dep04'!$B$71*100</f>
        <v>214.73699487606689</v>
      </c>
      <c r="I51" s="81">
        <f>'dep05'!B112/'dep05'!$B$71*100</f>
        <v>229.37539807300195</v>
      </c>
      <c r="J51" s="81">
        <f>'dep06'!B112/'dep06'!$B$71*100</f>
        <v>129.48018946725338</v>
      </c>
      <c r="K51" s="81">
        <f>'dep13'!B112/'dep13'!$B$71*100</f>
        <v>151.01195604975905</v>
      </c>
      <c r="L51" s="81">
        <f>'dep83'!B112/'dep83'!$B$71*100</f>
        <v>172.2564500358381</v>
      </c>
      <c r="M51" s="82">
        <f>'dep84'!B112/'dep84'!$B$71*100</f>
        <v>136.97351853196952</v>
      </c>
      <c r="N51" s="88">
        <f>+Paca!$U112/Paca!$U$71*100</f>
        <v>152.80883852098495</v>
      </c>
      <c r="O51" s="88">
        <f>'dep04'!$U112/'dep04'!$U$71*100</f>
        <v>230.12879837502095</v>
      </c>
      <c r="P51" s="88">
        <f>'dep05'!$U112/'dep05'!$U$71*100</f>
        <v>218.04004508992927</v>
      </c>
      <c r="Q51" s="88">
        <f>'dep06'!$U112/'dep06'!$U$71*100</f>
        <v>128.38223626058084</v>
      </c>
      <c r="R51" s="88">
        <f>'dep13'!$U112/'dep13'!$U$71*100</f>
        <v>151.11925810294522</v>
      </c>
      <c r="S51" s="88">
        <f>'dep83'!$U112/'dep83'!$U$71*100</f>
        <v>164.25214012024321</v>
      </c>
      <c r="T51" s="89">
        <f>'dep84'!$U112/'dep84'!$U$71*100</f>
        <v>135.77536206933388</v>
      </c>
      <c r="U51" s="95">
        <f>+Paca!$AN112/Paca!$AN$71*100</f>
        <v>138.87640634921581</v>
      </c>
      <c r="V51" s="95">
        <f>'dep04'!$AN112/'dep04'!$AN$71*100</f>
        <v>118.53588623266913</v>
      </c>
      <c r="W51" s="95">
        <f>'dep05'!$AN112/'dep05'!$AN$71*100</f>
        <v>296.84707318858892</v>
      </c>
      <c r="X51" s="95">
        <f>'dep06'!$AN112/'dep06'!$AN$71*100</f>
        <v>116.08209610608596</v>
      </c>
      <c r="Y51" s="95">
        <f>'dep13'!$AN112/'dep13'!$AN$71*100</f>
        <v>145.41361520143778</v>
      </c>
      <c r="Z51" s="95">
        <f>'dep83'!$AN112/'dep83'!$AN$71*100</f>
        <v>167.42883450000951</v>
      </c>
      <c r="AA51" s="96">
        <f>'dep84'!$AN112/'dep84'!$AN$71*100</f>
        <v>112.76494624873359</v>
      </c>
    </row>
    <row r="52" spans="1:27" x14ac:dyDescent="0.25">
      <c r="A52" s="192"/>
      <c r="B52" s="97" t="s">
        <v>74</v>
      </c>
      <c r="C52" s="81">
        <f>+'France métro'!B113/'France métro'!$B$71*100</f>
        <v>0</v>
      </c>
      <c r="D52" s="81">
        <f>+Paca!B113/Paca!$B$71*100</f>
        <v>0</v>
      </c>
      <c r="E52" s="142">
        <f>Paca!D113/Paca!$D$71*100</f>
        <v>0</v>
      </c>
      <c r="F52" s="82">
        <f>Paca!J113/Paca!J$71*100</f>
        <v>0</v>
      </c>
      <c r="G52" s="82">
        <f>Paca!K113/Paca!K$71*100</f>
        <v>0</v>
      </c>
      <c r="H52" s="81">
        <f>'dep04'!B113/'dep04'!$B$71*100</f>
        <v>0</v>
      </c>
      <c r="I52" s="81">
        <f>'dep05'!B113/'dep05'!$B$71*100</f>
        <v>0</v>
      </c>
      <c r="J52" s="81">
        <f>'dep06'!B113/'dep06'!$B$71*100</f>
        <v>0</v>
      </c>
      <c r="K52" s="81">
        <f>'dep13'!B113/'dep13'!$B$71*100</f>
        <v>0</v>
      </c>
      <c r="L52" s="81">
        <f>'dep83'!B113/'dep83'!$B$71*100</f>
        <v>0</v>
      </c>
      <c r="M52" s="82">
        <f>'dep84'!B113/'dep84'!$B$71*100</f>
        <v>0</v>
      </c>
      <c r="N52" s="88">
        <f>+Paca!$U113/Paca!$U$71*100</f>
        <v>0</v>
      </c>
      <c r="O52" s="88">
        <f>'dep04'!$U113/'dep04'!$U$71*100</f>
        <v>0</v>
      </c>
      <c r="P52" s="88">
        <f>'dep05'!$U113/'dep05'!$U$71*100</f>
        <v>0</v>
      </c>
      <c r="Q52" s="88">
        <f>'dep06'!$U113/'dep06'!$U$71*100</f>
        <v>0</v>
      </c>
      <c r="R52" s="88">
        <f>'dep13'!$U113/'dep13'!$U$71*100</f>
        <v>0</v>
      </c>
      <c r="S52" s="88">
        <f>'dep83'!$U113/'dep83'!$U$71*100</f>
        <v>0</v>
      </c>
      <c r="T52" s="89">
        <f>'dep84'!$U113/'dep84'!$U$71*100</f>
        <v>0</v>
      </c>
      <c r="U52" s="95">
        <f>+Paca!$AN113/Paca!$AN$71*100</f>
        <v>0</v>
      </c>
      <c r="V52" s="95">
        <f>'dep04'!$AN113/'dep04'!$AN$71*100</f>
        <v>0</v>
      </c>
      <c r="W52" s="95">
        <f>'dep05'!$AN113/'dep05'!$AN$71*100</f>
        <v>0</v>
      </c>
      <c r="X52" s="95">
        <f>'dep06'!$AN113/'dep06'!$AN$71*100</f>
        <v>0</v>
      </c>
      <c r="Y52" s="95">
        <f>'dep13'!$AN113/'dep13'!$AN$71*100</f>
        <v>0</v>
      </c>
      <c r="Z52" s="95">
        <f>'dep83'!$AN113/'dep83'!$AN$71*100</f>
        <v>0</v>
      </c>
      <c r="AA52" s="96">
        <f>'dep84'!$AN113/'dep84'!$AN$71*100</f>
        <v>0</v>
      </c>
    </row>
    <row r="53" spans="1:27" x14ac:dyDescent="0.25">
      <c r="A53" s="192"/>
      <c r="B53" s="97" t="s">
        <v>75</v>
      </c>
      <c r="C53" s="81">
        <f>+'France métro'!B114/'France métro'!$B$71*100</f>
        <v>0</v>
      </c>
      <c r="D53" s="81">
        <f>+Paca!B114/Paca!$B$71*100</f>
        <v>0</v>
      </c>
      <c r="E53" s="142">
        <f>Paca!D114/Paca!$D$71*100</f>
        <v>0</v>
      </c>
      <c r="F53" s="82">
        <f>Paca!J114/Paca!J$71*100</f>
        <v>0</v>
      </c>
      <c r="G53" s="82">
        <f>Paca!K114/Paca!K$71*100</f>
        <v>0</v>
      </c>
      <c r="H53" s="81">
        <f>'dep04'!B114/'dep04'!$B$71*100</f>
        <v>0</v>
      </c>
      <c r="I53" s="81">
        <f>'dep05'!B114/'dep05'!$B$71*100</f>
        <v>0</v>
      </c>
      <c r="J53" s="81">
        <f>'dep06'!B114/'dep06'!$B$71*100</f>
        <v>0</v>
      </c>
      <c r="K53" s="81">
        <f>'dep13'!B114/'dep13'!$B$71*100</f>
        <v>0</v>
      </c>
      <c r="L53" s="81">
        <f>'dep83'!B114/'dep83'!$B$71*100</f>
        <v>0</v>
      </c>
      <c r="M53" s="82">
        <f>'dep84'!B114/'dep84'!$B$71*100</f>
        <v>0</v>
      </c>
      <c r="N53" s="88">
        <f>+Paca!$U114/Paca!$U$71*100</f>
        <v>0</v>
      </c>
      <c r="O53" s="88">
        <f>'dep04'!$U114/'dep04'!$U$71*100</f>
        <v>0</v>
      </c>
      <c r="P53" s="88">
        <f>'dep05'!$U114/'dep05'!$U$71*100</f>
        <v>0</v>
      </c>
      <c r="Q53" s="88">
        <f>'dep06'!$U114/'dep06'!$U$71*100</f>
        <v>0</v>
      </c>
      <c r="R53" s="88">
        <f>'dep13'!$U114/'dep13'!$U$71*100</f>
        <v>0</v>
      </c>
      <c r="S53" s="88">
        <f>'dep83'!$U114/'dep83'!$U$71*100</f>
        <v>0</v>
      </c>
      <c r="T53" s="89">
        <f>'dep84'!$U114/'dep84'!$U$71*100</f>
        <v>0</v>
      </c>
      <c r="U53" s="95">
        <f>+Paca!$AN114/Paca!$AN$71*100</f>
        <v>0</v>
      </c>
      <c r="V53" s="95">
        <f>'dep04'!$AN114/'dep04'!$AN$71*100</f>
        <v>0</v>
      </c>
      <c r="W53" s="95">
        <f>'dep05'!$AN114/'dep05'!$AN$71*100</f>
        <v>0</v>
      </c>
      <c r="X53" s="95">
        <f>'dep06'!$AN114/'dep06'!$AN$71*100</f>
        <v>0</v>
      </c>
      <c r="Y53" s="95">
        <f>'dep13'!$AN114/'dep13'!$AN$71*100</f>
        <v>0</v>
      </c>
      <c r="Z53" s="95">
        <f>'dep83'!$AN114/'dep83'!$AN$71*100</f>
        <v>0</v>
      </c>
      <c r="AA53" s="96">
        <f>'dep84'!$AN114/'dep84'!$AN$71*100</f>
        <v>0</v>
      </c>
    </row>
  </sheetData>
  <mergeCells count="42">
    <mergeCell ref="A10:A13"/>
    <mergeCell ref="A1:B1"/>
    <mergeCell ref="A6:B6"/>
    <mergeCell ref="A4:B4"/>
    <mergeCell ref="A3:B3"/>
    <mergeCell ref="A2:B2"/>
    <mergeCell ref="L8:L9"/>
    <mergeCell ref="M8:M9"/>
    <mergeCell ref="A8:B9"/>
    <mergeCell ref="N8:N9"/>
    <mergeCell ref="D8:D9"/>
    <mergeCell ref="H8:H9"/>
    <mergeCell ref="I8:I9"/>
    <mergeCell ref="J8:J9"/>
    <mergeCell ref="K8:K9"/>
    <mergeCell ref="C8:C9"/>
    <mergeCell ref="E8:E9"/>
    <mergeCell ref="F8:F9"/>
    <mergeCell ref="G8:G9"/>
    <mergeCell ref="O8:O9"/>
    <mergeCell ref="P8:P9"/>
    <mergeCell ref="Y8:Y9"/>
    <mergeCell ref="AA8:AA9"/>
    <mergeCell ref="Q8:Q9"/>
    <mergeCell ref="U8:U9"/>
    <mergeCell ref="W8:W9"/>
    <mergeCell ref="X8:X9"/>
    <mergeCell ref="V8:V9"/>
    <mergeCell ref="R8:R9"/>
    <mergeCell ref="S8:S9"/>
    <mergeCell ref="T8:T9"/>
    <mergeCell ref="Z8:Z9"/>
    <mergeCell ref="A14:A17"/>
    <mergeCell ref="A18:A21"/>
    <mergeCell ref="A22:A25"/>
    <mergeCell ref="A26:A29"/>
    <mergeCell ref="A30:A33"/>
    <mergeCell ref="A50:A53"/>
    <mergeCell ref="A46:A49"/>
    <mergeCell ref="A34:A37"/>
    <mergeCell ref="A38:A41"/>
    <mergeCell ref="A42:A45"/>
  </mergeCells>
  <phoneticPr fontId="2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O104"/>
  <sheetViews>
    <sheetView workbookViewId="0">
      <pane xSplit="1" ySplit="2" topLeftCell="B88" activePane="bottomRight" state="frozen"/>
      <selection activeCell="B7" sqref="B7:K7"/>
      <selection pane="topRight" activeCell="B7" sqref="B7:K7"/>
      <selection pane="bottomLeft" activeCell="B7" sqref="B7:K7"/>
      <selection pane="bottomRight" activeCell="B7" sqref="B7:K7"/>
    </sheetView>
  </sheetViews>
  <sheetFormatPr baseColWidth="10" defaultRowHeight="14.4" x14ac:dyDescent="0.3"/>
  <cols>
    <col min="1" max="1" width="13.33203125" customWidth="1"/>
    <col min="2" max="2" width="13.5546875" bestFit="1" customWidth="1"/>
    <col min="6" max="6" width="13.33203125" customWidth="1"/>
    <col min="7" max="7" width="13.5546875" bestFit="1" customWidth="1"/>
    <col min="11" max="11" width="13.33203125" customWidth="1"/>
    <col min="12" max="12" width="13.5546875" bestFit="1" customWidth="1"/>
  </cols>
  <sheetData>
    <row r="1" spans="1:15" ht="20.399999999999999" x14ac:dyDescent="0.3">
      <c r="A1" s="125" t="s">
        <v>91</v>
      </c>
      <c r="B1" s="239" t="s">
        <v>94</v>
      </c>
      <c r="C1" s="240"/>
      <c r="D1" s="240"/>
      <c r="E1" s="131"/>
      <c r="F1" s="125" t="s">
        <v>91</v>
      </c>
      <c r="G1" s="239" t="s">
        <v>96</v>
      </c>
      <c r="H1" s="240"/>
      <c r="I1" s="240"/>
      <c r="J1" s="131"/>
      <c r="K1" s="125" t="s">
        <v>91</v>
      </c>
      <c r="L1" s="239" t="s">
        <v>95</v>
      </c>
      <c r="M1" s="240"/>
      <c r="N1" s="240"/>
      <c r="O1" s="131"/>
    </row>
    <row r="2" spans="1:15" x14ac:dyDescent="0.3">
      <c r="A2" s="126" t="s">
        <v>0</v>
      </c>
      <c r="B2" s="159" t="s">
        <v>92</v>
      </c>
      <c r="C2" s="127" t="s">
        <v>16</v>
      </c>
      <c r="D2" s="128" t="s">
        <v>93</v>
      </c>
      <c r="E2" s="132"/>
      <c r="F2" s="126" t="s">
        <v>0</v>
      </c>
      <c r="G2" s="159" t="s">
        <v>92</v>
      </c>
      <c r="H2" s="127" t="s">
        <v>16</v>
      </c>
      <c r="I2" s="128" t="s">
        <v>93</v>
      </c>
      <c r="J2" s="132"/>
      <c r="K2" s="126" t="s">
        <v>0</v>
      </c>
      <c r="L2" s="159" t="s">
        <v>92</v>
      </c>
      <c r="M2" s="127" t="s">
        <v>16</v>
      </c>
      <c r="N2" s="128" t="s">
        <v>93</v>
      </c>
      <c r="O2" s="132"/>
    </row>
    <row r="3" spans="1:15" x14ac:dyDescent="0.3">
      <c r="A3" s="129" t="str">
        <f>Paca!A11</f>
        <v>T1 2000</v>
      </c>
      <c r="B3" s="160">
        <f>C3-D3</f>
        <v>-5.0022208597511053E-9</v>
      </c>
      <c r="C3" s="130">
        <f>Paca!B11</f>
        <v>28623.653743851999</v>
      </c>
      <c r="D3" s="130">
        <f>'dep04'!B11+'dep05'!B11+'dep06'!B11+'dep13'!B11+'dep83'!B11+'dep84'!B11</f>
        <v>28623.653743857001</v>
      </c>
      <c r="E3" s="133"/>
      <c r="F3" s="129" t="str">
        <f t="shared" ref="F3:F34" si="0">A3</f>
        <v>T1 2000</v>
      </c>
      <c r="G3" s="160">
        <f>H3-I3</f>
        <v>1.0040821507573128E-9</v>
      </c>
      <c r="H3" s="130">
        <f>Paca!U11</f>
        <v>29030.853291355335</v>
      </c>
      <c r="I3" s="130">
        <f>'dep04'!U11+'dep05'!U11+'dep06'!U11+'dep13'!U11+'dep83'!U11+'dep84'!U11</f>
        <v>29030.853291354331</v>
      </c>
      <c r="J3" s="133"/>
      <c r="K3" s="129" t="str">
        <f t="shared" ref="K3:K34" si="1">A3</f>
        <v>T1 2000</v>
      </c>
      <c r="L3" s="160">
        <f>M3-N3</f>
        <v>-2.0081643015146255E-9</v>
      </c>
      <c r="M3" s="130">
        <f>Paca!AN11</f>
        <v>191548.13413128999</v>
      </c>
      <c r="N3" s="130">
        <f>'dep04'!AN11+'dep05'!AN11+'dep06'!AN11+'dep13'!AN11+'dep83'!AN11+'dep84'!AN11</f>
        <v>191548.134131292</v>
      </c>
      <c r="O3" s="133"/>
    </row>
    <row r="4" spans="1:15" x14ac:dyDescent="0.3">
      <c r="A4" s="129" t="str">
        <f>Paca!A12</f>
        <v>T2 2000</v>
      </c>
      <c r="B4" s="160">
        <f t="shared" ref="B4:B67" si="2">C4-D4</f>
        <v>1.0077201295644045E-9</v>
      </c>
      <c r="C4" s="130">
        <f>Paca!B12</f>
        <v>30511.988068883005</v>
      </c>
      <c r="D4" s="130">
        <f>'dep04'!B12+'dep05'!B12+'dep06'!B12+'dep13'!B12+'dep83'!B12+'dep84'!B12</f>
        <v>30511.988068881998</v>
      </c>
      <c r="E4" s="133"/>
      <c r="F4" s="129" t="str">
        <f t="shared" si="0"/>
        <v>T2 2000</v>
      </c>
      <c r="G4" s="160">
        <f t="shared" ref="G4:G67" si="3">H4-I4</f>
        <v>-9.0003595687448978E-9</v>
      </c>
      <c r="H4" s="130">
        <f>Paca!U12</f>
        <v>30899.484748027335</v>
      </c>
      <c r="I4" s="130">
        <f>'dep04'!U12+'dep05'!U12+'dep06'!U12+'dep13'!U12+'dep83'!U12+'dep84'!U12</f>
        <v>30899.484748036335</v>
      </c>
      <c r="J4" s="133"/>
      <c r="K4" s="129" t="str">
        <f t="shared" si="1"/>
        <v>T2 2000</v>
      </c>
      <c r="L4" s="160">
        <f t="shared" ref="L4:L67" si="4">M4-N4</f>
        <v>-4.0163286030292511E-9</v>
      </c>
      <c r="M4" s="130">
        <f>Paca!AN12</f>
        <v>214984.097279109</v>
      </c>
      <c r="N4" s="130">
        <f>'dep04'!AN12+'dep05'!AN12+'dep06'!AN12+'dep13'!AN12+'dep83'!AN12+'dep84'!AN12</f>
        <v>214984.09727911302</v>
      </c>
      <c r="O4" s="133"/>
    </row>
    <row r="5" spans="1:15" x14ac:dyDescent="0.3">
      <c r="A5" s="129" t="str">
        <f>Paca!A13</f>
        <v>T3 2000</v>
      </c>
      <c r="B5" s="160">
        <f t="shared" si="2"/>
        <v>-9.9680619314312935E-10</v>
      </c>
      <c r="C5" s="130">
        <f>Paca!B13</f>
        <v>31382.557928254002</v>
      </c>
      <c r="D5" s="130">
        <f>'dep04'!B13+'dep05'!B13+'dep06'!B13+'dep13'!B13+'dep83'!B13+'dep84'!B13</f>
        <v>31382.557928254999</v>
      </c>
      <c r="E5" s="133"/>
      <c r="F5" s="129" t="str">
        <f t="shared" si="0"/>
        <v>T3 2000</v>
      </c>
      <c r="G5" s="160">
        <f t="shared" si="3"/>
        <v>-7.0067471824586391E-9</v>
      </c>
      <c r="H5" s="130">
        <f>Paca!U13</f>
        <v>31286.635389286665</v>
      </c>
      <c r="I5" s="130">
        <f>'dep04'!U13+'dep05'!U13+'dep06'!U13+'dep13'!U13+'dep83'!U13+'dep84'!U13</f>
        <v>31286.635389293671</v>
      </c>
      <c r="J5" s="133"/>
      <c r="K5" s="129" t="str">
        <f t="shared" si="1"/>
        <v>T3 2000</v>
      </c>
      <c r="L5" s="160">
        <f t="shared" si="4"/>
        <v>9.0512912720441818E-9</v>
      </c>
      <c r="M5" s="130">
        <f>Paca!AN13</f>
        <v>210439.21947702201</v>
      </c>
      <c r="N5" s="130">
        <f>'dep04'!AN13+'dep05'!AN13+'dep06'!AN13+'dep13'!AN13+'dep83'!AN13+'dep84'!AN13</f>
        <v>210439.21947701296</v>
      </c>
      <c r="O5" s="133"/>
    </row>
    <row r="6" spans="1:15" x14ac:dyDescent="0.3">
      <c r="A6" s="129" t="str">
        <f>Paca!A14</f>
        <v>T4 2000</v>
      </c>
      <c r="B6" s="160">
        <f t="shared" si="2"/>
        <v>0</v>
      </c>
      <c r="C6" s="130">
        <f>Paca!B14</f>
        <v>30887.883122013998</v>
      </c>
      <c r="D6" s="130">
        <f>'dep04'!B14+'dep05'!B14+'dep06'!B14+'dep13'!B14+'dep83'!B14+'dep84'!B14</f>
        <v>30887.883122013998</v>
      </c>
      <c r="E6" s="133"/>
      <c r="F6" s="129" t="str">
        <f t="shared" si="0"/>
        <v>T4 2000</v>
      </c>
      <c r="G6" s="160">
        <f t="shared" si="3"/>
        <v>-1.9972503650933504E-9</v>
      </c>
      <c r="H6" s="130">
        <f>Paca!U14</f>
        <v>31846.092848005006</v>
      </c>
      <c r="I6" s="130">
        <f>'dep04'!U14+'dep05'!U14+'dep06'!U14+'dep13'!U14+'dep83'!U14+'dep84'!U14</f>
        <v>31846.092848007003</v>
      </c>
      <c r="J6" s="133"/>
      <c r="K6" s="129" t="str">
        <f t="shared" si="1"/>
        <v>T4 2000</v>
      </c>
      <c r="L6" s="160">
        <f t="shared" si="4"/>
        <v>1.1990778148174286E-8</v>
      </c>
      <c r="M6" s="130">
        <f>Paca!AN14</f>
        <v>211529.26765506301</v>
      </c>
      <c r="N6" s="130">
        <f>'dep04'!AN14+'dep05'!AN14+'dep06'!AN14+'dep13'!AN14+'dep83'!AN14+'dep84'!AN14</f>
        <v>211529.26765505102</v>
      </c>
      <c r="O6" s="133"/>
    </row>
    <row r="7" spans="1:15" x14ac:dyDescent="0.3">
      <c r="A7" s="129" t="str">
        <f>Paca!A15</f>
        <v>T1 2001</v>
      </c>
      <c r="B7" s="160">
        <f t="shared" si="2"/>
        <v>4.0017766878008842E-9</v>
      </c>
      <c r="C7" s="130">
        <f>Paca!B15</f>
        <v>32346.686380069004</v>
      </c>
      <c r="D7" s="130">
        <f>'dep04'!B15+'dep05'!B15+'dep06'!B15+'dep13'!B15+'dep83'!B15+'dep84'!B15</f>
        <v>32346.686380065003</v>
      </c>
      <c r="E7" s="133"/>
      <c r="F7" s="129" t="str">
        <f t="shared" si="0"/>
        <v>T1 2001</v>
      </c>
      <c r="G7" s="160">
        <f t="shared" si="3"/>
        <v>-3.3469405025243759E-10</v>
      </c>
      <c r="H7" s="130">
        <f>Paca!U15</f>
        <v>33356.541684750002</v>
      </c>
      <c r="I7" s="130">
        <f>'dep04'!U15+'dep05'!U15+'dep06'!U15+'dep13'!U15+'dep83'!U15+'dep84'!U15</f>
        <v>33356.541684750337</v>
      </c>
      <c r="J7" s="133"/>
      <c r="K7" s="129" t="str">
        <f t="shared" si="1"/>
        <v>T1 2001</v>
      </c>
      <c r="L7" s="160">
        <f t="shared" si="4"/>
        <v>-6.9849193096160889E-9</v>
      </c>
      <c r="M7" s="130">
        <f>Paca!AN15</f>
        <v>218060.28348424303</v>
      </c>
      <c r="N7" s="130">
        <f>'dep04'!AN15+'dep05'!AN15+'dep06'!AN15+'dep13'!AN15+'dep83'!AN15+'dep84'!AN15</f>
        <v>218060.28348425002</v>
      </c>
      <c r="O7" s="133"/>
    </row>
    <row r="8" spans="1:15" x14ac:dyDescent="0.3">
      <c r="A8" s="129" t="str">
        <f>Paca!A16</f>
        <v>T2 2001</v>
      </c>
      <c r="B8" s="160">
        <f t="shared" si="2"/>
        <v>9.9680619314312935E-10</v>
      </c>
      <c r="C8" s="130">
        <f>Paca!B16</f>
        <v>30763.713394138998</v>
      </c>
      <c r="D8" s="130">
        <f>'dep04'!B16+'dep05'!B16+'dep06'!B16+'dep13'!B16+'dep83'!B16+'dep84'!B16</f>
        <v>30763.713394138002</v>
      </c>
      <c r="E8" s="133"/>
      <c r="F8" s="129" t="str">
        <f t="shared" si="0"/>
        <v>T2 2001</v>
      </c>
      <c r="G8" s="160">
        <f t="shared" si="3"/>
        <v>4.6675268094986677E-9</v>
      </c>
      <c r="H8" s="130">
        <f>Paca!U16</f>
        <v>32585.836027682333</v>
      </c>
      <c r="I8" s="130">
        <f>'dep04'!U16+'dep05'!U16+'dep06'!U16+'dep13'!U16+'dep83'!U16+'dep84'!U16</f>
        <v>32585.836027677666</v>
      </c>
      <c r="J8" s="133"/>
      <c r="K8" s="129" t="str">
        <f t="shared" si="1"/>
        <v>T2 2001</v>
      </c>
      <c r="L8" s="160">
        <f t="shared" si="4"/>
        <v>-6.0244929045438766E-9</v>
      </c>
      <c r="M8" s="130">
        <f>Paca!AN16</f>
        <v>210758.60330149898</v>
      </c>
      <c r="N8" s="130">
        <f>'dep04'!AN16+'dep05'!AN16+'dep06'!AN16+'dep13'!AN16+'dep83'!AN16+'dep84'!AN16</f>
        <v>210758.60330150501</v>
      </c>
      <c r="O8" s="133"/>
    </row>
    <row r="9" spans="1:15" x14ac:dyDescent="0.3">
      <c r="A9" s="129" t="str">
        <f>Paca!A17</f>
        <v>T3 2001</v>
      </c>
      <c r="B9" s="160">
        <f t="shared" si="2"/>
        <v>-2.0008883439004421E-9</v>
      </c>
      <c r="C9" s="130">
        <f>Paca!B17</f>
        <v>32263.335885215001</v>
      </c>
      <c r="D9" s="130">
        <f>'dep04'!B17+'dep05'!B17+'dep06'!B17+'dep13'!B17+'dep83'!B17+'dep84'!B17</f>
        <v>32263.335885217002</v>
      </c>
      <c r="E9" s="133"/>
      <c r="F9" s="129" t="str">
        <f t="shared" si="0"/>
        <v>T3 2001</v>
      </c>
      <c r="G9" s="160">
        <f t="shared" si="3"/>
        <v>1.3387762010097504E-9</v>
      </c>
      <c r="H9" s="130">
        <f>Paca!U17</f>
        <v>32074.592164799669</v>
      </c>
      <c r="I9" s="130">
        <f>'dep04'!U17+'dep05'!U17+'dep06'!U17+'dep13'!U17+'dep83'!U17+'dep84'!U17</f>
        <v>32074.59216479833</v>
      </c>
      <c r="J9" s="133"/>
      <c r="K9" s="129" t="str">
        <f t="shared" si="1"/>
        <v>T3 2001</v>
      </c>
      <c r="L9" s="160">
        <f t="shared" si="4"/>
        <v>4.9767550081014633E-9</v>
      </c>
      <c r="M9" s="130">
        <f>Paca!AN17</f>
        <v>211579.90126173498</v>
      </c>
      <c r="N9" s="130">
        <f>'dep04'!AN17+'dep05'!AN17+'dep06'!AN17+'dep13'!AN17+'dep83'!AN17+'dep84'!AN17</f>
        <v>211579.90126173</v>
      </c>
      <c r="O9" s="133"/>
    </row>
    <row r="10" spans="1:15" x14ac:dyDescent="0.3">
      <c r="A10" s="129" t="str">
        <f>Paca!A18</f>
        <v>T4 2001</v>
      </c>
      <c r="B10" s="160">
        <f t="shared" si="2"/>
        <v>-5.9990270528942347E-9</v>
      </c>
      <c r="C10" s="130">
        <f>Paca!B18</f>
        <v>31329.755460228</v>
      </c>
      <c r="D10" s="130">
        <f>'dep04'!B18+'dep05'!B18+'dep06'!B18+'dep13'!B18+'dep83'!B18+'dep84'!B18</f>
        <v>31329.755460233999</v>
      </c>
      <c r="E10" s="133"/>
      <c r="F10" s="129" t="str">
        <f t="shared" si="0"/>
        <v>T4 2001</v>
      </c>
      <c r="G10" s="160">
        <f t="shared" si="3"/>
        <v>-1.6698322724550962E-9</v>
      </c>
      <c r="H10" s="130">
        <f>Paca!U18</f>
        <v>32049.061707434666</v>
      </c>
      <c r="I10" s="130">
        <f>'dep04'!U18+'dep05'!U18+'dep06'!U18+'dep13'!U18+'dep83'!U18+'dep84'!U18</f>
        <v>32049.061707436336</v>
      </c>
      <c r="J10" s="133"/>
      <c r="K10" s="129" t="str">
        <f t="shared" si="1"/>
        <v>T4 2001</v>
      </c>
      <c r="L10" s="160">
        <f t="shared" si="4"/>
        <v>-9.0221874415874481E-9</v>
      </c>
      <c r="M10" s="130">
        <f>Paca!AN18</f>
        <v>209745.502123115</v>
      </c>
      <c r="N10" s="130">
        <f>'dep04'!AN18+'dep05'!AN18+'dep06'!AN18+'dep13'!AN18+'dep83'!AN18+'dep84'!AN18</f>
        <v>209745.50212312402</v>
      </c>
      <c r="O10" s="133"/>
    </row>
    <row r="11" spans="1:15" x14ac:dyDescent="0.3">
      <c r="A11" s="129" t="str">
        <f>Paca!A19</f>
        <v>T1 2002</v>
      </c>
      <c r="B11" s="160">
        <f t="shared" si="2"/>
        <v>-4.9985828809440136E-9</v>
      </c>
      <c r="C11" s="130">
        <f>Paca!B19</f>
        <v>32423.877364018997</v>
      </c>
      <c r="D11" s="130">
        <f>'dep04'!B19+'dep05'!B19+'dep06'!B19+'dep13'!B19+'dep83'!B19+'dep84'!B19</f>
        <v>32423.877364023996</v>
      </c>
      <c r="E11" s="133"/>
      <c r="F11" s="129" t="str">
        <f t="shared" si="0"/>
        <v>T1 2002</v>
      </c>
      <c r="G11" s="160">
        <f t="shared" si="3"/>
        <v>6.730260793119669E-10</v>
      </c>
      <c r="H11" s="130">
        <f>Paca!U19</f>
        <v>32731.150000816338</v>
      </c>
      <c r="I11" s="130">
        <f>'dep04'!U19+'dep05'!U19+'dep06'!U19+'dep13'!U19+'dep83'!U19+'dep84'!U19</f>
        <v>32731.150000815665</v>
      </c>
      <c r="J11" s="133"/>
      <c r="K11" s="129" t="str">
        <f t="shared" si="1"/>
        <v>T1 2002</v>
      </c>
      <c r="L11" s="160">
        <f t="shared" si="4"/>
        <v>9.8953023552894592E-10</v>
      </c>
      <c r="M11" s="130">
        <f>Paca!AN19</f>
        <v>218548.68025566899</v>
      </c>
      <c r="N11" s="130">
        <f>'dep04'!AN19+'dep05'!AN19+'dep06'!AN19+'dep13'!AN19+'dep83'!AN19+'dep84'!AN19</f>
        <v>218548.680255668</v>
      </c>
      <c r="O11" s="133"/>
    </row>
    <row r="12" spans="1:15" x14ac:dyDescent="0.3">
      <c r="A12" s="129" t="str">
        <f>Paca!A20</f>
        <v>T2 2002</v>
      </c>
      <c r="B12" s="160">
        <f t="shared" si="2"/>
        <v>2.0008883439004421E-9</v>
      </c>
      <c r="C12" s="130">
        <f>Paca!B20</f>
        <v>32597.317073347003</v>
      </c>
      <c r="D12" s="130">
        <f>'dep04'!B20+'dep05'!B20+'dep06'!B20+'dep13'!B20+'dep83'!B20+'dep84'!B20</f>
        <v>32597.317073345002</v>
      </c>
      <c r="E12" s="133"/>
      <c r="F12" s="129" t="str">
        <f t="shared" si="0"/>
        <v>T2 2002</v>
      </c>
      <c r="G12" s="160">
        <f t="shared" si="3"/>
        <v>1.3315002433955669E-9</v>
      </c>
      <c r="H12" s="130">
        <f>Paca!U20</f>
        <v>32764.032648225333</v>
      </c>
      <c r="I12" s="130">
        <f>'dep04'!U20+'dep05'!U20+'dep06'!U20+'dep13'!U20+'dep83'!U20+'dep84'!U20</f>
        <v>32764.032648224002</v>
      </c>
      <c r="J12" s="133"/>
      <c r="K12" s="129" t="str">
        <f t="shared" si="1"/>
        <v>T2 2002</v>
      </c>
      <c r="L12" s="160">
        <f t="shared" si="4"/>
        <v>-1.0972144082188606E-8</v>
      </c>
      <c r="M12" s="130">
        <f>Paca!AN20</f>
        <v>215956.22001094301</v>
      </c>
      <c r="N12" s="130">
        <f>'dep04'!AN20+'dep05'!AN20+'dep06'!AN20+'dep13'!AN20+'dep83'!AN20+'dep84'!AN20</f>
        <v>215956.22001095398</v>
      </c>
      <c r="O12" s="133"/>
    </row>
    <row r="13" spans="1:15" x14ac:dyDescent="0.3">
      <c r="A13" s="129" t="str">
        <f>Paca!A21</f>
        <v>T3 2002</v>
      </c>
      <c r="B13" s="160">
        <f t="shared" si="2"/>
        <v>2.0045263227075338E-9</v>
      </c>
      <c r="C13" s="130">
        <f>Paca!B21</f>
        <v>31204.029534415004</v>
      </c>
      <c r="D13" s="130">
        <f>'dep04'!B21+'dep05'!B21+'dep06'!B21+'dep13'!B21+'dep83'!B21+'dep84'!B21</f>
        <v>31204.029534412999</v>
      </c>
      <c r="E13" s="133"/>
      <c r="F13" s="129" t="str">
        <f t="shared" si="0"/>
        <v>T3 2002</v>
      </c>
      <c r="G13" s="160">
        <f t="shared" si="3"/>
        <v>-1.0040821507573128E-9</v>
      </c>
      <c r="H13" s="130">
        <f>Paca!U21</f>
        <v>32936.739031551333</v>
      </c>
      <c r="I13" s="130">
        <f>'dep04'!U21+'dep05'!U21+'dep06'!U21+'dep13'!U21+'dep83'!U21+'dep84'!U21</f>
        <v>32936.739031552337</v>
      </c>
      <c r="J13" s="133"/>
      <c r="K13" s="129" t="str">
        <f t="shared" si="1"/>
        <v>T3 2002</v>
      </c>
      <c r="L13" s="160">
        <f t="shared" si="4"/>
        <v>-2.0081643015146255E-9</v>
      </c>
      <c r="M13" s="130">
        <f>Paca!AN21</f>
        <v>217606.662188966</v>
      </c>
      <c r="N13" s="130">
        <f>'dep04'!AN21+'dep05'!AN21+'dep06'!AN21+'dep13'!AN21+'dep83'!AN21+'dep84'!AN21</f>
        <v>217606.66218896801</v>
      </c>
      <c r="O13" s="133"/>
    </row>
    <row r="14" spans="1:15" x14ac:dyDescent="0.3">
      <c r="A14" s="129" t="str">
        <f>Paca!A22</f>
        <v>T4 2002</v>
      </c>
      <c r="B14" s="160">
        <f t="shared" si="2"/>
        <v>3.9981387089937925E-9</v>
      </c>
      <c r="C14" s="130">
        <f>Paca!B22</f>
        <v>32062.499153826997</v>
      </c>
      <c r="D14" s="130">
        <f>'dep04'!B22+'dep05'!B22+'dep06'!B22+'dep13'!B22+'dep83'!B22+'dep84'!B22</f>
        <v>32062.499153822999</v>
      </c>
      <c r="E14" s="133"/>
      <c r="F14" s="129" t="str">
        <f t="shared" si="0"/>
        <v>T4 2002</v>
      </c>
      <c r="G14" s="160">
        <f t="shared" si="3"/>
        <v>-3.6670826375484467E-9</v>
      </c>
      <c r="H14" s="130">
        <f>Paca!U22</f>
        <v>33146.936418230332</v>
      </c>
      <c r="I14" s="130">
        <f>'dep04'!U22+'dep05'!U22+'dep06'!U22+'dep13'!U22+'dep83'!U22+'dep84'!U22</f>
        <v>33146.936418234</v>
      </c>
      <c r="J14" s="133"/>
      <c r="K14" s="129" t="str">
        <f t="shared" si="1"/>
        <v>T4 2002</v>
      </c>
      <c r="L14" s="160">
        <f t="shared" si="4"/>
        <v>-4.0163286030292511E-9</v>
      </c>
      <c r="M14" s="130">
        <f>Paca!AN22</f>
        <v>217804.35405339301</v>
      </c>
      <c r="N14" s="130">
        <f>'dep04'!AN22+'dep05'!AN22+'dep06'!AN22+'dep13'!AN22+'dep83'!AN22+'dep84'!AN22</f>
        <v>217804.35405339702</v>
      </c>
      <c r="O14" s="133"/>
    </row>
    <row r="15" spans="1:15" x14ac:dyDescent="0.3">
      <c r="A15" s="129" t="str">
        <f>Paca!A23</f>
        <v>T1 2003</v>
      </c>
      <c r="B15" s="160">
        <f t="shared" si="2"/>
        <v>-9.9680619314312935E-10</v>
      </c>
      <c r="C15" s="130">
        <f>Paca!B23</f>
        <v>31700.517299331004</v>
      </c>
      <c r="D15" s="130">
        <f>'dep04'!B23+'dep05'!B23+'dep06'!B23+'dep13'!B23+'dep83'!B23+'dep84'!B23</f>
        <v>31700.517299332001</v>
      </c>
      <c r="E15" s="133"/>
      <c r="F15" s="129" t="str">
        <f t="shared" si="0"/>
        <v>T1 2003</v>
      </c>
      <c r="G15" s="160">
        <f t="shared" si="3"/>
        <v>1.9936123862862587E-9</v>
      </c>
      <c r="H15" s="130">
        <f>Paca!U23</f>
        <v>33045.13336424133</v>
      </c>
      <c r="I15" s="130">
        <f>'dep04'!U23+'dep05'!U23+'dep06'!U23+'dep13'!U23+'dep83'!U23+'dep84'!U23</f>
        <v>33045.133364239337</v>
      </c>
      <c r="J15" s="133"/>
      <c r="K15" s="129" t="str">
        <f t="shared" si="1"/>
        <v>T1 2003</v>
      </c>
      <c r="L15" s="160">
        <f t="shared" si="4"/>
        <v>-5.9662852436304092E-9</v>
      </c>
      <c r="M15" s="130">
        <f>Paca!AN23</f>
        <v>225920.83132264498</v>
      </c>
      <c r="N15" s="130">
        <f>'dep04'!AN23+'dep05'!AN23+'dep06'!AN23+'dep13'!AN23+'dep83'!AN23+'dep84'!AN23</f>
        <v>225920.83132265095</v>
      </c>
      <c r="O15" s="133"/>
    </row>
    <row r="16" spans="1:15" x14ac:dyDescent="0.3">
      <c r="A16" s="129" t="str">
        <f>Paca!A24</f>
        <v>T2 2003</v>
      </c>
      <c r="B16" s="160">
        <f t="shared" si="2"/>
        <v>-3.0049704946577549E-9</v>
      </c>
      <c r="C16" s="130">
        <f>Paca!B24</f>
        <v>33376.685058625997</v>
      </c>
      <c r="D16" s="130">
        <f>'dep04'!B24+'dep05'!B24+'dep06'!B24+'dep13'!B24+'dep83'!B24+'dep84'!B24</f>
        <v>33376.685058629002</v>
      </c>
      <c r="E16" s="133"/>
      <c r="F16" s="129" t="str">
        <f t="shared" si="0"/>
        <v>T2 2003</v>
      </c>
      <c r="G16" s="160">
        <f t="shared" si="3"/>
        <v>6.6575012169778347E-10</v>
      </c>
      <c r="H16" s="130">
        <f>Paca!U24</f>
        <v>32554.762323766336</v>
      </c>
      <c r="I16" s="130">
        <f>'dep04'!U24+'dep05'!U24+'dep06'!U24+'dep13'!U24+'dep83'!U24+'dep84'!U24</f>
        <v>32554.76232376567</v>
      </c>
      <c r="J16" s="133"/>
      <c r="K16" s="129" t="str">
        <f t="shared" si="1"/>
        <v>T2 2003</v>
      </c>
      <c r="L16" s="160">
        <f t="shared" si="4"/>
        <v>3.9872247725725174E-9</v>
      </c>
      <c r="M16" s="130">
        <f>Paca!AN24</f>
        <v>221616.78133861299</v>
      </c>
      <c r="N16" s="130">
        <f>'dep04'!AN24+'dep05'!AN24+'dep06'!AN24+'dep13'!AN24+'dep83'!AN24+'dep84'!AN24</f>
        <v>221616.781338609</v>
      </c>
      <c r="O16" s="133"/>
    </row>
    <row r="17" spans="1:15" x14ac:dyDescent="0.3">
      <c r="A17" s="129" t="str">
        <f>Paca!A25</f>
        <v>T3 2003</v>
      </c>
      <c r="B17" s="160">
        <f t="shared" si="2"/>
        <v>9.9680619314312935E-10</v>
      </c>
      <c r="C17" s="130">
        <f>Paca!B25</f>
        <v>33710.147670170001</v>
      </c>
      <c r="D17" s="130">
        <f>'dep04'!B25+'dep05'!B25+'dep06'!B25+'dep13'!B25+'dep83'!B25+'dep84'!B25</f>
        <v>33710.147670169004</v>
      </c>
      <c r="E17" s="133"/>
      <c r="F17" s="129" t="str">
        <f t="shared" si="0"/>
        <v>T3 2003</v>
      </c>
      <c r="G17" s="160">
        <f t="shared" si="3"/>
        <v>-6.6938810050487518E-10</v>
      </c>
      <c r="H17" s="130">
        <f>Paca!U25</f>
        <v>34987.964609762996</v>
      </c>
      <c r="I17" s="130">
        <f>'dep04'!U25+'dep05'!U25+'dep06'!U25+'dep13'!U25+'dep83'!U25+'dep84'!U25</f>
        <v>34987.964609763665</v>
      </c>
      <c r="J17" s="133"/>
      <c r="K17" s="129" t="str">
        <f t="shared" si="1"/>
        <v>T3 2003</v>
      </c>
      <c r="L17" s="160">
        <f t="shared" si="4"/>
        <v>-7.0140231400728226E-9</v>
      </c>
      <c r="M17" s="130">
        <f>Paca!AN25</f>
        <v>227069.965421345</v>
      </c>
      <c r="N17" s="130">
        <f>'dep04'!AN25+'dep05'!AN25+'dep06'!AN25+'dep13'!AN25+'dep83'!AN25+'dep84'!AN25</f>
        <v>227069.96542135201</v>
      </c>
      <c r="O17" s="133"/>
    </row>
    <row r="18" spans="1:15" x14ac:dyDescent="0.3">
      <c r="A18" s="129" t="str">
        <f>Paca!A26</f>
        <v>T4 2003</v>
      </c>
      <c r="B18" s="160">
        <f t="shared" si="2"/>
        <v>-4.0017766878008842E-9</v>
      </c>
      <c r="C18" s="130">
        <f>Paca!B26</f>
        <v>34572.258847027995</v>
      </c>
      <c r="D18" s="130">
        <f>'dep04'!B26+'dep05'!B26+'dep06'!B26+'dep13'!B26+'dep83'!B26+'dep84'!B26</f>
        <v>34572.258847031997</v>
      </c>
      <c r="E18" s="133"/>
      <c r="F18" s="129" t="str">
        <f t="shared" si="0"/>
        <v>T4 2003</v>
      </c>
      <c r="G18" s="160">
        <f t="shared" si="3"/>
        <v>1.6589183360338211E-9</v>
      </c>
      <c r="H18" s="130">
        <f>Paca!U26</f>
        <v>35181.135511345667</v>
      </c>
      <c r="I18" s="130">
        <f>'dep04'!U26+'dep05'!U26+'dep06'!U26+'dep13'!U26+'dep83'!U26+'dep84'!U26</f>
        <v>35181.135511344008</v>
      </c>
      <c r="J18" s="133"/>
      <c r="K18" s="129" t="str">
        <f t="shared" si="1"/>
        <v>T4 2003</v>
      </c>
      <c r="L18" s="160">
        <f t="shared" si="4"/>
        <v>1.0477378964424133E-9</v>
      </c>
      <c r="M18" s="130">
        <f>Paca!AN26</f>
        <v>231224.16846282501</v>
      </c>
      <c r="N18" s="130">
        <f>'dep04'!AN26+'dep05'!AN26+'dep06'!AN26+'dep13'!AN26+'dep83'!AN26+'dep84'!AN26</f>
        <v>231224.16846282396</v>
      </c>
      <c r="O18" s="133"/>
    </row>
    <row r="19" spans="1:15" x14ac:dyDescent="0.3">
      <c r="A19" s="129" t="str">
        <f>Paca!A27</f>
        <v>T1 2004</v>
      </c>
      <c r="B19" s="160">
        <f t="shared" si="2"/>
        <v>2.0008883439004421E-9</v>
      </c>
      <c r="C19" s="130">
        <f>Paca!B27</f>
        <v>34179.233071616</v>
      </c>
      <c r="D19" s="130">
        <f>'dep04'!B27+'dep05'!B27+'dep06'!B27+'dep13'!B27+'dep83'!B27+'dep84'!B27</f>
        <v>34179.233071613999</v>
      </c>
      <c r="E19" s="133"/>
      <c r="F19" s="129" t="str">
        <f t="shared" si="0"/>
        <v>T1 2004</v>
      </c>
      <c r="G19" s="160">
        <f t="shared" si="3"/>
        <v>-6.6211214289069176E-10</v>
      </c>
      <c r="H19" s="130">
        <f>Paca!U27</f>
        <v>35628.323858645665</v>
      </c>
      <c r="I19" s="130">
        <f>'dep04'!U27+'dep05'!U27+'dep06'!U27+'dep13'!U27+'dep83'!U27+'dep84'!U27</f>
        <v>35628.323858646327</v>
      </c>
      <c r="J19" s="133"/>
      <c r="K19" s="129" t="str">
        <f t="shared" si="1"/>
        <v>T1 2004</v>
      </c>
      <c r="L19" s="160">
        <f t="shared" si="4"/>
        <v>-1.9790604710578918E-9</v>
      </c>
      <c r="M19" s="130">
        <f>Paca!AN27</f>
        <v>233864.731965866</v>
      </c>
      <c r="N19" s="130">
        <f>'dep04'!AN27+'dep05'!AN27+'dep06'!AN27+'dep13'!AN27+'dep83'!AN27+'dep84'!AN27</f>
        <v>233864.73196586798</v>
      </c>
      <c r="O19" s="133"/>
    </row>
    <row r="20" spans="1:15" x14ac:dyDescent="0.3">
      <c r="A20" s="129" t="str">
        <f>Paca!A28</f>
        <v>T2 2004</v>
      </c>
      <c r="B20" s="160">
        <f t="shared" si="2"/>
        <v>-5.005858838558197E-9</v>
      </c>
      <c r="C20" s="130">
        <f>Paca!B28</f>
        <v>35152.243912938</v>
      </c>
      <c r="D20" s="130">
        <f>'dep04'!B28+'dep05'!B28+'dep06'!B28+'dep13'!B28+'dep83'!B28+'dep84'!B28</f>
        <v>35152.243912943006</v>
      </c>
      <c r="E20" s="133"/>
      <c r="F20" s="129" t="str">
        <f t="shared" si="0"/>
        <v>T2 2004</v>
      </c>
      <c r="G20" s="160">
        <f t="shared" si="3"/>
        <v>3.2741809263825417E-10</v>
      </c>
      <c r="H20" s="130">
        <f>Paca!U28</f>
        <v>36312.957684490662</v>
      </c>
      <c r="I20" s="130">
        <f>'dep04'!U28+'dep05'!U28+'dep06'!U28+'dep13'!U28+'dep83'!U28+'dep84'!U28</f>
        <v>36312.957684490335</v>
      </c>
      <c r="J20" s="133"/>
      <c r="K20" s="129" t="str">
        <f t="shared" si="1"/>
        <v>T2 2004</v>
      </c>
      <c r="L20" s="160">
        <f t="shared" si="4"/>
        <v>3.9872247725725174E-9</v>
      </c>
      <c r="M20" s="130">
        <f>Paca!AN28</f>
        <v>235187.87360965001</v>
      </c>
      <c r="N20" s="130">
        <f>'dep04'!AN28+'dep05'!AN28+'dep06'!AN28+'dep13'!AN28+'dep83'!AN28+'dep84'!AN28</f>
        <v>235187.87360964602</v>
      </c>
      <c r="O20" s="133"/>
    </row>
    <row r="21" spans="1:15" x14ac:dyDescent="0.3">
      <c r="A21" s="129" t="str">
        <f>Paca!A29</f>
        <v>T3 2004</v>
      </c>
      <c r="B21" s="160">
        <f t="shared" si="2"/>
        <v>-1.0040821507573128E-9</v>
      </c>
      <c r="C21" s="130">
        <f>Paca!B29</f>
        <v>34942.087126366998</v>
      </c>
      <c r="D21" s="130">
        <f>'dep04'!B29+'dep05'!B29+'dep06'!B29+'dep13'!B29+'dep83'!B29+'dep84'!B29</f>
        <v>34942.087126368002</v>
      </c>
      <c r="E21" s="133"/>
      <c r="F21" s="129" t="str">
        <f t="shared" si="0"/>
        <v>T3 2004</v>
      </c>
      <c r="G21" s="160">
        <f t="shared" si="3"/>
        <v>-3.3469405025243759E-10</v>
      </c>
      <c r="H21" s="130">
        <f>Paca!U29</f>
        <v>36077.901159848334</v>
      </c>
      <c r="I21" s="130">
        <f>'dep04'!U29+'dep05'!U29+'dep06'!U29+'dep13'!U29+'dep83'!U29+'dep84'!U29</f>
        <v>36077.901159848669</v>
      </c>
      <c r="J21" s="133"/>
      <c r="K21" s="129" t="str">
        <f t="shared" si="1"/>
        <v>T3 2004</v>
      </c>
      <c r="L21" s="160">
        <f t="shared" si="4"/>
        <v>-9.8953023552894592E-10</v>
      </c>
      <c r="M21" s="130">
        <f>Paca!AN29</f>
        <v>231939.37896516098</v>
      </c>
      <c r="N21" s="130">
        <f>'dep04'!AN29+'dep05'!AN29+'dep06'!AN29+'dep13'!AN29+'dep83'!AN29+'dep84'!AN29</f>
        <v>231939.37896516197</v>
      </c>
      <c r="O21" s="133"/>
    </row>
    <row r="22" spans="1:15" x14ac:dyDescent="0.3">
      <c r="A22" s="129" t="str">
        <f>Paca!A30</f>
        <v>T4 2004</v>
      </c>
      <c r="B22" s="160">
        <f t="shared" si="2"/>
        <v>-2.990418579429388E-9</v>
      </c>
      <c r="C22" s="130">
        <f>Paca!B30</f>
        <v>35452.380493615005</v>
      </c>
      <c r="D22" s="130">
        <f>'dep04'!B30+'dep05'!B30+'dep06'!B30+'dep13'!B30+'dep83'!B30+'dep84'!B30</f>
        <v>35452.380493617995</v>
      </c>
      <c r="E22" s="133"/>
      <c r="F22" s="129" t="str">
        <f t="shared" si="0"/>
        <v>T4 2004</v>
      </c>
      <c r="G22" s="160">
        <f t="shared" si="3"/>
        <v>0</v>
      </c>
      <c r="H22" s="130">
        <f>Paca!U30</f>
        <v>36340.72670144833</v>
      </c>
      <c r="I22" s="130">
        <f>'dep04'!U30+'dep05'!U30+'dep06'!U30+'dep13'!U30+'dep83'!U30+'dep84'!U30</f>
        <v>36340.72670144833</v>
      </c>
      <c r="J22" s="133"/>
      <c r="K22" s="129" t="str">
        <f t="shared" si="1"/>
        <v>T4 2004</v>
      </c>
      <c r="L22" s="160">
        <f t="shared" si="4"/>
        <v>-2.9976945370435715E-9</v>
      </c>
      <c r="M22" s="130">
        <f>Paca!AN30</f>
        <v>234299.41918345101</v>
      </c>
      <c r="N22" s="130">
        <f>'dep04'!AN30+'dep05'!AN30+'dep06'!AN30+'dep13'!AN30+'dep83'!AN30+'dep84'!AN30</f>
        <v>234299.41918345401</v>
      </c>
      <c r="O22" s="133"/>
    </row>
    <row r="23" spans="1:15" x14ac:dyDescent="0.3">
      <c r="A23" s="129" t="str">
        <f>Paca!A31</f>
        <v>T1 2005</v>
      </c>
      <c r="B23" s="160">
        <f t="shared" si="2"/>
        <v>-4.9913069233298302E-9</v>
      </c>
      <c r="C23" s="130">
        <f>Paca!B31</f>
        <v>35796.677026509002</v>
      </c>
      <c r="D23" s="130">
        <f>'dep04'!B31+'dep05'!B31+'dep06'!B31+'dep13'!B31+'dep83'!B31+'dep84'!B31</f>
        <v>35796.677026513993</v>
      </c>
      <c r="E23" s="133"/>
      <c r="F23" s="129" t="str">
        <f t="shared" si="0"/>
        <v>T1 2005</v>
      </c>
      <c r="G23" s="160">
        <f t="shared" si="3"/>
        <v>3.3469405025243759E-10</v>
      </c>
      <c r="H23" s="130">
        <f>Paca!U31</f>
        <v>36336.87795336367</v>
      </c>
      <c r="I23" s="130">
        <f>'dep04'!U31+'dep05'!U31+'dep06'!U31+'dep13'!U31+'dep83'!U31+'dep84'!U31</f>
        <v>36336.877953363335</v>
      </c>
      <c r="J23" s="133"/>
      <c r="K23" s="129" t="str">
        <f t="shared" si="1"/>
        <v>T1 2005</v>
      </c>
      <c r="L23" s="160">
        <f t="shared" si="4"/>
        <v>2.0081643015146255E-9</v>
      </c>
      <c r="M23" s="130">
        <f>Paca!AN31</f>
        <v>238983.287184805</v>
      </c>
      <c r="N23" s="130">
        <f>'dep04'!AN31+'dep05'!AN31+'dep06'!AN31+'dep13'!AN31+'dep83'!AN31+'dep84'!AN31</f>
        <v>238983.28718480299</v>
      </c>
      <c r="O23" s="133"/>
    </row>
    <row r="24" spans="1:15" x14ac:dyDescent="0.3">
      <c r="A24" s="129" t="str">
        <f>Paca!A32</f>
        <v>T2 2005</v>
      </c>
      <c r="B24" s="160">
        <f t="shared" si="2"/>
        <v>0</v>
      </c>
      <c r="C24" s="130">
        <f>Paca!B32</f>
        <v>34816.601294549</v>
      </c>
      <c r="D24" s="130">
        <f>'dep04'!B32+'dep05'!B32+'dep06'!B32+'dep13'!B32+'dep83'!B32+'dep84'!B32</f>
        <v>34816.601294549</v>
      </c>
      <c r="E24" s="133"/>
      <c r="F24" s="129" t="str">
        <f t="shared" si="0"/>
        <v>T2 2005</v>
      </c>
      <c r="G24" s="160">
        <f t="shared" si="3"/>
        <v>1.3329554349184036E-8</v>
      </c>
      <c r="H24" s="130">
        <f>Paca!U32</f>
        <v>36191.194670918667</v>
      </c>
      <c r="I24" s="130">
        <f>'dep04'!U32+'dep05'!U32+'dep06'!U32+'dep13'!U32+'dep83'!U32+'dep84'!U32</f>
        <v>36191.194670905337</v>
      </c>
      <c r="J24" s="133"/>
      <c r="K24" s="129" t="str">
        <f t="shared" si="1"/>
        <v>T2 2005</v>
      </c>
      <c r="L24" s="160">
        <f t="shared" si="4"/>
        <v>-9.8953023552894592E-10</v>
      </c>
      <c r="M24" s="130">
        <f>Paca!AN32</f>
        <v>239515.81808765698</v>
      </c>
      <c r="N24" s="130">
        <f>'dep04'!AN32+'dep05'!AN32+'dep06'!AN32+'dep13'!AN32+'dep83'!AN32+'dep84'!AN32</f>
        <v>239515.81808765797</v>
      </c>
      <c r="O24" s="133"/>
    </row>
    <row r="25" spans="1:15" x14ac:dyDescent="0.3">
      <c r="A25" s="129" t="str">
        <f>Paca!A33</f>
        <v>T3 2005</v>
      </c>
      <c r="B25" s="160">
        <f t="shared" si="2"/>
        <v>-2.9976945370435715E-9</v>
      </c>
      <c r="C25" s="130">
        <f>Paca!B33</f>
        <v>36149.949109770001</v>
      </c>
      <c r="D25" s="130">
        <f>'dep04'!B33+'dep05'!B33+'dep06'!B33+'dep13'!B33+'dep83'!B33+'dep84'!B33</f>
        <v>36149.949109772999</v>
      </c>
      <c r="E25" s="133"/>
      <c r="F25" s="129" t="str">
        <f t="shared" si="0"/>
        <v>T3 2005</v>
      </c>
      <c r="G25" s="160">
        <f t="shared" si="3"/>
        <v>-1.333683030679822E-8</v>
      </c>
      <c r="H25" s="130">
        <f>Paca!U33</f>
        <v>36214.245564652665</v>
      </c>
      <c r="I25" s="130">
        <f>'dep04'!U33+'dep05'!U33+'dep06'!U33+'dep13'!U33+'dep83'!U33+'dep84'!U33</f>
        <v>36214.245564666002</v>
      </c>
      <c r="J25" s="133"/>
      <c r="K25" s="129" t="str">
        <f t="shared" si="1"/>
        <v>T3 2005</v>
      </c>
      <c r="L25" s="160">
        <f t="shared" si="4"/>
        <v>3.9872247725725174E-9</v>
      </c>
      <c r="M25" s="130">
        <f>Paca!AN33</f>
        <v>245722.581408178</v>
      </c>
      <c r="N25" s="130">
        <f>'dep04'!AN33+'dep05'!AN33+'dep06'!AN33+'dep13'!AN33+'dep83'!AN33+'dep84'!AN33</f>
        <v>245722.58140817401</v>
      </c>
      <c r="O25" s="133"/>
    </row>
    <row r="26" spans="1:15" x14ac:dyDescent="0.3">
      <c r="A26" s="129" t="str">
        <f>Paca!A34</f>
        <v>T4 2005</v>
      </c>
      <c r="B26" s="160">
        <f t="shared" si="2"/>
        <v>-4.0017766878008842E-9</v>
      </c>
      <c r="C26" s="130">
        <f>Paca!B34</f>
        <v>37571.582612762999</v>
      </c>
      <c r="D26" s="130">
        <f>'dep04'!B34+'dep05'!B34+'dep06'!B34+'dep13'!B34+'dep83'!B34+'dep84'!B34</f>
        <v>37571.582612767001</v>
      </c>
      <c r="E26" s="133"/>
      <c r="F26" s="129" t="str">
        <f t="shared" si="0"/>
        <v>T4 2005</v>
      </c>
      <c r="G26" s="160">
        <f t="shared" si="3"/>
        <v>-3.3469405025243759E-10</v>
      </c>
      <c r="H26" s="130">
        <f>Paca!U34</f>
        <v>36134.97280471</v>
      </c>
      <c r="I26" s="130">
        <f>'dep04'!U34+'dep05'!U34+'dep06'!U34+'dep13'!U34+'dep83'!U34+'dep84'!U34</f>
        <v>36134.972804710334</v>
      </c>
      <c r="J26" s="133"/>
      <c r="K26" s="129" t="str">
        <f t="shared" si="1"/>
        <v>T4 2005</v>
      </c>
      <c r="L26" s="160">
        <f t="shared" si="4"/>
        <v>6.0244929045438766E-9</v>
      </c>
      <c r="M26" s="130">
        <f>Paca!AN34</f>
        <v>238745.34132538602</v>
      </c>
      <c r="N26" s="130">
        <f>'dep04'!AN34+'dep05'!AN34+'dep06'!AN34+'dep13'!AN34+'dep83'!AN34+'dep84'!AN34</f>
        <v>238745.34132538</v>
      </c>
      <c r="O26" s="133"/>
    </row>
    <row r="27" spans="1:15" x14ac:dyDescent="0.3">
      <c r="A27" s="129" t="str">
        <f>Paca!A35</f>
        <v>T1 2006</v>
      </c>
      <c r="B27" s="160">
        <f t="shared" si="2"/>
        <v>2.0008883439004421E-9</v>
      </c>
      <c r="C27" s="130">
        <f>Paca!B35</f>
        <v>37547.826152369002</v>
      </c>
      <c r="D27" s="130">
        <f>'dep04'!B35+'dep05'!B35+'dep06'!B35+'dep13'!B35+'dep83'!B35+'dep84'!B35</f>
        <v>37547.826152367001</v>
      </c>
      <c r="E27" s="133"/>
      <c r="F27" s="129" t="str">
        <f t="shared" si="0"/>
        <v>T1 2006</v>
      </c>
      <c r="G27" s="160">
        <f t="shared" si="3"/>
        <v>-1.2332748156040907E-8</v>
      </c>
      <c r="H27" s="130">
        <f>Paca!U35</f>
        <v>36888.156789645</v>
      </c>
      <c r="I27" s="130">
        <f>'dep04'!U35+'dep05'!U35+'dep06'!U35+'dep13'!U35+'dep83'!U35+'dep84'!U35</f>
        <v>36888.156789657332</v>
      </c>
      <c r="J27" s="133"/>
      <c r="K27" s="129" t="str">
        <f t="shared" si="1"/>
        <v>T1 2006</v>
      </c>
      <c r="L27" s="160">
        <f t="shared" si="4"/>
        <v>-2.0081643015146255E-9</v>
      </c>
      <c r="M27" s="130">
        <f>Paca!AN35</f>
        <v>247986.58634982602</v>
      </c>
      <c r="N27" s="130">
        <f>'dep04'!AN35+'dep05'!AN35+'dep06'!AN35+'dep13'!AN35+'dep83'!AN35+'dep84'!AN35</f>
        <v>247986.58634982802</v>
      </c>
      <c r="O27" s="133"/>
    </row>
    <row r="28" spans="1:15" x14ac:dyDescent="0.3">
      <c r="A28" s="129" t="str">
        <f>Paca!A36</f>
        <v>T2 2006</v>
      </c>
      <c r="B28" s="160">
        <f t="shared" si="2"/>
        <v>-1.9936123862862587E-9</v>
      </c>
      <c r="C28" s="130">
        <f>Paca!B36</f>
        <v>38044.596017153002</v>
      </c>
      <c r="D28" s="130">
        <f>'dep04'!B36+'dep05'!B36+'dep06'!B36+'dep13'!B36+'dep83'!B36+'dep84'!B36</f>
        <v>38044.596017154996</v>
      </c>
      <c r="E28" s="133"/>
      <c r="F28" s="129" t="str">
        <f t="shared" si="0"/>
        <v>T2 2006</v>
      </c>
      <c r="G28" s="160">
        <f t="shared" si="3"/>
        <v>-3.3469405025243759E-10</v>
      </c>
      <c r="H28" s="130">
        <f>Paca!U36</f>
        <v>38363.849449022331</v>
      </c>
      <c r="I28" s="130">
        <f>'dep04'!U36+'dep05'!U36+'dep06'!U36+'dep13'!U36+'dep83'!U36+'dep84'!U36</f>
        <v>38363.849449022666</v>
      </c>
      <c r="J28" s="133"/>
      <c r="K28" s="129" t="str">
        <f t="shared" si="1"/>
        <v>T2 2006</v>
      </c>
      <c r="L28" s="160">
        <f t="shared" si="4"/>
        <v>1.0972144082188606E-8</v>
      </c>
      <c r="M28" s="130">
        <f>Paca!AN36</f>
        <v>254071.44565707201</v>
      </c>
      <c r="N28" s="130">
        <f>'dep04'!AN36+'dep05'!AN36+'dep06'!AN36+'dep13'!AN36+'dep83'!AN36+'dep84'!AN36</f>
        <v>254071.44565706103</v>
      </c>
      <c r="O28" s="133"/>
    </row>
    <row r="29" spans="1:15" x14ac:dyDescent="0.3">
      <c r="A29" s="129" t="str">
        <f>Paca!A37</f>
        <v>T3 2006</v>
      </c>
      <c r="B29" s="160">
        <f t="shared" si="2"/>
        <v>-9.9680619314312935E-10</v>
      </c>
      <c r="C29" s="130">
        <f>Paca!B37</f>
        <v>39130.790195602996</v>
      </c>
      <c r="D29" s="130">
        <f>'dep04'!B37+'dep05'!B37+'dep06'!B37+'dep13'!B37+'dep83'!B37+'dep84'!B37</f>
        <v>39130.790195603993</v>
      </c>
      <c r="E29" s="133"/>
      <c r="F29" s="129" t="str">
        <f t="shared" si="0"/>
        <v>T3 2006</v>
      </c>
      <c r="G29" s="160">
        <f t="shared" si="3"/>
        <v>1.0666553862392902E-8</v>
      </c>
      <c r="H29" s="130">
        <f>Paca!U37</f>
        <v>37870.538321030668</v>
      </c>
      <c r="I29" s="130">
        <f>'dep04'!U37+'dep05'!U37+'dep06'!U37+'dep13'!U37+'dep83'!U37+'dep84'!U37</f>
        <v>37870.538321020002</v>
      </c>
      <c r="J29" s="133"/>
      <c r="K29" s="129" t="str">
        <f t="shared" si="1"/>
        <v>T3 2006</v>
      </c>
      <c r="L29" s="160">
        <f t="shared" si="4"/>
        <v>-9.8953023552894592E-10</v>
      </c>
      <c r="M29" s="130">
        <f>Paca!AN37</f>
        <v>253484.08798372402</v>
      </c>
      <c r="N29" s="130">
        <f>'dep04'!AN37+'dep05'!AN37+'dep06'!AN37+'dep13'!AN37+'dep83'!AN37+'dep84'!AN37</f>
        <v>253484.08798372501</v>
      </c>
      <c r="O29" s="133"/>
    </row>
    <row r="30" spans="1:15" x14ac:dyDescent="0.3">
      <c r="A30" s="129" t="str">
        <f>Paca!A38</f>
        <v>T4 2006</v>
      </c>
      <c r="B30" s="160">
        <f t="shared" si="2"/>
        <v>9.9680619314312935E-10</v>
      </c>
      <c r="C30" s="130">
        <f>Paca!B38</f>
        <v>39285.521467781</v>
      </c>
      <c r="D30" s="130">
        <f>'dep04'!B38+'dep05'!B38+'dep06'!B38+'dep13'!B38+'dep83'!B38+'dep84'!B38</f>
        <v>39285.521467780003</v>
      </c>
      <c r="E30" s="133"/>
      <c r="F30" s="129" t="str">
        <f t="shared" si="0"/>
        <v>T4 2006</v>
      </c>
      <c r="G30" s="160">
        <f t="shared" si="3"/>
        <v>1.9936123862862587E-9</v>
      </c>
      <c r="H30" s="130">
        <f>Paca!U38</f>
        <v>38904.278804112662</v>
      </c>
      <c r="I30" s="130">
        <f>'dep04'!U38+'dep05'!U38+'dep06'!U38+'dep13'!U38+'dep83'!U38+'dep84'!U38</f>
        <v>38904.278804110669</v>
      </c>
      <c r="J30" s="133"/>
      <c r="K30" s="129" t="str">
        <f t="shared" si="1"/>
        <v>T4 2006</v>
      </c>
      <c r="L30" s="160">
        <f t="shared" si="4"/>
        <v>1.9790604710578918E-9</v>
      </c>
      <c r="M30" s="130">
        <f>Paca!AN38</f>
        <v>256489.59009991097</v>
      </c>
      <c r="N30" s="130">
        <f>'dep04'!AN38+'dep05'!AN38+'dep06'!AN38+'dep13'!AN38+'dep83'!AN38+'dep84'!AN38</f>
        <v>256489.59009990899</v>
      </c>
      <c r="O30" s="133"/>
    </row>
    <row r="31" spans="1:15" x14ac:dyDescent="0.3">
      <c r="A31" s="129" t="str">
        <f>Paca!A39</f>
        <v>T1 2007</v>
      </c>
      <c r="B31" s="160">
        <f t="shared" si="2"/>
        <v>-2.9976945370435715E-9</v>
      </c>
      <c r="C31" s="130">
        <f>Paca!B39</f>
        <v>40255.877417141004</v>
      </c>
      <c r="D31" s="130">
        <f>'dep04'!B39+'dep05'!B39+'dep06'!B39+'dep13'!B39+'dep83'!B39+'dep84'!B39</f>
        <v>40255.877417144002</v>
      </c>
      <c r="E31" s="133"/>
      <c r="F31" s="129" t="str">
        <f t="shared" si="0"/>
        <v>T1 2007</v>
      </c>
      <c r="G31" s="160">
        <f t="shared" si="3"/>
        <v>-1.9936123862862587E-9</v>
      </c>
      <c r="H31" s="130">
        <f>Paca!U39</f>
        <v>39416.331572892006</v>
      </c>
      <c r="I31" s="130">
        <f>'dep04'!U39+'dep05'!U39+'dep06'!U39+'dep13'!U39+'dep83'!U39+'dep84'!U39</f>
        <v>39416.331572894</v>
      </c>
      <c r="J31" s="133"/>
      <c r="K31" s="129" t="str">
        <f t="shared" si="1"/>
        <v>T1 2007</v>
      </c>
      <c r="L31" s="160">
        <f t="shared" si="4"/>
        <v>-4.0745362639427185E-9</v>
      </c>
      <c r="M31" s="130">
        <f>Paca!AN39</f>
        <v>267109.17410724197</v>
      </c>
      <c r="N31" s="130">
        <f>'dep04'!AN39+'dep05'!AN39+'dep06'!AN39+'dep13'!AN39+'dep83'!AN39+'dep84'!AN39</f>
        <v>267109.17410724604</v>
      </c>
      <c r="O31" s="133"/>
    </row>
    <row r="32" spans="1:15" x14ac:dyDescent="0.3">
      <c r="A32" s="129" t="str">
        <f>Paca!A40</f>
        <v>T2 2007</v>
      </c>
      <c r="B32" s="160">
        <f t="shared" si="2"/>
        <v>-1.9936123862862587E-9</v>
      </c>
      <c r="C32" s="130">
        <f>Paca!B40</f>
        <v>40196.058649951003</v>
      </c>
      <c r="D32" s="130">
        <f>'dep04'!B40+'dep05'!B40+'dep06'!B40+'dep13'!B40+'dep83'!B40+'dep84'!B40</f>
        <v>40196.058649952996</v>
      </c>
      <c r="E32" s="133"/>
      <c r="F32" s="129" t="str">
        <f t="shared" si="0"/>
        <v>T2 2007</v>
      </c>
      <c r="G32" s="160">
        <f t="shared" si="3"/>
        <v>-3.6670826375484467E-9</v>
      </c>
      <c r="H32" s="130">
        <f>Paca!U40</f>
        <v>39722.827350429667</v>
      </c>
      <c r="I32" s="130">
        <f>'dep04'!U40+'dep05'!U40+'dep06'!U40+'dep13'!U40+'dep83'!U40+'dep84'!U40</f>
        <v>39722.827350433334</v>
      </c>
      <c r="J32" s="133"/>
      <c r="K32" s="129" t="str">
        <f t="shared" si="1"/>
        <v>T2 2007</v>
      </c>
      <c r="L32" s="160">
        <f t="shared" si="4"/>
        <v>-1.0011717677116394E-8</v>
      </c>
      <c r="M32" s="130">
        <f>Paca!AN40</f>
        <v>265206.52044512494</v>
      </c>
      <c r="N32" s="130">
        <f>'dep04'!AN40+'dep05'!AN40+'dep06'!AN40+'dep13'!AN40+'dep83'!AN40+'dep84'!AN40</f>
        <v>265206.52044513496</v>
      </c>
      <c r="O32" s="133"/>
    </row>
    <row r="33" spans="1:15" x14ac:dyDescent="0.3">
      <c r="A33" s="129" t="str">
        <f>Paca!A41</f>
        <v>T3 2007</v>
      </c>
      <c r="B33" s="160">
        <f t="shared" si="2"/>
        <v>2.9976945370435715E-9</v>
      </c>
      <c r="C33" s="130">
        <f>Paca!B41</f>
        <v>38582.569132303004</v>
      </c>
      <c r="D33" s="130">
        <f>'dep04'!B41+'dep05'!B41+'dep06'!B41+'dep13'!B41+'dep83'!B41+'dep84'!B41</f>
        <v>38582.569132300006</v>
      </c>
      <c r="E33" s="133"/>
      <c r="F33" s="129" t="str">
        <f t="shared" si="0"/>
        <v>T3 2007</v>
      </c>
      <c r="G33" s="160">
        <f t="shared" si="3"/>
        <v>6.7666405811905861E-10</v>
      </c>
      <c r="H33" s="130">
        <f>Paca!U41</f>
        <v>38479.058971910672</v>
      </c>
      <c r="I33" s="130">
        <f>'dep04'!U41+'dep05'!U41+'dep06'!U41+'dep13'!U41+'dep83'!U41+'dep84'!U41</f>
        <v>38479.058971909995</v>
      </c>
      <c r="J33" s="133"/>
      <c r="K33" s="129" t="str">
        <f t="shared" si="1"/>
        <v>T3 2007</v>
      </c>
      <c r="L33" s="160">
        <f t="shared" si="4"/>
        <v>-6.0244929045438766E-9</v>
      </c>
      <c r="M33" s="130">
        <f>Paca!AN41</f>
        <v>257679.03677715198</v>
      </c>
      <c r="N33" s="130">
        <f>'dep04'!AN41+'dep05'!AN41+'dep06'!AN41+'dep13'!AN41+'dep83'!AN41+'dep84'!AN41</f>
        <v>257679.03677715801</v>
      </c>
      <c r="O33" s="133"/>
    </row>
    <row r="34" spans="1:15" x14ac:dyDescent="0.3">
      <c r="A34" s="129" t="str">
        <f>Paca!A42</f>
        <v>T4 2007</v>
      </c>
      <c r="B34" s="160">
        <f t="shared" si="2"/>
        <v>-6.9921952672302723E-9</v>
      </c>
      <c r="C34" s="130">
        <f>Paca!B42</f>
        <v>38350.012970722004</v>
      </c>
      <c r="D34" s="130">
        <f>'dep04'!B42+'dep05'!B42+'dep06'!B42+'dep13'!B42+'dep83'!B42+'dep84'!B42</f>
        <v>38350.012970728996</v>
      </c>
      <c r="E34" s="133"/>
      <c r="F34" s="129" t="str">
        <f t="shared" si="0"/>
        <v>T4 2007</v>
      </c>
      <c r="G34" s="160">
        <f t="shared" si="3"/>
        <v>9.6624717116355896E-9</v>
      </c>
      <c r="H34" s="130">
        <f>Paca!U42</f>
        <v>38659.691710455001</v>
      </c>
      <c r="I34" s="130">
        <f>'dep04'!U42+'dep05'!U42+'dep06'!U42+'dep13'!U42+'dep83'!U42+'dep84'!U42</f>
        <v>38659.691710445339</v>
      </c>
      <c r="J34" s="133"/>
      <c r="K34" s="129" t="str">
        <f t="shared" si="1"/>
        <v>T4 2007</v>
      </c>
      <c r="L34" s="160">
        <f t="shared" si="4"/>
        <v>1.0186340659856796E-9</v>
      </c>
      <c r="M34" s="130">
        <f>Paca!AN42</f>
        <v>257085.90367556302</v>
      </c>
      <c r="N34" s="130">
        <f>'dep04'!AN42+'dep05'!AN42+'dep06'!AN42+'dep13'!AN42+'dep83'!AN42+'dep84'!AN42</f>
        <v>257085.903675562</v>
      </c>
      <c r="O34" s="133"/>
    </row>
    <row r="35" spans="1:15" x14ac:dyDescent="0.3">
      <c r="A35" s="129" t="str">
        <f>Paca!A43</f>
        <v>T1 2008</v>
      </c>
      <c r="B35" s="160">
        <f t="shared" si="2"/>
        <v>-4.0017766878008842E-9</v>
      </c>
      <c r="C35" s="130">
        <f>Paca!B43</f>
        <v>40536.055843695998</v>
      </c>
      <c r="D35" s="130">
        <f>'dep04'!B43+'dep05'!B43+'dep06'!B43+'dep13'!B43+'dep83'!B43+'dep84'!B43</f>
        <v>40536.0558437</v>
      </c>
      <c r="E35" s="133"/>
      <c r="F35" s="129" t="str">
        <f t="shared" ref="F35:F66" si="5">A35</f>
        <v>T1 2008</v>
      </c>
      <c r="G35" s="160">
        <f t="shared" si="3"/>
        <v>-1.6007106751203537E-8</v>
      </c>
      <c r="H35" s="130">
        <f>Paca!U43</f>
        <v>40294.52721097233</v>
      </c>
      <c r="I35" s="130">
        <f>'dep04'!U43+'dep05'!U43+'dep06'!U43+'dep13'!U43+'dep83'!U43+'dep84'!U43</f>
        <v>40294.527210988337</v>
      </c>
      <c r="J35" s="133"/>
      <c r="K35" s="129" t="str">
        <f t="shared" ref="K35:K66" si="6">A35</f>
        <v>T1 2008</v>
      </c>
      <c r="L35" s="160">
        <f t="shared" si="4"/>
        <v>-4.0163286030292511E-9</v>
      </c>
      <c r="M35" s="130">
        <f>Paca!AN43</f>
        <v>272350.53386616299</v>
      </c>
      <c r="N35" s="130">
        <f>'dep04'!AN43+'dep05'!AN43+'dep06'!AN43+'dep13'!AN43+'dep83'!AN43+'dep84'!AN43</f>
        <v>272350.53386616701</v>
      </c>
      <c r="O35" s="133"/>
    </row>
    <row r="36" spans="1:15" x14ac:dyDescent="0.3">
      <c r="A36" s="129" t="str">
        <f>Paca!A44</f>
        <v>T2 2008</v>
      </c>
      <c r="B36" s="160">
        <f t="shared" si="2"/>
        <v>-3.0049704946577549E-9</v>
      </c>
      <c r="C36" s="130">
        <f>Paca!B44</f>
        <v>37896.176431555999</v>
      </c>
      <c r="D36" s="130">
        <f>'dep04'!B44+'dep05'!B44+'dep06'!B44+'dep13'!B44+'dep83'!B44+'dep84'!B44</f>
        <v>37896.176431559004</v>
      </c>
      <c r="E36" s="133"/>
      <c r="F36" s="129" t="str">
        <f t="shared" si="5"/>
        <v>T2 2008</v>
      </c>
      <c r="G36" s="160">
        <f t="shared" si="3"/>
        <v>3.9945007301867008E-9</v>
      </c>
      <c r="H36" s="130">
        <f>Paca!U44</f>
        <v>39048.140648574998</v>
      </c>
      <c r="I36" s="130">
        <f>'dep04'!U44+'dep05'!U44+'dep06'!U44+'dep13'!U44+'dep83'!U44+'dep84'!U44</f>
        <v>39048.140648571003</v>
      </c>
      <c r="J36" s="133"/>
      <c r="K36" s="129" t="str">
        <f t="shared" si="6"/>
        <v>T2 2008</v>
      </c>
      <c r="L36" s="160">
        <f t="shared" si="4"/>
        <v>-1.9790604710578918E-9</v>
      </c>
      <c r="M36" s="130">
        <f>Paca!AN44</f>
        <v>265063.82337508799</v>
      </c>
      <c r="N36" s="130">
        <f>'dep04'!AN44+'dep05'!AN44+'dep06'!AN44+'dep13'!AN44+'dep83'!AN44+'dep84'!AN44</f>
        <v>265063.82337508997</v>
      </c>
      <c r="O36" s="133"/>
    </row>
    <row r="37" spans="1:15" x14ac:dyDescent="0.3">
      <c r="A37" s="129" t="str">
        <f>Paca!A45</f>
        <v>T3 2008</v>
      </c>
      <c r="B37" s="160">
        <f t="shared" si="2"/>
        <v>2.9976945370435715E-9</v>
      </c>
      <c r="C37" s="130">
        <f>Paca!B45</f>
        <v>38168.744395105998</v>
      </c>
      <c r="D37" s="130">
        <f>'dep04'!B45+'dep05'!B45+'dep06'!B45+'dep13'!B45+'dep83'!B45+'dep84'!B45</f>
        <v>38168.744395103</v>
      </c>
      <c r="E37" s="133"/>
      <c r="F37" s="129" t="str">
        <f t="shared" si="5"/>
        <v>T3 2008</v>
      </c>
      <c r="G37" s="160">
        <f t="shared" si="3"/>
        <v>-1.0040821507573128E-9</v>
      </c>
      <c r="H37" s="130">
        <f>Paca!U45</f>
        <v>38338.622763135332</v>
      </c>
      <c r="I37" s="130">
        <f>'dep04'!U45+'dep05'!U45+'dep06'!U45+'dep13'!U45+'dep83'!U45+'dep84'!U45</f>
        <v>38338.622763136336</v>
      </c>
      <c r="J37" s="133"/>
      <c r="K37" s="129" t="str">
        <f t="shared" si="6"/>
        <v>T3 2008</v>
      </c>
      <c r="L37" s="160">
        <f t="shared" si="4"/>
        <v>-1.0186340659856796E-9</v>
      </c>
      <c r="M37" s="130">
        <f>Paca!AN45</f>
        <v>255242.17511800601</v>
      </c>
      <c r="N37" s="130">
        <f>'dep04'!AN45+'dep05'!AN45+'dep06'!AN45+'dep13'!AN45+'dep83'!AN45+'dep84'!AN45</f>
        <v>255242.17511800703</v>
      </c>
      <c r="O37" s="133"/>
    </row>
    <row r="38" spans="1:15" x14ac:dyDescent="0.3">
      <c r="A38" s="129" t="str">
        <f>Paca!A46</f>
        <v>T4 2008</v>
      </c>
      <c r="B38" s="160">
        <f t="shared" si="2"/>
        <v>0</v>
      </c>
      <c r="C38" s="130">
        <f>Paca!B46</f>
        <v>35105.708045388994</v>
      </c>
      <c r="D38" s="130">
        <f>'dep04'!B46+'dep05'!B46+'dep06'!B46+'dep13'!B46+'dep83'!B46+'dep84'!B46</f>
        <v>35105.708045388994</v>
      </c>
      <c r="E38" s="133"/>
      <c r="F38" s="129" t="str">
        <f t="shared" si="5"/>
        <v>T4 2008</v>
      </c>
      <c r="G38" s="160">
        <f t="shared" si="3"/>
        <v>-1.6589183360338211E-9</v>
      </c>
      <c r="H38" s="130">
        <f>Paca!U46</f>
        <v>35672.103180261671</v>
      </c>
      <c r="I38" s="130">
        <f>'dep04'!U46+'dep05'!U46+'dep06'!U46+'dep13'!U46+'dep83'!U46+'dep84'!U46</f>
        <v>35672.10318026333</v>
      </c>
      <c r="J38" s="133"/>
      <c r="K38" s="129" t="str">
        <f t="shared" si="6"/>
        <v>T4 2008</v>
      </c>
      <c r="L38" s="160">
        <f t="shared" si="4"/>
        <v>9.8953023552894592E-10</v>
      </c>
      <c r="M38" s="130">
        <f>Paca!AN46</f>
        <v>239612.70144999598</v>
      </c>
      <c r="N38" s="130">
        <f>'dep04'!AN46+'dep05'!AN46+'dep06'!AN46+'dep13'!AN46+'dep83'!AN46+'dep84'!AN46</f>
        <v>239612.70144999499</v>
      </c>
      <c r="O38" s="133"/>
    </row>
    <row r="39" spans="1:15" x14ac:dyDescent="0.3">
      <c r="A39" s="129" t="str">
        <f>Paca!A47</f>
        <v>T1 2009</v>
      </c>
      <c r="B39" s="160">
        <f t="shared" si="2"/>
        <v>-5.005858838558197E-9</v>
      </c>
      <c r="C39" s="130">
        <f>Paca!B47</f>
        <v>32076.865255205998</v>
      </c>
      <c r="D39" s="130">
        <f>'dep04'!B47+'dep05'!B47+'dep06'!B47+'dep13'!B47+'dep83'!B47+'dep84'!B47</f>
        <v>32076.865255211003</v>
      </c>
      <c r="E39" s="133"/>
      <c r="F39" s="129" t="str">
        <f t="shared" si="5"/>
        <v>T1 2009</v>
      </c>
      <c r="G39" s="160">
        <f t="shared" si="3"/>
        <v>-1.4661054592579603E-8</v>
      </c>
      <c r="H39" s="130">
        <f>Paca!U47</f>
        <v>33006.814114254666</v>
      </c>
      <c r="I39" s="130">
        <f>'dep04'!U47+'dep05'!U47+'dep06'!U47+'dep13'!U47+'dep83'!U47+'dep84'!U47</f>
        <v>33006.814114269328</v>
      </c>
      <c r="J39" s="133"/>
      <c r="K39" s="129" t="str">
        <f t="shared" si="6"/>
        <v>T1 2009</v>
      </c>
      <c r="L39" s="160">
        <f t="shared" si="4"/>
        <v>6.0244929045438766E-9</v>
      </c>
      <c r="M39" s="130">
        <f>Paca!AN47</f>
        <v>231910.65234068202</v>
      </c>
      <c r="N39" s="130">
        <f>'dep04'!AN47+'dep05'!AN47+'dep06'!AN47+'dep13'!AN47+'dep83'!AN47+'dep84'!AN47</f>
        <v>231910.652340676</v>
      </c>
      <c r="O39" s="133"/>
    </row>
    <row r="40" spans="1:15" x14ac:dyDescent="0.3">
      <c r="A40" s="129" t="str">
        <f>Paca!A48</f>
        <v>T2 2009</v>
      </c>
      <c r="B40" s="160">
        <f t="shared" si="2"/>
        <v>2.0008883439004421E-9</v>
      </c>
      <c r="C40" s="130">
        <f>Paca!B48</f>
        <v>32947.062143110998</v>
      </c>
      <c r="D40" s="130">
        <f>'dep04'!B48+'dep05'!B48+'dep06'!B48+'dep13'!B48+'dep83'!B48+'dep84'!B48</f>
        <v>32947.062143108997</v>
      </c>
      <c r="E40" s="133"/>
      <c r="F40" s="129" t="str">
        <f t="shared" si="5"/>
        <v>T2 2009</v>
      </c>
      <c r="G40" s="160">
        <f t="shared" si="3"/>
        <v>1.5003024600446224E-8</v>
      </c>
      <c r="H40" s="130">
        <f>Paca!U48</f>
        <v>31960.884846945002</v>
      </c>
      <c r="I40" s="130">
        <f>'dep04'!U48+'dep05'!U48+'dep06'!U48+'dep13'!U48+'dep83'!U48+'dep84'!U48</f>
        <v>31960.884846929999</v>
      </c>
      <c r="J40" s="133"/>
      <c r="K40" s="129" t="str">
        <f t="shared" si="6"/>
        <v>T2 2009</v>
      </c>
      <c r="L40" s="160">
        <f t="shared" si="4"/>
        <v>2.9394868761301041E-9</v>
      </c>
      <c r="M40" s="130">
        <f>Paca!AN48</f>
        <v>225831.05432949896</v>
      </c>
      <c r="N40" s="130">
        <f>'dep04'!AN48+'dep05'!AN48+'dep06'!AN48+'dep13'!AN48+'dep83'!AN48+'dep84'!AN48</f>
        <v>225831.05432949602</v>
      </c>
      <c r="O40" s="133"/>
    </row>
    <row r="41" spans="1:15" x14ac:dyDescent="0.3">
      <c r="A41" s="129" t="str">
        <f>Paca!A49</f>
        <v>T3 2009</v>
      </c>
      <c r="B41" s="160">
        <f t="shared" si="2"/>
        <v>1.0040821507573128E-9</v>
      </c>
      <c r="C41" s="130">
        <f>Paca!B49</f>
        <v>33522.483662175</v>
      </c>
      <c r="D41" s="130">
        <f>'dep04'!B49+'dep05'!B49+'dep06'!B49+'dep13'!B49+'dep83'!B49+'dep84'!B49</f>
        <v>33522.483662173996</v>
      </c>
      <c r="E41" s="133"/>
      <c r="F41" s="129" t="str">
        <f t="shared" si="5"/>
        <v>T3 2009</v>
      </c>
      <c r="G41" s="160">
        <f t="shared" si="3"/>
        <v>-1.0339135769754648E-8</v>
      </c>
      <c r="H41" s="130">
        <f>Paca!U49</f>
        <v>33775.738335538663</v>
      </c>
      <c r="I41" s="130">
        <f>'dep04'!U49+'dep05'!U49+'dep06'!U49+'dep13'!U49+'dep83'!U49+'dep84'!U49</f>
        <v>33775.738335549002</v>
      </c>
      <c r="J41" s="133"/>
      <c r="K41" s="129" t="str">
        <f t="shared" si="6"/>
        <v>T3 2009</v>
      </c>
      <c r="L41" s="160">
        <f t="shared" si="4"/>
        <v>5.005858838558197E-9</v>
      </c>
      <c r="M41" s="130">
        <f>Paca!AN49</f>
        <v>230135.37094746201</v>
      </c>
      <c r="N41" s="130">
        <f>'dep04'!AN49+'dep05'!AN49+'dep06'!AN49+'dep13'!AN49+'dep83'!AN49+'dep84'!AN49</f>
        <v>230135.37094745701</v>
      </c>
      <c r="O41" s="133"/>
    </row>
    <row r="42" spans="1:15" x14ac:dyDescent="0.3">
      <c r="A42" s="129" t="str">
        <f>Paca!A50</f>
        <v>T4 2009</v>
      </c>
      <c r="B42" s="160">
        <f t="shared" si="2"/>
        <v>-5.005858838558197E-9</v>
      </c>
      <c r="C42" s="130">
        <f>Paca!B50</f>
        <v>34004.234831308997</v>
      </c>
      <c r="D42" s="130">
        <f>'dep04'!B50+'dep05'!B50+'dep06'!B50+'dep13'!B50+'dep83'!B50+'dep84'!B50</f>
        <v>34004.234831314003</v>
      </c>
      <c r="E42" s="133"/>
      <c r="F42" s="129" t="str">
        <f t="shared" si="5"/>
        <v>T4 2009</v>
      </c>
      <c r="G42" s="160">
        <f t="shared" si="3"/>
        <v>-6.6938810050487518E-10</v>
      </c>
      <c r="H42" s="130">
        <f>Paca!U50</f>
        <v>33178.33654969433</v>
      </c>
      <c r="I42" s="130">
        <f>'dep04'!U50+'dep05'!U50+'dep06'!U50+'dep13'!U50+'dep83'!U50+'dep84'!U50</f>
        <v>33178.336549694999</v>
      </c>
      <c r="J42" s="133"/>
      <c r="K42" s="129" t="str">
        <f t="shared" si="6"/>
        <v>T4 2009</v>
      </c>
      <c r="L42" s="160">
        <f t="shared" si="4"/>
        <v>0</v>
      </c>
      <c r="M42" s="130">
        <f>Paca!AN50</f>
        <v>235022.84639715496</v>
      </c>
      <c r="N42" s="130">
        <f>'dep04'!AN50+'dep05'!AN50+'dep06'!AN50+'dep13'!AN50+'dep83'!AN50+'dep84'!AN50</f>
        <v>235022.84639715502</v>
      </c>
      <c r="O42" s="133"/>
    </row>
    <row r="43" spans="1:15" x14ac:dyDescent="0.3">
      <c r="A43" s="129" t="str">
        <f>Paca!A51</f>
        <v>T1 2010</v>
      </c>
      <c r="B43" s="160">
        <f t="shared" si="2"/>
        <v>-5.9953890740871429E-9</v>
      </c>
      <c r="C43" s="130">
        <f>Paca!B51</f>
        <v>35224.233480340001</v>
      </c>
      <c r="D43" s="130">
        <f>'dep04'!B51+'dep05'!B51+'dep06'!B51+'dep13'!B51+'dep83'!B51+'dep84'!B51</f>
        <v>35224.233480345996</v>
      </c>
      <c r="E43" s="133"/>
      <c r="F43" s="129" t="str">
        <f t="shared" si="5"/>
        <v>T1 2010</v>
      </c>
      <c r="G43" s="160">
        <f t="shared" si="3"/>
        <v>-1.3664248399436474E-8</v>
      </c>
      <c r="H43" s="130">
        <f>Paca!U51</f>
        <v>33693.540678284335</v>
      </c>
      <c r="I43" s="130">
        <f>'dep04'!U51+'dep05'!U51+'dep06'!U51+'dep13'!U51+'dep83'!U51+'dep84'!U51</f>
        <v>33693.540678297999</v>
      </c>
      <c r="J43" s="133"/>
      <c r="K43" s="129" t="str">
        <f t="shared" si="6"/>
        <v>T1 2010</v>
      </c>
      <c r="L43" s="160">
        <f t="shared" si="4"/>
        <v>-2.0081643015146255E-9</v>
      </c>
      <c r="M43" s="130">
        <f>Paca!AN51</f>
        <v>238681.72660937303</v>
      </c>
      <c r="N43" s="130">
        <f>'dep04'!AN51+'dep05'!AN51+'dep06'!AN51+'dep13'!AN51+'dep83'!AN51+'dep84'!AN51</f>
        <v>238681.72660937504</v>
      </c>
      <c r="O43" s="133"/>
    </row>
    <row r="44" spans="1:15" x14ac:dyDescent="0.3">
      <c r="A44" s="129" t="str">
        <f>Paca!A52</f>
        <v>T2 2010</v>
      </c>
      <c r="B44" s="160">
        <f t="shared" si="2"/>
        <v>2.9976945370435715E-9</v>
      </c>
      <c r="C44" s="130">
        <f>Paca!B52</f>
        <v>36780.996326824999</v>
      </c>
      <c r="D44" s="130">
        <f>'dep04'!B52+'dep05'!B52+'dep06'!B52+'dep13'!B52+'dep83'!B52+'dep84'!B52</f>
        <v>36780.996326822002</v>
      </c>
      <c r="E44" s="133"/>
      <c r="F44" s="129" t="str">
        <f t="shared" si="5"/>
        <v>T2 2010</v>
      </c>
      <c r="G44" s="160">
        <f t="shared" si="3"/>
        <v>3.4197000786662102E-10</v>
      </c>
      <c r="H44" s="130">
        <f>Paca!U52</f>
        <v>36203.497209807676</v>
      </c>
      <c r="I44" s="130">
        <f>'dep04'!U52+'dep05'!U52+'dep06'!U52+'dep13'!U52+'dep83'!U52+'dep84'!U52</f>
        <v>36203.497209807334</v>
      </c>
      <c r="J44" s="133"/>
      <c r="K44" s="129" t="str">
        <f t="shared" si="6"/>
        <v>T2 2010</v>
      </c>
      <c r="L44" s="160">
        <f t="shared" si="4"/>
        <v>-1.0011717677116394E-8</v>
      </c>
      <c r="M44" s="130">
        <f>Paca!AN52</f>
        <v>249814.78789634799</v>
      </c>
      <c r="N44" s="130">
        <f>'dep04'!AN52+'dep05'!AN52+'dep06'!AN52+'dep13'!AN52+'dep83'!AN52+'dep84'!AN52</f>
        <v>249814.787896358</v>
      </c>
      <c r="O44" s="133"/>
    </row>
    <row r="45" spans="1:15" x14ac:dyDescent="0.3">
      <c r="A45" s="129" t="str">
        <f>Paca!A53</f>
        <v>T3 2010</v>
      </c>
      <c r="B45" s="160">
        <f t="shared" si="2"/>
        <v>-2.990418579429388E-9</v>
      </c>
      <c r="C45" s="130">
        <f>Paca!B53</f>
        <v>38120.672975437003</v>
      </c>
      <c r="D45" s="130">
        <f>'dep04'!B53+'dep05'!B53+'dep06'!B53+'dep13'!B53+'dep83'!B53+'dep84'!B53</f>
        <v>38120.672975439993</v>
      </c>
      <c r="E45" s="133"/>
      <c r="F45" s="129" t="str">
        <f t="shared" si="5"/>
        <v>T3 2010</v>
      </c>
      <c r="G45" s="160">
        <f t="shared" si="3"/>
        <v>-2.0008883439004421E-9</v>
      </c>
      <c r="H45" s="130">
        <f>Paca!U53</f>
        <v>36968.809852325001</v>
      </c>
      <c r="I45" s="130">
        <f>'dep04'!U53+'dep05'!U53+'dep06'!U53+'dep13'!U53+'dep83'!U53+'dep84'!U53</f>
        <v>36968.809852327002</v>
      </c>
      <c r="J45" s="133"/>
      <c r="K45" s="129" t="str">
        <f t="shared" si="6"/>
        <v>T3 2010</v>
      </c>
      <c r="L45" s="160">
        <f t="shared" si="4"/>
        <v>1.3038516044616699E-8</v>
      </c>
      <c r="M45" s="130">
        <f>Paca!AN53</f>
        <v>254626.18416289703</v>
      </c>
      <c r="N45" s="130">
        <f>'dep04'!AN53+'dep05'!AN53+'dep06'!AN53+'dep13'!AN53+'dep83'!AN53+'dep84'!AN53</f>
        <v>254626.18416288399</v>
      </c>
      <c r="O45" s="133"/>
    </row>
    <row r="46" spans="1:15" x14ac:dyDescent="0.3">
      <c r="A46" s="129" t="str">
        <f>Paca!A54</f>
        <v>T4 2010</v>
      </c>
      <c r="B46" s="160">
        <f t="shared" si="2"/>
        <v>9.9680619314312935E-10</v>
      </c>
      <c r="C46" s="130">
        <f>Paca!B54</f>
        <v>38923.347325971001</v>
      </c>
      <c r="D46" s="130">
        <f>'dep04'!B54+'dep05'!B54+'dep06'!B54+'dep13'!B54+'dep83'!B54+'dep84'!B54</f>
        <v>38923.347325970004</v>
      </c>
      <c r="E46" s="133"/>
      <c r="F46" s="129" t="str">
        <f t="shared" si="5"/>
        <v>T4 2010</v>
      </c>
      <c r="G46" s="160">
        <f t="shared" si="3"/>
        <v>-3.2741809263825417E-10</v>
      </c>
      <c r="H46" s="130">
        <f>Paca!U54</f>
        <v>37902.386578276004</v>
      </c>
      <c r="I46" s="130">
        <f>'dep04'!U54+'dep05'!U54+'dep06'!U54+'dep13'!U54+'dep83'!U54+'dep84'!U54</f>
        <v>37902.386578276331</v>
      </c>
      <c r="J46" s="133"/>
      <c r="K46" s="129" t="str">
        <f t="shared" si="6"/>
        <v>T4 2010</v>
      </c>
      <c r="L46" s="160">
        <f t="shared" si="4"/>
        <v>2.0081643015146255E-9</v>
      </c>
      <c r="M46" s="130">
        <f>Paca!AN54</f>
        <v>256037.294258535</v>
      </c>
      <c r="N46" s="130">
        <f>'dep04'!AN54+'dep05'!AN54+'dep06'!AN54+'dep13'!AN54+'dep83'!AN54+'dep84'!AN54</f>
        <v>256037.29425853299</v>
      </c>
      <c r="O46" s="133"/>
    </row>
    <row r="47" spans="1:15" x14ac:dyDescent="0.3">
      <c r="A47" s="129" t="str">
        <f>Paca!A55</f>
        <v>T1 2011</v>
      </c>
      <c r="B47" s="160">
        <f t="shared" si="2"/>
        <v>0</v>
      </c>
      <c r="C47" s="130">
        <f>Paca!B55</f>
        <v>38446.317955366001</v>
      </c>
      <c r="D47" s="130">
        <f>'dep04'!B55+'dep05'!B55+'dep06'!B55+'dep13'!B55+'dep83'!B55+'dep84'!B55</f>
        <v>38446.317955366001</v>
      </c>
      <c r="E47" s="133"/>
      <c r="F47" s="129" t="str">
        <f t="shared" si="5"/>
        <v>T1 2011</v>
      </c>
      <c r="G47" s="160">
        <f t="shared" si="3"/>
        <v>-7.9962774179875851E-9</v>
      </c>
      <c r="H47" s="130">
        <f>Paca!U55</f>
        <v>38697.950697220331</v>
      </c>
      <c r="I47" s="130">
        <f>'dep04'!U55+'dep05'!U55+'dep06'!U55+'dep13'!U55+'dep83'!U55+'dep84'!U55</f>
        <v>38697.950697228327</v>
      </c>
      <c r="J47" s="133"/>
      <c r="K47" s="129" t="str">
        <f t="shared" si="6"/>
        <v>T1 2011</v>
      </c>
      <c r="L47" s="160">
        <f t="shared" si="4"/>
        <v>1.9790604710578918E-9</v>
      </c>
      <c r="M47" s="130">
        <f>Paca!AN55</f>
        <v>260187.61337643699</v>
      </c>
      <c r="N47" s="130">
        <f>'dep04'!AN55+'dep05'!AN55+'dep06'!AN55+'dep13'!AN55+'dep83'!AN55+'dep84'!AN55</f>
        <v>260187.61337643501</v>
      </c>
      <c r="O47" s="133"/>
    </row>
    <row r="48" spans="1:15" x14ac:dyDescent="0.3">
      <c r="A48" s="129" t="str">
        <f>Paca!A56</f>
        <v>T2 2011</v>
      </c>
      <c r="B48" s="160">
        <f t="shared" si="2"/>
        <v>3.0049704946577549E-9</v>
      </c>
      <c r="C48" s="130">
        <f>Paca!B56</f>
        <v>36974.474390026997</v>
      </c>
      <c r="D48" s="130">
        <f>'dep04'!B56+'dep05'!B56+'dep06'!B56+'dep13'!B56+'dep83'!B56+'dep84'!B56</f>
        <v>36974.474390023992</v>
      </c>
      <c r="E48" s="133"/>
      <c r="F48" s="129" t="str">
        <f t="shared" si="5"/>
        <v>T2 2011</v>
      </c>
      <c r="G48" s="160">
        <f t="shared" si="3"/>
        <v>3.2741809263825417E-10</v>
      </c>
      <c r="H48" s="130">
        <f>Paca!U56</f>
        <v>37762.951405208994</v>
      </c>
      <c r="I48" s="130">
        <f>'dep04'!U56+'dep05'!U56+'dep06'!U56+'dep13'!U56+'dep83'!U56+'dep84'!U56</f>
        <v>37762.951405208667</v>
      </c>
      <c r="J48" s="133"/>
      <c r="K48" s="129" t="str">
        <f t="shared" si="6"/>
        <v>T2 2011</v>
      </c>
      <c r="L48" s="160">
        <f t="shared" si="4"/>
        <v>3.9581209421157837E-9</v>
      </c>
      <c r="M48" s="130">
        <f>Paca!AN56</f>
        <v>259820.777409011</v>
      </c>
      <c r="N48" s="130">
        <f>'dep04'!AN56+'dep05'!AN56+'dep06'!AN56+'dep13'!AN56+'dep83'!AN56+'dep84'!AN56</f>
        <v>259820.77740900705</v>
      </c>
      <c r="O48" s="133"/>
    </row>
    <row r="49" spans="1:15" x14ac:dyDescent="0.3">
      <c r="A49" s="129" t="str">
        <f>Paca!A57</f>
        <v>T3 2011</v>
      </c>
      <c r="B49" s="160">
        <f t="shared" si="2"/>
        <v>2.9976945370435715E-9</v>
      </c>
      <c r="C49" s="130">
        <f>Paca!B57</f>
        <v>38012.947469350998</v>
      </c>
      <c r="D49" s="130">
        <f>'dep04'!B57+'dep05'!B57+'dep06'!B57+'dep13'!B57+'dep83'!B57+'dep84'!B57</f>
        <v>38012.947469348001</v>
      </c>
      <c r="E49" s="133"/>
      <c r="F49" s="129" t="str">
        <f t="shared" si="5"/>
        <v>T3 2011</v>
      </c>
      <c r="G49" s="160">
        <f t="shared" si="3"/>
        <v>2.6557245291769505E-9</v>
      </c>
      <c r="H49" s="130">
        <f>Paca!U57</f>
        <v>36876.190891494996</v>
      </c>
      <c r="I49" s="130">
        <f>'dep04'!U57+'dep05'!U57+'dep06'!U57+'dep13'!U57+'dep83'!U57+'dep84'!U57</f>
        <v>36876.190891492341</v>
      </c>
      <c r="J49" s="133"/>
      <c r="K49" s="129" t="str">
        <f t="shared" si="6"/>
        <v>T3 2011</v>
      </c>
      <c r="L49" s="160">
        <f t="shared" si="4"/>
        <v>-9.8953023552894592E-10</v>
      </c>
      <c r="M49" s="130">
        <f>Paca!AN57</f>
        <v>261923.67327379502</v>
      </c>
      <c r="N49" s="130">
        <f>'dep04'!AN57+'dep05'!AN57+'dep06'!AN57+'dep13'!AN57+'dep83'!AN57+'dep84'!AN57</f>
        <v>261923.67327379601</v>
      </c>
      <c r="O49" s="133"/>
    </row>
    <row r="50" spans="1:15" x14ac:dyDescent="0.3">
      <c r="A50" s="129" t="str">
        <f>Paca!A58</f>
        <v>T4 2011</v>
      </c>
      <c r="B50" s="160">
        <f t="shared" si="2"/>
        <v>0</v>
      </c>
      <c r="C50" s="130">
        <f>Paca!B58</f>
        <v>38198.963703974005</v>
      </c>
      <c r="D50" s="130">
        <f>'dep04'!B58+'dep05'!B58+'dep06'!B58+'dep13'!B58+'dep83'!B58+'dep84'!B58</f>
        <v>38198.963703973997</v>
      </c>
      <c r="E50" s="133"/>
      <c r="F50" s="129" t="str">
        <f t="shared" si="5"/>
        <v>T4 2011</v>
      </c>
      <c r="G50" s="160">
        <f t="shared" si="3"/>
        <v>6.5483618527650833E-10</v>
      </c>
      <c r="H50" s="130">
        <f>Paca!U58</f>
        <v>37162.390788729994</v>
      </c>
      <c r="I50" s="130">
        <f>'dep04'!U58+'dep05'!U58+'dep06'!U58+'dep13'!U58+'dep83'!U58+'dep84'!U58</f>
        <v>37162.390788729339</v>
      </c>
      <c r="J50" s="133"/>
      <c r="K50" s="129" t="str">
        <f t="shared" si="6"/>
        <v>T4 2011</v>
      </c>
      <c r="L50" s="160">
        <f t="shared" si="4"/>
        <v>6.9849193096160889E-9</v>
      </c>
      <c r="M50" s="130">
        <f>Paca!AN58</f>
        <v>262855.48143203498</v>
      </c>
      <c r="N50" s="130">
        <f>'dep04'!AN58+'dep05'!AN58+'dep06'!AN58+'dep13'!AN58+'dep83'!AN58+'dep84'!AN58</f>
        <v>262855.481432028</v>
      </c>
      <c r="O50" s="133"/>
    </row>
    <row r="51" spans="1:15" x14ac:dyDescent="0.3">
      <c r="A51" s="129" t="str">
        <f>Paca!A59</f>
        <v>T1 2012</v>
      </c>
      <c r="B51" s="160">
        <f t="shared" si="2"/>
        <v>-1.0040821507573128E-9</v>
      </c>
      <c r="C51" s="130">
        <f>Paca!B59</f>
        <v>36076.071590994994</v>
      </c>
      <c r="D51" s="130">
        <f>'dep04'!B59+'dep05'!B59+'dep06'!B59+'dep13'!B59+'dep83'!B59+'dep84'!B59</f>
        <v>36076.071590995998</v>
      </c>
      <c r="E51" s="133"/>
      <c r="F51" s="129" t="str">
        <f t="shared" si="5"/>
        <v>T1 2012</v>
      </c>
      <c r="G51" s="160">
        <f t="shared" si="3"/>
        <v>-3.2741809263825417E-10</v>
      </c>
      <c r="H51" s="130">
        <f>Paca!U59</f>
        <v>36554.788664500004</v>
      </c>
      <c r="I51" s="130">
        <f>'dep04'!U59+'dep05'!U59+'dep06'!U59+'dep13'!U59+'dep83'!U59+'dep84'!U59</f>
        <v>36554.788664500331</v>
      </c>
      <c r="J51" s="133"/>
      <c r="K51" s="129" t="str">
        <f t="shared" si="6"/>
        <v>T1 2012</v>
      </c>
      <c r="L51" s="160">
        <f t="shared" si="4"/>
        <v>-1.0186340659856796E-9</v>
      </c>
      <c r="M51" s="130">
        <f>Paca!AN59</f>
        <v>259162.21557441397</v>
      </c>
      <c r="N51" s="130">
        <f>'dep04'!AN59+'dep05'!AN59+'dep06'!AN59+'dep13'!AN59+'dep83'!AN59+'dep84'!AN59</f>
        <v>259162.21557441499</v>
      </c>
      <c r="O51" s="133"/>
    </row>
    <row r="52" spans="1:15" x14ac:dyDescent="0.3">
      <c r="A52" s="129" t="str">
        <f>Paca!A60</f>
        <v>T2 2012</v>
      </c>
      <c r="B52" s="160">
        <f t="shared" si="2"/>
        <v>4.9985828809440136E-9</v>
      </c>
      <c r="C52" s="130">
        <f>Paca!B60</f>
        <v>35518.265625257998</v>
      </c>
      <c r="D52" s="130">
        <f>'dep04'!B60+'dep05'!B60+'dep06'!B60+'dep13'!B60+'dep83'!B60+'dep84'!B60</f>
        <v>35518.265625253</v>
      </c>
      <c r="E52" s="133"/>
      <c r="F52" s="129" t="str">
        <f t="shared" si="5"/>
        <v>T2 2012</v>
      </c>
      <c r="G52" s="160">
        <f t="shared" si="3"/>
        <v>-3.3469405025243759E-10</v>
      </c>
      <c r="H52" s="130">
        <f>Paca!U60</f>
        <v>35394.863944930665</v>
      </c>
      <c r="I52" s="130">
        <f>'dep04'!U60+'dep05'!U60+'dep06'!U60+'dep13'!U60+'dep83'!U60+'dep84'!U60</f>
        <v>35394.863944930999</v>
      </c>
      <c r="J52" s="133"/>
      <c r="K52" s="129" t="str">
        <f t="shared" si="6"/>
        <v>T2 2012</v>
      </c>
      <c r="L52" s="160">
        <f t="shared" si="4"/>
        <v>2.9685907065868378E-9</v>
      </c>
      <c r="M52" s="130">
        <f>Paca!AN60</f>
        <v>248616.64950943098</v>
      </c>
      <c r="N52" s="130">
        <f>'dep04'!AN60+'dep05'!AN60+'dep06'!AN60+'dep13'!AN60+'dep83'!AN60+'dep84'!AN60</f>
        <v>248616.64950942801</v>
      </c>
      <c r="O52" s="133"/>
    </row>
    <row r="53" spans="1:15" x14ac:dyDescent="0.3">
      <c r="A53" s="129" t="str">
        <f>Paca!A61</f>
        <v>T3 2012</v>
      </c>
      <c r="B53" s="160">
        <f t="shared" si="2"/>
        <v>9.9680619314312935E-10</v>
      </c>
      <c r="C53" s="130">
        <f>Paca!B61</f>
        <v>35505.977741937</v>
      </c>
      <c r="D53" s="130">
        <f>'dep04'!B61+'dep05'!B61+'dep06'!B61+'dep13'!B61+'dep83'!B61+'dep84'!B61</f>
        <v>35505.977741936003</v>
      </c>
      <c r="E53" s="133"/>
      <c r="F53" s="129" t="str">
        <f t="shared" si="5"/>
        <v>T3 2012</v>
      </c>
      <c r="G53" s="160">
        <f t="shared" si="3"/>
        <v>-3.3469405025243759E-10</v>
      </c>
      <c r="H53" s="130">
        <f>Paca!U61</f>
        <v>35287.749490397</v>
      </c>
      <c r="I53" s="130">
        <f>'dep04'!U61+'dep05'!U61+'dep06'!U61+'dep13'!U61+'dep83'!U61+'dep84'!U61</f>
        <v>35287.749490397335</v>
      </c>
      <c r="J53" s="133"/>
      <c r="K53" s="129" t="str">
        <f t="shared" si="6"/>
        <v>T3 2012</v>
      </c>
      <c r="L53" s="160">
        <f t="shared" si="4"/>
        <v>0</v>
      </c>
      <c r="M53" s="130">
        <f>Paca!AN61</f>
        <v>245648.23962265102</v>
      </c>
      <c r="N53" s="130">
        <f>'dep04'!AN61+'dep05'!AN61+'dep06'!AN61+'dep13'!AN61+'dep83'!AN61+'dep84'!AN61</f>
        <v>245648.23962265099</v>
      </c>
      <c r="O53" s="133"/>
    </row>
    <row r="54" spans="1:15" x14ac:dyDescent="0.3">
      <c r="A54" s="129" t="str">
        <f>Paca!A62</f>
        <v>T4 2012</v>
      </c>
      <c r="B54" s="160">
        <f t="shared" si="2"/>
        <v>2.0008883439004421E-9</v>
      </c>
      <c r="C54" s="130">
        <f>Paca!B62</f>
        <v>34332.111537874</v>
      </c>
      <c r="D54" s="130">
        <f>'dep04'!B62+'dep05'!B62+'dep06'!B62+'dep13'!B62+'dep83'!B62+'dep84'!B62</f>
        <v>34332.111537871999</v>
      </c>
      <c r="E54" s="133"/>
      <c r="F54" s="129" t="str">
        <f t="shared" si="5"/>
        <v>T4 2012</v>
      </c>
      <c r="G54" s="160">
        <f t="shared" si="3"/>
        <v>0</v>
      </c>
      <c r="H54" s="130">
        <f>Paca!U62</f>
        <v>34314.078211702006</v>
      </c>
      <c r="I54" s="130">
        <f>'dep04'!U62+'dep05'!U62+'dep06'!U62+'dep13'!U62+'dep83'!U62+'dep84'!U62</f>
        <v>34314.078211701999</v>
      </c>
      <c r="J54" s="133"/>
      <c r="K54" s="129" t="str">
        <f t="shared" si="6"/>
        <v>T4 2012</v>
      </c>
      <c r="L54" s="160">
        <f t="shared" si="4"/>
        <v>9.3132257461547852E-10</v>
      </c>
      <c r="M54" s="130">
        <f>Paca!AN62</f>
        <v>240669.69394262397</v>
      </c>
      <c r="N54" s="130">
        <f>'dep04'!AN62+'dep05'!AN62+'dep06'!AN62+'dep13'!AN62+'dep83'!AN62+'dep84'!AN62</f>
        <v>240669.69394262304</v>
      </c>
      <c r="O54" s="133"/>
    </row>
    <row r="55" spans="1:15" x14ac:dyDescent="0.3">
      <c r="A55" s="129" t="str">
        <f>Paca!A63</f>
        <v>T1 2013</v>
      </c>
      <c r="B55" s="160">
        <f t="shared" si="2"/>
        <v>1.0040821507573128E-9</v>
      </c>
      <c r="C55" s="130">
        <f>Paca!B63</f>
        <v>34924.789205729001</v>
      </c>
      <c r="D55" s="130">
        <f>'dep04'!B63+'dep05'!B63+'dep06'!B63+'dep13'!B63+'dep83'!B63+'dep84'!B63</f>
        <v>34924.789205727997</v>
      </c>
      <c r="E55" s="133"/>
      <c r="F55" s="129" t="str">
        <f t="shared" si="5"/>
        <v>T1 2013</v>
      </c>
      <c r="G55" s="160">
        <f t="shared" si="3"/>
        <v>-1.100124791264534E-8</v>
      </c>
      <c r="H55" s="130">
        <f>Paca!U63</f>
        <v>34913.927587599333</v>
      </c>
      <c r="I55" s="130">
        <f>'dep04'!U63+'dep05'!U63+'dep06'!U63+'dep13'!U63+'dep83'!U63+'dep84'!U63</f>
        <v>34913.927587610335</v>
      </c>
      <c r="J55" s="133"/>
      <c r="K55" s="129" t="str">
        <f t="shared" si="6"/>
        <v>T1 2013</v>
      </c>
      <c r="L55" s="160">
        <f t="shared" si="4"/>
        <v>-5.005858838558197E-9</v>
      </c>
      <c r="M55" s="130">
        <f>Paca!AN63</f>
        <v>255302.24615532102</v>
      </c>
      <c r="N55" s="130">
        <f>'dep04'!AN63+'dep05'!AN63+'dep06'!AN63+'dep13'!AN63+'dep83'!AN63+'dep84'!AN63</f>
        <v>255302.24615532602</v>
      </c>
      <c r="O55" s="133"/>
    </row>
    <row r="56" spans="1:15" x14ac:dyDescent="0.3">
      <c r="A56" s="129" t="str">
        <f>Paca!A64</f>
        <v>T2 2013</v>
      </c>
      <c r="B56" s="160">
        <f t="shared" si="2"/>
        <v>-5.9953890740871429E-9</v>
      </c>
      <c r="C56" s="130">
        <f>Paca!B64</f>
        <v>35037.732399761</v>
      </c>
      <c r="D56" s="130">
        <f>'dep04'!B64+'dep05'!B64+'dep06'!B64+'dep13'!B64+'dep83'!B64+'dep84'!B64</f>
        <v>35037.732399766996</v>
      </c>
      <c r="E56" s="133"/>
      <c r="F56" s="129" t="str">
        <f t="shared" si="5"/>
        <v>T2 2013</v>
      </c>
      <c r="G56" s="160">
        <f t="shared" si="3"/>
        <v>-1.7666025087237358E-8</v>
      </c>
      <c r="H56" s="130">
        <f>Paca!U64</f>
        <v>34959.987245133671</v>
      </c>
      <c r="I56" s="130">
        <f>'dep04'!U64+'dep05'!U64+'dep06'!U64+'dep13'!U64+'dep83'!U64+'dep84'!U64</f>
        <v>34959.987245151337</v>
      </c>
      <c r="J56" s="133"/>
      <c r="K56" s="129" t="str">
        <f t="shared" si="6"/>
        <v>T2 2013</v>
      </c>
      <c r="L56" s="160">
        <f t="shared" si="4"/>
        <v>-1.0477378964424133E-9</v>
      </c>
      <c r="M56" s="130">
        <f>Paca!AN64</f>
        <v>252371.16164628399</v>
      </c>
      <c r="N56" s="130">
        <f>'dep04'!AN64+'dep05'!AN64+'dep06'!AN64+'dep13'!AN64+'dep83'!AN64+'dep84'!AN64</f>
        <v>252371.16164628504</v>
      </c>
      <c r="O56" s="133"/>
    </row>
    <row r="57" spans="1:15" x14ac:dyDescent="0.3">
      <c r="A57" s="129" t="str">
        <f>Paca!A65</f>
        <v>T3 2013</v>
      </c>
      <c r="B57" s="160">
        <f t="shared" si="2"/>
        <v>3.0049704946577549E-9</v>
      </c>
      <c r="C57" s="130">
        <f>Paca!B65</f>
        <v>34893.189760356006</v>
      </c>
      <c r="D57" s="130">
        <f>'dep04'!B65+'dep05'!B65+'dep06'!B65+'dep13'!B65+'dep83'!B65+'dep84'!B65</f>
        <v>34893.189760353001</v>
      </c>
      <c r="E57" s="133"/>
      <c r="F57" s="129" t="str">
        <f t="shared" si="5"/>
        <v>T3 2013</v>
      </c>
      <c r="G57" s="160">
        <f t="shared" si="3"/>
        <v>1.3315002433955669E-9</v>
      </c>
      <c r="H57" s="130">
        <f>Paca!U65</f>
        <v>35014.056614087334</v>
      </c>
      <c r="I57" s="130">
        <f>'dep04'!U65+'dep05'!U65+'dep06'!U65+'dep13'!U65+'dep83'!U65+'dep84'!U65</f>
        <v>35014.056614086003</v>
      </c>
      <c r="J57" s="133"/>
      <c r="K57" s="129" t="str">
        <f t="shared" si="6"/>
        <v>T3 2013</v>
      </c>
      <c r="L57" s="160">
        <f t="shared" si="4"/>
        <v>-9.8953023552894592E-10</v>
      </c>
      <c r="M57" s="130">
        <f>Paca!AN65</f>
        <v>255438.87180523601</v>
      </c>
      <c r="N57" s="130">
        <f>'dep04'!AN65+'dep05'!AN65+'dep06'!AN65+'dep13'!AN65+'dep83'!AN65+'dep84'!AN65</f>
        <v>255438.87180523699</v>
      </c>
      <c r="O57" s="133"/>
    </row>
    <row r="58" spans="1:15" x14ac:dyDescent="0.3">
      <c r="A58" s="129" t="str">
        <f>Paca!A66</f>
        <v>T4 2013</v>
      </c>
      <c r="B58" s="160">
        <f t="shared" si="2"/>
        <v>-4.0017766878008842E-9</v>
      </c>
      <c r="C58" s="130">
        <f>Paca!B66</f>
        <v>35230.983477022004</v>
      </c>
      <c r="D58" s="130">
        <f>'dep04'!B66+'dep05'!B66+'dep06'!B66+'dep13'!B66+'dep83'!B66+'dep84'!B66</f>
        <v>35230.983477026006</v>
      </c>
      <c r="E58" s="133"/>
      <c r="F58" s="129" t="str">
        <f t="shared" si="5"/>
        <v>T4 2013</v>
      </c>
      <c r="G58" s="160">
        <f t="shared" si="3"/>
        <v>-3.3469405025243759E-10</v>
      </c>
      <c r="H58" s="130">
        <f>Paca!U66</f>
        <v>35394.878526258668</v>
      </c>
      <c r="I58" s="130">
        <f>'dep04'!U66+'dep05'!U66+'dep06'!U66+'dep13'!U66+'dep83'!U66+'dep84'!U66</f>
        <v>35394.878526259003</v>
      </c>
      <c r="J58" s="133"/>
      <c r="K58" s="129" t="str">
        <f t="shared" si="6"/>
        <v>T4 2013</v>
      </c>
      <c r="L58" s="160">
        <f t="shared" si="4"/>
        <v>6.9849193096160889E-9</v>
      </c>
      <c r="M58" s="130">
        <f>Paca!AN66</f>
        <v>262146.70047986601</v>
      </c>
      <c r="N58" s="130">
        <f>'dep04'!AN66+'dep05'!AN66+'dep06'!AN66+'dep13'!AN66+'dep83'!AN66+'dep84'!AN66</f>
        <v>262146.70047985902</v>
      </c>
      <c r="O58" s="133"/>
    </row>
    <row r="59" spans="1:15" x14ac:dyDescent="0.3">
      <c r="A59" s="129" t="str">
        <f>Paca!A67</f>
        <v>T1 2014</v>
      </c>
      <c r="B59" s="160">
        <f t="shared" si="2"/>
        <v>-2.0081643015146255E-9</v>
      </c>
      <c r="C59" s="130">
        <f>Paca!B67</f>
        <v>34820.527543672993</v>
      </c>
      <c r="D59" s="130">
        <f>'dep04'!B67+'dep05'!B67+'dep06'!B67+'dep13'!B67+'dep83'!B67+'dep84'!B67</f>
        <v>34820.527543675002</v>
      </c>
      <c r="E59" s="133"/>
      <c r="F59" s="129" t="str">
        <f t="shared" si="5"/>
        <v>T1 2014</v>
      </c>
      <c r="G59" s="160">
        <f t="shared" si="3"/>
        <v>3.0049704946577549E-9</v>
      </c>
      <c r="H59" s="130">
        <f>Paca!U67</f>
        <v>34709.822365945336</v>
      </c>
      <c r="I59" s="130">
        <f>'dep04'!U67+'dep05'!U67+'dep06'!U67+'dep13'!U67+'dep83'!U67+'dep84'!U67</f>
        <v>34709.822365942331</v>
      </c>
      <c r="J59" s="133"/>
      <c r="K59" s="129" t="str">
        <f t="shared" si="6"/>
        <v>T1 2014</v>
      </c>
      <c r="L59" s="160">
        <f t="shared" si="4"/>
        <v>1.0943040251731873E-8</v>
      </c>
      <c r="M59" s="130">
        <f>Paca!AN67</f>
        <v>265056.95268965396</v>
      </c>
      <c r="N59" s="130">
        <f>'dep04'!AN67+'dep05'!AN67+'dep06'!AN67+'dep13'!AN67+'dep83'!AN67+'dep84'!AN67</f>
        <v>265056.95268964302</v>
      </c>
      <c r="O59" s="133"/>
    </row>
    <row r="60" spans="1:15" x14ac:dyDescent="0.3">
      <c r="A60" s="129" t="str">
        <f>Paca!A68</f>
        <v>T2 2014</v>
      </c>
      <c r="B60" s="160">
        <f t="shared" si="2"/>
        <v>6.0026650317013264E-9</v>
      </c>
      <c r="C60" s="130">
        <f>Paca!B68</f>
        <v>34277.820090993002</v>
      </c>
      <c r="D60" s="130">
        <f>'dep04'!B68+'dep05'!B68+'dep06'!B68+'dep13'!B68+'dep83'!B68+'dep84'!B68</f>
        <v>34277.820090986999</v>
      </c>
      <c r="E60" s="133"/>
      <c r="F60" s="129" t="str">
        <f t="shared" si="5"/>
        <v>T2 2014</v>
      </c>
      <c r="G60" s="160">
        <f t="shared" si="3"/>
        <v>-4.3364707380533218E-9</v>
      </c>
      <c r="H60" s="130">
        <f>Paca!U68</f>
        <v>34216.045136927663</v>
      </c>
      <c r="I60" s="130">
        <f>'dep04'!U68+'dep05'!U68+'dep06'!U68+'dep13'!U68+'dep83'!U68+'dep84'!U68</f>
        <v>34216.045136932</v>
      </c>
      <c r="J60" s="133"/>
      <c r="K60" s="129" t="str">
        <f t="shared" si="6"/>
        <v>T2 2014</v>
      </c>
      <c r="L60" s="160">
        <f t="shared" si="4"/>
        <v>2.0372681319713593E-9</v>
      </c>
      <c r="M60" s="130">
        <f>Paca!AN68</f>
        <v>256937.403803516</v>
      </c>
      <c r="N60" s="130">
        <f>'dep04'!AN68+'dep05'!AN68+'dep06'!AN68+'dep13'!AN68+'dep83'!AN68+'dep84'!AN68</f>
        <v>256937.40380351397</v>
      </c>
      <c r="O60" s="133"/>
    </row>
    <row r="61" spans="1:15" x14ac:dyDescent="0.3">
      <c r="A61" s="129" t="str">
        <f>Paca!A69</f>
        <v>T3 2014</v>
      </c>
      <c r="B61" s="160">
        <f t="shared" si="2"/>
        <v>3.0049704946577549E-9</v>
      </c>
      <c r="C61" s="130">
        <f>Paca!B69</f>
        <v>33968.560360410003</v>
      </c>
      <c r="D61" s="130">
        <f>'dep04'!B69+'dep05'!B69+'dep06'!B69+'dep13'!B69+'dep83'!B69+'dep84'!B69</f>
        <v>33968.560360406998</v>
      </c>
      <c r="E61" s="133"/>
      <c r="F61" s="129" t="str">
        <f t="shared" si="5"/>
        <v>T3 2014</v>
      </c>
      <c r="G61" s="160">
        <f t="shared" si="3"/>
        <v>-7.6543074101209641E-9</v>
      </c>
      <c r="H61" s="130">
        <f>Paca!U69</f>
        <v>33919.140321831008</v>
      </c>
      <c r="I61" s="130">
        <f>'dep04'!U69+'dep05'!U69+'dep06'!U69+'dep13'!U69+'dep83'!U69+'dep84'!U69</f>
        <v>33919.140321838662</v>
      </c>
      <c r="J61" s="133"/>
      <c r="K61" s="129" t="str">
        <f t="shared" si="6"/>
        <v>T3 2014</v>
      </c>
      <c r="L61" s="160">
        <f t="shared" si="4"/>
        <v>-8.9930836111307144E-9</v>
      </c>
      <c r="M61" s="130">
        <f>Paca!AN69</f>
        <v>248630.02723294302</v>
      </c>
      <c r="N61" s="130">
        <f>'dep04'!AN69+'dep05'!AN69+'dep06'!AN69+'dep13'!AN69+'dep83'!AN69+'dep84'!AN69</f>
        <v>248630.02723295201</v>
      </c>
      <c r="O61" s="133"/>
    </row>
    <row r="62" spans="1:15" x14ac:dyDescent="0.3">
      <c r="A62" s="129" t="str">
        <f>Paca!A70</f>
        <v>T4 2014</v>
      </c>
      <c r="B62" s="160">
        <f t="shared" si="2"/>
        <v>2.0008883439004421E-9</v>
      </c>
      <c r="C62" s="130">
        <f>Paca!B70</f>
        <v>35293.650596735002</v>
      </c>
      <c r="D62" s="130">
        <f>'dep04'!B70+'dep05'!B70+'dep06'!B70+'dep13'!B70+'dep83'!B70+'dep84'!B70</f>
        <v>35293.650596733001</v>
      </c>
      <c r="E62" s="133"/>
      <c r="F62" s="129" t="str">
        <f t="shared" si="5"/>
        <v>T4 2014</v>
      </c>
      <c r="G62" s="160">
        <f t="shared" si="3"/>
        <v>-1.6661942936480045E-9</v>
      </c>
      <c r="H62" s="130">
        <f>Paca!U70</f>
        <v>34520.895784165332</v>
      </c>
      <c r="I62" s="130">
        <f>'dep04'!U70+'dep05'!U70+'dep06'!U70+'dep13'!U70+'dep83'!U70+'dep84'!U70</f>
        <v>34520.895784166998</v>
      </c>
      <c r="J62" s="133"/>
      <c r="K62" s="129" t="str">
        <f t="shared" si="6"/>
        <v>T4 2014</v>
      </c>
      <c r="L62" s="160">
        <f t="shared" si="4"/>
        <v>-1.0477378964424133E-9</v>
      </c>
      <c r="M62" s="130">
        <f>Paca!AN70</f>
        <v>265330.10599849198</v>
      </c>
      <c r="N62" s="130">
        <f>'dep04'!AN70+'dep05'!AN70+'dep06'!AN70+'dep13'!AN70+'dep83'!AN70+'dep84'!AN70</f>
        <v>265330.10599849303</v>
      </c>
      <c r="O62" s="133"/>
    </row>
    <row r="63" spans="1:15" x14ac:dyDescent="0.3">
      <c r="A63" s="129" t="str">
        <f>Paca!A71</f>
        <v>T1 2015</v>
      </c>
      <c r="B63" s="160">
        <f t="shared" si="2"/>
        <v>2.0008883439004421E-9</v>
      </c>
      <c r="C63" s="130">
        <f>Paca!B71</f>
        <v>33954.435723331</v>
      </c>
      <c r="D63" s="130">
        <f>'dep04'!B71+'dep05'!B71+'dep06'!B71+'dep13'!B71+'dep83'!B71+'dep84'!B71</f>
        <v>33954.435723328999</v>
      </c>
      <c r="E63" s="133"/>
      <c r="F63" s="129" t="str">
        <f t="shared" si="5"/>
        <v>T1 2015</v>
      </c>
      <c r="G63" s="160">
        <f t="shared" si="3"/>
        <v>2.0008883439004421E-9</v>
      </c>
      <c r="H63" s="130">
        <f>Paca!U71</f>
        <v>34350.944614632666</v>
      </c>
      <c r="I63" s="130">
        <f>'dep04'!U71+'dep05'!U71+'dep06'!U71+'dep13'!U71+'dep83'!U71+'dep84'!U71</f>
        <v>34350.944614630665</v>
      </c>
      <c r="J63" s="133"/>
      <c r="K63" s="129" t="str">
        <f t="shared" si="6"/>
        <v>T1 2015</v>
      </c>
      <c r="L63" s="160">
        <f t="shared" si="4"/>
        <v>3.9581209421157837E-9</v>
      </c>
      <c r="M63" s="130">
        <f>Paca!AN71</f>
        <v>264552.28256451897</v>
      </c>
      <c r="N63" s="130">
        <f>'dep04'!AN71+'dep05'!AN71+'dep06'!AN71+'dep13'!AN71+'dep83'!AN71+'dep84'!AN71</f>
        <v>264552.28256451502</v>
      </c>
      <c r="O63" s="133"/>
    </row>
    <row r="64" spans="1:15" x14ac:dyDescent="0.3">
      <c r="A64" s="129" t="str">
        <f>Paca!A72</f>
        <v>T2 2015</v>
      </c>
      <c r="B64" s="160">
        <f t="shared" si="2"/>
        <v>-1.0040821507573128E-9</v>
      </c>
      <c r="C64" s="130">
        <f>Paca!B72</f>
        <v>37308.053673032999</v>
      </c>
      <c r="D64" s="130">
        <f>'dep04'!B72+'dep05'!B72+'dep06'!B72+'dep13'!B72+'dep83'!B72+'dep84'!B72</f>
        <v>37308.053673034003</v>
      </c>
      <c r="E64" s="133"/>
      <c r="F64" s="129" t="str">
        <f t="shared" si="5"/>
        <v>T2 2015</v>
      </c>
      <c r="G64" s="160">
        <f t="shared" si="3"/>
        <v>-6.6938810050487518E-10</v>
      </c>
      <c r="H64" s="130">
        <f>Paca!U72</f>
        <v>36709.390237662999</v>
      </c>
      <c r="I64" s="130">
        <f>'dep04'!U72+'dep05'!U72+'dep06'!U72+'dep13'!U72+'dep83'!U72+'dep84'!U72</f>
        <v>36709.390237663669</v>
      </c>
      <c r="J64" s="133"/>
      <c r="K64" s="129" t="str">
        <f t="shared" si="6"/>
        <v>T2 2015</v>
      </c>
      <c r="L64" s="160">
        <f t="shared" si="4"/>
        <v>-5.9953890740871429E-9</v>
      </c>
      <c r="M64" s="130">
        <f>Paca!AN72</f>
        <v>277234.92665233702</v>
      </c>
      <c r="N64" s="130">
        <f>'dep04'!AN72+'dep05'!AN72+'dep06'!AN72+'dep13'!AN72+'dep83'!AN72+'dep84'!AN72</f>
        <v>277234.92665234301</v>
      </c>
      <c r="O64" s="133"/>
    </row>
    <row r="65" spans="1:15" x14ac:dyDescent="0.3">
      <c r="A65" s="129" t="str">
        <f>Paca!A73</f>
        <v>T3 2015</v>
      </c>
      <c r="B65" s="160">
        <f t="shared" si="2"/>
        <v>1.9936123862862587E-9</v>
      </c>
      <c r="C65" s="130">
        <f>Paca!B73</f>
        <v>37706.125087146997</v>
      </c>
      <c r="D65" s="130">
        <f>'dep04'!B73+'dep05'!B73+'dep06'!B73+'dep13'!B73+'dep83'!B73+'dep84'!B73</f>
        <v>37706.125087145003</v>
      </c>
      <c r="E65" s="133"/>
      <c r="F65" s="129" t="str">
        <f t="shared" si="5"/>
        <v>T3 2015</v>
      </c>
      <c r="G65" s="160">
        <f t="shared" si="3"/>
        <v>-1.4006218407303095E-8</v>
      </c>
      <c r="H65" s="130">
        <f>Paca!U73</f>
        <v>37998.934056152997</v>
      </c>
      <c r="I65" s="130">
        <f>'dep04'!U73+'dep05'!U73+'dep06'!U73+'dep13'!U73+'dep83'!U73+'dep84'!U73</f>
        <v>37998.934056167003</v>
      </c>
      <c r="J65" s="133"/>
      <c r="K65" s="129" t="str">
        <f t="shared" si="6"/>
        <v>T3 2015</v>
      </c>
      <c r="L65" s="160">
        <f t="shared" si="4"/>
        <v>-3.9581209421157837E-9</v>
      </c>
      <c r="M65" s="130">
        <f>Paca!AN73</f>
        <v>276861.23782848602</v>
      </c>
      <c r="N65" s="130">
        <f>'dep04'!AN73+'dep05'!AN73+'dep06'!AN73+'dep13'!AN73+'dep83'!AN73+'dep84'!AN73</f>
        <v>276861.23782848998</v>
      </c>
      <c r="O65" s="133"/>
    </row>
    <row r="66" spans="1:15" x14ac:dyDescent="0.3">
      <c r="A66" s="129" t="str">
        <f>Paca!A74</f>
        <v>T4 2015</v>
      </c>
      <c r="B66" s="160">
        <f t="shared" si="2"/>
        <v>-2.0008883439004421E-9</v>
      </c>
      <c r="C66" s="130">
        <f>Paca!B74</f>
        <v>38263.756447091</v>
      </c>
      <c r="D66" s="130">
        <f>'dep04'!B74+'dep05'!B74+'dep06'!B74+'dep13'!B74+'dep83'!B74+'dep84'!B74</f>
        <v>38263.756447093001</v>
      </c>
      <c r="E66" s="133"/>
      <c r="F66" s="129" t="str">
        <f t="shared" si="5"/>
        <v>T4 2015</v>
      </c>
      <c r="G66" s="160">
        <f t="shared" si="3"/>
        <v>-1.3387762010097504E-9</v>
      </c>
      <c r="H66" s="130">
        <f>Paca!U74</f>
        <v>38414.599302690331</v>
      </c>
      <c r="I66" s="130">
        <f>'dep04'!U74+'dep05'!U74+'dep06'!U74+'dep13'!U74+'dep83'!U74+'dep84'!U74</f>
        <v>38414.599302691669</v>
      </c>
      <c r="J66" s="133"/>
      <c r="K66" s="129" t="str">
        <f t="shared" si="6"/>
        <v>T4 2015</v>
      </c>
      <c r="L66" s="160">
        <f t="shared" si="4"/>
        <v>-3.9581209421157837E-9</v>
      </c>
      <c r="M66" s="130">
        <f>Paca!AN74</f>
        <v>268228.34544250905</v>
      </c>
      <c r="N66" s="130">
        <f>'dep04'!AN74+'dep05'!AN74+'dep06'!AN74+'dep13'!AN74+'dep83'!AN74+'dep84'!AN74</f>
        <v>268228.345442513</v>
      </c>
      <c r="O66" s="133"/>
    </row>
    <row r="67" spans="1:15" x14ac:dyDescent="0.3">
      <c r="A67" s="129" t="str">
        <f>Paca!A75</f>
        <v>T1 2016</v>
      </c>
      <c r="B67" s="160">
        <f t="shared" si="2"/>
        <v>0</v>
      </c>
      <c r="C67" s="130">
        <f>Paca!B75</f>
        <v>39127.081410364</v>
      </c>
      <c r="D67" s="130">
        <f>'dep04'!B75+'dep05'!B75+'dep06'!B75+'dep13'!B75+'dep83'!B75+'dep84'!B75</f>
        <v>39127.081410364</v>
      </c>
      <c r="E67" s="133"/>
      <c r="F67" s="129" t="str">
        <f t="shared" ref="F67:F78" si="7">A67</f>
        <v>T1 2016</v>
      </c>
      <c r="G67" s="160">
        <f t="shared" si="3"/>
        <v>-1.5003024600446224E-8</v>
      </c>
      <c r="H67" s="130">
        <f>Paca!U75</f>
        <v>39228.47654419567</v>
      </c>
      <c r="I67" s="130">
        <f>'dep04'!U75+'dep05'!U75+'dep06'!U75+'dep13'!U75+'dep83'!U75+'dep84'!U75</f>
        <v>39228.476544210673</v>
      </c>
      <c r="J67" s="133"/>
      <c r="K67" s="129" t="str">
        <f t="shared" ref="K67:K76" si="8">A67</f>
        <v>T1 2016</v>
      </c>
      <c r="L67" s="160">
        <f t="shared" si="4"/>
        <v>4.9476511776447296E-9</v>
      </c>
      <c r="M67" s="130">
        <f>Paca!AN75</f>
        <v>278036.58922081499</v>
      </c>
      <c r="N67" s="130">
        <f>'dep04'!AN75+'dep05'!AN75+'dep06'!AN75+'dep13'!AN75+'dep83'!AN75+'dep84'!AN75</f>
        <v>278036.58922081004</v>
      </c>
      <c r="O67" s="133"/>
    </row>
    <row r="68" spans="1:15" x14ac:dyDescent="0.3">
      <c r="A68" s="129" t="str">
        <f>Paca!A76</f>
        <v>T2 2016</v>
      </c>
      <c r="B68" s="160">
        <f t="shared" ref="B68:B77" si="9">C68-D68</f>
        <v>-9.9680619314312935E-10</v>
      </c>
      <c r="C68" s="130">
        <f>Paca!B76</f>
        <v>40919.282089836001</v>
      </c>
      <c r="D68" s="130">
        <f>'dep04'!B76+'dep05'!B76+'dep06'!B76+'dep13'!B76+'dep83'!B76+'dep84'!B76</f>
        <v>40919.282089836997</v>
      </c>
      <c r="E68" s="133"/>
      <c r="F68" s="129" t="str">
        <f t="shared" si="7"/>
        <v>T2 2016</v>
      </c>
      <c r="G68" s="160">
        <f t="shared" ref="G68:G77" si="10">H68-I68</f>
        <v>-1.6661942936480045E-9</v>
      </c>
      <c r="H68" s="130">
        <f>Paca!U76</f>
        <v>40645.015111878667</v>
      </c>
      <c r="I68" s="130">
        <f>'dep04'!U76+'dep05'!U76+'dep06'!U76+'dep13'!U76+'dep83'!U76+'dep84'!U76</f>
        <v>40645.015111880333</v>
      </c>
      <c r="J68" s="133"/>
      <c r="K68" s="129" t="str">
        <f t="shared" si="8"/>
        <v>T2 2016</v>
      </c>
      <c r="L68" s="160">
        <f t="shared" ref="L68:L77" si="11">M68-N68</f>
        <v>1.9790604710578918E-9</v>
      </c>
      <c r="M68" s="130">
        <f>Paca!AN76</f>
        <v>294393.13325606997</v>
      </c>
      <c r="N68" s="130">
        <f>'dep04'!AN76+'dep05'!AN76+'dep06'!AN76+'dep13'!AN76+'dep83'!AN76+'dep84'!AN76</f>
        <v>294393.13325606799</v>
      </c>
      <c r="O68" s="133"/>
    </row>
    <row r="69" spans="1:15" x14ac:dyDescent="0.3">
      <c r="A69" s="129" t="str">
        <f>Paca!A77</f>
        <v>T3 2016</v>
      </c>
      <c r="B69" s="160">
        <f t="shared" si="9"/>
        <v>3.9945007301867008E-9</v>
      </c>
      <c r="C69" s="130">
        <f>Paca!B77</f>
        <v>41337.921500162993</v>
      </c>
      <c r="D69" s="130">
        <f>'dep04'!B77+'dep05'!B77+'dep06'!B77+'dep13'!B77+'dep83'!B77+'dep84'!B77</f>
        <v>41337.921500158998</v>
      </c>
      <c r="E69" s="133"/>
      <c r="F69" s="129" t="str">
        <f t="shared" si="7"/>
        <v>T3 2016</v>
      </c>
      <c r="G69" s="160">
        <f t="shared" si="10"/>
        <v>1.3002136256545782E-8</v>
      </c>
      <c r="H69" s="130">
        <f>Paca!U77</f>
        <v>42334.469699179666</v>
      </c>
      <c r="I69" s="130">
        <f>'dep04'!U77+'dep05'!U77+'dep06'!U77+'dep13'!U77+'dep83'!U77+'dep84'!U77</f>
        <v>42334.469699166664</v>
      </c>
      <c r="J69" s="133"/>
      <c r="K69" s="129" t="str">
        <f t="shared" si="8"/>
        <v>T3 2016</v>
      </c>
      <c r="L69" s="160">
        <f t="shared" si="11"/>
        <v>6.9849193096160889E-9</v>
      </c>
      <c r="M69" s="130">
        <f>Paca!AN77</f>
        <v>292900.96119138901</v>
      </c>
      <c r="N69" s="130">
        <f>'dep04'!AN77+'dep05'!AN77+'dep06'!AN77+'dep13'!AN77+'dep83'!AN77+'dep84'!AN77</f>
        <v>292900.96119138203</v>
      </c>
      <c r="O69" s="133"/>
    </row>
    <row r="70" spans="1:15" x14ac:dyDescent="0.3">
      <c r="A70" s="129" t="str">
        <f>Paca!A78</f>
        <v>T4 2016</v>
      </c>
      <c r="B70" s="160">
        <f t="shared" si="9"/>
        <v>-2.0008883439004421E-9</v>
      </c>
      <c r="C70" s="130">
        <f>Paca!B78</f>
        <v>43587.426508083001</v>
      </c>
      <c r="D70" s="130">
        <f>'dep04'!B78+'dep05'!B78+'dep06'!B78+'dep13'!B78+'dep83'!B78+'dep84'!B78</f>
        <v>43587.426508085002</v>
      </c>
      <c r="E70" s="133"/>
      <c r="F70" s="129" t="str">
        <f t="shared" si="7"/>
        <v>T4 2016</v>
      </c>
      <c r="G70" s="160">
        <f t="shared" si="10"/>
        <v>0</v>
      </c>
      <c r="H70" s="130">
        <f>Paca!U78</f>
        <v>42804.975744042335</v>
      </c>
      <c r="I70" s="130">
        <f>'dep04'!U78+'dep05'!U78+'dep06'!U78+'dep13'!U78+'dep83'!U78+'dep84'!U78</f>
        <v>42804.975744042335</v>
      </c>
      <c r="J70" s="133"/>
      <c r="K70" s="129" t="str">
        <f t="shared" si="8"/>
        <v>T4 2016</v>
      </c>
      <c r="L70" s="160">
        <f t="shared" si="11"/>
        <v>-3.0267983675003052E-9</v>
      </c>
      <c r="M70" s="130">
        <f>Paca!AN78</f>
        <v>298548.98730283597</v>
      </c>
      <c r="N70" s="130">
        <f>'dep04'!AN78+'dep05'!AN78+'dep06'!AN78+'dep13'!AN78+'dep83'!AN78+'dep84'!AN78</f>
        <v>298548.987302839</v>
      </c>
      <c r="O70" s="133"/>
    </row>
    <row r="71" spans="1:15" x14ac:dyDescent="0.3">
      <c r="A71" s="129" t="str">
        <f>Paca!A79</f>
        <v>T1 2017</v>
      </c>
      <c r="B71" s="160">
        <f t="shared" si="9"/>
        <v>4.9913069233298302E-9</v>
      </c>
      <c r="C71" s="130">
        <f>Paca!B79</f>
        <v>45123.405843410001</v>
      </c>
      <c r="D71" s="130">
        <f>'dep04'!B79+'dep05'!B79+'dep06'!B79+'dep13'!B79+'dep83'!B79+'dep84'!B79</f>
        <v>45123.405843405009</v>
      </c>
      <c r="E71" s="133"/>
      <c r="F71" s="129" t="str">
        <f t="shared" si="7"/>
        <v>T1 2017</v>
      </c>
      <c r="G71" s="160">
        <f t="shared" si="10"/>
        <v>-2.0008883439004421E-9</v>
      </c>
      <c r="H71" s="130">
        <f>Paca!U79</f>
        <v>45455.480629317666</v>
      </c>
      <c r="I71" s="130">
        <f>'dep04'!U79+'dep05'!U79+'dep06'!U79+'dep13'!U79+'dep83'!U79+'dep84'!U79</f>
        <v>45455.480629319667</v>
      </c>
      <c r="J71" s="133"/>
      <c r="K71" s="129" t="str">
        <f t="shared" si="8"/>
        <v>T1 2017</v>
      </c>
      <c r="L71" s="160">
        <f t="shared" si="11"/>
        <v>-3.0267983675003052E-9</v>
      </c>
      <c r="M71" s="130">
        <f>Paca!AN79</f>
        <v>325044.933311467</v>
      </c>
      <c r="N71" s="130">
        <f>'dep04'!AN79+'dep05'!AN79+'dep06'!AN79+'dep13'!AN79+'dep83'!AN79+'dep84'!AN79</f>
        <v>325044.93331147003</v>
      </c>
      <c r="O71" s="133"/>
    </row>
    <row r="72" spans="1:15" x14ac:dyDescent="0.3">
      <c r="A72" s="129" t="str">
        <f>Paca!A80</f>
        <v>T2 2017</v>
      </c>
      <c r="B72" s="160">
        <f t="shared" si="9"/>
        <v>-2.0008883439004421E-9</v>
      </c>
      <c r="C72" s="130">
        <f>Paca!B80</f>
        <v>46777.820375209994</v>
      </c>
      <c r="D72" s="130">
        <f>'dep04'!B80+'dep05'!B80+'dep06'!B80+'dep13'!B80+'dep83'!B80+'dep84'!B80</f>
        <v>46777.820375211995</v>
      </c>
      <c r="E72" s="133"/>
      <c r="F72" s="129" t="str">
        <f t="shared" si="7"/>
        <v>T2 2017</v>
      </c>
      <c r="G72" s="160">
        <f t="shared" si="10"/>
        <v>-2.6702764444053173E-9</v>
      </c>
      <c r="H72" s="130">
        <f>Paca!U80</f>
        <v>46707.452723515664</v>
      </c>
      <c r="I72" s="130">
        <f>'dep04'!U80+'dep05'!U80+'dep06'!U80+'dep13'!U80+'dep83'!U80+'dep84'!U80</f>
        <v>46707.452723518334</v>
      </c>
      <c r="J72" s="133"/>
      <c r="K72" s="129" t="str">
        <f t="shared" si="8"/>
        <v>T2 2017</v>
      </c>
      <c r="L72" s="160">
        <f t="shared" si="11"/>
        <v>4.0163286030292511E-9</v>
      </c>
      <c r="M72" s="130">
        <f>Paca!AN80</f>
        <v>335336.56198511901</v>
      </c>
      <c r="N72" s="130">
        <f>'dep04'!AN80+'dep05'!AN80+'dep06'!AN80+'dep13'!AN80+'dep83'!AN80+'dep84'!AN80</f>
        <v>335336.561985115</v>
      </c>
      <c r="O72" s="133"/>
    </row>
    <row r="73" spans="1:15" x14ac:dyDescent="0.3">
      <c r="A73" s="129" t="str">
        <f>Paca!A81</f>
        <v>T3 2017</v>
      </c>
      <c r="B73" s="160">
        <f t="shared" si="9"/>
        <v>1.0113581083714962E-9</v>
      </c>
      <c r="C73" s="130">
        <f>Paca!B81</f>
        <v>48147.803325201006</v>
      </c>
      <c r="D73" s="130">
        <f>'dep04'!B81+'dep05'!B81+'dep06'!B81+'dep13'!B81+'dep83'!B81+'dep84'!B81</f>
        <v>48147.803325199995</v>
      </c>
      <c r="E73" s="133"/>
      <c r="F73" s="129" t="str">
        <f t="shared" si="7"/>
        <v>T3 2017</v>
      </c>
      <c r="G73" s="160">
        <f t="shared" si="10"/>
        <v>-3.2741809263825417E-10</v>
      </c>
      <c r="H73" s="130">
        <f>Paca!U81</f>
        <v>48703.419933448669</v>
      </c>
      <c r="I73" s="130">
        <f>'dep04'!U81+'dep05'!U81+'dep06'!U81+'dep13'!U81+'dep83'!U81+'dep84'!U81</f>
        <v>48703.419933448997</v>
      </c>
      <c r="J73" s="133"/>
      <c r="K73" s="129" t="str">
        <f t="shared" si="8"/>
        <v>T3 2017</v>
      </c>
      <c r="L73" s="160">
        <f t="shared" si="11"/>
        <v>-1.1059455573558807E-8</v>
      </c>
      <c r="M73" s="130">
        <f>Paca!AN81</f>
        <v>345238.50758818997</v>
      </c>
      <c r="N73" s="130">
        <f>'dep04'!AN81+'dep05'!AN81+'dep06'!AN81+'dep13'!AN81+'dep83'!AN81+'dep84'!AN81</f>
        <v>345238.50758820103</v>
      </c>
      <c r="O73" s="133"/>
    </row>
    <row r="74" spans="1:15" x14ac:dyDescent="0.3">
      <c r="A74" s="129" t="str">
        <f>Paca!A82</f>
        <v>T4 2017</v>
      </c>
      <c r="B74" s="160">
        <f t="shared" si="9"/>
        <v>1.0040821507573128E-9</v>
      </c>
      <c r="C74" s="130">
        <f>Paca!B82</f>
        <v>49502.242823462002</v>
      </c>
      <c r="D74" s="130">
        <f>'dep04'!B82+'dep05'!B82+'dep06'!B82+'dep13'!B82+'dep83'!B82+'dep84'!B82</f>
        <v>49502.242823460998</v>
      </c>
      <c r="E74" s="133"/>
      <c r="F74" s="129" t="str">
        <f t="shared" si="7"/>
        <v>T4 2017</v>
      </c>
      <c r="G74" s="160">
        <f t="shared" si="10"/>
        <v>1.100124791264534E-8</v>
      </c>
      <c r="H74" s="130">
        <f>Paca!U82</f>
        <v>49813.468511314662</v>
      </c>
      <c r="I74" s="130">
        <f>'dep04'!U82+'dep05'!U82+'dep06'!U82+'dep13'!U82+'dep83'!U82+'dep84'!U82</f>
        <v>49813.468511303661</v>
      </c>
      <c r="J74" s="133"/>
      <c r="K74" s="129" t="str">
        <f t="shared" si="8"/>
        <v>T4 2017</v>
      </c>
      <c r="L74" s="160">
        <f t="shared" si="11"/>
        <v>8.9639797806739807E-9</v>
      </c>
      <c r="M74" s="130">
        <f>Paca!AN82</f>
        <v>342451.46941319096</v>
      </c>
      <c r="N74" s="130">
        <f>'dep04'!AN82+'dep05'!AN82+'dep06'!AN82+'dep13'!AN82+'dep83'!AN82+'dep84'!AN82</f>
        <v>342451.469413182</v>
      </c>
    </row>
    <row r="75" spans="1:15" x14ac:dyDescent="0.3">
      <c r="A75" s="129" t="str">
        <f>Paca!A83</f>
        <v>T1 2018</v>
      </c>
      <c r="B75" s="160">
        <f t="shared" si="9"/>
        <v>0</v>
      </c>
      <c r="C75" s="130">
        <f>Paca!B83</f>
        <v>50786.280064373001</v>
      </c>
      <c r="D75" s="130">
        <f>'dep04'!B83+'dep05'!B83+'dep06'!B83+'dep13'!B83+'dep83'!B83+'dep84'!B83</f>
        <v>50786.280064372993</v>
      </c>
      <c r="E75" s="133"/>
      <c r="F75" s="129" t="str">
        <f t="shared" si="7"/>
        <v>T1 2018</v>
      </c>
      <c r="G75" s="160">
        <f t="shared" si="10"/>
        <v>2.0008883439004421E-9</v>
      </c>
      <c r="H75" s="130">
        <f>Paca!U83</f>
        <v>51217.934482088334</v>
      </c>
      <c r="I75" s="130">
        <f>'dep04'!U83+'dep05'!U83+'dep06'!U83+'dep13'!U83+'dep83'!U83+'dep84'!U83</f>
        <v>51217.934482086333</v>
      </c>
      <c r="J75" s="133"/>
      <c r="K75" s="129" t="str">
        <f t="shared" si="8"/>
        <v>T1 2018</v>
      </c>
      <c r="L75" s="160">
        <f t="shared" si="11"/>
        <v>-5.9953890740871429E-9</v>
      </c>
      <c r="M75" s="130">
        <f>Paca!AN83</f>
        <v>351399.07866134297</v>
      </c>
      <c r="N75" s="130">
        <f>'dep04'!AN83+'dep05'!AN83+'dep06'!AN83+'dep13'!AN83+'dep83'!AN83+'dep84'!AN83</f>
        <v>351399.07866134896</v>
      </c>
    </row>
    <row r="76" spans="1:15" x14ac:dyDescent="0.3">
      <c r="A76" s="129" t="str">
        <f>Paca!A84</f>
        <v>T2 2018</v>
      </c>
      <c r="B76" s="160">
        <f t="shared" si="9"/>
        <v>1.0040821507573128E-9</v>
      </c>
      <c r="C76" s="130">
        <f>Paca!B84</f>
        <v>50299.967863426005</v>
      </c>
      <c r="D76" s="130">
        <f>'dep04'!B84+'dep05'!B84+'dep06'!B84+'dep13'!B84+'dep83'!B84+'dep84'!B84</f>
        <v>50299.967863425001</v>
      </c>
      <c r="E76" s="133"/>
      <c r="F76" s="129" t="str">
        <f t="shared" si="7"/>
        <v>T2 2018</v>
      </c>
      <c r="G76" s="160">
        <f t="shared" si="10"/>
        <v>-3.3469405025243759E-10</v>
      </c>
      <c r="H76" s="130">
        <f>Paca!U84</f>
        <v>51074.453779494332</v>
      </c>
      <c r="I76" s="130">
        <f>'dep04'!U84+'dep05'!U84+'dep06'!U84+'dep13'!U84+'dep83'!U84+'dep84'!U84</f>
        <v>51074.453779494666</v>
      </c>
      <c r="J76" s="133"/>
      <c r="K76" s="129" t="str">
        <f t="shared" si="8"/>
        <v>T2 2018</v>
      </c>
      <c r="L76" s="160">
        <f t="shared" si="11"/>
        <v>3.9581209421157837E-9</v>
      </c>
      <c r="M76" s="130">
        <f>Paca!AN84</f>
        <v>350680.29500562698</v>
      </c>
      <c r="N76" s="130">
        <f>'dep04'!AN84+'dep05'!AN84+'dep06'!AN84+'dep13'!AN84+'dep83'!AN84+'dep84'!AN84</f>
        <v>350680.29500562302</v>
      </c>
    </row>
    <row r="77" spans="1:15" x14ac:dyDescent="0.3">
      <c r="A77" s="129" t="str">
        <f>Paca!A85</f>
        <v>T3 2018</v>
      </c>
      <c r="B77" s="160">
        <f t="shared" si="9"/>
        <v>2.0008883439004421E-9</v>
      </c>
      <c r="C77" s="130">
        <f>Paca!B85</f>
        <v>51155.348558971004</v>
      </c>
      <c r="D77" s="130">
        <f>'dep04'!B85+'dep05'!B85+'dep06'!B85+'dep13'!B85+'dep83'!B85+'dep84'!B85</f>
        <v>51155.348558969003</v>
      </c>
      <c r="E77" s="133"/>
      <c r="F77" s="129" t="str">
        <f t="shared" si="7"/>
        <v>T3 2018</v>
      </c>
      <c r="G77" s="160">
        <f t="shared" si="10"/>
        <v>-3.3469405025243759E-10</v>
      </c>
      <c r="H77" s="130">
        <f>Paca!U85</f>
        <v>50945.901859292666</v>
      </c>
      <c r="I77" s="130">
        <f>'dep04'!U85+'dep05'!U85+'dep06'!U85+'dep13'!U85+'dep83'!U85+'dep84'!U85</f>
        <v>50945.901859293001</v>
      </c>
      <c r="J77" s="133"/>
      <c r="K77" s="129" t="str">
        <f t="shared" ref="K77:K78" si="12">A77</f>
        <v>T3 2018</v>
      </c>
      <c r="L77" s="160">
        <f t="shared" si="11"/>
        <v>-1.9790604710578918E-9</v>
      </c>
      <c r="M77" s="130">
        <f>Paca!AN85</f>
        <v>350769.908311192</v>
      </c>
      <c r="N77" s="130">
        <f>'dep04'!AN85+'dep05'!AN85+'dep06'!AN85+'dep13'!AN85+'dep83'!AN85+'dep84'!AN85</f>
        <v>350769.90831119398</v>
      </c>
    </row>
    <row r="78" spans="1:15" x14ac:dyDescent="0.3">
      <c r="A78" s="129" t="str">
        <f>Paca!A86</f>
        <v>T4 2018</v>
      </c>
      <c r="B78" s="160">
        <f t="shared" ref="B78" si="13">C78-D78</f>
        <v>4.9985828809440136E-9</v>
      </c>
      <c r="C78" s="130">
        <f>Paca!B86</f>
        <v>50087.616819868999</v>
      </c>
      <c r="D78" s="130">
        <f>'dep04'!B86+'dep05'!B86+'dep06'!B86+'dep13'!B86+'dep83'!B86+'dep84'!B86</f>
        <v>50087.616819864001</v>
      </c>
      <c r="E78" s="133"/>
      <c r="F78" s="129" t="str">
        <f t="shared" si="7"/>
        <v>T4 2018</v>
      </c>
      <c r="G78" s="160">
        <f t="shared" ref="G78" si="14">H78-I78</f>
        <v>-2.3355823941528797E-9</v>
      </c>
      <c r="H78" s="130">
        <f>Paca!U86</f>
        <v>52077.103638428998</v>
      </c>
      <c r="I78" s="130">
        <f>'dep04'!U86+'dep05'!U86+'dep06'!U86+'dep13'!U86+'dep83'!U86+'dep84'!U86</f>
        <v>52077.103638431334</v>
      </c>
      <c r="J78" s="133"/>
      <c r="K78" s="129" t="str">
        <f t="shared" si="12"/>
        <v>T4 2018</v>
      </c>
      <c r="L78" s="160">
        <f t="shared" ref="L78" si="15">M78-N78</f>
        <v>-9.8953023552894592E-10</v>
      </c>
      <c r="M78" s="130">
        <f>Paca!AN86</f>
        <v>351189.86449652602</v>
      </c>
      <c r="N78" s="130">
        <f>'dep04'!AN86+'dep05'!AN86+'dep06'!AN86+'dep13'!AN86+'dep83'!AN86+'dep84'!AN86</f>
        <v>351189.86449652701</v>
      </c>
    </row>
    <row r="79" spans="1:15" x14ac:dyDescent="0.3">
      <c r="A79" s="129" t="str">
        <f>Paca!A87</f>
        <v>T1 2019</v>
      </c>
      <c r="B79" s="160">
        <f t="shared" ref="B79:B80" si="16">C79-D79</f>
        <v>1.0040821507573128E-9</v>
      </c>
      <c r="C79" s="130">
        <f>Paca!B87</f>
        <v>52002.912415572006</v>
      </c>
      <c r="D79" s="130">
        <f>'dep04'!B87+'dep05'!B87+'dep06'!B87+'dep13'!B87+'dep83'!B87+'dep84'!B87</f>
        <v>52002.912415571001</v>
      </c>
      <c r="E79" s="133"/>
      <c r="F79" s="129" t="str">
        <f t="shared" ref="F79:F80" si="17">A79</f>
        <v>T1 2019</v>
      </c>
      <c r="G79" s="160">
        <f t="shared" ref="G79:G80" si="18">H79-I79</f>
        <v>-1.3315002433955669E-9</v>
      </c>
      <c r="H79" s="130">
        <f>Paca!U87</f>
        <v>52669.346809361334</v>
      </c>
      <c r="I79" s="130">
        <f>'dep04'!U87+'dep05'!U87+'dep06'!U87+'dep13'!U87+'dep83'!U87+'dep84'!U87</f>
        <v>52669.346809362665</v>
      </c>
      <c r="J79" s="133"/>
      <c r="K79" s="129" t="str">
        <f t="shared" ref="K79:K80" si="19">A79</f>
        <v>T1 2019</v>
      </c>
      <c r="L79" s="160">
        <f t="shared" ref="L79:L80" si="20">M79-N79</f>
        <v>-2.9685907065868378E-9</v>
      </c>
      <c r="M79" s="130">
        <f>Paca!AN87</f>
        <v>364118.190247869</v>
      </c>
      <c r="N79" s="130">
        <f>'dep04'!AN87+'dep05'!AN87+'dep06'!AN87+'dep13'!AN87+'dep83'!AN87+'dep84'!AN87</f>
        <v>364118.19024787197</v>
      </c>
    </row>
    <row r="80" spans="1:15" x14ac:dyDescent="0.3">
      <c r="A80" s="129" t="str">
        <f>Paca!A88</f>
        <v>T2 2019</v>
      </c>
      <c r="B80" s="160">
        <f t="shared" si="16"/>
        <v>4.9985828809440136E-9</v>
      </c>
      <c r="C80" s="130">
        <f>Paca!B88</f>
        <v>51574.439604858002</v>
      </c>
      <c r="D80" s="130">
        <f>'dep04'!B88+'dep05'!B88+'dep06'!B88+'dep13'!B88+'dep83'!B88+'dep84'!B88</f>
        <v>51574.439604853003</v>
      </c>
      <c r="E80" s="133"/>
      <c r="F80" s="129" t="str">
        <f t="shared" si="17"/>
        <v>T2 2019</v>
      </c>
      <c r="G80" s="160">
        <f t="shared" si="18"/>
        <v>9.9680619314312935E-10</v>
      </c>
      <c r="H80" s="130">
        <f>Paca!U88</f>
        <v>52339.618055175328</v>
      </c>
      <c r="I80" s="130">
        <f>'dep04'!U88+'dep05'!U88+'dep06'!U88+'dep13'!U88+'dep83'!U88+'dep84'!U88</f>
        <v>52339.618055174331</v>
      </c>
      <c r="J80" s="133"/>
      <c r="K80" s="129" t="str">
        <f t="shared" si="19"/>
        <v>T2 2019</v>
      </c>
      <c r="L80" s="160">
        <f t="shared" si="20"/>
        <v>-2.0372681319713593E-9</v>
      </c>
      <c r="M80" s="130">
        <f>Paca!AN88</f>
        <v>362174.87368193001</v>
      </c>
      <c r="N80" s="130">
        <f>'dep04'!AN88+'dep05'!AN88+'dep06'!AN88+'dep13'!AN88+'dep83'!AN88+'dep84'!AN88</f>
        <v>362174.87368193205</v>
      </c>
    </row>
    <row r="81" spans="1:14" x14ac:dyDescent="0.3">
      <c r="A81" s="129" t="str">
        <f>Paca!A89</f>
        <v>T3 2019</v>
      </c>
      <c r="B81" s="160">
        <f t="shared" ref="B81" si="21">C81-D81</f>
        <v>2.0008883439004421E-9</v>
      </c>
      <c r="C81" s="130">
        <f>Paca!B89</f>
        <v>51773.406775092997</v>
      </c>
      <c r="D81" s="130">
        <f>'dep04'!B89+'dep05'!B89+'dep06'!B89+'dep13'!B89+'dep83'!B89+'dep84'!B89</f>
        <v>51773.406775090996</v>
      </c>
      <c r="E81" s="133"/>
      <c r="F81" s="129" t="str">
        <f t="shared" ref="F81" si="22">A81</f>
        <v>T3 2019</v>
      </c>
      <c r="G81" s="160">
        <f t="shared" ref="G81" si="23">H81-I81</f>
        <v>-3.2741809263825417E-10</v>
      </c>
      <c r="H81" s="130">
        <f>Paca!U89</f>
        <v>51808.021644602668</v>
      </c>
      <c r="I81" s="130">
        <f>'dep04'!U89+'dep05'!U89+'dep06'!U89+'dep13'!U89+'dep83'!U89+'dep84'!U89</f>
        <v>51808.021644602995</v>
      </c>
      <c r="J81" s="133"/>
      <c r="K81" s="129" t="str">
        <f t="shared" ref="K81" si="24">A81</f>
        <v>T3 2019</v>
      </c>
      <c r="L81" s="160">
        <f t="shared" ref="L81" si="25">M81-N81</f>
        <v>5.005858838558197E-9</v>
      </c>
      <c r="M81" s="130">
        <f>Paca!AN89</f>
        <v>357546.60824430396</v>
      </c>
      <c r="N81" s="130">
        <f>'dep04'!AN89+'dep05'!AN89+'dep06'!AN89+'dep13'!AN89+'dep83'!AN89+'dep84'!AN89</f>
        <v>357546.60824429896</v>
      </c>
    </row>
    <row r="82" spans="1:14" x14ac:dyDescent="0.3">
      <c r="A82" s="129" t="str">
        <f>Paca!A90</f>
        <v>T4 2019</v>
      </c>
      <c r="B82" s="160">
        <f t="shared" ref="B82:B88" si="26">C82-D82</f>
        <v>3.0122464522719383E-9</v>
      </c>
      <c r="C82" s="130">
        <f>Paca!B90</f>
        <v>50902.899276087002</v>
      </c>
      <c r="D82" s="130">
        <f>'dep04'!B90+'dep05'!B90+'dep06'!B90+'dep13'!B90+'dep83'!B90+'dep84'!B90</f>
        <v>50902.89927608399</v>
      </c>
      <c r="E82" s="133"/>
      <c r="F82" s="129" t="str">
        <f t="shared" ref="F82:F88" si="27">A82</f>
        <v>T4 2019</v>
      </c>
      <c r="G82" s="160">
        <f t="shared" ref="G82:G88" si="28">H82-I82</f>
        <v>2.3283064365386963E-9</v>
      </c>
      <c r="H82" s="130">
        <f>Paca!U90</f>
        <v>52502.699465901998</v>
      </c>
      <c r="I82" s="130">
        <f>'dep04'!U90+'dep05'!U90+'dep06'!U90+'dep13'!U90+'dep83'!U90+'dep84'!U90</f>
        <v>52502.69946589967</v>
      </c>
      <c r="J82" s="133"/>
      <c r="K82" s="129" t="str">
        <f t="shared" ref="K82:K88" si="29">A82</f>
        <v>T4 2019</v>
      </c>
      <c r="L82" s="160">
        <f t="shared" ref="L82:L88" si="30">M82-N82</f>
        <v>4.9476511776447296E-9</v>
      </c>
      <c r="M82" s="130">
        <f>Paca!AN90</f>
        <v>362022.341416476</v>
      </c>
      <c r="N82" s="130">
        <f>'dep04'!AN90+'dep05'!AN90+'dep06'!AN90+'dep13'!AN90+'dep83'!AN90+'dep84'!AN90</f>
        <v>362022.34141647106</v>
      </c>
    </row>
    <row r="83" spans="1:14" x14ac:dyDescent="0.3">
      <c r="A83" s="129" t="str">
        <f>Paca!A91</f>
        <v>T1 2020</v>
      </c>
      <c r="B83" s="160">
        <f t="shared" si="26"/>
        <v>-1.0004441719502211E-9</v>
      </c>
      <c r="C83" s="130">
        <f>Paca!B91</f>
        <v>31156.567247300998</v>
      </c>
      <c r="D83" s="130">
        <f>'dep04'!B91+'dep05'!B91+'dep06'!B91+'dep13'!B91+'dep83'!B91+'dep84'!B91</f>
        <v>31156.567247301999</v>
      </c>
      <c r="E83" s="133"/>
      <c r="F83" s="129" t="str">
        <f t="shared" si="27"/>
        <v>T1 2020</v>
      </c>
      <c r="G83" s="160">
        <f t="shared" si="28"/>
        <v>3.2741809263825417E-10</v>
      </c>
      <c r="H83" s="130">
        <f>Paca!U91</f>
        <v>49207.138118359995</v>
      </c>
      <c r="I83" s="130">
        <f>'dep04'!U91+'dep05'!U91+'dep06'!U91+'dep13'!U91+'dep83'!U91+'dep84'!U91</f>
        <v>49207.138118359668</v>
      </c>
      <c r="J83" s="133"/>
      <c r="K83" s="129" t="str">
        <f t="shared" si="29"/>
        <v>T1 2020</v>
      </c>
      <c r="L83" s="160">
        <f t="shared" si="30"/>
        <v>4.0163286030292511E-9</v>
      </c>
      <c r="M83" s="130">
        <f>Paca!AN91</f>
        <v>331687.34122942097</v>
      </c>
      <c r="N83" s="130">
        <f>'dep04'!AN91+'dep05'!AN91+'dep06'!AN91+'dep13'!AN91+'dep83'!AN91+'dep84'!AN91</f>
        <v>331687.34122941695</v>
      </c>
    </row>
    <row r="84" spans="1:14" x14ac:dyDescent="0.3">
      <c r="A84" s="129" t="str">
        <f>Paca!A92</f>
        <v>T2 2020</v>
      </c>
      <c r="B84" s="160">
        <f t="shared" si="26"/>
        <v>0</v>
      </c>
      <c r="C84" s="130">
        <f>Paca!B92</f>
        <v>41210.119633687995</v>
      </c>
      <c r="D84" s="130">
        <f>'dep04'!B92+'dep05'!B92+'dep06'!B92+'dep13'!B92+'dep83'!B92+'dep84'!B92</f>
        <v>41210.119633687995</v>
      </c>
      <c r="E84" s="133"/>
      <c r="F84" s="129" t="str">
        <f t="shared" si="27"/>
        <v>T2 2020</v>
      </c>
      <c r="G84" s="160">
        <f t="shared" si="28"/>
        <v>-6.6211214289069176E-10</v>
      </c>
      <c r="H84" s="130">
        <f>Paca!U92</f>
        <v>31891.069924897001</v>
      </c>
      <c r="I84" s="130">
        <f>'dep04'!U92+'dep05'!U92+'dep06'!U92+'dep13'!U92+'dep83'!U92+'dep84'!U92</f>
        <v>31891.069924897663</v>
      </c>
      <c r="J84" s="133"/>
      <c r="K84" s="129" t="str">
        <f t="shared" si="29"/>
        <v>T2 2020</v>
      </c>
      <c r="L84" s="160">
        <f t="shared" si="30"/>
        <v>2.0081643015146255E-9</v>
      </c>
      <c r="M84" s="130">
        <f>Paca!AN92</f>
        <v>194634.17081099001</v>
      </c>
      <c r="N84" s="130">
        <f>'dep04'!AN92+'dep05'!AN92+'dep06'!AN92+'dep13'!AN92+'dep83'!AN92+'dep84'!AN92</f>
        <v>194634.170810988</v>
      </c>
    </row>
    <row r="85" spans="1:14" x14ac:dyDescent="0.3">
      <c r="A85" s="129" t="str">
        <f>Paca!A93</f>
        <v>T3 2020</v>
      </c>
      <c r="B85" s="160">
        <f t="shared" si="26"/>
        <v>-4.0017766878008842E-9</v>
      </c>
      <c r="C85" s="130">
        <f>Paca!B93</f>
        <v>47612.038692991002</v>
      </c>
      <c r="D85" s="130">
        <f>'dep04'!B93+'dep05'!B93+'dep06'!B93+'dep13'!B93+'dep83'!B93+'dep84'!B93</f>
        <v>47612.038692995004</v>
      </c>
      <c r="E85" s="133"/>
      <c r="F85" s="129" t="str">
        <f t="shared" si="27"/>
        <v>T3 2020</v>
      </c>
      <c r="G85" s="160">
        <f t="shared" si="28"/>
        <v>3.2741809263825417E-10</v>
      </c>
      <c r="H85" s="130">
        <f>Paca!U93</f>
        <v>47282.533118821659</v>
      </c>
      <c r="I85" s="130">
        <f>'dep04'!U93+'dep05'!U93+'dep06'!U93+'dep13'!U93+'dep83'!U93+'dep84'!U93</f>
        <v>47282.533118821331</v>
      </c>
      <c r="J85" s="133"/>
      <c r="K85" s="129" t="str">
        <f t="shared" si="29"/>
        <v>T3 2020</v>
      </c>
      <c r="L85" s="160">
        <f t="shared" si="30"/>
        <v>6.9849193096160889E-9</v>
      </c>
      <c r="M85" s="130">
        <f>Paca!AN93</f>
        <v>302982.32951299998</v>
      </c>
      <c r="N85" s="130">
        <f>'dep04'!AN93+'dep05'!AN93+'dep06'!AN93+'dep13'!AN93+'dep83'!AN93+'dep84'!AN93</f>
        <v>302982.32951299299</v>
      </c>
    </row>
    <row r="86" spans="1:14" x14ac:dyDescent="0.3">
      <c r="A86" s="129" t="str">
        <f>Paca!A94</f>
        <v>T4 2020</v>
      </c>
      <c r="B86" s="160">
        <f t="shared" si="26"/>
        <v>1.0040821507573128E-9</v>
      </c>
      <c r="C86" s="130">
        <f>Paca!B94</f>
        <v>49916.753676530003</v>
      </c>
      <c r="D86" s="130">
        <f>'dep04'!B94+'dep05'!B94+'dep06'!B94+'dep13'!B94+'dep83'!B94+'dep84'!B94</f>
        <v>49916.753676528999</v>
      </c>
      <c r="E86" s="133"/>
      <c r="F86" s="129" t="str">
        <f t="shared" si="27"/>
        <v>T4 2020</v>
      </c>
      <c r="G86" s="160">
        <f t="shared" si="28"/>
        <v>4.6711647883057594E-9</v>
      </c>
      <c r="H86" s="130">
        <f>Paca!U94</f>
        <v>49504.660085029667</v>
      </c>
      <c r="I86" s="130">
        <f>'dep04'!U94+'dep05'!U94+'dep06'!U94+'dep13'!U94+'dep83'!U94+'dep84'!U94</f>
        <v>49504.660085024996</v>
      </c>
      <c r="J86" s="133"/>
      <c r="K86" s="129" t="str">
        <f t="shared" si="29"/>
        <v>T4 2020</v>
      </c>
      <c r="L86" s="160">
        <f t="shared" si="30"/>
        <v>2.0372681319713593E-9</v>
      </c>
      <c r="M86" s="130">
        <f>Paca!AN94</f>
        <v>315322.80245326203</v>
      </c>
      <c r="N86" s="130">
        <f>'dep04'!AN94+'dep05'!AN94+'dep06'!AN94+'dep13'!AN94+'dep83'!AN94+'dep84'!AN94</f>
        <v>315322.80245326</v>
      </c>
    </row>
    <row r="87" spans="1:14" x14ac:dyDescent="0.3">
      <c r="A87" s="129" t="str">
        <f>Paca!A95</f>
        <v>T1 2021</v>
      </c>
      <c r="B87" s="160">
        <f t="shared" si="26"/>
        <v>0</v>
      </c>
      <c r="C87" s="130">
        <f>Paca!B95</f>
        <v>51606.540917218997</v>
      </c>
      <c r="D87" s="130">
        <f>'dep04'!B95+'dep05'!B95+'dep06'!B95+'dep13'!B95+'dep83'!B95+'dep84'!B95</f>
        <v>51606.540917219012</v>
      </c>
      <c r="E87" s="133"/>
      <c r="F87" s="129" t="str">
        <f t="shared" si="27"/>
        <v>T1 2021</v>
      </c>
      <c r="G87" s="160">
        <f t="shared" si="28"/>
        <v>6.6938810050487518E-10</v>
      </c>
      <c r="H87" s="130">
        <f>Paca!U95</f>
        <v>51598.693676557334</v>
      </c>
      <c r="I87" s="130">
        <f>'dep04'!U95+'dep05'!U95+'dep06'!U95+'dep13'!U95+'dep83'!U95+'dep84'!U95</f>
        <v>51598.693676556664</v>
      </c>
      <c r="J87" s="133"/>
      <c r="K87" s="129" t="str">
        <f t="shared" si="29"/>
        <v>T1 2021</v>
      </c>
      <c r="L87" s="160">
        <f t="shared" si="30"/>
        <v>3.0267983675003052E-9</v>
      </c>
      <c r="M87" s="130">
        <f>Paca!AN95</f>
        <v>323887.50476201304</v>
      </c>
      <c r="N87" s="130">
        <f>'dep04'!AN95+'dep05'!AN95+'dep06'!AN95+'dep13'!AN95+'dep83'!AN95+'dep84'!AN95</f>
        <v>323887.50476201001</v>
      </c>
    </row>
    <row r="88" spans="1:14" x14ac:dyDescent="0.3">
      <c r="A88" s="129" t="str">
        <f>Paca!A96</f>
        <v>T2 2021</v>
      </c>
      <c r="B88" s="160">
        <f t="shared" si="26"/>
        <v>-9.9680619314312935E-10</v>
      </c>
      <c r="C88" s="130">
        <f>Paca!B96</f>
        <v>54777.306594378002</v>
      </c>
      <c r="D88" s="130">
        <f>'dep04'!B96+'dep05'!B96+'dep06'!B96+'dep13'!B96+'dep83'!B96+'dep84'!B96</f>
        <v>54777.306594378999</v>
      </c>
      <c r="E88" s="133"/>
      <c r="F88" s="129" t="str">
        <f t="shared" si="27"/>
        <v>T2 2021</v>
      </c>
      <c r="G88" s="160">
        <f t="shared" si="28"/>
        <v>-3.4197000786662102E-10</v>
      </c>
      <c r="H88" s="130">
        <f>Paca!U96</f>
        <v>53311.508341712331</v>
      </c>
      <c r="I88" s="130">
        <f>'dep04'!U96+'dep05'!U96+'dep06'!U96+'dep13'!U96+'dep83'!U96+'dep84'!U96</f>
        <v>53311.508341712673</v>
      </c>
      <c r="J88" s="133"/>
      <c r="K88" s="129" t="str">
        <f t="shared" si="29"/>
        <v>T2 2021</v>
      </c>
      <c r="L88" s="160">
        <f t="shared" si="30"/>
        <v>5.9371814131736755E-9</v>
      </c>
      <c r="M88" s="130">
        <f>Paca!AN96</f>
        <v>333418.89643244795</v>
      </c>
      <c r="N88" s="130">
        <f>'dep04'!AN96+'dep05'!AN96+'dep06'!AN96+'dep13'!AN96+'dep83'!AN96+'dep84'!AN96</f>
        <v>333418.89643244201</v>
      </c>
    </row>
    <row r="89" spans="1:14" x14ac:dyDescent="0.3">
      <c r="A89" s="129" t="str">
        <f>Paca!A97</f>
        <v>T3 2021</v>
      </c>
      <c r="B89" s="160">
        <f t="shared" ref="B89:B94" si="31">C89-D89</f>
        <v>1.0040821507573128E-9</v>
      </c>
      <c r="C89" s="130">
        <f>Paca!B97</f>
        <v>54862.804193789001</v>
      </c>
      <c r="D89" s="130">
        <f>'dep04'!B97+'dep05'!B97+'dep06'!B97+'dep13'!B97+'dep83'!B97+'dep84'!B97</f>
        <v>54862.804193787997</v>
      </c>
      <c r="E89" s="133"/>
      <c r="F89" s="129" t="str">
        <f t="shared" ref="F89:F94" si="32">A89</f>
        <v>T3 2021</v>
      </c>
      <c r="G89" s="160">
        <f t="shared" ref="G89:G94" si="33">H89-I89</f>
        <v>2.3283064365386963E-9</v>
      </c>
      <c r="H89" s="130">
        <f>Paca!U97</f>
        <v>54735.537359805661</v>
      </c>
      <c r="I89" s="130">
        <f>'dep04'!U97+'dep05'!U97+'dep06'!U97+'dep13'!U97+'dep83'!U97+'dep84'!U97</f>
        <v>54735.537359803333</v>
      </c>
      <c r="J89" s="133"/>
      <c r="K89" s="129" t="str">
        <f t="shared" ref="K89:K94" si="34">A89</f>
        <v>T3 2021</v>
      </c>
      <c r="L89" s="160">
        <f t="shared" ref="L89:L94" si="35">M89-N89</f>
        <v>1.9790604710578918E-9</v>
      </c>
      <c r="M89" s="130">
        <f>Paca!AN97</f>
        <v>353329.04137463501</v>
      </c>
      <c r="N89" s="130">
        <f>'dep04'!AN97+'dep05'!AN97+'dep06'!AN97+'dep13'!AN97+'dep83'!AN97+'dep84'!AN97</f>
        <v>353329.04137463303</v>
      </c>
    </row>
    <row r="90" spans="1:14" x14ac:dyDescent="0.3">
      <c r="A90" s="129" t="str">
        <f>Paca!A98</f>
        <v>T4 2021</v>
      </c>
      <c r="B90" s="160">
        <f t="shared" si="31"/>
        <v>-1.9936123862862587E-9</v>
      </c>
      <c r="C90" s="130">
        <f>Paca!B98</f>
        <v>55993.099484824001</v>
      </c>
      <c r="D90" s="130">
        <f>'dep04'!B98+'dep05'!B98+'dep06'!B98+'dep13'!B98+'dep83'!B98+'dep84'!B98</f>
        <v>55993.099484825994</v>
      </c>
      <c r="E90" s="133"/>
      <c r="F90" s="129" t="str">
        <f t="shared" si="32"/>
        <v>T4 2021</v>
      </c>
      <c r="G90" s="160">
        <f t="shared" si="33"/>
        <v>6.6938810050487518E-10</v>
      </c>
      <c r="H90" s="130">
        <f>Paca!U98</f>
        <v>56782.362457667004</v>
      </c>
      <c r="I90" s="130">
        <f>'dep04'!U98+'dep05'!U98+'dep06'!U98+'dep13'!U98+'dep83'!U98+'dep84'!U98</f>
        <v>56782.362457666335</v>
      </c>
      <c r="J90" s="133"/>
      <c r="K90" s="129" t="str">
        <f t="shared" si="34"/>
        <v>T4 2021</v>
      </c>
      <c r="L90" s="160">
        <f t="shared" si="35"/>
        <v>0</v>
      </c>
      <c r="M90" s="130">
        <f>Paca!AN98</f>
        <v>372833.22236382199</v>
      </c>
      <c r="N90" s="130">
        <f>'dep04'!AN98+'dep05'!AN98+'dep06'!AN98+'dep13'!AN98+'dep83'!AN98+'dep84'!AN98</f>
        <v>372833.22236382205</v>
      </c>
    </row>
    <row r="91" spans="1:14" x14ac:dyDescent="0.3">
      <c r="A91" s="129" t="str">
        <f>Paca!A99</f>
        <v>T1 2022</v>
      </c>
      <c r="B91" s="160">
        <f t="shared" si="31"/>
        <v>0</v>
      </c>
      <c r="C91" s="130">
        <f>Paca!B99</f>
        <v>55230.795082703</v>
      </c>
      <c r="D91" s="130">
        <f>'dep04'!B99+'dep05'!B99+'dep06'!B99+'dep13'!B99+'dep83'!B99+'dep84'!B99</f>
        <v>55230.795082703</v>
      </c>
      <c r="E91" s="133"/>
      <c r="F91" s="129" t="str">
        <f t="shared" si="32"/>
        <v>T1 2022</v>
      </c>
      <c r="G91" s="160">
        <f t="shared" si="33"/>
        <v>3.6670826375484467E-9</v>
      </c>
      <c r="H91" s="130">
        <f>Paca!U99</f>
        <v>58059.606731198997</v>
      </c>
      <c r="I91" s="130">
        <f>'dep04'!U99+'dep05'!U99+'dep06'!U99+'dep13'!U99+'dep83'!U99+'dep84'!U99</f>
        <v>58059.60673119533</v>
      </c>
      <c r="J91" s="133"/>
      <c r="K91" s="129" t="str">
        <f t="shared" si="34"/>
        <v>T1 2022</v>
      </c>
      <c r="L91" s="160">
        <f t="shared" si="35"/>
        <v>4.9476511776447296E-9</v>
      </c>
      <c r="M91" s="130">
        <f>Paca!AN99</f>
        <v>379368.88691045396</v>
      </c>
      <c r="N91" s="130">
        <f>'dep04'!AN99+'dep05'!AN99+'dep06'!AN99+'dep13'!AN99+'dep83'!AN99+'dep84'!AN99</f>
        <v>379368.88691044901</v>
      </c>
    </row>
    <row r="92" spans="1:14" x14ac:dyDescent="0.3">
      <c r="A92" s="129" t="str">
        <f>Paca!A100</f>
        <v>T2 2022</v>
      </c>
      <c r="B92" s="160">
        <f t="shared" si="31"/>
        <v>-1.0040821507573128E-9</v>
      </c>
      <c r="C92" s="130">
        <f>Paca!B100</f>
        <v>55032.219953209998</v>
      </c>
      <c r="D92" s="130">
        <f>'dep04'!B100+'dep05'!B100+'dep06'!B100+'dep13'!B100+'dep83'!B100+'dep84'!B100</f>
        <v>55032.219953211003</v>
      </c>
      <c r="E92" s="133"/>
      <c r="F92" s="129" t="str">
        <f t="shared" si="32"/>
        <v>T2 2022</v>
      </c>
      <c r="G92" s="160">
        <f t="shared" si="33"/>
        <v>-2.6630004867911339E-9</v>
      </c>
      <c r="H92" s="130">
        <f>Paca!U100</f>
        <v>56030.483236775675</v>
      </c>
      <c r="I92" s="130">
        <f>'dep04'!U100+'dep05'!U100+'dep06'!U100+'dep13'!U100+'dep83'!U100+'dep84'!U100</f>
        <v>56030.483236778338</v>
      </c>
      <c r="J92" s="133"/>
      <c r="K92" s="129" t="str">
        <f t="shared" si="34"/>
        <v>T2 2022</v>
      </c>
      <c r="L92" s="160">
        <f t="shared" si="35"/>
        <v>-6.9849193096160889E-9</v>
      </c>
      <c r="M92" s="130">
        <f>Paca!AN100</f>
        <v>380279.60490086197</v>
      </c>
      <c r="N92" s="130">
        <f>'dep04'!AN100+'dep05'!AN100+'dep06'!AN100+'dep13'!AN100+'dep83'!AN100+'dep84'!AN100</f>
        <v>380279.60490086896</v>
      </c>
    </row>
    <row r="93" spans="1:14" x14ac:dyDescent="0.3">
      <c r="A93" s="129" t="str">
        <f>Paca!A101</f>
        <v>T3 2022</v>
      </c>
      <c r="B93" s="160">
        <f t="shared" si="31"/>
        <v>-1.0040821507573128E-9</v>
      </c>
      <c r="C93" s="130">
        <f>Paca!B101</f>
        <v>55115.571142412999</v>
      </c>
      <c r="D93" s="130">
        <f>'dep04'!B101+'dep05'!B101+'dep06'!B101+'dep13'!B101+'dep83'!B101+'dep84'!B101</f>
        <v>55115.571142414003</v>
      </c>
      <c r="E93" s="133"/>
      <c r="F93" s="129" t="str">
        <f t="shared" si="32"/>
        <v>T3 2022</v>
      </c>
      <c r="G93" s="160">
        <f t="shared" si="33"/>
        <v>-3.2014213502407074E-10</v>
      </c>
      <c r="H93" s="130">
        <f>Paca!U101</f>
        <v>55915.073410325334</v>
      </c>
      <c r="I93" s="130">
        <f>'dep04'!U101+'dep05'!U101+'dep06'!U101+'dep13'!U101+'dep83'!U101+'dep84'!U101</f>
        <v>55915.073410325655</v>
      </c>
      <c r="J93" s="133"/>
      <c r="K93" s="129" t="str">
        <f t="shared" si="34"/>
        <v>T3 2022</v>
      </c>
      <c r="L93" s="160">
        <f t="shared" si="35"/>
        <v>1.0477378964424133E-9</v>
      </c>
      <c r="M93" s="130">
        <f>Paca!AN101</f>
        <v>375812.88750655204</v>
      </c>
      <c r="N93" s="130">
        <f>'dep04'!AN101+'dep05'!AN101+'dep06'!AN101+'dep13'!AN101+'dep83'!AN101+'dep84'!AN101</f>
        <v>375812.88750655099</v>
      </c>
    </row>
    <row r="94" spans="1:14" x14ac:dyDescent="0.3">
      <c r="A94" s="129" t="str">
        <f>Paca!A102</f>
        <v>T4 2022</v>
      </c>
      <c r="B94" s="160">
        <f t="shared" si="31"/>
        <v>9.8953023552894592E-10</v>
      </c>
      <c r="C94" s="130">
        <f>Paca!B102</f>
        <v>54915.493101663989</v>
      </c>
      <c r="D94" s="130">
        <f>'dep04'!B102+'dep05'!B102+'dep06'!B102+'dep13'!B102+'dep83'!B102+'dep84'!B102</f>
        <v>54915.493101663</v>
      </c>
      <c r="E94" s="133"/>
      <c r="F94" s="129" t="str">
        <f t="shared" si="32"/>
        <v>T4 2022</v>
      </c>
      <c r="G94" s="160">
        <f t="shared" si="33"/>
        <v>6.6938810050487518E-10</v>
      </c>
      <c r="H94" s="130">
        <f>Paca!U102</f>
        <v>56280.259148647667</v>
      </c>
      <c r="I94" s="130">
        <f>'dep04'!U102+'dep05'!U102+'dep06'!U102+'dep13'!U102+'dep83'!U102+'dep84'!U102</f>
        <v>56280.259148646997</v>
      </c>
      <c r="J94" s="133"/>
      <c r="K94" s="129" t="str">
        <f t="shared" si="34"/>
        <v>T4 2022</v>
      </c>
      <c r="L94" s="160">
        <f t="shared" si="35"/>
        <v>8.9639797806739807E-9</v>
      </c>
      <c r="M94" s="130">
        <f>Paca!AN102</f>
        <v>379463.48155802197</v>
      </c>
      <c r="N94" s="130">
        <f>'dep04'!AN102+'dep05'!AN102+'dep06'!AN102+'dep13'!AN102+'dep83'!AN102+'dep84'!AN102</f>
        <v>379463.48155801301</v>
      </c>
    </row>
    <row r="95" spans="1:14" x14ac:dyDescent="0.3">
      <c r="A95" s="129" t="str">
        <f>Paca!A103</f>
        <v>T1 2023</v>
      </c>
      <c r="B95" s="160">
        <f t="shared" ref="B95" si="36">C95-D95</f>
        <v>-2.9976945370435715E-9</v>
      </c>
      <c r="C95" s="130">
        <f>Paca!B103</f>
        <v>53881.996269765004</v>
      </c>
      <c r="D95" s="130">
        <f>'dep04'!B103+'dep05'!B103+'dep06'!B103+'dep13'!B103+'dep83'!B103+'dep84'!B103</f>
        <v>53881.996269768002</v>
      </c>
      <c r="E95" s="133"/>
      <c r="F95" s="129" t="str">
        <f t="shared" ref="F95" si="37">A95</f>
        <v>T1 2023</v>
      </c>
      <c r="G95" s="160">
        <f t="shared" ref="G95" si="38">H95-I95</f>
        <v>2.3283064365386963E-9</v>
      </c>
      <c r="H95" s="130">
        <f>Paca!U103</f>
        <v>55728.245343480994</v>
      </c>
      <c r="I95" s="130">
        <f>'dep04'!U103+'dep05'!U103+'dep06'!U103+'dep13'!U103+'dep83'!U103+'dep84'!U103</f>
        <v>55728.245343478666</v>
      </c>
      <c r="J95" s="133"/>
      <c r="K95" s="129" t="str">
        <f t="shared" ref="K95" si="39">A95</f>
        <v>T1 2023</v>
      </c>
      <c r="L95" s="160">
        <f t="shared" ref="L95" si="40">M95-N95</f>
        <v>8.0326572060585022E-9</v>
      </c>
      <c r="M95" s="130">
        <f>Paca!AN103</f>
        <v>383503.35303905001</v>
      </c>
      <c r="N95" s="130">
        <f>'dep04'!AN103+'dep05'!AN103+'dep06'!AN103+'dep13'!AN103+'dep83'!AN103+'dep84'!AN103</f>
        <v>383503.35303904198</v>
      </c>
    </row>
    <row r="96" spans="1:14" x14ac:dyDescent="0.3">
      <c r="A96" s="129" t="str">
        <f>Paca!A104</f>
        <v>T2 2023</v>
      </c>
      <c r="B96" s="160">
        <f t="shared" ref="B96:B97" si="41">C96-D96</f>
        <v>-3.9945007301867008E-9</v>
      </c>
      <c r="C96" s="130">
        <f>Paca!B104</f>
        <v>53177.619352373003</v>
      </c>
      <c r="D96" s="130">
        <f>'dep04'!B104+'dep05'!B104+'dep06'!B104+'dep13'!B104+'dep83'!B104+'dep84'!B104</f>
        <v>53177.619352376998</v>
      </c>
      <c r="E96" s="133"/>
      <c r="F96" s="129" t="str">
        <f t="shared" ref="F96:F97" si="42">A96</f>
        <v>T2 2023</v>
      </c>
      <c r="G96" s="160">
        <f t="shared" ref="G96:G97" si="43">H96-I96</f>
        <v>-3.0049704946577549E-9</v>
      </c>
      <c r="H96" s="130">
        <f>Paca!U104</f>
        <v>54420.697662599669</v>
      </c>
      <c r="I96" s="130">
        <f>'dep04'!U104+'dep05'!U104+'dep06'!U104+'dep13'!U104+'dep83'!U104+'dep84'!U104</f>
        <v>54420.697662602674</v>
      </c>
      <c r="J96" s="133"/>
      <c r="K96" s="129" t="str">
        <f t="shared" ref="K96:K97" si="44">A96</f>
        <v>T2 2023</v>
      </c>
      <c r="L96" s="160">
        <f t="shared" ref="L96:L97" si="45">M96-N96</f>
        <v>-6.9849193096160889E-9</v>
      </c>
      <c r="M96" s="130">
        <f>Paca!AN104</f>
        <v>377014.59049449104</v>
      </c>
      <c r="N96" s="130">
        <f>'dep04'!AN104+'dep05'!AN104+'dep06'!AN104+'dep13'!AN104+'dep83'!AN104+'dep84'!AN104</f>
        <v>377014.59049449803</v>
      </c>
    </row>
    <row r="97" spans="1:14" x14ac:dyDescent="0.3">
      <c r="A97" s="129" t="str">
        <f>Paca!A105</f>
        <v>T3 2023</v>
      </c>
      <c r="B97" s="160">
        <f t="shared" si="41"/>
        <v>2.0008883439004421E-9</v>
      </c>
      <c r="C97" s="130">
        <f>Paca!B105</f>
        <v>52790.607042329</v>
      </c>
      <c r="D97" s="130">
        <f>'dep04'!B105+'dep05'!B105+'dep06'!B105+'dep13'!B105+'dep83'!B105+'dep84'!B105</f>
        <v>52790.607042326999</v>
      </c>
      <c r="E97" s="133"/>
      <c r="F97" s="129" t="str">
        <f t="shared" si="42"/>
        <v>T3 2023</v>
      </c>
      <c r="G97" s="160">
        <f t="shared" si="43"/>
        <v>3.3469405025243759E-10</v>
      </c>
      <c r="H97" s="130">
        <f>Paca!U105</f>
        <v>54284.730859346339</v>
      </c>
      <c r="I97" s="130">
        <f>'dep04'!U105+'dep05'!U105+'dep06'!U105+'dep13'!U105+'dep83'!U105+'dep84'!U105</f>
        <v>54284.730859346004</v>
      </c>
      <c r="J97" s="133"/>
      <c r="K97" s="129" t="str">
        <f t="shared" si="44"/>
        <v>T3 2023</v>
      </c>
      <c r="L97" s="160">
        <f t="shared" si="45"/>
        <v>1.9790604710578918E-9</v>
      </c>
      <c r="M97" s="130">
        <f>Paca!AN105</f>
        <v>376075.27170108096</v>
      </c>
      <c r="N97" s="130">
        <f>'dep04'!AN105+'dep05'!AN105+'dep06'!AN105+'dep13'!AN105+'dep83'!AN105+'dep84'!AN105</f>
        <v>376075.27170107898</v>
      </c>
    </row>
    <row r="98" spans="1:14" x14ac:dyDescent="0.3">
      <c r="A98" s="129" t="str">
        <f>Paca!A106</f>
        <v>T4 2023</v>
      </c>
      <c r="B98" s="160">
        <f t="shared" ref="B98:B99" si="46">C98-D98</f>
        <v>-9.8953023552894592E-10</v>
      </c>
      <c r="C98" s="130">
        <f>Paca!B106</f>
        <v>53875.817045267002</v>
      </c>
      <c r="D98" s="130">
        <f>'dep04'!B106+'dep05'!B106+'dep06'!B106+'dep13'!B106+'dep83'!B106+'dep84'!B106</f>
        <v>53875.817045267991</v>
      </c>
      <c r="E98" s="133"/>
      <c r="F98" s="129" t="str">
        <f t="shared" ref="F98:F99" si="47">A98</f>
        <v>T4 2023</v>
      </c>
      <c r="G98" s="160">
        <f t="shared" ref="G98:G99" si="48">H98-I98</f>
        <v>6.7666405811905861E-10</v>
      </c>
      <c r="H98" s="130">
        <f>Paca!U106</f>
        <v>54945.999435944679</v>
      </c>
      <c r="I98" s="130">
        <f>'dep04'!U106+'dep05'!U106+'dep06'!U106+'dep13'!U106+'dep83'!U106+'dep84'!U106</f>
        <v>54945.999435944002</v>
      </c>
      <c r="J98" s="133"/>
      <c r="K98" s="129" t="str">
        <f t="shared" ref="K98:K99" si="49">A98</f>
        <v>T4 2023</v>
      </c>
      <c r="L98" s="160">
        <f t="shared" ref="L98:L99" si="50">M98-N98</f>
        <v>-9.8953023552894592E-10</v>
      </c>
      <c r="M98" s="130">
        <f>Paca!AN106</f>
        <v>384619.51835051703</v>
      </c>
      <c r="N98" s="130">
        <f>'dep04'!AN106+'dep05'!AN106+'dep06'!AN106+'dep13'!AN106+'dep83'!AN106+'dep84'!AN106</f>
        <v>384619.51835051802</v>
      </c>
    </row>
    <row r="99" spans="1:14" x14ac:dyDescent="0.3">
      <c r="A99" s="129" t="str">
        <f>Paca!A107</f>
        <v>T1 2024</v>
      </c>
      <c r="B99" s="160">
        <f t="shared" si="46"/>
        <v>3.0049704946577549E-9</v>
      </c>
      <c r="C99" s="130">
        <f>Paca!B107</f>
        <v>53921.671556051006</v>
      </c>
      <c r="D99" s="130">
        <f>'dep04'!B107+'dep05'!B107+'dep06'!B107+'dep13'!B107+'dep83'!B107+'dep84'!B107</f>
        <v>53921.671556048001</v>
      </c>
      <c r="E99" s="133"/>
      <c r="F99" s="129" t="str">
        <f t="shared" si="47"/>
        <v>T1 2024</v>
      </c>
      <c r="G99" s="160">
        <f t="shared" si="48"/>
        <v>-1.673470251262188E-9</v>
      </c>
      <c r="H99" s="130">
        <f>Paca!U107</f>
        <v>55015.306103021663</v>
      </c>
      <c r="I99" s="130">
        <f>'dep04'!U107+'dep05'!U107+'dep06'!U107+'dep13'!U107+'dep83'!U107+'dep84'!U107</f>
        <v>55015.306103023337</v>
      </c>
      <c r="J99" s="133"/>
      <c r="K99" s="129" t="str">
        <f t="shared" si="49"/>
        <v>T1 2024</v>
      </c>
      <c r="L99" s="160">
        <f t="shared" si="50"/>
        <v>5.005858838558197E-9</v>
      </c>
      <c r="M99" s="130">
        <f>Paca!AN107</f>
        <v>380207.46530795598</v>
      </c>
      <c r="N99" s="130">
        <f>'dep04'!AN107+'dep05'!AN107+'dep06'!AN107+'dep13'!AN107+'dep83'!AN107+'dep84'!AN107</f>
        <v>380207.46530795097</v>
      </c>
    </row>
    <row r="100" spans="1:14" x14ac:dyDescent="0.3">
      <c r="A100" s="129" t="str">
        <f>Paca!A108</f>
        <v>T2 2024</v>
      </c>
      <c r="B100" s="160">
        <f t="shared" ref="B100:B101" si="51">C100-D100</f>
        <v>-1.9936123862862587E-9</v>
      </c>
      <c r="C100" s="130">
        <f>Paca!B108</f>
        <v>54073.381602936002</v>
      </c>
      <c r="D100" s="130">
        <f>'dep04'!B108+'dep05'!B108+'dep06'!B108+'dep13'!B108+'dep83'!B108+'dep84'!B108</f>
        <v>54073.381602937996</v>
      </c>
      <c r="E100" s="133"/>
      <c r="F100" s="129" t="str">
        <f t="shared" ref="F100:F101" si="52">A100</f>
        <v>T2 2024</v>
      </c>
      <c r="G100" s="160">
        <f t="shared" ref="G100:G101" si="53">H100-I100</f>
        <v>2.0008883439004421E-9</v>
      </c>
      <c r="H100" s="130">
        <f>Paca!U108</f>
        <v>54873.347651368007</v>
      </c>
      <c r="I100" s="130">
        <f>'dep04'!U108+'dep05'!U108+'dep06'!U108+'dep13'!U108+'dep83'!U108+'dep84'!U108</f>
        <v>54873.347651366006</v>
      </c>
      <c r="J100" s="133"/>
      <c r="K100" s="129" t="str">
        <f t="shared" ref="K100:K101" si="54">A100</f>
        <v>T2 2024</v>
      </c>
      <c r="L100" s="160">
        <f t="shared" ref="L100:L101" si="55">M100-N100</f>
        <v>-2.0372681319713593E-9</v>
      </c>
      <c r="M100" s="130">
        <f>Paca!AN108</f>
        <v>386392.45602838398</v>
      </c>
      <c r="N100" s="130">
        <f>'dep04'!AN108+'dep05'!AN108+'dep06'!AN108+'dep13'!AN108+'dep83'!AN108+'dep84'!AN108</f>
        <v>386392.45602838602</v>
      </c>
    </row>
    <row r="101" spans="1:14" x14ac:dyDescent="0.3">
      <c r="A101" s="129" t="str">
        <f>Paca!A109</f>
        <v>T3 2024</v>
      </c>
      <c r="B101" s="160">
        <f t="shared" si="51"/>
        <v>-1.0040821507573128E-9</v>
      </c>
      <c r="C101" s="130">
        <f>Paca!B109</f>
        <v>54216.803139064999</v>
      </c>
      <c r="D101" s="130">
        <f>'dep04'!B109+'dep05'!B109+'dep06'!B109+'dep13'!B109+'dep83'!B109+'dep84'!B109</f>
        <v>54216.803139066003</v>
      </c>
      <c r="E101" s="133"/>
      <c r="F101" s="129" t="str">
        <f t="shared" si="52"/>
        <v>T3 2024</v>
      </c>
      <c r="G101" s="160">
        <f t="shared" si="53"/>
        <v>1.6589183360338211E-9</v>
      </c>
      <c r="H101" s="130">
        <f>Paca!U109</f>
        <v>55233.239213377994</v>
      </c>
      <c r="I101" s="130">
        <f>'dep04'!U109+'dep05'!U109+'dep06'!U109+'dep13'!U109+'dep83'!U109+'dep84'!U109</f>
        <v>55233.239213376335</v>
      </c>
      <c r="J101" s="133"/>
      <c r="K101" s="129" t="str">
        <f t="shared" si="54"/>
        <v>T3 2024</v>
      </c>
      <c r="L101" s="160">
        <f t="shared" si="55"/>
        <v>-7.9744495451450348E-9</v>
      </c>
      <c r="M101" s="130">
        <f>Paca!AN109</f>
        <v>375158.81205369998</v>
      </c>
      <c r="N101" s="130">
        <f>'dep04'!AN109+'dep05'!AN109+'dep06'!AN109+'dep13'!AN109+'dep83'!AN109+'dep84'!AN109</f>
        <v>375158.81205370795</v>
      </c>
    </row>
    <row r="102" spans="1:14" x14ac:dyDescent="0.3">
      <c r="A102" s="129" t="str">
        <f>Paca!A110</f>
        <v>T4 2024</v>
      </c>
      <c r="B102" s="160">
        <f t="shared" ref="B102:B103" si="56">C102-D102</f>
        <v>9.9680619314312935E-10</v>
      </c>
      <c r="C102" s="130">
        <f>Paca!B110</f>
        <v>52709.170723185998</v>
      </c>
      <c r="D102" s="130">
        <f>'dep04'!B110+'dep05'!B110+'dep06'!B110+'dep13'!B110+'dep83'!B110+'dep84'!B110</f>
        <v>52709.170723185001</v>
      </c>
      <c r="E102" s="133"/>
      <c r="F102" s="129" t="str">
        <f t="shared" ref="F102:F103" si="57">A102</f>
        <v>T4 2024</v>
      </c>
      <c r="G102" s="160">
        <f t="shared" ref="G102:G103" si="58">H102-I102</f>
        <v>-4.0163286030292511E-9</v>
      </c>
      <c r="H102" s="130">
        <f>Paca!U110</f>
        <v>54259.797818479659</v>
      </c>
      <c r="I102" s="130">
        <f>'dep04'!U110+'dep05'!U110+'dep06'!U110+'dep13'!U110+'dep83'!U110+'dep84'!U110</f>
        <v>54259.797818483676</v>
      </c>
      <c r="J102" s="133"/>
      <c r="K102" s="129" t="str">
        <f t="shared" ref="K102:K103" si="59">A102</f>
        <v>T4 2024</v>
      </c>
      <c r="L102" s="160">
        <f t="shared" ref="L102:L103" si="60">M102-N102</f>
        <v>3.0267983675003052E-9</v>
      </c>
      <c r="M102" s="130">
        <f>Paca!AN110</f>
        <v>375429.98630303203</v>
      </c>
      <c r="N102" s="130">
        <f>'dep04'!AN110+'dep05'!AN110+'dep06'!AN110+'dep13'!AN110+'dep83'!AN110+'dep84'!AN110</f>
        <v>375429.986303029</v>
      </c>
    </row>
    <row r="103" spans="1:14" x14ac:dyDescent="0.3">
      <c r="A103" s="129" t="str">
        <f>Paca!A111</f>
        <v>T1 2025</v>
      </c>
      <c r="B103" s="160">
        <f t="shared" si="56"/>
        <v>0</v>
      </c>
      <c r="C103" s="130">
        <f>Paca!B111</f>
        <v>51938.715192641001</v>
      </c>
      <c r="D103" s="130">
        <f>'dep04'!B111+'dep05'!B111+'dep06'!B111+'dep13'!B111+'dep83'!B111+'dep84'!B111</f>
        <v>51938.715192641001</v>
      </c>
      <c r="E103" s="133"/>
      <c r="F103" s="129" t="str">
        <f t="shared" si="57"/>
        <v>T1 2025</v>
      </c>
      <c r="G103" s="160">
        <f t="shared" si="58"/>
        <v>-4.3364707380533218E-9</v>
      </c>
      <c r="H103" s="130">
        <f>Paca!U111</f>
        <v>52815.231671591668</v>
      </c>
      <c r="I103" s="130">
        <f>'dep04'!U111+'dep05'!U111+'dep06'!U111+'dep13'!U111+'dep83'!U111+'dep84'!U111</f>
        <v>52815.231671596004</v>
      </c>
      <c r="J103" s="133"/>
      <c r="K103" s="129" t="str">
        <f t="shared" si="59"/>
        <v>T1 2025</v>
      </c>
      <c r="L103" s="160">
        <f t="shared" si="60"/>
        <v>1.9790604710578918E-9</v>
      </c>
      <c r="M103" s="130">
        <f>Paca!AN111</f>
        <v>369012.650011922</v>
      </c>
      <c r="N103" s="130">
        <f>'dep04'!AN111+'dep05'!AN111+'dep06'!AN111+'dep13'!AN111+'dep83'!AN111+'dep84'!AN111</f>
        <v>369012.65001192002</v>
      </c>
    </row>
    <row r="104" spans="1:14" x14ac:dyDescent="0.3">
      <c r="A104" s="129" t="str">
        <f>Paca!A112</f>
        <v>T2 2025</v>
      </c>
      <c r="B104" s="160">
        <f t="shared" ref="B104" si="61">C104-D104</f>
        <v>-9.9680619314312935E-10</v>
      </c>
      <c r="C104" s="130">
        <f>Paca!B112</f>
        <v>52136.820518334003</v>
      </c>
      <c r="D104" s="130">
        <f>'dep04'!B112+'dep05'!B112+'dep06'!B112+'dep13'!B112+'dep83'!B112+'dep84'!B112</f>
        <v>52136.820518335</v>
      </c>
      <c r="E104" s="133"/>
      <c r="F104" s="129" t="str">
        <f t="shared" ref="F104" si="62">A104</f>
        <v>T2 2025</v>
      </c>
      <c r="G104" s="160">
        <f t="shared" ref="G104" si="63">H104-I104</f>
        <v>1.0040821507573128E-9</v>
      </c>
      <c r="H104" s="130">
        <f>Paca!U112</f>
        <v>52491.279486607003</v>
      </c>
      <c r="I104" s="130">
        <f>'dep04'!U112+'dep05'!U112+'dep06'!U112+'dep13'!U112+'dep83'!U112+'dep84'!U112</f>
        <v>52491.279486605999</v>
      </c>
      <c r="J104" s="133"/>
      <c r="K104" s="129" t="str">
        <f t="shared" ref="K104" si="64">A104</f>
        <v>T2 2025</v>
      </c>
      <c r="L104" s="160">
        <f t="shared" ref="L104" si="65">M104-N104</f>
        <v>7.9744495451450348E-9</v>
      </c>
      <c r="M104" s="130">
        <f>Paca!AN112</f>
        <v>367400.702940427</v>
      </c>
      <c r="N104" s="130">
        <f>'dep04'!AN112+'dep05'!AN112+'dep06'!AN112+'dep13'!AN112+'dep83'!AN112+'dep84'!AN112</f>
        <v>367400.70294041903</v>
      </c>
    </row>
  </sheetData>
  <mergeCells count="3">
    <mergeCell ref="B1:D1"/>
    <mergeCell ref="L1:N1"/>
    <mergeCell ref="G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5"/>
  <sheetViews>
    <sheetView zoomScaleNormal="100" workbookViewId="0">
      <selection activeCell="B7" sqref="B7:K7"/>
    </sheetView>
  </sheetViews>
  <sheetFormatPr baseColWidth="10" defaultColWidth="11.44140625" defaultRowHeight="14.4" x14ac:dyDescent="0.3"/>
  <cols>
    <col min="1" max="1" width="20.88671875" style="10" bestFit="1" customWidth="1"/>
    <col min="2" max="16384" width="11.44140625" style="10"/>
  </cols>
  <sheetData>
    <row r="1" spans="1:11" ht="18.75" customHeight="1" x14ac:dyDescent="0.3">
      <c r="A1" s="243" t="s">
        <v>101</v>
      </c>
      <c r="B1" s="243"/>
      <c r="C1" s="243"/>
      <c r="D1" s="243"/>
      <c r="E1" s="243"/>
      <c r="F1" s="243"/>
      <c r="G1" s="243"/>
      <c r="H1" s="243"/>
      <c r="I1" s="243"/>
      <c r="J1" s="243"/>
      <c r="K1" s="243"/>
    </row>
    <row r="2" spans="1:11" ht="18.75" customHeight="1" x14ac:dyDescent="0.3">
      <c r="A2" s="243"/>
      <c r="B2" s="243"/>
      <c r="C2" s="243"/>
      <c r="D2" s="243"/>
      <c r="E2" s="243"/>
      <c r="F2" s="243"/>
      <c r="G2" s="243"/>
      <c r="H2" s="243"/>
      <c r="I2" s="243"/>
      <c r="J2" s="243"/>
      <c r="K2" s="243"/>
    </row>
    <row r="3" spans="1:11" ht="18.75" customHeight="1" x14ac:dyDescent="0.3">
      <c r="A3" s="243"/>
      <c r="B3" s="243"/>
      <c r="C3" s="243"/>
      <c r="D3" s="243"/>
      <c r="E3" s="243"/>
      <c r="F3" s="243"/>
      <c r="G3" s="243"/>
      <c r="H3" s="243"/>
      <c r="I3" s="243"/>
      <c r="J3" s="243"/>
      <c r="K3" s="243"/>
    </row>
    <row r="4" spans="1:11" s="11" customFormat="1" ht="20.25" customHeight="1" x14ac:dyDescent="0.3">
      <c r="A4" s="244" t="s">
        <v>7</v>
      </c>
      <c r="B4" s="244"/>
      <c r="C4" s="244"/>
      <c r="D4" s="244"/>
      <c r="E4" s="244"/>
      <c r="F4" s="244"/>
      <c r="G4" s="244"/>
      <c r="H4" s="244"/>
      <c r="I4" s="244"/>
      <c r="J4" s="244"/>
      <c r="K4" s="244"/>
    </row>
    <row r="5" spans="1:11" ht="54.75" customHeight="1" x14ac:dyDescent="0.3">
      <c r="A5" s="12" t="s">
        <v>15</v>
      </c>
      <c r="B5" s="245" t="s">
        <v>67</v>
      </c>
      <c r="C5" s="245"/>
      <c r="D5" s="245"/>
      <c r="E5" s="245"/>
      <c r="F5" s="245"/>
      <c r="G5" s="245"/>
      <c r="H5" s="245"/>
      <c r="I5" s="245"/>
      <c r="J5" s="245"/>
      <c r="K5" s="245"/>
    </row>
    <row r="6" spans="1:11" ht="84" customHeight="1" x14ac:dyDescent="0.3">
      <c r="A6" s="108" t="s">
        <v>89</v>
      </c>
      <c r="B6" s="246" t="s">
        <v>117</v>
      </c>
      <c r="C6" s="246"/>
      <c r="D6" s="246"/>
      <c r="E6" s="246"/>
      <c r="F6" s="246"/>
      <c r="G6" s="246"/>
      <c r="H6" s="246"/>
      <c r="I6" s="246"/>
      <c r="J6" s="246"/>
      <c r="K6" s="246"/>
    </row>
    <row r="7" spans="1:11" ht="53.25" customHeight="1" x14ac:dyDescent="0.3">
      <c r="A7" s="107" t="s">
        <v>90</v>
      </c>
      <c r="B7" s="241" t="s">
        <v>105</v>
      </c>
      <c r="C7" s="242"/>
      <c r="D7" s="242"/>
      <c r="E7" s="242"/>
      <c r="F7" s="242"/>
      <c r="G7" s="242"/>
      <c r="H7" s="242"/>
      <c r="I7" s="242"/>
      <c r="J7" s="242"/>
      <c r="K7" s="242"/>
    </row>
    <row r="8" spans="1:11" ht="53.25" customHeight="1" x14ac:dyDescent="0.3">
      <c r="A8" s="13" t="s">
        <v>16</v>
      </c>
      <c r="B8" s="241" t="s">
        <v>106</v>
      </c>
      <c r="C8" s="242"/>
      <c r="D8" s="242"/>
      <c r="E8" s="242"/>
      <c r="F8" s="242"/>
      <c r="G8" s="242"/>
      <c r="H8" s="242"/>
      <c r="I8" s="242"/>
      <c r="J8" s="242"/>
      <c r="K8" s="242"/>
    </row>
    <row r="9" spans="1:11" ht="56.25" customHeight="1" x14ac:dyDescent="0.3">
      <c r="A9" s="13" t="s">
        <v>17</v>
      </c>
      <c r="B9" s="241" t="s">
        <v>107</v>
      </c>
      <c r="C9" s="242"/>
      <c r="D9" s="242"/>
      <c r="E9" s="242"/>
      <c r="F9" s="242"/>
      <c r="G9" s="242"/>
      <c r="H9" s="242"/>
      <c r="I9" s="242"/>
      <c r="J9" s="242"/>
      <c r="K9" s="242"/>
    </row>
    <row r="10" spans="1:11" ht="55.5" customHeight="1" x14ac:dyDescent="0.3">
      <c r="A10" s="13" t="s">
        <v>18</v>
      </c>
      <c r="B10" s="241" t="s">
        <v>108</v>
      </c>
      <c r="C10" s="242"/>
      <c r="D10" s="242"/>
      <c r="E10" s="242"/>
      <c r="F10" s="242"/>
      <c r="G10" s="242"/>
      <c r="H10" s="242"/>
      <c r="I10" s="242"/>
      <c r="J10" s="242"/>
      <c r="K10" s="242"/>
    </row>
    <row r="11" spans="1:11" ht="54" customHeight="1" x14ac:dyDescent="0.3">
      <c r="A11" s="13" t="s">
        <v>19</v>
      </c>
      <c r="B11" s="241" t="s">
        <v>112</v>
      </c>
      <c r="C11" s="242"/>
      <c r="D11" s="242"/>
      <c r="E11" s="242"/>
      <c r="F11" s="242"/>
      <c r="G11" s="242"/>
      <c r="H11" s="242"/>
      <c r="I11" s="242"/>
      <c r="J11" s="242"/>
      <c r="K11" s="242"/>
    </row>
    <row r="12" spans="1:11" ht="51.75" customHeight="1" x14ac:dyDescent="0.3">
      <c r="A12" s="13" t="s">
        <v>20</v>
      </c>
      <c r="B12" s="241" t="s">
        <v>109</v>
      </c>
      <c r="C12" s="242"/>
      <c r="D12" s="242"/>
      <c r="E12" s="242"/>
      <c r="F12" s="242"/>
      <c r="G12" s="242"/>
      <c r="H12" s="242"/>
      <c r="I12" s="242"/>
      <c r="J12" s="242"/>
      <c r="K12" s="242"/>
    </row>
    <row r="13" spans="1:11" ht="57" customHeight="1" x14ac:dyDescent="0.3">
      <c r="A13" s="13" t="s">
        <v>21</v>
      </c>
      <c r="B13" s="241" t="s">
        <v>110</v>
      </c>
      <c r="C13" s="242"/>
      <c r="D13" s="242"/>
      <c r="E13" s="242"/>
      <c r="F13" s="242"/>
      <c r="G13" s="242"/>
      <c r="H13" s="242"/>
      <c r="I13" s="242"/>
      <c r="J13" s="242"/>
      <c r="K13" s="242"/>
    </row>
    <row r="14" spans="1:11" ht="59.25" customHeight="1" x14ac:dyDescent="0.3">
      <c r="A14" s="13" t="s">
        <v>22</v>
      </c>
      <c r="B14" s="241" t="s">
        <v>111</v>
      </c>
      <c r="C14" s="242"/>
      <c r="D14" s="242"/>
      <c r="E14" s="242"/>
      <c r="F14" s="242"/>
      <c r="G14" s="242"/>
      <c r="H14" s="242"/>
      <c r="I14" s="242"/>
      <c r="J14" s="242"/>
      <c r="K14" s="242"/>
    </row>
    <row r="15" spans="1:11" ht="42.75" customHeight="1" x14ac:dyDescent="0.3">
      <c r="A15" s="108" t="s">
        <v>115</v>
      </c>
      <c r="B15" s="241" t="s">
        <v>118</v>
      </c>
      <c r="C15" s="242"/>
      <c r="D15" s="242"/>
      <c r="E15" s="242"/>
      <c r="F15" s="242"/>
      <c r="G15" s="242"/>
      <c r="H15" s="242"/>
      <c r="I15" s="242"/>
      <c r="J15" s="242"/>
      <c r="K15" s="242"/>
    </row>
  </sheetData>
  <mergeCells count="13">
    <mergeCell ref="B15:K15"/>
    <mergeCell ref="A1:K3"/>
    <mergeCell ref="A4:K4"/>
    <mergeCell ref="B5:K5"/>
    <mergeCell ref="B6:K6"/>
    <mergeCell ref="B14:K14"/>
    <mergeCell ref="B8:K8"/>
    <mergeCell ref="B9:K9"/>
    <mergeCell ref="B13:K13"/>
    <mergeCell ref="B10:K10"/>
    <mergeCell ref="B11:K11"/>
    <mergeCell ref="B12:K12"/>
    <mergeCell ref="B7:K7"/>
  </mergeCells>
  <phoneticPr fontId="26" type="noConversion"/>
  <hyperlinks>
    <hyperlink ref="A6" location="Synthèse!A1" display="Synthèse Paca" xr:uid="{00000000-0004-0000-0A00-000000000000}"/>
    <hyperlink ref="A5" location="'A LIRE'!A1" display="A LIRE" xr:uid="{00000000-0004-0000-0A00-000001000000}"/>
    <hyperlink ref="A9" location="'dep04'!A1" display="France métro" xr:uid="{00000000-0004-0000-0A00-000002000000}"/>
    <hyperlink ref="A10" location="'dep05'!A1" display="dep05" xr:uid="{00000000-0004-0000-0A00-000003000000}"/>
    <hyperlink ref="A8" location="Paca!A1" display="France métro" xr:uid="{00000000-0004-0000-0A00-000004000000}"/>
    <hyperlink ref="A11" location="'dep06'!A1" display="dep06" xr:uid="{00000000-0004-0000-0A00-000005000000}"/>
    <hyperlink ref="A12" location="'dep13'!A1" display="dep13" xr:uid="{00000000-0004-0000-0A00-000006000000}"/>
    <hyperlink ref="A13" location="'dep83'!A1" display="dep83" xr:uid="{00000000-0004-0000-0A00-000007000000}"/>
    <hyperlink ref="A14" location="'dep84'!A1" display="dep84" xr:uid="{00000000-0004-0000-0A00-000008000000}"/>
    <hyperlink ref="A7" location="'France métro'!A1" display="France métro." xr:uid="{00000000-0004-0000-0A00-000009000000}"/>
    <hyperlink ref="A15" location="'Taux de recours'!A1" display="Taux de recours" xr:uid="{00000000-0004-0000-0A00-00000A000000}"/>
  </hyperlinks>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Direccte Paca - rubrique "Etudes et statistiques"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zoomScaleNormal="100" zoomScaleSheetLayoutView="100" workbookViewId="0">
      <selection activeCell="A12" sqref="A12:K12"/>
    </sheetView>
  </sheetViews>
  <sheetFormatPr baseColWidth="10" defaultColWidth="11.44140625" defaultRowHeight="12.75" customHeight="1" x14ac:dyDescent="0.2"/>
  <cols>
    <col min="1" max="1" width="20.88671875" style="7" customWidth="1"/>
    <col min="2" max="16384" width="11.44140625" style="1"/>
  </cols>
  <sheetData>
    <row r="1" spans="1:11" ht="19.5" customHeight="1" x14ac:dyDescent="0.2">
      <c r="A1" s="248" t="s">
        <v>101</v>
      </c>
      <c r="B1" s="248"/>
      <c r="C1" s="248"/>
      <c r="D1" s="248"/>
      <c r="E1" s="248"/>
      <c r="F1" s="248"/>
      <c r="G1" s="248"/>
      <c r="H1" s="248"/>
      <c r="I1" s="248"/>
      <c r="J1" s="248"/>
      <c r="K1" s="248"/>
    </row>
    <row r="2" spans="1:11" ht="22.5" customHeight="1" x14ac:dyDescent="0.2">
      <c r="A2" s="248"/>
      <c r="B2" s="248"/>
      <c r="C2" s="248"/>
      <c r="D2" s="248"/>
      <c r="E2" s="248"/>
      <c r="F2" s="248"/>
      <c r="G2" s="248"/>
      <c r="H2" s="248"/>
      <c r="I2" s="248"/>
      <c r="J2" s="248"/>
      <c r="K2" s="248"/>
    </row>
    <row r="3" spans="1:11" s="2" customFormat="1" ht="18.75" customHeight="1" x14ac:dyDescent="0.3">
      <c r="A3" s="248"/>
      <c r="B3" s="248"/>
      <c r="C3" s="248"/>
      <c r="D3" s="248"/>
      <c r="E3" s="248"/>
      <c r="F3" s="248"/>
      <c r="G3" s="248"/>
      <c r="H3" s="248"/>
      <c r="I3" s="248"/>
      <c r="J3" s="248"/>
      <c r="K3" s="248"/>
    </row>
    <row r="4" spans="1:11" s="3" customFormat="1" ht="21" customHeight="1" x14ac:dyDescent="0.3">
      <c r="A4" s="244" t="s">
        <v>66</v>
      </c>
      <c r="B4" s="244"/>
      <c r="C4" s="244"/>
      <c r="D4" s="244"/>
      <c r="E4" s="244"/>
      <c r="F4" s="244"/>
      <c r="G4" s="244"/>
      <c r="H4" s="244"/>
      <c r="I4" s="244"/>
      <c r="J4" s="244"/>
      <c r="K4" s="244"/>
    </row>
    <row r="5" spans="1:11" s="3" customFormat="1" ht="15.75" customHeight="1" x14ac:dyDescent="0.3">
      <c r="A5" s="38"/>
      <c r="B5" s="38"/>
      <c r="C5" s="38"/>
      <c r="D5" s="38"/>
      <c r="E5" s="38"/>
      <c r="F5" s="38"/>
      <c r="G5" s="38"/>
      <c r="H5" s="38"/>
      <c r="I5" s="38"/>
      <c r="J5" s="38"/>
      <c r="K5" s="38"/>
    </row>
    <row r="6" spans="1:11" s="3" customFormat="1" ht="105.75" customHeight="1" x14ac:dyDescent="0.3">
      <c r="A6" s="249" t="s">
        <v>122</v>
      </c>
      <c r="B6" s="249"/>
      <c r="C6" s="249"/>
      <c r="D6" s="249"/>
      <c r="E6" s="249"/>
      <c r="F6" s="249"/>
      <c r="G6" s="249"/>
      <c r="H6" s="249"/>
      <c r="I6" s="249"/>
      <c r="J6" s="249"/>
      <c r="K6" s="249"/>
    </row>
    <row r="7" spans="1:11" s="3" customFormat="1" ht="21" customHeight="1" x14ac:dyDescent="0.3">
      <c r="A7" s="244" t="s">
        <v>28</v>
      </c>
      <c r="B7" s="244"/>
      <c r="C7" s="244"/>
      <c r="D7" s="244"/>
      <c r="E7" s="244"/>
      <c r="F7" s="244"/>
      <c r="G7" s="244"/>
      <c r="H7" s="244"/>
      <c r="I7" s="244"/>
      <c r="J7" s="244"/>
      <c r="K7" s="244"/>
    </row>
    <row r="8" spans="1:11" s="4" customFormat="1" ht="9.6" customHeight="1" x14ac:dyDescent="0.3">
      <c r="A8" s="38"/>
      <c r="B8" s="38"/>
      <c r="C8" s="38"/>
      <c r="D8" s="38"/>
      <c r="E8" s="38"/>
      <c r="F8" s="38"/>
      <c r="G8" s="38"/>
      <c r="H8" s="38"/>
      <c r="I8" s="38"/>
      <c r="J8" s="38"/>
      <c r="K8" s="38"/>
    </row>
    <row r="9" spans="1:11" s="4" customFormat="1" ht="15.6" x14ac:dyDescent="0.3">
      <c r="A9" s="250" t="s">
        <v>135</v>
      </c>
      <c r="B9" s="250"/>
      <c r="C9" s="250"/>
      <c r="D9" s="250"/>
      <c r="E9" s="250"/>
      <c r="F9" s="250"/>
      <c r="G9" s="250"/>
      <c r="H9" s="250"/>
      <c r="I9" s="250"/>
      <c r="J9" s="250"/>
      <c r="K9" s="250"/>
    </row>
    <row r="10" spans="1:11" s="10" customFormat="1" ht="57.75" customHeight="1" x14ac:dyDescent="0.3">
      <c r="A10" s="247" t="s">
        <v>136</v>
      </c>
      <c r="B10" s="247"/>
      <c r="C10" s="247"/>
      <c r="D10" s="247"/>
      <c r="E10" s="247"/>
      <c r="F10" s="247"/>
      <c r="G10" s="247"/>
      <c r="H10" s="247"/>
      <c r="I10" s="247"/>
      <c r="J10" s="247"/>
      <c r="K10" s="247"/>
    </row>
    <row r="11" spans="1:11" s="5" customFormat="1" ht="21" customHeight="1" x14ac:dyDescent="0.3">
      <c r="A11" s="244" t="s">
        <v>6</v>
      </c>
      <c r="B11" s="244"/>
      <c r="C11" s="244"/>
      <c r="D11" s="244"/>
      <c r="E11" s="244"/>
      <c r="F11" s="244"/>
      <c r="G11" s="244"/>
      <c r="H11" s="244"/>
      <c r="I11" s="244"/>
      <c r="J11" s="244"/>
      <c r="K11" s="244"/>
    </row>
    <row r="12" spans="1:11" s="3" customFormat="1" ht="48" customHeight="1" x14ac:dyDescent="0.3">
      <c r="A12" s="251" t="s">
        <v>87</v>
      </c>
      <c r="B12" s="252"/>
      <c r="C12" s="252"/>
      <c r="D12" s="252"/>
      <c r="E12" s="252"/>
      <c r="F12" s="252"/>
      <c r="G12" s="252"/>
      <c r="H12" s="252"/>
      <c r="I12" s="252"/>
      <c r="J12" s="252"/>
      <c r="K12" s="252"/>
    </row>
    <row r="13" spans="1:11" s="3" customFormat="1" ht="42" customHeight="1" x14ac:dyDescent="0.3">
      <c r="A13" s="253" t="s">
        <v>114</v>
      </c>
      <c r="B13" s="254"/>
      <c r="C13" s="254"/>
      <c r="D13" s="254"/>
      <c r="E13" s="254"/>
      <c r="F13" s="254"/>
      <c r="G13" s="254"/>
      <c r="H13" s="254"/>
      <c r="I13" s="254"/>
      <c r="J13" s="254"/>
      <c r="K13" s="254"/>
    </row>
    <row r="14" spans="1:11" s="3" customFormat="1" ht="32.25" customHeight="1" x14ac:dyDescent="0.3">
      <c r="A14" s="251" t="s">
        <v>86</v>
      </c>
      <c r="B14" s="254"/>
      <c r="C14" s="254"/>
      <c r="D14" s="254"/>
      <c r="E14" s="254"/>
      <c r="F14" s="254"/>
      <c r="G14" s="254"/>
      <c r="H14" s="254"/>
      <c r="I14" s="254"/>
      <c r="J14" s="254"/>
      <c r="K14" s="254"/>
    </row>
    <row r="15" spans="1:11" s="3" customFormat="1" ht="10.199999999999999" x14ac:dyDescent="0.2">
      <c r="A15" s="65"/>
      <c r="B15" s="66"/>
      <c r="C15" s="66"/>
      <c r="D15" s="66"/>
      <c r="E15" s="66"/>
      <c r="F15" s="66"/>
      <c r="G15" s="66"/>
      <c r="H15" s="66"/>
      <c r="I15" s="66"/>
      <c r="J15" s="66"/>
      <c r="K15" s="66"/>
    </row>
    <row r="16" spans="1:11" s="3" customFormat="1" ht="18" customHeight="1" x14ac:dyDescent="0.3">
      <c r="A16" s="244" t="s">
        <v>65</v>
      </c>
      <c r="B16" s="244"/>
      <c r="C16" s="244"/>
      <c r="D16" s="244"/>
      <c r="E16" s="244"/>
      <c r="F16" s="244"/>
      <c r="G16" s="244"/>
      <c r="H16" s="244"/>
      <c r="I16" s="244"/>
      <c r="J16" s="244"/>
      <c r="K16" s="244"/>
    </row>
    <row r="17" spans="1:11" s="3" customFormat="1" ht="146.25" customHeight="1" x14ac:dyDescent="0.3">
      <c r="A17" s="247" t="s">
        <v>123</v>
      </c>
      <c r="B17" s="247"/>
      <c r="C17" s="247"/>
      <c r="D17" s="247"/>
      <c r="E17" s="247"/>
      <c r="F17" s="247"/>
      <c r="G17" s="247"/>
      <c r="H17" s="247"/>
      <c r="I17" s="247"/>
      <c r="J17" s="247"/>
      <c r="K17" s="247"/>
    </row>
    <row r="18" spans="1:11" s="3" customFormat="1" ht="18" customHeight="1" x14ac:dyDescent="0.3">
      <c r="A18" s="39"/>
      <c r="B18" s="39"/>
      <c r="C18" s="39"/>
      <c r="D18" s="39"/>
      <c r="E18" s="39"/>
      <c r="F18" s="39"/>
      <c r="G18" s="39"/>
      <c r="H18" s="39"/>
      <c r="I18" s="39"/>
      <c r="J18" s="39"/>
      <c r="K18" s="39"/>
    </row>
    <row r="19" spans="1:11" ht="12.75" customHeight="1" x14ac:dyDescent="0.2">
      <c r="A19" s="6"/>
      <c r="B19" s="3"/>
      <c r="C19" s="3"/>
      <c r="D19" s="3"/>
      <c r="E19" s="3"/>
      <c r="F19" s="3"/>
      <c r="G19" s="3"/>
      <c r="H19" s="3"/>
      <c r="I19" s="3"/>
      <c r="J19" s="3"/>
      <c r="K19" s="3"/>
    </row>
    <row r="20" spans="1:11" ht="12.75" customHeight="1" x14ac:dyDescent="0.2">
      <c r="A20" s="6"/>
      <c r="B20" s="3"/>
      <c r="C20" s="3"/>
      <c r="D20" s="3"/>
      <c r="E20" s="3"/>
      <c r="F20" s="3"/>
      <c r="G20" s="3"/>
      <c r="H20" s="3"/>
      <c r="I20" s="3"/>
      <c r="J20" s="3"/>
      <c r="K20" s="3"/>
    </row>
    <row r="21" spans="1:11" ht="12.75" customHeight="1" x14ac:dyDescent="0.2">
      <c r="A21" s="6"/>
      <c r="B21" s="3"/>
      <c r="C21" s="3"/>
      <c r="D21" s="3"/>
      <c r="E21" s="3"/>
      <c r="F21" s="3"/>
      <c r="G21" s="3"/>
      <c r="H21" s="3"/>
      <c r="I21" s="3"/>
      <c r="J21" s="3"/>
      <c r="K21" s="3"/>
    </row>
    <row r="22" spans="1:11" ht="12.75" customHeight="1" x14ac:dyDescent="0.2">
      <c r="A22" s="6"/>
      <c r="B22" s="3"/>
      <c r="C22" s="3"/>
      <c r="D22" s="3"/>
      <c r="E22" s="3"/>
      <c r="F22" s="3"/>
      <c r="G22" s="3"/>
      <c r="H22" s="3"/>
      <c r="I22" s="3"/>
      <c r="J22" s="3"/>
      <c r="K22" s="3"/>
    </row>
    <row r="23" spans="1:11" ht="12.75" customHeight="1" x14ac:dyDescent="0.2">
      <c r="A23" s="6"/>
      <c r="B23" s="3"/>
      <c r="C23" s="3"/>
      <c r="D23" s="3"/>
      <c r="E23" s="3"/>
      <c r="F23" s="3"/>
      <c r="G23" s="3"/>
      <c r="H23" s="3"/>
      <c r="I23" s="3"/>
      <c r="J23" s="3"/>
      <c r="K23" s="3"/>
    </row>
    <row r="24" spans="1:11" ht="12.75" customHeight="1" x14ac:dyDescent="0.2">
      <c r="A24" s="6"/>
      <c r="B24" s="3"/>
      <c r="C24" s="3"/>
      <c r="D24" s="3"/>
      <c r="E24" s="3"/>
      <c r="F24" s="3"/>
      <c r="G24" s="3"/>
      <c r="H24" s="3"/>
      <c r="I24" s="3"/>
      <c r="J24" s="3"/>
      <c r="K24" s="3"/>
    </row>
    <row r="25" spans="1:11" ht="12.75" customHeight="1" x14ac:dyDescent="0.2">
      <c r="A25" s="6"/>
      <c r="B25" s="3"/>
      <c r="C25" s="3"/>
      <c r="D25" s="3"/>
      <c r="E25" s="3"/>
      <c r="F25" s="3"/>
      <c r="G25" s="3"/>
      <c r="H25" s="3"/>
      <c r="I25" s="3"/>
      <c r="J25" s="3"/>
      <c r="K25" s="3"/>
    </row>
    <row r="26" spans="1:11" ht="12.75" customHeight="1" x14ac:dyDescent="0.2">
      <c r="A26" s="6"/>
      <c r="B26" s="3"/>
      <c r="C26" s="3"/>
      <c r="D26" s="3"/>
      <c r="E26" s="3"/>
      <c r="F26" s="3"/>
      <c r="G26" s="3"/>
      <c r="H26" s="3"/>
      <c r="I26" s="3"/>
      <c r="J26" s="3"/>
      <c r="K26" s="3"/>
    </row>
  </sheetData>
  <mergeCells count="12">
    <mergeCell ref="A11:K11"/>
    <mergeCell ref="A16:K16"/>
    <mergeCell ref="A17:K17"/>
    <mergeCell ref="A10:K10"/>
    <mergeCell ref="A1:K3"/>
    <mergeCell ref="A4:K4"/>
    <mergeCell ref="A6:K6"/>
    <mergeCell ref="A7:K7"/>
    <mergeCell ref="A9:K9"/>
    <mergeCell ref="A12:K12"/>
    <mergeCell ref="A13:K13"/>
    <mergeCell ref="A14:K14"/>
  </mergeCells>
  <phoneticPr fontId="0" type="noConversion"/>
  <pageMargins left="0.7" right="0.7" top="0.75" bottom="0.75" header="0.3" footer="0.3"/>
  <pageSetup paperSize="9" scale="64" orientation="portrait" r:id="rId1"/>
  <headerFooter>
    <oddFooter>&amp;LExtrait du tableau de bord des indicateurs clés de la Dreets Paca - rubrique "Etudes et statistiques" : &amp;Uhttps://paca.dreets.gouv.fr/Les-indicateurs-cles-de-la-Dreets-Paca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3"/>
  <sheetViews>
    <sheetView tabSelected="1" zoomScaleNormal="100" workbookViewId="0">
      <selection activeCell="G6" sqref="G6"/>
    </sheetView>
  </sheetViews>
  <sheetFormatPr baseColWidth="10" defaultColWidth="11.44140625" defaultRowHeight="14.4" x14ac:dyDescent="0.3"/>
  <cols>
    <col min="1" max="1" width="53.33203125" style="14" customWidth="1"/>
    <col min="2" max="2" width="14.33203125" style="14" customWidth="1"/>
    <col min="3" max="4" width="13.5546875" style="14" customWidth="1"/>
    <col min="5" max="5" width="14.33203125" style="14" customWidth="1"/>
    <col min="6" max="6" width="13.5546875" style="14" customWidth="1"/>
    <col min="7" max="16384" width="11.44140625" style="14"/>
  </cols>
  <sheetData>
    <row r="1" spans="1:6" ht="19.5" customHeight="1" x14ac:dyDescent="0.3">
      <c r="A1" s="268" t="s">
        <v>99</v>
      </c>
      <c r="B1" s="268"/>
      <c r="C1" s="268"/>
      <c r="D1" s="268"/>
      <c r="E1" s="268"/>
      <c r="F1" s="268"/>
    </row>
    <row r="2" spans="1:6" ht="19.5" customHeight="1" x14ac:dyDescent="0.3">
      <c r="A2" s="268"/>
      <c r="B2" s="268"/>
      <c r="C2" s="268"/>
      <c r="D2" s="268"/>
      <c r="E2" s="268"/>
      <c r="F2" s="268"/>
    </row>
    <row r="3" spans="1:6" ht="15" customHeight="1" x14ac:dyDescent="0.3">
      <c r="A3" s="269" t="str">
        <f>"Mise à jour "&amp;Paca!B7</f>
        <v>Mise à jour : 18 septembre 2025</v>
      </c>
      <c r="B3" s="269"/>
      <c r="C3" s="269"/>
      <c r="D3" s="269"/>
      <c r="E3" s="269"/>
      <c r="F3" s="269"/>
    </row>
    <row r="4" spans="1:6" ht="18" customHeight="1" x14ac:dyDescent="0.3">
      <c r="A4" s="15"/>
      <c r="B4" s="15"/>
      <c r="C4" s="15"/>
      <c r="D4" s="15"/>
      <c r="E4" s="15"/>
      <c r="F4" s="15"/>
    </row>
    <row r="5" spans="1:6" ht="25.5" customHeight="1" thickBot="1" x14ac:dyDescent="0.35">
      <c r="A5" s="255" t="s">
        <v>98</v>
      </c>
      <c r="B5" s="255"/>
      <c r="C5" s="255"/>
      <c r="D5" s="255"/>
      <c r="E5" s="256"/>
      <c r="F5" s="256"/>
    </row>
    <row r="6" spans="1:6" ht="15" customHeight="1" x14ac:dyDescent="0.3">
      <c r="A6" s="270"/>
      <c r="B6" s="257" t="s">
        <v>88</v>
      </c>
      <c r="C6" s="258"/>
      <c r="D6" s="259"/>
      <c r="E6" s="257" t="s">
        <v>69</v>
      </c>
      <c r="F6" s="263"/>
    </row>
    <row r="7" spans="1:6" ht="15" thickBot="1" x14ac:dyDescent="0.35">
      <c r="A7" s="271"/>
      <c r="B7" s="260"/>
      <c r="C7" s="261"/>
      <c r="D7" s="262"/>
      <c r="E7" s="264"/>
      <c r="F7" s="265"/>
    </row>
    <row r="8" spans="1:6" ht="15" thickBot="1" x14ac:dyDescent="0.35">
      <c r="A8" s="272"/>
      <c r="B8" s="36" t="str">
        <f ca="1">OFFSET(Paca!$A$18,COUNTA(Paca!$C:$C)-9,0)</f>
        <v>T2 2025</v>
      </c>
      <c r="C8" s="36" t="str">
        <f ca="1">OFFSET(Paca!$A$18,COUNTA(Paca!$C:$C)-10,0)</f>
        <v>T1 2025</v>
      </c>
      <c r="D8" s="36" t="str">
        <f ca="1">OFFSET(Paca!$A$18,COUNTA(Paca!$C:$C)-13,0)</f>
        <v>T2 2024</v>
      </c>
      <c r="E8" s="16" t="s">
        <v>23</v>
      </c>
      <c r="F8" s="16" t="s">
        <v>24</v>
      </c>
    </row>
    <row r="9" spans="1:6" ht="15" customHeight="1" thickBot="1" x14ac:dyDescent="0.35">
      <c r="A9" s="17" t="s">
        <v>1</v>
      </c>
      <c r="B9" s="18">
        <f ca="1">OFFSET('dep04'!$B$18,COUNTA('dep04'!$C:$C)-9,0)</f>
        <v>4759.1478858369992</v>
      </c>
      <c r="C9" s="27">
        <f ca="1">OFFSET('dep04'!$B$18,COUNTA('dep04'!$C:$C)-10,0)</f>
        <v>4582.4132718460005</v>
      </c>
      <c r="D9" s="27">
        <f ca="1">OFFSET('dep04'!$B$18,COUNTA('dep04'!$C:$C)-13,0)</f>
        <v>5059.510278574</v>
      </c>
      <c r="E9" s="19">
        <f ca="1">+(B9/C9-1)*100</f>
        <v>3.8568021587411794</v>
      </c>
      <c r="F9" s="19">
        <f ca="1">+(B9/D9-1)*100</f>
        <v>-5.9365902271011244</v>
      </c>
    </row>
    <row r="10" spans="1:6" ht="15" customHeight="1" thickBot="1" x14ac:dyDescent="0.35">
      <c r="A10" s="20" t="s">
        <v>2</v>
      </c>
      <c r="B10" s="21">
        <f ca="1">OFFSET('dep05'!$B$18,COUNTA('dep05'!$C:$C)-9,0)</f>
        <v>1292.1892147009999</v>
      </c>
      <c r="C10" s="28">
        <f ca="1">OFFSET('dep05'!$B$18,COUNTA('dep05'!$C:$C)-10,0)</f>
        <v>1239.7878200069999</v>
      </c>
      <c r="D10" s="28">
        <f ca="1">OFFSET('dep05'!$B$18,COUNTA('dep05'!$C:$C)-13,0)</f>
        <v>1280.1672907039999</v>
      </c>
      <c r="E10" s="22">
        <f t="shared" ref="E10:E15" ca="1" si="0">+(B10/C10-1)*100</f>
        <v>4.2266421599225001</v>
      </c>
      <c r="F10" s="22">
        <f t="shared" ref="F10:F15" ca="1" si="1">+(B10/D10-1)*100</f>
        <v>0.93909007707801972</v>
      </c>
    </row>
    <row r="11" spans="1:6" ht="15" customHeight="1" thickBot="1" x14ac:dyDescent="0.35">
      <c r="A11" s="17" t="s">
        <v>3</v>
      </c>
      <c r="B11" s="18">
        <f ca="1">OFFSET('dep06'!$B$18,COUNTA('dep06'!$C:$C)-9,0)</f>
        <v>6912.0244850199997</v>
      </c>
      <c r="C11" s="27">
        <f ca="1">OFFSET('dep06'!$B$18,COUNTA('dep06'!$C:$C)-10,0)</f>
        <v>6914.8907488470013</v>
      </c>
      <c r="D11" s="27">
        <f ca="1">OFFSET('dep06'!$B$18,COUNTA('dep06'!$C:$C)-13,0)</f>
        <v>7184.8205074530006</v>
      </c>
      <c r="E11" s="19">
        <f t="shared" ca="1" si="0"/>
        <v>-4.1450601768067141E-2</v>
      </c>
      <c r="F11" s="19">
        <f t="shared" ca="1" si="1"/>
        <v>-3.7968383782172821</v>
      </c>
    </row>
    <row r="12" spans="1:6" s="23" customFormat="1" ht="15" customHeight="1" thickBot="1" x14ac:dyDescent="0.35">
      <c r="A12" s="20" t="s">
        <v>4</v>
      </c>
      <c r="B12" s="21">
        <f ca="1">OFFSET('dep13'!$B$18,COUNTA('dep13'!$C:$C)-9,0)</f>
        <v>26716.283440305</v>
      </c>
      <c r="C12" s="28">
        <f ca="1">OFFSET('dep13'!$B$18,COUNTA('dep13'!$C:$C)-10,0)</f>
        <v>26603.106034261</v>
      </c>
      <c r="D12" s="28">
        <f ca="1">OFFSET('dep13'!$B$18,COUNTA('dep13'!$C:$C)-13,0)</f>
        <v>27263.346573508003</v>
      </c>
      <c r="E12" s="22">
        <f t="shared" ca="1" si="0"/>
        <v>0.42542929347515468</v>
      </c>
      <c r="F12" s="22">
        <f t="shared" ca="1" si="1"/>
        <v>-2.0065883391387707</v>
      </c>
    </row>
    <row r="13" spans="1:6" s="23" customFormat="1" ht="14.25" customHeight="1" thickBot="1" x14ac:dyDescent="0.35">
      <c r="A13" s="17" t="s">
        <v>8</v>
      </c>
      <c r="B13" s="18">
        <f ca="1">OFFSET('dep83'!$B$18,COUNTA('dep83'!$C:$C)-9,0)</f>
        <v>6349.9434676849996</v>
      </c>
      <c r="C13" s="27">
        <f ca="1">OFFSET('dep83'!$B$18,COUNTA('dep83'!$C:$C)-10,0)</f>
        <v>6528.4011215249993</v>
      </c>
      <c r="D13" s="27">
        <f ca="1">OFFSET('dep83'!$B$18,COUNTA('dep83'!$C:$C)-13,0)</f>
        <v>7386.0548644150003</v>
      </c>
      <c r="E13" s="19">
        <f t="shared" ca="1" si="0"/>
        <v>-2.7335583478717562</v>
      </c>
      <c r="F13" s="19">
        <f t="shared" ca="1" si="1"/>
        <v>-14.027940703796327</v>
      </c>
    </row>
    <row r="14" spans="1:6" s="23" customFormat="1" ht="15" customHeight="1" thickBot="1" x14ac:dyDescent="0.35">
      <c r="A14" s="20" t="s">
        <v>5</v>
      </c>
      <c r="B14" s="21">
        <f ca="1">OFFSET('dep84'!$B$18,COUNTA('dep84'!$C:$C)-9,0)</f>
        <v>6107.2320247870002</v>
      </c>
      <c r="C14" s="28">
        <f ca="1">OFFSET('dep84'!$B$18,COUNTA('dep84'!$C:$C)-10,0)</f>
        <v>6070.1161961550006</v>
      </c>
      <c r="D14" s="28">
        <f ca="1">OFFSET('dep84'!$B$18,COUNTA('dep84'!$C:$C)-13,0)</f>
        <v>5899.4820882840004</v>
      </c>
      <c r="E14" s="22">
        <f t="shared" ca="1" si="0"/>
        <v>0.6114516993185326</v>
      </c>
      <c r="F14" s="22">
        <f t="shared" ca="1" si="1"/>
        <v>3.52149448704282</v>
      </c>
    </row>
    <row r="15" spans="1:6" s="23" customFormat="1" ht="15" customHeight="1" thickBot="1" x14ac:dyDescent="0.35">
      <c r="A15" s="24" t="s">
        <v>9</v>
      </c>
      <c r="B15" s="25">
        <f ca="1">OFFSET(Paca!$B$18,COUNTA(Paca!$C:$C)-9,0)</f>
        <v>52136.820518334003</v>
      </c>
      <c r="C15" s="25">
        <f ca="1">OFFSET(Paca!$B$18,COUNTA(Paca!$C:$C)-10,0)</f>
        <v>51938.715192641001</v>
      </c>
      <c r="D15" s="25">
        <f ca="1">OFFSET(Paca!$B$18,COUNTA(Paca!$C:$C)-13,0)</f>
        <v>54073.381602936002</v>
      </c>
      <c r="E15" s="26">
        <f t="shared" ca="1" si="0"/>
        <v>0.38142130577976108</v>
      </c>
      <c r="F15" s="26">
        <f t="shared" ca="1" si="1"/>
        <v>-3.5813574575791818</v>
      </c>
    </row>
    <row r="16" spans="1:6" s="23" customFormat="1" ht="15" customHeight="1" thickBot="1" x14ac:dyDescent="0.35">
      <c r="A16" s="24" t="s">
        <v>71</v>
      </c>
      <c r="B16" s="25">
        <f ca="1">OFFSET('France métro'!$B$18,COUNTA('France métro'!$C:$C)-9,0)</f>
        <v>699380.20180005499</v>
      </c>
      <c r="C16" s="25">
        <f ca="1">OFFSET('France métro'!$B$18,COUNTA('France métro'!$C:$C)-10,0)</f>
        <v>697698.52656439482</v>
      </c>
      <c r="D16" s="25">
        <f ca="1">OFFSET('France métro'!$B$18,COUNTA('France métro'!$C:$C)-13,0)</f>
        <v>723542.65136311692</v>
      </c>
      <c r="E16" s="26">
        <f ca="1">+(B16/C16-1)*100</f>
        <v>0.24103178831995642</v>
      </c>
      <c r="F16" s="26">
        <f ca="1">+(B16/D16-1)*100</f>
        <v>-3.3394644417355512</v>
      </c>
    </row>
    <row r="17" spans="1:6" s="54" customFormat="1" x14ac:dyDescent="0.3">
      <c r="A17" s="266" t="s">
        <v>68</v>
      </c>
      <c r="B17" s="266"/>
      <c r="C17" s="266"/>
      <c r="D17" s="266"/>
      <c r="E17" s="266"/>
      <c r="F17" s="266"/>
    </row>
    <row r="18" spans="1:6" s="55" customFormat="1" x14ac:dyDescent="0.3">
      <c r="A18" s="267" t="s">
        <v>134</v>
      </c>
      <c r="B18" s="267"/>
      <c r="C18" s="267"/>
      <c r="D18" s="267"/>
      <c r="E18" s="267"/>
      <c r="F18" s="267"/>
    </row>
    <row r="44" spans="1:9" ht="38.4" customHeight="1" thickBot="1" x14ac:dyDescent="0.35">
      <c r="A44" s="255" t="s">
        <v>121</v>
      </c>
      <c r="B44" s="255"/>
      <c r="C44" s="255"/>
      <c r="D44" s="255"/>
      <c r="E44" s="256"/>
      <c r="F44" s="256"/>
    </row>
    <row r="45" spans="1:9" ht="15" customHeight="1" x14ac:dyDescent="0.3">
      <c r="A45" s="67"/>
      <c r="B45" s="257" t="s">
        <v>88</v>
      </c>
      <c r="C45" s="258"/>
      <c r="D45" s="259"/>
      <c r="E45" s="257" t="s">
        <v>69</v>
      </c>
      <c r="F45" s="263"/>
    </row>
    <row r="46" spans="1:9" ht="15" thickBot="1" x14ac:dyDescent="0.35">
      <c r="A46" s="68"/>
      <c r="B46" s="260"/>
      <c r="C46" s="261"/>
      <c r="D46" s="262"/>
      <c r="E46" s="264"/>
      <c r="F46" s="265"/>
    </row>
    <row r="47" spans="1:9" ht="15" thickBot="1" x14ac:dyDescent="0.35">
      <c r="A47" s="69"/>
      <c r="B47" s="36" t="str">
        <f ca="1">OFFSET(Paca!$A$18,COUNTA(Paca!$C:$C)-9,0)</f>
        <v>T2 2025</v>
      </c>
      <c r="C47" s="36" t="str">
        <f ca="1">OFFSET(Paca!$A$18,COUNTA(Paca!$C:$C)-10,0)</f>
        <v>T1 2025</v>
      </c>
      <c r="D47" s="36" t="str">
        <f ca="1">OFFSET(Paca!$A$18,COUNTA(Paca!$C:$C)-13,0)</f>
        <v>T2 2024</v>
      </c>
      <c r="E47" s="16" t="s">
        <v>23</v>
      </c>
      <c r="F47" s="16" t="s">
        <v>24</v>
      </c>
    </row>
    <row r="48" spans="1:9" ht="15" thickBot="1" x14ac:dyDescent="0.35">
      <c r="A48" s="135" t="s">
        <v>37</v>
      </c>
      <c r="B48" s="40">
        <f ca="1">OFFSET(Paca!$C$18,COUNTA(Paca!$C:$C)-9,0)</f>
        <v>263.35905726800002</v>
      </c>
      <c r="C48" s="40">
        <f ca="1">OFFSET(Paca!$C$18,COUNTA(Paca!$C:$C)-10,0)</f>
        <v>231.79485780799999</v>
      </c>
      <c r="D48" s="40">
        <f ca="1">OFFSET(Paca!$C$18,COUNTA(Paca!$C:$C)-13,0)</f>
        <v>240.56060266399999</v>
      </c>
      <c r="E48" s="136">
        <f ca="1">(B48/C48-1)*100</f>
        <v>13.617299261291315</v>
      </c>
      <c r="F48" s="136">
        <f t="shared" ref="F48:F66" ca="1" si="2">(B48/D48-1)*100</f>
        <v>9.4772187762779616</v>
      </c>
      <c r="G48" s="158"/>
      <c r="H48" s="158"/>
      <c r="I48" s="158"/>
    </row>
    <row r="49" spans="1:9" ht="15" thickBot="1" x14ac:dyDescent="0.35">
      <c r="A49" s="135" t="s">
        <v>25</v>
      </c>
      <c r="B49" s="40">
        <f ca="1">OFFSET(Paca!$D$18,COUNTA(Paca!$D:$D)-10,0)</f>
        <v>10954.866060923001</v>
      </c>
      <c r="C49" s="40">
        <f ca="1">OFFSET(Paca!$D$18,COUNTA(Paca!$D:$D)-11,0)</f>
        <v>10980.578810318002</v>
      </c>
      <c r="D49" s="40">
        <f ca="1">OFFSET(Paca!$D$18,COUNTA(Paca!$D:$D)-14,0)</f>
        <v>11334.071131698001</v>
      </c>
      <c r="E49" s="136">
        <f ca="1">(B49/C49-1)*100</f>
        <v>-0.23416570145500248</v>
      </c>
      <c r="F49" s="136">
        <f ca="1">(B49/D49-1)*100</f>
        <v>-3.3457092898815266</v>
      </c>
      <c r="G49" s="158"/>
      <c r="H49" s="158"/>
      <c r="I49" s="158"/>
    </row>
    <row r="50" spans="1:9" ht="25.8" thickBot="1" x14ac:dyDescent="0.35">
      <c r="A50" s="42" t="s">
        <v>50</v>
      </c>
      <c r="B50" s="41">
        <f ca="1">OFFSET(Paca!$E$18,COUNTA(Paca!$C:$C)-9,0)</f>
        <v>1584.9437463009999</v>
      </c>
      <c r="C50" s="42">
        <f ca="1">OFFSET(Paca!$E$18,COUNTA(Paca!$C:$C)-10,0)</f>
        <v>1601.7062796519999</v>
      </c>
      <c r="D50" s="42">
        <f ca="1">OFFSET(Paca!$E$18,COUNTA(Paca!$C:$C)-13,0)</f>
        <v>1574.534532504</v>
      </c>
      <c r="E50" s="43">
        <f t="shared" ref="E50:E66" ca="1" si="3">(B50/C50-1)*100</f>
        <v>-1.0465422758186294</v>
      </c>
      <c r="F50" s="43">
        <f t="shared" ca="1" si="2"/>
        <v>0.66109784079781964</v>
      </c>
    </row>
    <row r="51" spans="1:9" ht="25.8" thickBot="1" x14ac:dyDescent="0.35">
      <c r="A51" s="42" t="s">
        <v>51</v>
      </c>
      <c r="B51" s="41">
        <f ca="1">OFFSET(Paca!$F$18,COUNTA(Paca!$C:$C)-9,0)</f>
        <v>3036.7414496040001</v>
      </c>
      <c r="C51" s="42">
        <f ca="1">OFFSET(Paca!$F$18,COUNTA(Paca!$C:$C)-10,0)</f>
        <v>3113.6778276479999</v>
      </c>
      <c r="D51" s="42">
        <f ca="1">OFFSET(Paca!$F$18,COUNTA(Paca!$C:$C)-13,0)</f>
        <v>3399.2990246549998</v>
      </c>
      <c r="E51" s="43">
        <f t="shared" ca="1" si="3"/>
        <v>-2.4709164628671898</v>
      </c>
      <c r="F51" s="43">
        <f t="shared" ca="1" si="2"/>
        <v>-10.665657019914454</v>
      </c>
    </row>
    <row r="52" spans="1:9" ht="25.8" thickBot="1" x14ac:dyDescent="0.35">
      <c r="A52" s="71" t="s">
        <v>52</v>
      </c>
      <c r="B52" s="70">
        <f ca="1">OFFSET(Paca!$G$18,COUNTA(Paca!$C:$C)-9,0)</f>
        <v>733.25786836400005</v>
      </c>
      <c r="C52" s="71">
        <f ca="1">OFFSET(Paca!$G$18,COUNTA(Paca!$C:$C)-10,0)</f>
        <v>684.88616164500002</v>
      </c>
      <c r="D52" s="71">
        <f ca="1">OFFSET(Paca!$G$18,COUNTA(Paca!$C:$C)-13,0)</f>
        <v>750.04131943300001</v>
      </c>
      <c r="E52" s="72">
        <f t="shared" ca="1" si="3"/>
        <v>7.0627367623866233</v>
      </c>
      <c r="F52" s="72">
        <f t="shared" ca="1" si="2"/>
        <v>-2.2376701968482959</v>
      </c>
    </row>
    <row r="53" spans="1:9" ht="15" thickBot="1" x14ac:dyDescent="0.35">
      <c r="A53" s="42" t="s">
        <v>38</v>
      </c>
      <c r="B53" s="41">
        <f ca="1">OFFSET(Paca!$H$18,COUNTA(Paca!$C:$C)-9,0)</f>
        <v>1079.654454962</v>
      </c>
      <c r="C53" s="42">
        <f ca="1">OFFSET(Paca!$H$18,COUNTA(Paca!$C:$C)-10,0)</f>
        <v>1046.6547079090001</v>
      </c>
      <c r="D53" s="42">
        <f ca="1">OFFSET(Paca!$H$18,COUNTA(Paca!$C:$C)-13,0)</f>
        <v>1232.112500989</v>
      </c>
      <c r="E53" s="43">
        <f t="shared" ca="1" si="3"/>
        <v>3.1528780985399241</v>
      </c>
      <c r="F53" s="43">
        <f t="shared" ca="1" si="2"/>
        <v>-12.373711483701689</v>
      </c>
    </row>
    <row r="54" spans="1:9" s="137" customFormat="1" ht="15" thickBot="1" x14ac:dyDescent="0.35">
      <c r="A54" s="42" t="s">
        <v>53</v>
      </c>
      <c r="B54" s="41">
        <f ca="1">OFFSET(Paca!$I$18,COUNTA(Paca!$C:$C)-9,0)</f>
        <v>4520.2685416920003</v>
      </c>
      <c r="C54" s="42">
        <f ca="1">OFFSET(Paca!$I$18,COUNTA(Paca!$C:$C)-10,0)</f>
        <v>4533.6538334639999</v>
      </c>
      <c r="D54" s="42">
        <f ca="1">OFFSET(Paca!$I$18,COUNTA(Paca!$C:$C)-13,0)</f>
        <v>4378.0837541170004</v>
      </c>
      <c r="E54" s="43">
        <f t="shared" ca="1" si="3"/>
        <v>-0.29524291583974405</v>
      </c>
      <c r="F54" s="43">
        <f t="shared" ca="1" si="2"/>
        <v>3.2476488701545403</v>
      </c>
    </row>
    <row r="55" spans="1:9" ht="15" thickBot="1" x14ac:dyDescent="0.35">
      <c r="A55" s="135" t="s">
        <v>29</v>
      </c>
      <c r="B55" s="40">
        <f ca="1">OFFSET(Paca!$J$18,COUNTA(Paca!$C:$C)-9,0)</f>
        <v>12219.683490371999</v>
      </c>
      <c r="C55" s="40">
        <f ca="1">OFFSET(Paca!$J$18,COUNTA(Paca!$C:$C)-10,0)</f>
        <v>12439.753556287</v>
      </c>
      <c r="D55" s="40">
        <f ca="1">OFFSET(Paca!$J$18,COUNTA(Paca!$C:$C)-13,0)</f>
        <v>12767.343335137</v>
      </c>
      <c r="E55" s="136">
        <f t="shared" ca="1" si="3"/>
        <v>-1.769087023462601</v>
      </c>
      <c r="F55" s="136">
        <f t="shared" ca="1" si="2"/>
        <v>-4.2895364398777165</v>
      </c>
    </row>
    <row r="56" spans="1:9" ht="15" thickBot="1" x14ac:dyDescent="0.35">
      <c r="A56" s="135" t="s">
        <v>48</v>
      </c>
      <c r="B56" s="40">
        <f ca="1">OFFSET(Paca!$K$18,COUNTA(Paca!$K:$K)-10,0)</f>
        <v>25601.791608304</v>
      </c>
      <c r="C56" s="40">
        <f ca="1">OFFSET(Paca!$K$18,COUNTA(Paca!$K:$K)-11,0)</f>
        <v>24999.070937732002</v>
      </c>
      <c r="D56" s="40">
        <f ca="1">OFFSET(Paca!$K$18,COUNTA(Paca!$K:$K)-14,0)</f>
        <v>26256.497722150998</v>
      </c>
      <c r="E56" s="136">
        <f t="shared" ca="1" si="3"/>
        <v>2.4109722800229827</v>
      </c>
      <c r="F56" s="136">
        <f t="shared" ca="1" si="2"/>
        <v>-2.4935013068961731</v>
      </c>
      <c r="G56" s="158"/>
      <c r="H56" s="158"/>
      <c r="I56" s="158"/>
    </row>
    <row r="57" spans="1:9" s="137" customFormat="1" ht="15" thickBot="1" x14ac:dyDescent="0.35">
      <c r="A57" s="42" t="s">
        <v>39</v>
      </c>
      <c r="B57" s="41">
        <f ca="1">OFFSET(Paca!$L$18,COUNTA(Paca!$C:$C)-9,0)</f>
        <v>6320.6008631699997</v>
      </c>
      <c r="C57" s="42">
        <f ca="1">OFFSET(Paca!$L$18,COUNTA(Paca!$C:$C)-10,0)</f>
        <v>6305.0348164750003</v>
      </c>
      <c r="D57" s="42">
        <f ca="1">OFFSET(Paca!$L$18,COUNTA(Paca!$C:$C)-13,0)</f>
        <v>6448.3004947769996</v>
      </c>
      <c r="E57" s="43">
        <f t="shared" ca="1" si="3"/>
        <v>0.24688280315796618</v>
      </c>
      <c r="F57" s="43">
        <f t="shared" ca="1" si="2"/>
        <v>-1.9803610534346872</v>
      </c>
    </row>
    <row r="58" spans="1:9" s="137" customFormat="1" ht="15" thickBot="1" x14ac:dyDescent="0.35">
      <c r="A58" s="42" t="s">
        <v>40</v>
      </c>
      <c r="B58" s="41">
        <f ca="1">OFFSET(Paca!$M$18,COUNTA(Paca!$C:$C)-9,0)</f>
        <v>10686.932434881001</v>
      </c>
      <c r="C58" s="42">
        <f ca="1">OFFSET(Paca!$M$18,COUNTA(Paca!$C:$C)-10,0)</f>
        <v>10294.338065467</v>
      </c>
      <c r="D58" s="42">
        <f ca="1">OFFSET(Paca!$M$18,COUNTA(Paca!$C:$C)-13,0)</f>
        <v>10821.314812949</v>
      </c>
      <c r="E58" s="43">
        <f t="shared" ca="1" si="3"/>
        <v>3.8136922152477437</v>
      </c>
      <c r="F58" s="43">
        <f t="shared" ca="1" si="2"/>
        <v>-1.2418304096207922</v>
      </c>
    </row>
    <row r="59" spans="1:9" s="137" customFormat="1" ht="15" thickBot="1" x14ac:dyDescent="0.35">
      <c r="A59" s="42" t="s">
        <v>41</v>
      </c>
      <c r="B59" s="41">
        <f ca="1">OFFSET(Paca!$N$18,COUNTA(Paca!$C:$C)-9,0)</f>
        <v>1188.1299935279999</v>
      </c>
      <c r="C59" s="42">
        <f ca="1">OFFSET(Paca!$N$18,COUNTA(Paca!$C:$C)-10,0)</f>
        <v>1101.089527847</v>
      </c>
      <c r="D59" s="42">
        <f ca="1">OFFSET(Paca!$N$18,COUNTA(Paca!$C:$C)-13,0)</f>
        <v>1455.0942984650001</v>
      </c>
      <c r="E59" s="43">
        <f t="shared" ca="1" si="3"/>
        <v>7.9049399235676443</v>
      </c>
      <c r="F59" s="43">
        <f t="shared" ca="1" si="2"/>
        <v>-18.346873135206742</v>
      </c>
    </row>
    <row r="60" spans="1:9" s="137" customFormat="1" ht="15" thickBot="1" x14ac:dyDescent="0.35">
      <c r="A60" s="42" t="s">
        <v>42</v>
      </c>
      <c r="B60" s="41">
        <f ca="1">OFFSET(Paca!$O$18,COUNTA(Paca!$C:$C)-9,0)</f>
        <v>304.39272179199997</v>
      </c>
      <c r="C60" s="42">
        <f ca="1">OFFSET(Paca!$O$18,COUNTA(Paca!$C:$C)-10,0)</f>
        <v>309.79842798999999</v>
      </c>
      <c r="D60" s="42">
        <f ca="1">OFFSET(Paca!$O$18,COUNTA(Paca!$C:$C)-13,0)</f>
        <v>353.80793057099999</v>
      </c>
      <c r="E60" s="43">
        <f t="shared" ca="1" si="3"/>
        <v>-1.7449107902427818</v>
      </c>
      <c r="F60" s="43">
        <f t="shared" ca="1" si="2"/>
        <v>-13.966676410913204</v>
      </c>
    </row>
    <row r="61" spans="1:9" s="137" customFormat="1" ht="15" thickBot="1" x14ac:dyDescent="0.35">
      <c r="A61" s="42" t="s">
        <v>43</v>
      </c>
      <c r="B61" s="41">
        <f ca="1">OFFSET(Paca!$P$18,COUNTA(Paca!$C:$C)-9,0)</f>
        <v>281.596387101</v>
      </c>
      <c r="C61" s="42">
        <f ca="1">OFFSET(Paca!$P$18,COUNTA(Paca!$C:$C)-10,0)</f>
        <v>261.34353954800002</v>
      </c>
      <c r="D61" s="42">
        <f ca="1">OFFSET(Paca!$P$18,COUNTA(Paca!$C:$C)-13,0)</f>
        <v>290.91066333100002</v>
      </c>
      <c r="E61" s="43">
        <f ca="1">(B61/C61-1)*100</f>
        <v>7.7495114622032624</v>
      </c>
      <c r="F61" s="43">
        <f t="shared" ca="1" si="2"/>
        <v>-3.2017651478805309</v>
      </c>
    </row>
    <row r="62" spans="1:9" ht="15" thickBot="1" x14ac:dyDescent="0.35">
      <c r="A62" s="42" t="s">
        <v>44</v>
      </c>
      <c r="B62" s="41">
        <f ca="1">OFFSET(Paca!$Q$18,COUNTA(Paca!$C:$C)-9,0)</f>
        <v>107.099151408</v>
      </c>
      <c r="C62" s="42">
        <f ca="1">OFFSET(Paca!$Q$18,COUNTA(Paca!$C:$C)-10,0)</f>
        <v>140.32294955899999</v>
      </c>
      <c r="D62" s="42">
        <f ca="1">OFFSET(Paca!$Q$18,COUNTA(Paca!$C:$C)-13,0)</f>
        <v>119.34884213300001</v>
      </c>
      <c r="E62" s="43">
        <f t="shared" ca="1" si="3"/>
        <v>-23.676667469871539</v>
      </c>
      <c r="F62" s="43">
        <f t="shared" ca="1" si="2"/>
        <v>-10.263770059326749</v>
      </c>
    </row>
    <row r="63" spans="1:9" s="137" customFormat="1" ht="25.8" thickBot="1" x14ac:dyDescent="0.35">
      <c r="A63" s="42" t="s">
        <v>45</v>
      </c>
      <c r="B63" s="41">
        <f ca="1">OFFSET(Paca!$R$18,COUNTA(Paca!$C:$C)-9,0)</f>
        <v>6315.8918878439999</v>
      </c>
      <c r="C63" s="42">
        <f ca="1">OFFSET(Paca!$R$18,COUNTA(Paca!$C:$C)-10,0)</f>
        <v>6238.1351091200004</v>
      </c>
      <c r="D63" s="42">
        <f ca="1">OFFSET(Paca!$R$18,COUNTA(Paca!$C:$C)-13,0)</f>
        <v>6375.4804446669996</v>
      </c>
      <c r="E63" s="43">
        <f t="shared" ca="1" si="3"/>
        <v>1.2464747454783653</v>
      </c>
      <c r="F63" s="43">
        <f t="shared" ca="1" si="2"/>
        <v>-0.93465202097584577</v>
      </c>
    </row>
    <row r="64" spans="1:9" s="137" customFormat="1" ht="15" thickBot="1" x14ac:dyDescent="0.35">
      <c r="A64" s="42" t="s">
        <v>46</v>
      </c>
      <c r="B64" s="41">
        <f ca="1">OFFSET(Paca!$S$18,COUNTA(Paca!$C:$C)-9,0)</f>
        <v>397.14816858</v>
      </c>
      <c r="C64" s="42">
        <f ca="1">OFFSET(Paca!$S$18,COUNTA(Paca!$C:$C)-10,0)</f>
        <v>349.00850172600002</v>
      </c>
      <c r="D64" s="42">
        <f ca="1">OFFSET(Paca!$S$18,COUNTA(Paca!$C:$C)-13,0)</f>
        <v>392.24023525799998</v>
      </c>
      <c r="E64" s="43">
        <f t="shared" ca="1" si="3"/>
        <v>13.793264810435346</v>
      </c>
      <c r="F64" s="43">
        <f t="shared" ca="1" si="2"/>
        <v>1.2512569799912887</v>
      </c>
    </row>
    <row r="65" spans="1:6" ht="15" thickBot="1" x14ac:dyDescent="0.35">
      <c r="A65" s="135" t="s">
        <v>100</v>
      </c>
      <c r="B65" s="40">
        <f ca="1">OFFSET(Paca!$T$18,COUNTA(Paca!$T:$T)-10,0)</f>
        <v>3097.120301467</v>
      </c>
      <c r="C65" s="40">
        <f ca="1">OFFSET(Paca!$T$18,COUNTA(Paca!$T:$T)-11,0)</f>
        <v>3287.5170304960002</v>
      </c>
      <c r="D65" s="40">
        <f ca="1">OFFSET(Paca!$T$18,COUNTA(Paca!$T:$T)-14,0)</f>
        <v>3474.9088112859999</v>
      </c>
      <c r="E65" s="136">
        <f t="shared" ca="1" si="3"/>
        <v>-5.7915054815784295</v>
      </c>
      <c r="F65" s="136">
        <f t="shared" ca="1" si="2"/>
        <v>-10.871897086680304</v>
      </c>
    </row>
    <row r="66" spans="1:6" ht="15" thickBot="1" x14ac:dyDescent="0.35">
      <c r="A66" s="44" t="s">
        <v>26</v>
      </c>
      <c r="B66" s="45">
        <f ca="1">B48+B49+B55+B56+B65</f>
        <v>52136.820518334003</v>
      </c>
      <c r="C66" s="45">
        <f t="shared" ref="C66:D66" ca="1" si="4">C48+C49+C55+C56+C65</f>
        <v>51938.715192641001</v>
      </c>
      <c r="D66" s="45">
        <f t="shared" ca="1" si="4"/>
        <v>54073.381602935995</v>
      </c>
      <c r="E66" s="46">
        <f t="shared" ca="1" si="3"/>
        <v>0.38142130577976108</v>
      </c>
      <c r="F66" s="46">
        <f t="shared" ca="1" si="2"/>
        <v>-3.5813574575791707</v>
      </c>
    </row>
    <row r="67" spans="1:6" s="54" customFormat="1" ht="15" customHeight="1" x14ac:dyDescent="0.3">
      <c r="A67" s="266" t="s">
        <v>68</v>
      </c>
      <c r="B67" s="266"/>
      <c r="C67" s="266"/>
      <c r="D67" s="266"/>
      <c r="E67" s="266"/>
      <c r="F67" s="266"/>
    </row>
    <row r="68" spans="1:6" s="55" customFormat="1" ht="21.75" customHeight="1" x14ac:dyDescent="0.3">
      <c r="A68" s="267" t="s">
        <v>120</v>
      </c>
      <c r="B68" s="267"/>
      <c r="C68" s="267"/>
      <c r="D68" s="267"/>
      <c r="E68" s="267"/>
      <c r="F68" s="267"/>
    </row>
    <row r="93" ht="25.5" customHeight="1" x14ac:dyDescent="0.3"/>
  </sheetData>
  <sortState xmlns:xlrd2="http://schemas.microsoft.com/office/spreadsheetml/2017/richdata2" ref="A24:F39">
    <sortCondition descending="1" ref="B24:B39"/>
  </sortState>
  <mergeCells count="13">
    <mergeCell ref="A1:F2"/>
    <mergeCell ref="A3:F3"/>
    <mergeCell ref="A18:F18"/>
    <mergeCell ref="A5:F5"/>
    <mergeCell ref="A6:A8"/>
    <mergeCell ref="B6:D7"/>
    <mergeCell ref="E6:F7"/>
    <mergeCell ref="A17:F17"/>
    <mergeCell ref="A44:F44"/>
    <mergeCell ref="B45:D46"/>
    <mergeCell ref="E45:F46"/>
    <mergeCell ref="A67:F67"/>
    <mergeCell ref="A68:F68"/>
  </mergeCells>
  <phoneticPr fontId="26" type="noConversion"/>
  <pageMargins left="0.7" right="0.7" top="0.75" bottom="0.75" header="0.3" footer="0.3"/>
  <pageSetup paperSize="9" scale="55" orientation="portrait" r:id="rId1"/>
  <headerFooter>
    <oddFooter>&amp;LExtrait du tableau de bord des indicateurs clés de la Dreets Paca - rubrique "Etudes et statistiques" : &amp;Uhttps://paca.dreets.gouv.fr/Les-indicateurs-cles-de-la-Dreets-Paca</oddFooter>
  </headerFooter>
  <rowBreaks count="1" manualBreakCount="1">
    <brk id="68"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83"/>
  <sheetViews>
    <sheetView zoomScaleNormal="100" workbookViewId="0">
      <pane xSplit="1" ySplit="10" topLeftCell="AR110" activePane="bottomRight" state="frozen"/>
      <selection activeCell="A3" sqref="A3:F3"/>
      <selection pane="topRight" activeCell="A3" sqref="A3:F3"/>
      <selection pane="bottomLeft" activeCell="A3" sqref="A3:F3"/>
      <selection pane="bottomRight" activeCell="AV11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70</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73"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10"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138</v>
      </c>
      <c r="B11" s="59">
        <v>619563.55764758796</v>
      </c>
      <c r="C11" s="74">
        <v>2413.7082481370003</v>
      </c>
      <c r="D11" s="74">
        <v>311404.19086190301</v>
      </c>
      <c r="E11" s="60">
        <v>39438.008749588007</v>
      </c>
      <c r="F11" s="61">
        <v>16008.73159668</v>
      </c>
      <c r="G11" s="61">
        <v>54596.125514701991</v>
      </c>
      <c r="H11" s="61">
        <v>38857.656192946997</v>
      </c>
      <c r="I11" s="62">
        <v>162503.66880798599</v>
      </c>
      <c r="J11" s="74">
        <v>114636.57457465398</v>
      </c>
      <c r="K11" s="74">
        <v>182364.236228733</v>
      </c>
      <c r="L11" s="60">
        <v>55535.647186731992</v>
      </c>
      <c r="M11" s="61">
        <v>43112.922727058998</v>
      </c>
      <c r="N11" s="61">
        <v>5998.6622846229993</v>
      </c>
      <c r="O11" s="61">
        <v>10612.039666070998</v>
      </c>
      <c r="P11" s="61">
        <v>10851.897434214001</v>
      </c>
      <c r="Q11" s="61">
        <v>4690.8062266450006</v>
      </c>
      <c r="R11" s="61">
        <v>43995.737999686993</v>
      </c>
      <c r="S11" s="63">
        <v>7566.5227037019995</v>
      </c>
      <c r="T11" s="162">
        <v>8744.8477341610014</v>
      </c>
      <c r="U11" s="52">
        <v>617549.0689478853</v>
      </c>
      <c r="V11" s="52">
        <v>2312.3579503906662</v>
      </c>
      <c r="W11" s="52">
        <v>312125.69957330695</v>
      </c>
      <c r="X11" s="121">
        <v>39378.753145259332</v>
      </c>
      <c r="Y11" s="121">
        <v>16248.340443362666</v>
      </c>
      <c r="Z11" s="121">
        <v>54667.585285037327</v>
      </c>
      <c r="AA11" s="121">
        <v>40748.911284276335</v>
      </c>
      <c r="AB11" s="121">
        <v>161082.10941537132</v>
      </c>
      <c r="AC11" s="52">
        <v>114470.61927290434</v>
      </c>
      <c r="AD11" s="52">
        <v>180716.84678063868</v>
      </c>
      <c r="AE11" s="121">
        <v>55082.260344028669</v>
      </c>
      <c r="AF11" s="121">
        <v>41975.718371670337</v>
      </c>
      <c r="AG11" s="121">
        <v>6147.9192837240007</v>
      </c>
      <c r="AH11" s="121">
        <v>10551.040097742001</v>
      </c>
      <c r="AI11" s="121">
        <v>11358.614402895668</v>
      </c>
      <c r="AJ11" s="121">
        <v>4691.6397043019997</v>
      </c>
      <c r="AK11" s="121">
        <v>44031.438322084672</v>
      </c>
      <c r="AL11" s="121">
        <v>6878.2162541913322</v>
      </c>
      <c r="AM11" s="52">
        <v>7923.5453706446669</v>
      </c>
      <c r="AN11" s="53">
        <v>3521022.9841904826</v>
      </c>
      <c r="AO11" s="53">
        <v>20899.165806895002</v>
      </c>
      <c r="AP11" s="53">
        <v>1583679.5495563191</v>
      </c>
      <c r="AQ11" s="122">
        <v>340253.82329100498</v>
      </c>
      <c r="AR11" s="122">
        <v>117934.38263965599</v>
      </c>
      <c r="AS11" s="122">
        <v>199346.60673793597</v>
      </c>
      <c r="AT11" s="122">
        <v>115551.889345299</v>
      </c>
      <c r="AU11" s="122">
        <v>810592.84754242306</v>
      </c>
      <c r="AV11" s="53">
        <v>490611.661518423</v>
      </c>
      <c r="AW11" s="53">
        <v>1343046.5115316371</v>
      </c>
      <c r="AX11" s="122">
        <v>403494.41912119708</v>
      </c>
      <c r="AY11" s="122">
        <v>356321.60653629201</v>
      </c>
      <c r="AZ11" s="122">
        <v>100516.57255329301</v>
      </c>
      <c r="BA11" s="122">
        <v>49911.817074856001</v>
      </c>
      <c r="BB11" s="122">
        <v>50033.993113217002</v>
      </c>
      <c r="BC11" s="122">
        <v>28696.774227829999</v>
      </c>
      <c r="BD11" s="122">
        <v>303028.71510213899</v>
      </c>
      <c r="BE11" s="122">
        <v>51042.613802813008</v>
      </c>
      <c r="BF11" s="53">
        <v>82786.09577720899</v>
      </c>
    </row>
    <row r="12" spans="1:58" s="29" customFormat="1" x14ac:dyDescent="0.25">
      <c r="A12" s="37" t="s">
        <v>139</v>
      </c>
      <c r="B12" s="59">
        <v>653646.02646387997</v>
      </c>
      <c r="C12" s="74">
        <v>2403.2362274279994</v>
      </c>
      <c r="D12" s="74">
        <v>326180.30315104499</v>
      </c>
      <c r="E12" s="60">
        <v>41925.500960083999</v>
      </c>
      <c r="F12" s="61">
        <v>16883.697280134998</v>
      </c>
      <c r="G12" s="61">
        <v>59752.959048458004</v>
      </c>
      <c r="H12" s="61">
        <v>41302.446078631998</v>
      </c>
      <c r="I12" s="62">
        <v>166315.69978373602</v>
      </c>
      <c r="J12" s="74">
        <v>118301.47379457201</v>
      </c>
      <c r="K12" s="74">
        <v>194900.32672441902</v>
      </c>
      <c r="L12" s="60">
        <v>59396.551709569001</v>
      </c>
      <c r="M12" s="61">
        <v>44341.659517641005</v>
      </c>
      <c r="N12" s="61">
        <v>6239.9175872299993</v>
      </c>
      <c r="O12" s="61">
        <v>12331.983299002</v>
      </c>
      <c r="P12" s="61">
        <v>11458.318041297001</v>
      </c>
      <c r="Q12" s="61">
        <v>4889.4139984560006</v>
      </c>
      <c r="R12" s="61">
        <v>46515.661782393006</v>
      </c>
      <c r="S12" s="63">
        <v>9726.8207888310008</v>
      </c>
      <c r="T12" s="162">
        <v>11860.686566416001</v>
      </c>
      <c r="U12" s="52">
        <v>645043.79653459636</v>
      </c>
      <c r="V12" s="52">
        <v>2559.628788603</v>
      </c>
      <c r="W12" s="52">
        <v>320558.77083327202</v>
      </c>
      <c r="X12" s="121">
        <v>41026.818098789336</v>
      </c>
      <c r="Y12" s="121">
        <v>16972.808045632668</v>
      </c>
      <c r="Z12" s="121">
        <v>58532.68263076432</v>
      </c>
      <c r="AA12" s="121">
        <v>39038.985162639008</v>
      </c>
      <c r="AB12" s="121">
        <v>164987.47689544669</v>
      </c>
      <c r="AC12" s="52">
        <v>117229.053027617</v>
      </c>
      <c r="AD12" s="52">
        <v>193374.62834202766</v>
      </c>
      <c r="AE12" s="121">
        <v>59242.150689003327</v>
      </c>
      <c r="AF12" s="121">
        <v>44425.360472473993</v>
      </c>
      <c r="AG12" s="121">
        <v>6906.7238526289993</v>
      </c>
      <c r="AH12" s="121">
        <v>11883.038614485</v>
      </c>
      <c r="AI12" s="121">
        <v>11765.985803054666</v>
      </c>
      <c r="AJ12" s="121">
        <v>4815.5837175589995</v>
      </c>
      <c r="AK12" s="121">
        <v>46251.746604172666</v>
      </c>
      <c r="AL12" s="121">
        <v>8084.0385886499998</v>
      </c>
      <c r="AM12" s="52">
        <v>11321.715543076667</v>
      </c>
      <c r="AN12" s="53">
        <v>3777403.539261864</v>
      </c>
      <c r="AO12" s="53">
        <v>21347.445907583002</v>
      </c>
      <c r="AP12" s="53">
        <v>1674087.7389799906</v>
      </c>
      <c r="AQ12" s="122">
        <v>361469.10312765202</v>
      </c>
      <c r="AR12" s="122">
        <v>120881.98531710701</v>
      </c>
      <c r="AS12" s="122">
        <v>217050.42273329897</v>
      </c>
      <c r="AT12" s="122">
        <v>117899.72152268101</v>
      </c>
      <c r="AU12" s="122">
        <v>856786.506279252</v>
      </c>
      <c r="AV12" s="53">
        <v>527877.38036537997</v>
      </c>
      <c r="AW12" s="53">
        <v>1443464.800060679</v>
      </c>
      <c r="AX12" s="122">
        <v>441709.12782792607</v>
      </c>
      <c r="AY12" s="122">
        <v>371391.28814409004</v>
      </c>
      <c r="AZ12" s="122">
        <v>104948.214407208</v>
      </c>
      <c r="BA12" s="122">
        <v>56401.337304112996</v>
      </c>
      <c r="BB12" s="122">
        <v>54962.749678349006</v>
      </c>
      <c r="BC12" s="122">
        <v>30650.866729797999</v>
      </c>
      <c r="BD12" s="122">
        <v>326987.531990788</v>
      </c>
      <c r="BE12" s="122">
        <v>56413.683978406996</v>
      </c>
      <c r="BF12" s="53">
        <v>110626.17394823099</v>
      </c>
    </row>
    <row r="13" spans="1:58" s="29" customFormat="1" x14ac:dyDescent="0.25">
      <c r="A13" s="37" t="s">
        <v>140</v>
      </c>
      <c r="B13" s="59">
        <v>665653.37607891904</v>
      </c>
      <c r="C13" s="74">
        <v>2522.8874497859997</v>
      </c>
      <c r="D13" s="74">
        <v>336996.66169787</v>
      </c>
      <c r="E13" s="60">
        <v>40902.252013243</v>
      </c>
      <c r="F13" s="61">
        <v>16138.212914188001</v>
      </c>
      <c r="G13" s="61">
        <v>63019.771431301</v>
      </c>
      <c r="H13" s="61">
        <v>44325.154834811001</v>
      </c>
      <c r="I13" s="62">
        <v>172611.270504327</v>
      </c>
      <c r="J13" s="74">
        <v>120451.441458809</v>
      </c>
      <c r="K13" s="74">
        <v>193904.235388776</v>
      </c>
      <c r="L13" s="60">
        <v>59375.245330844999</v>
      </c>
      <c r="M13" s="61">
        <v>45040.878648072998</v>
      </c>
      <c r="N13" s="61">
        <v>6260.8967714710016</v>
      </c>
      <c r="O13" s="61">
        <v>11975.754283536</v>
      </c>
      <c r="P13" s="61">
        <v>11109.466945742</v>
      </c>
      <c r="Q13" s="61">
        <v>4555.7712836439996</v>
      </c>
      <c r="R13" s="61">
        <v>46806.327320044998</v>
      </c>
      <c r="S13" s="63">
        <v>8779.8948054200009</v>
      </c>
      <c r="T13" s="162">
        <v>11778.150083678</v>
      </c>
      <c r="U13" s="52">
        <v>656828.54514474329</v>
      </c>
      <c r="V13" s="52">
        <v>2501.7085007786668</v>
      </c>
      <c r="W13" s="52">
        <v>328325.99851817201</v>
      </c>
      <c r="X13" s="121">
        <v>40599.498225355666</v>
      </c>
      <c r="Y13" s="121">
        <v>16564.337269325668</v>
      </c>
      <c r="Z13" s="121">
        <v>62663.678831206991</v>
      </c>
      <c r="AA13" s="121">
        <v>41656.189630269007</v>
      </c>
      <c r="AB13" s="121">
        <v>166842.29456201466</v>
      </c>
      <c r="AC13" s="52">
        <v>119057.206219328</v>
      </c>
      <c r="AD13" s="52">
        <v>193985.73022745934</v>
      </c>
      <c r="AE13" s="121">
        <v>59002.431865716666</v>
      </c>
      <c r="AF13" s="121">
        <v>43725.705596532673</v>
      </c>
      <c r="AG13" s="121">
        <v>6489.2364726906671</v>
      </c>
      <c r="AH13" s="121">
        <v>12704.876772115667</v>
      </c>
      <c r="AI13" s="121">
        <v>12276.738023644668</v>
      </c>
      <c r="AJ13" s="121">
        <v>4827.3647016026662</v>
      </c>
      <c r="AK13" s="121">
        <v>47117.852804399998</v>
      </c>
      <c r="AL13" s="121">
        <v>7841.5239907563328</v>
      </c>
      <c r="AM13" s="52">
        <v>12957.901679005334</v>
      </c>
      <c r="AN13" s="53">
        <v>3800875.1922847671</v>
      </c>
      <c r="AO13" s="53">
        <v>19054.085095699</v>
      </c>
      <c r="AP13" s="53">
        <v>1712683.8638136969</v>
      </c>
      <c r="AQ13" s="122">
        <v>370243.36041842698</v>
      </c>
      <c r="AR13" s="122">
        <v>116868.209832434</v>
      </c>
      <c r="AS13" s="122">
        <v>227873.519721766</v>
      </c>
      <c r="AT13" s="122">
        <v>134011.22578854702</v>
      </c>
      <c r="AU13" s="122">
        <v>863687.54805252282</v>
      </c>
      <c r="AV13" s="53">
        <v>522304.03518646304</v>
      </c>
      <c r="AW13" s="53">
        <v>1421903.2548899979</v>
      </c>
      <c r="AX13" s="122">
        <v>434962.33043678303</v>
      </c>
      <c r="AY13" s="122">
        <v>374165.12518911203</v>
      </c>
      <c r="AZ13" s="122">
        <v>109681.53223719302</v>
      </c>
      <c r="BA13" s="122">
        <v>53190.126060462004</v>
      </c>
      <c r="BB13" s="122">
        <v>50369.782282384993</v>
      </c>
      <c r="BC13" s="122">
        <v>28541.545232618999</v>
      </c>
      <c r="BD13" s="122">
        <v>320672.40018998401</v>
      </c>
      <c r="BE13" s="122">
        <v>50320.413261460002</v>
      </c>
      <c r="BF13" s="53">
        <v>124929.95329891</v>
      </c>
    </row>
    <row r="14" spans="1:58" s="105" customFormat="1" x14ac:dyDescent="0.25">
      <c r="A14" s="98" t="s">
        <v>141</v>
      </c>
      <c r="B14" s="99">
        <v>649037.37466850807</v>
      </c>
      <c r="C14" s="100">
        <v>2032.3103444969997</v>
      </c>
      <c r="D14" s="100">
        <v>325349.62514982902</v>
      </c>
      <c r="E14" s="101">
        <v>37867.724657236002</v>
      </c>
      <c r="F14" s="102">
        <v>16349.322992520001</v>
      </c>
      <c r="G14" s="102">
        <v>58969.967134574006</v>
      </c>
      <c r="H14" s="102">
        <v>42781.012951579003</v>
      </c>
      <c r="I14" s="103">
        <v>169381.59741392001</v>
      </c>
      <c r="J14" s="100">
        <v>115729.581315212</v>
      </c>
      <c r="K14" s="100">
        <v>193654.71151876301</v>
      </c>
      <c r="L14" s="101">
        <v>59455.454502682005</v>
      </c>
      <c r="M14" s="102">
        <v>45394.611052991997</v>
      </c>
      <c r="N14" s="102">
        <v>6226.7445999790007</v>
      </c>
      <c r="O14" s="102">
        <v>13192.112945145998</v>
      </c>
      <c r="P14" s="102">
        <v>12502.801158554999</v>
      </c>
      <c r="Q14" s="102">
        <v>4945.9723013980001</v>
      </c>
      <c r="R14" s="102">
        <v>45025.905614966003</v>
      </c>
      <c r="S14" s="104">
        <v>6911.109343045001</v>
      </c>
      <c r="T14" s="163">
        <v>12271.146340207</v>
      </c>
      <c r="U14" s="100">
        <v>676388.82071037439</v>
      </c>
      <c r="V14" s="100">
        <v>2284.1559698396668</v>
      </c>
      <c r="W14" s="100">
        <v>342074.51423588471</v>
      </c>
      <c r="X14" s="120">
        <v>40586.149435640669</v>
      </c>
      <c r="Y14" s="120">
        <v>16993.719378926002</v>
      </c>
      <c r="Z14" s="120">
        <v>63050.524277842989</v>
      </c>
      <c r="AA14" s="120">
        <v>46747.984305898986</v>
      </c>
      <c r="AB14" s="120">
        <v>174696.13683757602</v>
      </c>
      <c r="AC14" s="100">
        <v>119025.68826907266</v>
      </c>
      <c r="AD14" s="100">
        <v>200664.30915907532</v>
      </c>
      <c r="AE14" s="120">
        <v>60828.860796942339</v>
      </c>
      <c r="AF14" s="120">
        <v>47143.416476165665</v>
      </c>
      <c r="AG14" s="120">
        <v>6909.3815181213331</v>
      </c>
      <c r="AH14" s="120">
        <v>13161.978009850334</v>
      </c>
      <c r="AI14" s="120">
        <v>12361.187408896001</v>
      </c>
      <c r="AJ14" s="120">
        <v>5108.1419328303336</v>
      </c>
      <c r="AK14" s="120">
        <v>47563.707010461665</v>
      </c>
      <c r="AL14" s="120">
        <v>7587.6360058076671</v>
      </c>
      <c r="AM14" s="100">
        <v>12340.153076502</v>
      </c>
      <c r="AN14" s="100">
        <v>3917309.8898008126</v>
      </c>
      <c r="AO14" s="100">
        <v>18412.699809864</v>
      </c>
      <c r="AP14" s="100">
        <v>1783715.966988307</v>
      </c>
      <c r="AQ14" s="120">
        <v>371687.005271464</v>
      </c>
      <c r="AR14" s="120">
        <v>121124.027636653</v>
      </c>
      <c r="AS14" s="120">
        <v>233088.357322797</v>
      </c>
      <c r="AT14" s="120">
        <v>138158.63477004899</v>
      </c>
      <c r="AU14" s="120">
        <v>919657.94198734395</v>
      </c>
      <c r="AV14" s="100">
        <v>542960.94692355604</v>
      </c>
      <c r="AW14" s="100">
        <v>1450313.0524260937</v>
      </c>
      <c r="AX14" s="120">
        <v>431808.65144449694</v>
      </c>
      <c r="AY14" s="120">
        <v>390728.53760013403</v>
      </c>
      <c r="AZ14" s="120">
        <v>112480.62420684</v>
      </c>
      <c r="BA14" s="120">
        <v>54298.027184136998</v>
      </c>
      <c r="BB14" s="120">
        <v>53492.468864886992</v>
      </c>
      <c r="BC14" s="120">
        <v>30120.127536503998</v>
      </c>
      <c r="BD14" s="120">
        <v>330369.21780118498</v>
      </c>
      <c r="BE14" s="120">
        <v>47015.397787909998</v>
      </c>
      <c r="BF14" s="100">
        <v>121907.223652992</v>
      </c>
    </row>
    <row r="15" spans="1:58" s="29" customFormat="1" x14ac:dyDescent="0.25">
      <c r="A15" s="37" t="s">
        <v>142</v>
      </c>
      <c r="B15" s="59">
        <v>669122.251770103</v>
      </c>
      <c r="C15" s="74">
        <v>2095.6461338519998</v>
      </c>
      <c r="D15" s="74">
        <v>338382.94426835096</v>
      </c>
      <c r="E15" s="60">
        <v>40666.506253882006</v>
      </c>
      <c r="F15" s="61">
        <v>17253.769215279</v>
      </c>
      <c r="G15" s="61">
        <v>56823.591483346994</v>
      </c>
      <c r="H15" s="61">
        <v>48876.004743336001</v>
      </c>
      <c r="I15" s="62">
        <v>174763.07257250699</v>
      </c>
      <c r="J15" s="74">
        <v>116974.148786954</v>
      </c>
      <c r="K15" s="74">
        <v>200680.90064042399</v>
      </c>
      <c r="L15" s="60">
        <v>63154.355273743</v>
      </c>
      <c r="M15" s="61">
        <v>45711.456282252009</v>
      </c>
      <c r="N15" s="61">
        <v>6709.9763909540015</v>
      </c>
      <c r="O15" s="61">
        <v>12844.190766058</v>
      </c>
      <c r="P15" s="61">
        <v>13061.055274691998</v>
      </c>
      <c r="Q15" s="61">
        <v>4900.9495067270009</v>
      </c>
      <c r="R15" s="61">
        <v>47736.485770237006</v>
      </c>
      <c r="S15" s="63">
        <v>6562.431375760998</v>
      </c>
      <c r="T15" s="162">
        <v>10988.611940522</v>
      </c>
      <c r="U15" s="52">
        <v>693668.60999757412</v>
      </c>
      <c r="V15" s="52">
        <v>2289.0070925569999</v>
      </c>
      <c r="W15" s="52">
        <v>350644.29182131868</v>
      </c>
      <c r="X15" s="121">
        <v>41909.703639758336</v>
      </c>
      <c r="Y15" s="121">
        <v>18376.976876146335</v>
      </c>
      <c r="Z15" s="121">
        <v>60645.611141508678</v>
      </c>
      <c r="AA15" s="121">
        <v>50251.155251043667</v>
      </c>
      <c r="AB15" s="121">
        <v>179460.84491286168</v>
      </c>
      <c r="AC15" s="52">
        <v>121816.57038667933</v>
      </c>
      <c r="AD15" s="52">
        <v>206872.11336070334</v>
      </c>
      <c r="AE15" s="121">
        <v>65129.108863274996</v>
      </c>
      <c r="AF15" s="121">
        <v>46913.534764423675</v>
      </c>
      <c r="AG15" s="121">
        <v>7387.2644072086669</v>
      </c>
      <c r="AH15" s="121">
        <v>13377.124830506667</v>
      </c>
      <c r="AI15" s="121">
        <v>12883.292431078002</v>
      </c>
      <c r="AJ15" s="121">
        <v>5288.4164283003338</v>
      </c>
      <c r="AK15" s="121">
        <v>49240.449678510668</v>
      </c>
      <c r="AL15" s="121">
        <v>6652.9219574003337</v>
      </c>
      <c r="AM15" s="52">
        <v>12046.627336315665</v>
      </c>
      <c r="AN15" s="53">
        <v>3941297.4765692083</v>
      </c>
      <c r="AO15" s="53">
        <v>18004.853797879001</v>
      </c>
      <c r="AP15" s="53">
        <v>1765075.747392341</v>
      </c>
      <c r="AQ15" s="122">
        <v>371728.87001065398</v>
      </c>
      <c r="AR15" s="122">
        <v>124404.15898908</v>
      </c>
      <c r="AS15" s="122">
        <v>219058.17208345403</v>
      </c>
      <c r="AT15" s="122">
        <v>146171.07060399398</v>
      </c>
      <c r="AU15" s="122">
        <v>903713.47570515913</v>
      </c>
      <c r="AV15" s="53">
        <v>520856.82856088795</v>
      </c>
      <c r="AW15" s="53">
        <v>1507392.47088048</v>
      </c>
      <c r="AX15" s="122">
        <v>468419.02798432996</v>
      </c>
      <c r="AY15" s="122">
        <v>384061.53676531604</v>
      </c>
      <c r="AZ15" s="122">
        <v>119254.892042607</v>
      </c>
      <c r="BA15" s="122">
        <v>53522.46373024999</v>
      </c>
      <c r="BB15" s="122">
        <v>57967.459656774998</v>
      </c>
      <c r="BC15" s="122">
        <v>30634.675654871004</v>
      </c>
      <c r="BD15" s="122">
        <v>343567.32549736998</v>
      </c>
      <c r="BE15" s="122">
        <v>49965.08954896099</v>
      </c>
      <c r="BF15" s="53">
        <v>129967.57593762001</v>
      </c>
    </row>
    <row r="16" spans="1:58" s="29" customFormat="1" x14ac:dyDescent="0.25">
      <c r="A16" s="37" t="s">
        <v>143</v>
      </c>
      <c r="B16" s="59">
        <v>644121.48872998706</v>
      </c>
      <c r="C16" s="74">
        <v>2462.4902283629999</v>
      </c>
      <c r="D16" s="74">
        <v>320941.36521178001</v>
      </c>
      <c r="E16" s="60">
        <v>41081.187966921003</v>
      </c>
      <c r="F16" s="61">
        <v>16769.023698076999</v>
      </c>
      <c r="G16" s="61">
        <v>52266.378272333008</v>
      </c>
      <c r="H16" s="61">
        <v>43598.977079475997</v>
      </c>
      <c r="I16" s="62">
        <v>167225.798194973</v>
      </c>
      <c r="J16" s="74">
        <v>112638.42935054401</v>
      </c>
      <c r="K16" s="74">
        <v>198715.55948456502</v>
      </c>
      <c r="L16" s="60">
        <v>62221.497183116</v>
      </c>
      <c r="M16" s="61">
        <v>44692.771090716</v>
      </c>
      <c r="N16" s="61">
        <v>6691.1117988449996</v>
      </c>
      <c r="O16" s="61">
        <v>12594.868374530997</v>
      </c>
      <c r="P16" s="61">
        <v>13159.241368162002</v>
      </c>
      <c r="Q16" s="61">
        <v>5022.1301672680002</v>
      </c>
      <c r="R16" s="61">
        <v>47421.428695617004</v>
      </c>
      <c r="S16" s="63">
        <v>6912.5108063099997</v>
      </c>
      <c r="T16" s="162">
        <v>9363.6444547350002</v>
      </c>
      <c r="U16" s="52">
        <v>661086.53394129209</v>
      </c>
      <c r="V16" s="52">
        <v>2475.6394350696664</v>
      </c>
      <c r="W16" s="52">
        <v>330065.76282417867</v>
      </c>
      <c r="X16" s="121">
        <v>41644.992712081999</v>
      </c>
      <c r="Y16" s="121">
        <v>17577.118167739001</v>
      </c>
      <c r="Z16" s="121">
        <v>54268.011577330333</v>
      </c>
      <c r="AA16" s="121">
        <v>45887.063635413673</v>
      </c>
      <c r="AB16" s="121">
        <v>170688.57673161363</v>
      </c>
      <c r="AC16" s="52">
        <v>114567.41307421001</v>
      </c>
      <c r="AD16" s="52">
        <v>203687.42511466099</v>
      </c>
      <c r="AE16" s="121">
        <v>63751.125310976662</v>
      </c>
      <c r="AF16" s="121">
        <v>45927.853909643658</v>
      </c>
      <c r="AG16" s="121">
        <v>7453.3374509726664</v>
      </c>
      <c r="AH16" s="121">
        <v>12716.041530198336</v>
      </c>
      <c r="AI16" s="121">
        <v>14062.015249195336</v>
      </c>
      <c r="AJ16" s="121">
        <v>5219.0099496226658</v>
      </c>
      <c r="AK16" s="121">
        <v>47894.945476585337</v>
      </c>
      <c r="AL16" s="121">
        <v>6663.0962374663322</v>
      </c>
      <c r="AM16" s="52">
        <v>10290.293493172665</v>
      </c>
      <c r="AN16" s="53">
        <v>3767765.1895075906</v>
      </c>
      <c r="AO16" s="53">
        <v>20230.105649957997</v>
      </c>
      <c r="AP16" s="53">
        <v>1670802.2290152591</v>
      </c>
      <c r="AQ16" s="122">
        <v>377002.28287873499</v>
      </c>
      <c r="AR16" s="122">
        <v>121132.73023779299</v>
      </c>
      <c r="AS16" s="122">
        <v>188030.60593340601</v>
      </c>
      <c r="AT16" s="122">
        <v>130217.758327458</v>
      </c>
      <c r="AU16" s="122">
        <v>854418.85163786705</v>
      </c>
      <c r="AV16" s="53">
        <v>489768.3725936811</v>
      </c>
      <c r="AW16" s="53">
        <v>1464514.0884637809</v>
      </c>
      <c r="AX16" s="122">
        <v>449481.278359933</v>
      </c>
      <c r="AY16" s="122">
        <v>370546.93945641594</v>
      </c>
      <c r="AZ16" s="122">
        <v>121440.118310526</v>
      </c>
      <c r="BA16" s="122">
        <v>52592.166782319997</v>
      </c>
      <c r="BB16" s="122">
        <v>58398.245630566002</v>
      </c>
      <c r="BC16" s="122">
        <v>30700.463767975998</v>
      </c>
      <c r="BD16" s="122">
        <v>333386.21350607695</v>
      </c>
      <c r="BE16" s="122">
        <v>47968.662649967009</v>
      </c>
      <c r="BF16" s="53">
        <v>122450.39378491099</v>
      </c>
    </row>
    <row r="17" spans="1:58" s="29" customFormat="1" x14ac:dyDescent="0.25">
      <c r="A17" s="37" t="s">
        <v>144</v>
      </c>
      <c r="B17" s="59">
        <v>630316.68273217999</v>
      </c>
      <c r="C17" s="74">
        <v>2251.3132817009996</v>
      </c>
      <c r="D17" s="74">
        <v>307214.48049150303</v>
      </c>
      <c r="E17" s="60">
        <v>41669.771172037996</v>
      </c>
      <c r="F17" s="61">
        <v>17198.152919294</v>
      </c>
      <c r="G17" s="61">
        <v>47239.394475600006</v>
      </c>
      <c r="H17" s="61">
        <v>40002.735827694996</v>
      </c>
      <c r="I17" s="62">
        <v>161104.42609687604</v>
      </c>
      <c r="J17" s="74">
        <v>115395.37245387702</v>
      </c>
      <c r="K17" s="74">
        <v>195904.27598725999</v>
      </c>
      <c r="L17" s="60">
        <v>61451.969238606995</v>
      </c>
      <c r="M17" s="61">
        <v>44362.765884124005</v>
      </c>
      <c r="N17" s="61">
        <v>6404.8224668309995</v>
      </c>
      <c r="O17" s="61">
        <v>12962.516687018</v>
      </c>
      <c r="P17" s="61">
        <v>12867.494485977</v>
      </c>
      <c r="Q17" s="61">
        <v>5018.9595741649991</v>
      </c>
      <c r="R17" s="61">
        <v>46281.078312478006</v>
      </c>
      <c r="S17" s="63">
        <v>6554.66933806</v>
      </c>
      <c r="T17" s="162">
        <v>9551.2405178389981</v>
      </c>
      <c r="U17" s="52">
        <v>639223.89104135369</v>
      </c>
      <c r="V17" s="52">
        <v>2452.1436943123331</v>
      </c>
      <c r="W17" s="52">
        <v>313154.22900368302</v>
      </c>
      <c r="X17" s="121">
        <v>41429.800421461325</v>
      </c>
      <c r="Y17" s="121">
        <v>17673.965685992996</v>
      </c>
      <c r="Z17" s="121">
        <v>49425.435057794995</v>
      </c>
      <c r="AA17" s="121">
        <v>42680.859600323667</v>
      </c>
      <c r="AB17" s="121">
        <v>161944.16823811</v>
      </c>
      <c r="AC17" s="52">
        <v>114208.73935107734</v>
      </c>
      <c r="AD17" s="52">
        <v>198890.71164276966</v>
      </c>
      <c r="AE17" s="121">
        <v>60914.181518550329</v>
      </c>
      <c r="AF17" s="121">
        <v>43757.816816228667</v>
      </c>
      <c r="AG17" s="121">
        <v>7231.3227137729991</v>
      </c>
      <c r="AH17" s="121">
        <v>13289.456017468669</v>
      </c>
      <c r="AI17" s="121">
        <v>13315.283228341999</v>
      </c>
      <c r="AJ17" s="121">
        <v>5483.4853754653332</v>
      </c>
      <c r="AK17" s="121">
        <v>47959.711970635333</v>
      </c>
      <c r="AL17" s="121">
        <v>6939.4540023063337</v>
      </c>
      <c r="AM17" s="52">
        <v>10518.067349511331</v>
      </c>
      <c r="AN17" s="53">
        <v>3749357.0607469929</v>
      </c>
      <c r="AO17" s="53">
        <v>18986.740952651002</v>
      </c>
      <c r="AP17" s="53">
        <v>1658262.2662435789</v>
      </c>
      <c r="AQ17" s="122">
        <v>379544.65200539399</v>
      </c>
      <c r="AR17" s="122">
        <v>124629.36514288199</v>
      </c>
      <c r="AS17" s="122">
        <v>180177.30907919898</v>
      </c>
      <c r="AT17" s="122">
        <v>138219.25092714801</v>
      </c>
      <c r="AU17" s="122">
        <v>835691.68908895599</v>
      </c>
      <c r="AV17" s="53">
        <v>505324.75466540898</v>
      </c>
      <c r="AW17" s="53">
        <v>1439406.9535500531</v>
      </c>
      <c r="AX17" s="122">
        <v>443710.29482361506</v>
      </c>
      <c r="AY17" s="122">
        <v>363059.40467804199</v>
      </c>
      <c r="AZ17" s="122">
        <v>118901.929831485</v>
      </c>
      <c r="BA17" s="122">
        <v>52654.802140890999</v>
      </c>
      <c r="BB17" s="122">
        <v>51065.316953604</v>
      </c>
      <c r="BC17" s="122">
        <v>29928.776289394998</v>
      </c>
      <c r="BD17" s="122">
        <v>328562.427018077</v>
      </c>
      <c r="BE17" s="122">
        <v>51524.001814944</v>
      </c>
      <c r="BF17" s="53">
        <v>127376.34533530101</v>
      </c>
    </row>
    <row r="18" spans="1:58" s="105" customFormat="1" x14ac:dyDescent="0.25">
      <c r="A18" s="98" t="s">
        <v>145</v>
      </c>
      <c r="B18" s="99">
        <v>595344.86721790698</v>
      </c>
      <c r="C18" s="100">
        <v>2305.6144236669998</v>
      </c>
      <c r="D18" s="100">
        <v>278273.058122252</v>
      </c>
      <c r="E18" s="101">
        <v>40610.560744646995</v>
      </c>
      <c r="F18" s="102">
        <v>16998.996648581</v>
      </c>
      <c r="G18" s="102">
        <v>41391.192063914008</v>
      </c>
      <c r="H18" s="102">
        <v>34773.69279306</v>
      </c>
      <c r="I18" s="103">
        <v>144498.61587205</v>
      </c>
      <c r="J18" s="100">
        <v>107210.773020407</v>
      </c>
      <c r="K18" s="100">
        <v>197792.58176173602</v>
      </c>
      <c r="L18" s="101">
        <v>59292.812515175006</v>
      </c>
      <c r="M18" s="102">
        <v>45031.114552778003</v>
      </c>
      <c r="N18" s="102">
        <v>6117.5981665769987</v>
      </c>
      <c r="O18" s="102">
        <v>12739.180514406999</v>
      </c>
      <c r="P18" s="102">
        <v>17913.986470509</v>
      </c>
      <c r="Q18" s="102">
        <v>4694.4404180849997</v>
      </c>
      <c r="R18" s="102">
        <v>45820.932242398005</v>
      </c>
      <c r="S18" s="104">
        <v>6182.5168818070015</v>
      </c>
      <c r="T18" s="163">
        <v>9762.8398898450014</v>
      </c>
      <c r="U18" s="100">
        <v>613787.48999814328</v>
      </c>
      <c r="V18" s="100">
        <v>2449.771003746333</v>
      </c>
      <c r="W18" s="100">
        <v>289913.15135810664</v>
      </c>
      <c r="X18" s="120">
        <v>40839.941081567005</v>
      </c>
      <c r="Y18" s="120">
        <v>17964.154113596665</v>
      </c>
      <c r="Z18" s="120">
        <v>44210.152575894994</v>
      </c>
      <c r="AA18" s="120">
        <v>36638.540696770004</v>
      </c>
      <c r="AB18" s="120">
        <v>150260.36289027799</v>
      </c>
      <c r="AC18" s="100">
        <v>112803.07907053799</v>
      </c>
      <c r="AD18" s="100">
        <v>198112.22476905969</v>
      </c>
      <c r="AE18" s="120">
        <v>61315.19224956166</v>
      </c>
      <c r="AF18" s="120">
        <v>44122.179109010343</v>
      </c>
      <c r="AG18" s="120">
        <v>7093.3032019753327</v>
      </c>
      <c r="AH18" s="120">
        <v>13125.988636122333</v>
      </c>
      <c r="AI18" s="120">
        <v>14454.593897342667</v>
      </c>
      <c r="AJ18" s="120">
        <v>5018.4481380216666</v>
      </c>
      <c r="AK18" s="120">
        <v>46598.292214418667</v>
      </c>
      <c r="AL18" s="120">
        <v>6384.2273226070001</v>
      </c>
      <c r="AM18" s="100">
        <v>10509.263796692665</v>
      </c>
      <c r="AN18" s="100">
        <v>3583682.758512279</v>
      </c>
      <c r="AO18" s="100">
        <v>19203.523386573001</v>
      </c>
      <c r="AP18" s="100">
        <v>1528075.4486139491</v>
      </c>
      <c r="AQ18" s="120">
        <v>366577.51167683798</v>
      </c>
      <c r="AR18" s="120">
        <v>119385.23019688399</v>
      </c>
      <c r="AS18" s="120">
        <v>159711.19972086599</v>
      </c>
      <c r="AT18" s="120">
        <v>111014.64000671201</v>
      </c>
      <c r="AU18" s="120">
        <v>771386.86701264896</v>
      </c>
      <c r="AV18" s="100">
        <v>485173.95048303495</v>
      </c>
      <c r="AW18" s="100">
        <v>1419370.5974718393</v>
      </c>
      <c r="AX18" s="120">
        <v>442639.34734010906</v>
      </c>
      <c r="AY18" s="120">
        <v>349997.560075744</v>
      </c>
      <c r="AZ18" s="120">
        <v>110978.478064347</v>
      </c>
      <c r="BA18" s="120">
        <v>53011.841555323997</v>
      </c>
      <c r="BB18" s="120">
        <v>62383.418447839998</v>
      </c>
      <c r="BC18" s="120">
        <v>27962.133017371001</v>
      </c>
      <c r="BD18" s="120">
        <v>321310.71274827706</v>
      </c>
      <c r="BE18" s="120">
        <v>51087.106222827002</v>
      </c>
      <c r="BF18" s="100">
        <v>131859.23855688301</v>
      </c>
    </row>
    <row r="19" spans="1:58" s="29" customFormat="1" x14ac:dyDescent="0.25">
      <c r="A19" s="37" t="s">
        <v>146</v>
      </c>
      <c r="B19" s="59">
        <v>609629.49677644204</v>
      </c>
      <c r="C19" s="74">
        <v>2616.563975216</v>
      </c>
      <c r="D19" s="74">
        <v>289702.65283569298</v>
      </c>
      <c r="E19" s="60">
        <v>44127.671244258003</v>
      </c>
      <c r="F19" s="61">
        <v>17018.215851231998</v>
      </c>
      <c r="G19" s="61">
        <v>41199.361147128002</v>
      </c>
      <c r="H19" s="61">
        <v>36942.118548949002</v>
      </c>
      <c r="I19" s="62">
        <v>150415.286044126</v>
      </c>
      <c r="J19" s="74">
        <v>112354.08062704701</v>
      </c>
      <c r="K19" s="74">
        <v>195297.93599147102</v>
      </c>
      <c r="L19" s="60">
        <v>62735.126998485001</v>
      </c>
      <c r="M19" s="61">
        <v>44321.067346328004</v>
      </c>
      <c r="N19" s="61">
        <v>6661.789995868</v>
      </c>
      <c r="O19" s="61">
        <v>11570.387898113997</v>
      </c>
      <c r="P19" s="61">
        <v>12711.894371620998</v>
      </c>
      <c r="Q19" s="61">
        <v>4716.4231482729992</v>
      </c>
      <c r="R19" s="61">
        <v>45741.704487463998</v>
      </c>
      <c r="S19" s="63">
        <v>6839.5417453179998</v>
      </c>
      <c r="T19" s="162">
        <v>9658.2633470149995</v>
      </c>
      <c r="U19" s="52">
        <v>614898.57469948835</v>
      </c>
      <c r="V19" s="52">
        <v>2527.6983246149998</v>
      </c>
      <c r="W19" s="52">
        <v>287511.99485770805</v>
      </c>
      <c r="X19" s="121">
        <v>43593.001231276336</v>
      </c>
      <c r="Y19" s="121">
        <v>17817.613973291667</v>
      </c>
      <c r="Z19" s="121">
        <v>40848.669322040667</v>
      </c>
      <c r="AA19" s="121">
        <v>36937.936150906004</v>
      </c>
      <c r="AB19" s="121">
        <v>148314.77418019334</v>
      </c>
      <c r="AC19" s="52">
        <v>111617.35648190365</v>
      </c>
      <c r="AD19" s="52">
        <v>202056.67492846699</v>
      </c>
      <c r="AE19" s="121">
        <v>62956.424103084333</v>
      </c>
      <c r="AF19" s="121">
        <v>45717.408157123333</v>
      </c>
      <c r="AG19" s="121">
        <v>7182.3885828550001</v>
      </c>
      <c r="AH19" s="121">
        <v>11887.108376491668</v>
      </c>
      <c r="AI19" s="121">
        <v>16648.288881396333</v>
      </c>
      <c r="AJ19" s="121">
        <v>4814.7947165263331</v>
      </c>
      <c r="AK19" s="121">
        <v>46118.695705719329</v>
      </c>
      <c r="AL19" s="121">
        <v>6731.566405270667</v>
      </c>
      <c r="AM19" s="52">
        <v>11184.850106794669</v>
      </c>
      <c r="AN19" s="53">
        <v>3742909.3006780148</v>
      </c>
      <c r="AO19" s="53">
        <v>20220.746926262</v>
      </c>
      <c r="AP19" s="53">
        <v>1621157.7124914879</v>
      </c>
      <c r="AQ19" s="122">
        <v>403972.55419789592</v>
      </c>
      <c r="AR19" s="122">
        <v>121274.21450584801</v>
      </c>
      <c r="AS19" s="122">
        <v>157561.68619171201</v>
      </c>
      <c r="AT19" s="122">
        <v>127705.905939071</v>
      </c>
      <c r="AU19" s="122">
        <v>810643.35165696102</v>
      </c>
      <c r="AV19" s="53">
        <v>497132.11196817295</v>
      </c>
      <c r="AW19" s="53">
        <v>1465332.9685525601</v>
      </c>
      <c r="AX19" s="122">
        <v>452780.76174894697</v>
      </c>
      <c r="AY19" s="122">
        <v>376283.86054152006</v>
      </c>
      <c r="AZ19" s="122">
        <v>118530.29339222601</v>
      </c>
      <c r="BA19" s="122">
        <v>47665.918291344002</v>
      </c>
      <c r="BB19" s="122">
        <v>59481.404170891998</v>
      </c>
      <c r="BC19" s="122">
        <v>26288.912978812004</v>
      </c>
      <c r="BD19" s="122">
        <v>329769.50451058801</v>
      </c>
      <c r="BE19" s="122">
        <v>54532.312918230993</v>
      </c>
      <c r="BF19" s="53">
        <v>139065.76073953198</v>
      </c>
    </row>
    <row r="20" spans="1:58" s="29" customFormat="1" x14ac:dyDescent="0.25">
      <c r="A20" s="37" t="s">
        <v>147</v>
      </c>
      <c r="B20" s="59">
        <v>610651.07000841503</v>
      </c>
      <c r="C20" s="74">
        <v>2534.4170087050002</v>
      </c>
      <c r="D20" s="74">
        <v>296159.13739864703</v>
      </c>
      <c r="E20" s="60">
        <v>42973.636632036003</v>
      </c>
      <c r="F20" s="61">
        <v>17145.188111240001</v>
      </c>
      <c r="G20" s="61">
        <v>45185.219486997994</v>
      </c>
      <c r="H20" s="61">
        <v>41517.488609510001</v>
      </c>
      <c r="I20" s="62">
        <v>149337.60455886301</v>
      </c>
      <c r="J20" s="74">
        <v>108551.79920136102</v>
      </c>
      <c r="K20" s="74">
        <v>193078.99733318799</v>
      </c>
      <c r="L20" s="60">
        <v>63303.122279807001</v>
      </c>
      <c r="M20" s="61">
        <v>42611.529020868998</v>
      </c>
      <c r="N20" s="61">
        <v>6276.7109325169995</v>
      </c>
      <c r="O20" s="61">
        <v>10843.399806137002</v>
      </c>
      <c r="P20" s="61">
        <v>12154.059839014002</v>
      </c>
      <c r="Q20" s="61">
        <v>4965.8505621180011</v>
      </c>
      <c r="R20" s="61">
        <v>46327.890393784997</v>
      </c>
      <c r="S20" s="63">
        <v>6596.4344989409992</v>
      </c>
      <c r="T20" s="162">
        <v>10326.719066513999</v>
      </c>
      <c r="U20" s="52">
        <v>620705.00688690238</v>
      </c>
      <c r="V20" s="52">
        <v>3082.9010801799996</v>
      </c>
      <c r="W20" s="52">
        <v>296095.0522991714</v>
      </c>
      <c r="X20" s="121">
        <v>44229.288153855334</v>
      </c>
      <c r="Y20" s="121">
        <v>18004.496411861666</v>
      </c>
      <c r="Z20" s="121">
        <v>43652.577612545334</v>
      </c>
      <c r="AA20" s="121">
        <v>40249.472120981663</v>
      </c>
      <c r="AB20" s="121">
        <v>149959.21799992735</v>
      </c>
      <c r="AC20" s="52">
        <v>109813.07731395565</v>
      </c>
      <c r="AD20" s="52">
        <v>200646.99759720865</v>
      </c>
      <c r="AE20" s="121">
        <v>64660.729373752321</v>
      </c>
      <c r="AF20" s="121">
        <v>44964.527413147996</v>
      </c>
      <c r="AG20" s="121">
        <v>7206.7432818873322</v>
      </c>
      <c r="AH20" s="121">
        <v>11603.174723757669</v>
      </c>
      <c r="AI20" s="121">
        <v>12961.897642598335</v>
      </c>
      <c r="AJ20" s="121">
        <v>4936.2732811803335</v>
      </c>
      <c r="AK20" s="121">
        <v>47842.170542258675</v>
      </c>
      <c r="AL20" s="121">
        <v>6471.4813386259993</v>
      </c>
      <c r="AM20" s="52">
        <v>11066.978596386667</v>
      </c>
      <c r="AN20" s="53">
        <v>3687343.0540268621</v>
      </c>
      <c r="AO20" s="53">
        <v>22362.474277087</v>
      </c>
      <c r="AP20" s="53">
        <v>1595341.2460398781</v>
      </c>
      <c r="AQ20" s="122">
        <v>395992.48129229405</v>
      </c>
      <c r="AR20" s="122">
        <v>123623.126446754</v>
      </c>
      <c r="AS20" s="122">
        <v>159725.91568824</v>
      </c>
      <c r="AT20" s="122">
        <v>128620.96896649202</v>
      </c>
      <c r="AU20" s="122">
        <v>787378.75364609808</v>
      </c>
      <c r="AV20" s="53">
        <v>469360.072051503</v>
      </c>
      <c r="AW20" s="53">
        <v>1459056.0617756753</v>
      </c>
      <c r="AX20" s="122">
        <v>455325.915115226</v>
      </c>
      <c r="AY20" s="122">
        <v>369406.89657372102</v>
      </c>
      <c r="AZ20" s="122">
        <v>119211.224901134</v>
      </c>
      <c r="BA20" s="122">
        <v>44765.727300942999</v>
      </c>
      <c r="BB20" s="122">
        <v>53466.035608781</v>
      </c>
      <c r="BC20" s="122">
        <v>27485.664907687002</v>
      </c>
      <c r="BD20" s="122">
        <v>339234.58030701301</v>
      </c>
      <c r="BE20" s="122">
        <v>50160.017061170001</v>
      </c>
      <c r="BF20" s="53">
        <v>141223.19988271903</v>
      </c>
    </row>
    <row r="21" spans="1:58" s="29" customFormat="1" x14ac:dyDescent="0.25">
      <c r="A21" s="37" t="s">
        <v>148</v>
      </c>
      <c r="B21" s="59">
        <v>599117.51926200907</v>
      </c>
      <c r="C21" s="74">
        <v>3041.8757074280002</v>
      </c>
      <c r="D21" s="74">
        <v>290457.895181428</v>
      </c>
      <c r="E21" s="60">
        <v>43876.933296973002</v>
      </c>
      <c r="F21" s="61">
        <v>16825.535711466997</v>
      </c>
      <c r="G21" s="61">
        <v>42216.314152666004</v>
      </c>
      <c r="H21" s="61">
        <v>39845.172850873001</v>
      </c>
      <c r="I21" s="62">
        <v>147693.939169449</v>
      </c>
      <c r="J21" s="74">
        <v>108090.049278797</v>
      </c>
      <c r="K21" s="74">
        <v>187545.31001286098</v>
      </c>
      <c r="L21" s="60">
        <v>60020.210808992008</v>
      </c>
      <c r="M21" s="61">
        <v>44224.623065610002</v>
      </c>
      <c r="N21" s="61">
        <v>6651.5192544469983</v>
      </c>
      <c r="O21" s="61">
        <v>10193.623784153</v>
      </c>
      <c r="P21" s="61">
        <v>10486.667754444001</v>
      </c>
      <c r="Q21" s="61">
        <v>4680.1092197440003</v>
      </c>
      <c r="R21" s="61">
        <v>44774.263552191995</v>
      </c>
      <c r="S21" s="63">
        <v>6514.292573279</v>
      </c>
      <c r="T21" s="162">
        <v>9982.3890814949991</v>
      </c>
      <c r="U21" s="52">
        <v>616445.24044014432</v>
      </c>
      <c r="V21" s="52">
        <v>2755.7770711206667</v>
      </c>
      <c r="W21" s="52">
        <v>296968.3212560594</v>
      </c>
      <c r="X21" s="121">
        <v>43894.867930146669</v>
      </c>
      <c r="Y21" s="121">
        <v>17921.518618648668</v>
      </c>
      <c r="Z21" s="121">
        <v>43266.207975167665</v>
      </c>
      <c r="AA21" s="121">
        <v>41723.562763249669</v>
      </c>
      <c r="AB21" s="121">
        <v>150162.16396884667</v>
      </c>
      <c r="AC21" s="52">
        <v>108775.088632081</v>
      </c>
      <c r="AD21" s="52">
        <v>196872.19003204364</v>
      </c>
      <c r="AE21" s="121">
        <v>63058.972144471329</v>
      </c>
      <c r="AF21" s="121">
        <v>44209.880098413654</v>
      </c>
      <c r="AG21" s="121">
        <v>7224.5216955703336</v>
      </c>
      <c r="AH21" s="121">
        <v>11412.843423627666</v>
      </c>
      <c r="AI21" s="121">
        <v>11905.103716948666</v>
      </c>
      <c r="AJ21" s="121">
        <v>5015.1861161473325</v>
      </c>
      <c r="AK21" s="121">
        <v>47316.671243448327</v>
      </c>
      <c r="AL21" s="121">
        <v>6729.0115934163332</v>
      </c>
      <c r="AM21" s="52">
        <v>11073.863448839669</v>
      </c>
      <c r="AN21" s="53">
        <v>3713016.329217691</v>
      </c>
      <c r="AO21" s="53">
        <v>21231.111994928</v>
      </c>
      <c r="AP21" s="53">
        <v>1626587.7277056349</v>
      </c>
      <c r="AQ21" s="122">
        <v>397530.52221786801</v>
      </c>
      <c r="AR21" s="122">
        <v>126111.93298700899</v>
      </c>
      <c r="AS21" s="122">
        <v>162431.805984445</v>
      </c>
      <c r="AT21" s="122">
        <v>136910.36889459699</v>
      </c>
      <c r="AU21" s="122">
        <v>803603.09762171598</v>
      </c>
      <c r="AV21" s="53">
        <v>473972.98175837786</v>
      </c>
      <c r="AW21" s="53">
        <v>1444848.8953765691</v>
      </c>
      <c r="AX21" s="122">
        <v>450386.71582819003</v>
      </c>
      <c r="AY21" s="122">
        <v>374511.88392454502</v>
      </c>
      <c r="AZ21" s="122">
        <v>118436.23443440598</v>
      </c>
      <c r="BA21" s="122">
        <v>43244.179664866999</v>
      </c>
      <c r="BB21" s="122">
        <v>48923.188207091996</v>
      </c>
      <c r="BC21" s="122">
        <v>27501.444602199997</v>
      </c>
      <c r="BD21" s="122">
        <v>328747.48047125898</v>
      </c>
      <c r="BE21" s="122">
        <v>53097.768244009989</v>
      </c>
      <c r="BF21" s="53">
        <v>146375.61238218102</v>
      </c>
    </row>
    <row r="22" spans="1:58" s="105" customFormat="1" x14ac:dyDescent="0.25">
      <c r="A22" s="98" t="s">
        <v>149</v>
      </c>
      <c r="B22" s="99">
        <v>591609.78238806303</v>
      </c>
      <c r="C22" s="100">
        <v>2668.4537681829993</v>
      </c>
      <c r="D22" s="100">
        <v>293813.18310000398</v>
      </c>
      <c r="E22" s="101">
        <v>46075.747989793999</v>
      </c>
      <c r="F22" s="102">
        <v>17109.538755869002</v>
      </c>
      <c r="G22" s="102">
        <v>39566.979855270998</v>
      </c>
      <c r="H22" s="102">
        <v>44566.195028921</v>
      </c>
      <c r="I22" s="103">
        <v>146494.721470149</v>
      </c>
      <c r="J22" s="100">
        <v>109340.92443168601</v>
      </c>
      <c r="K22" s="100">
        <v>175623.380829848</v>
      </c>
      <c r="L22" s="101">
        <v>53839.095278091001</v>
      </c>
      <c r="M22" s="102">
        <v>42813.684179078002</v>
      </c>
      <c r="N22" s="102">
        <v>6689.034974129002</v>
      </c>
      <c r="O22" s="102">
        <v>9586.5967964959982</v>
      </c>
      <c r="P22" s="102">
        <v>9901.2549704630019</v>
      </c>
      <c r="Q22" s="102">
        <v>4446.6365975909994</v>
      </c>
      <c r="R22" s="102">
        <v>42439.938200894001</v>
      </c>
      <c r="S22" s="104">
        <v>5907.139833106</v>
      </c>
      <c r="T22" s="163">
        <v>10163.840258341999</v>
      </c>
      <c r="U22" s="100">
        <v>606259.79865340167</v>
      </c>
      <c r="V22" s="100">
        <v>2726.7619053053331</v>
      </c>
      <c r="W22" s="100">
        <v>294891.71881743398</v>
      </c>
      <c r="X22" s="120">
        <v>45554.985513537336</v>
      </c>
      <c r="Y22" s="120">
        <v>18062.529507312338</v>
      </c>
      <c r="Z22" s="120">
        <v>41431.826573050668</v>
      </c>
      <c r="AA22" s="120">
        <v>42860.655522071327</v>
      </c>
      <c r="AB22" s="120">
        <v>146981.72170146232</v>
      </c>
      <c r="AC22" s="100">
        <v>109506.34019012668</v>
      </c>
      <c r="AD22" s="100">
        <v>188051.14041084037</v>
      </c>
      <c r="AE22" s="120">
        <v>59209.794680137005</v>
      </c>
      <c r="AF22" s="120">
        <v>44554.337421956334</v>
      </c>
      <c r="AG22" s="120">
        <v>7310.136147627999</v>
      </c>
      <c r="AH22" s="120">
        <v>10259.283477701334</v>
      </c>
      <c r="AI22" s="120">
        <v>11005.262276195999</v>
      </c>
      <c r="AJ22" s="120">
        <v>4564.4793188426656</v>
      </c>
      <c r="AK22" s="120">
        <v>44513.071178286009</v>
      </c>
      <c r="AL22" s="120">
        <v>6634.7759100930007</v>
      </c>
      <c r="AM22" s="100">
        <v>11083.837329695334</v>
      </c>
      <c r="AN22" s="100">
        <v>3630285.082704009</v>
      </c>
      <c r="AO22" s="100">
        <v>20304.558730548997</v>
      </c>
      <c r="AP22" s="100">
        <v>1577840.1808125621</v>
      </c>
      <c r="AQ22" s="120">
        <v>406242.672953512</v>
      </c>
      <c r="AR22" s="120">
        <v>126170.23705087201</v>
      </c>
      <c r="AS22" s="120">
        <v>151049.99794629301</v>
      </c>
      <c r="AT22" s="120">
        <v>127354.92007853201</v>
      </c>
      <c r="AU22" s="120">
        <v>767022.35278335295</v>
      </c>
      <c r="AV22" s="100">
        <v>463297.64293964696</v>
      </c>
      <c r="AW22" s="100">
        <v>1421930.5426605353</v>
      </c>
      <c r="AX22" s="120">
        <v>441681.54734622402</v>
      </c>
      <c r="AY22" s="120">
        <v>383023.51788049703</v>
      </c>
      <c r="AZ22" s="120">
        <v>121191.711512401</v>
      </c>
      <c r="BA22" s="120">
        <v>41154.107563986996</v>
      </c>
      <c r="BB22" s="120">
        <v>42220.547902309998</v>
      </c>
      <c r="BC22" s="120">
        <v>25141.718661801002</v>
      </c>
      <c r="BD22" s="120">
        <v>315860.466272405</v>
      </c>
      <c r="BE22" s="120">
        <v>51656.925520910008</v>
      </c>
      <c r="BF22" s="100">
        <v>146912.157560716</v>
      </c>
    </row>
    <row r="23" spans="1:58" s="29" customFormat="1" x14ac:dyDescent="0.25">
      <c r="A23" s="37" t="s">
        <v>150</v>
      </c>
      <c r="B23" s="59">
        <v>584562.83781082497</v>
      </c>
      <c r="C23" s="74">
        <v>2672.0270473649998</v>
      </c>
      <c r="D23" s="74">
        <v>287799.24797306798</v>
      </c>
      <c r="E23" s="60">
        <v>43228.688375924001</v>
      </c>
      <c r="F23" s="61">
        <v>17574.145831297003</v>
      </c>
      <c r="G23" s="61">
        <v>40795.390281015003</v>
      </c>
      <c r="H23" s="61">
        <v>42317.212127774001</v>
      </c>
      <c r="I23" s="62">
        <v>143883.81135705797</v>
      </c>
      <c r="J23" s="74">
        <v>111998.460744727</v>
      </c>
      <c r="K23" s="74">
        <v>171510.61141421099</v>
      </c>
      <c r="L23" s="60">
        <v>51615.197231089995</v>
      </c>
      <c r="M23" s="61">
        <v>42812.112269272999</v>
      </c>
      <c r="N23" s="61">
        <v>6421.5309734020011</v>
      </c>
      <c r="O23" s="61">
        <v>7698.3560028909978</v>
      </c>
      <c r="P23" s="61">
        <v>10222.507977441999</v>
      </c>
      <c r="Q23" s="61">
        <v>4287.7252078270003</v>
      </c>
      <c r="R23" s="61">
        <v>42708.269345467001</v>
      </c>
      <c r="S23" s="63">
        <v>5744.9124068190004</v>
      </c>
      <c r="T23" s="162">
        <v>10582.490631454</v>
      </c>
      <c r="U23" s="52">
        <v>599220.73955598706</v>
      </c>
      <c r="V23" s="52">
        <v>2655.0732885396669</v>
      </c>
      <c r="W23" s="52">
        <v>294904.20598548168</v>
      </c>
      <c r="X23" s="121">
        <v>45197.789066919671</v>
      </c>
      <c r="Y23" s="121">
        <v>18453.219850534668</v>
      </c>
      <c r="Z23" s="121">
        <v>41590.388068297667</v>
      </c>
      <c r="AA23" s="121">
        <v>43952.39866654433</v>
      </c>
      <c r="AB23" s="121">
        <v>145710.41033318534</v>
      </c>
      <c r="AC23" s="52">
        <v>110423.79582741833</v>
      </c>
      <c r="AD23" s="52">
        <v>179760.89867231366</v>
      </c>
      <c r="AE23" s="121">
        <v>55081.159931821669</v>
      </c>
      <c r="AF23" s="121">
        <v>44591.339245214003</v>
      </c>
      <c r="AG23" s="121">
        <v>7130.9450704686669</v>
      </c>
      <c r="AH23" s="121">
        <v>8770.4536120749999</v>
      </c>
      <c r="AI23" s="121">
        <v>10282.554540333333</v>
      </c>
      <c r="AJ23" s="121">
        <v>4609.7875598000001</v>
      </c>
      <c r="AK23" s="121">
        <v>43212.696383512004</v>
      </c>
      <c r="AL23" s="121">
        <v>6081.9623290890013</v>
      </c>
      <c r="AM23" s="52">
        <v>11476.765782233668</v>
      </c>
      <c r="AN23" s="53">
        <v>3770656.1655339352</v>
      </c>
      <c r="AO23" s="53">
        <v>19937.104888500002</v>
      </c>
      <c r="AP23" s="53">
        <v>1662312.8053453669</v>
      </c>
      <c r="AQ23" s="122">
        <v>423592.50988387904</v>
      </c>
      <c r="AR23" s="122">
        <v>130212.481790159</v>
      </c>
      <c r="AS23" s="122">
        <v>157561.69425664796</v>
      </c>
      <c r="AT23" s="122">
        <v>140007.35030442599</v>
      </c>
      <c r="AU23" s="122">
        <v>810938.76911025518</v>
      </c>
      <c r="AV23" s="53">
        <v>494846.14171716094</v>
      </c>
      <c r="AW23" s="53">
        <v>1436168.453616709</v>
      </c>
      <c r="AX23" s="122">
        <v>455690.91486338095</v>
      </c>
      <c r="AY23" s="122">
        <v>391136.08072274597</v>
      </c>
      <c r="AZ23" s="122">
        <v>118967.94995363802</v>
      </c>
      <c r="BA23" s="122">
        <v>37425.226157587</v>
      </c>
      <c r="BB23" s="122">
        <v>40652.168094454988</v>
      </c>
      <c r="BC23" s="122">
        <v>26148.039256590997</v>
      </c>
      <c r="BD23" s="122">
        <v>315655.75586116599</v>
      </c>
      <c r="BE23" s="122">
        <v>50492.318707145001</v>
      </c>
      <c r="BF23" s="53">
        <v>157391.65996619797</v>
      </c>
    </row>
    <row r="24" spans="1:58" s="29" customFormat="1" x14ac:dyDescent="0.25">
      <c r="A24" s="37" t="s">
        <v>151</v>
      </c>
      <c r="B24" s="59">
        <v>581612.85184511391</v>
      </c>
      <c r="C24" s="74">
        <v>2523.1382351810007</v>
      </c>
      <c r="D24" s="74">
        <v>285848.86595725099</v>
      </c>
      <c r="E24" s="60">
        <v>42853.657270377</v>
      </c>
      <c r="F24" s="61">
        <v>16943.493326002001</v>
      </c>
      <c r="G24" s="61">
        <v>40427.110620100008</v>
      </c>
      <c r="H24" s="61">
        <v>46575.972118095</v>
      </c>
      <c r="I24" s="62">
        <v>139048.63262267699</v>
      </c>
      <c r="J24" s="74">
        <v>110294.51110316098</v>
      </c>
      <c r="K24" s="74">
        <v>172621.566385741</v>
      </c>
      <c r="L24" s="60">
        <v>51102.731251828998</v>
      </c>
      <c r="M24" s="61">
        <v>44290.330189483</v>
      </c>
      <c r="N24" s="61">
        <v>6592.4207382940003</v>
      </c>
      <c r="O24" s="61">
        <v>7940.4829909880009</v>
      </c>
      <c r="P24" s="61">
        <v>10001.102461919001</v>
      </c>
      <c r="Q24" s="61">
        <v>4414.4685521250003</v>
      </c>
      <c r="R24" s="61">
        <v>42259.941947010993</v>
      </c>
      <c r="S24" s="63">
        <v>6020.0882540920002</v>
      </c>
      <c r="T24" s="162">
        <v>10324.77016378</v>
      </c>
      <c r="U24" s="52">
        <v>585031.50964000309</v>
      </c>
      <c r="V24" s="52">
        <v>2602.7942620059998</v>
      </c>
      <c r="W24" s="52">
        <v>287081.45937842433</v>
      </c>
      <c r="X24" s="121">
        <v>43641.178125833329</v>
      </c>
      <c r="Y24" s="121">
        <v>17812.599064097667</v>
      </c>
      <c r="Z24" s="121">
        <v>40275.355170052666</v>
      </c>
      <c r="AA24" s="121">
        <v>45677.490499395004</v>
      </c>
      <c r="AB24" s="121">
        <v>139674.83651904567</v>
      </c>
      <c r="AC24" s="52">
        <v>109216.92765681566</v>
      </c>
      <c r="AD24" s="52">
        <v>174962.92279927363</v>
      </c>
      <c r="AE24" s="121">
        <v>52655.814697793663</v>
      </c>
      <c r="AF24" s="121">
        <v>44282.260781457328</v>
      </c>
      <c r="AG24" s="121">
        <v>6794.3386753253335</v>
      </c>
      <c r="AH24" s="121">
        <v>8166.6153032253342</v>
      </c>
      <c r="AI24" s="121">
        <v>10324.440945899667</v>
      </c>
      <c r="AJ24" s="121">
        <v>4435.1621363873328</v>
      </c>
      <c r="AK24" s="121">
        <v>42236.674907979323</v>
      </c>
      <c r="AL24" s="121">
        <v>6067.6153512056671</v>
      </c>
      <c r="AM24" s="52">
        <v>11167.405543483334</v>
      </c>
      <c r="AN24" s="53">
        <v>3679738.469470608</v>
      </c>
      <c r="AO24" s="53">
        <v>21492.67216726</v>
      </c>
      <c r="AP24" s="53">
        <v>1605692.8343081709</v>
      </c>
      <c r="AQ24" s="122">
        <v>410348.94404742401</v>
      </c>
      <c r="AR24" s="122">
        <v>127126.622085273</v>
      </c>
      <c r="AS24" s="122">
        <v>151482.910195353</v>
      </c>
      <c r="AT24" s="122">
        <v>134713.06919051998</v>
      </c>
      <c r="AU24" s="122">
        <v>782021.28878960107</v>
      </c>
      <c r="AV24" s="53">
        <v>484692.89377945603</v>
      </c>
      <c r="AW24" s="53">
        <v>1408708.8286569379</v>
      </c>
      <c r="AX24" s="122">
        <v>437815.44050701102</v>
      </c>
      <c r="AY24" s="122">
        <v>397310.99116051802</v>
      </c>
      <c r="AZ24" s="122">
        <v>119211.342607627</v>
      </c>
      <c r="BA24" s="122">
        <v>35822.928673948998</v>
      </c>
      <c r="BB24" s="122">
        <v>39247.972757153002</v>
      </c>
      <c r="BC24" s="122">
        <v>26049.636432154999</v>
      </c>
      <c r="BD24" s="122">
        <v>302814.29616095201</v>
      </c>
      <c r="BE24" s="122">
        <v>50436.220357572995</v>
      </c>
      <c r="BF24" s="53">
        <v>159151.240558783</v>
      </c>
    </row>
    <row r="25" spans="1:58" s="29" customFormat="1" x14ac:dyDescent="0.25">
      <c r="A25" s="37" t="s">
        <v>152</v>
      </c>
      <c r="B25" s="59">
        <v>583718.23154706997</v>
      </c>
      <c r="C25" s="74">
        <v>2491.5061430189994</v>
      </c>
      <c r="D25" s="74">
        <v>281563.58646058</v>
      </c>
      <c r="E25" s="60">
        <v>43373.497838786003</v>
      </c>
      <c r="F25" s="61">
        <v>17357.831757763</v>
      </c>
      <c r="G25" s="61">
        <v>39960.361396630993</v>
      </c>
      <c r="H25" s="61">
        <v>41329.015127486993</v>
      </c>
      <c r="I25" s="62">
        <v>139542.88033991301</v>
      </c>
      <c r="J25" s="74">
        <v>114544.69682561699</v>
      </c>
      <c r="K25" s="74">
        <v>174667.32574983401</v>
      </c>
      <c r="L25" s="60">
        <v>51793.155194555999</v>
      </c>
      <c r="M25" s="61">
        <v>43734.476897528999</v>
      </c>
      <c r="N25" s="61">
        <v>6811.1727893889984</v>
      </c>
      <c r="O25" s="61">
        <v>8623.5973124559987</v>
      </c>
      <c r="P25" s="61">
        <v>9336.5007960929979</v>
      </c>
      <c r="Q25" s="61">
        <v>4068.6739966150003</v>
      </c>
      <c r="R25" s="61">
        <v>43786.390197615001</v>
      </c>
      <c r="S25" s="63">
        <v>6513.3585655809993</v>
      </c>
      <c r="T25" s="162">
        <v>10451.116368020001</v>
      </c>
      <c r="U25" s="52">
        <v>603752.59503208834</v>
      </c>
      <c r="V25" s="52">
        <v>2630.1731381886666</v>
      </c>
      <c r="W25" s="52">
        <v>291164.81916062365</v>
      </c>
      <c r="X25" s="121">
        <v>44755.676008363</v>
      </c>
      <c r="Y25" s="121">
        <v>18503.233685276333</v>
      </c>
      <c r="Z25" s="121">
        <v>41449.655555928002</v>
      </c>
      <c r="AA25" s="121">
        <v>42740.144700965</v>
      </c>
      <c r="AB25" s="121">
        <v>143716.10921009132</v>
      </c>
      <c r="AC25" s="52">
        <v>114353.12153660133</v>
      </c>
      <c r="AD25" s="52">
        <v>184307.79501780233</v>
      </c>
      <c r="AE25" s="121">
        <v>55025.161570509335</v>
      </c>
      <c r="AF25" s="121">
        <v>46355.538509872335</v>
      </c>
      <c r="AG25" s="121">
        <v>7554.7139274630017</v>
      </c>
      <c r="AH25" s="121">
        <v>9050.6456912243339</v>
      </c>
      <c r="AI25" s="121">
        <v>10252.009029826668</v>
      </c>
      <c r="AJ25" s="121">
        <v>4451.4069514040002</v>
      </c>
      <c r="AK25" s="121">
        <v>45097.148326122995</v>
      </c>
      <c r="AL25" s="121">
        <v>6521.171011379668</v>
      </c>
      <c r="AM25" s="52">
        <v>11296.686178872333</v>
      </c>
      <c r="AN25" s="53">
        <v>3730100.1222074716</v>
      </c>
      <c r="AO25" s="53">
        <v>20471.417424599</v>
      </c>
      <c r="AP25" s="53">
        <v>1601438.7554237251</v>
      </c>
      <c r="AQ25" s="122">
        <v>413942.9966587621</v>
      </c>
      <c r="AR25" s="122">
        <v>129401.27085145199</v>
      </c>
      <c r="AS25" s="122">
        <v>156323.53231741901</v>
      </c>
      <c r="AT25" s="122">
        <v>122806.219935734</v>
      </c>
      <c r="AU25" s="122">
        <v>778964.73566035798</v>
      </c>
      <c r="AV25" s="53">
        <v>494348.85538627504</v>
      </c>
      <c r="AW25" s="53">
        <v>1452046.660267283</v>
      </c>
      <c r="AX25" s="122">
        <v>440170.99783578998</v>
      </c>
      <c r="AY25" s="122">
        <v>410313.82026496797</v>
      </c>
      <c r="AZ25" s="122">
        <v>124662.56647475902</v>
      </c>
      <c r="BA25" s="122">
        <v>40923.638846096997</v>
      </c>
      <c r="BB25" s="122">
        <v>38151.004023135996</v>
      </c>
      <c r="BC25" s="122">
        <v>24506.403287124998</v>
      </c>
      <c r="BD25" s="122">
        <v>318414.86104824801</v>
      </c>
      <c r="BE25" s="122">
        <v>54903.368487159998</v>
      </c>
      <c r="BF25" s="53">
        <v>161794.43370559</v>
      </c>
    </row>
    <row r="26" spans="1:58" s="105" customFormat="1" x14ac:dyDescent="0.25">
      <c r="A26" s="98" t="s">
        <v>153</v>
      </c>
      <c r="B26" s="99">
        <v>599531.22068301402</v>
      </c>
      <c r="C26" s="100">
        <v>2705.3861719530005</v>
      </c>
      <c r="D26" s="100">
        <v>288562.50134678301</v>
      </c>
      <c r="E26" s="101">
        <v>43545.264016036999</v>
      </c>
      <c r="F26" s="102">
        <v>17620.343036672002</v>
      </c>
      <c r="G26" s="102">
        <v>42765.932547835007</v>
      </c>
      <c r="H26" s="102">
        <v>41322.532706302998</v>
      </c>
      <c r="I26" s="103">
        <v>143308.42903993599</v>
      </c>
      <c r="J26" s="100">
        <v>120418.51419050001</v>
      </c>
      <c r="K26" s="100">
        <v>177331.53011608202</v>
      </c>
      <c r="L26" s="101">
        <v>53261.522220617007</v>
      </c>
      <c r="M26" s="102">
        <v>43619.324109718007</v>
      </c>
      <c r="N26" s="102">
        <v>6687.7061172060012</v>
      </c>
      <c r="O26" s="102">
        <v>9771.6694703680005</v>
      </c>
      <c r="P26" s="102">
        <v>9419.9848621480032</v>
      </c>
      <c r="Q26" s="102">
        <v>4324.0099119800007</v>
      </c>
      <c r="R26" s="102">
        <v>44364.709408367991</v>
      </c>
      <c r="S26" s="104">
        <v>5882.6040156769996</v>
      </c>
      <c r="T26" s="163">
        <v>10513.288857696001</v>
      </c>
      <c r="U26" s="100">
        <v>601458.00245414767</v>
      </c>
      <c r="V26" s="100">
        <v>2482.8770221729997</v>
      </c>
      <c r="W26" s="100">
        <v>287736.1473132653</v>
      </c>
      <c r="X26" s="120">
        <v>43562.363205816662</v>
      </c>
      <c r="Y26" s="120">
        <v>18222.326102520336</v>
      </c>
      <c r="Z26" s="120">
        <v>43264.250867592331</v>
      </c>
      <c r="AA26" s="120">
        <v>41753.479478669666</v>
      </c>
      <c r="AB26" s="120">
        <v>140933.72765866632</v>
      </c>
      <c r="AC26" s="100">
        <v>118036.98581164899</v>
      </c>
      <c r="AD26" s="100">
        <v>181738.2923417303</v>
      </c>
      <c r="AE26" s="120">
        <v>54221.472293645995</v>
      </c>
      <c r="AF26" s="120">
        <v>44297.416456165993</v>
      </c>
      <c r="AG26" s="120">
        <v>7292.2845006523339</v>
      </c>
      <c r="AH26" s="120">
        <v>9909.988505231333</v>
      </c>
      <c r="AI26" s="120">
        <v>9931.2130387090001</v>
      </c>
      <c r="AJ26" s="120">
        <v>4355.7401376476664</v>
      </c>
      <c r="AK26" s="120">
        <v>45287.910999064996</v>
      </c>
      <c r="AL26" s="120">
        <v>6442.2664106130005</v>
      </c>
      <c r="AM26" s="100">
        <v>11463.699965330001</v>
      </c>
      <c r="AN26" s="100">
        <v>3759205.6436182521</v>
      </c>
      <c r="AO26" s="100">
        <v>20106.256022467998</v>
      </c>
      <c r="AP26" s="100">
        <v>1589556.266025516</v>
      </c>
      <c r="AQ26" s="120">
        <v>412083.67437638401</v>
      </c>
      <c r="AR26" s="120">
        <v>129745.614313215</v>
      </c>
      <c r="AS26" s="120">
        <v>154577.498933903</v>
      </c>
      <c r="AT26" s="120">
        <v>123911.01660731499</v>
      </c>
      <c r="AU26" s="120">
        <v>769238.46179469896</v>
      </c>
      <c r="AV26" s="100">
        <v>517591.59283144597</v>
      </c>
      <c r="AW26" s="100">
        <v>1463871.2475022697</v>
      </c>
      <c r="AX26" s="120">
        <v>453135.10264253395</v>
      </c>
      <c r="AY26" s="120">
        <v>398124.69252106594</v>
      </c>
      <c r="AZ26" s="120">
        <v>125893.02184411003</v>
      </c>
      <c r="BA26" s="120">
        <v>44970.601931436002</v>
      </c>
      <c r="BB26" s="120">
        <v>37792.889181604995</v>
      </c>
      <c r="BC26" s="120">
        <v>24646.358148400002</v>
      </c>
      <c r="BD26" s="120">
        <v>319030.71035473095</v>
      </c>
      <c r="BE26" s="120">
        <v>60277.870878387992</v>
      </c>
      <c r="BF26" s="100">
        <v>168080.28123655199</v>
      </c>
    </row>
    <row r="27" spans="1:58" s="29" customFormat="1" x14ac:dyDescent="0.25">
      <c r="A27" s="37" t="s">
        <v>154</v>
      </c>
      <c r="B27" s="59">
        <v>588743.56012087699</v>
      </c>
      <c r="C27" s="74">
        <v>2029.9187998039997</v>
      </c>
      <c r="D27" s="74">
        <v>280624.41840059601</v>
      </c>
      <c r="E27" s="60">
        <v>42073.086307579993</v>
      </c>
      <c r="F27" s="61">
        <v>17469.675059816003</v>
      </c>
      <c r="G27" s="61">
        <v>41812.542700200996</v>
      </c>
      <c r="H27" s="61">
        <v>39449.735098017998</v>
      </c>
      <c r="I27" s="62">
        <v>139819.379234981</v>
      </c>
      <c r="J27" s="74">
        <v>122043.51170305499</v>
      </c>
      <c r="K27" s="74">
        <v>173458.32420355501</v>
      </c>
      <c r="L27" s="60">
        <v>51477.996994807989</v>
      </c>
      <c r="M27" s="61">
        <v>43600.09060019601</v>
      </c>
      <c r="N27" s="61">
        <v>6760.8078870909994</v>
      </c>
      <c r="O27" s="61">
        <v>8956.424119026</v>
      </c>
      <c r="P27" s="61">
        <v>9208.6618155709984</v>
      </c>
      <c r="Q27" s="61">
        <v>4096.2369684380001</v>
      </c>
      <c r="R27" s="61">
        <v>43416.860560146997</v>
      </c>
      <c r="S27" s="63">
        <v>5941.2452582779988</v>
      </c>
      <c r="T27" s="162">
        <v>10587.387013866999</v>
      </c>
      <c r="U27" s="52">
        <v>601788.70904438465</v>
      </c>
      <c r="V27" s="52">
        <v>2254.0587672116667</v>
      </c>
      <c r="W27" s="52">
        <v>285396.38317537133</v>
      </c>
      <c r="X27" s="121">
        <v>43250.02943841667</v>
      </c>
      <c r="Y27" s="121">
        <v>18466.946757999336</v>
      </c>
      <c r="Z27" s="121">
        <v>42648.558664403332</v>
      </c>
      <c r="AA27" s="121">
        <v>40476.350653294336</v>
      </c>
      <c r="AB27" s="121">
        <v>140554.49766125766</v>
      </c>
      <c r="AC27" s="52">
        <v>122204.59476619533</v>
      </c>
      <c r="AD27" s="52">
        <v>180606.51404488267</v>
      </c>
      <c r="AE27" s="121">
        <v>54183.642420940007</v>
      </c>
      <c r="AF27" s="121">
        <v>45253.683881310339</v>
      </c>
      <c r="AG27" s="121">
        <v>7357.0394631073332</v>
      </c>
      <c r="AH27" s="121">
        <v>9261.6176899373331</v>
      </c>
      <c r="AI27" s="121">
        <v>9275.578551908</v>
      </c>
      <c r="AJ27" s="121">
        <v>4156.3712728583332</v>
      </c>
      <c r="AK27" s="121">
        <v>45079.110888123338</v>
      </c>
      <c r="AL27" s="121">
        <v>6039.469876698</v>
      </c>
      <c r="AM27" s="52">
        <v>11327.158290723668</v>
      </c>
      <c r="AN27" s="53">
        <v>3776269.0452268114</v>
      </c>
      <c r="AO27" s="53">
        <v>19215.940751221999</v>
      </c>
      <c r="AP27" s="53">
        <v>1576323.451891345</v>
      </c>
      <c r="AQ27" s="122">
        <v>404292.57603737304</v>
      </c>
      <c r="AR27" s="122">
        <v>131869.01184358101</v>
      </c>
      <c r="AS27" s="122">
        <v>154167.62258879299</v>
      </c>
      <c r="AT27" s="122">
        <v>117060.13696004901</v>
      </c>
      <c r="AU27" s="122">
        <v>768934.10446154908</v>
      </c>
      <c r="AV27" s="53">
        <v>543959.82816413895</v>
      </c>
      <c r="AW27" s="53">
        <v>1472532.845472829</v>
      </c>
      <c r="AX27" s="122">
        <v>448835.89011568303</v>
      </c>
      <c r="AY27" s="122">
        <v>408048.10325568391</v>
      </c>
      <c r="AZ27" s="122">
        <v>130552.631534382</v>
      </c>
      <c r="BA27" s="122">
        <v>41495.287393503997</v>
      </c>
      <c r="BB27" s="122">
        <v>35619.165197259004</v>
      </c>
      <c r="BC27" s="122">
        <v>23799.752078637997</v>
      </c>
      <c r="BD27" s="122">
        <v>326653.05887929705</v>
      </c>
      <c r="BE27" s="122">
        <v>57528.957018381996</v>
      </c>
      <c r="BF27" s="53">
        <v>164236.97894727602</v>
      </c>
    </row>
    <row r="28" spans="1:58" s="29" customFormat="1" x14ac:dyDescent="0.25">
      <c r="A28" s="37" t="s">
        <v>155</v>
      </c>
      <c r="B28" s="59">
        <v>592844.97082624608</v>
      </c>
      <c r="C28" s="74">
        <v>2432.684128203</v>
      </c>
      <c r="D28" s="74">
        <v>285698.92086616403</v>
      </c>
      <c r="E28" s="60">
        <v>40619.479096292001</v>
      </c>
      <c r="F28" s="61">
        <v>17527.050795930001</v>
      </c>
      <c r="G28" s="61">
        <v>44850.763070019995</v>
      </c>
      <c r="H28" s="61">
        <v>43230.244413273998</v>
      </c>
      <c r="I28" s="62">
        <v>139471.383490648</v>
      </c>
      <c r="J28" s="74">
        <v>121989.599193388</v>
      </c>
      <c r="K28" s="74">
        <v>172476.35665493601</v>
      </c>
      <c r="L28" s="60">
        <v>50712.723034025992</v>
      </c>
      <c r="M28" s="61">
        <v>41962.441696929003</v>
      </c>
      <c r="N28" s="61">
        <v>7037.2392221200007</v>
      </c>
      <c r="O28" s="61">
        <v>9262.692883493999</v>
      </c>
      <c r="P28" s="61">
        <v>9191.6958074330014</v>
      </c>
      <c r="Q28" s="61">
        <v>3967.1254843580004</v>
      </c>
      <c r="R28" s="61">
        <v>44884.395626031997</v>
      </c>
      <c r="S28" s="63">
        <v>5458.0429005440001</v>
      </c>
      <c r="T28" s="162">
        <v>10247.409983554997</v>
      </c>
      <c r="U28" s="52">
        <v>610055.71300484939</v>
      </c>
      <c r="V28" s="52">
        <v>2402.6164230686668</v>
      </c>
      <c r="W28" s="52">
        <v>290181.94534087699</v>
      </c>
      <c r="X28" s="121">
        <v>42276.246335370328</v>
      </c>
      <c r="Y28" s="121">
        <v>18589.293690479331</v>
      </c>
      <c r="Z28" s="121">
        <v>45107.053416617659</v>
      </c>
      <c r="AA28" s="121">
        <v>42044.217796634672</v>
      </c>
      <c r="AB28" s="121">
        <v>142165.13410177501</v>
      </c>
      <c r="AC28" s="52">
        <v>123379.11798464833</v>
      </c>
      <c r="AD28" s="52">
        <v>182599.47474473066</v>
      </c>
      <c r="AE28" s="121">
        <v>54365.229661036668</v>
      </c>
      <c r="AF28" s="121">
        <v>45008.515624089989</v>
      </c>
      <c r="AG28" s="121">
        <v>7618.682961493334</v>
      </c>
      <c r="AH28" s="121">
        <v>9415.8875617543326</v>
      </c>
      <c r="AI28" s="121">
        <v>9786.4084424743342</v>
      </c>
      <c r="AJ28" s="121">
        <v>4291.0852833759991</v>
      </c>
      <c r="AK28" s="121">
        <v>45865.440828959334</v>
      </c>
      <c r="AL28" s="121">
        <v>6248.2243815466654</v>
      </c>
      <c r="AM28" s="52">
        <v>11492.558511524665</v>
      </c>
      <c r="AN28" s="53">
        <v>3821325.9965964649</v>
      </c>
      <c r="AO28" s="53">
        <v>19773.149241994</v>
      </c>
      <c r="AP28" s="53">
        <v>1599711.7411207082</v>
      </c>
      <c r="AQ28" s="122">
        <v>402035.88327118498</v>
      </c>
      <c r="AR28" s="122">
        <v>133666.85223600501</v>
      </c>
      <c r="AS28" s="122">
        <v>164982.96061069801</v>
      </c>
      <c r="AT28" s="122">
        <v>118948.55194230301</v>
      </c>
      <c r="AU28" s="122">
        <v>780077.49306051701</v>
      </c>
      <c r="AV28" s="53">
        <v>538264.40644875402</v>
      </c>
      <c r="AW28" s="53">
        <v>1492693.8951654471</v>
      </c>
      <c r="AX28" s="122">
        <v>457237.73701282602</v>
      </c>
      <c r="AY28" s="122">
        <v>404295.96818191401</v>
      </c>
      <c r="AZ28" s="122">
        <v>133527.34936160798</v>
      </c>
      <c r="BA28" s="122">
        <v>45539.375134229995</v>
      </c>
      <c r="BB28" s="122">
        <v>38152.718325850001</v>
      </c>
      <c r="BC28" s="122">
        <v>26777.000440532</v>
      </c>
      <c r="BD28" s="122">
        <v>330667.72720718896</v>
      </c>
      <c r="BE28" s="122">
        <v>56496.019501297997</v>
      </c>
      <c r="BF28" s="53">
        <v>170882.804619562</v>
      </c>
    </row>
    <row r="29" spans="1:58" s="29" customFormat="1" x14ac:dyDescent="0.25">
      <c r="A29" s="37" t="s">
        <v>156</v>
      </c>
      <c r="B29" s="59">
        <v>597869.14987970504</v>
      </c>
      <c r="C29" s="74">
        <v>2469.5729810080002</v>
      </c>
      <c r="D29" s="74">
        <v>290029.81004420505</v>
      </c>
      <c r="E29" s="60">
        <v>40823.825306505008</v>
      </c>
      <c r="F29" s="61">
        <v>17563.064637083997</v>
      </c>
      <c r="G29" s="61">
        <v>47063.415837629007</v>
      </c>
      <c r="H29" s="61">
        <v>42329.896142895006</v>
      </c>
      <c r="I29" s="62">
        <v>142249.60812009199</v>
      </c>
      <c r="J29" s="74">
        <v>122413.37356629703</v>
      </c>
      <c r="K29" s="74">
        <v>172661.44987966304</v>
      </c>
      <c r="L29" s="60">
        <v>50706.956678144001</v>
      </c>
      <c r="M29" s="61">
        <v>43245.640802515998</v>
      </c>
      <c r="N29" s="61">
        <v>7024.8643383110002</v>
      </c>
      <c r="O29" s="61">
        <v>9456.7832504870003</v>
      </c>
      <c r="P29" s="61">
        <v>8429.3916359250015</v>
      </c>
      <c r="Q29" s="61">
        <v>3973.5680198</v>
      </c>
      <c r="R29" s="61">
        <v>43996.420838063001</v>
      </c>
      <c r="S29" s="63">
        <v>5827.8243164169999</v>
      </c>
      <c r="T29" s="162">
        <v>10294.943408532001</v>
      </c>
      <c r="U29" s="52">
        <v>614930.01095165708</v>
      </c>
      <c r="V29" s="52">
        <v>2426.907149052</v>
      </c>
      <c r="W29" s="52">
        <v>295169.08780536003</v>
      </c>
      <c r="X29" s="121">
        <v>41939.467329505664</v>
      </c>
      <c r="Y29" s="121">
        <v>18764.442057525335</v>
      </c>
      <c r="Z29" s="121">
        <v>47839.75636199466</v>
      </c>
      <c r="AA29" s="121">
        <v>42108.071267671337</v>
      </c>
      <c r="AB29" s="121">
        <v>144517.350788663</v>
      </c>
      <c r="AC29" s="52">
        <v>123759.69208886901</v>
      </c>
      <c r="AD29" s="52">
        <v>182222.70656523635</v>
      </c>
      <c r="AE29" s="121">
        <v>53899.246807504671</v>
      </c>
      <c r="AF29" s="121">
        <v>45289.831743014664</v>
      </c>
      <c r="AG29" s="121">
        <v>7634.8466581473331</v>
      </c>
      <c r="AH29" s="121">
        <v>10018.011559048668</v>
      </c>
      <c r="AI29" s="121">
        <v>9239.8386070850011</v>
      </c>
      <c r="AJ29" s="121">
        <v>4275.4536538873326</v>
      </c>
      <c r="AK29" s="121">
        <v>45692.138408006336</v>
      </c>
      <c r="AL29" s="121">
        <v>6173.3391285423322</v>
      </c>
      <c r="AM29" s="52">
        <v>11351.617343139666</v>
      </c>
      <c r="AN29" s="53">
        <v>3873904.4635701622</v>
      </c>
      <c r="AO29" s="53">
        <v>19258.915618878</v>
      </c>
      <c r="AP29" s="53">
        <v>1635991.4032552009</v>
      </c>
      <c r="AQ29" s="122">
        <v>409075.04702848999</v>
      </c>
      <c r="AR29" s="122">
        <v>134156.595464021</v>
      </c>
      <c r="AS29" s="122">
        <v>173198.81861325697</v>
      </c>
      <c r="AT29" s="122">
        <v>123545.08925460599</v>
      </c>
      <c r="AU29" s="122">
        <v>796015.85289482691</v>
      </c>
      <c r="AV29" s="53">
        <v>552554.11932626797</v>
      </c>
      <c r="AW29" s="53">
        <v>1497726.9520852831</v>
      </c>
      <c r="AX29" s="122">
        <v>442391.20802028303</v>
      </c>
      <c r="AY29" s="122">
        <v>418020.53731599398</v>
      </c>
      <c r="AZ29" s="122">
        <v>135328.75987743901</v>
      </c>
      <c r="BA29" s="122">
        <v>45992.494323498999</v>
      </c>
      <c r="BB29" s="122">
        <v>34224.818503411996</v>
      </c>
      <c r="BC29" s="122">
        <v>24613.932160081997</v>
      </c>
      <c r="BD29" s="122">
        <v>336236.730196441</v>
      </c>
      <c r="BE29" s="122">
        <v>60918.471688132995</v>
      </c>
      <c r="BF29" s="53">
        <v>168373.073284532</v>
      </c>
    </row>
    <row r="30" spans="1:58" s="105" customFormat="1" x14ac:dyDescent="0.25">
      <c r="A30" s="98" t="s">
        <v>157</v>
      </c>
      <c r="B30" s="99">
        <v>614455.55788056599</v>
      </c>
      <c r="C30" s="100">
        <v>2481.6827788069995</v>
      </c>
      <c r="D30" s="100">
        <v>294465.13106052898</v>
      </c>
      <c r="E30" s="101">
        <v>41480.966074919001</v>
      </c>
      <c r="F30" s="102">
        <v>17413.074128087996</v>
      </c>
      <c r="G30" s="102">
        <v>45389.780241589004</v>
      </c>
      <c r="H30" s="102">
        <v>43567.186014356994</v>
      </c>
      <c r="I30" s="103">
        <v>146614.12460157598</v>
      </c>
      <c r="J30" s="100">
        <v>129820.79792748201</v>
      </c>
      <c r="K30" s="100">
        <v>177781.90071102499</v>
      </c>
      <c r="L30" s="101">
        <v>50885.435074845998</v>
      </c>
      <c r="M30" s="102">
        <v>44182.308351592001</v>
      </c>
      <c r="N30" s="102">
        <v>6747.0412376870008</v>
      </c>
      <c r="O30" s="102">
        <v>10556.236197981998</v>
      </c>
      <c r="P30" s="102">
        <v>9393.3963424129997</v>
      </c>
      <c r="Q30" s="102">
        <v>3775.3638915399997</v>
      </c>
      <c r="R30" s="102">
        <v>45630.418941596996</v>
      </c>
      <c r="S30" s="104">
        <v>6611.700673368</v>
      </c>
      <c r="T30" s="163">
        <v>9906.0454027230026</v>
      </c>
      <c r="U30" s="100">
        <v>627404.08145857311</v>
      </c>
      <c r="V30" s="100">
        <v>2607.1212609806666</v>
      </c>
      <c r="W30" s="100">
        <v>301828.93944363034</v>
      </c>
      <c r="X30" s="120">
        <v>43075.624626987672</v>
      </c>
      <c r="Y30" s="120">
        <v>18290.797194757335</v>
      </c>
      <c r="Z30" s="120">
        <v>46018.01862919001</v>
      </c>
      <c r="AA30" s="120">
        <v>46277.932110270332</v>
      </c>
      <c r="AB30" s="120">
        <v>148166.56688242502</v>
      </c>
      <c r="AC30" s="100">
        <v>126013.75061307965</v>
      </c>
      <c r="AD30" s="100">
        <v>185771.16912494734</v>
      </c>
      <c r="AE30" s="120">
        <v>54850.790125819993</v>
      </c>
      <c r="AF30" s="120">
        <v>46172.54752289367</v>
      </c>
      <c r="AG30" s="120">
        <v>7385.8707906443333</v>
      </c>
      <c r="AH30" s="120">
        <v>10866.225413634</v>
      </c>
      <c r="AI30" s="120">
        <v>9205.5991296776647</v>
      </c>
      <c r="AJ30" s="120">
        <v>3954.4267976600004</v>
      </c>
      <c r="AK30" s="120">
        <v>46463.540498458337</v>
      </c>
      <c r="AL30" s="120">
        <v>6872.168846159333</v>
      </c>
      <c r="AM30" s="100">
        <v>11183.101015935003</v>
      </c>
      <c r="AN30" s="100">
        <v>3933562.5568374833</v>
      </c>
      <c r="AO30" s="100">
        <v>21205.939499843</v>
      </c>
      <c r="AP30" s="100">
        <v>1641288.957238405</v>
      </c>
      <c r="AQ30" s="120">
        <v>420004.73385314399</v>
      </c>
      <c r="AR30" s="120">
        <v>132092.82469538599</v>
      </c>
      <c r="AS30" s="120">
        <v>161531.92725547703</v>
      </c>
      <c r="AT30" s="120">
        <v>127004.90812697199</v>
      </c>
      <c r="AU30" s="120">
        <v>800654.56330742605</v>
      </c>
      <c r="AV30" s="100">
        <v>558328.25637634902</v>
      </c>
      <c r="AW30" s="100">
        <v>1547150.4840335522</v>
      </c>
      <c r="AX30" s="120">
        <v>480118.62629140605</v>
      </c>
      <c r="AY30" s="120">
        <v>426841.06995219603</v>
      </c>
      <c r="AZ30" s="120">
        <v>134524.106493814</v>
      </c>
      <c r="BA30" s="120">
        <v>50281.218045393995</v>
      </c>
      <c r="BB30" s="120">
        <v>36832.922710421</v>
      </c>
      <c r="BC30" s="120">
        <v>24055.905745905999</v>
      </c>
      <c r="BD30" s="120">
        <v>334724.43692497397</v>
      </c>
      <c r="BE30" s="120">
        <v>59772.197869440992</v>
      </c>
      <c r="BF30" s="100">
        <v>165588.919689334</v>
      </c>
    </row>
    <row r="31" spans="1:58" s="29" customFormat="1" x14ac:dyDescent="0.25">
      <c r="A31" s="37" t="s">
        <v>158</v>
      </c>
      <c r="B31" s="59">
        <v>613829.82064446388</v>
      </c>
      <c r="C31" s="74">
        <v>2237.9280963689998</v>
      </c>
      <c r="D31" s="74">
        <v>283668.38152836193</v>
      </c>
      <c r="E31" s="60">
        <v>43362.633544429991</v>
      </c>
      <c r="F31" s="61">
        <v>17398.186502860997</v>
      </c>
      <c r="G31" s="61">
        <v>43307.790996053001</v>
      </c>
      <c r="H31" s="61">
        <v>40432.634203783004</v>
      </c>
      <c r="I31" s="62">
        <v>139167.13628123497</v>
      </c>
      <c r="J31" s="74">
        <v>131587.55243145398</v>
      </c>
      <c r="K31" s="74">
        <v>185584.76437748698</v>
      </c>
      <c r="L31" s="60">
        <v>53893.183914008994</v>
      </c>
      <c r="M31" s="61">
        <v>48196.205961173007</v>
      </c>
      <c r="N31" s="61">
        <v>6951.4837584400002</v>
      </c>
      <c r="O31" s="61">
        <v>10210.596168358999</v>
      </c>
      <c r="P31" s="61">
        <v>9158.8192205779997</v>
      </c>
      <c r="Q31" s="61">
        <v>3876.947997708</v>
      </c>
      <c r="R31" s="61">
        <v>46808.128581020006</v>
      </c>
      <c r="S31" s="63">
        <v>6489.3987762000006</v>
      </c>
      <c r="T31" s="162">
        <v>10751.194210792</v>
      </c>
      <c r="U31" s="52">
        <v>626746.79875716229</v>
      </c>
      <c r="V31" s="52">
        <v>2184.1448715513329</v>
      </c>
      <c r="W31" s="52">
        <v>293919.52740871732</v>
      </c>
      <c r="X31" s="121">
        <v>43469.338092566664</v>
      </c>
      <c r="Y31" s="121">
        <v>18236.005876546998</v>
      </c>
      <c r="Z31" s="121">
        <v>45225.685376031994</v>
      </c>
      <c r="AA31" s="121">
        <v>43141.467310667671</v>
      </c>
      <c r="AB31" s="121">
        <v>143847.03075290399</v>
      </c>
      <c r="AC31" s="52">
        <v>130520.98756755765</v>
      </c>
      <c r="AD31" s="52">
        <v>188790.66886310102</v>
      </c>
      <c r="AE31" s="121">
        <v>55104.423510036002</v>
      </c>
      <c r="AF31" s="121">
        <v>47639.872283144003</v>
      </c>
      <c r="AG31" s="121">
        <v>7743.433577906334</v>
      </c>
      <c r="AH31" s="121">
        <v>10792.785542980668</v>
      </c>
      <c r="AI31" s="121">
        <v>9310.3911778469992</v>
      </c>
      <c r="AJ31" s="121">
        <v>3947.5314232723326</v>
      </c>
      <c r="AK31" s="121">
        <v>47657.085547478004</v>
      </c>
      <c r="AL31" s="121">
        <v>6595.1458004366677</v>
      </c>
      <c r="AM31" s="52">
        <v>11331.470046235001</v>
      </c>
      <c r="AN31" s="53">
        <v>4002581.4413586548</v>
      </c>
      <c r="AO31" s="53">
        <v>19117.755012419002</v>
      </c>
      <c r="AP31" s="53">
        <v>1648467.5717774923</v>
      </c>
      <c r="AQ31" s="122">
        <v>432885.86452277104</v>
      </c>
      <c r="AR31" s="122">
        <v>133579.392044523</v>
      </c>
      <c r="AS31" s="122">
        <v>162296.67353045801</v>
      </c>
      <c r="AT31" s="122">
        <v>122176.06288905701</v>
      </c>
      <c r="AU31" s="122">
        <v>797529.57879068307</v>
      </c>
      <c r="AV31" s="53">
        <v>574215.37227293197</v>
      </c>
      <c r="AW31" s="53">
        <v>1591870.6158128988</v>
      </c>
      <c r="AX31" s="122">
        <v>465596.07185186492</v>
      </c>
      <c r="AY31" s="122">
        <v>450815.95555898198</v>
      </c>
      <c r="AZ31" s="122">
        <v>145972.50520422499</v>
      </c>
      <c r="BA31" s="122">
        <v>49400.788972849994</v>
      </c>
      <c r="BB31" s="122">
        <v>36388.698287168001</v>
      </c>
      <c r="BC31" s="122">
        <v>24148.564233934001</v>
      </c>
      <c r="BD31" s="122">
        <v>354009.74196517502</v>
      </c>
      <c r="BE31" s="122">
        <v>65538.289738699998</v>
      </c>
      <c r="BF31" s="53">
        <v>168910.12648291301</v>
      </c>
    </row>
    <row r="32" spans="1:58" s="29" customFormat="1" x14ac:dyDescent="0.25">
      <c r="A32" s="37" t="s">
        <v>159</v>
      </c>
      <c r="B32" s="59">
        <v>621396.17637413403</v>
      </c>
      <c r="C32" s="74">
        <v>2435.1563429320004</v>
      </c>
      <c r="D32" s="74">
        <v>281969.44340118696</v>
      </c>
      <c r="E32" s="60">
        <v>41966.881762265999</v>
      </c>
      <c r="F32" s="61">
        <v>17736.661121271005</v>
      </c>
      <c r="G32" s="61">
        <v>43993.475712747997</v>
      </c>
      <c r="H32" s="61">
        <v>39448.155933185</v>
      </c>
      <c r="I32" s="62">
        <v>138824.26887171698</v>
      </c>
      <c r="J32" s="74">
        <v>136954.33296459803</v>
      </c>
      <c r="K32" s="74">
        <v>189628.27729184201</v>
      </c>
      <c r="L32" s="60">
        <v>55502.899932148001</v>
      </c>
      <c r="M32" s="61">
        <v>47294.921168016001</v>
      </c>
      <c r="N32" s="61">
        <v>7742.5272921409996</v>
      </c>
      <c r="O32" s="61">
        <v>10779.651828238997</v>
      </c>
      <c r="P32" s="61">
        <v>9190.8013847879974</v>
      </c>
      <c r="Q32" s="61">
        <v>4032.3285151420005</v>
      </c>
      <c r="R32" s="61">
        <v>48769.575458501</v>
      </c>
      <c r="S32" s="63">
        <v>6315.5717128670003</v>
      </c>
      <c r="T32" s="162">
        <v>10408.966373575</v>
      </c>
      <c r="U32" s="52">
        <v>630104.25357736228</v>
      </c>
      <c r="V32" s="52">
        <v>2480.4204923483335</v>
      </c>
      <c r="W32" s="52">
        <v>286369.61053433036</v>
      </c>
      <c r="X32" s="121">
        <v>43202.299997164664</v>
      </c>
      <c r="Y32" s="121">
        <v>18426.868648544667</v>
      </c>
      <c r="Z32" s="121">
        <v>43889.565793320675</v>
      </c>
      <c r="AA32" s="121">
        <v>40184.723011511669</v>
      </c>
      <c r="AB32" s="121">
        <v>140666.15308378867</v>
      </c>
      <c r="AC32" s="52">
        <v>136649.90805525333</v>
      </c>
      <c r="AD32" s="52">
        <v>192900.91167120368</v>
      </c>
      <c r="AE32" s="121">
        <v>55520.177614909662</v>
      </c>
      <c r="AF32" s="121">
        <v>48428.05288393933</v>
      </c>
      <c r="AG32" s="121">
        <v>8034.5368025413336</v>
      </c>
      <c r="AH32" s="121">
        <v>10982.130694512334</v>
      </c>
      <c r="AI32" s="121">
        <v>9208.3265455246656</v>
      </c>
      <c r="AJ32" s="121">
        <v>4096.574459100334</v>
      </c>
      <c r="AK32" s="121">
        <v>49935.249699439337</v>
      </c>
      <c r="AL32" s="121">
        <v>6695.8629712366674</v>
      </c>
      <c r="AM32" s="52">
        <v>11703.402824226667</v>
      </c>
      <c r="AN32" s="53">
        <v>4031507.8929756959</v>
      </c>
      <c r="AO32" s="53">
        <v>19940.152001805003</v>
      </c>
      <c r="AP32" s="53">
        <v>1620536.8719738419</v>
      </c>
      <c r="AQ32" s="122">
        <v>422183.16075689695</v>
      </c>
      <c r="AR32" s="122">
        <v>136967.93085046601</v>
      </c>
      <c r="AS32" s="122">
        <v>162544.18991385901</v>
      </c>
      <c r="AT32" s="122">
        <v>117879.030836152</v>
      </c>
      <c r="AU32" s="122">
        <v>780962.55961646792</v>
      </c>
      <c r="AV32" s="53">
        <v>607132.33659334702</v>
      </c>
      <c r="AW32" s="53">
        <v>1614987.5543201221</v>
      </c>
      <c r="AX32" s="122">
        <v>478389.78285960306</v>
      </c>
      <c r="AY32" s="122">
        <v>452645.98224426404</v>
      </c>
      <c r="AZ32" s="122">
        <v>148813.05107501199</v>
      </c>
      <c r="BA32" s="122">
        <v>51218.746390781998</v>
      </c>
      <c r="BB32" s="122">
        <v>36593.4086255</v>
      </c>
      <c r="BC32" s="122">
        <v>25066.672204789</v>
      </c>
      <c r="BD32" s="122">
        <v>357275.48986033502</v>
      </c>
      <c r="BE32" s="122">
        <v>64984.421059836997</v>
      </c>
      <c r="BF32" s="53">
        <v>168910.97808658</v>
      </c>
    </row>
    <row r="33" spans="1:58" s="29" customFormat="1" x14ac:dyDescent="0.25">
      <c r="A33" s="37" t="s">
        <v>160</v>
      </c>
      <c r="B33" s="59">
        <v>633971.24620930501</v>
      </c>
      <c r="C33" s="74">
        <v>2606.6175665660003</v>
      </c>
      <c r="D33" s="74">
        <v>286407.56936279399</v>
      </c>
      <c r="E33" s="60">
        <v>42517.863946523998</v>
      </c>
      <c r="F33" s="61">
        <v>17471.913109838999</v>
      </c>
      <c r="G33" s="61">
        <v>45638.53784954</v>
      </c>
      <c r="H33" s="61">
        <v>38890.552278743002</v>
      </c>
      <c r="I33" s="62">
        <v>141888.702178148</v>
      </c>
      <c r="J33" s="74">
        <v>141592.75801369801</v>
      </c>
      <c r="K33" s="74">
        <v>193072.34144576499</v>
      </c>
      <c r="L33" s="60">
        <v>56973.145125504998</v>
      </c>
      <c r="M33" s="61">
        <v>48101.230131721</v>
      </c>
      <c r="N33" s="61">
        <v>7093.7298137829985</v>
      </c>
      <c r="O33" s="61">
        <v>11892.285897039003</v>
      </c>
      <c r="P33" s="61">
        <v>8962.8060265939985</v>
      </c>
      <c r="Q33" s="61">
        <v>3940.2281106539999</v>
      </c>
      <c r="R33" s="61">
        <v>50067.047834695004</v>
      </c>
      <c r="S33" s="63">
        <v>6041.8685057739995</v>
      </c>
      <c r="T33" s="162">
        <v>10291.959820481998</v>
      </c>
      <c r="U33" s="52">
        <v>636341.5130494592</v>
      </c>
      <c r="V33" s="52">
        <v>2278.7747431590001</v>
      </c>
      <c r="W33" s="52">
        <v>286592.15453494864</v>
      </c>
      <c r="X33" s="121">
        <v>43587.707626375668</v>
      </c>
      <c r="Y33" s="121">
        <v>18784.967755295336</v>
      </c>
      <c r="Z33" s="121">
        <v>44999.787646696997</v>
      </c>
      <c r="AA33" s="121">
        <v>39207.997144336994</v>
      </c>
      <c r="AB33" s="121">
        <v>140011.69436224367</v>
      </c>
      <c r="AC33" s="52">
        <v>138452.78112383364</v>
      </c>
      <c r="AD33" s="52">
        <v>197188.89546323565</v>
      </c>
      <c r="AE33" s="121">
        <v>57037.280487235992</v>
      </c>
      <c r="AF33" s="121">
        <v>49376.346983789328</v>
      </c>
      <c r="AG33" s="121">
        <v>7965.648479884333</v>
      </c>
      <c r="AH33" s="121">
        <v>11653.105357117667</v>
      </c>
      <c r="AI33" s="121">
        <v>9556.3736807136684</v>
      </c>
      <c r="AJ33" s="121">
        <v>4144.6879757853339</v>
      </c>
      <c r="AK33" s="121">
        <v>51000.016102363334</v>
      </c>
      <c r="AL33" s="121">
        <v>6455.4363963459991</v>
      </c>
      <c r="AM33" s="52">
        <v>11828.907184282332</v>
      </c>
      <c r="AN33" s="53">
        <v>4090826.3576598475</v>
      </c>
      <c r="AO33" s="53">
        <v>19495.751309492996</v>
      </c>
      <c r="AP33" s="53">
        <v>1628555.6301707451</v>
      </c>
      <c r="AQ33" s="122">
        <v>428954.32438436907</v>
      </c>
      <c r="AR33" s="122">
        <v>138787.09918294402</v>
      </c>
      <c r="AS33" s="122">
        <v>165555.68596558901</v>
      </c>
      <c r="AT33" s="122">
        <v>108309.295401044</v>
      </c>
      <c r="AU33" s="122">
        <v>786949.2252367991</v>
      </c>
      <c r="AV33" s="53">
        <v>617400.73305425304</v>
      </c>
      <c r="AW33" s="53">
        <v>1648616.8443683339</v>
      </c>
      <c r="AX33" s="122">
        <v>484244.32374969893</v>
      </c>
      <c r="AY33" s="122">
        <v>467711.98908349604</v>
      </c>
      <c r="AZ33" s="122">
        <v>147802.555498667</v>
      </c>
      <c r="BA33" s="122">
        <v>54867.911766387006</v>
      </c>
      <c r="BB33" s="122">
        <v>36779.139593145002</v>
      </c>
      <c r="BC33" s="122">
        <v>23558.502272254998</v>
      </c>
      <c r="BD33" s="122">
        <v>369767.15702194796</v>
      </c>
      <c r="BE33" s="122">
        <v>63885.265382737009</v>
      </c>
      <c r="BF33" s="53">
        <v>176757.39875702199</v>
      </c>
    </row>
    <row r="34" spans="1:58" s="105" customFormat="1" x14ac:dyDescent="0.25">
      <c r="A34" s="98" t="s">
        <v>161</v>
      </c>
      <c r="B34" s="99">
        <v>652952.89915665088</v>
      </c>
      <c r="C34" s="100">
        <v>2225.2515414249997</v>
      </c>
      <c r="D34" s="100">
        <v>294992.71280896594</v>
      </c>
      <c r="E34" s="101">
        <v>44717.854850484997</v>
      </c>
      <c r="F34" s="102">
        <v>18403.814074847</v>
      </c>
      <c r="G34" s="102">
        <v>46088.662847684995</v>
      </c>
      <c r="H34" s="102">
        <v>37946.730482604005</v>
      </c>
      <c r="I34" s="103">
        <v>147835.65055334498</v>
      </c>
      <c r="J34" s="100">
        <v>148042.812362731</v>
      </c>
      <c r="K34" s="100">
        <v>197045.043945093</v>
      </c>
      <c r="L34" s="101">
        <v>54866.924336709999</v>
      </c>
      <c r="M34" s="102">
        <v>50377.422323904</v>
      </c>
      <c r="N34" s="102">
        <v>7738.8910018000006</v>
      </c>
      <c r="O34" s="102">
        <v>13220.189133366999</v>
      </c>
      <c r="P34" s="102">
        <v>9798.6595917520008</v>
      </c>
      <c r="Q34" s="102">
        <v>3839.3188843819999</v>
      </c>
      <c r="R34" s="102">
        <v>51149.77543413001</v>
      </c>
      <c r="S34" s="104">
        <v>6053.8632390479997</v>
      </c>
      <c r="T34" s="163">
        <v>10647.078498436</v>
      </c>
      <c r="U34" s="100">
        <v>631820.12588633865</v>
      </c>
      <c r="V34" s="100">
        <v>2241.1026110936664</v>
      </c>
      <c r="W34" s="100">
        <v>285937.60154595401</v>
      </c>
      <c r="X34" s="120">
        <v>43296.548018184338</v>
      </c>
      <c r="Y34" s="120">
        <v>18404.429225474669</v>
      </c>
      <c r="Z34" s="120">
        <v>45268.564710188679</v>
      </c>
      <c r="AA34" s="120">
        <v>38327.231813583669</v>
      </c>
      <c r="AB34" s="120">
        <v>140640.82777852265</v>
      </c>
      <c r="AC34" s="100">
        <v>136638.04495024733</v>
      </c>
      <c r="AD34" s="100">
        <v>195541.21032555366</v>
      </c>
      <c r="AE34" s="120">
        <v>55352.494713859662</v>
      </c>
      <c r="AF34" s="120">
        <v>49758.80748270233</v>
      </c>
      <c r="AG34" s="120">
        <v>7945.6584627796665</v>
      </c>
      <c r="AH34" s="120">
        <v>12576.973656823999</v>
      </c>
      <c r="AI34" s="120">
        <v>9415.5694570273336</v>
      </c>
      <c r="AJ34" s="120">
        <v>4016.1220021129993</v>
      </c>
      <c r="AK34" s="120">
        <v>50194.146640872663</v>
      </c>
      <c r="AL34" s="120">
        <v>6281.4379093749994</v>
      </c>
      <c r="AM34" s="100">
        <v>11462.166453489999</v>
      </c>
      <c r="AN34" s="100">
        <v>4070182.1110513397</v>
      </c>
      <c r="AO34" s="100">
        <v>19215.245543027002</v>
      </c>
      <c r="AP34" s="100">
        <v>1634752.113176995</v>
      </c>
      <c r="AQ34" s="120">
        <v>429516.15561160806</v>
      </c>
      <c r="AR34" s="120">
        <v>137135.05063177599</v>
      </c>
      <c r="AS34" s="120">
        <v>166122.07389533499</v>
      </c>
      <c r="AT34" s="120">
        <v>105045.034015296</v>
      </c>
      <c r="AU34" s="120">
        <v>796933.79902298003</v>
      </c>
      <c r="AV34" s="100">
        <v>604133.86818813509</v>
      </c>
      <c r="AW34" s="100">
        <v>1642750.6618467621</v>
      </c>
      <c r="AX34" s="120">
        <v>483268.57558670006</v>
      </c>
      <c r="AY34" s="120">
        <v>473622.50911743002</v>
      </c>
      <c r="AZ34" s="120">
        <v>147314.89347003601</v>
      </c>
      <c r="BA34" s="120">
        <v>55412.442781395002</v>
      </c>
      <c r="BB34" s="120">
        <v>34876.141791665992</v>
      </c>
      <c r="BC34" s="120">
        <v>22047.224200869001</v>
      </c>
      <c r="BD34" s="120">
        <v>364915.32323508797</v>
      </c>
      <c r="BE34" s="120">
        <v>61293.551663578</v>
      </c>
      <c r="BF34" s="100">
        <v>169330.22229642101</v>
      </c>
    </row>
    <row r="35" spans="1:58" s="29" customFormat="1" x14ac:dyDescent="0.25">
      <c r="A35" s="37" t="s">
        <v>162</v>
      </c>
      <c r="B35" s="59">
        <v>639642.52426226693</v>
      </c>
      <c r="C35" s="74">
        <v>2377.9777304120003</v>
      </c>
      <c r="D35" s="74">
        <v>289239.41701115604</v>
      </c>
      <c r="E35" s="60">
        <v>43174.155030034002</v>
      </c>
      <c r="F35" s="61">
        <v>18838.713558525</v>
      </c>
      <c r="G35" s="61">
        <v>45906.143495149998</v>
      </c>
      <c r="H35" s="61">
        <v>35008.980427633003</v>
      </c>
      <c r="I35" s="62">
        <v>146311.42449981402</v>
      </c>
      <c r="J35" s="74">
        <v>144319.95833190301</v>
      </c>
      <c r="K35" s="74">
        <v>192903.71404091097</v>
      </c>
      <c r="L35" s="60">
        <v>54505.052336533998</v>
      </c>
      <c r="M35" s="61">
        <v>50182.510869401005</v>
      </c>
      <c r="N35" s="61">
        <v>7299.5969460730012</v>
      </c>
      <c r="O35" s="61">
        <v>11354.011201594001</v>
      </c>
      <c r="P35" s="61">
        <v>9345.6871270760003</v>
      </c>
      <c r="Q35" s="61">
        <v>3512.3401233150003</v>
      </c>
      <c r="R35" s="61">
        <v>50052.322689912005</v>
      </c>
      <c r="S35" s="63">
        <v>6652.1927470060009</v>
      </c>
      <c r="T35" s="162">
        <v>10801.457147884998</v>
      </c>
      <c r="U35" s="52">
        <v>626663.31268143165</v>
      </c>
      <c r="V35" s="52">
        <v>2403.1009394176667</v>
      </c>
      <c r="W35" s="52">
        <v>284659.64763728401</v>
      </c>
      <c r="X35" s="121">
        <v>42520.816293143005</v>
      </c>
      <c r="Y35" s="121">
        <v>18644.883855639</v>
      </c>
      <c r="Z35" s="121">
        <v>45816.979161242671</v>
      </c>
      <c r="AA35" s="121">
        <v>36011.809576488675</v>
      </c>
      <c r="AB35" s="121">
        <v>141665.15875077067</v>
      </c>
      <c r="AC35" s="52">
        <v>136447.08231125234</v>
      </c>
      <c r="AD35" s="52">
        <v>191597.61649635166</v>
      </c>
      <c r="AE35" s="121">
        <v>54262.870793816321</v>
      </c>
      <c r="AF35" s="121">
        <v>49858.389178258665</v>
      </c>
      <c r="AG35" s="121">
        <v>8077.6834211213327</v>
      </c>
      <c r="AH35" s="121">
        <v>11755.143201102999</v>
      </c>
      <c r="AI35" s="121">
        <v>9302.4337572220011</v>
      </c>
      <c r="AJ35" s="121">
        <v>3574.1635615660002</v>
      </c>
      <c r="AK35" s="121">
        <v>48464.884066564664</v>
      </c>
      <c r="AL35" s="121">
        <v>6302.0485166996668</v>
      </c>
      <c r="AM35" s="52">
        <v>11555.865297126</v>
      </c>
      <c r="AN35" s="53">
        <v>4111617.8856449984</v>
      </c>
      <c r="AO35" s="53">
        <v>20849.532018022997</v>
      </c>
      <c r="AP35" s="53">
        <v>1643197.1462143711</v>
      </c>
      <c r="AQ35" s="122">
        <v>427578.06643647503</v>
      </c>
      <c r="AR35" s="122">
        <v>141151.67993474202</v>
      </c>
      <c r="AS35" s="122">
        <v>169662.90545280301</v>
      </c>
      <c r="AT35" s="122">
        <v>106554.629722326</v>
      </c>
      <c r="AU35" s="122">
        <v>798249.86466802494</v>
      </c>
      <c r="AV35" s="53">
        <v>610009.09408697812</v>
      </c>
      <c r="AW35" s="53">
        <v>1662980.4738234761</v>
      </c>
      <c r="AX35" s="122">
        <v>486001.61967168702</v>
      </c>
      <c r="AY35" s="122">
        <v>483031.28030779801</v>
      </c>
      <c r="AZ35" s="122">
        <v>160459.47636507102</v>
      </c>
      <c r="BA35" s="122">
        <v>51138.872725474001</v>
      </c>
      <c r="BB35" s="122">
        <v>34795.212712786</v>
      </c>
      <c r="BC35" s="122">
        <v>20659.511748041001</v>
      </c>
      <c r="BD35" s="122">
        <v>364090.37646900804</v>
      </c>
      <c r="BE35" s="122">
        <v>62804.123823611008</v>
      </c>
      <c r="BF35" s="53">
        <v>174581.63950215001</v>
      </c>
    </row>
    <row r="36" spans="1:58" s="29" customFormat="1" x14ac:dyDescent="0.25">
      <c r="A36" s="37" t="s">
        <v>163</v>
      </c>
      <c r="B36" s="59">
        <v>670132.50808593992</v>
      </c>
      <c r="C36" s="74">
        <v>2674.7207800650003</v>
      </c>
      <c r="D36" s="74">
        <v>308234.15641911596</v>
      </c>
      <c r="E36" s="60">
        <v>46031.442384162001</v>
      </c>
      <c r="F36" s="61">
        <v>19821.193217002005</v>
      </c>
      <c r="G36" s="61">
        <v>53237.978515379007</v>
      </c>
      <c r="H36" s="61">
        <v>38915.272980350004</v>
      </c>
      <c r="I36" s="62">
        <v>150228.26932222297</v>
      </c>
      <c r="J36" s="74">
        <v>147933.44332228097</v>
      </c>
      <c r="K36" s="74">
        <v>200392.51407857199</v>
      </c>
      <c r="L36" s="60">
        <v>56380.861346111997</v>
      </c>
      <c r="M36" s="61">
        <v>53106.433219515988</v>
      </c>
      <c r="N36" s="61">
        <v>7036.9749099009987</v>
      </c>
      <c r="O36" s="61">
        <v>10670.328447998998</v>
      </c>
      <c r="P36" s="61">
        <v>10376.931515462</v>
      </c>
      <c r="Q36" s="61">
        <v>3634.4640853770002</v>
      </c>
      <c r="R36" s="61">
        <v>52585.381574247993</v>
      </c>
      <c r="S36" s="63">
        <v>6601.1389799569988</v>
      </c>
      <c r="T36" s="162">
        <v>10897.673485905996</v>
      </c>
      <c r="U36" s="52">
        <v>651596.83003544528</v>
      </c>
      <c r="V36" s="52">
        <v>2520.4037469426667</v>
      </c>
      <c r="W36" s="52">
        <v>295193.37570189731</v>
      </c>
      <c r="X36" s="121">
        <v>44376.306983487331</v>
      </c>
      <c r="Y36" s="121">
        <v>19633.72875835</v>
      </c>
      <c r="Z36" s="121">
        <v>49122.157058452336</v>
      </c>
      <c r="AA36" s="121">
        <v>36923.307858780332</v>
      </c>
      <c r="AB36" s="121">
        <v>145137.87504282731</v>
      </c>
      <c r="AC36" s="52">
        <v>143217.42918257668</v>
      </c>
      <c r="AD36" s="52">
        <v>198855.92432529334</v>
      </c>
      <c r="AE36" s="121">
        <v>55649.199958352991</v>
      </c>
      <c r="AF36" s="121">
        <v>52497.251759406012</v>
      </c>
      <c r="AG36" s="121">
        <v>8109.3033506566671</v>
      </c>
      <c r="AH36" s="121">
        <v>10994.898503208335</v>
      </c>
      <c r="AI36" s="121">
        <v>9836.5361213239994</v>
      </c>
      <c r="AJ36" s="121">
        <v>3656.8824062546664</v>
      </c>
      <c r="AK36" s="121">
        <v>51506.035553669331</v>
      </c>
      <c r="AL36" s="121">
        <v>6605.8166724213334</v>
      </c>
      <c r="AM36" s="52">
        <v>11809.697078735333</v>
      </c>
      <c r="AN36" s="53">
        <v>4258897.85180071</v>
      </c>
      <c r="AO36" s="53">
        <v>21974.577098791997</v>
      </c>
      <c r="AP36" s="53">
        <v>1707487.9783447881</v>
      </c>
      <c r="AQ36" s="122">
        <v>450822.72578711703</v>
      </c>
      <c r="AR36" s="122">
        <v>144305.658807998</v>
      </c>
      <c r="AS36" s="122">
        <v>184400.87582396698</v>
      </c>
      <c r="AT36" s="122">
        <v>112381.736466765</v>
      </c>
      <c r="AU36" s="122">
        <v>815576.98145894101</v>
      </c>
      <c r="AV36" s="53">
        <v>634092.14000508306</v>
      </c>
      <c r="AW36" s="53">
        <v>1721436.3518962972</v>
      </c>
      <c r="AX36" s="122">
        <v>492083.46514847298</v>
      </c>
      <c r="AY36" s="122">
        <v>501308.45466306794</v>
      </c>
      <c r="AZ36" s="122">
        <v>162030.616398735</v>
      </c>
      <c r="BA36" s="122">
        <v>46949.337267362003</v>
      </c>
      <c r="BB36" s="122">
        <v>37833.7268626</v>
      </c>
      <c r="BC36" s="122">
        <v>21106.863579696001</v>
      </c>
      <c r="BD36" s="122">
        <v>385312.67721933901</v>
      </c>
      <c r="BE36" s="122">
        <v>74811.210757024004</v>
      </c>
      <c r="BF36" s="53">
        <v>173906.80445574998</v>
      </c>
    </row>
    <row r="37" spans="1:58" s="29" customFormat="1" x14ac:dyDescent="0.25">
      <c r="A37" s="37" t="s">
        <v>164</v>
      </c>
      <c r="B37" s="59">
        <v>668298.26264463703</v>
      </c>
      <c r="C37" s="74">
        <v>2768.8066535960002</v>
      </c>
      <c r="D37" s="74">
        <v>306942.39342904399</v>
      </c>
      <c r="E37" s="60">
        <v>46636.365813279997</v>
      </c>
      <c r="F37" s="61">
        <v>20112.014612870997</v>
      </c>
      <c r="G37" s="61">
        <v>50250.102164354001</v>
      </c>
      <c r="H37" s="61">
        <v>37345.900790690001</v>
      </c>
      <c r="I37" s="62">
        <v>152598.01004784901</v>
      </c>
      <c r="J37" s="74">
        <v>149296.612601275</v>
      </c>
      <c r="K37" s="74">
        <v>198991.26267997897</v>
      </c>
      <c r="L37" s="60">
        <v>55655.730882317999</v>
      </c>
      <c r="M37" s="61">
        <v>54278.627774423992</v>
      </c>
      <c r="N37" s="61">
        <v>7300.5242823159988</v>
      </c>
      <c r="O37" s="61">
        <v>10320.990978337999</v>
      </c>
      <c r="P37" s="61">
        <v>9510.5403880349986</v>
      </c>
      <c r="Q37" s="61">
        <v>3481.3014155769997</v>
      </c>
      <c r="R37" s="61">
        <v>51730.341915059005</v>
      </c>
      <c r="S37" s="63">
        <v>6713.2050439119994</v>
      </c>
      <c r="T37" s="162">
        <v>10299.187280742997</v>
      </c>
      <c r="U37" s="52">
        <v>651412.95222577034</v>
      </c>
      <c r="V37" s="52">
        <v>2508.3882731600002</v>
      </c>
      <c r="W37" s="52">
        <v>297501.49170547765</v>
      </c>
      <c r="X37" s="121">
        <v>46035.849832423672</v>
      </c>
      <c r="Y37" s="121">
        <v>20212.557361335665</v>
      </c>
      <c r="Z37" s="121">
        <v>48413.781841440999</v>
      </c>
      <c r="AA37" s="121">
        <v>36604.007341248674</v>
      </c>
      <c r="AB37" s="121">
        <v>146235.29532902865</v>
      </c>
      <c r="AC37" s="52">
        <v>139859.90119331365</v>
      </c>
      <c r="AD37" s="52">
        <v>199966.74286404869</v>
      </c>
      <c r="AE37" s="121">
        <v>56757.197892835662</v>
      </c>
      <c r="AF37" s="121">
        <v>53910.779772742004</v>
      </c>
      <c r="AG37" s="121">
        <v>8231.3066590863327</v>
      </c>
      <c r="AH37" s="121">
        <v>10355.617706973668</v>
      </c>
      <c r="AI37" s="121">
        <v>9307.7009292486673</v>
      </c>
      <c r="AJ37" s="121">
        <v>3560.5752078630007</v>
      </c>
      <c r="AK37" s="121">
        <v>51047.205327934003</v>
      </c>
      <c r="AL37" s="121">
        <v>6796.359367365334</v>
      </c>
      <c r="AM37" s="52">
        <v>11576.428189770333</v>
      </c>
      <c r="AN37" s="53">
        <v>4237075.8637532685</v>
      </c>
      <c r="AO37" s="53">
        <v>21891.189322656999</v>
      </c>
      <c r="AP37" s="53">
        <v>1703288.500075117</v>
      </c>
      <c r="AQ37" s="122">
        <v>462283.15808501595</v>
      </c>
      <c r="AR37" s="122">
        <v>143811.29037607601</v>
      </c>
      <c r="AS37" s="122">
        <v>174682.243705078</v>
      </c>
      <c r="AT37" s="122">
        <v>104841.50483131502</v>
      </c>
      <c r="AU37" s="122">
        <v>817670.3030776321</v>
      </c>
      <c r="AV37" s="53">
        <v>619125.90624661604</v>
      </c>
      <c r="AW37" s="53">
        <v>1712187.172699111</v>
      </c>
      <c r="AX37" s="122">
        <v>491429.92373528797</v>
      </c>
      <c r="AY37" s="122">
        <v>508958.24506732303</v>
      </c>
      <c r="AZ37" s="122">
        <v>158439.17402942799</v>
      </c>
      <c r="BA37" s="122">
        <v>46371.508779264004</v>
      </c>
      <c r="BB37" s="122">
        <v>35680.480394548998</v>
      </c>
      <c r="BC37" s="122">
        <v>19834.670986544999</v>
      </c>
      <c r="BD37" s="122">
        <v>380095.52011903399</v>
      </c>
      <c r="BE37" s="122">
        <v>71377.649587680004</v>
      </c>
      <c r="BF37" s="53">
        <v>180583.09540976799</v>
      </c>
    </row>
    <row r="38" spans="1:58" s="105" customFormat="1" x14ac:dyDescent="0.25">
      <c r="A38" s="98" t="s">
        <v>165</v>
      </c>
      <c r="B38" s="99">
        <v>681735.00011132099</v>
      </c>
      <c r="C38" s="100">
        <v>2568.3530866560004</v>
      </c>
      <c r="D38" s="100">
        <v>312523.33774190402</v>
      </c>
      <c r="E38" s="101">
        <v>46569.055437030998</v>
      </c>
      <c r="F38" s="102">
        <v>21369.819375178002</v>
      </c>
      <c r="G38" s="102">
        <v>53075.613191191995</v>
      </c>
      <c r="H38" s="102">
        <v>34972.041904238999</v>
      </c>
      <c r="I38" s="103">
        <v>156536.80783426401</v>
      </c>
      <c r="J38" s="100">
        <v>156491.51304920801</v>
      </c>
      <c r="K38" s="100">
        <v>199652.87193550001</v>
      </c>
      <c r="L38" s="101">
        <v>56559.244960986995</v>
      </c>
      <c r="M38" s="102">
        <v>54361.248484041993</v>
      </c>
      <c r="N38" s="102">
        <v>7501.8470681030003</v>
      </c>
      <c r="O38" s="102">
        <v>10630.832930408002</v>
      </c>
      <c r="P38" s="102">
        <v>9821.9888955549995</v>
      </c>
      <c r="Q38" s="102">
        <v>3405.5891271649998</v>
      </c>
      <c r="R38" s="102">
        <v>50947.840291713008</v>
      </c>
      <c r="S38" s="104">
        <v>6424.280177527</v>
      </c>
      <c r="T38" s="163">
        <v>10498.924298052998</v>
      </c>
      <c r="U38" s="100">
        <v>668345.52308026399</v>
      </c>
      <c r="V38" s="100">
        <v>2478.4460202710002</v>
      </c>
      <c r="W38" s="100">
        <v>303939.75998737867</v>
      </c>
      <c r="X38" s="120">
        <v>46650.463860163327</v>
      </c>
      <c r="Y38" s="120">
        <v>21055.782987120332</v>
      </c>
      <c r="Z38" s="120">
        <v>50507.091386121996</v>
      </c>
      <c r="AA38" s="120">
        <v>35590.330520459996</v>
      </c>
      <c r="AB38" s="120">
        <v>150136.091233513</v>
      </c>
      <c r="AC38" s="100">
        <v>146884.57194179232</v>
      </c>
      <c r="AD38" s="100">
        <v>203989.73508289497</v>
      </c>
      <c r="AE38" s="120">
        <v>57674.210780334332</v>
      </c>
      <c r="AF38" s="120">
        <v>55901.029231948662</v>
      </c>
      <c r="AG38" s="120">
        <v>8272.6705725203337</v>
      </c>
      <c r="AH38" s="120">
        <v>10519.057896012002</v>
      </c>
      <c r="AI38" s="120">
        <v>9787.9029228953314</v>
      </c>
      <c r="AJ38" s="120">
        <v>3449.063504405</v>
      </c>
      <c r="AK38" s="120">
        <v>51561.521182897333</v>
      </c>
      <c r="AL38" s="120">
        <v>6824.278991881999</v>
      </c>
      <c r="AM38" s="100">
        <v>11053.010047926999</v>
      </c>
      <c r="AN38" s="100">
        <v>4348747.2209345186</v>
      </c>
      <c r="AO38" s="100">
        <v>20741.764420293002</v>
      </c>
      <c r="AP38" s="100">
        <v>1737620.5377833021</v>
      </c>
      <c r="AQ38" s="120">
        <v>462754.321500408</v>
      </c>
      <c r="AR38" s="120">
        <v>146781.44361299201</v>
      </c>
      <c r="AS38" s="120">
        <v>179867.52103268</v>
      </c>
      <c r="AT38" s="120">
        <v>108460.73492804199</v>
      </c>
      <c r="AU38" s="120">
        <v>839756.51670917997</v>
      </c>
      <c r="AV38" s="100">
        <v>646130.31051066797</v>
      </c>
      <c r="AW38" s="100">
        <v>1770094.7522432881</v>
      </c>
      <c r="AX38" s="120">
        <v>514081.17566035502</v>
      </c>
      <c r="AY38" s="120">
        <v>527561.26539386204</v>
      </c>
      <c r="AZ38" s="120">
        <v>161874.52754232002</v>
      </c>
      <c r="BA38" s="120">
        <v>46141.102933214999</v>
      </c>
      <c r="BB38" s="120">
        <v>37256.074960337995</v>
      </c>
      <c r="BC38" s="120">
        <v>20310.940082834</v>
      </c>
      <c r="BD38" s="120">
        <v>390072.09404399397</v>
      </c>
      <c r="BE38" s="120">
        <v>72797.571626369987</v>
      </c>
      <c r="BF38" s="100">
        <v>174159.85597696801</v>
      </c>
    </row>
    <row r="39" spans="1:58" s="29" customFormat="1" x14ac:dyDescent="0.25">
      <c r="A39" s="37" t="s">
        <v>166</v>
      </c>
      <c r="B39" s="59">
        <v>723269.64666829002</v>
      </c>
      <c r="C39" s="74">
        <v>2773.203690201</v>
      </c>
      <c r="D39" s="74">
        <v>332775.60248428897</v>
      </c>
      <c r="E39" s="60">
        <v>52523.551044738007</v>
      </c>
      <c r="F39" s="61">
        <v>21922.920622135</v>
      </c>
      <c r="G39" s="61">
        <v>53638.759846401997</v>
      </c>
      <c r="H39" s="61">
        <v>39360.575442941001</v>
      </c>
      <c r="I39" s="62">
        <v>165329.79552807301</v>
      </c>
      <c r="J39" s="74">
        <v>161461.049815281</v>
      </c>
      <c r="K39" s="74">
        <v>215746.11337008103</v>
      </c>
      <c r="L39" s="60">
        <v>60916.037407876007</v>
      </c>
      <c r="M39" s="61">
        <v>60385.492091544002</v>
      </c>
      <c r="N39" s="61">
        <v>8469.0715807199995</v>
      </c>
      <c r="O39" s="61">
        <v>9513.2093742529996</v>
      </c>
      <c r="P39" s="61">
        <v>10195.648176298</v>
      </c>
      <c r="Q39" s="61">
        <v>3562.6405933279993</v>
      </c>
      <c r="R39" s="61">
        <v>56103.627304398004</v>
      </c>
      <c r="S39" s="63">
        <v>6600.3868416639998</v>
      </c>
      <c r="T39" s="162">
        <v>10513.677308438002</v>
      </c>
      <c r="U39" s="52">
        <v>689327.17258404428</v>
      </c>
      <c r="V39" s="52">
        <v>2637.4856486273334</v>
      </c>
      <c r="W39" s="52">
        <v>315965.22161805833</v>
      </c>
      <c r="X39" s="121">
        <v>49753.451376960344</v>
      </c>
      <c r="Y39" s="121">
        <v>21783.34661984933</v>
      </c>
      <c r="Z39" s="121">
        <v>51335.947802625677</v>
      </c>
      <c r="AA39" s="121">
        <v>37228.779710971998</v>
      </c>
      <c r="AB39" s="121">
        <v>155863.69610765099</v>
      </c>
      <c r="AC39" s="52">
        <v>150947.60682485334</v>
      </c>
      <c r="AD39" s="52">
        <v>208752.58665628897</v>
      </c>
      <c r="AE39" s="121">
        <v>58985.223016062322</v>
      </c>
      <c r="AF39" s="121">
        <v>57927.641845633007</v>
      </c>
      <c r="AG39" s="121">
        <v>8651.1587830396656</v>
      </c>
      <c r="AH39" s="121">
        <v>9618.9943620116646</v>
      </c>
      <c r="AI39" s="121">
        <v>9999.7594012476657</v>
      </c>
      <c r="AJ39" s="121">
        <v>3493.4209077386663</v>
      </c>
      <c r="AK39" s="121">
        <v>53368.083458290326</v>
      </c>
      <c r="AL39" s="121">
        <v>6708.3048822656665</v>
      </c>
      <c r="AM39" s="52">
        <v>11024.271836216334</v>
      </c>
      <c r="AN39" s="53">
        <v>4530259.4132300802</v>
      </c>
      <c r="AO39" s="53">
        <v>22325.466050368999</v>
      </c>
      <c r="AP39" s="53">
        <v>1831095.2434604941</v>
      </c>
      <c r="AQ39" s="122">
        <v>492261.10975341697</v>
      </c>
      <c r="AR39" s="122">
        <v>153736.98049683301</v>
      </c>
      <c r="AS39" s="122">
        <v>187125.16271399902</v>
      </c>
      <c r="AT39" s="122">
        <v>117883.730988797</v>
      </c>
      <c r="AU39" s="122">
        <v>880088.25950744806</v>
      </c>
      <c r="AV39" s="53">
        <v>672891.976156711</v>
      </c>
      <c r="AW39" s="53">
        <v>1826661.7923740612</v>
      </c>
      <c r="AX39" s="122">
        <v>524131.86697611195</v>
      </c>
      <c r="AY39" s="122">
        <v>542704.02472325403</v>
      </c>
      <c r="AZ39" s="122">
        <v>171175.42285708402</v>
      </c>
      <c r="BA39" s="122">
        <v>43773.847447830994</v>
      </c>
      <c r="BB39" s="122">
        <v>38876.981500162001</v>
      </c>
      <c r="BC39" s="122">
        <v>19725.723448558001</v>
      </c>
      <c r="BD39" s="122">
        <v>412150.49449140497</v>
      </c>
      <c r="BE39" s="122">
        <v>74123.430929655005</v>
      </c>
      <c r="BF39" s="53">
        <v>177284.935188445</v>
      </c>
    </row>
    <row r="40" spans="1:58" s="29" customFormat="1" x14ac:dyDescent="0.25">
      <c r="A40" s="37" t="s">
        <v>167</v>
      </c>
      <c r="B40" s="59">
        <v>701837.53128787805</v>
      </c>
      <c r="C40" s="74">
        <v>2592.1113292969999</v>
      </c>
      <c r="D40" s="74">
        <v>323635.64265561197</v>
      </c>
      <c r="E40" s="60">
        <v>49735.547880437</v>
      </c>
      <c r="F40" s="61">
        <v>20826.752443841004</v>
      </c>
      <c r="G40" s="61">
        <v>53460.648364319997</v>
      </c>
      <c r="H40" s="61">
        <v>41252.574633103002</v>
      </c>
      <c r="I40" s="62">
        <v>158360.11933391099</v>
      </c>
      <c r="J40" s="74">
        <v>153288.59687861</v>
      </c>
      <c r="K40" s="74">
        <v>211213.55441989901</v>
      </c>
      <c r="L40" s="60">
        <v>58877.047517525003</v>
      </c>
      <c r="M40" s="61">
        <v>60253.052676054001</v>
      </c>
      <c r="N40" s="61">
        <v>8077.1829130309998</v>
      </c>
      <c r="O40" s="61">
        <v>9908.8967486419988</v>
      </c>
      <c r="P40" s="61">
        <v>9911.919528825998</v>
      </c>
      <c r="Q40" s="61">
        <v>3734.7380870690004</v>
      </c>
      <c r="R40" s="61">
        <v>54031.366622100992</v>
      </c>
      <c r="S40" s="63">
        <v>6419.3503266510006</v>
      </c>
      <c r="T40" s="162">
        <v>11107.626004459999</v>
      </c>
      <c r="U40" s="52">
        <v>693010.72162891994</v>
      </c>
      <c r="V40" s="52">
        <v>2926.196591423</v>
      </c>
      <c r="W40" s="52">
        <v>318568.06217925198</v>
      </c>
      <c r="X40" s="121">
        <v>50855.047728428675</v>
      </c>
      <c r="Y40" s="121">
        <v>20994.362636085996</v>
      </c>
      <c r="Z40" s="121">
        <v>52161.881149308996</v>
      </c>
      <c r="AA40" s="121">
        <v>38818.705443351668</v>
      </c>
      <c r="AB40" s="121">
        <v>155738.06522207669</v>
      </c>
      <c r="AC40" s="52">
        <v>147403.14967481731</v>
      </c>
      <c r="AD40" s="52">
        <v>212608.5374983653</v>
      </c>
      <c r="AE40" s="121">
        <v>60016.177222290986</v>
      </c>
      <c r="AF40" s="121">
        <v>60024.666175246995</v>
      </c>
      <c r="AG40" s="121">
        <v>8574.2795476646661</v>
      </c>
      <c r="AH40" s="121">
        <v>9795.2458057903332</v>
      </c>
      <c r="AI40" s="121">
        <v>10110.590512496667</v>
      </c>
      <c r="AJ40" s="121">
        <v>3632.3408881949999</v>
      </c>
      <c r="AK40" s="121">
        <v>53630.727901578335</v>
      </c>
      <c r="AL40" s="121">
        <v>6824.5094451023333</v>
      </c>
      <c r="AM40" s="52">
        <v>11504.775685062332</v>
      </c>
      <c r="AN40" s="53">
        <v>4482625.863227034</v>
      </c>
      <c r="AO40" s="53">
        <v>27294.690610833997</v>
      </c>
      <c r="AP40" s="53">
        <v>1800444.4347587842</v>
      </c>
      <c r="AQ40" s="122">
        <v>488457.55647338706</v>
      </c>
      <c r="AR40" s="122">
        <v>149288.652958853</v>
      </c>
      <c r="AS40" s="122">
        <v>178091.96630126599</v>
      </c>
      <c r="AT40" s="122">
        <v>117520.79713153401</v>
      </c>
      <c r="AU40" s="122">
        <v>867085.46189374407</v>
      </c>
      <c r="AV40" s="53">
        <v>640969.98963931599</v>
      </c>
      <c r="AW40" s="53">
        <v>1826057.3273831732</v>
      </c>
      <c r="AX40" s="122">
        <v>515909.11578429298</v>
      </c>
      <c r="AY40" s="122">
        <v>546183.18751670793</v>
      </c>
      <c r="AZ40" s="122">
        <v>168492.488625436</v>
      </c>
      <c r="BA40" s="122">
        <v>48847.518782704996</v>
      </c>
      <c r="BB40" s="122">
        <v>38793.964461367999</v>
      </c>
      <c r="BC40" s="122">
        <v>22032.843951727002</v>
      </c>
      <c r="BD40" s="122">
        <v>410252.39579493995</v>
      </c>
      <c r="BE40" s="122">
        <v>75545.812465996016</v>
      </c>
      <c r="BF40" s="53">
        <v>187859.42083492802</v>
      </c>
    </row>
    <row r="41" spans="1:58" s="29" customFormat="1" x14ac:dyDescent="0.25">
      <c r="A41" s="37" t="s">
        <v>168</v>
      </c>
      <c r="B41" s="59">
        <v>688791.79467406101</v>
      </c>
      <c r="C41" s="74">
        <v>3411.2454608069993</v>
      </c>
      <c r="D41" s="74">
        <v>315110.81074573705</v>
      </c>
      <c r="E41" s="60">
        <v>49912.615507818999</v>
      </c>
      <c r="F41" s="61">
        <v>20551.821258372001</v>
      </c>
      <c r="G41" s="61">
        <v>50562.819172482006</v>
      </c>
      <c r="H41" s="61">
        <v>40406.606648493995</v>
      </c>
      <c r="I41" s="62">
        <v>153676.94815857001</v>
      </c>
      <c r="J41" s="74">
        <v>149449.75506906002</v>
      </c>
      <c r="K41" s="74">
        <v>209691.85319227001</v>
      </c>
      <c r="L41" s="60">
        <v>58711.407812484998</v>
      </c>
      <c r="M41" s="61">
        <v>57670.564354373986</v>
      </c>
      <c r="N41" s="61">
        <v>8377.6064430350016</v>
      </c>
      <c r="O41" s="61">
        <v>9813.9404897430013</v>
      </c>
      <c r="P41" s="61">
        <v>9977.3759677760027</v>
      </c>
      <c r="Q41" s="61">
        <v>3284.0392998919997</v>
      </c>
      <c r="R41" s="61">
        <v>55022.677478807993</v>
      </c>
      <c r="S41" s="63">
        <v>6834.2413461569986</v>
      </c>
      <c r="T41" s="162">
        <v>11128.130206186997</v>
      </c>
      <c r="U41" s="52">
        <v>674571.02431837295</v>
      </c>
      <c r="V41" s="52">
        <v>2980.8909169143335</v>
      </c>
      <c r="W41" s="52">
        <v>305785.34879712964</v>
      </c>
      <c r="X41" s="121">
        <v>48274.568961428675</v>
      </c>
      <c r="Y41" s="121">
        <v>20657.213945783998</v>
      </c>
      <c r="Z41" s="121">
        <v>49907.601078825675</v>
      </c>
      <c r="AA41" s="121">
        <v>37884.455256939</v>
      </c>
      <c r="AB41" s="121">
        <v>149061.50955415235</v>
      </c>
      <c r="AC41" s="52">
        <v>143523.84193701434</v>
      </c>
      <c r="AD41" s="52">
        <v>210166.69622412763</v>
      </c>
      <c r="AE41" s="121">
        <v>58674.458637728996</v>
      </c>
      <c r="AF41" s="121">
        <v>58424.258479037344</v>
      </c>
      <c r="AG41" s="121">
        <v>8934.7734003253336</v>
      </c>
      <c r="AH41" s="121">
        <v>10075.081349773667</v>
      </c>
      <c r="AI41" s="121">
        <v>10290.520813183668</v>
      </c>
      <c r="AJ41" s="121">
        <v>3415.9183971486668</v>
      </c>
      <c r="AK41" s="121">
        <v>53668.645490350995</v>
      </c>
      <c r="AL41" s="121">
        <v>6683.0396565789997</v>
      </c>
      <c r="AM41" s="52">
        <v>12114.246443186998</v>
      </c>
      <c r="AN41" s="53">
        <v>4404230.4879602874</v>
      </c>
      <c r="AO41" s="53">
        <v>27101.414402921</v>
      </c>
      <c r="AP41" s="53">
        <v>1750594.631046545</v>
      </c>
      <c r="AQ41" s="122">
        <v>478394.801792079</v>
      </c>
      <c r="AR41" s="122">
        <v>148664.99994704197</v>
      </c>
      <c r="AS41" s="122">
        <v>174372.210112448</v>
      </c>
      <c r="AT41" s="122">
        <v>115416.49041400698</v>
      </c>
      <c r="AU41" s="122">
        <v>833746.12878096919</v>
      </c>
      <c r="AV41" s="53">
        <v>650260.55461244797</v>
      </c>
      <c r="AW41" s="53">
        <v>1783755.6506194319</v>
      </c>
      <c r="AX41" s="122">
        <v>501319.31293854397</v>
      </c>
      <c r="AY41" s="122">
        <v>532360.69943466992</v>
      </c>
      <c r="AZ41" s="122">
        <v>167137.021129517</v>
      </c>
      <c r="BA41" s="122">
        <v>44759.835960714001</v>
      </c>
      <c r="BB41" s="122">
        <v>39017.010863036005</v>
      </c>
      <c r="BC41" s="122">
        <v>19736.88100093</v>
      </c>
      <c r="BD41" s="122">
        <v>408521.38627780206</v>
      </c>
      <c r="BE41" s="122">
        <v>70903.503014219008</v>
      </c>
      <c r="BF41" s="53">
        <v>192518.23727894097</v>
      </c>
    </row>
    <row r="42" spans="1:58" s="105" customFormat="1" x14ac:dyDescent="0.25">
      <c r="A42" s="98" t="s">
        <v>169</v>
      </c>
      <c r="B42" s="99">
        <v>683639.59777344496</v>
      </c>
      <c r="C42" s="100">
        <v>2798.5424740130002</v>
      </c>
      <c r="D42" s="100">
        <v>308746.32884344901</v>
      </c>
      <c r="E42" s="101">
        <v>51609.285939791</v>
      </c>
      <c r="F42" s="102">
        <v>20798.956627168998</v>
      </c>
      <c r="G42" s="102">
        <v>46543.982952592996</v>
      </c>
      <c r="H42" s="102">
        <v>39308.514407670002</v>
      </c>
      <c r="I42" s="103">
        <v>150485.588916226</v>
      </c>
      <c r="J42" s="100">
        <v>140660.496944624</v>
      </c>
      <c r="K42" s="100">
        <v>219311.42168518598</v>
      </c>
      <c r="L42" s="101">
        <v>61286.201275439002</v>
      </c>
      <c r="M42" s="102">
        <v>61364.094515770012</v>
      </c>
      <c r="N42" s="102">
        <v>8821.7795405359993</v>
      </c>
      <c r="O42" s="102">
        <v>10477.599937147001</v>
      </c>
      <c r="P42" s="102">
        <v>10323.245673587002</v>
      </c>
      <c r="Q42" s="102">
        <v>3512.1071322569996</v>
      </c>
      <c r="R42" s="102">
        <v>56580.667040803004</v>
      </c>
      <c r="S42" s="104">
        <v>6945.7265696470004</v>
      </c>
      <c r="T42" s="163">
        <v>12122.807826173001</v>
      </c>
      <c r="U42" s="100">
        <v>682106.57839297701</v>
      </c>
      <c r="V42" s="100">
        <v>2647.1802184153335</v>
      </c>
      <c r="W42" s="100">
        <v>307339.07791405363</v>
      </c>
      <c r="X42" s="120">
        <v>49383.840823834667</v>
      </c>
      <c r="Y42" s="120">
        <v>20748.838228470002</v>
      </c>
      <c r="Z42" s="120">
        <v>48374.826617847662</v>
      </c>
      <c r="AA42" s="120">
        <v>39872.810028403008</v>
      </c>
      <c r="AB42" s="120">
        <v>148958.76221549834</v>
      </c>
      <c r="AC42" s="100">
        <v>145737.52656505234</v>
      </c>
      <c r="AD42" s="100">
        <v>213795.99186989365</v>
      </c>
      <c r="AE42" s="120">
        <v>59634.638457784662</v>
      </c>
      <c r="AF42" s="120">
        <v>58971.66038772199</v>
      </c>
      <c r="AG42" s="120">
        <v>9347.8237675926666</v>
      </c>
      <c r="AH42" s="120">
        <v>10469.574152829335</v>
      </c>
      <c r="AI42" s="120">
        <v>10021.506705736332</v>
      </c>
      <c r="AJ42" s="120">
        <v>3384.2840148656664</v>
      </c>
      <c r="AK42" s="120">
        <v>55094.765025169669</v>
      </c>
      <c r="AL42" s="120">
        <v>6871.7393581933329</v>
      </c>
      <c r="AM42" s="100">
        <v>12586.801825561999</v>
      </c>
      <c r="AN42" s="100">
        <v>4363758.4075958412</v>
      </c>
      <c r="AO42" s="100">
        <v>24081.914501674</v>
      </c>
      <c r="AP42" s="100">
        <v>1717616.492355881</v>
      </c>
      <c r="AQ42" s="120">
        <v>469159.10235005902</v>
      </c>
      <c r="AR42" s="120">
        <v>146418.606595978</v>
      </c>
      <c r="AS42" s="120">
        <v>167527.22615334298</v>
      </c>
      <c r="AT42" s="120">
        <v>120266.271414588</v>
      </c>
      <c r="AU42" s="120">
        <v>814245.28584191296</v>
      </c>
      <c r="AV42" s="100">
        <v>634242.65596494102</v>
      </c>
      <c r="AW42" s="100">
        <v>1790997.0032295359</v>
      </c>
      <c r="AX42" s="120">
        <v>506204.91367402801</v>
      </c>
      <c r="AY42" s="120">
        <v>528890.7944633459</v>
      </c>
      <c r="AZ42" s="120">
        <v>170910.92858581</v>
      </c>
      <c r="BA42" s="120">
        <v>47236.752594360005</v>
      </c>
      <c r="BB42" s="120">
        <v>36214.166475924001</v>
      </c>
      <c r="BC42" s="120">
        <v>20828.872668220003</v>
      </c>
      <c r="BD42" s="120">
        <v>412698.21109106997</v>
      </c>
      <c r="BE42" s="120">
        <v>68012.363676778012</v>
      </c>
      <c r="BF42" s="100">
        <v>196820.34154380998</v>
      </c>
    </row>
    <row r="43" spans="1:58" s="29" customFormat="1" x14ac:dyDescent="0.25">
      <c r="A43" s="37" t="s">
        <v>170</v>
      </c>
      <c r="B43" s="59">
        <v>719725.57103281608</v>
      </c>
      <c r="C43" s="74">
        <v>3121.9874245749997</v>
      </c>
      <c r="D43" s="74">
        <v>328722.42018633999</v>
      </c>
      <c r="E43" s="60">
        <v>52171.709986703994</v>
      </c>
      <c r="F43" s="61">
        <v>22339.325845920001</v>
      </c>
      <c r="G43" s="61">
        <v>49514.990009056994</v>
      </c>
      <c r="H43" s="61">
        <v>41677.437850864997</v>
      </c>
      <c r="I43" s="62">
        <v>163018.95649379402</v>
      </c>
      <c r="J43" s="74">
        <v>153497.26507718302</v>
      </c>
      <c r="K43" s="74">
        <v>223109.20678721205</v>
      </c>
      <c r="L43" s="60">
        <v>63601.876286148014</v>
      </c>
      <c r="M43" s="61">
        <v>61154.651576529002</v>
      </c>
      <c r="N43" s="61">
        <v>9375.4835003080007</v>
      </c>
      <c r="O43" s="61">
        <v>9627.2235251750008</v>
      </c>
      <c r="P43" s="61">
        <v>10629.376590808002</v>
      </c>
      <c r="Q43" s="61">
        <v>3061.8646214079995</v>
      </c>
      <c r="R43" s="61">
        <v>57403.62250323101</v>
      </c>
      <c r="S43" s="63">
        <v>8255.1081836049998</v>
      </c>
      <c r="T43" s="162">
        <v>11274.691557505997</v>
      </c>
      <c r="U43" s="52">
        <v>712168.08220909664</v>
      </c>
      <c r="V43" s="52">
        <v>2936.2698281273333</v>
      </c>
      <c r="W43" s="52">
        <v>320822.75391517667</v>
      </c>
      <c r="X43" s="121">
        <v>50330.274346829334</v>
      </c>
      <c r="Y43" s="121">
        <v>21291.407698475999</v>
      </c>
      <c r="Z43" s="121">
        <v>47574.497256042996</v>
      </c>
      <c r="AA43" s="121">
        <v>42611.094171164332</v>
      </c>
      <c r="AB43" s="121">
        <v>159015.480442664</v>
      </c>
      <c r="AC43" s="52">
        <v>153375.21496483166</v>
      </c>
      <c r="AD43" s="52">
        <v>222675.97415906534</v>
      </c>
      <c r="AE43" s="121">
        <v>62913.369501499335</v>
      </c>
      <c r="AF43" s="121">
        <v>61039.823823117338</v>
      </c>
      <c r="AG43" s="121">
        <v>9859.6823671786678</v>
      </c>
      <c r="AH43" s="121">
        <v>9644.3967090293318</v>
      </c>
      <c r="AI43" s="121">
        <v>10270.923029102667</v>
      </c>
      <c r="AJ43" s="121">
        <v>3274.6180633363333</v>
      </c>
      <c r="AK43" s="121">
        <v>57738.04126267667</v>
      </c>
      <c r="AL43" s="121">
        <v>7935.1194031250006</v>
      </c>
      <c r="AM43" s="52">
        <v>12357.869341895668</v>
      </c>
      <c r="AN43" s="53">
        <v>4674289.2133540045</v>
      </c>
      <c r="AO43" s="53">
        <v>28421.062262684998</v>
      </c>
      <c r="AP43" s="53">
        <v>1826377.0475418381</v>
      </c>
      <c r="AQ43" s="122">
        <v>500615.78826577403</v>
      </c>
      <c r="AR43" s="122">
        <v>150432.740855576</v>
      </c>
      <c r="AS43" s="122">
        <v>165771.388491597</v>
      </c>
      <c r="AT43" s="122">
        <v>118584.46979608003</v>
      </c>
      <c r="AU43" s="122">
        <v>890972.66013281106</v>
      </c>
      <c r="AV43" s="53">
        <v>694799.04835795914</v>
      </c>
      <c r="AW43" s="53">
        <v>1915963.9445881785</v>
      </c>
      <c r="AX43" s="122">
        <v>549068.13231840194</v>
      </c>
      <c r="AY43" s="122">
        <v>559666.67049568496</v>
      </c>
      <c r="AZ43" s="122">
        <v>187393.92849399801</v>
      </c>
      <c r="BA43" s="122">
        <v>45590.461394323997</v>
      </c>
      <c r="BB43" s="122">
        <v>34841.631131059999</v>
      </c>
      <c r="BC43" s="122">
        <v>20594.158706581999</v>
      </c>
      <c r="BD43" s="122">
        <v>444072.87018679397</v>
      </c>
      <c r="BE43" s="122">
        <v>74736.091861333989</v>
      </c>
      <c r="BF43" s="53">
        <v>208728.11060334399</v>
      </c>
    </row>
    <row r="44" spans="1:58" s="29" customFormat="1" x14ac:dyDescent="0.25">
      <c r="A44" s="37" t="s">
        <v>171</v>
      </c>
      <c r="B44" s="59">
        <v>666741.48924914096</v>
      </c>
      <c r="C44" s="74">
        <v>3174.927885531999</v>
      </c>
      <c r="D44" s="74">
        <v>301147.98017270502</v>
      </c>
      <c r="E44" s="60">
        <v>46143.375054540993</v>
      </c>
      <c r="F44" s="61">
        <v>21512.176954248003</v>
      </c>
      <c r="G44" s="61">
        <v>49627.113720518995</v>
      </c>
      <c r="H44" s="61">
        <v>40156.858675750002</v>
      </c>
      <c r="I44" s="62">
        <v>143708.45576764698</v>
      </c>
      <c r="J44" s="74">
        <v>143710.17405911803</v>
      </c>
      <c r="K44" s="74">
        <v>207046.78647841199</v>
      </c>
      <c r="L44" s="60">
        <v>58624.226509657994</v>
      </c>
      <c r="M44" s="61">
        <v>55849.903220569016</v>
      </c>
      <c r="N44" s="61">
        <v>8345.1636364760016</v>
      </c>
      <c r="O44" s="61">
        <v>9323.6149622949997</v>
      </c>
      <c r="P44" s="61">
        <v>10170.875509588001</v>
      </c>
      <c r="Q44" s="61">
        <v>2997.850674966</v>
      </c>
      <c r="R44" s="61">
        <v>54011.216137188989</v>
      </c>
      <c r="S44" s="63">
        <v>7723.9358276709982</v>
      </c>
      <c r="T44" s="162">
        <v>11661.620653373999</v>
      </c>
      <c r="U44" s="52">
        <v>676292.86059617705</v>
      </c>
      <c r="V44" s="52">
        <v>3160.6670512170003</v>
      </c>
      <c r="W44" s="52">
        <v>305095.39954742562</v>
      </c>
      <c r="X44" s="121">
        <v>47232.322391511661</v>
      </c>
      <c r="Y44" s="121">
        <v>21525.409675912997</v>
      </c>
      <c r="Z44" s="121">
        <v>48884.151788472322</v>
      </c>
      <c r="AA44" s="121">
        <v>40478.869396845337</v>
      </c>
      <c r="AB44" s="121">
        <v>146974.64629468333</v>
      </c>
      <c r="AC44" s="52">
        <v>142331.99577819233</v>
      </c>
      <c r="AD44" s="52">
        <v>213162.22066835366</v>
      </c>
      <c r="AE44" s="121">
        <v>60668.719036834336</v>
      </c>
      <c r="AF44" s="121">
        <v>57835.958613237999</v>
      </c>
      <c r="AG44" s="121">
        <v>9336.2756326729996</v>
      </c>
      <c r="AH44" s="121">
        <v>9404.8156376946663</v>
      </c>
      <c r="AI44" s="121">
        <v>9997.4564023113326</v>
      </c>
      <c r="AJ44" s="121">
        <v>3041.8449442099995</v>
      </c>
      <c r="AK44" s="121">
        <v>54889.573611682667</v>
      </c>
      <c r="AL44" s="121">
        <v>7987.5767897096666</v>
      </c>
      <c r="AM44" s="52">
        <v>12542.577550988333</v>
      </c>
      <c r="AN44" s="53">
        <v>4342832.0647023246</v>
      </c>
      <c r="AO44" s="53">
        <v>33435.897306102997</v>
      </c>
      <c r="AP44" s="53">
        <v>1656036.3751127147</v>
      </c>
      <c r="AQ44" s="122">
        <v>464449.56315637904</v>
      </c>
      <c r="AR44" s="122">
        <v>147163.11432111199</v>
      </c>
      <c r="AS44" s="122">
        <v>160125.568412881</v>
      </c>
      <c r="AT44" s="122">
        <v>97303.935980370996</v>
      </c>
      <c r="AU44" s="122">
        <v>786994.19324197201</v>
      </c>
      <c r="AV44" s="53">
        <v>620211.41912924603</v>
      </c>
      <c r="AW44" s="53">
        <v>1818966.891517106</v>
      </c>
      <c r="AX44" s="122">
        <v>511638.59551277605</v>
      </c>
      <c r="AY44" s="122">
        <v>515916.27117436496</v>
      </c>
      <c r="AZ44" s="122">
        <v>181194.28115280502</v>
      </c>
      <c r="BA44" s="122">
        <v>44296.597807533995</v>
      </c>
      <c r="BB44" s="122">
        <v>36154.20245238801</v>
      </c>
      <c r="BC44" s="122">
        <v>16747.002924261</v>
      </c>
      <c r="BD44" s="122">
        <v>442247.75091427204</v>
      </c>
      <c r="BE44" s="122">
        <v>70772.189578705002</v>
      </c>
      <c r="BF44" s="53">
        <v>214181.481637155</v>
      </c>
    </row>
    <row r="45" spans="1:58" s="29" customFormat="1" x14ac:dyDescent="0.25">
      <c r="A45" s="37" t="s">
        <v>172</v>
      </c>
      <c r="B45" s="59">
        <v>630822.62502186315</v>
      </c>
      <c r="C45" s="74">
        <v>3274.2809404169998</v>
      </c>
      <c r="D45" s="74">
        <v>276455.64579532202</v>
      </c>
      <c r="E45" s="60">
        <v>46864.068774890999</v>
      </c>
      <c r="F45" s="61">
        <v>21567.140728284001</v>
      </c>
      <c r="G45" s="61">
        <v>44724.352442126998</v>
      </c>
      <c r="H45" s="61">
        <v>32957.986290918001</v>
      </c>
      <c r="I45" s="62">
        <v>130342.097559102</v>
      </c>
      <c r="J45" s="74">
        <v>139796.82999962001</v>
      </c>
      <c r="K45" s="74">
        <v>199619.81847092602</v>
      </c>
      <c r="L45" s="60">
        <v>56227.701028083</v>
      </c>
      <c r="M45" s="61">
        <v>55120.59511447401</v>
      </c>
      <c r="N45" s="61">
        <v>8006.9830753020005</v>
      </c>
      <c r="O45" s="61">
        <v>9017.9422189239995</v>
      </c>
      <c r="P45" s="61">
        <v>9567.2950078369995</v>
      </c>
      <c r="Q45" s="61">
        <v>3485.2166131900003</v>
      </c>
      <c r="R45" s="61">
        <v>50613.202539400008</v>
      </c>
      <c r="S45" s="63">
        <v>7580.8828737160002</v>
      </c>
      <c r="T45" s="162">
        <v>11676.049815578002</v>
      </c>
      <c r="U45" s="52">
        <v>635959.22014519572</v>
      </c>
      <c r="V45" s="52">
        <v>3224.9946664156669</v>
      </c>
      <c r="W45" s="52">
        <v>282780.88138705934</v>
      </c>
      <c r="X45" s="121">
        <v>46428.083013971998</v>
      </c>
      <c r="Y45" s="121">
        <v>21496.786004760666</v>
      </c>
      <c r="Z45" s="121">
        <v>46496.310810309333</v>
      </c>
      <c r="AA45" s="121">
        <v>35465.569947172997</v>
      </c>
      <c r="AB45" s="121">
        <v>132894.13161084434</v>
      </c>
      <c r="AC45" s="52">
        <v>134636.07424604232</v>
      </c>
      <c r="AD45" s="52">
        <v>202583.02732655901</v>
      </c>
      <c r="AE45" s="121">
        <v>57255.091622686341</v>
      </c>
      <c r="AF45" s="121">
        <v>55434.666039223994</v>
      </c>
      <c r="AG45" s="121">
        <v>8588.6507511433356</v>
      </c>
      <c r="AH45" s="121">
        <v>9100.3006433173341</v>
      </c>
      <c r="AI45" s="121">
        <v>10158.224454774003</v>
      </c>
      <c r="AJ45" s="121">
        <v>3310.8447098420002</v>
      </c>
      <c r="AK45" s="121">
        <v>51054.504365234003</v>
      </c>
      <c r="AL45" s="121">
        <v>7680.7447403380002</v>
      </c>
      <c r="AM45" s="52">
        <v>12734.242519119332</v>
      </c>
      <c r="AN45" s="53">
        <v>4105512.1804065551</v>
      </c>
      <c r="AO45" s="53">
        <v>28293.533721195003</v>
      </c>
      <c r="AP45" s="53">
        <v>1563005.4874876291</v>
      </c>
      <c r="AQ45" s="122">
        <v>456694.38997322693</v>
      </c>
      <c r="AR45" s="122">
        <v>149173.11208701</v>
      </c>
      <c r="AS45" s="122">
        <v>153330.478455587</v>
      </c>
      <c r="AT45" s="122">
        <v>83720.925321915012</v>
      </c>
      <c r="AU45" s="122">
        <v>720086.58164989005</v>
      </c>
      <c r="AV45" s="53">
        <v>594024.39329102507</v>
      </c>
      <c r="AW45" s="53">
        <v>1702783.457234967</v>
      </c>
      <c r="AX45" s="122">
        <v>481481.274087939</v>
      </c>
      <c r="AY45" s="122">
        <v>503634.87707927503</v>
      </c>
      <c r="AZ45" s="122">
        <v>175247.36160761898</v>
      </c>
      <c r="BA45" s="122">
        <v>42444.822755934001</v>
      </c>
      <c r="BB45" s="122">
        <v>37074.708103172998</v>
      </c>
      <c r="BC45" s="122">
        <v>18208.028990604002</v>
      </c>
      <c r="BD45" s="122">
        <v>378034.468727923</v>
      </c>
      <c r="BE45" s="122">
        <v>66657.915882500005</v>
      </c>
      <c r="BF45" s="53">
        <v>217405.30867173895</v>
      </c>
    </row>
    <row r="46" spans="1:58" s="105" customFormat="1" x14ac:dyDescent="0.25">
      <c r="A46" s="98" t="s">
        <v>173</v>
      </c>
      <c r="B46" s="99">
        <v>542682.39082146401</v>
      </c>
      <c r="C46" s="100">
        <v>3327.0421866470001</v>
      </c>
      <c r="D46" s="100">
        <v>219193.495333917</v>
      </c>
      <c r="E46" s="101">
        <v>45551.201569791003</v>
      </c>
      <c r="F46" s="102">
        <v>19949.38324671</v>
      </c>
      <c r="G46" s="102">
        <v>33485.575168083997</v>
      </c>
      <c r="H46" s="102">
        <v>20779.149640417007</v>
      </c>
      <c r="I46" s="103">
        <v>99428.185708915</v>
      </c>
      <c r="J46" s="100">
        <v>127284.078844</v>
      </c>
      <c r="K46" s="100">
        <v>181236.94096846896</v>
      </c>
      <c r="L46" s="101">
        <v>50011.285780836995</v>
      </c>
      <c r="M46" s="102">
        <v>48877.282198558991</v>
      </c>
      <c r="N46" s="102">
        <v>7219.8035451779988</v>
      </c>
      <c r="O46" s="102">
        <v>8733.1533805430008</v>
      </c>
      <c r="P46" s="102">
        <v>10018.607800661999</v>
      </c>
      <c r="Q46" s="102">
        <v>3286.6312721729992</v>
      </c>
      <c r="R46" s="102">
        <v>45820.155652422</v>
      </c>
      <c r="S46" s="104">
        <v>7270.0213380949999</v>
      </c>
      <c r="T46" s="163">
        <v>11640.833488431002</v>
      </c>
      <c r="U46" s="100">
        <v>566390.09289297333</v>
      </c>
      <c r="V46" s="100">
        <v>3354.5204070830005</v>
      </c>
      <c r="W46" s="100">
        <v>236619.89626738199</v>
      </c>
      <c r="X46" s="120">
        <v>45112.490227989001</v>
      </c>
      <c r="Y46" s="120">
        <v>20366.838084058665</v>
      </c>
      <c r="Z46" s="120">
        <v>37272.889862241667</v>
      </c>
      <c r="AA46" s="120">
        <v>25352.062236308004</v>
      </c>
      <c r="AB46" s="120">
        <v>108515.61585678467</v>
      </c>
      <c r="AC46" s="100">
        <v>125524.74015080601</v>
      </c>
      <c r="AD46" s="100">
        <v>188484.10754481802</v>
      </c>
      <c r="AE46" s="120">
        <v>52493.663279547996</v>
      </c>
      <c r="AF46" s="120">
        <v>50364.124744812005</v>
      </c>
      <c r="AG46" s="120">
        <v>8098.5665470429994</v>
      </c>
      <c r="AH46" s="120">
        <v>9043.9875872116663</v>
      </c>
      <c r="AI46" s="120">
        <v>9846.9320610933337</v>
      </c>
      <c r="AJ46" s="120">
        <v>3406.5886970086667</v>
      </c>
      <c r="AK46" s="120">
        <v>47723.690183270337</v>
      </c>
      <c r="AL46" s="120">
        <v>7506.5544448310002</v>
      </c>
      <c r="AM46" s="100">
        <v>12406.828522884332</v>
      </c>
      <c r="AN46" s="100">
        <v>3786104.6697196942</v>
      </c>
      <c r="AO46" s="100">
        <v>37112.718684915002</v>
      </c>
      <c r="AP46" s="100">
        <v>1341885.7455600509</v>
      </c>
      <c r="AQ46" s="120">
        <v>445770.55183138</v>
      </c>
      <c r="AR46" s="120">
        <v>141804.1293493</v>
      </c>
      <c r="AS46" s="120">
        <v>114898.42661189099</v>
      </c>
      <c r="AT46" s="120">
        <v>52235.389902431998</v>
      </c>
      <c r="AU46" s="120">
        <v>587177.247865048</v>
      </c>
      <c r="AV46" s="100">
        <v>565671.57556890789</v>
      </c>
      <c r="AW46" s="100">
        <v>1626999.837546051</v>
      </c>
      <c r="AX46" s="120">
        <v>451572.84686793201</v>
      </c>
      <c r="AY46" s="120">
        <v>461719.93564137799</v>
      </c>
      <c r="AZ46" s="120">
        <v>168839.447130427</v>
      </c>
      <c r="BA46" s="120">
        <v>47664.159358035999</v>
      </c>
      <c r="BB46" s="120">
        <v>34674.833769126999</v>
      </c>
      <c r="BC46" s="120">
        <v>21183.758971655003</v>
      </c>
      <c r="BD46" s="120">
        <v>370547.82775597402</v>
      </c>
      <c r="BE46" s="120">
        <v>70797.028051522007</v>
      </c>
      <c r="BF46" s="100">
        <v>214434.792359769</v>
      </c>
    </row>
    <row r="47" spans="1:58" s="29" customFormat="1" x14ac:dyDescent="0.25">
      <c r="A47" s="37" t="s">
        <v>174</v>
      </c>
      <c r="B47" s="59">
        <v>473225.83367172099</v>
      </c>
      <c r="C47" s="74">
        <v>2953.0098964540002</v>
      </c>
      <c r="D47" s="74">
        <v>175814.21172273997</v>
      </c>
      <c r="E47" s="60">
        <v>43801.629981966005</v>
      </c>
      <c r="F47" s="61">
        <v>18845.760732125</v>
      </c>
      <c r="G47" s="61">
        <v>23111.580967778995</v>
      </c>
      <c r="H47" s="61">
        <v>14667.757105224002</v>
      </c>
      <c r="I47" s="62">
        <v>75387.482935645981</v>
      </c>
      <c r="J47" s="74">
        <v>121730.33948637801</v>
      </c>
      <c r="K47" s="74">
        <v>161616.84516625502</v>
      </c>
      <c r="L47" s="60">
        <v>43693.594279993005</v>
      </c>
      <c r="M47" s="61">
        <v>44349.632650114996</v>
      </c>
      <c r="N47" s="61">
        <v>6794.7549058929999</v>
      </c>
      <c r="O47" s="61">
        <v>7409.2379916020009</v>
      </c>
      <c r="P47" s="61">
        <v>9010.3279315229993</v>
      </c>
      <c r="Q47" s="61">
        <v>3206.5017326789998</v>
      </c>
      <c r="R47" s="61">
        <v>40519.122778550001</v>
      </c>
      <c r="S47" s="63">
        <v>6633.6728958999993</v>
      </c>
      <c r="T47" s="162">
        <v>11111.427399893999</v>
      </c>
      <c r="U47" s="52">
        <v>490930.02012408292</v>
      </c>
      <c r="V47" s="52">
        <v>2911.8747642513335</v>
      </c>
      <c r="W47" s="52">
        <v>188746.4915670123</v>
      </c>
      <c r="X47" s="121">
        <v>44188.690090288001</v>
      </c>
      <c r="Y47" s="121">
        <v>19110.521921274663</v>
      </c>
      <c r="Z47" s="121">
        <v>26790.337536520663</v>
      </c>
      <c r="AA47" s="121">
        <v>16934.399851233331</v>
      </c>
      <c r="AB47" s="121">
        <v>81722.542167695661</v>
      </c>
      <c r="AC47" s="52">
        <v>117914.83158167602</v>
      </c>
      <c r="AD47" s="52">
        <v>169426.28124425936</v>
      </c>
      <c r="AE47" s="121">
        <v>46883.848476116334</v>
      </c>
      <c r="AF47" s="121">
        <v>46305.870607762008</v>
      </c>
      <c r="AG47" s="121">
        <v>7456.6422769970013</v>
      </c>
      <c r="AH47" s="121">
        <v>7949.8296246063337</v>
      </c>
      <c r="AI47" s="121">
        <v>9287.3672200613346</v>
      </c>
      <c r="AJ47" s="121">
        <v>3339.8528188623332</v>
      </c>
      <c r="AK47" s="121">
        <v>41324.283669423668</v>
      </c>
      <c r="AL47" s="121">
        <v>6878.5865504303338</v>
      </c>
      <c r="AM47" s="52">
        <v>11930.540966883998</v>
      </c>
      <c r="AN47" s="53">
        <v>3477466.153870903</v>
      </c>
      <c r="AO47" s="53">
        <v>27259.568417986004</v>
      </c>
      <c r="AP47" s="53">
        <v>1165838.9921180729</v>
      </c>
      <c r="AQ47" s="122">
        <v>441371.39940331492</v>
      </c>
      <c r="AR47" s="122">
        <v>137440.06030839699</v>
      </c>
      <c r="AS47" s="122">
        <v>83808.441521707995</v>
      </c>
      <c r="AT47" s="122">
        <v>32768.382037721</v>
      </c>
      <c r="AU47" s="122">
        <v>470450.70884693204</v>
      </c>
      <c r="AV47" s="53">
        <v>559109.82960624911</v>
      </c>
      <c r="AW47" s="53">
        <v>1510199.7654116952</v>
      </c>
      <c r="AX47" s="122">
        <v>426769.84103353199</v>
      </c>
      <c r="AY47" s="122">
        <v>440935.43244721997</v>
      </c>
      <c r="AZ47" s="122">
        <v>158535.91299141402</v>
      </c>
      <c r="BA47" s="122">
        <v>37276.710815136001</v>
      </c>
      <c r="BB47" s="122">
        <v>33118.615061828001</v>
      </c>
      <c r="BC47" s="122">
        <v>20554.134579222999</v>
      </c>
      <c r="BD47" s="122">
        <v>327366.80516333302</v>
      </c>
      <c r="BE47" s="122">
        <v>65642.313320009009</v>
      </c>
      <c r="BF47" s="53">
        <v>215057.99831690005</v>
      </c>
    </row>
    <row r="48" spans="1:58" s="29" customFormat="1" x14ac:dyDescent="0.25">
      <c r="A48" s="37" t="s">
        <v>175</v>
      </c>
      <c r="B48" s="59">
        <v>474071.38934729807</v>
      </c>
      <c r="C48" s="74">
        <v>3124.4705424159993</v>
      </c>
      <c r="D48" s="74">
        <v>175328.52891967399</v>
      </c>
      <c r="E48" s="60">
        <v>45741.570935680997</v>
      </c>
      <c r="F48" s="61">
        <v>18124.95493172</v>
      </c>
      <c r="G48" s="61">
        <v>20625.801034069002</v>
      </c>
      <c r="H48" s="61">
        <v>17610.283852563996</v>
      </c>
      <c r="I48" s="62">
        <v>73225.918165639989</v>
      </c>
      <c r="J48" s="74">
        <v>119107.26330292902</v>
      </c>
      <c r="K48" s="74">
        <v>164932.562094505</v>
      </c>
      <c r="L48" s="60">
        <v>45365.934790066</v>
      </c>
      <c r="M48" s="61">
        <v>45443.309068520997</v>
      </c>
      <c r="N48" s="61">
        <v>7050.5574691020001</v>
      </c>
      <c r="O48" s="61">
        <v>7746.4960341500009</v>
      </c>
      <c r="P48" s="61">
        <v>9791.3138170949987</v>
      </c>
      <c r="Q48" s="61">
        <v>3101.8613636299997</v>
      </c>
      <c r="R48" s="61">
        <v>39970.659940313002</v>
      </c>
      <c r="S48" s="63">
        <v>6462.4296116279984</v>
      </c>
      <c r="T48" s="162">
        <v>11578.564487774</v>
      </c>
      <c r="U48" s="52">
        <v>462274.10651371739</v>
      </c>
      <c r="V48" s="52">
        <v>2934.9364822316661</v>
      </c>
      <c r="W48" s="52">
        <v>167809.37202049667</v>
      </c>
      <c r="X48" s="121">
        <v>44160.219660658331</v>
      </c>
      <c r="Y48" s="121">
        <v>18589.081448974332</v>
      </c>
      <c r="Z48" s="121">
        <v>20164.315211369667</v>
      </c>
      <c r="AA48" s="121">
        <v>15072.917318785667</v>
      </c>
      <c r="AB48" s="121">
        <v>69822.838380708665</v>
      </c>
      <c r="AC48" s="52">
        <v>114896.76301708365</v>
      </c>
      <c r="AD48" s="52">
        <v>164456.06083755437</v>
      </c>
      <c r="AE48" s="121">
        <v>45285.836673176003</v>
      </c>
      <c r="AF48" s="121">
        <v>45143.849212591333</v>
      </c>
      <c r="AG48" s="121">
        <v>7492.2294390620009</v>
      </c>
      <c r="AH48" s="121">
        <v>7650.3518867563325</v>
      </c>
      <c r="AI48" s="121">
        <v>9247.2959167023346</v>
      </c>
      <c r="AJ48" s="121">
        <v>3157.6338551763333</v>
      </c>
      <c r="AK48" s="121">
        <v>39744.712938756995</v>
      </c>
      <c r="AL48" s="121">
        <v>6734.1509153329998</v>
      </c>
      <c r="AM48" s="52">
        <v>12176.974156350998</v>
      </c>
      <c r="AN48" s="53">
        <v>3412605.0428142548</v>
      </c>
      <c r="AO48" s="53">
        <v>25375.295741839</v>
      </c>
      <c r="AP48" s="53">
        <v>1129367.6213892431</v>
      </c>
      <c r="AQ48" s="122">
        <v>439596.55776462099</v>
      </c>
      <c r="AR48" s="122">
        <v>135402.35116128399</v>
      </c>
      <c r="AS48" s="122">
        <v>73023.013831140997</v>
      </c>
      <c r="AT48" s="122">
        <v>40887.992899785</v>
      </c>
      <c r="AU48" s="122">
        <v>440457.70573241205</v>
      </c>
      <c r="AV48" s="53">
        <v>542017.18256708293</v>
      </c>
      <c r="AW48" s="53">
        <v>1500816.3559597009</v>
      </c>
      <c r="AX48" s="122">
        <v>433799.63814640907</v>
      </c>
      <c r="AY48" s="122">
        <v>440559.03003111691</v>
      </c>
      <c r="AZ48" s="122">
        <v>163080.96092159901</v>
      </c>
      <c r="BA48" s="122">
        <v>37275.275459105003</v>
      </c>
      <c r="BB48" s="122">
        <v>33385.783555508002</v>
      </c>
      <c r="BC48" s="122">
        <v>20991.964264151</v>
      </c>
      <c r="BD48" s="122">
        <v>307623.17077052698</v>
      </c>
      <c r="BE48" s="122">
        <v>64100.532811284997</v>
      </c>
      <c r="BF48" s="53">
        <v>215028.58715638897</v>
      </c>
    </row>
    <row r="49" spans="1:58" s="29" customFormat="1" x14ac:dyDescent="0.25">
      <c r="A49" s="37" t="s">
        <v>176</v>
      </c>
      <c r="B49" s="59">
        <v>498726.57995683502</v>
      </c>
      <c r="C49" s="74">
        <v>2872.1222483119996</v>
      </c>
      <c r="D49" s="74">
        <v>193719.16848330101</v>
      </c>
      <c r="E49" s="60">
        <v>44802.697734618989</v>
      </c>
      <c r="F49" s="61">
        <v>18643.050856839</v>
      </c>
      <c r="G49" s="61">
        <v>23993.138533945999</v>
      </c>
      <c r="H49" s="61">
        <v>20479.374485624001</v>
      </c>
      <c r="I49" s="62">
        <v>85800.906872273015</v>
      </c>
      <c r="J49" s="74">
        <v>119529.43176945101</v>
      </c>
      <c r="K49" s="74">
        <v>170718.61250208999</v>
      </c>
      <c r="L49" s="60">
        <v>49021.117917333002</v>
      </c>
      <c r="M49" s="61">
        <v>48217.262116980994</v>
      </c>
      <c r="N49" s="61">
        <v>7790.7660018329998</v>
      </c>
      <c r="O49" s="61">
        <v>7335.6334139519986</v>
      </c>
      <c r="P49" s="61">
        <v>9118.0095099169994</v>
      </c>
      <c r="Q49" s="61">
        <v>2792.0651603440001</v>
      </c>
      <c r="R49" s="61">
        <v>39974.15590944</v>
      </c>
      <c r="S49" s="63">
        <v>6469.6024722899992</v>
      </c>
      <c r="T49" s="162">
        <v>11887.244953681</v>
      </c>
      <c r="U49" s="52">
        <v>489882.713533859</v>
      </c>
      <c r="V49" s="52">
        <v>2904.4934880353335</v>
      </c>
      <c r="W49" s="52">
        <v>186190.69048166936</v>
      </c>
      <c r="X49" s="121">
        <v>43863.741468008666</v>
      </c>
      <c r="Y49" s="121">
        <v>19130.303657162996</v>
      </c>
      <c r="Z49" s="121">
        <v>22472.142861642002</v>
      </c>
      <c r="AA49" s="121">
        <v>19320.645740387336</v>
      </c>
      <c r="AB49" s="121">
        <v>81403.856754468332</v>
      </c>
      <c r="AC49" s="52">
        <v>117598.22877053033</v>
      </c>
      <c r="AD49" s="52">
        <v>170355.58998000133</v>
      </c>
      <c r="AE49" s="121">
        <v>47323.707284327997</v>
      </c>
      <c r="AF49" s="121">
        <v>47178.543391167674</v>
      </c>
      <c r="AG49" s="121">
        <v>8002.4878717850006</v>
      </c>
      <c r="AH49" s="121">
        <v>7767.4312050870003</v>
      </c>
      <c r="AI49" s="121">
        <v>9675.1150077446673</v>
      </c>
      <c r="AJ49" s="121">
        <v>3133.1590605136666</v>
      </c>
      <c r="AK49" s="121">
        <v>40427.49551003633</v>
      </c>
      <c r="AL49" s="121">
        <v>6847.6506493389998</v>
      </c>
      <c r="AM49" s="52">
        <v>12833.710813622669</v>
      </c>
      <c r="AN49" s="53">
        <v>3594202.3220006577</v>
      </c>
      <c r="AO49" s="53">
        <v>24128.379342216002</v>
      </c>
      <c r="AP49" s="53">
        <v>1242795.5086116721</v>
      </c>
      <c r="AQ49" s="122">
        <v>444035.73385848402</v>
      </c>
      <c r="AR49" s="122">
        <v>138518.26782983899</v>
      </c>
      <c r="AS49" s="122">
        <v>91621.376176171005</v>
      </c>
      <c r="AT49" s="122">
        <v>53497.972351746997</v>
      </c>
      <c r="AU49" s="122">
        <v>515122.158395431</v>
      </c>
      <c r="AV49" s="53">
        <v>547363.46635747491</v>
      </c>
      <c r="AW49" s="53">
        <v>1558939.9583892701</v>
      </c>
      <c r="AX49" s="122">
        <v>442007.29198081093</v>
      </c>
      <c r="AY49" s="122">
        <v>465075.25411641807</v>
      </c>
      <c r="AZ49" s="122">
        <v>176073.587774913</v>
      </c>
      <c r="BA49" s="122">
        <v>35932.903462645998</v>
      </c>
      <c r="BB49" s="122">
        <v>36269.559279805995</v>
      </c>
      <c r="BC49" s="122">
        <v>20082.138300310999</v>
      </c>
      <c r="BD49" s="122">
        <v>312304.98899074597</v>
      </c>
      <c r="BE49" s="122">
        <v>71194.234483619002</v>
      </c>
      <c r="BF49" s="53">
        <v>220975.00930002501</v>
      </c>
    </row>
    <row r="50" spans="1:58" s="105" customFormat="1" x14ac:dyDescent="0.25">
      <c r="A50" s="98" t="s">
        <v>177</v>
      </c>
      <c r="B50" s="99">
        <v>524885.06257214397</v>
      </c>
      <c r="C50" s="100">
        <v>2963.1864948960001</v>
      </c>
      <c r="D50" s="100">
        <v>210327.77364714001</v>
      </c>
      <c r="E50" s="101">
        <v>43882.856161773998</v>
      </c>
      <c r="F50" s="102">
        <v>19025.305491382001</v>
      </c>
      <c r="G50" s="102">
        <v>27090.913688406006</v>
      </c>
      <c r="H50" s="102">
        <v>22399.408172144998</v>
      </c>
      <c r="I50" s="103">
        <v>97929.290133432994</v>
      </c>
      <c r="J50" s="100">
        <v>121939.069108995</v>
      </c>
      <c r="K50" s="100">
        <v>177333.76178165898</v>
      </c>
      <c r="L50" s="101">
        <v>50749.456344373008</v>
      </c>
      <c r="M50" s="102">
        <v>49487.716472671003</v>
      </c>
      <c r="N50" s="102">
        <v>7665.6083345620009</v>
      </c>
      <c r="O50" s="102">
        <v>7960.4555248709994</v>
      </c>
      <c r="P50" s="102">
        <v>9847.9630398640002</v>
      </c>
      <c r="Q50" s="102">
        <v>2904.2929080800004</v>
      </c>
      <c r="R50" s="102">
        <v>41437.387076334999</v>
      </c>
      <c r="S50" s="104">
        <v>7280.8820809030003</v>
      </c>
      <c r="T50" s="163">
        <v>12321.271539454001</v>
      </c>
      <c r="U50" s="100">
        <v>504862.67646395927</v>
      </c>
      <c r="V50" s="100">
        <v>2856.2349771343338</v>
      </c>
      <c r="W50" s="100">
        <v>198977.673737256</v>
      </c>
      <c r="X50" s="120">
        <v>43372.674921239661</v>
      </c>
      <c r="Y50" s="120">
        <v>18831.160856618666</v>
      </c>
      <c r="Z50" s="120">
        <v>25132.719162261332</v>
      </c>
      <c r="AA50" s="120">
        <v>22037.825206901663</v>
      </c>
      <c r="AB50" s="120">
        <v>89603.293590234665</v>
      </c>
      <c r="AC50" s="100">
        <v>115592.23061499534</v>
      </c>
      <c r="AD50" s="100">
        <v>174690.00911578801</v>
      </c>
      <c r="AE50" s="120">
        <v>49401.421880859998</v>
      </c>
      <c r="AF50" s="120">
        <v>48536.235026806331</v>
      </c>
      <c r="AG50" s="120">
        <v>8249.5687173663337</v>
      </c>
      <c r="AH50" s="120">
        <v>7715.8693039543332</v>
      </c>
      <c r="AI50" s="120">
        <v>9599.647651797668</v>
      </c>
      <c r="AJ50" s="120">
        <v>2956.9585591989999</v>
      </c>
      <c r="AK50" s="120">
        <v>41061.143465795671</v>
      </c>
      <c r="AL50" s="120">
        <v>7169.1645100086671</v>
      </c>
      <c r="AM50" s="100">
        <v>12746.528018785668</v>
      </c>
      <c r="AN50" s="100">
        <v>3784621.2962047718</v>
      </c>
      <c r="AO50" s="100">
        <v>27161.458152132003</v>
      </c>
      <c r="AP50" s="100">
        <v>1330213.7292612819</v>
      </c>
      <c r="AQ50" s="120">
        <v>452370.51586707594</v>
      </c>
      <c r="AR50" s="120">
        <v>137952.72994325601</v>
      </c>
      <c r="AS50" s="120">
        <v>106904.68241216798</v>
      </c>
      <c r="AT50" s="120">
        <v>63461.599522559998</v>
      </c>
      <c r="AU50" s="120">
        <v>569524.20151622198</v>
      </c>
      <c r="AV50" s="100">
        <v>543401.94284597691</v>
      </c>
      <c r="AW50" s="100">
        <v>1655215.9716129047</v>
      </c>
      <c r="AX50" s="120">
        <v>488115.51811548695</v>
      </c>
      <c r="AY50" s="120">
        <v>487578.01659077301</v>
      </c>
      <c r="AZ50" s="120">
        <v>180016.48899695202</v>
      </c>
      <c r="BA50" s="120">
        <v>46349.216763725999</v>
      </c>
      <c r="BB50" s="120">
        <v>35611.297337194999</v>
      </c>
      <c r="BC50" s="120">
        <v>20968.155106659</v>
      </c>
      <c r="BD50" s="120">
        <v>325395.102787162</v>
      </c>
      <c r="BE50" s="120">
        <v>71182.175914950989</v>
      </c>
      <c r="BF50" s="100">
        <v>228628.19433247598</v>
      </c>
    </row>
    <row r="51" spans="1:58" s="29" customFormat="1" x14ac:dyDescent="0.25">
      <c r="A51" s="37" t="s">
        <v>178</v>
      </c>
      <c r="B51" s="59">
        <v>550863.70940754795</v>
      </c>
      <c r="C51" s="74">
        <v>2982.0468583779998</v>
      </c>
      <c r="D51" s="74">
        <v>228948.93668370001</v>
      </c>
      <c r="E51" s="60">
        <v>47684.338889619008</v>
      </c>
      <c r="F51" s="61">
        <v>20804.620214576003</v>
      </c>
      <c r="G51" s="61">
        <v>29502.450659800998</v>
      </c>
      <c r="H51" s="61">
        <v>25690.287803555999</v>
      </c>
      <c r="I51" s="62">
        <v>105267.239116148</v>
      </c>
      <c r="J51" s="74">
        <v>121188.75605107698</v>
      </c>
      <c r="K51" s="74">
        <v>185764.94725482102</v>
      </c>
      <c r="L51" s="60">
        <v>51121.226725913999</v>
      </c>
      <c r="M51" s="61">
        <v>53837.060304065002</v>
      </c>
      <c r="N51" s="61">
        <v>8327.9720237719994</v>
      </c>
      <c r="O51" s="61">
        <v>7788.2767138950003</v>
      </c>
      <c r="P51" s="61">
        <v>10523.236067238002</v>
      </c>
      <c r="Q51" s="61">
        <v>3084.4813034109998</v>
      </c>
      <c r="R51" s="61">
        <v>43536.380831165006</v>
      </c>
      <c r="S51" s="63">
        <v>7546.3132853610005</v>
      </c>
      <c r="T51" s="162">
        <v>11979.022559572</v>
      </c>
      <c r="U51" s="52">
        <v>526737.4908566497</v>
      </c>
      <c r="V51" s="52">
        <v>2796.6400780399999</v>
      </c>
      <c r="W51" s="52">
        <v>215874.43351670867</v>
      </c>
      <c r="X51" s="121">
        <v>45690.277293829662</v>
      </c>
      <c r="Y51" s="121">
        <v>19799.603376564333</v>
      </c>
      <c r="Z51" s="121">
        <v>27764.669697362333</v>
      </c>
      <c r="AA51" s="121">
        <v>24546.958597598332</v>
      </c>
      <c r="AB51" s="121">
        <v>98072.924551354008</v>
      </c>
      <c r="AC51" s="52">
        <v>112994.10891734167</v>
      </c>
      <c r="AD51" s="52">
        <v>182524.04770048568</v>
      </c>
      <c r="AE51" s="121">
        <v>50689.609665622331</v>
      </c>
      <c r="AF51" s="121">
        <v>52359.872396632003</v>
      </c>
      <c r="AG51" s="121">
        <v>8627.9793650253323</v>
      </c>
      <c r="AH51" s="121">
        <v>7874.264997772334</v>
      </c>
      <c r="AI51" s="121">
        <v>10121.102084193666</v>
      </c>
      <c r="AJ51" s="121">
        <v>3005.3855859683335</v>
      </c>
      <c r="AK51" s="121">
        <v>42340.510329923331</v>
      </c>
      <c r="AL51" s="121">
        <v>7505.3232753483326</v>
      </c>
      <c r="AM51" s="52">
        <v>12548.260644073669</v>
      </c>
      <c r="AN51" s="53">
        <v>3918207.7910504621</v>
      </c>
      <c r="AO51" s="53">
        <v>22537.835960499004</v>
      </c>
      <c r="AP51" s="53">
        <v>1412347.3811428589</v>
      </c>
      <c r="AQ51" s="122">
        <v>471587.23215110105</v>
      </c>
      <c r="AR51" s="122">
        <v>147317.05148648302</v>
      </c>
      <c r="AS51" s="122">
        <v>113767.56844480301</v>
      </c>
      <c r="AT51" s="122">
        <v>72912.352024285006</v>
      </c>
      <c r="AU51" s="122">
        <v>606763.17703618691</v>
      </c>
      <c r="AV51" s="53">
        <v>542149.08793895599</v>
      </c>
      <c r="AW51" s="53">
        <v>1711427.2526565571</v>
      </c>
      <c r="AX51" s="122">
        <v>475545.07232263498</v>
      </c>
      <c r="AY51" s="122">
        <v>522043.58786354103</v>
      </c>
      <c r="AZ51" s="122">
        <v>189229.43272705402</v>
      </c>
      <c r="BA51" s="122">
        <v>39721.996549301999</v>
      </c>
      <c r="BB51" s="122">
        <v>39989.820538836</v>
      </c>
      <c r="BC51" s="122">
        <v>19945.336909400998</v>
      </c>
      <c r="BD51" s="122">
        <v>350831.71843916498</v>
      </c>
      <c r="BE51" s="122">
        <v>74120.287306623009</v>
      </c>
      <c r="BF51" s="53">
        <v>229746.23335159098</v>
      </c>
    </row>
    <row r="52" spans="1:58" s="29" customFormat="1" x14ac:dyDescent="0.25">
      <c r="A52" s="37" t="s">
        <v>179</v>
      </c>
      <c r="B52" s="59">
        <v>573315.405136463</v>
      </c>
      <c r="C52" s="74">
        <v>3042.1585824520002</v>
      </c>
      <c r="D52" s="74">
        <v>245407.06922015702</v>
      </c>
      <c r="E52" s="60">
        <v>48629.160583129007</v>
      </c>
      <c r="F52" s="61">
        <v>21041.540145079998</v>
      </c>
      <c r="G52" s="61">
        <v>34713.630353722001</v>
      </c>
      <c r="H52" s="61">
        <v>26806.748897791003</v>
      </c>
      <c r="I52" s="62">
        <v>114215.98924043501</v>
      </c>
      <c r="J52" s="74">
        <v>125119.09287966501</v>
      </c>
      <c r="K52" s="74">
        <v>187126.83312935001</v>
      </c>
      <c r="L52" s="60">
        <v>48758.376774362005</v>
      </c>
      <c r="M52" s="61">
        <v>53494.812815166988</v>
      </c>
      <c r="N52" s="61">
        <v>8781.575508381</v>
      </c>
      <c r="O52" s="61">
        <v>8164.0470633330006</v>
      </c>
      <c r="P52" s="61">
        <v>11593.422214367001</v>
      </c>
      <c r="Q52" s="61">
        <v>3095.558466296</v>
      </c>
      <c r="R52" s="61">
        <v>45688.873813127007</v>
      </c>
      <c r="S52" s="63">
        <v>7550.1664743169986</v>
      </c>
      <c r="T52" s="162">
        <v>12620.251324839002</v>
      </c>
      <c r="U52" s="52">
        <v>562787.74082951981</v>
      </c>
      <c r="V52" s="52">
        <v>3006.3256657706665</v>
      </c>
      <c r="W52" s="52">
        <v>234925.58401425896</v>
      </c>
      <c r="X52" s="121">
        <v>47860.710215371008</v>
      </c>
      <c r="Y52" s="121">
        <v>21222.681066967005</v>
      </c>
      <c r="Z52" s="121">
        <v>32044.698299928001</v>
      </c>
      <c r="AA52" s="121">
        <v>25394.252865623333</v>
      </c>
      <c r="AB52" s="121">
        <v>108403.24156636966</v>
      </c>
      <c r="AC52" s="52">
        <v>121645.67332532901</v>
      </c>
      <c r="AD52" s="52">
        <v>189913.90339474237</v>
      </c>
      <c r="AE52" s="121">
        <v>51990.312269727998</v>
      </c>
      <c r="AF52" s="121">
        <v>53718.471028161999</v>
      </c>
      <c r="AG52" s="121">
        <v>9399.0822232819992</v>
      </c>
      <c r="AH52" s="121">
        <v>8108.1385375609998</v>
      </c>
      <c r="AI52" s="121">
        <v>11220.037596199334</v>
      </c>
      <c r="AJ52" s="121">
        <v>3201.9289982913338</v>
      </c>
      <c r="AK52" s="121">
        <v>44422.183896123337</v>
      </c>
      <c r="AL52" s="121">
        <v>7853.7488453953338</v>
      </c>
      <c r="AM52" s="52">
        <v>13296.254429418666</v>
      </c>
      <c r="AN52" s="53">
        <v>4077801.6726754266</v>
      </c>
      <c r="AO52" s="53">
        <v>22849.209361498</v>
      </c>
      <c r="AP52" s="53">
        <v>1501053.4283329232</v>
      </c>
      <c r="AQ52" s="122">
        <v>479130.13773221604</v>
      </c>
      <c r="AR52" s="122">
        <v>151034.91768636799</v>
      </c>
      <c r="AS52" s="122">
        <v>130312.72461075398</v>
      </c>
      <c r="AT52" s="122">
        <v>75622.93563929401</v>
      </c>
      <c r="AU52" s="122">
        <v>664952.71266429103</v>
      </c>
      <c r="AV52" s="53">
        <v>570607.80626442097</v>
      </c>
      <c r="AW52" s="53">
        <v>1736705.637285169</v>
      </c>
      <c r="AX52" s="122">
        <v>476816.99077271699</v>
      </c>
      <c r="AY52" s="122">
        <v>519110.58014078601</v>
      </c>
      <c r="AZ52" s="122">
        <v>199339.371866156</v>
      </c>
      <c r="BA52" s="122">
        <v>39600.330781131997</v>
      </c>
      <c r="BB52" s="122">
        <v>44374.988794162993</v>
      </c>
      <c r="BC52" s="122">
        <v>21573.275403015003</v>
      </c>
      <c r="BD52" s="122">
        <v>356269.54446678894</v>
      </c>
      <c r="BE52" s="122">
        <v>79620.555060411003</v>
      </c>
      <c r="BF52" s="53">
        <v>246585.59143141599</v>
      </c>
    </row>
    <row r="53" spans="1:58" s="29" customFormat="1" x14ac:dyDescent="0.25">
      <c r="A53" s="37" t="s">
        <v>180</v>
      </c>
      <c r="B53" s="59">
        <v>597393.64879432996</v>
      </c>
      <c r="C53" s="74">
        <v>3143.5868101300002</v>
      </c>
      <c r="D53" s="74">
        <v>260584.14617728698</v>
      </c>
      <c r="E53" s="60">
        <v>49910.971277445002</v>
      </c>
      <c r="F53" s="61">
        <v>21921.068489278994</v>
      </c>
      <c r="G53" s="61">
        <v>37576.381347348994</v>
      </c>
      <c r="H53" s="61">
        <v>28940.408328602</v>
      </c>
      <c r="I53" s="62">
        <v>122235.316734612</v>
      </c>
      <c r="J53" s="74">
        <v>127250.34810871398</v>
      </c>
      <c r="K53" s="74">
        <v>193600.398862848</v>
      </c>
      <c r="L53" s="60">
        <v>53655.274957975998</v>
      </c>
      <c r="M53" s="61">
        <v>56073.398105467</v>
      </c>
      <c r="N53" s="61">
        <v>9058.1741376379996</v>
      </c>
      <c r="O53" s="61">
        <v>8606.4130019379991</v>
      </c>
      <c r="P53" s="61">
        <v>10195.925956543002</v>
      </c>
      <c r="Q53" s="61">
        <v>3114.5642411429994</v>
      </c>
      <c r="R53" s="61">
        <v>45285.700257769</v>
      </c>
      <c r="S53" s="63">
        <v>7610.9482043739999</v>
      </c>
      <c r="T53" s="162">
        <v>12815.168835351002</v>
      </c>
      <c r="U53" s="52">
        <v>582480.0438431683</v>
      </c>
      <c r="V53" s="52">
        <v>2954.1345014439999</v>
      </c>
      <c r="W53" s="52">
        <v>250007.26663381234</v>
      </c>
      <c r="X53" s="121">
        <v>48915.276412148996</v>
      </c>
      <c r="Y53" s="121">
        <v>21435.527433266667</v>
      </c>
      <c r="Z53" s="121">
        <v>35591.770306389335</v>
      </c>
      <c r="AA53" s="121">
        <v>26987.23515055966</v>
      </c>
      <c r="AB53" s="121">
        <v>117077.45733144764</v>
      </c>
      <c r="AC53" s="52">
        <v>122516.32062074701</v>
      </c>
      <c r="AD53" s="52">
        <v>193460.43245899866</v>
      </c>
      <c r="AE53" s="121">
        <v>54107.521140226665</v>
      </c>
      <c r="AF53" s="121">
        <v>54694.136320765661</v>
      </c>
      <c r="AG53" s="121">
        <v>9730.2720412090002</v>
      </c>
      <c r="AH53" s="121">
        <v>8222.0014596163328</v>
      </c>
      <c r="AI53" s="121">
        <v>11034.953241587333</v>
      </c>
      <c r="AJ53" s="121">
        <v>3246.1856801110002</v>
      </c>
      <c r="AK53" s="121">
        <v>45025.529336685991</v>
      </c>
      <c r="AL53" s="121">
        <v>7399.8332387966684</v>
      </c>
      <c r="AM53" s="52">
        <v>13541.889628166333</v>
      </c>
      <c r="AN53" s="53">
        <v>4172205.383217996</v>
      </c>
      <c r="AO53" s="53">
        <v>23258.238787056001</v>
      </c>
      <c r="AP53" s="53">
        <v>1550447.206051941</v>
      </c>
      <c r="AQ53" s="122">
        <v>489404.96965246397</v>
      </c>
      <c r="AR53" s="122">
        <v>149663.726415604</v>
      </c>
      <c r="AS53" s="122">
        <v>132950.53650306398</v>
      </c>
      <c r="AT53" s="122">
        <v>79429.212714102992</v>
      </c>
      <c r="AU53" s="122">
        <v>698998.76076670608</v>
      </c>
      <c r="AV53" s="53">
        <v>574299.41555688204</v>
      </c>
      <c r="AW53" s="53">
        <v>1775070.8574808189</v>
      </c>
      <c r="AX53" s="122">
        <v>495619.51352823002</v>
      </c>
      <c r="AY53" s="122">
        <v>530260.16957884794</v>
      </c>
      <c r="AZ53" s="122">
        <v>203971.49682023199</v>
      </c>
      <c r="BA53" s="122">
        <v>40445.889972237004</v>
      </c>
      <c r="BB53" s="122">
        <v>42940.993204701997</v>
      </c>
      <c r="BC53" s="122">
        <v>21739.966172314002</v>
      </c>
      <c r="BD53" s="122">
        <v>363943.95595598203</v>
      </c>
      <c r="BE53" s="122">
        <v>76148.872248273998</v>
      </c>
      <c r="BF53" s="53">
        <v>249129.66534129804</v>
      </c>
    </row>
    <row r="54" spans="1:58" s="105" customFormat="1" x14ac:dyDescent="0.25">
      <c r="A54" s="98" t="s">
        <v>181</v>
      </c>
      <c r="B54" s="99">
        <v>625306.89321045508</v>
      </c>
      <c r="C54" s="100">
        <v>2891.3650208619997</v>
      </c>
      <c r="D54" s="100">
        <v>279372.50122116297</v>
      </c>
      <c r="E54" s="101">
        <v>49455.811409366004</v>
      </c>
      <c r="F54" s="102">
        <v>21024.076364587003</v>
      </c>
      <c r="G54" s="102">
        <v>42822.825155715997</v>
      </c>
      <c r="H54" s="102">
        <v>32287.128537623998</v>
      </c>
      <c r="I54" s="103">
        <v>133782.65975386999</v>
      </c>
      <c r="J54" s="100">
        <v>128896.63293681599</v>
      </c>
      <c r="K54" s="100">
        <v>201310.74884422903</v>
      </c>
      <c r="L54" s="101">
        <v>55867.396495736</v>
      </c>
      <c r="M54" s="102">
        <v>58386.900563814015</v>
      </c>
      <c r="N54" s="102">
        <v>9060.757325356999</v>
      </c>
      <c r="O54" s="102">
        <v>8636.8174949570021</v>
      </c>
      <c r="P54" s="102">
        <v>11870.035990808999</v>
      </c>
      <c r="Q54" s="102">
        <v>3249.1240115140004</v>
      </c>
      <c r="R54" s="102">
        <v>46830.648650977011</v>
      </c>
      <c r="S54" s="104">
        <v>7409.0683110650016</v>
      </c>
      <c r="T54" s="163">
        <v>12835.645187385</v>
      </c>
      <c r="U54" s="100">
        <v>609908.63333273504</v>
      </c>
      <c r="V54" s="100">
        <v>2869.4247799576674</v>
      </c>
      <c r="W54" s="100">
        <v>268875.96603976167</v>
      </c>
      <c r="X54" s="120">
        <v>49651.506049399999</v>
      </c>
      <c r="Y54" s="120">
        <v>21533.562678686998</v>
      </c>
      <c r="Z54" s="120">
        <v>40376.337370755668</v>
      </c>
      <c r="AA54" s="120">
        <v>30970.866803663332</v>
      </c>
      <c r="AB54" s="120">
        <v>126343.69313725567</v>
      </c>
      <c r="AC54" s="100">
        <v>124012.80573358333</v>
      </c>
      <c r="AD54" s="100">
        <v>200455.42722965503</v>
      </c>
      <c r="AE54" s="120">
        <v>55145.611810144335</v>
      </c>
      <c r="AF54" s="120">
        <v>57952.974720879669</v>
      </c>
      <c r="AG54" s="120">
        <v>9347.9272401546677</v>
      </c>
      <c r="AH54" s="120">
        <v>8967.7136929593344</v>
      </c>
      <c r="AI54" s="120">
        <v>11389.729877047001</v>
      </c>
      <c r="AJ54" s="120">
        <v>3212.3379314576664</v>
      </c>
      <c r="AK54" s="120">
        <v>46929.266831693669</v>
      </c>
      <c r="AL54" s="120">
        <v>7509.8651253186663</v>
      </c>
      <c r="AM54" s="100">
        <v>13695.009549777335</v>
      </c>
      <c r="AN54" s="100">
        <v>4339108.5587578481</v>
      </c>
      <c r="AO54" s="100">
        <v>24023.168460182002</v>
      </c>
      <c r="AP54" s="100">
        <v>1637586.9714679071</v>
      </c>
      <c r="AQ54" s="120">
        <v>506244.75241175503</v>
      </c>
      <c r="AR54" s="120">
        <v>151811.67634636399</v>
      </c>
      <c r="AS54" s="120">
        <v>144193.67027433001</v>
      </c>
      <c r="AT54" s="120">
        <v>88643.820412683999</v>
      </c>
      <c r="AU54" s="120">
        <v>746693.05202277412</v>
      </c>
      <c r="AV54" s="100">
        <v>582775.53495610098</v>
      </c>
      <c r="AW54" s="100">
        <v>1843857.161903763</v>
      </c>
      <c r="AX54" s="120">
        <v>496263.41605196998</v>
      </c>
      <c r="AY54" s="120">
        <v>562961.69650663598</v>
      </c>
      <c r="AZ54" s="120">
        <v>199174.600635932</v>
      </c>
      <c r="BA54" s="120">
        <v>47695.608626544999</v>
      </c>
      <c r="BB54" s="120">
        <v>44113.066469131001</v>
      </c>
      <c r="BC54" s="120">
        <v>21879.292135181</v>
      </c>
      <c r="BD54" s="120">
        <v>391677.362295945</v>
      </c>
      <c r="BE54" s="120">
        <v>80092.11918242299</v>
      </c>
      <c r="BF54" s="100">
        <v>250865.72196989501</v>
      </c>
    </row>
    <row r="55" spans="1:58" s="29" customFormat="1" x14ac:dyDescent="0.25">
      <c r="A55" s="37" t="s">
        <v>182</v>
      </c>
      <c r="B55" s="59">
        <v>632588.23815500305</v>
      </c>
      <c r="C55" s="74">
        <v>2825.1268755060005</v>
      </c>
      <c r="D55" s="74">
        <v>283058.36327323201</v>
      </c>
      <c r="E55" s="60">
        <v>46917.217027646009</v>
      </c>
      <c r="F55" s="61">
        <v>21179.605044037002</v>
      </c>
      <c r="G55" s="61">
        <v>42528.566325055006</v>
      </c>
      <c r="H55" s="61">
        <v>35936.288345583002</v>
      </c>
      <c r="I55" s="62">
        <v>136496.68653091099</v>
      </c>
      <c r="J55" s="74">
        <v>135121.33247931901</v>
      </c>
      <c r="K55" s="74">
        <v>198176.089781502</v>
      </c>
      <c r="L55" s="60">
        <v>54592.73019009101</v>
      </c>
      <c r="M55" s="61">
        <v>58259.308302051999</v>
      </c>
      <c r="N55" s="61">
        <v>8461.891128184001</v>
      </c>
      <c r="O55" s="61">
        <v>8335.5324585319995</v>
      </c>
      <c r="P55" s="61">
        <v>11394.059896678</v>
      </c>
      <c r="Q55" s="61">
        <v>3120.6416644100004</v>
      </c>
      <c r="R55" s="61">
        <v>46625.279525207996</v>
      </c>
      <c r="S55" s="63">
        <v>7386.6466163470004</v>
      </c>
      <c r="T55" s="162">
        <v>13407.325745444001</v>
      </c>
      <c r="U55" s="52">
        <v>635024.98003927467</v>
      </c>
      <c r="V55" s="52">
        <v>2910.8500598763335</v>
      </c>
      <c r="W55" s="52">
        <v>281754.789763548</v>
      </c>
      <c r="X55" s="121">
        <v>48445.210785642324</v>
      </c>
      <c r="Y55" s="121">
        <v>21463.867322104332</v>
      </c>
      <c r="Z55" s="121">
        <v>42515.833039100333</v>
      </c>
      <c r="AA55" s="121">
        <v>34978.080607863332</v>
      </c>
      <c r="AB55" s="121">
        <v>134351.79800883765</v>
      </c>
      <c r="AC55" s="52">
        <v>133990.72355194436</v>
      </c>
      <c r="AD55" s="52">
        <v>202583.93301685934</v>
      </c>
      <c r="AE55" s="121">
        <v>55864.058797430327</v>
      </c>
      <c r="AF55" s="121">
        <v>58924.85938187733</v>
      </c>
      <c r="AG55" s="121">
        <v>9432.7822314130008</v>
      </c>
      <c r="AH55" s="121">
        <v>8638.9423152893341</v>
      </c>
      <c r="AI55" s="121">
        <v>11429.258516059332</v>
      </c>
      <c r="AJ55" s="121">
        <v>3180.4366629369997</v>
      </c>
      <c r="AK55" s="121">
        <v>47564.678569932003</v>
      </c>
      <c r="AL55" s="121">
        <v>7548.9165419209994</v>
      </c>
      <c r="AM55" s="52">
        <v>13784.683647046668</v>
      </c>
      <c r="AN55" s="53">
        <v>4440660.3527038069</v>
      </c>
      <c r="AO55" s="53">
        <v>25455.808281019999</v>
      </c>
      <c r="AP55" s="53">
        <v>1689755.6022000462</v>
      </c>
      <c r="AQ55" s="122">
        <v>506747.67532635806</v>
      </c>
      <c r="AR55" s="122">
        <v>157770.173312425</v>
      </c>
      <c r="AS55" s="122">
        <v>149630.999224264</v>
      </c>
      <c r="AT55" s="122">
        <v>94781.223005519016</v>
      </c>
      <c r="AU55" s="122">
        <v>780825.53133148002</v>
      </c>
      <c r="AV55" s="53">
        <v>625867.15989360388</v>
      </c>
      <c r="AW55" s="53">
        <v>1843687.8428707852</v>
      </c>
      <c r="AX55" s="122">
        <v>497739.49295710702</v>
      </c>
      <c r="AY55" s="122">
        <v>567235.53765535308</v>
      </c>
      <c r="AZ55" s="122">
        <v>204069.24712787301</v>
      </c>
      <c r="BA55" s="122">
        <v>40945.362593789992</v>
      </c>
      <c r="BB55" s="122">
        <v>42082.717373898005</v>
      </c>
      <c r="BC55" s="122">
        <v>20516.029538967003</v>
      </c>
      <c r="BD55" s="122">
        <v>390168.981374025</v>
      </c>
      <c r="BE55" s="122">
        <v>80930.474249772</v>
      </c>
      <c r="BF55" s="53">
        <v>255893.93945835199</v>
      </c>
    </row>
    <row r="56" spans="1:58" s="29" customFormat="1" x14ac:dyDescent="0.25">
      <c r="A56" s="37" t="s">
        <v>183</v>
      </c>
      <c r="B56" s="59">
        <v>634323.81971369102</v>
      </c>
      <c r="C56" s="74">
        <v>2724.5395712650002</v>
      </c>
      <c r="D56" s="74">
        <v>286680.06848353206</v>
      </c>
      <c r="E56" s="60">
        <v>46940.239728572997</v>
      </c>
      <c r="F56" s="61">
        <v>21468.705608577999</v>
      </c>
      <c r="G56" s="61">
        <v>44623.118453484007</v>
      </c>
      <c r="H56" s="61">
        <v>37626.955311024001</v>
      </c>
      <c r="I56" s="62">
        <v>136021.04938187302</v>
      </c>
      <c r="J56" s="74">
        <v>133422.841123155</v>
      </c>
      <c r="K56" s="74">
        <v>198040.92134554204</v>
      </c>
      <c r="L56" s="60">
        <v>55601.145474489997</v>
      </c>
      <c r="M56" s="61">
        <v>58640.756334051002</v>
      </c>
      <c r="N56" s="61">
        <v>8598.7193429609997</v>
      </c>
      <c r="O56" s="61">
        <v>7890.560448502998</v>
      </c>
      <c r="P56" s="61">
        <v>10964.143393169003</v>
      </c>
      <c r="Q56" s="61">
        <v>3230.2421277099997</v>
      </c>
      <c r="R56" s="61">
        <v>46527.105857284005</v>
      </c>
      <c r="S56" s="63">
        <v>6588.2483673739998</v>
      </c>
      <c r="T56" s="162">
        <v>13455.449190197</v>
      </c>
      <c r="U56" s="52">
        <v>631583.81816639635</v>
      </c>
      <c r="V56" s="52">
        <v>2971.5574173683331</v>
      </c>
      <c r="W56" s="52">
        <v>282238.66454433039</v>
      </c>
      <c r="X56" s="121">
        <v>47268.320199015994</v>
      </c>
      <c r="Y56" s="121">
        <v>21555.86556210733</v>
      </c>
      <c r="Z56" s="121">
        <v>42927.778397613329</v>
      </c>
      <c r="AA56" s="121">
        <v>36422.136376021335</v>
      </c>
      <c r="AB56" s="121">
        <v>134064.56400957235</v>
      </c>
      <c r="AC56" s="52">
        <v>131159.100503322</v>
      </c>
      <c r="AD56" s="52">
        <v>200442.16029383428</v>
      </c>
      <c r="AE56" s="121">
        <v>55691.796131427</v>
      </c>
      <c r="AF56" s="121">
        <v>58332.402096227997</v>
      </c>
      <c r="AG56" s="121">
        <v>9537.9018336166646</v>
      </c>
      <c r="AH56" s="121">
        <v>8121.0297508000003</v>
      </c>
      <c r="AI56" s="121">
        <v>11369.134209418999</v>
      </c>
      <c r="AJ56" s="121">
        <v>3269.9187026869999</v>
      </c>
      <c r="AK56" s="121">
        <v>46714.465710788325</v>
      </c>
      <c r="AL56" s="121">
        <v>7405.5118588683326</v>
      </c>
      <c r="AM56" s="52">
        <v>14772.335407541332</v>
      </c>
      <c r="AN56" s="53">
        <v>4471919.6553505175</v>
      </c>
      <c r="AO56" s="53">
        <v>26516.489441980004</v>
      </c>
      <c r="AP56" s="53">
        <v>1680907.5733466169</v>
      </c>
      <c r="AQ56" s="122">
        <v>505427.26842508395</v>
      </c>
      <c r="AR56" s="122">
        <v>159222.173879593</v>
      </c>
      <c r="AS56" s="122">
        <v>147915.24634400598</v>
      </c>
      <c r="AT56" s="122">
        <v>97448.961258805008</v>
      </c>
      <c r="AU56" s="122">
        <v>770893.92343912902</v>
      </c>
      <c r="AV56" s="53">
        <v>629964.58684919798</v>
      </c>
      <c r="AW56" s="53">
        <v>1859067.772821628</v>
      </c>
      <c r="AX56" s="122">
        <v>511361.17089566507</v>
      </c>
      <c r="AY56" s="122">
        <v>564081.406901596</v>
      </c>
      <c r="AZ56" s="122">
        <v>213814.78861988403</v>
      </c>
      <c r="BA56" s="122">
        <v>39291.263554921999</v>
      </c>
      <c r="BB56" s="122">
        <v>43327.695902394</v>
      </c>
      <c r="BC56" s="122">
        <v>22714.061038344997</v>
      </c>
      <c r="BD56" s="122">
        <v>385381.92573046597</v>
      </c>
      <c r="BE56" s="122">
        <v>79095.460178356021</v>
      </c>
      <c r="BF56" s="53">
        <v>275463.23289109499</v>
      </c>
    </row>
    <row r="57" spans="1:58" s="29" customFormat="1" x14ac:dyDescent="0.25">
      <c r="A57" s="37" t="s">
        <v>184</v>
      </c>
      <c r="B57" s="59">
        <v>626182.61209838302</v>
      </c>
      <c r="C57" s="74">
        <v>3219.0873012349998</v>
      </c>
      <c r="D57" s="74">
        <v>276018.30009174504</v>
      </c>
      <c r="E57" s="60">
        <v>46527.531242266006</v>
      </c>
      <c r="F57" s="61">
        <v>21396.026591633996</v>
      </c>
      <c r="G57" s="61">
        <v>40663.89403706001</v>
      </c>
      <c r="H57" s="61">
        <v>37836.946348613004</v>
      </c>
      <c r="I57" s="62">
        <v>129593.90187217201</v>
      </c>
      <c r="J57" s="74">
        <v>139259.85348529997</v>
      </c>
      <c r="K57" s="74">
        <v>194139.59996906199</v>
      </c>
      <c r="L57" s="60">
        <v>54590.226599301997</v>
      </c>
      <c r="M57" s="61">
        <v>56338.010785202016</v>
      </c>
      <c r="N57" s="61">
        <v>8226.8630613379992</v>
      </c>
      <c r="O57" s="61">
        <v>7649.6212135380001</v>
      </c>
      <c r="P57" s="61">
        <v>10301.718982973</v>
      </c>
      <c r="Q57" s="61">
        <v>3040.4511820099997</v>
      </c>
      <c r="R57" s="61">
        <v>46998.181606556005</v>
      </c>
      <c r="S57" s="63">
        <v>6994.5265381429999</v>
      </c>
      <c r="T57" s="162">
        <v>13545.771251041</v>
      </c>
      <c r="U57" s="52">
        <v>618660.05615777301</v>
      </c>
      <c r="V57" s="52">
        <v>2836.5790870203332</v>
      </c>
      <c r="W57" s="52">
        <v>274827.88768180035</v>
      </c>
      <c r="X57" s="121">
        <v>46756.490843622661</v>
      </c>
      <c r="Y57" s="121">
        <v>21337.309142554001</v>
      </c>
      <c r="Z57" s="121">
        <v>41539.591951357004</v>
      </c>
      <c r="AA57" s="121">
        <v>37055.244738034329</v>
      </c>
      <c r="AB57" s="121">
        <v>128139.25100623234</v>
      </c>
      <c r="AC57" s="52">
        <v>129932.74415421304</v>
      </c>
      <c r="AD57" s="52">
        <v>195955.76182157369</v>
      </c>
      <c r="AE57" s="121">
        <v>54728.529434232332</v>
      </c>
      <c r="AF57" s="121">
        <v>56805.020037031005</v>
      </c>
      <c r="AG57" s="121">
        <v>9061.4803698756677</v>
      </c>
      <c r="AH57" s="121">
        <v>8025.2645854036664</v>
      </c>
      <c r="AI57" s="121">
        <v>10818.073026589665</v>
      </c>
      <c r="AJ57" s="121">
        <v>3202.8466385313336</v>
      </c>
      <c r="AK57" s="121">
        <v>46160.327464128</v>
      </c>
      <c r="AL57" s="121">
        <v>7154.2202657820008</v>
      </c>
      <c r="AM57" s="52">
        <v>15107.083413165667</v>
      </c>
      <c r="AN57" s="53">
        <v>4393657.1965956558</v>
      </c>
      <c r="AO57" s="53">
        <v>24707.446189586</v>
      </c>
      <c r="AP57" s="53">
        <v>1639885.3374049901</v>
      </c>
      <c r="AQ57" s="122">
        <v>510509.13788189006</v>
      </c>
      <c r="AR57" s="122">
        <v>162412.93243491498</v>
      </c>
      <c r="AS57" s="122">
        <v>137867.80232526601</v>
      </c>
      <c r="AT57" s="122">
        <v>91931.418677722992</v>
      </c>
      <c r="AU57" s="122">
        <v>737164.04608519597</v>
      </c>
      <c r="AV57" s="53">
        <v>626237.74867071304</v>
      </c>
      <c r="AW57" s="53">
        <v>1821117.0134090011</v>
      </c>
      <c r="AX57" s="122">
        <v>502698.17630835803</v>
      </c>
      <c r="AY57" s="122">
        <v>563522.29564276093</v>
      </c>
      <c r="AZ57" s="122">
        <v>201251.15401358402</v>
      </c>
      <c r="BA57" s="122">
        <v>38030.401667662009</v>
      </c>
      <c r="BB57" s="122">
        <v>41638.980455357996</v>
      </c>
      <c r="BC57" s="122">
        <v>21586.745768118002</v>
      </c>
      <c r="BD57" s="122">
        <v>379177.42114208499</v>
      </c>
      <c r="BE57" s="122">
        <v>73211.838411075005</v>
      </c>
      <c r="BF57" s="53">
        <v>281709.650921366</v>
      </c>
    </row>
    <row r="58" spans="1:58" s="105" customFormat="1" x14ac:dyDescent="0.25">
      <c r="A58" s="98" t="s">
        <v>185</v>
      </c>
      <c r="B58" s="99">
        <v>621618.162524838</v>
      </c>
      <c r="C58" s="100">
        <v>2957.5059960070002</v>
      </c>
      <c r="D58" s="100">
        <v>270989.03898127301</v>
      </c>
      <c r="E58" s="101">
        <v>46251.331668325001</v>
      </c>
      <c r="F58" s="102">
        <v>21284.923385686001</v>
      </c>
      <c r="G58" s="102">
        <v>39032.850517223</v>
      </c>
      <c r="H58" s="102">
        <v>36507.091938104997</v>
      </c>
      <c r="I58" s="103">
        <v>127912.84147193401</v>
      </c>
      <c r="J58" s="100">
        <v>141798.08069503098</v>
      </c>
      <c r="K58" s="100">
        <v>191444.965265095</v>
      </c>
      <c r="L58" s="101">
        <v>52826.437162080998</v>
      </c>
      <c r="M58" s="102">
        <v>54571.685980018003</v>
      </c>
      <c r="N58" s="102">
        <v>8472.0866674829995</v>
      </c>
      <c r="O58" s="102">
        <v>8010.1514576619984</v>
      </c>
      <c r="P58" s="102">
        <v>10513.698171828999</v>
      </c>
      <c r="Q58" s="102">
        <v>3055.5575002099999</v>
      </c>
      <c r="R58" s="102">
        <v>46856.982029999999</v>
      </c>
      <c r="S58" s="104">
        <v>7138.3662958119985</v>
      </c>
      <c r="T58" s="163">
        <v>14428.571587432001</v>
      </c>
      <c r="U58" s="100">
        <v>614305.90624045359</v>
      </c>
      <c r="V58" s="100">
        <v>2980.5423965243335</v>
      </c>
      <c r="W58" s="100">
        <v>269196.76261618134</v>
      </c>
      <c r="X58" s="120">
        <v>46792.32497975033</v>
      </c>
      <c r="Y58" s="120">
        <v>21477.548906089</v>
      </c>
      <c r="Z58" s="120">
        <v>39162.04169791699</v>
      </c>
      <c r="AA58" s="120">
        <v>37260.865177629334</v>
      </c>
      <c r="AB58" s="120">
        <v>124503.98185479567</v>
      </c>
      <c r="AC58" s="100">
        <v>131978.82174706299</v>
      </c>
      <c r="AD58" s="100">
        <v>194634.69656451099</v>
      </c>
      <c r="AE58" s="120">
        <v>53941.691066130668</v>
      </c>
      <c r="AF58" s="120">
        <v>56248.422180491994</v>
      </c>
      <c r="AG58" s="120">
        <v>9020.5065795209994</v>
      </c>
      <c r="AH58" s="120">
        <v>7850.2579984389995</v>
      </c>
      <c r="AI58" s="120">
        <v>10491.619410028668</v>
      </c>
      <c r="AJ58" s="120">
        <v>3080.0097598309999</v>
      </c>
      <c r="AK58" s="120">
        <v>46594.368961644657</v>
      </c>
      <c r="AL58" s="120">
        <v>7407.8206084240001</v>
      </c>
      <c r="AM58" s="100">
        <v>15515.082916174002</v>
      </c>
      <c r="AN58" s="100">
        <v>4408914.4904120732</v>
      </c>
      <c r="AO58" s="100">
        <v>26487.282468238001</v>
      </c>
      <c r="AP58" s="100">
        <v>1623656.2723971659</v>
      </c>
      <c r="AQ58" s="120">
        <v>509525.56860843603</v>
      </c>
      <c r="AR58" s="120">
        <v>161458.76487933801</v>
      </c>
      <c r="AS58" s="120">
        <v>130788.29733976099</v>
      </c>
      <c r="AT58" s="120">
        <v>94541.170576912002</v>
      </c>
      <c r="AU58" s="120">
        <v>727342.47099271906</v>
      </c>
      <c r="AV58" s="100">
        <v>640336.74860287597</v>
      </c>
      <c r="AW58" s="100">
        <v>1839088.2211482418</v>
      </c>
      <c r="AX58" s="120">
        <v>499094.83823950891</v>
      </c>
      <c r="AY58" s="120">
        <v>556623.54617157101</v>
      </c>
      <c r="AZ58" s="120">
        <v>200548.05478635602</v>
      </c>
      <c r="BA58" s="120">
        <v>40210.960373386006</v>
      </c>
      <c r="BB58" s="120">
        <v>41052.963307651</v>
      </c>
      <c r="BC58" s="120">
        <v>21892.179499661001</v>
      </c>
      <c r="BD58" s="120">
        <v>400219.39635860996</v>
      </c>
      <c r="BE58" s="120">
        <v>79446.282411498003</v>
      </c>
      <c r="BF58" s="100">
        <v>279345.96579555102</v>
      </c>
    </row>
    <row r="59" spans="1:58" s="29" customFormat="1" x14ac:dyDescent="0.25">
      <c r="A59" s="37" t="s">
        <v>186</v>
      </c>
      <c r="B59" s="59">
        <v>594035.87378408399</v>
      </c>
      <c r="C59" s="74">
        <v>2974.0014445470006</v>
      </c>
      <c r="D59" s="74">
        <v>257295.53726661502</v>
      </c>
      <c r="E59" s="60">
        <v>44970.278664574013</v>
      </c>
      <c r="F59" s="61">
        <v>20915.575396977998</v>
      </c>
      <c r="G59" s="61">
        <v>37459.141931163002</v>
      </c>
      <c r="H59" s="61">
        <v>33510.71065157</v>
      </c>
      <c r="I59" s="62">
        <v>120439.83062233002</v>
      </c>
      <c r="J59" s="74">
        <v>134198.401819144</v>
      </c>
      <c r="K59" s="74">
        <v>186769.46636817098</v>
      </c>
      <c r="L59" s="60">
        <v>53450.322467769998</v>
      </c>
      <c r="M59" s="61">
        <v>54035.006082980995</v>
      </c>
      <c r="N59" s="61">
        <v>8499.7644184849996</v>
      </c>
      <c r="O59" s="61">
        <v>7327.2460284070003</v>
      </c>
      <c r="P59" s="61">
        <v>9395.0506261420014</v>
      </c>
      <c r="Q59" s="61">
        <v>2922.1353573450001</v>
      </c>
      <c r="R59" s="61">
        <v>45166.277620149012</v>
      </c>
      <c r="S59" s="63">
        <v>5973.6637668919993</v>
      </c>
      <c r="T59" s="162">
        <v>12798.466885606997</v>
      </c>
      <c r="U59" s="52">
        <v>591151.22111211938</v>
      </c>
      <c r="V59" s="52">
        <v>2930.6246097433336</v>
      </c>
      <c r="W59" s="52">
        <v>259024.63796008503</v>
      </c>
      <c r="X59" s="121">
        <v>44771.786243745672</v>
      </c>
      <c r="Y59" s="121">
        <v>21040.803603117671</v>
      </c>
      <c r="Z59" s="121">
        <v>37494.786734799665</v>
      </c>
      <c r="AA59" s="121">
        <v>35418.746823702997</v>
      </c>
      <c r="AB59" s="121">
        <v>120298.51455471902</v>
      </c>
      <c r="AC59" s="52">
        <v>127212.05507845168</v>
      </c>
      <c r="AD59" s="52">
        <v>187898.27068473469</v>
      </c>
      <c r="AE59" s="121">
        <v>52967.957684565008</v>
      </c>
      <c r="AF59" s="121">
        <v>54933.802873737666</v>
      </c>
      <c r="AG59" s="121">
        <v>9168.8509434903335</v>
      </c>
      <c r="AH59" s="121">
        <v>7640.3993123106675</v>
      </c>
      <c r="AI59" s="121">
        <v>9485.0013294513337</v>
      </c>
      <c r="AJ59" s="121">
        <v>2976.0422238536667</v>
      </c>
      <c r="AK59" s="121">
        <v>44564.22429645167</v>
      </c>
      <c r="AL59" s="121">
        <v>6161.9920208743342</v>
      </c>
      <c r="AM59" s="52">
        <v>14085.632779104664</v>
      </c>
      <c r="AN59" s="53">
        <v>4276011.3244690513</v>
      </c>
      <c r="AO59" s="53">
        <v>26351.184290025998</v>
      </c>
      <c r="AP59" s="53">
        <v>1582156.8927050703</v>
      </c>
      <c r="AQ59" s="122">
        <v>498634.01938804396</v>
      </c>
      <c r="AR59" s="122">
        <v>160756.915264551</v>
      </c>
      <c r="AS59" s="122">
        <v>126517.68785314899</v>
      </c>
      <c r="AT59" s="122">
        <v>87833.970394356991</v>
      </c>
      <c r="AU59" s="122">
        <v>708414.29980496899</v>
      </c>
      <c r="AV59" s="53">
        <v>613413.27323712793</v>
      </c>
      <c r="AW59" s="53">
        <v>1795928.268651549</v>
      </c>
      <c r="AX59" s="122">
        <v>492821.71906676801</v>
      </c>
      <c r="AY59" s="122">
        <v>551548.981372535</v>
      </c>
      <c r="AZ59" s="122">
        <v>205960.19849609403</v>
      </c>
      <c r="BA59" s="122">
        <v>36824.554268847001</v>
      </c>
      <c r="BB59" s="122">
        <v>38720.926237204003</v>
      </c>
      <c r="BC59" s="122">
        <v>19424.544316217001</v>
      </c>
      <c r="BD59" s="122">
        <v>378207.558312712</v>
      </c>
      <c r="BE59" s="122">
        <v>72419.786581171997</v>
      </c>
      <c r="BF59" s="53">
        <v>258161.70558527799</v>
      </c>
    </row>
    <row r="60" spans="1:58" s="29" customFormat="1" x14ac:dyDescent="0.25">
      <c r="A60" s="37" t="s">
        <v>187</v>
      </c>
      <c r="B60" s="59">
        <v>574450.74984245305</v>
      </c>
      <c r="C60" s="74">
        <v>2962.5206147630006</v>
      </c>
      <c r="D60" s="74">
        <v>246329.74865775701</v>
      </c>
      <c r="E60" s="60">
        <v>44387.005680990005</v>
      </c>
      <c r="F60" s="61">
        <v>20294.839399893004</v>
      </c>
      <c r="G60" s="61">
        <v>37453.656502881</v>
      </c>
      <c r="H60" s="61">
        <v>30977.326769024003</v>
      </c>
      <c r="I60" s="62">
        <v>113216.92030496901</v>
      </c>
      <c r="J60" s="74">
        <v>129731.95388374798</v>
      </c>
      <c r="K60" s="74">
        <v>182866.81055498304</v>
      </c>
      <c r="L60" s="60">
        <v>51598.487617344996</v>
      </c>
      <c r="M60" s="61">
        <v>53337.911643236002</v>
      </c>
      <c r="N60" s="61">
        <v>8158.0055310110001</v>
      </c>
      <c r="O60" s="61">
        <v>7104.8043414119984</v>
      </c>
      <c r="P60" s="61">
        <v>9559.9249339730013</v>
      </c>
      <c r="Q60" s="61">
        <v>2885.3290116469993</v>
      </c>
      <c r="R60" s="61">
        <v>44238.500889970994</v>
      </c>
      <c r="S60" s="63">
        <v>5983.846586388001</v>
      </c>
      <c r="T60" s="162">
        <v>12559.716131202002</v>
      </c>
      <c r="U60" s="52">
        <v>581024.15678848105</v>
      </c>
      <c r="V60" s="52">
        <v>2902.3702260629998</v>
      </c>
      <c r="W60" s="52">
        <v>249877.415292919</v>
      </c>
      <c r="X60" s="121">
        <v>45360.049664971673</v>
      </c>
      <c r="Y60" s="121">
        <v>20725.183479709001</v>
      </c>
      <c r="Z60" s="121">
        <v>36933.942277613671</v>
      </c>
      <c r="AA60" s="121">
        <v>32242.327441292</v>
      </c>
      <c r="AB60" s="121">
        <v>114615.91242933266</v>
      </c>
      <c r="AC60" s="52">
        <v>127012.06882909134</v>
      </c>
      <c r="AD60" s="52">
        <v>187383.84281402003</v>
      </c>
      <c r="AE60" s="121">
        <v>52864.450131412334</v>
      </c>
      <c r="AF60" s="121">
        <v>55123.298562514341</v>
      </c>
      <c r="AG60" s="121">
        <v>9060.6298594646669</v>
      </c>
      <c r="AH60" s="121">
        <v>7265.6243847539999</v>
      </c>
      <c r="AI60" s="121">
        <v>9454.0385691893334</v>
      </c>
      <c r="AJ60" s="121">
        <v>2909.1512031493335</v>
      </c>
      <c r="AK60" s="121">
        <v>44521.871488359997</v>
      </c>
      <c r="AL60" s="121">
        <v>6184.7786151759983</v>
      </c>
      <c r="AM60" s="52">
        <v>13848.459626387668</v>
      </c>
      <c r="AN60" s="53">
        <v>4255704.9062526347</v>
      </c>
      <c r="AO60" s="53">
        <v>26889.281633849001</v>
      </c>
      <c r="AP60" s="53">
        <v>1564315.3729165918</v>
      </c>
      <c r="AQ60" s="122">
        <v>510535.73071801104</v>
      </c>
      <c r="AR60" s="122">
        <v>161743.063642058</v>
      </c>
      <c r="AS60" s="122">
        <v>126105.75840851199</v>
      </c>
      <c r="AT60" s="122">
        <v>80286.672732084</v>
      </c>
      <c r="AU60" s="122">
        <v>685644.14741592691</v>
      </c>
      <c r="AV60" s="53">
        <v>614973.36135976599</v>
      </c>
      <c r="AW60" s="53">
        <v>1792828.2106890301</v>
      </c>
      <c r="AX60" s="122">
        <v>486515.89280520799</v>
      </c>
      <c r="AY60" s="122">
        <v>558007.33613745403</v>
      </c>
      <c r="AZ60" s="122">
        <v>204678.697323145</v>
      </c>
      <c r="BA60" s="122">
        <v>36847.389289708</v>
      </c>
      <c r="BB60" s="122">
        <v>38541.044331669</v>
      </c>
      <c r="BC60" s="122">
        <v>18672.555339429004</v>
      </c>
      <c r="BD60" s="122">
        <v>376364.00820945302</v>
      </c>
      <c r="BE60" s="122">
        <v>73201.287252964015</v>
      </c>
      <c r="BF60" s="53">
        <v>256698.67965339799</v>
      </c>
    </row>
    <row r="61" spans="1:58" s="29" customFormat="1" x14ac:dyDescent="0.25">
      <c r="A61" s="37" t="s">
        <v>188</v>
      </c>
      <c r="B61" s="59">
        <v>549133.18027702603</v>
      </c>
      <c r="C61" s="74">
        <v>2970.7543498149998</v>
      </c>
      <c r="D61" s="74">
        <v>232875.12863874101</v>
      </c>
      <c r="E61" s="60">
        <v>44303.398265372001</v>
      </c>
      <c r="F61" s="61">
        <v>19771.566113929002</v>
      </c>
      <c r="G61" s="61">
        <v>33973.896324740999</v>
      </c>
      <c r="H61" s="61">
        <v>28016.854597028003</v>
      </c>
      <c r="I61" s="62">
        <v>106809.41333767099</v>
      </c>
      <c r="J61" s="74">
        <v>124337.12754240201</v>
      </c>
      <c r="K61" s="74">
        <v>177580.395813765</v>
      </c>
      <c r="L61" s="60">
        <v>50343.047238830004</v>
      </c>
      <c r="M61" s="61">
        <v>52723.225348198001</v>
      </c>
      <c r="N61" s="61">
        <v>8311.4797543269997</v>
      </c>
      <c r="O61" s="61">
        <v>6796.0140986960005</v>
      </c>
      <c r="P61" s="61">
        <v>8196.7357810050016</v>
      </c>
      <c r="Q61" s="61">
        <v>2460.0314194789994</v>
      </c>
      <c r="R61" s="61">
        <v>42709.255125006006</v>
      </c>
      <c r="S61" s="63">
        <v>6040.6070482240011</v>
      </c>
      <c r="T61" s="162">
        <v>11369.773932302998</v>
      </c>
      <c r="U61" s="52">
        <v>558020.192238105</v>
      </c>
      <c r="V61" s="52">
        <v>2878.0719505489997</v>
      </c>
      <c r="W61" s="52">
        <v>236946.98407471567</v>
      </c>
      <c r="X61" s="121">
        <v>44024.970341989334</v>
      </c>
      <c r="Y61" s="121">
        <v>20508.315596183002</v>
      </c>
      <c r="Z61" s="121">
        <v>34741.292353630335</v>
      </c>
      <c r="AA61" s="121">
        <v>28941.049702253</v>
      </c>
      <c r="AB61" s="121">
        <v>108731.35608066</v>
      </c>
      <c r="AC61" s="52">
        <v>122847.97092879633</v>
      </c>
      <c r="AD61" s="52">
        <v>182071.57903313229</v>
      </c>
      <c r="AE61" s="121">
        <v>51088.418906047002</v>
      </c>
      <c r="AF61" s="121">
        <v>53413.419482121659</v>
      </c>
      <c r="AG61" s="121">
        <v>9181.564327234335</v>
      </c>
      <c r="AH61" s="121">
        <v>7018.7488364669989</v>
      </c>
      <c r="AI61" s="121">
        <v>9088.3896014179991</v>
      </c>
      <c r="AJ61" s="121">
        <v>2747.9743574643339</v>
      </c>
      <c r="AK61" s="121">
        <v>43068.796407441667</v>
      </c>
      <c r="AL61" s="121">
        <v>6464.2671149383341</v>
      </c>
      <c r="AM61" s="52">
        <v>13275.586250911665</v>
      </c>
      <c r="AN61" s="53">
        <v>4127466.759102012</v>
      </c>
      <c r="AO61" s="53">
        <v>24533.288397683002</v>
      </c>
      <c r="AP61" s="53">
        <v>1510256.1589255792</v>
      </c>
      <c r="AQ61" s="122">
        <v>501176.16973403806</v>
      </c>
      <c r="AR61" s="122">
        <v>162516.404735449</v>
      </c>
      <c r="AS61" s="122">
        <v>122300.84689389801</v>
      </c>
      <c r="AT61" s="122">
        <v>73322.81039899899</v>
      </c>
      <c r="AU61" s="122">
        <v>650939.92716319498</v>
      </c>
      <c r="AV61" s="53">
        <v>601833.64193751593</v>
      </c>
      <c r="AW61" s="53">
        <v>1747866.1194741467</v>
      </c>
      <c r="AX61" s="122">
        <v>471270.397254045</v>
      </c>
      <c r="AY61" s="122">
        <v>546816.18367844599</v>
      </c>
      <c r="AZ61" s="122">
        <v>205046.32934801999</v>
      </c>
      <c r="BA61" s="122">
        <v>33174.319576124995</v>
      </c>
      <c r="BB61" s="122">
        <v>36032.524083806995</v>
      </c>
      <c r="BC61" s="122">
        <v>17375.240466410003</v>
      </c>
      <c r="BD61" s="122">
        <v>360865.31453751499</v>
      </c>
      <c r="BE61" s="122">
        <v>77285.810529779003</v>
      </c>
      <c r="BF61" s="53">
        <v>242977.55036708701</v>
      </c>
    </row>
    <row r="62" spans="1:58" s="105" customFormat="1" x14ac:dyDescent="0.25">
      <c r="A62" s="98" t="s">
        <v>189</v>
      </c>
      <c r="B62" s="99">
        <v>532968.17019225995</v>
      </c>
      <c r="C62" s="100">
        <v>2887.2940876359999</v>
      </c>
      <c r="D62" s="100">
        <v>222464.94862696901</v>
      </c>
      <c r="E62" s="101">
        <v>45153.288147099003</v>
      </c>
      <c r="F62" s="102">
        <v>20148.619005823002</v>
      </c>
      <c r="G62" s="102">
        <v>31837.703377081001</v>
      </c>
      <c r="H62" s="102">
        <v>23597.440671282999</v>
      </c>
      <c r="I62" s="103">
        <v>101727.897425683</v>
      </c>
      <c r="J62" s="100">
        <v>118144.92593257899</v>
      </c>
      <c r="K62" s="100">
        <v>178656.570748503</v>
      </c>
      <c r="L62" s="101">
        <v>50271.611345659992</v>
      </c>
      <c r="M62" s="102">
        <v>54038.778439659</v>
      </c>
      <c r="N62" s="102">
        <v>8199.7716197069985</v>
      </c>
      <c r="O62" s="102">
        <v>6622.578164214</v>
      </c>
      <c r="P62" s="102">
        <v>9050.372800287998</v>
      </c>
      <c r="Q62" s="102">
        <v>2521.6780540890009</v>
      </c>
      <c r="R62" s="102">
        <v>42070.331512952012</v>
      </c>
      <c r="S62" s="104">
        <v>5881.4488119339994</v>
      </c>
      <c r="T62" s="163">
        <v>10814.430796573</v>
      </c>
      <c r="U62" s="100">
        <v>539875.50660690258</v>
      </c>
      <c r="V62" s="100">
        <v>2964.0361990246661</v>
      </c>
      <c r="W62" s="100">
        <v>225966.41400664169</v>
      </c>
      <c r="X62" s="120">
        <v>44733.729142185999</v>
      </c>
      <c r="Y62" s="120">
        <v>20308.884479343335</v>
      </c>
      <c r="Z62" s="120">
        <v>32381.908499512665</v>
      </c>
      <c r="AA62" s="120">
        <v>26140.560602979331</v>
      </c>
      <c r="AB62" s="120">
        <v>102401.33128262032</v>
      </c>
      <c r="AC62" s="100">
        <v>119955.71124204867</v>
      </c>
      <c r="AD62" s="100">
        <v>179157.28779975232</v>
      </c>
      <c r="AE62" s="120">
        <v>49525.502637011326</v>
      </c>
      <c r="AF62" s="120">
        <v>53569.282624946005</v>
      </c>
      <c r="AG62" s="120">
        <v>9325.3776483446654</v>
      </c>
      <c r="AH62" s="120">
        <v>6696.7413150696666</v>
      </c>
      <c r="AI62" s="120">
        <v>8665.0377931816674</v>
      </c>
      <c r="AJ62" s="120">
        <v>2501.9317302599998</v>
      </c>
      <c r="AK62" s="120">
        <v>42487.242036962329</v>
      </c>
      <c r="AL62" s="120">
        <v>6386.1720139766667</v>
      </c>
      <c r="AM62" s="100">
        <v>11832.057359435334</v>
      </c>
      <c r="AN62" s="100">
        <v>4058553.9683510996</v>
      </c>
      <c r="AO62" s="100">
        <v>26145.227050917001</v>
      </c>
      <c r="AP62" s="100">
        <v>1469142.860413488</v>
      </c>
      <c r="AQ62" s="120">
        <v>499610.749744475</v>
      </c>
      <c r="AR62" s="120">
        <v>163219.95639128899</v>
      </c>
      <c r="AS62" s="120">
        <v>115871.96252817199</v>
      </c>
      <c r="AT62" s="120">
        <v>67695.776816712998</v>
      </c>
      <c r="AU62" s="120">
        <v>622744.41493283887</v>
      </c>
      <c r="AV62" s="100">
        <v>598080.81344536506</v>
      </c>
      <c r="AW62" s="100">
        <v>1750125.4772757289</v>
      </c>
      <c r="AX62" s="120">
        <v>464294.97719292797</v>
      </c>
      <c r="AY62" s="120">
        <v>552132.65414389002</v>
      </c>
      <c r="AZ62" s="120">
        <v>207104.67054663796</v>
      </c>
      <c r="BA62" s="120">
        <v>35012.846652576001</v>
      </c>
      <c r="BB62" s="120">
        <v>34565.480712074001</v>
      </c>
      <c r="BC62" s="120">
        <v>17378.525093280998</v>
      </c>
      <c r="BD62" s="120">
        <v>360065.93930911005</v>
      </c>
      <c r="BE62" s="120">
        <v>79570.383625232003</v>
      </c>
      <c r="BF62" s="100">
        <v>215059.590165601</v>
      </c>
    </row>
    <row r="63" spans="1:58" s="29" customFormat="1" x14ac:dyDescent="0.25">
      <c r="A63" s="37" t="s">
        <v>190</v>
      </c>
      <c r="B63" s="59">
        <v>550794.79718367499</v>
      </c>
      <c r="C63" s="74">
        <v>2960.9873101260005</v>
      </c>
      <c r="D63" s="74">
        <v>231524.24718474201</v>
      </c>
      <c r="E63" s="60">
        <v>47132.472935477999</v>
      </c>
      <c r="F63" s="61">
        <v>19659.811982572999</v>
      </c>
      <c r="G63" s="61">
        <v>33535.619542729008</v>
      </c>
      <c r="H63" s="61">
        <v>25703.481714423997</v>
      </c>
      <c r="I63" s="62">
        <v>105492.861009538</v>
      </c>
      <c r="J63" s="74">
        <v>124145.26169992202</v>
      </c>
      <c r="K63" s="74">
        <v>181340.61643745302</v>
      </c>
      <c r="L63" s="60">
        <v>49818.497842797005</v>
      </c>
      <c r="M63" s="61">
        <v>56646.854109241001</v>
      </c>
      <c r="N63" s="61">
        <v>8573.2655278810016</v>
      </c>
      <c r="O63" s="61">
        <v>6182.3813415389986</v>
      </c>
      <c r="P63" s="61">
        <v>8857.0923060660007</v>
      </c>
      <c r="Q63" s="61">
        <v>2451.9192190890003</v>
      </c>
      <c r="R63" s="61">
        <v>42364.880496835998</v>
      </c>
      <c r="S63" s="63">
        <v>6445.7255940039995</v>
      </c>
      <c r="T63" s="162">
        <v>10823.684551432001</v>
      </c>
      <c r="U63" s="52">
        <v>542344.91856638237</v>
      </c>
      <c r="V63" s="52">
        <v>2893.2390351409999</v>
      </c>
      <c r="W63" s="52">
        <v>227258.59982077204</v>
      </c>
      <c r="X63" s="121">
        <v>46409.372959205</v>
      </c>
      <c r="Y63" s="121">
        <v>20131.343990259003</v>
      </c>
      <c r="Z63" s="121">
        <v>32701.860880001001</v>
      </c>
      <c r="AA63" s="121">
        <v>25640.626745644331</v>
      </c>
      <c r="AB63" s="121">
        <v>102375.39524566266</v>
      </c>
      <c r="AC63" s="52">
        <v>118114.57131095033</v>
      </c>
      <c r="AD63" s="52">
        <v>182325.74330279167</v>
      </c>
      <c r="AE63" s="121">
        <v>50132.705338776337</v>
      </c>
      <c r="AF63" s="121">
        <v>56600.515007873335</v>
      </c>
      <c r="AG63" s="121">
        <v>9397.3276053020018</v>
      </c>
      <c r="AH63" s="121">
        <v>6091.499871682001</v>
      </c>
      <c r="AI63" s="121">
        <v>8826.7829017013337</v>
      </c>
      <c r="AJ63" s="121">
        <v>2517.3291000459999</v>
      </c>
      <c r="AK63" s="121">
        <v>42353.006252906664</v>
      </c>
      <c r="AL63" s="121">
        <v>6406.5772245039989</v>
      </c>
      <c r="AM63" s="52">
        <v>11752.765096727335</v>
      </c>
      <c r="AN63" s="53">
        <v>4268426.5036252169</v>
      </c>
      <c r="AO63" s="53">
        <v>27077.868402672</v>
      </c>
      <c r="AP63" s="53">
        <v>1560868.249420499</v>
      </c>
      <c r="AQ63" s="122">
        <v>543297.13492201106</v>
      </c>
      <c r="AR63" s="122">
        <v>167241.78583448497</v>
      </c>
      <c r="AS63" s="122">
        <v>123711.47845754001</v>
      </c>
      <c r="AT63" s="122">
        <v>73801.802640531998</v>
      </c>
      <c r="AU63" s="122">
        <v>652816.04756593099</v>
      </c>
      <c r="AV63" s="53">
        <v>611365.01124890789</v>
      </c>
      <c r="AW63" s="53">
        <v>1843727.525150477</v>
      </c>
      <c r="AX63" s="122">
        <v>492617.80590182601</v>
      </c>
      <c r="AY63" s="122">
        <v>609239.30700719601</v>
      </c>
      <c r="AZ63" s="122">
        <v>208938.66024159902</v>
      </c>
      <c r="BA63" s="122">
        <v>30263.676938409997</v>
      </c>
      <c r="BB63" s="122">
        <v>36270.257083890006</v>
      </c>
      <c r="BC63" s="122">
        <v>16258.755688235</v>
      </c>
      <c r="BD63" s="122">
        <v>373090.78465767205</v>
      </c>
      <c r="BE63" s="122">
        <v>77048.277631649005</v>
      </c>
      <c r="BF63" s="53">
        <v>225387.84940266097</v>
      </c>
    </row>
    <row r="64" spans="1:58" s="29" customFormat="1" x14ac:dyDescent="0.25">
      <c r="A64" s="37" t="s">
        <v>191</v>
      </c>
      <c r="B64" s="59">
        <v>544972.65925103903</v>
      </c>
      <c r="C64" s="74">
        <v>2956.0673520109999</v>
      </c>
      <c r="D64" s="74">
        <v>229508.82281055598</v>
      </c>
      <c r="E64" s="60">
        <v>42352.525326100993</v>
      </c>
      <c r="F64" s="61">
        <v>19238.778208580003</v>
      </c>
      <c r="G64" s="61">
        <v>34147.034685517996</v>
      </c>
      <c r="H64" s="61">
        <v>28100.489887366995</v>
      </c>
      <c r="I64" s="62">
        <v>105669.99470299001</v>
      </c>
      <c r="J64" s="74">
        <v>125819.57956306799</v>
      </c>
      <c r="K64" s="74">
        <v>176013.40998100699</v>
      </c>
      <c r="L64" s="60">
        <v>48205.659669610002</v>
      </c>
      <c r="M64" s="61">
        <v>53650.012953447003</v>
      </c>
      <c r="N64" s="61">
        <v>8240.420731096001</v>
      </c>
      <c r="O64" s="61">
        <v>6181.9703646990001</v>
      </c>
      <c r="P64" s="61">
        <v>9263.3293345130005</v>
      </c>
      <c r="Q64" s="61">
        <v>2658.1716438349999</v>
      </c>
      <c r="R64" s="61">
        <v>41985.598142085997</v>
      </c>
      <c r="S64" s="63">
        <v>5828.247141720999</v>
      </c>
      <c r="T64" s="162">
        <v>10674.779544397001</v>
      </c>
      <c r="U64" s="52">
        <v>544349.50336702401</v>
      </c>
      <c r="V64" s="52">
        <v>2909.5983225506666</v>
      </c>
      <c r="W64" s="52">
        <v>227872.73220432564</v>
      </c>
      <c r="X64" s="121">
        <v>44482.781993960998</v>
      </c>
      <c r="Y64" s="121">
        <v>19704.528112282667</v>
      </c>
      <c r="Z64" s="121">
        <v>33231.277181545665</v>
      </c>
      <c r="AA64" s="121">
        <v>27286.545352199002</v>
      </c>
      <c r="AB64" s="121">
        <v>103167.59956433733</v>
      </c>
      <c r="AC64" s="52">
        <v>121241.79441840766</v>
      </c>
      <c r="AD64" s="52">
        <v>180741.25644417701</v>
      </c>
      <c r="AE64" s="121">
        <v>49114.694054044667</v>
      </c>
      <c r="AF64" s="121">
        <v>56146.864924053334</v>
      </c>
      <c r="AG64" s="121">
        <v>9382.2881295916668</v>
      </c>
      <c r="AH64" s="121">
        <v>6207.0537671276679</v>
      </c>
      <c r="AI64" s="121">
        <v>9074.212780036336</v>
      </c>
      <c r="AJ64" s="121">
        <v>2579.596370738333</v>
      </c>
      <c r="AK64" s="121">
        <v>41913.614950495008</v>
      </c>
      <c r="AL64" s="121">
        <v>6322.9314680899988</v>
      </c>
      <c r="AM64" s="52">
        <v>11584.121977563</v>
      </c>
      <c r="AN64" s="53">
        <v>4155097.7870684657</v>
      </c>
      <c r="AO64" s="53">
        <v>27481.437184257</v>
      </c>
      <c r="AP64" s="53">
        <v>1521574.308408011</v>
      </c>
      <c r="AQ64" s="122">
        <v>516496.15160780097</v>
      </c>
      <c r="AR64" s="122">
        <v>162263.84765589802</v>
      </c>
      <c r="AS64" s="122">
        <v>121493.64094156699</v>
      </c>
      <c r="AT64" s="122">
        <v>75802.775662760003</v>
      </c>
      <c r="AU64" s="122">
        <v>645517.89253998501</v>
      </c>
      <c r="AV64" s="53">
        <v>611018.78204864298</v>
      </c>
      <c r="AW64" s="53">
        <v>1776940.4399499521</v>
      </c>
      <c r="AX64" s="122">
        <v>468261.71155862894</v>
      </c>
      <c r="AY64" s="122">
        <v>579155.36184560799</v>
      </c>
      <c r="AZ64" s="122">
        <v>209065.306868794</v>
      </c>
      <c r="BA64" s="122">
        <v>32324.855297503003</v>
      </c>
      <c r="BB64" s="122">
        <v>37503.733982685</v>
      </c>
      <c r="BC64" s="122">
        <v>16589.848574778</v>
      </c>
      <c r="BD64" s="122">
        <v>358744.08092214999</v>
      </c>
      <c r="BE64" s="122">
        <v>75295.540899805012</v>
      </c>
      <c r="BF64" s="53">
        <v>218082.81947760296</v>
      </c>
    </row>
    <row r="65" spans="1:58" s="29" customFormat="1" x14ac:dyDescent="0.25">
      <c r="A65" s="37" t="s">
        <v>192</v>
      </c>
      <c r="B65" s="59">
        <v>560376.51174275205</v>
      </c>
      <c r="C65" s="74">
        <v>3013.2372762090004</v>
      </c>
      <c r="D65" s="74">
        <v>234295.11583415201</v>
      </c>
      <c r="E65" s="60">
        <v>44012.370868595004</v>
      </c>
      <c r="F65" s="61">
        <v>19036.200370571001</v>
      </c>
      <c r="G65" s="61">
        <v>34658.415923497996</v>
      </c>
      <c r="H65" s="61">
        <v>27706.909880819003</v>
      </c>
      <c r="I65" s="62">
        <v>108881.21879066899</v>
      </c>
      <c r="J65" s="74">
        <v>131194.01513877499</v>
      </c>
      <c r="K65" s="74">
        <v>181651.95428614199</v>
      </c>
      <c r="L65" s="60">
        <v>50413.892905925</v>
      </c>
      <c r="M65" s="61">
        <v>56981.022272703005</v>
      </c>
      <c r="N65" s="61">
        <v>8557.9896946399986</v>
      </c>
      <c r="O65" s="61">
        <v>6368.0289282640006</v>
      </c>
      <c r="P65" s="61">
        <v>7922.0007414499996</v>
      </c>
      <c r="Q65" s="61">
        <v>2512.7355713979996</v>
      </c>
      <c r="R65" s="61">
        <v>43175.907443908</v>
      </c>
      <c r="S65" s="63">
        <v>5720.3767278539999</v>
      </c>
      <c r="T65" s="162">
        <v>10222.189207474003</v>
      </c>
      <c r="U65" s="52">
        <v>554195.36682837165</v>
      </c>
      <c r="V65" s="52">
        <v>2996.3948813520001</v>
      </c>
      <c r="W65" s="52">
        <v>230613.2748907207</v>
      </c>
      <c r="X65" s="121">
        <v>44437.474618989661</v>
      </c>
      <c r="Y65" s="121">
        <v>19661.337663473001</v>
      </c>
      <c r="Z65" s="121">
        <v>33808.006357176324</v>
      </c>
      <c r="AA65" s="121">
        <v>27121.821479984003</v>
      </c>
      <c r="AB65" s="121">
        <v>105584.63477109767</v>
      </c>
      <c r="AC65" s="52">
        <v>126121.79833917566</v>
      </c>
      <c r="AD65" s="52">
        <v>183002.49324870668</v>
      </c>
      <c r="AE65" s="121">
        <v>49816.33366997433</v>
      </c>
      <c r="AF65" s="121">
        <v>57054.389543022327</v>
      </c>
      <c r="AG65" s="121">
        <v>9103.1138336436652</v>
      </c>
      <c r="AH65" s="121">
        <v>6474.6201762563333</v>
      </c>
      <c r="AI65" s="121">
        <v>9039.6142124333328</v>
      </c>
      <c r="AJ65" s="121">
        <v>2703.899456145667</v>
      </c>
      <c r="AK65" s="121">
        <v>42686.865654717338</v>
      </c>
      <c r="AL65" s="121">
        <v>6123.6567025136674</v>
      </c>
      <c r="AM65" s="52">
        <v>11461.405468416668</v>
      </c>
      <c r="AN65" s="53">
        <v>4252219.974586565</v>
      </c>
      <c r="AO65" s="53">
        <v>25944.682457435003</v>
      </c>
      <c r="AP65" s="53">
        <v>1552559.6147773429</v>
      </c>
      <c r="AQ65" s="122">
        <v>523868.66446877399</v>
      </c>
      <c r="AR65" s="122">
        <v>160455.50754219899</v>
      </c>
      <c r="AS65" s="122">
        <v>128982.792514475</v>
      </c>
      <c r="AT65" s="122">
        <v>75105.677608701997</v>
      </c>
      <c r="AU65" s="122">
        <v>664146.97264319309</v>
      </c>
      <c r="AV65" s="53">
        <v>646838.48130234308</v>
      </c>
      <c r="AW65" s="53">
        <v>1811405.5236171491</v>
      </c>
      <c r="AX65" s="122">
        <v>485656.75483833498</v>
      </c>
      <c r="AY65" s="122">
        <v>591599.4231918829</v>
      </c>
      <c r="AZ65" s="122">
        <v>202291.50463663702</v>
      </c>
      <c r="BA65" s="122">
        <v>30975.560103686999</v>
      </c>
      <c r="BB65" s="122">
        <v>36997.253146876996</v>
      </c>
      <c r="BC65" s="122">
        <v>17483.710674656999</v>
      </c>
      <c r="BD65" s="122">
        <v>372333.70054653601</v>
      </c>
      <c r="BE65" s="122">
        <v>74067.616478536991</v>
      </c>
      <c r="BF65" s="53">
        <v>215471.67243229499</v>
      </c>
    </row>
    <row r="66" spans="1:58" s="105" customFormat="1" x14ac:dyDescent="0.25">
      <c r="A66" s="98" t="s">
        <v>193</v>
      </c>
      <c r="B66" s="99">
        <v>563733.54996410199</v>
      </c>
      <c r="C66" s="100">
        <v>3182.5674976940004</v>
      </c>
      <c r="D66" s="100">
        <v>236246.61164838998</v>
      </c>
      <c r="E66" s="101">
        <v>44891.827380344999</v>
      </c>
      <c r="F66" s="102">
        <v>19085.537723022997</v>
      </c>
      <c r="G66" s="102">
        <v>34294.812811556003</v>
      </c>
      <c r="H66" s="102">
        <v>28138.827100367002</v>
      </c>
      <c r="I66" s="103">
        <v>109835.606633099</v>
      </c>
      <c r="J66" s="100">
        <v>123804.99355002899</v>
      </c>
      <c r="K66" s="100">
        <v>189889.748884484</v>
      </c>
      <c r="L66" s="101">
        <v>54148.756770429005</v>
      </c>
      <c r="M66" s="102">
        <v>58883.519709554996</v>
      </c>
      <c r="N66" s="102">
        <v>8494.2409193509993</v>
      </c>
      <c r="O66" s="102">
        <v>6368.3008055059991</v>
      </c>
      <c r="P66" s="102">
        <v>9566.1016310989999</v>
      </c>
      <c r="Q66" s="102">
        <v>2575.455067113</v>
      </c>
      <c r="R66" s="102">
        <v>43873.419768161002</v>
      </c>
      <c r="S66" s="104">
        <v>5979.9542132699999</v>
      </c>
      <c r="T66" s="163">
        <v>10609.628383505</v>
      </c>
      <c r="U66" s="100">
        <v>565622.63019039098</v>
      </c>
      <c r="V66" s="100">
        <v>3231.5942861726667</v>
      </c>
      <c r="W66" s="100">
        <v>235707.50791734931</v>
      </c>
      <c r="X66" s="120">
        <v>45396.820201311995</v>
      </c>
      <c r="Y66" s="120">
        <v>19657.410556576666</v>
      </c>
      <c r="Z66" s="120">
        <v>34307.089978789336</v>
      </c>
      <c r="AA66" s="120">
        <v>28484.769603368331</v>
      </c>
      <c r="AB66" s="120">
        <v>107861.41757730301</v>
      </c>
      <c r="AC66" s="100">
        <v>125502.34501919734</v>
      </c>
      <c r="AD66" s="100">
        <v>189951.93995968299</v>
      </c>
      <c r="AE66" s="120">
        <v>53065.973679793999</v>
      </c>
      <c r="AF66" s="120">
        <v>58725.834654175997</v>
      </c>
      <c r="AG66" s="120">
        <v>9563.3595412313352</v>
      </c>
      <c r="AH66" s="120">
        <v>6515.0355063393336</v>
      </c>
      <c r="AI66" s="120">
        <v>9462.4522970689995</v>
      </c>
      <c r="AJ66" s="120">
        <v>2585.0317608063338</v>
      </c>
      <c r="AK66" s="120">
        <v>43774.613234501005</v>
      </c>
      <c r="AL66" s="120">
        <v>6259.6392857660003</v>
      </c>
      <c r="AM66" s="100">
        <v>11229.243007988667</v>
      </c>
      <c r="AN66" s="100">
        <v>4310168.831628154</v>
      </c>
      <c r="AO66" s="100">
        <v>27099.946049138001</v>
      </c>
      <c r="AP66" s="100">
        <v>1573726.1012260569</v>
      </c>
      <c r="AQ66" s="120">
        <v>534408.58904430596</v>
      </c>
      <c r="AR66" s="120">
        <v>165337.160011801</v>
      </c>
      <c r="AS66" s="120">
        <v>125182.06982118</v>
      </c>
      <c r="AT66" s="120">
        <v>77661.912076039007</v>
      </c>
      <c r="AU66" s="120">
        <v>671136.37027273106</v>
      </c>
      <c r="AV66" s="100">
        <v>623638.781413574</v>
      </c>
      <c r="AW66" s="100">
        <v>1877305.6296232429</v>
      </c>
      <c r="AX66" s="120">
        <v>506355.89966419898</v>
      </c>
      <c r="AY66" s="120">
        <v>617481.74437742704</v>
      </c>
      <c r="AZ66" s="120">
        <v>211615.99756503402</v>
      </c>
      <c r="BA66" s="120">
        <v>33429.225570994007</v>
      </c>
      <c r="BB66" s="120">
        <v>35937.214844015005</v>
      </c>
      <c r="BC66" s="120">
        <v>16962.772537917001</v>
      </c>
      <c r="BD66" s="120">
        <v>380172.78828222502</v>
      </c>
      <c r="BE66" s="120">
        <v>75349.986781432002</v>
      </c>
      <c r="BF66" s="100">
        <v>208398.37331614201</v>
      </c>
    </row>
    <row r="67" spans="1:58" s="29" customFormat="1" x14ac:dyDescent="0.25">
      <c r="A67" s="37" t="s">
        <v>194</v>
      </c>
      <c r="B67" s="59">
        <v>557686.29058862396</v>
      </c>
      <c r="C67" s="74">
        <v>3033.5434601459997</v>
      </c>
      <c r="D67" s="74">
        <v>237439.32513898599</v>
      </c>
      <c r="E67" s="60">
        <v>44907.795403990996</v>
      </c>
      <c r="F67" s="61">
        <v>18941.817924586001</v>
      </c>
      <c r="G67" s="61">
        <v>33957.904542932003</v>
      </c>
      <c r="H67" s="61">
        <v>28020.987210348998</v>
      </c>
      <c r="I67" s="62">
        <v>111610.82005712799</v>
      </c>
      <c r="J67" s="74">
        <v>120504.18489575299</v>
      </c>
      <c r="K67" s="74">
        <v>186153.94712547801</v>
      </c>
      <c r="L67" s="60">
        <v>52292.212420861011</v>
      </c>
      <c r="M67" s="61">
        <v>58495.901478468011</v>
      </c>
      <c r="N67" s="61">
        <v>8403.3294161249978</v>
      </c>
      <c r="O67" s="61">
        <v>6129.9339879070003</v>
      </c>
      <c r="P67" s="61">
        <v>9268.2018808569974</v>
      </c>
      <c r="Q67" s="61">
        <v>2482.1633340990002</v>
      </c>
      <c r="R67" s="61">
        <v>43000.528733855994</v>
      </c>
      <c r="S67" s="63">
        <v>6081.6758733050019</v>
      </c>
      <c r="T67" s="162">
        <v>10555.289968261</v>
      </c>
      <c r="U67" s="52">
        <v>556765.79330941767</v>
      </c>
      <c r="V67" s="52">
        <v>3047.7343116293328</v>
      </c>
      <c r="W67" s="52">
        <v>234963.02195470131</v>
      </c>
      <c r="X67" s="121">
        <v>45690.545184595336</v>
      </c>
      <c r="Y67" s="121">
        <v>19250.891560323333</v>
      </c>
      <c r="Z67" s="121">
        <v>33403.926715245332</v>
      </c>
      <c r="AA67" s="121">
        <v>27907.308728980996</v>
      </c>
      <c r="AB67" s="121">
        <v>108710.34976555633</v>
      </c>
      <c r="AC67" s="52">
        <v>119268.82429278134</v>
      </c>
      <c r="AD67" s="52">
        <v>188037.38065036133</v>
      </c>
      <c r="AE67" s="121">
        <v>52863.560040779004</v>
      </c>
      <c r="AF67" s="121">
        <v>58930.280071349</v>
      </c>
      <c r="AG67" s="121">
        <v>9551.8094055370002</v>
      </c>
      <c r="AH67" s="121">
        <v>6092.7460631916656</v>
      </c>
      <c r="AI67" s="121">
        <v>9337.9834697540009</v>
      </c>
      <c r="AJ67" s="121">
        <v>2487.4176272240002</v>
      </c>
      <c r="AK67" s="121">
        <v>42397.795292583993</v>
      </c>
      <c r="AL67" s="121">
        <v>6375.7886799426669</v>
      </c>
      <c r="AM67" s="52">
        <v>11448.832099944333</v>
      </c>
      <c r="AN67" s="53">
        <v>4385060.8663863819</v>
      </c>
      <c r="AO67" s="53">
        <v>26363.032253029</v>
      </c>
      <c r="AP67" s="53">
        <v>1633203.9846872692</v>
      </c>
      <c r="AQ67" s="122">
        <v>544794.36042416794</v>
      </c>
      <c r="AR67" s="122">
        <v>165846.668955564</v>
      </c>
      <c r="AS67" s="122">
        <v>133722.819171332</v>
      </c>
      <c r="AT67" s="122">
        <v>82930.023660081992</v>
      </c>
      <c r="AU67" s="122">
        <v>705910.11247612303</v>
      </c>
      <c r="AV67" s="53">
        <v>633862.83785455709</v>
      </c>
      <c r="AW67" s="53">
        <v>1877285.7764334029</v>
      </c>
      <c r="AX67" s="122">
        <v>513769.33245657594</v>
      </c>
      <c r="AY67" s="122">
        <v>616556.27840540302</v>
      </c>
      <c r="AZ67" s="122">
        <v>217098.466079904</v>
      </c>
      <c r="BA67" s="122">
        <v>30723.944033077998</v>
      </c>
      <c r="BB67" s="122">
        <v>37026.181446039001</v>
      </c>
      <c r="BC67" s="122">
        <v>15981.058889209999</v>
      </c>
      <c r="BD67" s="122">
        <v>372451.17923220398</v>
      </c>
      <c r="BE67" s="122">
        <v>73679.335890989008</v>
      </c>
      <c r="BF67" s="53">
        <v>214345.23515812401</v>
      </c>
    </row>
    <row r="68" spans="1:58" x14ac:dyDescent="0.25">
      <c r="A68" s="37" t="s">
        <v>195</v>
      </c>
      <c r="B68" s="59">
        <v>569160.94984995597</v>
      </c>
      <c r="C68" s="74">
        <v>3413.0181898740002</v>
      </c>
      <c r="D68" s="74">
        <v>247714.19469894702</v>
      </c>
      <c r="E68" s="60">
        <v>48107.572862237997</v>
      </c>
      <c r="F68" s="61">
        <v>18673.256899281001</v>
      </c>
      <c r="G68" s="61">
        <v>35339.693996201997</v>
      </c>
      <c r="H68" s="61">
        <v>31988.586410455002</v>
      </c>
      <c r="I68" s="62">
        <v>113605.084530771</v>
      </c>
      <c r="J68" s="74">
        <v>115857.83073035302</v>
      </c>
      <c r="K68" s="74">
        <v>190968.49535393799</v>
      </c>
      <c r="L68" s="60">
        <v>53640.516876804999</v>
      </c>
      <c r="M68" s="61">
        <v>61336.128558931989</v>
      </c>
      <c r="N68" s="61">
        <v>9206.025170465</v>
      </c>
      <c r="O68" s="61">
        <v>6008.0936952809998</v>
      </c>
      <c r="P68" s="61">
        <v>8746.4418253900003</v>
      </c>
      <c r="Q68" s="61">
        <v>2571.6034084590005</v>
      </c>
      <c r="R68" s="61">
        <v>43167.396814255007</v>
      </c>
      <c r="S68" s="63">
        <v>6292.2890043509997</v>
      </c>
      <c r="T68" s="162">
        <v>11207.410876844</v>
      </c>
      <c r="U68" s="52">
        <v>558074.10281495203</v>
      </c>
      <c r="V68" s="52">
        <v>3243.2931770130003</v>
      </c>
      <c r="W68" s="52">
        <v>239367.20994752072</v>
      </c>
      <c r="X68" s="121">
        <v>46846.10699943333</v>
      </c>
      <c r="Y68" s="121">
        <v>19183.474775985665</v>
      </c>
      <c r="Z68" s="121">
        <v>34005.079528802664</v>
      </c>
      <c r="AA68" s="121">
        <v>29739.557210162671</v>
      </c>
      <c r="AB68" s="121">
        <v>109592.99143313634</v>
      </c>
      <c r="AC68" s="52">
        <v>111930.49795103834</v>
      </c>
      <c r="AD68" s="52">
        <v>191841.88810796232</v>
      </c>
      <c r="AE68" s="121">
        <v>52893.313714917334</v>
      </c>
      <c r="AF68" s="121">
        <v>61274.765778137</v>
      </c>
      <c r="AG68" s="121">
        <v>9831.9324619806666</v>
      </c>
      <c r="AH68" s="121">
        <v>6151.4188701859994</v>
      </c>
      <c r="AI68" s="121">
        <v>9174.2978066563319</v>
      </c>
      <c r="AJ68" s="121">
        <v>2574.4654068256664</v>
      </c>
      <c r="AK68" s="121">
        <v>43368.760095818994</v>
      </c>
      <c r="AL68" s="121">
        <v>6572.9339734403329</v>
      </c>
      <c r="AM68" s="52">
        <v>11691.213631417668</v>
      </c>
      <c r="AN68" s="53">
        <v>4373891.2502257405</v>
      </c>
      <c r="AO68" s="53">
        <v>29809.933913706998</v>
      </c>
      <c r="AP68" s="53">
        <v>1628276.0576502602</v>
      </c>
      <c r="AQ68" s="122">
        <v>548844.90482098097</v>
      </c>
      <c r="AR68" s="122">
        <v>164219.856185816</v>
      </c>
      <c r="AS68" s="122">
        <v>130409.34375913799</v>
      </c>
      <c r="AT68" s="122">
        <v>82796.169780822005</v>
      </c>
      <c r="AU68" s="122">
        <v>702005.78310350305</v>
      </c>
      <c r="AV68" s="53">
        <v>583779.89639271703</v>
      </c>
      <c r="AW68" s="53">
        <v>1909161.5891941332</v>
      </c>
      <c r="AX68" s="122">
        <v>504779.00923779706</v>
      </c>
      <c r="AY68" s="122">
        <v>634994.68116626097</v>
      </c>
      <c r="AZ68" s="122">
        <v>221070.31802185799</v>
      </c>
      <c r="BA68" s="122">
        <v>31499.700965764001</v>
      </c>
      <c r="BB68" s="122">
        <v>36441.06153809301</v>
      </c>
      <c r="BC68" s="122">
        <v>17334.667025277999</v>
      </c>
      <c r="BD68" s="122">
        <v>386066.20593386097</v>
      </c>
      <c r="BE68" s="122">
        <v>76975.945305220986</v>
      </c>
      <c r="BF68" s="53">
        <v>222863.77307492297</v>
      </c>
    </row>
    <row r="69" spans="1:58" x14ac:dyDescent="0.25">
      <c r="A69" s="37" t="s">
        <v>196</v>
      </c>
      <c r="B69" s="59">
        <v>553092.25501130708</v>
      </c>
      <c r="C69" s="74">
        <v>3542.9643037799997</v>
      </c>
      <c r="D69" s="74">
        <v>240899.844580445</v>
      </c>
      <c r="E69" s="60">
        <v>46122.776781725996</v>
      </c>
      <c r="F69" s="61">
        <v>18821.755097391</v>
      </c>
      <c r="G69" s="61">
        <v>33033.939741144</v>
      </c>
      <c r="H69" s="61">
        <v>31328.752207423007</v>
      </c>
      <c r="I69" s="62">
        <v>111592.62075276099</v>
      </c>
      <c r="J69" s="74">
        <v>110072.36373562001</v>
      </c>
      <c r="K69" s="74">
        <v>187803.13966442298</v>
      </c>
      <c r="L69" s="60">
        <v>51462.182435224997</v>
      </c>
      <c r="M69" s="61">
        <v>60780.572488874997</v>
      </c>
      <c r="N69" s="61">
        <v>9155.8654477950004</v>
      </c>
      <c r="O69" s="61">
        <v>5806.1500990009999</v>
      </c>
      <c r="P69" s="61">
        <v>9188.893275870998</v>
      </c>
      <c r="Q69" s="61">
        <v>2509.4560056779997</v>
      </c>
      <c r="R69" s="61">
        <v>42374.769119753008</v>
      </c>
      <c r="S69" s="63">
        <v>6525.2507922249997</v>
      </c>
      <c r="T69" s="162">
        <v>10773.942727039001</v>
      </c>
      <c r="U69" s="52">
        <v>565975.08712028095</v>
      </c>
      <c r="V69" s="52">
        <v>3393.8830386379996</v>
      </c>
      <c r="W69" s="52">
        <v>243989.307789093</v>
      </c>
      <c r="X69" s="121">
        <v>47644.312897682663</v>
      </c>
      <c r="Y69" s="121">
        <v>19444.94073339333</v>
      </c>
      <c r="Z69" s="121">
        <v>33460.945392948001</v>
      </c>
      <c r="AA69" s="121">
        <v>31457.696825794668</v>
      </c>
      <c r="AB69" s="121">
        <v>111981.41193927433</v>
      </c>
      <c r="AC69" s="52">
        <v>110765.690468564</v>
      </c>
      <c r="AD69" s="52">
        <v>196137.45773600866</v>
      </c>
      <c r="AE69" s="121">
        <v>53639.565934550665</v>
      </c>
      <c r="AF69" s="121">
        <v>63690.360338420003</v>
      </c>
      <c r="AG69" s="121">
        <v>10208.502823519333</v>
      </c>
      <c r="AH69" s="121">
        <v>6077.7943640446674</v>
      </c>
      <c r="AI69" s="121">
        <v>9518.0224117433336</v>
      </c>
      <c r="AJ69" s="121">
        <v>2662.1593991999998</v>
      </c>
      <c r="AK69" s="121">
        <v>43486.495190947666</v>
      </c>
      <c r="AL69" s="121">
        <v>6854.5572735830001</v>
      </c>
      <c r="AM69" s="52">
        <v>11688.748087977334</v>
      </c>
      <c r="AN69" s="53">
        <v>4340088.7536521722</v>
      </c>
      <c r="AO69" s="53">
        <v>28035.083091054003</v>
      </c>
      <c r="AP69" s="53">
        <v>1617056.370287905</v>
      </c>
      <c r="AQ69" s="122">
        <v>550349.482071087</v>
      </c>
      <c r="AR69" s="122">
        <v>169854.39137464997</v>
      </c>
      <c r="AS69" s="122">
        <v>124879.40783140599</v>
      </c>
      <c r="AT69" s="122">
        <v>80329.026227295995</v>
      </c>
      <c r="AU69" s="122">
        <v>691644.06278346595</v>
      </c>
      <c r="AV69" s="53">
        <v>567344.14365505392</v>
      </c>
      <c r="AW69" s="53">
        <v>1911704.5679008421</v>
      </c>
      <c r="AX69" s="122">
        <v>499283.34758295398</v>
      </c>
      <c r="AY69" s="122">
        <v>641495.03145724605</v>
      </c>
      <c r="AZ69" s="122">
        <v>227243.566857667</v>
      </c>
      <c r="BA69" s="122">
        <v>28656.572945442</v>
      </c>
      <c r="BB69" s="122">
        <v>38181.923736609999</v>
      </c>
      <c r="BC69" s="122">
        <v>16754.457365594</v>
      </c>
      <c r="BD69" s="122">
        <v>378614.37324878701</v>
      </c>
      <c r="BE69" s="122">
        <v>81475.294706542001</v>
      </c>
      <c r="BF69" s="53">
        <v>215948.58871731802</v>
      </c>
    </row>
    <row r="70" spans="1:58" s="106" customFormat="1" x14ac:dyDescent="0.25">
      <c r="A70" s="98" t="s">
        <v>197</v>
      </c>
      <c r="B70" s="99">
        <v>560931.10015369207</v>
      </c>
      <c r="C70" s="100">
        <v>2960.1506605279997</v>
      </c>
      <c r="D70" s="100">
        <v>241498.38017945501</v>
      </c>
      <c r="E70" s="101">
        <v>47443.330009676014</v>
      </c>
      <c r="F70" s="102">
        <v>18766.703459309996</v>
      </c>
      <c r="G70" s="102">
        <v>32186.228519895001</v>
      </c>
      <c r="H70" s="102">
        <v>31078.161650994003</v>
      </c>
      <c r="I70" s="103">
        <v>112023.95653957999</v>
      </c>
      <c r="J70" s="100">
        <v>109845.25589113899</v>
      </c>
      <c r="K70" s="100">
        <v>195225.82710770701</v>
      </c>
      <c r="L70" s="101">
        <v>54306.021540664995</v>
      </c>
      <c r="M70" s="102">
        <v>64042.550429417002</v>
      </c>
      <c r="N70" s="102">
        <v>9291.2328965769993</v>
      </c>
      <c r="O70" s="102">
        <v>6168.3270974989982</v>
      </c>
      <c r="P70" s="102">
        <v>9589.4840778960006</v>
      </c>
      <c r="Q70" s="102">
        <v>2606.9554085369996</v>
      </c>
      <c r="R70" s="102">
        <v>42637.669054488004</v>
      </c>
      <c r="S70" s="104">
        <v>6583.5866026280009</v>
      </c>
      <c r="T70" s="163">
        <v>11401.486314863003</v>
      </c>
      <c r="U70" s="100">
        <v>554359.63351919758</v>
      </c>
      <c r="V70" s="100">
        <v>3210.5004929256665</v>
      </c>
      <c r="W70" s="100">
        <v>238870.20834099301</v>
      </c>
      <c r="X70" s="120">
        <v>47253.601722848332</v>
      </c>
      <c r="Y70" s="120">
        <v>19198.434651654999</v>
      </c>
      <c r="Z70" s="120">
        <v>32086.077045169663</v>
      </c>
      <c r="AA70" s="120">
        <v>31122.829021070997</v>
      </c>
      <c r="AB70" s="120">
        <v>109209.265900249</v>
      </c>
      <c r="AC70" s="100">
        <v>104494.914326898</v>
      </c>
      <c r="AD70" s="100">
        <v>195821.43178256162</v>
      </c>
      <c r="AE70" s="120">
        <v>53957.558576576004</v>
      </c>
      <c r="AF70" s="120">
        <v>63483.642095013667</v>
      </c>
      <c r="AG70" s="120">
        <v>10412.184798089667</v>
      </c>
      <c r="AH70" s="120">
        <v>6024.2256518059994</v>
      </c>
      <c r="AI70" s="120">
        <v>9615.3081211939989</v>
      </c>
      <c r="AJ70" s="120">
        <v>2583.6021859436664</v>
      </c>
      <c r="AK70" s="120">
        <v>42853.592170701661</v>
      </c>
      <c r="AL70" s="120">
        <v>6891.3181832370001</v>
      </c>
      <c r="AM70" s="100">
        <v>11962.578575819332</v>
      </c>
      <c r="AN70" s="100">
        <v>4416093.1772448849</v>
      </c>
      <c r="AO70" s="100">
        <v>27353.294432798997</v>
      </c>
      <c r="AP70" s="100">
        <v>1643467.533238699</v>
      </c>
      <c r="AQ70" s="120">
        <v>567985.60947113193</v>
      </c>
      <c r="AR70" s="120">
        <v>169366.74904579</v>
      </c>
      <c r="AS70" s="120">
        <v>124111.83029702399</v>
      </c>
      <c r="AT70" s="120">
        <v>82553.302008430008</v>
      </c>
      <c r="AU70" s="120">
        <v>699450.04241632298</v>
      </c>
      <c r="AV70" s="100">
        <v>568389.60030579299</v>
      </c>
      <c r="AW70" s="100">
        <v>1958206.896155176</v>
      </c>
      <c r="AX70" s="120">
        <v>513283.37430531299</v>
      </c>
      <c r="AY70" s="120">
        <v>658189.9090128541</v>
      </c>
      <c r="AZ70" s="120">
        <v>238838.71539862099</v>
      </c>
      <c r="BA70" s="120">
        <v>29811.101092057001</v>
      </c>
      <c r="BB70" s="120">
        <v>36890.431953694999</v>
      </c>
      <c r="BC70" s="120">
        <v>17826.554526314001</v>
      </c>
      <c r="BD70" s="120">
        <v>380208.682521599</v>
      </c>
      <c r="BE70" s="120">
        <v>83158.127344723005</v>
      </c>
      <c r="BF70" s="100">
        <v>218675.85311241797</v>
      </c>
    </row>
    <row r="71" spans="1:58" x14ac:dyDescent="0.25">
      <c r="A71" s="37" t="s">
        <v>198</v>
      </c>
      <c r="B71" s="59">
        <v>559736.16089625494</v>
      </c>
      <c r="C71" s="74">
        <v>3008.726279123</v>
      </c>
      <c r="D71" s="74">
        <v>244011.07647276198</v>
      </c>
      <c r="E71" s="60">
        <v>47256.188143463994</v>
      </c>
      <c r="F71" s="61">
        <v>18219.663563411003</v>
      </c>
      <c r="G71" s="61">
        <v>32211.260402350996</v>
      </c>
      <c r="H71" s="61">
        <v>34383.842887650004</v>
      </c>
      <c r="I71" s="62">
        <v>111940.121475886</v>
      </c>
      <c r="J71" s="74">
        <v>104798.847533922</v>
      </c>
      <c r="K71" s="74">
        <v>196868.96254984097</v>
      </c>
      <c r="L71" s="60">
        <v>54327.687302468992</v>
      </c>
      <c r="M71" s="61">
        <v>63976.470897571991</v>
      </c>
      <c r="N71" s="61">
        <v>9345.1535714960009</v>
      </c>
      <c r="O71" s="61">
        <v>5753.6716567409994</v>
      </c>
      <c r="P71" s="61">
        <v>9997.8232534679992</v>
      </c>
      <c r="Q71" s="61">
        <v>2480.2889780199998</v>
      </c>
      <c r="R71" s="61">
        <v>44417.591669870999</v>
      </c>
      <c r="S71" s="63">
        <v>6570.275220204001</v>
      </c>
      <c r="T71" s="162">
        <v>11048.548060607</v>
      </c>
      <c r="U71" s="52">
        <v>562468.26778760459</v>
      </c>
      <c r="V71" s="52">
        <v>2982.3185709889999</v>
      </c>
      <c r="W71" s="52">
        <v>243039.00631145065</v>
      </c>
      <c r="X71" s="121">
        <v>48704.738442265669</v>
      </c>
      <c r="Y71" s="121">
        <v>18749.430886079997</v>
      </c>
      <c r="Z71" s="121">
        <v>31834.490077924671</v>
      </c>
      <c r="AA71" s="121">
        <v>33700.810179258326</v>
      </c>
      <c r="AB71" s="121">
        <v>110049.53672592198</v>
      </c>
      <c r="AC71" s="52">
        <v>103990.27563670334</v>
      </c>
      <c r="AD71" s="52">
        <v>200461.98616726365</v>
      </c>
      <c r="AE71" s="121">
        <v>54836.587733002998</v>
      </c>
      <c r="AF71" s="121">
        <v>65683.897783463995</v>
      </c>
      <c r="AG71" s="121">
        <v>10404.463582382334</v>
      </c>
      <c r="AH71" s="121">
        <v>5729.0842266406662</v>
      </c>
      <c r="AI71" s="121">
        <v>9907.9021043826669</v>
      </c>
      <c r="AJ71" s="121">
        <v>2591.8880020420006</v>
      </c>
      <c r="AK71" s="121">
        <v>44368.159976263327</v>
      </c>
      <c r="AL71" s="121">
        <v>6940.0027590856671</v>
      </c>
      <c r="AM71" s="52">
        <v>11994.681101198001</v>
      </c>
      <c r="AN71" s="53">
        <v>4482346.8561521033</v>
      </c>
      <c r="AO71" s="53">
        <v>26381.558932521002</v>
      </c>
      <c r="AP71" s="53">
        <v>1672684.1488000629</v>
      </c>
      <c r="AQ71" s="122">
        <v>574788.00999714597</v>
      </c>
      <c r="AR71" s="122">
        <v>166095.54891356398</v>
      </c>
      <c r="AS71" s="122">
        <v>124768.70044642501</v>
      </c>
      <c r="AT71" s="122">
        <v>91888.92496068</v>
      </c>
      <c r="AU71" s="122">
        <v>715142.96448224795</v>
      </c>
      <c r="AV71" s="53">
        <v>553520.86473185802</v>
      </c>
      <c r="AW71" s="53">
        <v>2005640.0966777503</v>
      </c>
      <c r="AX71" s="122">
        <v>530450.77487137401</v>
      </c>
      <c r="AY71" s="122">
        <v>670130.20745921507</v>
      </c>
      <c r="AZ71" s="122">
        <v>238599.51139660605</v>
      </c>
      <c r="BA71" s="122">
        <v>28892.554368524005</v>
      </c>
      <c r="BB71" s="122">
        <v>39046.344020155004</v>
      </c>
      <c r="BC71" s="122">
        <v>17648.802341618</v>
      </c>
      <c r="BD71" s="122">
        <v>395879.71406009502</v>
      </c>
      <c r="BE71" s="122">
        <v>84992.188160163001</v>
      </c>
      <c r="BF71" s="53">
        <v>224120.18700991201</v>
      </c>
    </row>
    <row r="72" spans="1:58" x14ac:dyDescent="0.25">
      <c r="A72" s="37" t="s">
        <v>199</v>
      </c>
      <c r="B72" s="59">
        <v>582413.32508062304</v>
      </c>
      <c r="C72" s="74">
        <v>3166.3623062349993</v>
      </c>
      <c r="D72" s="74">
        <v>251992.50713925698</v>
      </c>
      <c r="E72" s="60">
        <v>48780.342944033</v>
      </c>
      <c r="F72" s="61">
        <v>18550.601012898001</v>
      </c>
      <c r="G72" s="61">
        <v>34239.423010261999</v>
      </c>
      <c r="H72" s="61">
        <v>35711.970231824002</v>
      </c>
      <c r="I72" s="62">
        <v>114710.16994023998</v>
      </c>
      <c r="J72" s="74">
        <v>109167.166816913</v>
      </c>
      <c r="K72" s="74">
        <v>206037.74913487904</v>
      </c>
      <c r="L72" s="60">
        <v>58106.986804914006</v>
      </c>
      <c r="M72" s="61">
        <v>67611.835839514999</v>
      </c>
      <c r="N72" s="61">
        <v>9287.3219746760005</v>
      </c>
      <c r="O72" s="61">
        <v>5810.1054474399998</v>
      </c>
      <c r="P72" s="61">
        <v>9938.9507584679995</v>
      </c>
      <c r="Q72" s="61">
        <v>2502.962760546</v>
      </c>
      <c r="R72" s="61">
        <v>46199.307635542995</v>
      </c>
      <c r="S72" s="63">
        <v>6580.2779137770003</v>
      </c>
      <c r="T72" s="162">
        <v>12049.539683339</v>
      </c>
      <c r="U72" s="52">
        <v>586160.6816713037</v>
      </c>
      <c r="V72" s="52">
        <v>3193.8481216183336</v>
      </c>
      <c r="W72" s="52">
        <v>251631.28401916169</v>
      </c>
      <c r="X72" s="121">
        <v>50468.689093066328</v>
      </c>
      <c r="Y72" s="121">
        <v>19313.99567328567</v>
      </c>
      <c r="Z72" s="121">
        <v>33135.204020136996</v>
      </c>
      <c r="AA72" s="121">
        <v>35390.914983258008</v>
      </c>
      <c r="AB72" s="121">
        <v>113322.48024941467</v>
      </c>
      <c r="AC72" s="52">
        <v>105863.476010803</v>
      </c>
      <c r="AD72" s="52">
        <v>212879.24047002368</v>
      </c>
      <c r="AE72" s="121">
        <v>60238.148092007999</v>
      </c>
      <c r="AF72" s="121">
        <v>69291.907354476993</v>
      </c>
      <c r="AG72" s="121">
        <v>10800.734508574666</v>
      </c>
      <c r="AH72" s="121">
        <v>5920.8640392473344</v>
      </c>
      <c r="AI72" s="121">
        <v>10480.747215415666</v>
      </c>
      <c r="AJ72" s="121">
        <v>2631.0700446246665</v>
      </c>
      <c r="AK72" s="121">
        <v>46548.00121038434</v>
      </c>
      <c r="AL72" s="121">
        <v>6967.7680052920005</v>
      </c>
      <c r="AM72" s="52">
        <v>12592.833049697001</v>
      </c>
      <c r="AN72" s="53">
        <v>4642050.398314124</v>
      </c>
      <c r="AO72" s="53">
        <v>30180.293518102997</v>
      </c>
      <c r="AP72" s="53">
        <v>1711659.974025555</v>
      </c>
      <c r="AQ72" s="122">
        <v>591413.23827864602</v>
      </c>
      <c r="AR72" s="122">
        <v>178655.18825007399</v>
      </c>
      <c r="AS72" s="122">
        <v>125736.352334922</v>
      </c>
      <c r="AT72" s="122">
        <v>88317.455083913985</v>
      </c>
      <c r="AU72" s="122">
        <v>727537.74007799895</v>
      </c>
      <c r="AV72" s="53">
        <v>582221.61438327003</v>
      </c>
      <c r="AW72" s="53">
        <v>2092073.9076156022</v>
      </c>
      <c r="AX72" s="122">
        <v>575703.17561358912</v>
      </c>
      <c r="AY72" s="122">
        <v>692032.97500760504</v>
      </c>
      <c r="AZ72" s="122">
        <v>247922.24523619399</v>
      </c>
      <c r="BA72" s="122">
        <v>28067.393568353004</v>
      </c>
      <c r="BB72" s="122">
        <v>41028.638570912008</v>
      </c>
      <c r="BC72" s="122">
        <v>18076.165878613003</v>
      </c>
      <c r="BD72" s="122">
        <v>402181.04541637306</v>
      </c>
      <c r="BE72" s="122">
        <v>87062.268323962999</v>
      </c>
      <c r="BF72" s="53">
        <v>225914.60877159395</v>
      </c>
    </row>
    <row r="73" spans="1:58" x14ac:dyDescent="0.25">
      <c r="A73" s="37" t="s">
        <v>200</v>
      </c>
      <c r="B73" s="59">
        <v>603551.74173950905</v>
      </c>
      <c r="C73" s="74">
        <v>3177.1865521950003</v>
      </c>
      <c r="D73" s="74">
        <v>259804.76032641399</v>
      </c>
      <c r="E73" s="60">
        <v>49412.884259184997</v>
      </c>
      <c r="F73" s="61">
        <v>19669.631478806998</v>
      </c>
      <c r="G73" s="61">
        <v>33529.433755114995</v>
      </c>
      <c r="H73" s="61">
        <v>37375.056747312003</v>
      </c>
      <c r="I73" s="62">
        <v>119817.75408599499</v>
      </c>
      <c r="J73" s="74">
        <v>112895.298129452</v>
      </c>
      <c r="K73" s="74">
        <v>215433.04137261803</v>
      </c>
      <c r="L73" s="60">
        <v>61066.879178766001</v>
      </c>
      <c r="M73" s="61">
        <v>70396.423361729016</v>
      </c>
      <c r="N73" s="61">
        <v>10458.781953666999</v>
      </c>
      <c r="O73" s="61">
        <v>5945.0153006300006</v>
      </c>
      <c r="P73" s="61">
        <v>9735.4604979830001</v>
      </c>
      <c r="Q73" s="61">
        <v>2509.2552528000006</v>
      </c>
      <c r="R73" s="61">
        <v>48916.471020977995</v>
      </c>
      <c r="S73" s="63">
        <v>6404.7548060649988</v>
      </c>
      <c r="T73" s="162">
        <v>12241.455358829997</v>
      </c>
      <c r="U73" s="52">
        <v>601910.78407906357</v>
      </c>
      <c r="V73" s="52">
        <v>3342.9264405729996</v>
      </c>
      <c r="W73" s="52">
        <v>256201.64840483604</v>
      </c>
      <c r="X73" s="121">
        <v>50428.920913688664</v>
      </c>
      <c r="Y73" s="121">
        <v>19932.371657199332</v>
      </c>
      <c r="Z73" s="121">
        <v>33778.680701969664</v>
      </c>
      <c r="AA73" s="121">
        <v>35428.862485107005</v>
      </c>
      <c r="AB73" s="121">
        <v>116632.81264687133</v>
      </c>
      <c r="AC73" s="52">
        <v>110199.32840559566</v>
      </c>
      <c r="AD73" s="52">
        <v>219615.38152760133</v>
      </c>
      <c r="AE73" s="121">
        <v>61852.149064608995</v>
      </c>
      <c r="AF73" s="121">
        <v>71500.149197005332</v>
      </c>
      <c r="AG73" s="121">
        <v>11224.402077054334</v>
      </c>
      <c r="AH73" s="121">
        <v>6208.254961355</v>
      </c>
      <c r="AI73" s="121">
        <v>10420.972304524999</v>
      </c>
      <c r="AJ73" s="121">
        <v>2666.3124361203331</v>
      </c>
      <c r="AK73" s="121">
        <v>48785.541108536658</v>
      </c>
      <c r="AL73" s="121">
        <v>6957.6003783956648</v>
      </c>
      <c r="AM73" s="52">
        <v>12551.499300457668</v>
      </c>
      <c r="AN73" s="53">
        <v>4606150.9245203789</v>
      </c>
      <c r="AO73" s="53">
        <v>28052.466282039997</v>
      </c>
      <c r="AP73" s="53">
        <v>1683375.1333473229</v>
      </c>
      <c r="AQ73" s="122">
        <v>581310.58874265105</v>
      </c>
      <c r="AR73" s="122">
        <v>179578.78538979898</v>
      </c>
      <c r="AS73" s="122">
        <v>120418.68035587099</v>
      </c>
      <c r="AT73" s="122">
        <v>87948.310434323997</v>
      </c>
      <c r="AU73" s="122">
        <v>714118.7684246779</v>
      </c>
      <c r="AV73" s="53">
        <v>564780.26331311103</v>
      </c>
      <c r="AW73" s="53">
        <v>2107717.1167521877</v>
      </c>
      <c r="AX73" s="122">
        <v>572322.74484806706</v>
      </c>
      <c r="AY73" s="122">
        <v>696437.00405429397</v>
      </c>
      <c r="AZ73" s="122">
        <v>260767.85217819101</v>
      </c>
      <c r="BA73" s="122">
        <v>27320.047849292001</v>
      </c>
      <c r="BB73" s="122">
        <v>38871.882732295002</v>
      </c>
      <c r="BC73" s="122">
        <v>17681.943586443998</v>
      </c>
      <c r="BD73" s="122">
        <v>407766.86315893102</v>
      </c>
      <c r="BE73" s="122">
        <v>86548.778344673992</v>
      </c>
      <c r="BF73" s="53">
        <v>222225.94482571699</v>
      </c>
    </row>
    <row r="74" spans="1:58" s="106" customFormat="1" x14ac:dyDescent="0.25">
      <c r="A74" s="98" t="s">
        <v>201</v>
      </c>
      <c r="B74" s="99">
        <v>616285.0511541079</v>
      </c>
      <c r="C74" s="100">
        <v>3331.8733473390002</v>
      </c>
      <c r="D74" s="100">
        <v>263679.58430808794</v>
      </c>
      <c r="E74" s="101">
        <v>50337.510797336996</v>
      </c>
      <c r="F74" s="102">
        <v>19585.828657682996</v>
      </c>
      <c r="G74" s="102">
        <v>33044.935704803</v>
      </c>
      <c r="H74" s="102">
        <v>38315.613129929006</v>
      </c>
      <c r="I74" s="103">
        <v>122395.69601833599</v>
      </c>
      <c r="J74" s="100">
        <v>118290.85732928698</v>
      </c>
      <c r="K74" s="100">
        <v>217889.57548171698</v>
      </c>
      <c r="L74" s="101">
        <v>58077.588817182004</v>
      </c>
      <c r="M74" s="102">
        <v>71286.546327270014</v>
      </c>
      <c r="N74" s="102">
        <v>10101.577447524</v>
      </c>
      <c r="O74" s="102">
        <v>6295.9954742299997</v>
      </c>
      <c r="P74" s="102">
        <v>10949.290941535997</v>
      </c>
      <c r="Q74" s="102">
        <v>2550.7803646269999</v>
      </c>
      <c r="R74" s="102">
        <v>52089.472938929001</v>
      </c>
      <c r="S74" s="104">
        <v>6538.3231704190002</v>
      </c>
      <c r="T74" s="163">
        <v>13093.160687677</v>
      </c>
      <c r="U74" s="100">
        <v>609454.56575640209</v>
      </c>
      <c r="V74" s="100">
        <v>3255.8534735520002</v>
      </c>
      <c r="W74" s="100">
        <v>259738.00280581033</v>
      </c>
      <c r="X74" s="120">
        <v>50570.90457183167</v>
      </c>
      <c r="Y74" s="120">
        <v>20093.433128780329</v>
      </c>
      <c r="Z74" s="120">
        <v>32897.081734407337</v>
      </c>
      <c r="AA74" s="120">
        <v>37808.693732634674</v>
      </c>
      <c r="AB74" s="120">
        <v>118367.88963815634</v>
      </c>
      <c r="AC74" s="100">
        <v>112051.27891060867</v>
      </c>
      <c r="AD74" s="100">
        <v>220813.67004954864</v>
      </c>
      <c r="AE74" s="120">
        <v>59923.617574454343</v>
      </c>
      <c r="AF74" s="120">
        <v>71683.82306261333</v>
      </c>
      <c r="AG74" s="120">
        <v>10999.232528072002</v>
      </c>
      <c r="AH74" s="120">
        <v>6317.0126150520009</v>
      </c>
      <c r="AI74" s="120">
        <v>10749.067822377669</v>
      </c>
      <c r="AJ74" s="120">
        <v>2667.9137063106668</v>
      </c>
      <c r="AK74" s="120">
        <v>51673.684068687995</v>
      </c>
      <c r="AL74" s="120">
        <v>6799.3186719806663</v>
      </c>
      <c r="AM74" s="100">
        <v>13595.760516882336</v>
      </c>
      <c r="AN74" s="100">
        <v>4394643.4423782639</v>
      </c>
      <c r="AO74" s="100">
        <v>26174.203152738999</v>
      </c>
      <c r="AP74" s="100">
        <v>1604107.0727241188</v>
      </c>
      <c r="AQ74" s="120">
        <v>564620.64651464601</v>
      </c>
      <c r="AR74" s="120">
        <v>177339.39481879401</v>
      </c>
      <c r="AS74" s="120">
        <v>107102.293980541</v>
      </c>
      <c r="AT74" s="120">
        <v>81434.579907398002</v>
      </c>
      <c r="AU74" s="120">
        <v>673610.15750273992</v>
      </c>
      <c r="AV74" s="100">
        <v>530099.44488260197</v>
      </c>
      <c r="AW74" s="100">
        <v>2006495.2225298062</v>
      </c>
      <c r="AX74" s="120">
        <v>528751.99387741298</v>
      </c>
      <c r="AY74" s="120">
        <v>664538.81799294311</v>
      </c>
      <c r="AZ74" s="120">
        <v>242153.49974131805</v>
      </c>
      <c r="BA74" s="120">
        <v>26604.842474156998</v>
      </c>
      <c r="BB74" s="120">
        <v>36965.109812948001</v>
      </c>
      <c r="BC74" s="120">
        <v>16822.601014267999</v>
      </c>
      <c r="BD74" s="120">
        <v>408061.07743968908</v>
      </c>
      <c r="BE74" s="120">
        <v>82597.280177070003</v>
      </c>
      <c r="BF74" s="100">
        <v>227767.49908899801</v>
      </c>
    </row>
    <row r="75" spans="1:58" x14ac:dyDescent="0.25">
      <c r="A75" s="37" t="s">
        <v>202</v>
      </c>
      <c r="B75" s="59">
        <v>616124.60066573799</v>
      </c>
      <c r="C75" s="74">
        <v>3347.3425816469999</v>
      </c>
      <c r="D75" s="74">
        <v>262807.37470110401</v>
      </c>
      <c r="E75" s="60">
        <v>50212.650017165011</v>
      </c>
      <c r="F75" s="61">
        <v>19221.314072847999</v>
      </c>
      <c r="G75" s="61">
        <v>33234.736572256006</v>
      </c>
      <c r="H75" s="61">
        <v>40569.454461772002</v>
      </c>
      <c r="I75" s="62">
        <v>119569.21957706301</v>
      </c>
      <c r="J75" s="74">
        <v>112507.01084164598</v>
      </c>
      <c r="K75" s="74">
        <v>224314.094009497</v>
      </c>
      <c r="L75" s="60">
        <v>60269.182524817006</v>
      </c>
      <c r="M75" s="61">
        <v>75083.562897683005</v>
      </c>
      <c r="N75" s="61">
        <v>10664.219336417998</v>
      </c>
      <c r="O75" s="61">
        <v>6075.6899457830004</v>
      </c>
      <c r="P75" s="61">
        <v>10152.666120481999</v>
      </c>
      <c r="Q75" s="61">
        <v>2497.5854910289995</v>
      </c>
      <c r="R75" s="61">
        <v>52981.930432639005</v>
      </c>
      <c r="S75" s="63">
        <v>6589.2572606459998</v>
      </c>
      <c r="T75" s="162">
        <v>13148.778531844</v>
      </c>
      <c r="U75" s="52">
        <v>617300.8212255314</v>
      </c>
      <c r="V75" s="52">
        <v>3244.709575968333</v>
      </c>
      <c r="W75" s="52">
        <v>260784.77688977434</v>
      </c>
      <c r="X75" s="121">
        <v>50093.72846546134</v>
      </c>
      <c r="Y75" s="121">
        <v>19793.028921701669</v>
      </c>
      <c r="Z75" s="121">
        <v>32826.94114676967</v>
      </c>
      <c r="AA75" s="121">
        <v>39776.944210447335</v>
      </c>
      <c r="AB75" s="121">
        <v>118294.13414539432</v>
      </c>
      <c r="AC75" s="52">
        <v>111955.16528907565</v>
      </c>
      <c r="AD75" s="52">
        <v>227655.09332426699</v>
      </c>
      <c r="AE75" s="121">
        <v>61180.741838548674</v>
      </c>
      <c r="AF75" s="121">
        <v>75520.337262233676</v>
      </c>
      <c r="AG75" s="121">
        <v>11638.707845119332</v>
      </c>
      <c r="AH75" s="121">
        <v>6184.125073981334</v>
      </c>
      <c r="AI75" s="121">
        <v>10603.883868355999</v>
      </c>
      <c r="AJ75" s="121">
        <v>2568.1215341899997</v>
      </c>
      <c r="AK75" s="121">
        <v>53005.786571084325</v>
      </c>
      <c r="AL75" s="121">
        <v>6953.3893307536664</v>
      </c>
      <c r="AM75" s="52">
        <v>13661.076146446001</v>
      </c>
      <c r="AN75" s="53">
        <v>4460409.2608427787</v>
      </c>
      <c r="AO75" s="53">
        <v>25676.408683989997</v>
      </c>
      <c r="AP75" s="53">
        <v>1598333.9239812219</v>
      </c>
      <c r="AQ75" s="122">
        <v>557984.83390029904</v>
      </c>
      <c r="AR75" s="122">
        <v>179121.987061238</v>
      </c>
      <c r="AS75" s="122">
        <v>108910.90616951298</v>
      </c>
      <c r="AT75" s="122">
        <v>85122.521737153002</v>
      </c>
      <c r="AU75" s="122">
        <v>667193.67511301907</v>
      </c>
      <c r="AV75" s="53">
        <v>520787.75261593994</v>
      </c>
      <c r="AW75" s="53">
        <v>2081229.5235373976</v>
      </c>
      <c r="AX75" s="122">
        <v>547764.94425480196</v>
      </c>
      <c r="AY75" s="122">
        <v>688981.49905556091</v>
      </c>
      <c r="AZ75" s="122">
        <v>262888.25031184399</v>
      </c>
      <c r="BA75" s="122">
        <v>27431.703143216004</v>
      </c>
      <c r="BB75" s="122">
        <v>36694.518528028006</v>
      </c>
      <c r="BC75" s="122">
        <v>16120.867225619</v>
      </c>
      <c r="BD75" s="122">
        <v>409320.98514026502</v>
      </c>
      <c r="BE75" s="122">
        <v>92026.755878063006</v>
      </c>
      <c r="BF75" s="53">
        <v>234381.65202422906</v>
      </c>
    </row>
    <row r="76" spans="1:58" x14ac:dyDescent="0.25">
      <c r="A76" s="37" t="s">
        <v>203</v>
      </c>
      <c r="B76" s="59">
        <v>633059.259399737</v>
      </c>
      <c r="C76" s="74">
        <v>3477.386017244</v>
      </c>
      <c r="D76" s="74">
        <v>268160.458466671</v>
      </c>
      <c r="E76" s="60">
        <v>48198.425383876995</v>
      </c>
      <c r="F76" s="61">
        <v>19338.652952015</v>
      </c>
      <c r="G76" s="61">
        <v>34840.116772223002</v>
      </c>
      <c r="H76" s="61">
        <v>43608.880846200998</v>
      </c>
      <c r="I76" s="62">
        <v>122174.38251235501</v>
      </c>
      <c r="J76" s="74">
        <v>117115.939647933</v>
      </c>
      <c r="K76" s="74">
        <v>231711.93852668899</v>
      </c>
      <c r="L76" s="60">
        <v>59298.919696207005</v>
      </c>
      <c r="M76" s="61">
        <v>76734.659901135979</v>
      </c>
      <c r="N76" s="61">
        <v>10682.157852765999</v>
      </c>
      <c r="O76" s="61">
        <v>6360.3859544439993</v>
      </c>
      <c r="P76" s="61">
        <v>10878.418746103998</v>
      </c>
      <c r="Q76" s="61">
        <v>2775.0063133819999</v>
      </c>
      <c r="R76" s="61">
        <v>57861.41603486699</v>
      </c>
      <c r="S76" s="63">
        <v>7120.9740277830006</v>
      </c>
      <c r="T76" s="162">
        <v>12593.5367412</v>
      </c>
      <c r="U76" s="52">
        <v>633529.12398343941</v>
      </c>
      <c r="V76" s="52">
        <v>3343.1268934090003</v>
      </c>
      <c r="W76" s="52">
        <v>266095.36498268071</v>
      </c>
      <c r="X76" s="121">
        <v>49352.16191015533</v>
      </c>
      <c r="Y76" s="121">
        <v>19839.017355949003</v>
      </c>
      <c r="Z76" s="121">
        <v>33759.732199732658</v>
      </c>
      <c r="AA76" s="121">
        <v>42658.02435608767</v>
      </c>
      <c r="AB76" s="121">
        <v>120486.429160756</v>
      </c>
      <c r="AC76" s="52">
        <v>114443.80377477033</v>
      </c>
      <c r="AD76" s="52">
        <v>235785.07036724803</v>
      </c>
      <c r="AE76" s="121">
        <v>61489.430344292348</v>
      </c>
      <c r="AF76" s="121">
        <v>77639.598784486341</v>
      </c>
      <c r="AG76" s="121">
        <v>12297.296392327333</v>
      </c>
      <c r="AH76" s="121">
        <v>6346.9519586159995</v>
      </c>
      <c r="AI76" s="121">
        <v>10957.500931989998</v>
      </c>
      <c r="AJ76" s="121">
        <v>2767.4579112383331</v>
      </c>
      <c r="AK76" s="121">
        <v>57008.645218371996</v>
      </c>
      <c r="AL76" s="121">
        <v>7278.1888259256666</v>
      </c>
      <c r="AM76" s="52">
        <v>13861.757965331335</v>
      </c>
      <c r="AN76" s="53">
        <v>4562465.1209710119</v>
      </c>
      <c r="AO76" s="53">
        <v>27102.679850562003</v>
      </c>
      <c r="AP76" s="53">
        <v>1617002.542062843</v>
      </c>
      <c r="AQ76" s="122">
        <v>556816.50236742804</v>
      </c>
      <c r="AR76" s="122">
        <v>180852.26170414299</v>
      </c>
      <c r="AS76" s="122">
        <v>110097.49912515702</v>
      </c>
      <c r="AT76" s="122">
        <v>91507.552604802011</v>
      </c>
      <c r="AU76" s="122">
        <v>677728.72626131296</v>
      </c>
      <c r="AV76" s="53">
        <v>533897.19697696692</v>
      </c>
      <c r="AW76" s="53">
        <v>2133131.8195911506</v>
      </c>
      <c r="AX76" s="122">
        <v>541815.77380513796</v>
      </c>
      <c r="AY76" s="122">
        <v>700422.88601294102</v>
      </c>
      <c r="AZ76" s="122">
        <v>279886.99283568299</v>
      </c>
      <c r="BA76" s="122">
        <v>27736.079962828</v>
      </c>
      <c r="BB76" s="122">
        <v>38103.631749944994</v>
      </c>
      <c r="BC76" s="122">
        <v>18591.669766400999</v>
      </c>
      <c r="BD76" s="122">
        <v>434007.77168945398</v>
      </c>
      <c r="BE76" s="122">
        <v>92567.013768761026</v>
      </c>
      <c r="BF76" s="53">
        <v>251330.88248948895</v>
      </c>
    </row>
    <row r="77" spans="1:58" x14ac:dyDescent="0.25">
      <c r="A77" s="37" t="s">
        <v>204</v>
      </c>
      <c r="B77" s="59">
        <v>655440.0645571379</v>
      </c>
      <c r="C77" s="74">
        <v>3602.5713050279996</v>
      </c>
      <c r="D77" s="74">
        <v>272729.91628459899</v>
      </c>
      <c r="E77" s="60">
        <v>51191.462827308002</v>
      </c>
      <c r="F77" s="61">
        <v>19472.058133070997</v>
      </c>
      <c r="G77" s="61">
        <v>34035.071268943</v>
      </c>
      <c r="H77" s="61">
        <v>43782.541486659997</v>
      </c>
      <c r="I77" s="62">
        <v>124248.782568617</v>
      </c>
      <c r="J77" s="74">
        <v>126384.465425829</v>
      </c>
      <c r="K77" s="74">
        <v>240249.84308913999</v>
      </c>
      <c r="L77" s="60">
        <v>61252.31146053999</v>
      </c>
      <c r="M77" s="61">
        <v>81348.788603418987</v>
      </c>
      <c r="N77" s="61">
        <v>10304.992179883004</v>
      </c>
      <c r="O77" s="61">
        <v>6257.1434542760007</v>
      </c>
      <c r="P77" s="61">
        <v>10175.402429413998</v>
      </c>
      <c r="Q77" s="61">
        <v>2551.593979749</v>
      </c>
      <c r="R77" s="61">
        <v>61704.525072691002</v>
      </c>
      <c r="S77" s="63">
        <v>6655.0859091680004</v>
      </c>
      <c r="T77" s="162">
        <v>12473.268452541999</v>
      </c>
      <c r="U77" s="52">
        <v>654572.85518225597</v>
      </c>
      <c r="V77" s="52">
        <v>3540.3315075593332</v>
      </c>
      <c r="W77" s="52">
        <v>270951.81905265566</v>
      </c>
      <c r="X77" s="121">
        <v>51856.309004119328</v>
      </c>
      <c r="Y77" s="121">
        <v>20019.663918438997</v>
      </c>
      <c r="Z77" s="121">
        <v>33996.701600082335</v>
      </c>
      <c r="AA77" s="121">
        <v>42778.591655751661</v>
      </c>
      <c r="AB77" s="121">
        <v>122300.55287426333</v>
      </c>
      <c r="AC77" s="52">
        <v>121608.24583460267</v>
      </c>
      <c r="AD77" s="52">
        <v>244652.28530915672</v>
      </c>
      <c r="AE77" s="121">
        <v>63392.374967982672</v>
      </c>
      <c r="AF77" s="121">
        <v>82037.503588494335</v>
      </c>
      <c r="AG77" s="121">
        <v>11700.116464521669</v>
      </c>
      <c r="AH77" s="121">
        <v>6355.5202888976664</v>
      </c>
      <c r="AI77" s="121">
        <v>10483.015152064998</v>
      </c>
      <c r="AJ77" s="121">
        <v>2749.7466427813329</v>
      </c>
      <c r="AK77" s="121">
        <v>60651.394916318</v>
      </c>
      <c r="AL77" s="121">
        <v>7282.6132880959995</v>
      </c>
      <c r="AM77" s="52">
        <v>13820.173478281669</v>
      </c>
      <c r="AN77" s="53">
        <v>4665792.520833537</v>
      </c>
      <c r="AO77" s="53">
        <v>27824.642650802998</v>
      </c>
      <c r="AP77" s="53">
        <v>1651635.0738867051</v>
      </c>
      <c r="AQ77" s="122">
        <v>575990.42790048011</v>
      </c>
      <c r="AR77" s="122">
        <v>184360.97715975298</v>
      </c>
      <c r="AS77" s="122">
        <v>111110.61381888899</v>
      </c>
      <c r="AT77" s="122">
        <v>96806.338394431004</v>
      </c>
      <c r="AU77" s="122">
        <v>683366.71661315206</v>
      </c>
      <c r="AV77" s="53">
        <v>560147.85335141898</v>
      </c>
      <c r="AW77" s="53">
        <v>2177877.8621639512</v>
      </c>
      <c r="AX77" s="122">
        <v>565890.34093226795</v>
      </c>
      <c r="AY77" s="122">
        <v>726483.08603934501</v>
      </c>
      <c r="AZ77" s="122">
        <v>266148.67286330397</v>
      </c>
      <c r="BA77" s="122">
        <v>27468.112069964998</v>
      </c>
      <c r="BB77" s="122">
        <v>39727.954456061008</v>
      </c>
      <c r="BC77" s="122">
        <v>17352.769856824001</v>
      </c>
      <c r="BD77" s="122">
        <v>445180.43414928106</v>
      </c>
      <c r="BE77" s="122">
        <v>89626.491796902992</v>
      </c>
      <c r="BF77" s="53">
        <v>248307.08878065896</v>
      </c>
    </row>
    <row r="78" spans="1:58" s="106" customFormat="1" x14ac:dyDescent="0.25">
      <c r="A78" s="98" t="s">
        <v>205</v>
      </c>
      <c r="B78" s="99">
        <v>682325.85473781102</v>
      </c>
      <c r="C78" s="100">
        <v>3734.6001302750001</v>
      </c>
      <c r="D78" s="100">
        <v>280406.26368344901</v>
      </c>
      <c r="E78" s="101">
        <v>52492.082603343995</v>
      </c>
      <c r="F78" s="102">
        <v>20147.750470130006</v>
      </c>
      <c r="G78" s="102">
        <v>34616.071623080999</v>
      </c>
      <c r="H78" s="102">
        <v>45080.403112228996</v>
      </c>
      <c r="I78" s="103">
        <v>128069.955874665</v>
      </c>
      <c r="J78" s="100">
        <v>131235.25408244299</v>
      </c>
      <c r="K78" s="100">
        <v>253392.36299238403</v>
      </c>
      <c r="L78" s="101">
        <v>64383.975135725006</v>
      </c>
      <c r="M78" s="102">
        <v>86338.038881272019</v>
      </c>
      <c r="N78" s="102">
        <v>11391.311262020001</v>
      </c>
      <c r="O78" s="102">
        <v>6777.154434095999</v>
      </c>
      <c r="P78" s="102">
        <v>10758.878335091998</v>
      </c>
      <c r="Q78" s="102">
        <v>2753.4089140160004</v>
      </c>
      <c r="R78" s="102">
        <v>64068.780202877999</v>
      </c>
      <c r="S78" s="104">
        <v>6920.8158272850005</v>
      </c>
      <c r="T78" s="163">
        <v>13557.37384926</v>
      </c>
      <c r="U78" s="100">
        <v>677949.81082283205</v>
      </c>
      <c r="V78" s="100">
        <v>3655.4441804383332</v>
      </c>
      <c r="W78" s="100">
        <v>278531.81758525595</v>
      </c>
      <c r="X78" s="120">
        <v>53706.328328967327</v>
      </c>
      <c r="Y78" s="120">
        <v>20676.994224512331</v>
      </c>
      <c r="Z78" s="120">
        <v>34280.698541697995</v>
      </c>
      <c r="AA78" s="120">
        <v>44955.883243932003</v>
      </c>
      <c r="AB78" s="120">
        <v>124911.91324614633</v>
      </c>
      <c r="AC78" s="100">
        <v>125705.757210116</v>
      </c>
      <c r="AD78" s="100">
        <v>255806.05059549332</v>
      </c>
      <c r="AE78" s="120">
        <v>65341.523980619677</v>
      </c>
      <c r="AF78" s="120">
        <v>87066.253310760658</v>
      </c>
      <c r="AG78" s="120">
        <v>12101.388919610334</v>
      </c>
      <c r="AH78" s="120">
        <v>6690.9020925086661</v>
      </c>
      <c r="AI78" s="120">
        <v>10691.137161692997</v>
      </c>
      <c r="AJ78" s="120">
        <v>2736.6251944426672</v>
      </c>
      <c r="AK78" s="120">
        <v>63851.490527870337</v>
      </c>
      <c r="AL78" s="120">
        <v>7326.7294079880012</v>
      </c>
      <c r="AM78" s="100">
        <v>14250.741251528334</v>
      </c>
      <c r="AN78" s="100">
        <v>4766905.8056659773</v>
      </c>
      <c r="AO78" s="100">
        <v>30691.133785663998</v>
      </c>
      <c r="AP78" s="100">
        <v>1676947.820051528</v>
      </c>
      <c r="AQ78" s="120">
        <v>586707.09961819486</v>
      </c>
      <c r="AR78" s="120">
        <v>184538.61561401503</v>
      </c>
      <c r="AS78" s="120">
        <v>115754.06488723902</v>
      </c>
      <c r="AT78" s="120">
        <v>97410.523029201999</v>
      </c>
      <c r="AU78" s="120">
        <v>692537.51690287702</v>
      </c>
      <c r="AV78" s="100">
        <v>582285.98665154306</v>
      </c>
      <c r="AW78" s="100">
        <v>2218983.8985141688</v>
      </c>
      <c r="AX78" s="120">
        <v>575993.43273641088</v>
      </c>
      <c r="AY78" s="120">
        <v>743519.89314638195</v>
      </c>
      <c r="AZ78" s="120">
        <v>275554.56081241294</v>
      </c>
      <c r="BA78" s="120">
        <v>27140.484033656998</v>
      </c>
      <c r="BB78" s="120">
        <v>38215.512288231002</v>
      </c>
      <c r="BC78" s="120">
        <v>18146.581514769001</v>
      </c>
      <c r="BD78" s="120">
        <v>445622.80502181401</v>
      </c>
      <c r="BE78" s="120">
        <v>94790.628960492002</v>
      </c>
      <c r="BF78" s="100">
        <v>257996.96666307404</v>
      </c>
    </row>
    <row r="79" spans="1:58" x14ac:dyDescent="0.25">
      <c r="A79" s="37" t="s">
        <v>206</v>
      </c>
      <c r="B79" s="59">
        <v>710403.86440240405</v>
      </c>
      <c r="C79" s="74">
        <v>3089.2964270789998</v>
      </c>
      <c r="D79" s="74">
        <v>286307.22166323999</v>
      </c>
      <c r="E79" s="60">
        <v>52500.963252288006</v>
      </c>
      <c r="F79" s="61">
        <v>21177.319269702006</v>
      </c>
      <c r="G79" s="61">
        <v>35253.994156399</v>
      </c>
      <c r="H79" s="61">
        <v>46221.384662597004</v>
      </c>
      <c r="I79" s="62">
        <v>131153.56032225399</v>
      </c>
      <c r="J79" s="74">
        <v>139611.20620428</v>
      </c>
      <c r="K79" s="74">
        <v>265829.93538835796</v>
      </c>
      <c r="L79" s="60">
        <v>64518.948051314997</v>
      </c>
      <c r="M79" s="61">
        <v>90621.083124263983</v>
      </c>
      <c r="N79" s="61">
        <v>11647.858001828001</v>
      </c>
      <c r="O79" s="61">
        <v>6782.1807473589997</v>
      </c>
      <c r="P79" s="61">
        <v>10808.636128145999</v>
      </c>
      <c r="Q79" s="61">
        <v>3332.8334696230004</v>
      </c>
      <c r="R79" s="61">
        <v>70903.664688703997</v>
      </c>
      <c r="S79" s="63">
        <v>7214.7311771189998</v>
      </c>
      <c r="T79" s="162">
        <v>15566.204719447001</v>
      </c>
      <c r="U79" s="52">
        <v>709552.50405264273</v>
      </c>
      <c r="V79" s="52">
        <v>2895.0769484890002</v>
      </c>
      <c r="W79" s="52">
        <v>286590.19301681832</v>
      </c>
      <c r="X79" s="121">
        <v>54265.58988288734</v>
      </c>
      <c r="Y79" s="121">
        <v>21511.31950135333</v>
      </c>
      <c r="Z79" s="121">
        <v>34334.950541771665</v>
      </c>
      <c r="AA79" s="121">
        <v>47534.281924806332</v>
      </c>
      <c r="AB79" s="121">
        <v>128944.05116599967</v>
      </c>
      <c r="AC79" s="52">
        <v>134268.22500737529</v>
      </c>
      <c r="AD79" s="52">
        <v>268788.89104277303</v>
      </c>
      <c r="AE79" s="121">
        <v>66011.866310681333</v>
      </c>
      <c r="AF79" s="121">
        <v>90671.291800500345</v>
      </c>
      <c r="AG79" s="121">
        <v>13022.394451093334</v>
      </c>
      <c r="AH79" s="121">
        <v>6808.9687282796667</v>
      </c>
      <c r="AI79" s="121">
        <v>10809.458891775668</v>
      </c>
      <c r="AJ79" s="121">
        <v>3471.9162667143332</v>
      </c>
      <c r="AK79" s="121">
        <v>69793.318075872987</v>
      </c>
      <c r="AL79" s="121">
        <v>8199.6765178553323</v>
      </c>
      <c r="AM79" s="52">
        <v>17010.118037187</v>
      </c>
      <c r="AN79" s="53">
        <v>4984076.2849717103</v>
      </c>
      <c r="AO79" s="53">
        <v>23582.246201472</v>
      </c>
      <c r="AP79" s="53">
        <v>1699818.3750627241</v>
      </c>
      <c r="AQ79" s="122">
        <v>590193.01395855006</v>
      </c>
      <c r="AR79" s="122">
        <v>192999.471624728</v>
      </c>
      <c r="AS79" s="122">
        <v>110520.384257834</v>
      </c>
      <c r="AT79" s="122">
        <v>106868.44111810299</v>
      </c>
      <c r="AU79" s="122">
        <v>699237.06410350895</v>
      </c>
      <c r="AV79" s="53">
        <v>589985.33274793194</v>
      </c>
      <c r="AW79" s="53">
        <v>2373065.9603637522</v>
      </c>
      <c r="AX79" s="122">
        <v>591660.67300792993</v>
      </c>
      <c r="AY79" s="122">
        <v>781000.897662531</v>
      </c>
      <c r="AZ79" s="122">
        <v>297014.96663079294</v>
      </c>
      <c r="BA79" s="122">
        <v>25448.871433854001</v>
      </c>
      <c r="BB79" s="122">
        <v>35144.265944040002</v>
      </c>
      <c r="BC79" s="122">
        <v>27032.053672057002</v>
      </c>
      <c r="BD79" s="122">
        <v>503634.60044981597</v>
      </c>
      <c r="BE79" s="122">
        <v>112129.631562731</v>
      </c>
      <c r="BF79" s="53">
        <v>297624.37059583102</v>
      </c>
    </row>
    <row r="80" spans="1:58" x14ac:dyDescent="0.25">
      <c r="A80" s="37" t="s">
        <v>207</v>
      </c>
      <c r="B80" s="59">
        <v>745734.28376390308</v>
      </c>
      <c r="C80" s="74">
        <v>3227.8065497419998</v>
      </c>
      <c r="D80" s="74">
        <v>302482.517416802</v>
      </c>
      <c r="E80" s="60">
        <v>55445.12215321901</v>
      </c>
      <c r="F80" s="61">
        <v>21799.474448369998</v>
      </c>
      <c r="G80" s="61">
        <v>39245.420662478995</v>
      </c>
      <c r="H80" s="61">
        <v>49274.483233761006</v>
      </c>
      <c r="I80" s="62">
        <v>136718.01691897301</v>
      </c>
      <c r="J80" s="74">
        <v>141754.28856971799</v>
      </c>
      <c r="K80" s="74">
        <v>282185.15105612803</v>
      </c>
      <c r="L80" s="60">
        <v>69636.350406547004</v>
      </c>
      <c r="M80" s="61">
        <v>97538.359394764004</v>
      </c>
      <c r="N80" s="61">
        <v>11864.369531510003</v>
      </c>
      <c r="O80" s="61">
        <v>6775.7389420810005</v>
      </c>
      <c r="P80" s="61">
        <v>11073.746939013998</v>
      </c>
      <c r="Q80" s="61">
        <v>3152.9265876319996</v>
      </c>
      <c r="R80" s="61">
        <v>75463.684315475999</v>
      </c>
      <c r="S80" s="63">
        <v>6679.9749391040004</v>
      </c>
      <c r="T80" s="162">
        <v>16084.520171512999</v>
      </c>
      <c r="U80" s="52">
        <v>733649.48239266907</v>
      </c>
      <c r="V80" s="52">
        <v>3055.3489035993334</v>
      </c>
      <c r="W80" s="52">
        <v>295543.24516362068</v>
      </c>
      <c r="X80" s="121">
        <v>56162.05732900367</v>
      </c>
      <c r="Y80" s="121">
        <v>21917.662780567669</v>
      </c>
      <c r="Z80" s="121">
        <v>37100.039503077336</v>
      </c>
      <c r="AA80" s="121">
        <v>47589.961378563668</v>
      </c>
      <c r="AB80" s="121">
        <v>132773.5241724083</v>
      </c>
      <c r="AC80" s="52">
        <v>137521.95536880099</v>
      </c>
      <c r="AD80" s="52">
        <v>280216.29452017567</v>
      </c>
      <c r="AE80" s="121">
        <v>68434.285508455316</v>
      </c>
      <c r="AF80" s="121">
        <v>95974.320450897023</v>
      </c>
      <c r="AG80" s="121">
        <v>13164.851098208999</v>
      </c>
      <c r="AH80" s="121">
        <v>6815.9067739393331</v>
      </c>
      <c r="AI80" s="121">
        <v>11086.608263161334</v>
      </c>
      <c r="AJ80" s="121">
        <v>3249.0593436220001</v>
      </c>
      <c r="AK80" s="121">
        <v>74440.509663396006</v>
      </c>
      <c r="AL80" s="121">
        <v>7050.7534184956667</v>
      </c>
      <c r="AM80" s="52">
        <v>17312.638436472334</v>
      </c>
      <c r="AN80" s="53">
        <v>5105943.9155051522</v>
      </c>
      <c r="AO80" s="53">
        <v>24661.072930305003</v>
      </c>
      <c r="AP80" s="53">
        <v>1746230.8469086569</v>
      </c>
      <c r="AQ80" s="122">
        <v>603811.1447650739</v>
      </c>
      <c r="AR80" s="122">
        <v>190742.229097595</v>
      </c>
      <c r="AS80" s="122">
        <v>115269.88504235199</v>
      </c>
      <c r="AT80" s="122">
        <v>113381.23340199901</v>
      </c>
      <c r="AU80" s="122">
        <v>723026.35460163699</v>
      </c>
      <c r="AV80" s="53">
        <v>608617.77235647105</v>
      </c>
      <c r="AW80" s="53">
        <v>2421955.3370363065</v>
      </c>
      <c r="AX80" s="122">
        <v>624137.90490150894</v>
      </c>
      <c r="AY80" s="122">
        <v>802788.16339954687</v>
      </c>
      <c r="AZ80" s="122">
        <v>289080.17635188799</v>
      </c>
      <c r="BA80" s="122">
        <v>24510.416187481998</v>
      </c>
      <c r="BB80" s="122">
        <v>36798.649551563009</v>
      </c>
      <c r="BC80" s="122">
        <v>23610.779920042998</v>
      </c>
      <c r="BD80" s="122">
        <v>521848.06860312202</v>
      </c>
      <c r="BE80" s="122">
        <v>99181.178121153003</v>
      </c>
      <c r="BF80" s="53">
        <v>304478.88627341297</v>
      </c>
    </row>
    <row r="81" spans="1:58" x14ac:dyDescent="0.25">
      <c r="A81" s="37" t="s">
        <v>208</v>
      </c>
      <c r="B81" s="59">
        <v>770905.28477723093</v>
      </c>
      <c r="C81" s="74">
        <v>3045.9228297949994</v>
      </c>
      <c r="D81" s="74">
        <v>312410.01535020897</v>
      </c>
      <c r="E81" s="60">
        <v>56053.208141187999</v>
      </c>
      <c r="F81" s="61">
        <v>22463.594654580997</v>
      </c>
      <c r="G81" s="61">
        <v>40450.259938533993</v>
      </c>
      <c r="H81" s="61">
        <v>51168.903790805998</v>
      </c>
      <c r="I81" s="62">
        <v>142274.04882510004</v>
      </c>
      <c r="J81" s="74">
        <v>148522.21474944401</v>
      </c>
      <c r="K81" s="74">
        <v>290575.14520194702</v>
      </c>
      <c r="L81" s="60">
        <v>68928.904768797991</v>
      </c>
      <c r="M81" s="61">
        <v>102044.81114293</v>
      </c>
      <c r="N81" s="61">
        <v>12153.773475792001</v>
      </c>
      <c r="O81" s="61">
        <v>6780.5728489409976</v>
      </c>
      <c r="P81" s="61">
        <v>10608.515387526</v>
      </c>
      <c r="Q81" s="61">
        <v>3112.7208453190001</v>
      </c>
      <c r="R81" s="61">
        <v>80327.284109341999</v>
      </c>
      <c r="S81" s="63">
        <v>6618.5626232989998</v>
      </c>
      <c r="T81" s="162">
        <v>16351.986645836001</v>
      </c>
      <c r="U81" s="52">
        <v>759248.33414239716</v>
      </c>
      <c r="V81" s="52">
        <v>3174.5708303906667</v>
      </c>
      <c r="W81" s="52">
        <v>305190.67333748739</v>
      </c>
      <c r="X81" s="121">
        <v>57252.200919982679</v>
      </c>
      <c r="Y81" s="121">
        <v>22771.641092545</v>
      </c>
      <c r="Z81" s="121">
        <v>38909.271041830674</v>
      </c>
      <c r="AA81" s="121">
        <v>49859.675266423998</v>
      </c>
      <c r="AB81" s="121">
        <v>136397.88501670503</v>
      </c>
      <c r="AC81" s="52">
        <v>141148.93637100098</v>
      </c>
      <c r="AD81" s="52">
        <v>292210.52030488872</v>
      </c>
      <c r="AE81" s="121">
        <v>71166.493520724995</v>
      </c>
      <c r="AF81" s="121">
        <v>102022.68001319567</v>
      </c>
      <c r="AG81" s="121">
        <v>13583.870135985335</v>
      </c>
      <c r="AH81" s="121">
        <v>6905.7421031093327</v>
      </c>
      <c r="AI81" s="121">
        <v>10807.138538926001</v>
      </c>
      <c r="AJ81" s="121">
        <v>3242.4151817886668</v>
      </c>
      <c r="AK81" s="121">
        <v>77177.736244500338</v>
      </c>
      <c r="AL81" s="121">
        <v>7304.4445666583315</v>
      </c>
      <c r="AM81" s="52">
        <v>17523.633298629331</v>
      </c>
      <c r="AN81" s="53">
        <v>5193506.0280751502</v>
      </c>
      <c r="AO81" s="53">
        <v>24456.817560033003</v>
      </c>
      <c r="AP81" s="53">
        <v>1787064.818982261</v>
      </c>
      <c r="AQ81" s="122">
        <v>618400.22957593505</v>
      </c>
      <c r="AR81" s="122">
        <v>194845.35648476402</v>
      </c>
      <c r="AS81" s="122">
        <v>117689.474784024</v>
      </c>
      <c r="AT81" s="122">
        <v>117240.858119301</v>
      </c>
      <c r="AU81" s="122">
        <v>738888.90001823695</v>
      </c>
      <c r="AV81" s="53">
        <v>622826.88405829098</v>
      </c>
      <c r="AW81" s="53">
        <v>2448923.7080313996</v>
      </c>
      <c r="AX81" s="122">
        <v>629365.60866749403</v>
      </c>
      <c r="AY81" s="122">
        <v>824396.74122097297</v>
      </c>
      <c r="AZ81" s="122">
        <v>296868.84235425503</v>
      </c>
      <c r="BA81" s="122">
        <v>24851.683547231001</v>
      </c>
      <c r="BB81" s="122">
        <v>32634.212018404003</v>
      </c>
      <c r="BC81" s="122">
        <v>22355.297157788998</v>
      </c>
      <c r="BD81" s="122">
        <v>511223.95269288099</v>
      </c>
      <c r="BE81" s="122">
        <v>107227.37037237303</v>
      </c>
      <c r="BF81" s="53">
        <v>310233.79944316501</v>
      </c>
    </row>
    <row r="82" spans="1:58" s="106" customFormat="1" x14ac:dyDescent="0.25">
      <c r="A82" s="98" t="s">
        <v>209</v>
      </c>
      <c r="B82" s="99">
        <v>794600.29893122986</v>
      </c>
      <c r="C82" s="100">
        <v>3057.6755248579998</v>
      </c>
      <c r="D82" s="100">
        <v>319856.90297465597</v>
      </c>
      <c r="E82" s="101">
        <v>56113.748061056991</v>
      </c>
      <c r="F82" s="102">
        <v>23106.032582963995</v>
      </c>
      <c r="G82" s="102">
        <v>41237.044901624999</v>
      </c>
      <c r="H82" s="102">
        <v>51041.329254637007</v>
      </c>
      <c r="I82" s="103">
        <v>148358.748174373</v>
      </c>
      <c r="J82" s="100">
        <v>156331.07812176697</v>
      </c>
      <c r="K82" s="100">
        <v>297707.28153386497</v>
      </c>
      <c r="L82" s="101">
        <v>68244.336880240007</v>
      </c>
      <c r="M82" s="102">
        <v>105101.70057564999</v>
      </c>
      <c r="N82" s="102">
        <v>13161.209330655001</v>
      </c>
      <c r="O82" s="102">
        <v>7255.4126042480002</v>
      </c>
      <c r="P82" s="102">
        <v>10809.454208366</v>
      </c>
      <c r="Q82" s="102">
        <v>3099.6717962870002</v>
      </c>
      <c r="R82" s="102">
        <v>83311.420255113</v>
      </c>
      <c r="S82" s="104">
        <v>6724.075883305999</v>
      </c>
      <c r="T82" s="163">
        <v>17647.360776084002</v>
      </c>
      <c r="U82" s="100">
        <v>793117.28313652088</v>
      </c>
      <c r="V82" s="100">
        <v>3161.7814021903337</v>
      </c>
      <c r="W82" s="100">
        <v>317787.57593062299</v>
      </c>
      <c r="X82" s="120">
        <v>57644.978517460993</v>
      </c>
      <c r="Y82" s="120">
        <v>23864.151818841336</v>
      </c>
      <c r="Z82" s="120">
        <v>40484.315980494335</v>
      </c>
      <c r="AA82" s="120">
        <v>51480.473284100335</v>
      </c>
      <c r="AB82" s="120">
        <v>144313.65632972601</v>
      </c>
      <c r="AC82" s="100">
        <v>149605.61111005503</v>
      </c>
      <c r="AD82" s="100">
        <v>304012.22001723066</v>
      </c>
      <c r="AE82" s="120">
        <v>70870.044590264661</v>
      </c>
      <c r="AF82" s="120">
        <v>106729.339657708</v>
      </c>
      <c r="AG82" s="120">
        <v>14286.099758516333</v>
      </c>
      <c r="AH82" s="120">
        <v>7151.4502605553325</v>
      </c>
      <c r="AI82" s="120">
        <v>10965.358169070669</v>
      </c>
      <c r="AJ82" s="120">
        <v>3187.6535944066673</v>
      </c>
      <c r="AK82" s="120">
        <v>83484.907810342003</v>
      </c>
      <c r="AL82" s="120">
        <v>7337.3661763669998</v>
      </c>
      <c r="AM82" s="100">
        <v>18550.094676422003</v>
      </c>
      <c r="AN82" s="100">
        <v>5326013.9393265089</v>
      </c>
      <c r="AO82" s="100">
        <v>23361.199021533001</v>
      </c>
      <c r="AP82" s="100">
        <v>1822820.6231275611</v>
      </c>
      <c r="AQ82" s="120">
        <v>608961.30050865002</v>
      </c>
      <c r="AR82" s="120">
        <v>198075.48685967099</v>
      </c>
      <c r="AS82" s="120">
        <v>121387.053439449</v>
      </c>
      <c r="AT82" s="120">
        <v>124800.083467786</v>
      </c>
      <c r="AU82" s="120">
        <v>769596.69885200495</v>
      </c>
      <c r="AV82" s="100">
        <v>657024.39055662602</v>
      </c>
      <c r="AW82" s="100">
        <v>2499212.7544888956</v>
      </c>
      <c r="AX82" s="120">
        <v>611790.26970001799</v>
      </c>
      <c r="AY82" s="120">
        <v>835360.87300033192</v>
      </c>
      <c r="AZ82" s="120">
        <v>315737.96010810399</v>
      </c>
      <c r="BA82" s="120">
        <v>25412.911849292002</v>
      </c>
      <c r="BB82" s="120">
        <v>34894.551225932999</v>
      </c>
      <c r="BC82" s="120">
        <v>22583.422183923998</v>
      </c>
      <c r="BD82" s="120">
        <v>543785.08567123604</v>
      </c>
      <c r="BE82" s="120">
        <v>109647.680750057</v>
      </c>
      <c r="BF82" s="100">
        <v>323594.97213189304</v>
      </c>
    </row>
    <row r="83" spans="1:58" x14ac:dyDescent="0.25">
      <c r="A83" s="37" t="s">
        <v>210</v>
      </c>
      <c r="B83" s="59">
        <v>800991.71896047005</v>
      </c>
      <c r="C83" s="74">
        <v>3425.0728460439996</v>
      </c>
      <c r="D83" s="74">
        <v>318551.38388778496</v>
      </c>
      <c r="E83" s="60">
        <v>58503.176314626005</v>
      </c>
      <c r="F83" s="61">
        <v>23492.630382461997</v>
      </c>
      <c r="G83" s="61">
        <v>41178.803091293994</v>
      </c>
      <c r="H83" s="61">
        <v>50924.289687815995</v>
      </c>
      <c r="I83" s="62">
        <v>144452.48441158698</v>
      </c>
      <c r="J83" s="74">
        <v>152978.69784252602</v>
      </c>
      <c r="K83" s="74">
        <v>307157.14089374605</v>
      </c>
      <c r="L83" s="60">
        <v>71394.254615515005</v>
      </c>
      <c r="M83" s="61">
        <v>108220.797100786</v>
      </c>
      <c r="N83" s="61">
        <v>13361.827487353999</v>
      </c>
      <c r="O83" s="61">
        <v>7372.262356405</v>
      </c>
      <c r="P83" s="61">
        <v>10551.184887375</v>
      </c>
      <c r="Q83" s="61">
        <v>2680.5992078039999</v>
      </c>
      <c r="R83" s="61">
        <v>86437.958090930013</v>
      </c>
      <c r="S83" s="63">
        <v>7138.2571475770001</v>
      </c>
      <c r="T83" s="162">
        <v>18879.423490369001</v>
      </c>
      <c r="U83" s="52">
        <v>801961.04188696353</v>
      </c>
      <c r="V83" s="52">
        <v>3448.3157315656667</v>
      </c>
      <c r="W83" s="52">
        <v>317269.92728045135</v>
      </c>
      <c r="X83" s="121">
        <v>58427.72002502501</v>
      </c>
      <c r="Y83" s="121">
        <v>23987.22687873933</v>
      </c>
      <c r="Z83" s="121">
        <v>40592.069349938669</v>
      </c>
      <c r="AA83" s="121">
        <v>51072.830656501668</v>
      </c>
      <c r="AB83" s="121">
        <v>143190.08037024667</v>
      </c>
      <c r="AC83" s="52">
        <v>149978.73233051936</v>
      </c>
      <c r="AD83" s="52">
        <v>311767.4590522293</v>
      </c>
      <c r="AE83" s="121">
        <v>72376.042947753333</v>
      </c>
      <c r="AF83" s="121">
        <v>109892.47143259132</v>
      </c>
      <c r="AG83" s="121">
        <v>14859.587382909333</v>
      </c>
      <c r="AH83" s="121">
        <v>7309.079730647667</v>
      </c>
      <c r="AI83" s="121">
        <v>10910.528405228</v>
      </c>
      <c r="AJ83" s="121">
        <v>2904.9836628023331</v>
      </c>
      <c r="AK83" s="121">
        <v>86079.527268109669</v>
      </c>
      <c r="AL83" s="121">
        <v>7435.238222187666</v>
      </c>
      <c r="AM83" s="52">
        <v>19496.607492198</v>
      </c>
      <c r="AN83" s="53">
        <v>5342835.8622361068</v>
      </c>
      <c r="AO83" s="53">
        <v>25207.979591564996</v>
      </c>
      <c r="AP83" s="53">
        <v>1793270.23087232</v>
      </c>
      <c r="AQ83" s="122">
        <v>615625.63177502202</v>
      </c>
      <c r="AR83" s="122">
        <v>198229.58753877401</v>
      </c>
      <c r="AS83" s="122">
        <v>117111.03958909801</v>
      </c>
      <c r="AT83" s="122">
        <v>119480.966105511</v>
      </c>
      <c r="AU83" s="122">
        <v>742823.00586391496</v>
      </c>
      <c r="AV83" s="53">
        <v>626568.41688011598</v>
      </c>
      <c r="AW83" s="53">
        <v>2552413.1442564633</v>
      </c>
      <c r="AX83" s="122">
        <v>619293.984687182</v>
      </c>
      <c r="AY83" s="122">
        <v>870191.06093973923</v>
      </c>
      <c r="AZ83" s="122">
        <v>334336.31424759305</v>
      </c>
      <c r="BA83" s="122">
        <v>24918.817677032999</v>
      </c>
      <c r="BB83" s="122">
        <v>35632.979020300001</v>
      </c>
      <c r="BC83" s="122">
        <v>20687.102566156002</v>
      </c>
      <c r="BD83" s="122">
        <v>537235.56748272001</v>
      </c>
      <c r="BE83" s="122">
        <v>110117.31763573999</v>
      </c>
      <c r="BF83" s="53">
        <v>345376.09063564305</v>
      </c>
    </row>
    <row r="84" spans="1:58" x14ac:dyDescent="0.25">
      <c r="A84" s="37" t="s">
        <v>211</v>
      </c>
      <c r="B84" s="59">
        <v>791544.86234051292</v>
      </c>
      <c r="C84" s="74">
        <v>3640.8729124460001</v>
      </c>
      <c r="D84" s="74">
        <v>312361.47086572397</v>
      </c>
      <c r="E84" s="60">
        <v>56435.654061369998</v>
      </c>
      <c r="F84" s="61">
        <v>23426.186915984996</v>
      </c>
      <c r="G84" s="61">
        <v>41091.927348863006</v>
      </c>
      <c r="H84" s="61">
        <v>50220.333550143005</v>
      </c>
      <c r="I84" s="62">
        <v>141187.36898936296</v>
      </c>
      <c r="J84" s="74">
        <v>153055.73595264199</v>
      </c>
      <c r="K84" s="74">
        <v>302888.41151255195</v>
      </c>
      <c r="L84" s="60">
        <v>69373.245941804984</v>
      </c>
      <c r="M84" s="61">
        <v>103849.62973122999</v>
      </c>
      <c r="N84" s="61">
        <v>13353.859841542997</v>
      </c>
      <c r="O84" s="61">
        <v>7338.6003886100007</v>
      </c>
      <c r="P84" s="61">
        <v>10771.46616451</v>
      </c>
      <c r="Q84" s="61">
        <v>2715.0700984979999</v>
      </c>
      <c r="R84" s="61">
        <v>88128.429189291986</v>
      </c>
      <c r="S84" s="63">
        <v>7358.1101570640003</v>
      </c>
      <c r="T84" s="162">
        <v>19598.371097148996</v>
      </c>
      <c r="U84" s="52">
        <v>789590.846929544</v>
      </c>
      <c r="V84" s="52">
        <v>3740.7758054503338</v>
      </c>
      <c r="W84" s="52">
        <v>310793.26432010601</v>
      </c>
      <c r="X84" s="121">
        <v>58242.78630399867</v>
      </c>
      <c r="Y84" s="121">
        <v>24155.166536702327</v>
      </c>
      <c r="Z84" s="121">
        <v>40028.198198504331</v>
      </c>
      <c r="AA84" s="121">
        <v>50091.505511913332</v>
      </c>
      <c r="AB84" s="121">
        <v>138275.60776898733</v>
      </c>
      <c r="AC84" s="52">
        <v>145098.10107252898</v>
      </c>
      <c r="AD84" s="52">
        <v>309318.87003816833</v>
      </c>
      <c r="AE84" s="121">
        <v>71255.834896564324</v>
      </c>
      <c r="AF84" s="121">
        <v>107556.90318405167</v>
      </c>
      <c r="AG84" s="121">
        <v>14584.479848810997</v>
      </c>
      <c r="AH84" s="121">
        <v>7317.4570246149997</v>
      </c>
      <c r="AI84" s="121">
        <v>10727.762389742666</v>
      </c>
      <c r="AJ84" s="121">
        <v>2737.9640129626664</v>
      </c>
      <c r="AK84" s="121">
        <v>87441.029431551986</v>
      </c>
      <c r="AL84" s="121">
        <v>7697.4392498690004</v>
      </c>
      <c r="AM84" s="52">
        <v>20639.835693290337</v>
      </c>
      <c r="AN84" s="53">
        <v>5252931.4763661921</v>
      </c>
      <c r="AO84" s="53">
        <v>27804.897504859997</v>
      </c>
      <c r="AP84" s="53">
        <v>1758382.9011656293</v>
      </c>
      <c r="AQ84" s="122">
        <v>605743.94704855897</v>
      </c>
      <c r="AR84" s="122">
        <v>203179.20958810596</v>
      </c>
      <c r="AS84" s="122">
        <v>114041.12217528201</v>
      </c>
      <c r="AT84" s="122">
        <v>116131.35329982798</v>
      </c>
      <c r="AU84" s="122">
        <v>719287.26905385405</v>
      </c>
      <c r="AV84" s="53">
        <v>631009.23752857209</v>
      </c>
      <c r="AW84" s="53">
        <v>2473885.1744428389</v>
      </c>
      <c r="AX84" s="122">
        <v>608836.14809126803</v>
      </c>
      <c r="AY84" s="122">
        <v>837396.24452781014</v>
      </c>
      <c r="AZ84" s="122">
        <v>320678.81473838899</v>
      </c>
      <c r="BA84" s="122">
        <v>25291.680850687004</v>
      </c>
      <c r="BB84" s="122">
        <v>34914.382049722997</v>
      </c>
      <c r="BC84" s="122">
        <v>19025.544711769002</v>
      </c>
      <c r="BD84" s="122">
        <v>517345.91850888799</v>
      </c>
      <c r="BE84" s="122">
        <v>110396.440964305</v>
      </c>
      <c r="BF84" s="53">
        <v>361849.26572429202</v>
      </c>
    </row>
    <row r="85" spans="1:58" x14ac:dyDescent="0.25">
      <c r="A85" s="37" t="s">
        <v>212</v>
      </c>
      <c r="B85" s="59">
        <v>790727.61445025192</v>
      </c>
      <c r="C85" s="74">
        <v>3549.8945365099999</v>
      </c>
      <c r="D85" s="74">
        <v>303966.65447053197</v>
      </c>
      <c r="E85" s="60">
        <v>56462.919714705997</v>
      </c>
      <c r="F85" s="61">
        <v>23883.665851498998</v>
      </c>
      <c r="G85" s="61">
        <v>38836.851872945997</v>
      </c>
      <c r="H85" s="61">
        <v>48082.279980301006</v>
      </c>
      <c r="I85" s="62">
        <v>136700.93705107999</v>
      </c>
      <c r="J85" s="74">
        <v>158583.31579397098</v>
      </c>
      <c r="K85" s="74">
        <v>305522.25610669801</v>
      </c>
      <c r="L85" s="60">
        <v>68766.392248859003</v>
      </c>
      <c r="M85" s="61">
        <v>102631.56103696401</v>
      </c>
      <c r="N85" s="61">
        <v>13945.819789052</v>
      </c>
      <c r="O85" s="61">
        <v>7364.6546915480012</v>
      </c>
      <c r="P85" s="61">
        <v>10357.6215111</v>
      </c>
      <c r="Q85" s="61">
        <v>2511.9888540750007</v>
      </c>
      <c r="R85" s="61">
        <v>92544.705128532005</v>
      </c>
      <c r="S85" s="63">
        <v>7399.5128465680018</v>
      </c>
      <c r="T85" s="162">
        <v>19105.493542541</v>
      </c>
      <c r="U85" s="52">
        <v>789769.68052858301</v>
      </c>
      <c r="V85" s="52">
        <v>3555.9779808910002</v>
      </c>
      <c r="W85" s="52">
        <v>304933.10027946398</v>
      </c>
      <c r="X85" s="121">
        <v>57488.115784394344</v>
      </c>
      <c r="Y85" s="121">
        <v>24382.771110529331</v>
      </c>
      <c r="Z85" s="121">
        <v>39039.834046813332</v>
      </c>
      <c r="AA85" s="121">
        <v>48211.887107210991</v>
      </c>
      <c r="AB85" s="121">
        <v>135810.49223051601</v>
      </c>
      <c r="AC85" s="52">
        <v>149847.77123312137</v>
      </c>
      <c r="AD85" s="52">
        <v>310161.27631923836</v>
      </c>
      <c r="AE85" s="121">
        <v>70744.997863697339</v>
      </c>
      <c r="AF85" s="121">
        <v>105031.57338365035</v>
      </c>
      <c r="AG85" s="121">
        <v>15116.736026248334</v>
      </c>
      <c r="AH85" s="121">
        <v>7397.9120735323331</v>
      </c>
      <c r="AI85" s="121">
        <v>10635.322244141333</v>
      </c>
      <c r="AJ85" s="121">
        <v>2703.029827315333</v>
      </c>
      <c r="AK85" s="121">
        <v>90764.29598684232</v>
      </c>
      <c r="AL85" s="121">
        <v>7767.4089138109994</v>
      </c>
      <c r="AM85" s="52">
        <v>21271.554715868337</v>
      </c>
      <c r="AN85" s="53">
        <v>5188609.8591334745</v>
      </c>
      <c r="AO85" s="53">
        <v>26827.314510951001</v>
      </c>
      <c r="AP85" s="53">
        <v>1724852.9264778718</v>
      </c>
      <c r="AQ85" s="122">
        <v>598614.55796218803</v>
      </c>
      <c r="AR85" s="122">
        <v>202523.37423263403</v>
      </c>
      <c r="AS85" s="122">
        <v>110823.832465735</v>
      </c>
      <c r="AT85" s="122">
        <v>110197.72796800602</v>
      </c>
      <c r="AU85" s="122">
        <v>702693.43384930899</v>
      </c>
      <c r="AV85" s="53">
        <v>630800.76462294604</v>
      </c>
      <c r="AW85" s="53">
        <v>2436029.8096169322</v>
      </c>
      <c r="AX85" s="122">
        <v>603145.53423701704</v>
      </c>
      <c r="AY85" s="122">
        <v>810462.07301460893</v>
      </c>
      <c r="AZ85" s="122">
        <v>327294.06493225798</v>
      </c>
      <c r="BA85" s="122">
        <v>25461.465416247003</v>
      </c>
      <c r="BB85" s="122">
        <v>33780.000606458998</v>
      </c>
      <c r="BC85" s="122">
        <v>17361.793259894999</v>
      </c>
      <c r="BD85" s="122">
        <v>510811.26514790906</v>
      </c>
      <c r="BE85" s="122">
        <v>107713.61300253801</v>
      </c>
      <c r="BF85" s="53">
        <v>370099.04390477401</v>
      </c>
    </row>
    <row r="86" spans="1:58" s="106" customFormat="1" x14ac:dyDescent="0.25">
      <c r="A86" s="98" t="s">
        <v>213</v>
      </c>
      <c r="B86" s="99">
        <v>765564.96831739403</v>
      </c>
      <c r="C86" s="100">
        <v>3405.1536706510001</v>
      </c>
      <c r="D86" s="100">
        <v>291435.05397808499</v>
      </c>
      <c r="E86" s="101">
        <v>55777.416091470004</v>
      </c>
      <c r="F86" s="102">
        <v>23553.200569216006</v>
      </c>
      <c r="G86" s="102">
        <v>36263.558501797001</v>
      </c>
      <c r="H86" s="102">
        <v>46385.955786812003</v>
      </c>
      <c r="I86" s="103">
        <v>129454.92302878998</v>
      </c>
      <c r="J86" s="100">
        <v>151075.84136154101</v>
      </c>
      <c r="K86" s="100">
        <v>299450.41645920801</v>
      </c>
      <c r="L86" s="101">
        <v>69153.279218848998</v>
      </c>
      <c r="M86" s="102">
        <v>96651.660823269995</v>
      </c>
      <c r="N86" s="102">
        <v>13329.218043822002</v>
      </c>
      <c r="O86" s="102">
        <v>7536.4000311969994</v>
      </c>
      <c r="P86" s="102">
        <v>10518.456372571001</v>
      </c>
      <c r="Q86" s="102">
        <v>2509.7472752939998</v>
      </c>
      <c r="R86" s="102">
        <v>92615.227789266006</v>
      </c>
      <c r="S86" s="104">
        <v>7136.4269049389986</v>
      </c>
      <c r="T86" s="163">
        <v>20198.502847909</v>
      </c>
      <c r="U86" s="100">
        <v>795365.70001049095</v>
      </c>
      <c r="V86" s="100">
        <v>3331.8046979180003</v>
      </c>
      <c r="W86" s="100">
        <v>301589.61708109261</v>
      </c>
      <c r="X86" s="120">
        <v>57972.295281119332</v>
      </c>
      <c r="Y86" s="120">
        <v>24540.751372870665</v>
      </c>
      <c r="Z86" s="120">
        <v>37225.315075481332</v>
      </c>
      <c r="AA86" s="120">
        <v>48061.818140949668</v>
      </c>
      <c r="AB86" s="120">
        <v>133789.43721067166</v>
      </c>
      <c r="AC86" s="100">
        <v>156258.84972845734</v>
      </c>
      <c r="AD86" s="100">
        <v>312956.26848947135</v>
      </c>
      <c r="AE86" s="120">
        <v>70876.356017247657</v>
      </c>
      <c r="AF86" s="120">
        <v>102566.85343982834</v>
      </c>
      <c r="AG86" s="120">
        <v>15360.582047366997</v>
      </c>
      <c r="AH86" s="120">
        <v>7555.0959924600002</v>
      </c>
      <c r="AI86" s="120">
        <v>10710.603873560665</v>
      </c>
      <c r="AJ86" s="120">
        <v>2593.785015279333</v>
      </c>
      <c r="AK86" s="120">
        <v>95588.338103146991</v>
      </c>
      <c r="AL86" s="120">
        <v>7704.6540005813331</v>
      </c>
      <c r="AM86" s="100">
        <v>21229.160013551664</v>
      </c>
      <c r="AN86" s="100">
        <v>5198066.7861761963</v>
      </c>
      <c r="AO86" s="100">
        <v>23866.793041748999</v>
      </c>
      <c r="AP86" s="100">
        <v>1684833.466083969</v>
      </c>
      <c r="AQ86" s="120">
        <v>593476.94145837286</v>
      </c>
      <c r="AR86" s="120">
        <v>202573.19950248802</v>
      </c>
      <c r="AS86" s="120">
        <v>100737.18237814499</v>
      </c>
      <c r="AT86" s="120">
        <v>109875.809881072</v>
      </c>
      <c r="AU86" s="120">
        <v>678170.33286389103</v>
      </c>
      <c r="AV86" s="100">
        <v>631203.59679318604</v>
      </c>
      <c r="AW86" s="100">
        <v>2481000.5751577797</v>
      </c>
      <c r="AX86" s="120">
        <v>609917.75095927401</v>
      </c>
      <c r="AY86" s="120">
        <v>807477.53384790907</v>
      </c>
      <c r="AZ86" s="120">
        <v>337527.39591048099</v>
      </c>
      <c r="BA86" s="120">
        <v>26181.538800757</v>
      </c>
      <c r="BB86" s="120">
        <v>36147.905896589007</v>
      </c>
      <c r="BC86" s="120">
        <v>17818.214833170001</v>
      </c>
      <c r="BD86" s="120">
        <v>534955.01537071192</v>
      </c>
      <c r="BE86" s="120">
        <v>110975.21953888802</v>
      </c>
      <c r="BF86" s="100">
        <v>377162.35509951203</v>
      </c>
    </row>
    <row r="87" spans="1:58" x14ac:dyDescent="0.25">
      <c r="A87" s="37" t="s">
        <v>214</v>
      </c>
      <c r="B87" s="59">
        <v>794267.02753321198</v>
      </c>
      <c r="C87" s="74">
        <v>3393.2338775609996</v>
      </c>
      <c r="D87" s="74">
        <v>299543.27067865798</v>
      </c>
      <c r="E87" s="60">
        <v>56756.616947299</v>
      </c>
      <c r="F87" s="61">
        <v>23788.675513149999</v>
      </c>
      <c r="G87" s="61">
        <v>36630.293004316001</v>
      </c>
      <c r="H87" s="61">
        <v>47681.718200342999</v>
      </c>
      <c r="I87" s="62">
        <v>134685.96701354999</v>
      </c>
      <c r="J87" s="74">
        <v>162203.157373138</v>
      </c>
      <c r="K87" s="74">
        <v>308390.06336316495</v>
      </c>
      <c r="L87" s="60">
        <v>69290.189209445991</v>
      </c>
      <c r="M87" s="61">
        <v>100110.309503225</v>
      </c>
      <c r="N87" s="61">
        <v>13656.595441492</v>
      </c>
      <c r="O87" s="61">
        <v>7580.5729649289997</v>
      </c>
      <c r="P87" s="61">
        <v>10278.738144045001</v>
      </c>
      <c r="Q87" s="61">
        <v>2500.681855452</v>
      </c>
      <c r="R87" s="61">
        <v>97899.282884393004</v>
      </c>
      <c r="S87" s="63">
        <v>7073.6933601829987</v>
      </c>
      <c r="T87" s="162">
        <v>20737.302240689995</v>
      </c>
      <c r="U87" s="52">
        <v>803716.66490960272</v>
      </c>
      <c r="V87" s="52">
        <v>3310.6979090943332</v>
      </c>
      <c r="W87" s="52">
        <v>301920.64236456202</v>
      </c>
      <c r="X87" s="121">
        <v>58839.632867452339</v>
      </c>
      <c r="Y87" s="121">
        <v>24703.63049028633</v>
      </c>
      <c r="Z87" s="121">
        <v>36702.526077752336</v>
      </c>
      <c r="AA87" s="121">
        <v>48422.044701794664</v>
      </c>
      <c r="AB87" s="121">
        <v>133252.80822727634</v>
      </c>
      <c r="AC87" s="52">
        <v>158935.8956527393</v>
      </c>
      <c r="AD87" s="52">
        <v>317698.79722060059</v>
      </c>
      <c r="AE87" s="121">
        <v>71747.259551326002</v>
      </c>
      <c r="AF87" s="121">
        <v>104056.35494630465</v>
      </c>
      <c r="AG87" s="121">
        <v>15459.758590185666</v>
      </c>
      <c r="AH87" s="121">
        <v>7504.1157955376657</v>
      </c>
      <c r="AI87" s="121">
        <v>10546.101153740001</v>
      </c>
      <c r="AJ87" s="121">
        <v>2572.3514114893333</v>
      </c>
      <c r="AK87" s="121">
        <v>98167.187089941333</v>
      </c>
      <c r="AL87" s="121">
        <v>7645.6686820759996</v>
      </c>
      <c r="AM87" s="52">
        <v>21850.631762606336</v>
      </c>
      <c r="AN87" s="53">
        <v>5365318.3484250065</v>
      </c>
      <c r="AO87" s="53">
        <v>24371.410923088999</v>
      </c>
      <c r="AP87" s="53">
        <v>1738077.807057709</v>
      </c>
      <c r="AQ87" s="122">
        <v>614544.5480230659</v>
      </c>
      <c r="AR87" s="122">
        <v>203997.52233674898</v>
      </c>
      <c r="AS87" s="122">
        <v>104943.64541762101</v>
      </c>
      <c r="AT87" s="122">
        <v>115222.276322944</v>
      </c>
      <c r="AU87" s="122">
        <v>699369.81495732896</v>
      </c>
      <c r="AV87" s="53">
        <v>663840.98773604596</v>
      </c>
      <c r="AW87" s="53">
        <v>2534566.705767239</v>
      </c>
      <c r="AX87" s="122">
        <v>634503.48575610411</v>
      </c>
      <c r="AY87" s="122">
        <v>826580.21617627505</v>
      </c>
      <c r="AZ87" s="122">
        <v>341552.70917322702</v>
      </c>
      <c r="BA87" s="122">
        <v>25688.371623613995</v>
      </c>
      <c r="BB87" s="122">
        <v>33901.433326389997</v>
      </c>
      <c r="BC87" s="122">
        <v>18850.588640966002</v>
      </c>
      <c r="BD87" s="122">
        <v>541436.28916464909</v>
      </c>
      <c r="BE87" s="122">
        <v>112053.61190601398</v>
      </c>
      <c r="BF87" s="53">
        <v>404461.43694092403</v>
      </c>
    </row>
    <row r="88" spans="1:58" x14ac:dyDescent="0.25">
      <c r="A88" s="37" t="s">
        <v>215</v>
      </c>
      <c r="B88" s="59">
        <v>791160.74397687102</v>
      </c>
      <c r="C88" s="74">
        <v>3415.8053126839995</v>
      </c>
      <c r="D88" s="74">
        <v>293802.61671298102</v>
      </c>
      <c r="E88" s="60">
        <v>56411.843910238989</v>
      </c>
      <c r="F88" s="61">
        <v>23219.394301561999</v>
      </c>
      <c r="G88" s="61">
        <v>36214.698781956999</v>
      </c>
      <c r="H88" s="61">
        <v>47062.928897833001</v>
      </c>
      <c r="I88" s="62">
        <v>130893.75082138999</v>
      </c>
      <c r="J88" s="74">
        <v>159145.93574337399</v>
      </c>
      <c r="K88" s="74">
        <v>313076.46745800599</v>
      </c>
      <c r="L88" s="60">
        <v>70498.485445278013</v>
      </c>
      <c r="M88" s="61">
        <v>101901.768713012</v>
      </c>
      <c r="N88" s="61">
        <v>14001.160720698999</v>
      </c>
      <c r="O88" s="61">
        <v>7433.0856142120001</v>
      </c>
      <c r="P88" s="61">
        <v>10165.715474148999</v>
      </c>
      <c r="Q88" s="61">
        <v>2460.0632251880002</v>
      </c>
      <c r="R88" s="61">
        <v>99557.222664139001</v>
      </c>
      <c r="S88" s="63">
        <v>7058.9656013289996</v>
      </c>
      <c r="T88" s="162">
        <v>21719.918749825996</v>
      </c>
      <c r="U88" s="52">
        <v>794537.57446072262</v>
      </c>
      <c r="V88" s="52">
        <v>3404.9955270456667</v>
      </c>
      <c r="W88" s="52">
        <v>294860.79580043204</v>
      </c>
      <c r="X88" s="121">
        <v>57578.306009429332</v>
      </c>
      <c r="Y88" s="121">
        <v>24105.854563230332</v>
      </c>
      <c r="Z88" s="121">
        <v>35858.538912224329</v>
      </c>
      <c r="AA88" s="121">
        <v>47244.848830444003</v>
      </c>
      <c r="AB88" s="121">
        <v>130073.247485104</v>
      </c>
      <c r="AC88" s="52">
        <v>155430.7430087087</v>
      </c>
      <c r="AD88" s="52">
        <v>317493.80423250503</v>
      </c>
      <c r="AE88" s="121">
        <v>71057.665143105318</v>
      </c>
      <c r="AF88" s="121">
        <v>102739.27794746232</v>
      </c>
      <c r="AG88" s="121">
        <v>15781.491193788332</v>
      </c>
      <c r="AH88" s="121">
        <v>7557.3703025136665</v>
      </c>
      <c r="AI88" s="121">
        <v>10339.771151872999</v>
      </c>
      <c r="AJ88" s="121">
        <v>2571.2829479066663</v>
      </c>
      <c r="AK88" s="121">
        <v>99797.814497523665</v>
      </c>
      <c r="AL88" s="121">
        <v>7649.1310483320003</v>
      </c>
      <c r="AM88" s="52">
        <v>23347.235892031331</v>
      </c>
      <c r="AN88" s="53">
        <v>5232062.5260762554</v>
      </c>
      <c r="AO88" s="53">
        <v>27066.106245298</v>
      </c>
      <c r="AP88" s="53">
        <v>1656605.805099709</v>
      </c>
      <c r="AQ88" s="122">
        <v>582808.24931627605</v>
      </c>
      <c r="AR88" s="122">
        <v>194885.18076904104</v>
      </c>
      <c r="AS88" s="122">
        <v>101339.04986228701</v>
      </c>
      <c r="AT88" s="122">
        <v>109460.68116151501</v>
      </c>
      <c r="AU88" s="122">
        <v>668112.64399059</v>
      </c>
      <c r="AV88" s="53">
        <v>628605.92378949397</v>
      </c>
      <c r="AW88" s="53">
        <v>2477271.8878181693</v>
      </c>
      <c r="AX88" s="122">
        <v>622477.25317461009</v>
      </c>
      <c r="AY88" s="122">
        <v>792231.30281643092</v>
      </c>
      <c r="AZ88" s="122">
        <v>344078.02644975897</v>
      </c>
      <c r="BA88" s="122">
        <v>26467.240628566</v>
      </c>
      <c r="BB88" s="122">
        <v>36290.014643168004</v>
      </c>
      <c r="BC88" s="122">
        <v>18731.643888733</v>
      </c>
      <c r="BD88" s="122">
        <v>522240.28346769419</v>
      </c>
      <c r="BE88" s="122">
        <v>114756.12274920798</v>
      </c>
      <c r="BF88" s="53">
        <v>442512.80312358594</v>
      </c>
    </row>
    <row r="89" spans="1:58" x14ac:dyDescent="0.25">
      <c r="A89" s="37" t="s">
        <v>216</v>
      </c>
      <c r="B89" s="59">
        <v>786599.85362098995</v>
      </c>
      <c r="C89" s="74">
        <v>3350.9083368460006</v>
      </c>
      <c r="D89" s="74">
        <v>286417.51073936804</v>
      </c>
      <c r="E89" s="60">
        <v>56439.050976374012</v>
      </c>
      <c r="F89" s="61">
        <v>23415.862239916001</v>
      </c>
      <c r="G89" s="61">
        <v>34138.822571593002</v>
      </c>
      <c r="H89" s="61">
        <v>43718.994958989002</v>
      </c>
      <c r="I89" s="62">
        <v>128704.77999249598</v>
      </c>
      <c r="J89" s="74">
        <v>160739.72069344699</v>
      </c>
      <c r="K89" s="74">
        <v>314465.56670155696</v>
      </c>
      <c r="L89" s="60">
        <v>69178.401805100002</v>
      </c>
      <c r="M89" s="61">
        <v>102106.73133704001</v>
      </c>
      <c r="N89" s="61">
        <v>13874.690964350997</v>
      </c>
      <c r="O89" s="61">
        <v>7639.3047188049986</v>
      </c>
      <c r="P89" s="61">
        <v>9403.7975197279993</v>
      </c>
      <c r="Q89" s="61">
        <v>2460.7770706739998</v>
      </c>
      <c r="R89" s="61">
        <v>102829.301577682</v>
      </c>
      <c r="S89" s="63">
        <v>6972.5617081769988</v>
      </c>
      <c r="T89" s="162">
        <v>21626.147149771998</v>
      </c>
      <c r="U89" s="52">
        <v>789834.16285916849</v>
      </c>
      <c r="V89" s="52">
        <v>3375.408121088667</v>
      </c>
      <c r="W89" s="52">
        <v>287956.25334174267</v>
      </c>
      <c r="X89" s="121">
        <v>57340.865274035335</v>
      </c>
      <c r="Y89" s="121">
        <v>24117.971888698667</v>
      </c>
      <c r="Z89" s="121">
        <v>34367.474181202662</v>
      </c>
      <c r="AA89" s="121">
        <v>44427.820043883323</v>
      </c>
      <c r="AB89" s="121">
        <v>127702.12195392267</v>
      </c>
      <c r="AC89" s="52">
        <v>153171.14811165069</v>
      </c>
      <c r="AD89" s="52">
        <v>321310.53134049801</v>
      </c>
      <c r="AE89" s="121">
        <v>70842.801745128992</v>
      </c>
      <c r="AF89" s="121">
        <v>103897.02846855833</v>
      </c>
      <c r="AG89" s="121">
        <v>15597.241374165002</v>
      </c>
      <c r="AH89" s="121">
        <v>7810.2588123273317</v>
      </c>
      <c r="AI89" s="121">
        <v>10153.313699060665</v>
      </c>
      <c r="AJ89" s="121">
        <v>2601.2078998436664</v>
      </c>
      <c r="AK89" s="121">
        <v>102951.58748249534</v>
      </c>
      <c r="AL89" s="121">
        <v>7457.0918589186667</v>
      </c>
      <c r="AM89" s="52">
        <v>24020.821944188672</v>
      </c>
      <c r="AN89" s="53">
        <v>5184087.8178624576</v>
      </c>
      <c r="AO89" s="53">
        <v>26439.165862321999</v>
      </c>
      <c r="AP89" s="53">
        <v>1632696.0503393591</v>
      </c>
      <c r="AQ89" s="122">
        <v>576564.60476539005</v>
      </c>
      <c r="AR89" s="122">
        <v>193066.417202613</v>
      </c>
      <c r="AS89" s="122">
        <v>103273.20343858399</v>
      </c>
      <c r="AT89" s="122">
        <v>106711.06643614802</v>
      </c>
      <c r="AU89" s="122">
        <v>653080.75849662395</v>
      </c>
      <c r="AV89" s="53">
        <v>635811.13026539003</v>
      </c>
      <c r="AW89" s="53">
        <v>2440532.3718465948</v>
      </c>
      <c r="AX89" s="122">
        <v>615205.19937876007</v>
      </c>
      <c r="AY89" s="122">
        <v>790281.17317912285</v>
      </c>
      <c r="AZ89" s="122">
        <v>340818.80798955396</v>
      </c>
      <c r="BA89" s="122">
        <v>27072.738985607004</v>
      </c>
      <c r="BB89" s="122">
        <v>30446.054186640999</v>
      </c>
      <c r="BC89" s="122">
        <v>18185.329337908999</v>
      </c>
      <c r="BD89" s="122">
        <v>512633.12626316294</v>
      </c>
      <c r="BE89" s="122">
        <v>105889.94252583801</v>
      </c>
      <c r="BF89" s="53">
        <v>448609.099548792</v>
      </c>
    </row>
    <row r="90" spans="1:58" s="106" customFormat="1" x14ac:dyDescent="0.25">
      <c r="A90" s="98" t="s">
        <v>217</v>
      </c>
      <c r="B90" s="99">
        <v>765666.43772812793</v>
      </c>
      <c r="C90" s="100">
        <v>3251.0482905110002</v>
      </c>
      <c r="D90" s="100">
        <v>272744.43430008797</v>
      </c>
      <c r="E90" s="101">
        <v>55912.481350130001</v>
      </c>
      <c r="F90" s="102">
        <v>23217.522333792</v>
      </c>
      <c r="G90" s="102">
        <v>32271.843651784002</v>
      </c>
      <c r="H90" s="102">
        <v>39547.116019125002</v>
      </c>
      <c r="I90" s="103">
        <v>121795.470945257</v>
      </c>
      <c r="J90" s="100">
        <v>151158.20745870497</v>
      </c>
      <c r="K90" s="100">
        <v>315849.28737073502</v>
      </c>
      <c r="L90" s="101">
        <v>69217.584189789995</v>
      </c>
      <c r="M90" s="102">
        <v>103188.47985578801</v>
      </c>
      <c r="N90" s="102">
        <v>13253.629033092</v>
      </c>
      <c r="O90" s="102">
        <v>7890.6376286020013</v>
      </c>
      <c r="P90" s="102">
        <v>9488.8805003460002</v>
      </c>
      <c r="Q90" s="102">
        <v>2591.3675335379999</v>
      </c>
      <c r="R90" s="102">
        <v>103261.85885390699</v>
      </c>
      <c r="S90" s="104">
        <v>6956.8497756719989</v>
      </c>
      <c r="T90" s="163">
        <v>22663.460308089001</v>
      </c>
      <c r="U90" s="100">
        <v>791520.68791998364</v>
      </c>
      <c r="V90" s="100">
        <v>3251.4689189960004</v>
      </c>
      <c r="W90" s="100">
        <v>280820.75893601199</v>
      </c>
      <c r="X90" s="120">
        <v>57766.425918814006</v>
      </c>
      <c r="Y90" s="120">
        <v>24139.946497201669</v>
      </c>
      <c r="Z90" s="120">
        <v>32843.228899251328</v>
      </c>
      <c r="AA90" s="120">
        <v>41515.225806937335</v>
      </c>
      <c r="AB90" s="120">
        <v>124555.93181380765</v>
      </c>
      <c r="AC90" s="100">
        <v>156913.98246044901</v>
      </c>
      <c r="AD90" s="100">
        <v>326425.35490945366</v>
      </c>
      <c r="AE90" s="120">
        <v>71054.175561166994</v>
      </c>
      <c r="AF90" s="120">
        <v>105585.61271171602</v>
      </c>
      <c r="AG90" s="120">
        <v>15558.032470245002</v>
      </c>
      <c r="AH90" s="120">
        <v>8016.7744835556659</v>
      </c>
      <c r="AI90" s="120">
        <v>9599.2977617543329</v>
      </c>
      <c r="AJ90" s="120">
        <v>2600.9558175096663</v>
      </c>
      <c r="AK90" s="120">
        <v>106342.99733440399</v>
      </c>
      <c r="AL90" s="120">
        <v>7667.5087691020008</v>
      </c>
      <c r="AM90" s="100">
        <v>24109.122695073002</v>
      </c>
      <c r="AN90" s="100">
        <v>5153823.3099883078</v>
      </c>
      <c r="AO90" s="100">
        <v>24600.832795989001</v>
      </c>
      <c r="AP90" s="100">
        <v>1590085.2921998231</v>
      </c>
      <c r="AQ90" s="120">
        <v>579277.12464602804</v>
      </c>
      <c r="AR90" s="120">
        <v>191846.21547800297</v>
      </c>
      <c r="AS90" s="120">
        <v>96145.466573509009</v>
      </c>
      <c r="AT90" s="120">
        <v>99151.883031115998</v>
      </c>
      <c r="AU90" s="120">
        <v>623664.60247116699</v>
      </c>
      <c r="AV90" s="100">
        <v>611380.1908032489</v>
      </c>
      <c r="AW90" s="100">
        <v>2454425.7718333211</v>
      </c>
      <c r="AX90" s="120">
        <v>611356.69029727601</v>
      </c>
      <c r="AY90" s="120">
        <v>797377.27796572703</v>
      </c>
      <c r="AZ90" s="120">
        <v>348520.59653469606</v>
      </c>
      <c r="BA90" s="120">
        <v>26789.901427038007</v>
      </c>
      <c r="BB90" s="120">
        <v>27887.549768414996</v>
      </c>
      <c r="BC90" s="120">
        <v>17322.437197332998</v>
      </c>
      <c r="BD90" s="120">
        <v>509080.75284378702</v>
      </c>
      <c r="BE90" s="120">
        <v>116090.56579904901</v>
      </c>
      <c r="BF90" s="100">
        <v>473331.22235592606</v>
      </c>
    </row>
    <row r="91" spans="1:58" x14ac:dyDescent="0.25">
      <c r="A91" s="37" t="s">
        <v>218</v>
      </c>
      <c r="B91" s="59">
        <v>471613.62196251698</v>
      </c>
      <c r="C91" s="74">
        <v>2458.5178410980002</v>
      </c>
      <c r="D91" s="74">
        <v>174947.41760291101</v>
      </c>
      <c r="E91" s="60">
        <v>47884.236828631001</v>
      </c>
      <c r="F91" s="61">
        <v>16020.843656678</v>
      </c>
      <c r="G91" s="61">
        <v>19167.135838344002</v>
      </c>
      <c r="H91" s="61">
        <v>25936.831050470002</v>
      </c>
      <c r="I91" s="62">
        <v>65938.370228788001</v>
      </c>
      <c r="J91" s="74">
        <v>59468.768261860008</v>
      </c>
      <c r="K91" s="74">
        <v>216555.90524866598</v>
      </c>
      <c r="L91" s="60">
        <v>46739.301199866</v>
      </c>
      <c r="M91" s="61">
        <v>70447.077532608993</v>
      </c>
      <c r="N91" s="61">
        <v>2729.4715213919994</v>
      </c>
      <c r="O91" s="61">
        <v>5454.8820673339997</v>
      </c>
      <c r="P91" s="61">
        <v>7226.786219526999</v>
      </c>
      <c r="Q91" s="61">
        <v>1543.6161254240001</v>
      </c>
      <c r="R91" s="61">
        <v>78965.389176306009</v>
      </c>
      <c r="S91" s="63">
        <v>3449.3814062080005</v>
      </c>
      <c r="T91" s="162">
        <v>18183.013007982001</v>
      </c>
      <c r="U91" s="52">
        <v>742654.22794811858</v>
      </c>
      <c r="V91" s="52">
        <v>3068.4515291153334</v>
      </c>
      <c r="W91" s="52">
        <v>261559.96065258802</v>
      </c>
      <c r="X91" s="121">
        <v>56349.005508336333</v>
      </c>
      <c r="Y91" s="121">
        <v>23305.221526955338</v>
      </c>
      <c r="Z91" s="121">
        <v>29906.931362777326</v>
      </c>
      <c r="AA91" s="121">
        <v>37757.451761318334</v>
      </c>
      <c r="AB91" s="121">
        <v>114241.35049320066</v>
      </c>
      <c r="AC91" s="52">
        <v>141036.24515226402</v>
      </c>
      <c r="AD91" s="52">
        <v>312782.27467879868</v>
      </c>
      <c r="AE91" s="121">
        <v>68307.107373448656</v>
      </c>
      <c r="AF91" s="121">
        <v>101023.43763473765</v>
      </c>
      <c r="AG91" s="121">
        <v>13467.163496341336</v>
      </c>
      <c r="AH91" s="121">
        <v>7481.6507815153336</v>
      </c>
      <c r="AI91" s="121">
        <v>9223.8625615973342</v>
      </c>
      <c r="AJ91" s="121">
        <v>2484.7346548999999</v>
      </c>
      <c r="AK91" s="121">
        <v>103960.61529111466</v>
      </c>
      <c r="AL91" s="121">
        <v>6833.7028851436671</v>
      </c>
      <c r="AM91" s="52">
        <v>24207.295935352668</v>
      </c>
      <c r="AN91" s="53">
        <v>4787821.2207525298</v>
      </c>
      <c r="AO91" s="53">
        <v>22420.804726800998</v>
      </c>
      <c r="AP91" s="53">
        <v>1512836.9404389472</v>
      </c>
      <c r="AQ91" s="122">
        <v>561448.66140873299</v>
      </c>
      <c r="AR91" s="122">
        <v>189940.56502687401</v>
      </c>
      <c r="AS91" s="122">
        <v>89002.783774964002</v>
      </c>
      <c r="AT91" s="122">
        <v>92243.861685769996</v>
      </c>
      <c r="AU91" s="122">
        <v>580201.06854260596</v>
      </c>
      <c r="AV91" s="53">
        <v>539315.96699033398</v>
      </c>
      <c r="AW91" s="53">
        <v>2237868.240680737</v>
      </c>
      <c r="AX91" s="122">
        <v>574428.77296658</v>
      </c>
      <c r="AY91" s="122">
        <v>739709.71700275701</v>
      </c>
      <c r="AZ91" s="122">
        <v>299238.63753438101</v>
      </c>
      <c r="BA91" s="122">
        <v>24076.720420387999</v>
      </c>
      <c r="BB91" s="122">
        <v>24880.477059113</v>
      </c>
      <c r="BC91" s="122">
        <v>16176.959950554003</v>
      </c>
      <c r="BD91" s="122">
        <v>456952.63322315499</v>
      </c>
      <c r="BE91" s="122">
        <v>102404.32252380899</v>
      </c>
      <c r="BF91" s="53">
        <v>475379.26791571104</v>
      </c>
    </row>
    <row r="92" spans="1:58" x14ac:dyDescent="0.25">
      <c r="A92" s="37" t="s">
        <v>219</v>
      </c>
      <c r="B92" s="59">
        <v>577647.17033620994</v>
      </c>
      <c r="C92" s="74">
        <v>3146.1060577580001</v>
      </c>
      <c r="D92" s="74">
        <v>189912.42736524099</v>
      </c>
      <c r="E92" s="60">
        <v>48904.942213820003</v>
      </c>
      <c r="F92" s="61">
        <v>19343.331162449995</v>
      </c>
      <c r="G92" s="61">
        <v>22514.702823255997</v>
      </c>
      <c r="H92" s="61">
        <v>20821.671474381994</v>
      </c>
      <c r="I92" s="62">
        <v>78327.779691332995</v>
      </c>
      <c r="J92" s="74">
        <v>115296.149834417</v>
      </c>
      <c r="K92" s="74">
        <v>248452.28190785</v>
      </c>
      <c r="L92" s="60">
        <v>54052.366501830998</v>
      </c>
      <c r="M92" s="61">
        <v>87160.130977518013</v>
      </c>
      <c r="N92" s="61">
        <v>2261.560057183</v>
      </c>
      <c r="O92" s="61">
        <v>5581.4899766570006</v>
      </c>
      <c r="P92" s="61">
        <v>6089.0840004390011</v>
      </c>
      <c r="Q92" s="61">
        <v>1990.865975723</v>
      </c>
      <c r="R92" s="61">
        <v>87604.044291061989</v>
      </c>
      <c r="S92" s="63">
        <v>3712.740127437</v>
      </c>
      <c r="T92" s="162">
        <v>20840.205170944002</v>
      </c>
      <c r="U92" s="52">
        <v>463945.54010197363</v>
      </c>
      <c r="V92" s="52">
        <v>2981.4491773156665</v>
      </c>
      <c r="W92" s="52">
        <v>160053.543587883</v>
      </c>
      <c r="X92" s="121">
        <v>47764.720731536334</v>
      </c>
      <c r="Y92" s="121">
        <v>16003.400624480333</v>
      </c>
      <c r="Z92" s="121">
        <v>17527.919137787332</v>
      </c>
      <c r="AA92" s="121">
        <v>18274.012491404334</v>
      </c>
      <c r="AB92" s="121">
        <v>60483.490602674661</v>
      </c>
      <c r="AC92" s="52">
        <v>62482.676457479334</v>
      </c>
      <c r="AD92" s="52">
        <v>219174.40824723835</v>
      </c>
      <c r="AE92" s="121">
        <v>46025.436557748995</v>
      </c>
      <c r="AF92" s="121">
        <v>75698.403649051339</v>
      </c>
      <c r="AG92" s="121">
        <v>1969.9661227836666</v>
      </c>
      <c r="AH92" s="121">
        <v>4789.0221891823339</v>
      </c>
      <c r="AI92" s="121">
        <v>5787.039493483001</v>
      </c>
      <c r="AJ92" s="121">
        <v>1552.1759872393332</v>
      </c>
      <c r="AK92" s="121">
        <v>80431.586688058</v>
      </c>
      <c r="AL92" s="121">
        <v>2920.7775596916667</v>
      </c>
      <c r="AM92" s="52">
        <v>19253.46263205733</v>
      </c>
      <c r="AN92" s="53">
        <v>2821916.4466758305</v>
      </c>
      <c r="AO92" s="53">
        <v>21047.805857798005</v>
      </c>
      <c r="AP92" s="53">
        <v>990089.36314118793</v>
      </c>
      <c r="AQ92" s="122">
        <v>427960.62693747494</v>
      </c>
      <c r="AR92" s="122">
        <v>142067.50659169001</v>
      </c>
      <c r="AS92" s="122">
        <v>61361.398191474</v>
      </c>
      <c r="AT92" s="122">
        <v>34135.958222513</v>
      </c>
      <c r="AU92" s="122">
        <v>324563.87319803599</v>
      </c>
      <c r="AV92" s="53">
        <v>311673.62748663605</v>
      </c>
      <c r="AW92" s="53">
        <v>1182040.3121372829</v>
      </c>
      <c r="AX92" s="122">
        <v>348552.20759316598</v>
      </c>
      <c r="AY92" s="122">
        <v>525897.44760614797</v>
      </c>
      <c r="AZ92" s="122">
        <v>24549.353744605</v>
      </c>
      <c r="BA92" s="122">
        <v>13005.276467879001</v>
      </c>
      <c r="BB92" s="122">
        <v>11689.058977846</v>
      </c>
      <c r="BC92" s="122">
        <v>7435.3796816989998</v>
      </c>
      <c r="BD92" s="122">
        <v>223647.84346629697</v>
      </c>
      <c r="BE92" s="122">
        <v>27263.744599642996</v>
      </c>
      <c r="BF92" s="53">
        <v>317065.338052926</v>
      </c>
    </row>
    <row r="93" spans="1:58" x14ac:dyDescent="0.25">
      <c r="A93" s="37" t="s">
        <v>220</v>
      </c>
      <c r="B93" s="59">
        <v>702228.12159185391</v>
      </c>
      <c r="C93" s="74">
        <v>3439.2474613229997</v>
      </c>
      <c r="D93" s="74">
        <v>239659.66657917696</v>
      </c>
      <c r="E93" s="60">
        <v>54990.168394161992</v>
      </c>
      <c r="F93" s="61">
        <v>21785.771779532995</v>
      </c>
      <c r="G93" s="61">
        <v>27468.349746111002</v>
      </c>
      <c r="H93" s="61">
        <v>29972.307106311004</v>
      </c>
      <c r="I93" s="62">
        <v>105443.06955306001</v>
      </c>
      <c r="J93" s="74">
        <v>141398.58632314601</v>
      </c>
      <c r="K93" s="74">
        <v>292223.63107275194</v>
      </c>
      <c r="L93" s="60">
        <v>65508.431821242004</v>
      </c>
      <c r="M93" s="61">
        <v>104865.36404827298</v>
      </c>
      <c r="N93" s="61">
        <v>6138.311318651</v>
      </c>
      <c r="O93" s="61">
        <v>6784.0471191669994</v>
      </c>
      <c r="P93" s="61">
        <v>7102.8215282870005</v>
      </c>
      <c r="Q93" s="61">
        <v>2277.8050445600002</v>
      </c>
      <c r="R93" s="61">
        <v>93862.817677910003</v>
      </c>
      <c r="S93" s="63">
        <v>5684.0325146619989</v>
      </c>
      <c r="T93" s="162">
        <v>25506.990155456002</v>
      </c>
      <c r="U93" s="52">
        <v>678365.07474588661</v>
      </c>
      <c r="V93" s="52">
        <v>3566.4980561853331</v>
      </c>
      <c r="W93" s="52">
        <v>224948.68401876034</v>
      </c>
      <c r="X93" s="121">
        <v>54008.321897918337</v>
      </c>
      <c r="Y93" s="121">
        <v>21483.197084352334</v>
      </c>
      <c r="Z93" s="121">
        <v>25680.542856839002</v>
      </c>
      <c r="AA93" s="121">
        <v>26012.256519245333</v>
      </c>
      <c r="AB93" s="121">
        <v>97764.365660405325</v>
      </c>
      <c r="AC93" s="52">
        <v>136265.97046248833</v>
      </c>
      <c r="AD93" s="52">
        <v>287705.27528319071</v>
      </c>
      <c r="AE93" s="121">
        <v>65380.537867773004</v>
      </c>
      <c r="AF93" s="121">
        <v>100171.62164619402</v>
      </c>
      <c r="AG93" s="121">
        <v>6472.6027751793335</v>
      </c>
      <c r="AH93" s="121">
        <v>6409.7252763083334</v>
      </c>
      <c r="AI93" s="121">
        <v>7092.267066430667</v>
      </c>
      <c r="AJ93" s="121">
        <v>2344.8804975220005</v>
      </c>
      <c r="AK93" s="121">
        <v>94504.856668698994</v>
      </c>
      <c r="AL93" s="121">
        <v>5328.7834850843328</v>
      </c>
      <c r="AM93" s="52">
        <v>25878.646925262001</v>
      </c>
      <c r="AN93" s="53">
        <v>4437384.2947431598</v>
      </c>
      <c r="AO93" s="53">
        <v>26914.650873267001</v>
      </c>
      <c r="AP93" s="53">
        <v>1442427.6186657669</v>
      </c>
      <c r="AQ93" s="122">
        <v>533524.19712358294</v>
      </c>
      <c r="AR93" s="122">
        <v>188982.72260677497</v>
      </c>
      <c r="AS93" s="122">
        <v>90708.268224432992</v>
      </c>
      <c r="AT93" s="122">
        <v>92058.038228960999</v>
      </c>
      <c r="AU93" s="122">
        <v>537154.39248201496</v>
      </c>
      <c r="AV93" s="53">
        <v>571436.04201905103</v>
      </c>
      <c r="AW93" s="53">
        <v>1922293.0821997714</v>
      </c>
      <c r="AX93" s="122">
        <v>562659.03847235208</v>
      </c>
      <c r="AY93" s="122">
        <v>726862.66928674199</v>
      </c>
      <c r="AZ93" s="122">
        <v>131183.71251195599</v>
      </c>
      <c r="BA93" s="122">
        <v>21413.175150233001</v>
      </c>
      <c r="BB93" s="122">
        <v>19937.586853223998</v>
      </c>
      <c r="BC93" s="122">
        <v>14785.608936587001</v>
      </c>
      <c r="BD93" s="122">
        <v>382536.83538330102</v>
      </c>
      <c r="BE93" s="122">
        <v>62914.455605376002</v>
      </c>
      <c r="BF93" s="53">
        <v>474312.90098530392</v>
      </c>
    </row>
    <row r="94" spans="1:58" s="106" customFormat="1" x14ac:dyDescent="0.25">
      <c r="A94" s="98" t="s">
        <v>221</v>
      </c>
      <c r="B94" s="99">
        <v>721121.084138804</v>
      </c>
      <c r="C94" s="100">
        <v>3215.3001091739998</v>
      </c>
      <c r="D94" s="100">
        <v>245644.19566143901</v>
      </c>
      <c r="E94" s="101">
        <v>51573.536703791011</v>
      </c>
      <c r="F94" s="102">
        <v>22264.679761748997</v>
      </c>
      <c r="G94" s="102">
        <v>29516.181970595004</v>
      </c>
      <c r="H94" s="102">
        <v>29233.324236122997</v>
      </c>
      <c r="I94" s="103">
        <v>113056.472989181</v>
      </c>
      <c r="J94" s="100">
        <v>144558.42738255602</v>
      </c>
      <c r="K94" s="100">
        <v>300839.21010215901</v>
      </c>
      <c r="L94" s="101">
        <v>64177.045858536003</v>
      </c>
      <c r="M94" s="102">
        <v>114582.715347312</v>
      </c>
      <c r="N94" s="102">
        <v>4105.1239895649996</v>
      </c>
      <c r="O94" s="102">
        <v>7216.006642207999</v>
      </c>
      <c r="P94" s="102">
        <v>7356.0625415630011</v>
      </c>
      <c r="Q94" s="102">
        <v>2271.6174751190006</v>
      </c>
      <c r="R94" s="102">
        <v>96537.34277817198</v>
      </c>
      <c r="S94" s="104">
        <v>4593.2954696839997</v>
      </c>
      <c r="T94" s="163">
        <v>26863.950883476002</v>
      </c>
      <c r="U94" s="100">
        <v>720141.54328335391</v>
      </c>
      <c r="V94" s="100">
        <v>3221.6882562993328</v>
      </c>
      <c r="W94" s="100">
        <v>245147.60437922366</v>
      </c>
      <c r="X94" s="120">
        <v>53369.397808093665</v>
      </c>
      <c r="Y94" s="120">
        <v>22863.839193399665</v>
      </c>
      <c r="Z94" s="120">
        <v>29033.618618678331</v>
      </c>
      <c r="AA94" s="120">
        <v>30440.118083734331</v>
      </c>
      <c r="AB94" s="120">
        <v>109440.63067531766</v>
      </c>
      <c r="AC94" s="100">
        <v>141004.8411696543</v>
      </c>
      <c r="AD94" s="100">
        <v>301695.54366061901</v>
      </c>
      <c r="AE94" s="120">
        <v>63618.104532571997</v>
      </c>
      <c r="AF94" s="120">
        <v>113967.40720639033</v>
      </c>
      <c r="AG94" s="120">
        <v>5360.6611151236657</v>
      </c>
      <c r="AH94" s="120">
        <v>7100.4249610066654</v>
      </c>
      <c r="AI94" s="120">
        <v>7449.9761034556659</v>
      </c>
      <c r="AJ94" s="120">
        <v>2322.3976685543334</v>
      </c>
      <c r="AK94" s="120">
        <v>97009.952515086334</v>
      </c>
      <c r="AL94" s="120">
        <v>4866.6195584299994</v>
      </c>
      <c r="AM94" s="100">
        <v>29071.865817557667</v>
      </c>
      <c r="AN94" s="100">
        <v>4563198.1719299946</v>
      </c>
      <c r="AO94" s="100">
        <v>23305.185078310002</v>
      </c>
      <c r="AP94" s="100">
        <v>1513525.5710807741</v>
      </c>
      <c r="AQ94" s="120">
        <v>523819.01047651801</v>
      </c>
      <c r="AR94" s="120">
        <v>189661.18735159098</v>
      </c>
      <c r="AS94" s="120">
        <v>103261.43087873902</v>
      </c>
      <c r="AT94" s="120">
        <v>109076.886357493</v>
      </c>
      <c r="AU94" s="120">
        <v>587707.05601643305</v>
      </c>
      <c r="AV94" s="100">
        <v>598797.45496292203</v>
      </c>
      <c r="AW94" s="100">
        <v>1894759.2601105911</v>
      </c>
      <c r="AX94" s="120">
        <v>529735.41300908395</v>
      </c>
      <c r="AY94" s="120">
        <v>789869.08154254803</v>
      </c>
      <c r="AZ94" s="120">
        <v>73744.568748673002</v>
      </c>
      <c r="BA94" s="120">
        <v>22474.005904587</v>
      </c>
      <c r="BB94" s="120">
        <v>19471.934381038998</v>
      </c>
      <c r="BC94" s="120">
        <v>11175.109853227001</v>
      </c>
      <c r="BD94" s="120">
        <v>400702.60714463901</v>
      </c>
      <c r="BE94" s="120">
        <v>47586.539526794004</v>
      </c>
      <c r="BF94" s="100">
        <v>532810.70069739805</v>
      </c>
    </row>
    <row r="95" spans="1:58" x14ac:dyDescent="0.25">
      <c r="A95" s="37" t="s">
        <v>222</v>
      </c>
      <c r="B95" s="59">
        <v>742427.77396112005</v>
      </c>
      <c r="C95" s="74">
        <v>3552.6264234240002</v>
      </c>
      <c r="D95" s="74">
        <v>254694.85843890102</v>
      </c>
      <c r="E95" s="60">
        <v>55323.965251938993</v>
      </c>
      <c r="F95" s="61">
        <v>23003.430708354001</v>
      </c>
      <c r="G95" s="61">
        <v>30893.983278694002</v>
      </c>
      <c r="H95" s="61">
        <v>28516.287131509998</v>
      </c>
      <c r="I95" s="62">
        <v>116957.19206840401</v>
      </c>
      <c r="J95" s="74">
        <v>148848.53086791802</v>
      </c>
      <c r="K95" s="74">
        <v>306215.464474309</v>
      </c>
      <c r="L95" s="60">
        <v>66391.357716323007</v>
      </c>
      <c r="M95" s="61">
        <v>114218.17125951299</v>
      </c>
      <c r="N95" s="61">
        <v>5127.1144076700002</v>
      </c>
      <c r="O95" s="61">
        <v>6657.1540217989996</v>
      </c>
      <c r="P95" s="61">
        <v>6993.6644919849996</v>
      </c>
      <c r="Q95" s="61">
        <v>2430.2622839179999</v>
      </c>
      <c r="R95" s="61">
        <v>99934.941443216987</v>
      </c>
      <c r="S95" s="63">
        <v>4462.7988498840004</v>
      </c>
      <c r="T95" s="162">
        <v>29116.293756568004</v>
      </c>
      <c r="U95" s="52">
        <v>738690.57260936231</v>
      </c>
      <c r="V95" s="52">
        <v>3407.2228345356671</v>
      </c>
      <c r="W95" s="52">
        <v>250481.36822683332</v>
      </c>
      <c r="X95" s="121">
        <v>54620.425029748003</v>
      </c>
      <c r="Y95" s="121">
        <v>23550.025315451669</v>
      </c>
      <c r="Z95" s="121">
        <v>29897.544271626666</v>
      </c>
      <c r="AA95" s="121">
        <v>28688.569758628331</v>
      </c>
      <c r="AB95" s="121">
        <v>113724.80385137867</v>
      </c>
      <c r="AC95" s="52">
        <v>146004.95997396266</v>
      </c>
      <c r="AD95" s="52">
        <v>308939.74197474396</v>
      </c>
      <c r="AE95" s="121">
        <v>66602.700185394337</v>
      </c>
      <c r="AF95" s="121">
        <v>114963.07861922499</v>
      </c>
      <c r="AG95" s="121">
        <v>5773.829348575</v>
      </c>
      <c r="AH95" s="121">
        <v>6820.1423992783339</v>
      </c>
      <c r="AI95" s="121">
        <v>7222.7643219289994</v>
      </c>
      <c r="AJ95" s="121">
        <v>2465.6910918023336</v>
      </c>
      <c r="AK95" s="121">
        <v>100600.57562313833</v>
      </c>
      <c r="AL95" s="121">
        <v>4490.9603854016668</v>
      </c>
      <c r="AM95" s="52">
        <v>29857.279599286663</v>
      </c>
      <c r="AN95" s="53">
        <v>4675092.7005537916</v>
      </c>
      <c r="AO95" s="53">
        <v>24962.150346905997</v>
      </c>
      <c r="AP95" s="53">
        <v>1540039.4964890871</v>
      </c>
      <c r="AQ95" s="122">
        <v>535606.16411330795</v>
      </c>
      <c r="AR95" s="122">
        <v>195957.77967944101</v>
      </c>
      <c r="AS95" s="122">
        <v>105067.766662532</v>
      </c>
      <c r="AT95" s="122">
        <v>105075.625521451</v>
      </c>
      <c r="AU95" s="122">
        <v>598332.16051235492</v>
      </c>
      <c r="AV95" s="53">
        <v>613899.99975560897</v>
      </c>
      <c r="AW95" s="53">
        <v>1944431.8849450268</v>
      </c>
      <c r="AX95" s="122">
        <v>555779.67505408695</v>
      </c>
      <c r="AY95" s="122">
        <v>793849.97223858698</v>
      </c>
      <c r="AZ95" s="122">
        <v>73637.308270672991</v>
      </c>
      <c r="BA95" s="122">
        <v>22349.699469915999</v>
      </c>
      <c r="BB95" s="122">
        <v>18334.399094119995</v>
      </c>
      <c r="BC95" s="122">
        <v>13074.776347704999</v>
      </c>
      <c r="BD95" s="122">
        <v>423470.60377117997</v>
      </c>
      <c r="BE95" s="122">
        <v>43935.450698758999</v>
      </c>
      <c r="BF95" s="53">
        <v>551759.16901716299</v>
      </c>
    </row>
    <row r="96" spans="1:58" x14ac:dyDescent="0.25">
      <c r="A96" s="37" t="s">
        <v>223</v>
      </c>
      <c r="B96" s="59">
        <v>768787.01324065193</v>
      </c>
      <c r="C96" s="74">
        <v>3929.8219702869997</v>
      </c>
      <c r="D96" s="74">
        <v>261139.72412190799</v>
      </c>
      <c r="E96" s="60">
        <v>56473.215940223992</v>
      </c>
      <c r="F96" s="61">
        <v>22324.404297460998</v>
      </c>
      <c r="G96" s="61">
        <v>32885.465483806001</v>
      </c>
      <c r="H96" s="61">
        <v>29243.902910689998</v>
      </c>
      <c r="I96" s="62">
        <v>120212.735489727</v>
      </c>
      <c r="J96" s="74">
        <v>145002.08209106702</v>
      </c>
      <c r="K96" s="74">
        <v>329372.28864358005</v>
      </c>
      <c r="L96" s="60">
        <v>68262.122847102</v>
      </c>
      <c r="M96" s="61">
        <v>118248.96087358403</v>
      </c>
      <c r="N96" s="61">
        <v>7032.4422173760013</v>
      </c>
      <c r="O96" s="61">
        <v>6647.7033405830007</v>
      </c>
      <c r="P96" s="61">
        <v>7472.9171420350012</v>
      </c>
      <c r="Q96" s="61">
        <v>2530.9362379949994</v>
      </c>
      <c r="R96" s="61">
        <v>113629.377791925</v>
      </c>
      <c r="S96" s="63">
        <v>5547.8281929800005</v>
      </c>
      <c r="T96" s="162">
        <v>29343.096413809995</v>
      </c>
      <c r="U96" s="52">
        <v>764312.16389726766</v>
      </c>
      <c r="V96" s="52">
        <v>3633.9704248990001</v>
      </c>
      <c r="W96" s="52">
        <v>261200.61481036234</v>
      </c>
      <c r="X96" s="121">
        <v>57441.996341214333</v>
      </c>
      <c r="Y96" s="121">
        <v>23600.234358409332</v>
      </c>
      <c r="Z96" s="121">
        <v>32058.426018591668</v>
      </c>
      <c r="AA96" s="121">
        <v>29302.076666302</v>
      </c>
      <c r="AB96" s="121">
        <v>118797.88142584501</v>
      </c>
      <c r="AC96" s="52">
        <v>144157.22803468534</v>
      </c>
      <c r="AD96" s="52">
        <v>324537.77359318099</v>
      </c>
      <c r="AE96" s="121">
        <v>70606.620019564987</v>
      </c>
      <c r="AF96" s="121">
        <v>121644.74534947066</v>
      </c>
      <c r="AG96" s="121">
        <v>5549.0151901319996</v>
      </c>
      <c r="AH96" s="121">
        <v>6683.9273854913336</v>
      </c>
      <c r="AI96" s="121">
        <v>7418.3141956186664</v>
      </c>
      <c r="AJ96" s="121">
        <v>2488.9006167059997</v>
      </c>
      <c r="AK96" s="121">
        <v>105138.185371352</v>
      </c>
      <c r="AL96" s="121">
        <v>5008.0654648453328</v>
      </c>
      <c r="AM96" s="52">
        <v>30782.577034140002</v>
      </c>
      <c r="AN96" s="53">
        <v>4875522.952873284</v>
      </c>
      <c r="AO96" s="53">
        <v>26270.076749022002</v>
      </c>
      <c r="AP96" s="53">
        <v>1610404.7703854241</v>
      </c>
      <c r="AQ96" s="122">
        <v>566093.21040723298</v>
      </c>
      <c r="AR96" s="122">
        <v>192313.07452927798</v>
      </c>
      <c r="AS96" s="122">
        <v>111460.42656969401</v>
      </c>
      <c r="AT96" s="122">
        <v>110154.36882033802</v>
      </c>
      <c r="AU96" s="122">
        <v>630383.69005888095</v>
      </c>
      <c r="AV96" s="53">
        <v>597848.99704441905</v>
      </c>
      <c r="AW96" s="53">
        <v>2085081.695013593</v>
      </c>
      <c r="AX96" s="122">
        <v>605590.07543603086</v>
      </c>
      <c r="AY96" s="122">
        <v>834752.93302656198</v>
      </c>
      <c r="AZ96" s="122">
        <v>85745.657449392995</v>
      </c>
      <c r="BA96" s="122">
        <v>23074.094485025002</v>
      </c>
      <c r="BB96" s="122">
        <v>19471.124822874001</v>
      </c>
      <c r="BC96" s="122">
        <v>13508.413692230999</v>
      </c>
      <c r="BD96" s="122">
        <v>450550.98969919502</v>
      </c>
      <c r="BE96" s="122">
        <v>52388.406402282002</v>
      </c>
      <c r="BF96" s="53">
        <v>555917.41368082596</v>
      </c>
    </row>
    <row r="97" spans="1:58" x14ac:dyDescent="0.25">
      <c r="A97" s="37" t="s">
        <v>224</v>
      </c>
      <c r="B97" s="59">
        <v>775916.11470338597</v>
      </c>
      <c r="C97" s="74">
        <v>4346.203714583</v>
      </c>
      <c r="D97" s="74">
        <v>264751.70204878796</v>
      </c>
      <c r="E97" s="60">
        <v>58460.181006325001</v>
      </c>
      <c r="F97" s="61">
        <v>23371.704420272999</v>
      </c>
      <c r="G97" s="61">
        <v>33083.470801696996</v>
      </c>
      <c r="H97" s="61">
        <v>26421.038840188001</v>
      </c>
      <c r="I97" s="62">
        <v>123415.306980305</v>
      </c>
      <c r="J97" s="74">
        <v>146034.83644896297</v>
      </c>
      <c r="K97" s="74">
        <v>329178.33867371501</v>
      </c>
      <c r="L97" s="60">
        <v>71679.307759005998</v>
      </c>
      <c r="M97" s="61">
        <v>116403.323833277</v>
      </c>
      <c r="N97" s="61">
        <v>11682.074515514001</v>
      </c>
      <c r="O97" s="61">
        <v>6589.2238713460001</v>
      </c>
      <c r="P97" s="61">
        <v>7141.5858754209994</v>
      </c>
      <c r="Q97" s="61">
        <v>2441.8984897929995</v>
      </c>
      <c r="R97" s="61">
        <v>106342.56921993301</v>
      </c>
      <c r="S97" s="63">
        <v>6898.3551094249997</v>
      </c>
      <c r="T97" s="162">
        <v>31605.033817336993</v>
      </c>
      <c r="U97" s="52">
        <v>778528.42291950795</v>
      </c>
      <c r="V97" s="52">
        <v>3950.0240610220003</v>
      </c>
      <c r="W97" s="52">
        <v>265045.74017953099</v>
      </c>
      <c r="X97" s="121">
        <v>59033.185999704328</v>
      </c>
      <c r="Y97" s="121">
        <v>23622.724167776003</v>
      </c>
      <c r="Z97" s="121">
        <v>32478.385944174996</v>
      </c>
      <c r="AA97" s="121">
        <v>28521.806209748669</v>
      </c>
      <c r="AB97" s="121">
        <v>121389.637858127</v>
      </c>
      <c r="AC97" s="52">
        <v>142149.22611793398</v>
      </c>
      <c r="AD97" s="52">
        <v>335277.56810832006</v>
      </c>
      <c r="AE97" s="121">
        <v>73661.999472084339</v>
      </c>
      <c r="AF97" s="121">
        <v>118165.155231514</v>
      </c>
      <c r="AG97" s="121">
        <v>11531.457376267666</v>
      </c>
      <c r="AH97" s="121">
        <v>6704.1691214040002</v>
      </c>
      <c r="AI97" s="121">
        <v>7621.0493534913321</v>
      </c>
      <c r="AJ97" s="121">
        <v>2624.1616099650005</v>
      </c>
      <c r="AK97" s="121">
        <v>107918.56742648633</v>
      </c>
      <c r="AL97" s="121">
        <v>7051.0085171073333</v>
      </c>
      <c r="AM97" s="52">
        <v>32105.864452701</v>
      </c>
      <c r="AN97" s="53">
        <v>5044632.0072608516</v>
      </c>
      <c r="AO97" s="53">
        <v>28368.890476205997</v>
      </c>
      <c r="AP97" s="53">
        <v>1567687.4749114779</v>
      </c>
      <c r="AQ97" s="122">
        <v>565380.52454551496</v>
      </c>
      <c r="AR97" s="122">
        <v>188011.30443460401</v>
      </c>
      <c r="AS97" s="122">
        <v>105522.30435398</v>
      </c>
      <c r="AT97" s="122">
        <v>93176.298655196995</v>
      </c>
      <c r="AU97" s="122">
        <v>615597.04292218201</v>
      </c>
      <c r="AV97" s="53">
        <v>574637.79706643696</v>
      </c>
      <c r="AW97" s="53">
        <v>2290757.1174691832</v>
      </c>
      <c r="AX97" s="122">
        <v>619793.29177036905</v>
      </c>
      <c r="AY97" s="122">
        <v>819723.20758400892</v>
      </c>
      <c r="AZ97" s="122">
        <v>228754.69125501698</v>
      </c>
      <c r="BA97" s="122">
        <v>23009.562136807999</v>
      </c>
      <c r="BB97" s="122">
        <v>22398.314059634002</v>
      </c>
      <c r="BC97" s="122">
        <v>15766.986315024998</v>
      </c>
      <c r="BD97" s="122">
        <v>463805.38406639802</v>
      </c>
      <c r="BE97" s="122">
        <v>97505.680281923007</v>
      </c>
      <c r="BF97" s="53">
        <v>583180.72733754804</v>
      </c>
    </row>
    <row r="98" spans="1:58" s="106" customFormat="1" x14ac:dyDescent="0.25">
      <c r="A98" s="98" t="s">
        <v>225</v>
      </c>
      <c r="B98" s="99">
        <v>809114.16115408402</v>
      </c>
      <c r="C98" s="100">
        <v>3888.6979195060003</v>
      </c>
      <c r="D98" s="100">
        <v>280603.47955404996</v>
      </c>
      <c r="E98" s="101">
        <v>61491.065856456</v>
      </c>
      <c r="F98" s="102">
        <v>24083.810521718002</v>
      </c>
      <c r="G98" s="102">
        <v>34626.239775499998</v>
      </c>
      <c r="H98" s="102">
        <v>29857.358776723999</v>
      </c>
      <c r="I98" s="103">
        <v>130545.00462365198</v>
      </c>
      <c r="J98" s="100">
        <v>147824.26993811602</v>
      </c>
      <c r="K98" s="100">
        <v>342272.15218794101</v>
      </c>
      <c r="L98" s="101">
        <v>75076.556517807985</v>
      </c>
      <c r="M98" s="102">
        <v>121652.14065087002</v>
      </c>
      <c r="N98" s="102">
        <v>11999.106403217002</v>
      </c>
      <c r="O98" s="102">
        <v>6801.8866702579999</v>
      </c>
      <c r="P98" s="102">
        <v>7414.9051876419999</v>
      </c>
      <c r="Q98" s="102">
        <v>2527.9796044970003</v>
      </c>
      <c r="R98" s="102">
        <v>109615.02764389598</v>
      </c>
      <c r="S98" s="104">
        <v>7184.5495097530011</v>
      </c>
      <c r="T98" s="163">
        <v>34525.561554471002</v>
      </c>
      <c r="U98" s="100">
        <v>808158.96469153871</v>
      </c>
      <c r="V98" s="100">
        <v>4036.4364786323335</v>
      </c>
      <c r="W98" s="100">
        <v>274277.74932532798</v>
      </c>
      <c r="X98" s="120">
        <v>62313.76502133601</v>
      </c>
      <c r="Y98" s="120">
        <v>24627.427479772668</v>
      </c>
      <c r="Z98" s="120">
        <v>33847.970707195003</v>
      </c>
      <c r="AA98" s="120">
        <v>27326.555886046335</v>
      </c>
      <c r="AB98" s="120">
        <v>126162.03023097799</v>
      </c>
      <c r="AC98" s="100">
        <v>145093.86943075666</v>
      </c>
      <c r="AD98" s="100">
        <v>349939.04349861544</v>
      </c>
      <c r="AE98" s="120">
        <v>76628.763360341662</v>
      </c>
      <c r="AF98" s="120">
        <v>122940.3724845437</v>
      </c>
      <c r="AG98" s="120">
        <v>14462.780438523667</v>
      </c>
      <c r="AH98" s="120">
        <v>6953.1153327676666</v>
      </c>
      <c r="AI98" s="120">
        <v>7524.529657144667</v>
      </c>
      <c r="AJ98" s="120">
        <v>2572.27672304</v>
      </c>
      <c r="AK98" s="120">
        <v>111203.64513022301</v>
      </c>
      <c r="AL98" s="120">
        <v>7653.5603720309991</v>
      </c>
      <c r="AM98" s="100">
        <v>34811.865958206334</v>
      </c>
      <c r="AN98" s="100">
        <v>5361619.3341170838</v>
      </c>
      <c r="AO98" s="100">
        <v>28359.264841699998</v>
      </c>
      <c r="AP98" s="100">
        <v>1613678.9451531111</v>
      </c>
      <c r="AQ98" s="120">
        <v>575109.58313055709</v>
      </c>
      <c r="AR98" s="120">
        <v>193309.62735168901</v>
      </c>
      <c r="AS98" s="120">
        <v>110817.217442063</v>
      </c>
      <c r="AT98" s="120">
        <v>92964.186529864994</v>
      </c>
      <c r="AU98" s="120">
        <v>641478.33069893706</v>
      </c>
      <c r="AV98" s="100">
        <v>587637.85396785394</v>
      </c>
      <c r="AW98" s="100">
        <v>2489703.3422783269</v>
      </c>
      <c r="AX98" s="120">
        <v>650485.24801133596</v>
      </c>
      <c r="AY98" s="120">
        <v>866288.14318940905</v>
      </c>
      <c r="AZ98" s="120">
        <v>296732.34698120994</v>
      </c>
      <c r="BA98" s="120">
        <v>23804.150258989994</v>
      </c>
      <c r="BB98" s="120">
        <v>21959.819046050001</v>
      </c>
      <c r="BC98" s="120">
        <v>15813.465009222</v>
      </c>
      <c r="BD98" s="120">
        <v>506697.200001491</v>
      </c>
      <c r="BE98" s="120">
        <v>107922.96978061899</v>
      </c>
      <c r="BF98" s="100">
        <v>642239.92787609203</v>
      </c>
    </row>
    <row r="99" spans="1:58" x14ac:dyDescent="0.25">
      <c r="A99" s="37" t="s">
        <v>226</v>
      </c>
      <c r="B99" s="59">
        <v>798511.00779837905</v>
      </c>
      <c r="C99" s="74">
        <v>3596.3189258899993</v>
      </c>
      <c r="D99" s="74">
        <v>277695.94600552402</v>
      </c>
      <c r="E99" s="60">
        <v>59336.75016368401</v>
      </c>
      <c r="F99" s="61">
        <v>23545.507402761999</v>
      </c>
      <c r="G99" s="61">
        <v>34847.735074953998</v>
      </c>
      <c r="H99" s="61">
        <v>30949.660235983996</v>
      </c>
      <c r="I99" s="62">
        <v>129016.29312814001</v>
      </c>
      <c r="J99" s="74">
        <v>143828.58596312598</v>
      </c>
      <c r="K99" s="74">
        <v>337513.72071806196</v>
      </c>
      <c r="L99" s="60">
        <v>75741.481729103994</v>
      </c>
      <c r="M99" s="61">
        <v>116266.885969902</v>
      </c>
      <c r="N99" s="61">
        <v>13499.220511010999</v>
      </c>
      <c r="O99" s="61">
        <v>6663.3486066669993</v>
      </c>
      <c r="P99" s="61">
        <v>7079.6171539459992</v>
      </c>
      <c r="Q99" s="61">
        <v>2305.2297392240002</v>
      </c>
      <c r="R99" s="61">
        <v>109466.320093266</v>
      </c>
      <c r="S99" s="63">
        <v>6491.6169149420002</v>
      </c>
      <c r="T99" s="162">
        <v>35876.436185777005</v>
      </c>
      <c r="U99" s="52">
        <v>832680.36581840273</v>
      </c>
      <c r="V99" s="52">
        <v>3801.7066726730004</v>
      </c>
      <c r="W99" s="52">
        <v>286360.0943997383</v>
      </c>
      <c r="X99" s="121">
        <v>62872.078797353672</v>
      </c>
      <c r="Y99" s="121">
        <v>24716.947422512003</v>
      </c>
      <c r="Z99" s="121">
        <v>35476.276554351665</v>
      </c>
      <c r="AA99" s="121">
        <v>31834.990460690668</v>
      </c>
      <c r="AB99" s="121">
        <v>131459.80116483031</v>
      </c>
      <c r="AC99" s="52">
        <v>147400.47997393066</v>
      </c>
      <c r="AD99" s="52">
        <v>356479.97252073127</v>
      </c>
      <c r="AE99" s="121">
        <v>80423.133470464658</v>
      </c>
      <c r="AF99" s="121">
        <v>126610.94307690999</v>
      </c>
      <c r="AG99" s="121">
        <v>13574.027663135004</v>
      </c>
      <c r="AH99" s="121">
        <v>6736.0068033336656</v>
      </c>
      <c r="AI99" s="121">
        <v>7437.381326103</v>
      </c>
      <c r="AJ99" s="121">
        <v>2480.738337051333</v>
      </c>
      <c r="AK99" s="121">
        <v>112191.69138036499</v>
      </c>
      <c r="AL99" s="121">
        <v>7026.050463368666</v>
      </c>
      <c r="AM99" s="52">
        <v>38638.11225132933</v>
      </c>
      <c r="AN99" s="53">
        <v>5455613.3548509656</v>
      </c>
      <c r="AO99" s="53">
        <v>27234.184608996999</v>
      </c>
      <c r="AP99" s="53">
        <v>1655435.112807747</v>
      </c>
      <c r="AQ99" s="122">
        <v>575519.46730502101</v>
      </c>
      <c r="AR99" s="122">
        <v>197500.90606486399</v>
      </c>
      <c r="AS99" s="122">
        <v>115168.817487077</v>
      </c>
      <c r="AT99" s="122">
        <v>108664.62008495101</v>
      </c>
      <c r="AU99" s="122">
        <v>658581.30186583404</v>
      </c>
      <c r="AV99" s="53">
        <v>585737.35255694401</v>
      </c>
      <c r="AW99" s="53">
        <v>2489538.5552894739</v>
      </c>
      <c r="AX99" s="122">
        <v>702636.68697233498</v>
      </c>
      <c r="AY99" s="122">
        <v>887879.79607417085</v>
      </c>
      <c r="AZ99" s="122">
        <v>256284.08949269803</v>
      </c>
      <c r="BA99" s="122">
        <v>24593.673096717001</v>
      </c>
      <c r="BB99" s="122">
        <v>19495.282130622996</v>
      </c>
      <c r="BC99" s="122">
        <v>15782.107142528001</v>
      </c>
      <c r="BD99" s="122">
        <v>483322.53749909805</v>
      </c>
      <c r="BE99" s="122">
        <v>99544.382881304002</v>
      </c>
      <c r="BF99" s="53">
        <v>697668.14958780305</v>
      </c>
    </row>
    <row r="100" spans="1:58" x14ac:dyDescent="0.25">
      <c r="A100" s="37" t="s">
        <v>227</v>
      </c>
      <c r="B100" s="59">
        <v>785134.87023189804</v>
      </c>
      <c r="C100" s="74">
        <v>3888.3540092869998</v>
      </c>
      <c r="D100" s="74">
        <v>274466.66340126703</v>
      </c>
      <c r="E100" s="60">
        <v>58343.503783460015</v>
      </c>
      <c r="F100" s="61">
        <v>22863.785057458001</v>
      </c>
      <c r="G100" s="61">
        <v>34292.083368082</v>
      </c>
      <c r="H100" s="61">
        <v>34057.332406504</v>
      </c>
      <c r="I100" s="62">
        <v>124909.958785763</v>
      </c>
      <c r="J100" s="74">
        <v>137903.52681820901</v>
      </c>
      <c r="K100" s="74">
        <v>333625.41385644599</v>
      </c>
      <c r="L100" s="60">
        <v>75090.721402182011</v>
      </c>
      <c r="M100" s="61">
        <v>111935.05610272</v>
      </c>
      <c r="N100" s="61">
        <v>16097.522082814003</v>
      </c>
      <c r="O100" s="61">
        <v>6442.7998409490001</v>
      </c>
      <c r="P100" s="61">
        <v>7154.8022402750003</v>
      </c>
      <c r="Q100" s="61">
        <v>2294.4062595539999</v>
      </c>
      <c r="R100" s="61">
        <v>107105.77588272601</v>
      </c>
      <c r="S100" s="63">
        <v>7504.3300452259991</v>
      </c>
      <c r="T100" s="162">
        <v>35250.912146688999</v>
      </c>
      <c r="U100" s="52">
        <v>801319.08393155469</v>
      </c>
      <c r="V100" s="52">
        <v>3925.8460439903333</v>
      </c>
      <c r="W100" s="52">
        <v>275034.51025575766</v>
      </c>
      <c r="X100" s="121">
        <v>59548.157945505001</v>
      </c>
      <c r="Y100" s="121">
        <v>24050.520730441334</v>
      </c>
      <c r="Z100" s="121">
        <v>34063.335708688006</v>
      </c>
      <c r="AA100" s="121">
        <v>32364.781122140335</v>
      </c>
      <c r="AB100" s="121">
        <v>125007.71474898299</v>
      </c>
      <c r="AC100" s="52">
        <v>137326.443707698</v>
      </c>
      <c r="AD100" s="52">
        <v>347360.57474853133</v>
      </c>
      <c r="AE100" s="121">
        <v>78243.435012029993</v>
      </c>
      <c r="AF100" s="121">
        <v>116616.66473678034</v>
      </c>
      <c r="AG100" s="121">
        <v>17479.934950271334</v>
      </c>
      <c r="AH100" s="121">
        <v>6604.6316584156666</v>
      </c>
      <c r="AI100" s="121">
        <v>7311.0472051083334</v>
      </c>
      <c r="AJ100" s="121">
        <v>2497.9800398846669</v>
      </c>
      <c r="AK100" s="121">
        <v>110664.92759528167</v>
      </c>
      <c r="AL100" s="121">
        <v>7941.9535507593328</v>
      </c>
      <c r="AM100" s="52">
        <v>37671.709175577329</v>
      </c>
      <c r="AN100" s="53">
        <v>5432523.0320583042</v>
      </c>
      <c r="AO100" s="53">
        <v>27876.231743872995</v>
      </c>
      <c r="AP100" s="53">
        <v>1557669.1561796791</v>
      </c>
      <c r="AQ100" s="122">
        <v>539407.41125616198</v>
      </c>
      <c r="AR100" s="122">
        <v>191325.35781217701</v>
      </c>
      <c r="AS100" s="122">
        <v>107048.89804095399</v>
      </c>
      <c r="AT100" s="122">
        <v>102780.24686859801</v>
      </c>
      <c r="AU100" s="122">
        <v>617107.242201788</v>
      </c>
      <c r="AV100" s="53">
        <v>548921.61846876494</v>
      </c>
      <c r="AW100" s="53">
        <v>2579171.486583204</v>
      </c>
      <c r="AX100" s="122">
        <v>678190.08144939295</v>
      </c>
      <c r="AY100" s="122">
        <v>858472.38762079203</v>
      </c>
      <c r="AZ100" s="122">
        <v>377588.88906013203</v>
      </c>
      <c r="BA100" s="122">
        <v>24091.415155042003</v>
      </c>
      <c r="BB100" s="122">
        <v>20644.162096984001</v>
      </c>
      <c r="BC100" s="122">
        <v>21253.813844646</v>
      </c>
      <c r="BD100" s="122">
        <v>482374.51167622197</v>
      </c>
      <c r="BE100" s="122">
        <v>116556.22567999297</v>
      </c>
      <c r="BF100" s="53">
        <v>718884.53908278304</v>
      </c>
    </row>
    <row r="101" spans="1:58" x14ac:dyDescent="0.25">
      <c r="A101" s="37" t="s">
        <v>228</v>
      </c>
      <c r="B101" s="59">
        <v>796337.58994318102</v>
      </c>
      <c r="C101" s="74">
        <v>3509.0380701720001</v>
      </c>
      <c r="D101" s="74">
        <v>282917.34583272506</v>
      </c>
      <c r="E101" s="60">
        <v>60408.479747621001</v>
      </c>
      <c r="F101" s="61">
        <v>23202.120511069003</v>
      </c>
      <c r="G101" s="61">
        <v>34899.671939173008</v>
      </c>
      <c r="H101" s="61">
        <v>37878.323985059003</v>
      </c>
      <c r="I101" s="62">
        <v>126528.74964980301</v>
      </c>
      <c r="J101" s="74">
        <v>141852.37159118199</v>
      </c>
      <c r="K101" s="74">
        <v>335909.84545906499</v>
      </c>
      <c r="L101" s="60">
        <v>75097.223824666013</v>
      </c>
      <c r="M101" s="61">
        <v>114767.32778689399</v>
      </c>
      <c r="N101" s="61">
        <v>15278.322271870002</v>
      </c>
      <c r="O101" s="61">
        <v>6503.7563729829999</v>
      </c>
      <c r="P101" s="61">
        <v>6691.288021592999</v>
      </c>
      <c r="Q101" s="61">
        <v>2287.7372075660001</v>
      </c>
      <c r="R101" s="61">
        <v>107836.55784792398</v>
      </c>
      <c r="S101" s="63">
        <v>7447.6321255690018</v>
      </c>
      <c r="T101" s="162">
        <v>32148.988990036993</v>
      </c>
      <c r="U101" s="52">
        <v>804719.97113196307</v>
      </c>
      <c r="V101" s="52">
        <v>4182.7433008643338</v>
      </c>
      <c r="W101" s="52">
        <v>279006.26294607163</v>
      </c>
      <c r="X101" s="121">
        <v>61388.978284498327</v>
      </c>
      <c r="Y101" s="121">
        <v>23866.751802234998</v>
      </c>
      <c r="Z101" s="121">
        <v>33627.328954495671</v>
      </c>
      <c r="AA101" s="121">
        <v>36246.028360213997</v>
      </c>
      <c r="AB101" s="121">
        <v>123877.17554462866</v>
      </c>
      <c r="AC101" s="52">
        <v>135543.02303695702</v>
      </c>
      <c r="AD101" s="52">
        <v>348871.44502223504</v>
      </c>
      <c r="AE101" s="121">
        <v>78403.547723046024</v>
      </c>
      <c r="AF101" s="121">
        <v>118303.71933455199</v>
      </c>
      <c r="AG101" s="121">
        <v>17547.095442422</v>
      </c>
      <c r="AH101" s="121">
        <v>6627.8307794133334</v>
      </c>
      <c r="AI101" s="121">
        <v>7242.0360100613334</v>
      </c>
      <c r="AJ101" s="121">
        <v>2407.589481428</v>
      </c>
      <c r="AK101" s="121">
        <v>110123.03519018798</v>
      </c>
      <c r="AL101" s="121">
        <v>8216.5910611243326</v>
      </c>
      <c r="AM101" s="52">
        <v>37116.496825834998</v>
      </c>
      <c r="AN101" s="53">
        <v>5385536.96584279</v>
      </c>
      <c r="AO101" s="53">
        <v>28569.409560928994</v>
      </c>
      <c r="AP101" s="53">
        <v>1542295.569786289</v>
      </c>
      <c r="AQ101" s="122">
        <v>539006.48254887504</v>
      </c>
      <c r="AR101" s="122">
        <v>187934.59371517299</v>
      </c>
      <c r="AS101" s="122">
        <v>104177.32113553901</v>
      </c>
      <c r="AT101" s="122">
        <v>108728.98473782401</v>
      </c>
      <c r="AU101" s="122">
        <v>602448.18764887797</v>
      </c>
      <c r="AV101" s="53">
        <v>537453.81735668005</v>
      </c>
      <c r="AW101" s="53">
        <v>2541675.687213155</v>
      </c>
      <c r="AX101" s="122">
        <v>672105.59729705704</v>
      </c>
      <c r="AY101" s="122">
        <v>860317.66419329704</v>
      </c>
      <c r="AZ101" s="122">
        <v>373780.96125523001</v>
      </c>
      <c r="BA101" s="122">
        <v>21883.588591452997</v>
      </c>
      <c r="BB101" s="122">
        <v>19534.256669793998</v>
      </c>
      <c r="BC101" s="122">
        <v>19840.526167206001</v>
      </c>
      <c r="BD101" s="122">
        <v>460217.86796072999</v>
      </c>
      <c r="BE101" s="122">
        <v>113995.225078388</v>
      </c>
      <c r="BF101" s="53">
        <v>735542.48192573688</v>
      </c>
    </row>
    <row r="102" spans="1:58" s="106" customFormat="1" x14ac:dyDescent="0.25">
      <c r="A102" s="37" t="s">
        <v>229</v>
      </c>
      <c r="B102" s="59">
        <v>798854.96433756186</v>
      </c>
      <c r="C102" s="74">
        <v>3435.2505985319999</v>
      </c>
      <c r="D102" s="74">
        <v>282964.17461510899</v>
      </c>
      <c r="E102" s="60">
        <v>60124.446101992995</v>
      </c>
      <c r="F102" s="61">
        <v>24080.439953349003</v>
      </c>
      <c r="G102" s="61">
        <v>34382.991482705002</v>
      </c>
      <c r="H102" s="61">
        <v>38886.731116930001</v>
      </c>
      <c r="I102" s="62">
        <v>125489.56596013199</v>
      </c>
      <c r="J102" s="74">
        <v>141862.23599258598</v>
      </c>
      <c r="K102" s="74">
        <v>335830.55990458798</v>
      </c>
      <c r="L102" s="60">
        <v>75316.523969457994</v>
      </c>
      <c r="M102" s="61">
        <v>115453.43999325999</v>
      </c>
      <c r="N102" s="61">
        <v>16553.658685106002</v>
      </c>
      <c r="O102" s="61">
        <v>6597.4093560009997</v>
      </c>
      <c r="P102" s="61">
        <v>6709.4282376200008</v>
      </c>
      <c r="Q102" s="61">
        <v>2170.2581529839999</v>
      </c>
      <c r="R102" s="61">
        <v>105414.19017570301</v>
      </c>
      <c r="S102" s="63">
        <v>7615.6513344559999</v>
      </c>
      <c r="T102" s="162">
        <v>34762.743226746999</v>
      </c>
      <c r="U102" s="52">
        <v>812666.01879300072</v>
      </c>
      <c r="V102" s="52">
        <v>3515.9550387553336</v>
      </c>
      <c r="W102" s="52">
        <v>283996.66470488498</v>
      </c>
      <c r="X102" s="121">
        <v>61937.413794968998</v>
      </c>
      <c r="Y102" s="121">
        <v>24441.239368908671</v>
      </c>
      <c r="Z102" s="121">
        <v>34399.480631114668</v>
      </c>
      <c r="AA102" s="121">
        <v>38421.76736479166</v>
      </c>
      <c r="AB102" s="121">
        <v>124796.763545101</v>
      </c>
      <c r="AC102" s="52">
        <v>140149.01077587766</v>
      </c>
      <c r="AD102" s="52">
        <v>347679.55934975931</v>
      </c>
      <c r="AE102" s="121">
        <v>77850.584505768333</v>
      </c>
      <c r="AF102" s="121">
        <v>119500.41231973232</v>
      </c>
      <c r="AG102" s="121">
        <v>17574.595731067002</v>
      </c>
      <c r="AH102" s="120">
        <v>6749.2900157679987</v>
      </c>
      <c r="AI102" s="120">
        <v>6832.2145922140007</v>
      </c>
      <c r="AJ102" s="120">
        <v>2322.65583143</v>
      </c>
      <c r="AK102" s="120">
        <v>108685.43012668302</v>
      </c>
      <c r="AL102" s="120">
        <v>8164.3762270966663</v>
      </c>
      <c r="AM102" s="100">
        <v>37324.828923723333</v>
      </c>
      <c r="AN102" s="100">
        <v>5477013.291094752</v>
      </c>
      <c r="AO102" s="100">
        <v>24088.358184073</v>
      </c>
      <c r="AP102" s="100">
        <v>1552723.6443748209</v>
      </c>
      <c r="AQ102" s="120">
        <v>537064.04712109501</v>
      </c>
      <c r="AR102" s="120">
        <v>185525.75263876602</v>
      </c>
      <c r="AS102" s="120">
        <v>106929.52504259301</v>
      </c>
      <c r="AT102" s="120">
        <v>113565.998328798</v>
      </c>
      <c r="AU102" s="120">
        <v>609638.32124356902</v>
      </c>
      <c r="AV102" s="100">
        <v>568240.144743226</v>
      </c>
      <c r="AW102" s="100">
        <v>2540595.6481624059</v>
      </c>
      <c r="AX102" s="120">
        <v>666059.46450300794</v>
      </c>
      <c r="AY102" s="120">
        <v>869255.42383964697</v>
      </c>
      <c r="AZ102" s="120">
        <v>363228.26174684498</v>
      </c>
      <c r="BA102" s="120">
        <v>23288.685312983005</v>
      </c>
      <c r="BB102" s="120">
        <v>18564.596254728</v>
      </c>
      <c r="BC102" s="120">
        <v>20980.601618465</v>
      </c>
      <c r="BD102" s="120">
        <v>461940.11140438501</v>
      </c>
      <c r="BE102" s="120">
        <v>117278.503482345</v>
      </c>
      <c r="BF102" s="100">
        <v>791365.49563022598</v>
      </c>
    </row>
    <row r="103" spans="1:58" x14ac:dyDescent="0.25">
      <c r="A103" s="37" t="s">
        <v>230</v>
      </c>
      <c r="B103" s="59">
        <v>779641.14050890808</v>
      </c>
      <c r="C103" s="74">
        <v>3542.0531125539997</v>
      </c>
      <c r="D103" s="74">
        <v>280727.18285375799</v>
      </c>
      <c r="E103" s="60">
        <v>58453.876377481</v>
      </c>
      <c r="F103" s="61">
        <v>23446.920640992998</v>
      </c>
      <c r="G103" s="61">
        <v>34550.271067991998</v>
      </c>
      <c r="H103" s="61">
        <v>40020.133699717997</v>
      </c>
      <c r="I103" s="62">
        <v>124255.98106757399</v>
      </c>
      <c r="J103" s="74">
        <v>142627.11320429001</v>
      </c>
      <c r="K103" s="74">
        <v>321519.44205483701</v>
      </c>
      <c r="L103" s="60">
        <v>70951.744741607996</v>
      </c>
      <c r="M103" s="61">
        <v>111466.832210083</v>
      </c>
      <c r="N103" s="61">
        <v>14969.474260877001</v>
      </c>
      <c r="O103" s="61">
        <v>6346.4309329159987</v>
      </c>
      <c r="P103" s="61">
        <v>6325.1149831269995</v>
      </c>
      <c r="Q103" s="61">
        <v>2058.8841986719999</v>
      </c>
      <c r="R103" s="61">
        <v>102280.34062567999</v>
      </c>
      <c r="S103" s="63">
        <v>7120.6201018739994</v>
      </c>
      <c r="T103" s="162">
        <v>31225.349283468997</v>
      </c>
      <c r="U103" s="52">
        <v>803260.88342556637</v>
      </c>
      <c r="V103" s="52">
        <v>3625.6200415286671</v>
      </c>
      <c r="W103" s="52">
        <v>282530.57758382801</v>
      </c>
      <c r="X103" s="121">
        <v>59782.538682684331</v>
      </c>
      <c r="Y103" s="121">
        <v>24334.926053525338</v>
      </c>
      <c r="Z103" s="121">
        <v>34750.004174370661</v>
      </c>
      <c r="AA103" s="121">
        <v>39836.97542118733</v>
      </c>
      <c r="AB103" s="121">
        <v>123826.13325206033</v>
      </c>
      <c r="AC103" s="52">
        <v>142698.66595242266</v>
      </c>
      <c r="AD103" s="52">
        <v>338525.04817694734</v>
      </c>
      <c r="AE103" s="121">
        <v>74701.491945705668</v>
      </c>
      <c r="AF103" s="121">
        <v>116759.15309588134</v>
      </c>
      <c r="AG103" s="121">
        <v>17522.799110608332</v>
      </c>
      <c r="AH103" s="121">
        <v>6447.7428661839995</v>
      </c>
      <c r="AI103" s="121">
        <v>6497.8324446333327</v>
      </c>
      <c r="AJ103" s="121">
        <v>2221.4889562726671</v>
      </c>
      <c r="AK103" s="121">
        <v>106456.62977456934</v>
      </c>
      <c r="AL103" s="121">
        <v>7917.9099830926671</v>
      </c>
      <c r="AM103" s="52">
        <v>35880.971670839666</v>
      </c>
      <c r="AN103" s="53">
        <v>5318194.1178273857</v>
      </c>
      <c r="AO103" s="53">
        <v>24189.288729485001</v>
      </c>
      <c r="AP103" s="53">
        <v>1494588.2497258009</v>
      </c>
      <c r="AQ103" s="122">
        <v>514146.66611754504</v>
      </c>
      <c r="AR103" s="122">
        <v>180944.41364948801</v>
      </c>
      <c r="AS103" s="122">
        <v>103847.18995012499</v>
      </c>
      <c r="AT103" s="122">
        <v>113841.479721148</v>
      </c>
      <c r="AU103" s="122">
        <v>581808.50028749509</v>
      </c>
      <c r="AV103" s="53">
        <v>548882.33387244807</v>
      </c>
      <c r="AW103" s="53">
        <v>2482852.7148444713</v>
      </c>
      <c r="AX103" s="122">
        <v>638702.24375218502</v>
      </c>
      <c r="AY103" s="122">
        <v>836409.89736598311</v>
      </c>
      <c r="AZ103" s="122">
        <v>361912.32358311501</v>
      </c>
      <c r="BA103" s="122">
        <v>22511.080061792003</v>
      </c>
      <c r="BB103" s="122">
        <v>19041.125303345001</v>
      </c>
      <c r="BC103" s="122">
        <v>18475.990665592999</v>
      </c>
      <c r="BD103" s="122">
        <v>467340.23516965902</v>
      </c>
      <c r="BE103" s="122">
        <v>118459.81894279903</v>
      </c>
      <c r="BF103" s="53">
        <v>767681.53065517999</v>
      </c>
    </row>
    <row r="104" spans="1:58" x14ac:dyDescent="0.25">
      <c r="A104" s="37" t="s">
        <v>231</v>
      </c>
      <c r="B104" s="59">
        <v>773550.76932222606</v>
      </c>
      <c r="C104" s="74">
        <v>3975.478052938</v>
      </c>
      <c r="D104" s="74">
        <v>275469.97381736594</v>
      </c>
      <c r="E104" s="60">
        <v>58630.44325810999</v>
      </c>
      <c r="F104" s="61">
        <v>23753.274744376995</v>
      </c>
      <c r="G104" s="61">
        <v>33345.972901822992</v>
      </c>
      <c r="H104" s="61">
        <v>39328.187084732002</v>
      </c>
      <c r="I104" s="62">
        <v>120412.09582832399</v>
      </c>
      <c r="J104" s="74">
        <v>138953.833940554</v>
      </c>
      <c r="K104" s="74">
        <v>322759.75479351904</v>
      </c>
      <c r="L104" s="60">
        <v>70473.854818153006</v>
      </c>
      <c r="M104" s="61">
        <v>113830.45051930699</v>
      </c>
      <c r="N104" s="61">
        <v>15354.172945034999</v>
      </c>
      <c r="O104" s="61">
        <v>6071.4083183729999</v>
      </c>
      <c r="P104" s="61">
        <v>6190.1707942979992</v>
      </c>
      <c r="Q104" s="61">
        <v>2171.7149650589995</v>
      </c>
      <c r="R104" s="61">
        <v>101485.94215448202</v>
      </c>
      <c r="S104" s="63">
        <v>7182.040278812</v>
      </c>
      <c r="T104" s="162">
        <v>32391.728717849004</v>
      </c>
      <c r="U104" s="52">
        <v>779296.16745712608</v>
      </c>
      <c r="V104" s="52">
        <v>3852.9376108476667</v>
      </c>
      <c r="W104" s="52">
        <v>274115.22780504433</v>
      </c>
      <c r="X104" s="121">
        <v>58668.178324939996</v>
      </c>
      <c r="Y104" s="121">
        <v>23924.417522492004</v>
      </c>
      <c r="Z104" s="121">
        <v>33278.555598437997</v>
      </c>
      <c r="AA104" s="121">
        <v>38984.052124328999</v>
      </c>
      <c r="AB104" s="121">
        <v>119260.02423484532</v>
      </c>
      <c r="AC104" s="52">
        <v>136653.64020611168</v>
      </c>
      <c r="AD104" s="52">
        <v>328258.80173943361</v>
      </c>
      <c r="AE104" s="121">
        <v>71654.942881283991</v>
      </c>
      <c r="AF104" s="121">
        <v>113656.33997927998</v>
      </c>
      <c r="AG104" s="121">
        <v>17451.913306998998</v>
      </c>
      <c r="AH104" s="121">
        <v>6197.2291479076666</v>
      </c>
      <c r="AI104" s="121">
        <v>6230.1544922033327</v>
      </c>
      <c r="AJ104" s="121">
        <v>2221.403475264</v>
      </c>
      <c r="AK104" s="121">
        <v>103110.66344242734</v>
      </c>
      <c r="AL104" s="121">
        <v>7736.1550140683321</v>
      </c>
      <c r="AM104" s="52">
        <v>36415.56009568867</v>
      </c>
      <c r="AN104" s="53">
        <v>5219804.924582975</v>
      </c>
      <c r="AO104" s="53">
        <v>27127.983571344001</v>
      </c>
      <c r="AP104" s="53">
        <v>1449790.861426784</v>
      </c>
      <c r="AQ104" s="122">
        <v>498762.13783451496</v>
      </c>
      <c r="AR104" s="122">
        <v>180683.065408122</v>
      </c>
      <c r="AS104" s="122">
        <v>98978.842002111982</v>
      </c>
      <c r="AT104" s="122">
        <v>107400.48017608601</v>
      </c>
      <c r="AU104" s="122">
        <v>563966.33600594895</v>
      </c>
      <c r="AV104" s="53">
        <v>535121.11760434695</v>
      </c>
      <c r="AW104" s="53">
        <v>2425149.1199858938</v>
      </c>
      <c r="AX104" s="122">
        <v>608871.92981450295</v>
      </c>
      <c r="AY104" s="122">
        <v>825294.62439525803</v>
      </c>
      <c r="AZ104" s="122">
        <v>367495.48620110902</v>
      </c>
      <c r="BA104" s="122">
        <v>21954.996368856999</v>
      </c>
      <c r="BB104" s="122">
        <v>17597.605276335002</v>
      </c>
      <c r="BC104" s="122">
        <v>19305.865287815999</v>
      </c>
      <c r="BD104" s="122">
        <v>447820.83618069097</v>
      </c>
      <c r="BE104" s="122">
        <v>116807.77646132497</v>
      </c>
      <c r="BF104" s="53">
        <v>782615.84199460607</v>
      </c>
    </row>
    <row r="105" spans="1:58" x14ac:dyDescent="0.25">
      <c r="A105" s="37" t="s">
        <v>232</v>
      </c>
      <c r="B105" s="59">
        <v>755144.63678530697</v>
      </c>
      <c r="C105" s="74">
        <v>4019.55621978</v>
      </c>
      <c r="D105" s="74">
        <v>265720.04433222098</v>
      </c>
      <c r="E105" s="60">
        <v>57094.812237662009</v>
      </c>
      <c r="F105" s="61">
        <v>22905.949409181998</v>
      </c>
      <c r="G105" s="61">
        <v>30544.817446469999</v>
      </c>
      <c r="H105" s="61">
        <v>39302.511884412997</v>
      </c>
      <c r="I105" s="62">
        <v>115871.95335449399</v>
      </c>
      <c r="J105" s="74">
        <v>138686.739864556</v>
      </c>
      <c r="K105" s="74">
        <v>314740.19760484598</v>
      </c>
      <c r="L105" s="60">
        <v>68005.293116086992</v>
      </c>
      <c r="M105" s="61">
        <v>110374.88778321099</v>
      </c>
      <c r="N105" s="61">
        <v>15242.769484218001</v>
      </c>
      <c r="O105" s="61">
        <v>5921.2364264929984</v>
      </c>
      <c r="P105" s="61">
        <v>5409.0619178109991</v>
      </c>
      <c r="Q105" s="61">
        <v>2065.0714826120002</v>
      </c>
      <c r="R105" s="61">
        <v>100545.45857725698</v>
      </c>
      <c r="S105" s="63">
        <v>7176.4188171569986</v>
      </c>
      <c r="T105" s="162">
        <v>31978.098763903999</v>
      </c>
      <c r="U105" s="52">
        <v>768712.65655868186</v>
      </c>
      <c r="V105" s="52">
        <v>4025.7476915223328</v>
      </c>
      <c r="W105" s="52">
        <v>266028.34241327463</v>
      </c>
      <c r="X105" s="121">
        <v>58482.337309524002</v>
      </c>
      <c r="Y105" s="121">
        <v>23783.860396946005</v>
      </c>
      <c r="Z105" s="121">
        <v>30614.237810331</v>
      </c>
      <c r="AA105" s="121">
        <v>38361.108496421009</v>
      </c>
      <c r="AB105" s="121">
        <v>114786.79840005266</v>
      </c>
      <c r="AC105" s="52">
        <v>134920.40804213865</v>
      </c>
      <c r="AD105" s="52">
        <v>327142.90424314735</v>
      </c>
      <c r="AE105" s="121">
        <v>70859.778962093333</v>
      </c>
      <c r="AF105" s="121">
        <v>115083.13284928666</v>
      </c>
      <c r="AG105" s="121">
        <v>16959.589834977334</v>
      </c>
      <c r="AH105" s="121">
        <v>6022.4769625926665</v>
      </c>
      <c r="AI105" s="121">
        <v>6071.0967770856669</v>
      </c>
      <c r="AJ105" s="121">
        <v>2230.3198371016665</v>
      </c>
      <c r="AK105" s="121">
        <v>102230.94718027767</v>
      </c>
      <c r="AL105" s="121">
        <v>7685.5618397323333</v>
      </c>
      <c r="AM105" s="52">
        <v>36595.254168598993</v>
      </c>
      <c r="AN105" s="53">
        <v>5145139.9915655022</v>
      </c>
      <c r="AO105" s="53">
        <v>27974.742894351999</v>
      </c>
      <c r="AP105" s="53">
        <v>1411914.2848997312</v>
      </c>
      <c r="AQ105" s="122">
        <v>493779.91420697304</v>
      </c>
      <c r="AR105" s="122">
        <v>177540.13903788803</v>
      </c>
      <c r="AS105" s="122">
        <v>90987.553995291004</v>
      </c>
      <c r="AT105" s="122">
        <v>107262.91878174801</v>
      </c>
      <c r="AU105" s="122">
        <v>542343.75887783105</v>
      </c>
      <c r="AV105" s="53">
        <v>532016.47870155599</v>
      </c>
      <c r="AW105" s="53">
        <v>2367974.3665704429</v>
      </c>
      <c r="AX105" s="122">
        <v>581697.10688977502</v>
      </c>
      <c r="AY105" s="122">
        <v>824538.60427261493</v>
      </c>
      <c r="AZ105" s="122">
        <v>361570.15686086699</v>
      </c>
      <c r="BA105" s="122">
        <v>19934.320676975</v>
      </c>
      <c r="BB105" s="122">
        <v>16959.882575923999</v>
      </c>
      <c r="BC105" s="122">
        <v>19194.767826334999</v>
      </c>
      <c r="BD105" s="122">
        <v>435341.99651599897</v>
      </c>
      <c r="BE105" s="122">
        <v>108737.530951953</v>
      </c>
      <c r="BF105" s="53">
        <v>805260.11849942105</v>
      </c>
    </row>
    <row r="106" spans="1:58" s="106" customFormat="1" x14ac:dyDescent="0.25">
      <c r="A106" s="98" t="s">
        <v>233</v>
      </c>
      <c r="B106" s="99">
        <v>746001.63947696611</v>
      </c>
      <c r="C106" s="100">
        <v>3626.2994863470003</v>
      </c>
      <c r="D106" s="100">
        <v>258964.46880708099</v>
      </c>
      <c r="E106" s="101">
        <v>55767.234294521986</v>
      </c>
      <c r="F106" s="102">
        <v>22677.031117368002</v>
      </c>
      <c r="G106" s="102">
        <v>29473.164615756999</v>
      </c>
      <c r="H106" s="102">
        <v>38486.380502228996</v>
      </c>
      <c r="I106" s="103">
        <v>112560.65827720499</v>
      </c>
      <c r="J106" s="100">
        <v>137453.636036771</v>
      </c>
      <c r="K106" s="100">
        <v>312209.91725517507</v>
      </c>
      <c r="L106" s="101">
        <v>66928.66786550502</v>
      </c>
      <c r="M106" s="102">
        <v>109860.193649102</v>
      </c>
      <c r="N106" s="102">
        <v>15715.877611261998</v>
      </c>
      <c r="O106" s="102">
        <v>6013.6451161460009</v>
      </c>
      <c r="P106" s="102">
        <v>5709.5306363649997</v>
      </c>
      <c r="Q106" s="102">
        <v>2087.9887478840001</v>
      </c>
      <c r="R106" s="102">
        <v>99158.283949708013</v>
      </c>
      <c r="S106" s="104">
        <v>6735.7296792029993</v>
      </c>
      <c r="T106" s="163">
        <v>33747.317891592</v>
      </c>
      <c r="U106" s="100">
        <v>762981.36145923845</v>
      </c>
      <c r="V106" s="100">
        <v>3783.4758309836666</v>
      </c>
      <c r="W106" s="100">
        <v>262053.00738110938</v>
      </c>
      <c r="X106" s="120">
        <v>57385.959367056341</v>
      </c>
      <c r="Y106" s="120">
        <v>23525.594336356338</v>
      </c>
      <c r="Z106" s="120">
        <v>29474.966146490333</v>
      </c>
      <c r="AA106" s="120">
        <v>38810.345895212333</v>
      </c>
      <c r="AB106" s="120">
        <v>112856.141635994</v>
      </c>
      <c r="AC106" s="100">
        <v>135815.14686795766</v>
      </c>
      <c r="AD106" s="100">
        <v>324796.62028757739</v>
      </c>
      <c r="AE106" s="120">
        <v>69998.975960881668</v>
      </c>
      <c r="AF106" s="120">
        <v>113447.67603959033</v>
      </c>
      <c r="AG106" s="120">
        <v>17434.871022578667</v>
      </c>
      <c r="AH106" s="120">
        <v>6149.426523223</v>
      </c>
      <c r="AI106" s="120">
        <v>5748.2436103979999</v>
      </c>
      <c r="AJ106" s="120">
        <v>2179.3094762393334</v>
      </c>
      <c r="AK106" s="120">
        <v>102199.04843605</v>
      </c>
      <c r="AL106" s="120">
        <v>7639.0692186163324</v>
      </c>
      <c r="AM106" s="100">
        <v>36533.111091610328</v>
      </c>
      <c r="AN106" s="100">
        <v>5242145.511016136</v>
      </c>
      <c r="AO106" s="100">
        <v>25551.061774824</v>
      </c>
      <c r="AP106" s="100">
        <v>1418215.0825421012</v>
      </c>
      <c r="AQ106" s="120">
        <v>498390.64404929802</v>
      </c>
      <c r="AR106" s="120">
        <v>178997.67467838599</v>
      </c>
      <c r="AS106" s="120">
        <v>90699.632731043996</v>
      </c>
      <c r="AT106" s="120">
        <v>109088.87916086399</v>
      </c>
      <c r="AU106" s="120">
        <v>541038.25192250893</v>
      </c>
      <c r="AV106" s="100">
        <v>548060.31221799203</v>
      </c>
      <c r="AW106" s="100">
        <v>2438858.1211990556</v>
      </c>
      <c r="AX106" s="120">
        <v>605027.00067862903</v>
      </c>
      <c r="AY106" s="120">
        <v>840871.11667539284</v>
      </c>
      <c r="AZ106" s="120">
        <v>377077.66107453802</v>
      </c>
      <c r="BA106" s="120">
        <v>21852.440695044999</v>
      </c>
      <c r="BB106" s="120">
        <v>16019.675059784</v>
      </c>
      <c r="BC106" s="120">
        <v>18991.149642413999</v>
      </c>
      <c r="BD106" s="120">
        <v>442616.61010641104</v>
      </c>
      <c r="BE106" s="120">
        <v>116402.467266842</v>
      </c>
      <c r="BF106" s="100">
        <v>811460.93328216299</v>
      </c>
    </row>
    <row r="107" spans="1:58" x14ac:dyDescent="0.25">
      <c r="A107" s="37" t="s">
        <v>234</v>
      </c>
      <c r="B107" s="59">
        <v>741572.37246034294</v>
      </c>
      <c r="C107" s="74">
        <v>3526.1049685900002</v>
      </c>
      <c r="D107" s="74">
        <v>257327.69664806098</v>
      </c>
      <c r="E107" s="60">
        <v>59121.312419783993</v>
      </c>
      <c r="F107" s="61">
        <v>23409.046867678997</v>
      </c>
      <c r="G107" s="61">
        <v>28094.532874838998</v>
      </c>
      <c r="H107" s="61">
        <v>36415.873847883995</v>
      </c>
      <c r="I107" s="62">
        <v>110286.93063787499</v>
      </c>
      <c r="J107" s="74">
        <v>134178.24288011901</v>
      </c>
      <c r="K107" s="74">
        <v>314524.53525312099</v>
      </c>
      <c r="L107" s="60">
        <v>67491.079550435999</v>
      </c>
      <c r="M107" s="61">
        <v>111696.64307101199</v>
      </c>
      <c r="N107" s="61">
        <v>15546.945313401999</v>
      </c>
      <c r="O107" s="61">
        <v>5658.1738381289997</v>
      </c>
      <c r="P107" s="61">
        <v>5535.5359338460003</v>
      </c>
      <c r="Q107" s="61">
        <v>1966.069892102</v>
      </c>
      <c r="R107" s="61">
        <v>99997.370143656008</v>
      </c>
      <c r="S107" s="63">
        <v>6632.7175105380002</v>
      </c>
      <c r="T107" s="162">
        <v>32015.792710451995</v>
      </c>
      <c r="U107" s="52">
        <v>753135.88035906537</v>
      </c>
      <c r="V107" s="52">
        <v>3712.0222639839999</v>
      </c>
      <c r="W107" s="52">
        <v>257642.70552092302</v>
      </c>
      <c r="X107" s="121">
        <v>59077.447027887334</v>
      </c>
      <c r="Y107" s="121">
        <v>23738.758169464665</v>
      </c>
      <c r="Z107" s="121">
        <v>28248.722069651998</v>
      </c>
      <c r="AA107" s="121">
        <v>37452.537959214329</v>
      </c>
      <c r="AB107" s="121">
        <v>109125.24029470468</v>
      </c>
      <c r="AC107" s="52">
        <v>132332.44972310634</v>
      </c>
      <c r="AD107" s="52">
        <v>324081.71566132136</v>
      </c>
      <c r="AE107" s="121">
        <v>69520.781633587671</v>
      </c>
      <c r="AF107" s="121">
        <v>114680.66470017466</v>
      </c>
      <c r="AG107" s="121">
        <v>17222.159754671669</v>
      </c>
      <c r="AH107" s="121">
        <v>5833.8084686183329</v>
      </c>
      <c r="AI107" s="121">
        <v>5741.433056599999</v>
      </c>
      <c r="AJ107" s="121">
        <v>2078.4526547056666</v>
      </c>
      <c r="AK107" s="121">
        <v>101812.41820594767</v>
      </c>
      <c r="AL107" s="121">
        <v>7191.997187015666</v>
      </c>
      <c r="AM107" s="52">
        <v>35366.987189730666</v>
      </c>
      <c r="AN107" s="53">
        <v>5109435.096929525</v>
      </c>
      <c r="AO107" s="53">
        <v>25106.015138236999</v>
      </c>
      <c r="AP107" s="53">
        <v>1377956.5980104441</v>
      </c>
      <c r="AQ107" s="122">
        <v>499290.77287190093</v>
      </c>
      <c r="AR107" s="122">
        <v>179030.25930441299</v>
      </c>
      <c r="AS107" s="122">
        <v>86975.26237094299</v>
      </c>
      <c r="AT107" s="122">
        <v>100328.58785241199</v>
      </c>
      <c r="AU107" s="122">
        <v>512331.71561077493</v>
      </c>
      <c r="AV107" s="53">
        <v>511265.98457094398</v>
      </c>
      <c r="AW107" s="53">
        <v>2413333.0926937121</v>
      </c>
      <c r="AX107" s="122">
        <v>584081.77073646407</v>
      </c>
      <c r="AY107" s="122">
        <v>854605.89979407599</v>
      </c>
      <c r="AZ107" s="122">
        <v>356685.92790029297</v>
      </c>
      <c r="BA107" s="122">
        <v>20590.539678870999</v>
      </c>
      <c r="BB107" s="122">
        <v>15841.615848397998</v>
      </c>
      <c r="BC107" s="122">
        <v>18309.563135702003</v>
      </c>
      <c r="BD107" s="122">
        <v>441570.34686535603</v>
      </c>
      <c r="BE107" s="122">
        <v>121647.428734552</v>
      </c>
      <c r="BF107" s="53">
        <v>781773.40651618794</v>
      </c>
    </row>
    <row r="108" spans="1:58" x14ac:dyDescent="0.25">
      <c r="A108" s="37" t="s">
        <v>235</v>
      </c>
      <c r="B108" s="59">
        <v>723542.65136311692</v>
      </c>
      <c r="C108" s="74">
        <v>3682.8800379509994</v>
      </c>
      <c r="D108" s="74">
        <v>248452.85839781901</v>
      </c>
      <c r="E108" s="60">
        <v>57367.461087572992</v>
      </c>
      <c r="F108" s="61">
        <v>22850.820324999997</v>
      </c>
      <c r="G108" s="61">
        <v>27308.933732292004</v>
      </c>
      <c r="H108" s="61">
        <v>34574.604215751002</v>
      </c>
      <c r="I108" s="62">
        <v>106351.03903720301</v>
      </c>
      <c r="J108" s="74">
        <v>129843.66460437501</v>
      </c>
      <c r="K108" s="74">
        <v>308461.57930459996</v>
      </c>
      <c r="L108" s="60">
        <v>64510.083180644993</v>
      </c>
      <c r="M108" s="61">
        <v>108768.14766331701</v>
      </c>
      <c r="N108" s="61">
        <v>15303.302604311</v>
      </c>
      <c r="O108" s="61">
        <v>5425.9692933350007</v>
      </c>
      <c r="P108" s="61">
        <v>5730.7107374549996</v>
      </c>
      <c r="Q108" s="61">
        <v>2005.4358155750001</v>
      </c>
      <c r="R108" s="61">
        <v>99677.929159431995</v>
      </c>
      <c r="S108" s="63">
        <v>7040.0008505300002</v>
      </c>
      <c r="T108" s="162">
        <v>33101.669018371998</v>
      </c>
      <c r="U108" s="52">
        <v>738422.16313104797</v>
      </c>
      <c r="V108" s="52">
        <v>3590.0324515936663</v>
      </c>
      <c r="W108" s="52">
        <v>250885.54903261768</v>
      </c>
      <c r="X108" s="121">
        <v>58796.539433410006</v>
      </c>
      <c r="Y108" s="121">
        <v>23580.687822282332</v>
      </c>
      <c r="Z108" s="121">
        <v>27038.727381491</v>
      </c>
      <c r="AA108" s="121">
        <v>35464.311806111327</v>
      </c>
      <c r="AB108" s="121">
        <v>106005.282589323</v>
      </c>
      <c r="AC108" s="52">
        <v>127457.19609240199</v>
      </c>
      <c r="AD108" s="52">
        <v>320507.17111430864</v>
      </c>
      <c r="AE108" s="121">
        <v>68181.717959940332</v>
      </c>
      <c r="AF108" s="121">
        <v>112696.38289458468</v>
      </c>
      <c r="AG108" s="121">
        <v>17325.946815120667</v>
      </c>
      <c r="AH108" s="121">
        <v>5560.5495894259993</v>
      </c>
      <c r="AI108" s="121">
        <v>5703.7460196673337</v>
      </c>
      <c r="AJ108" s="121">
        <v>2104.9482135040003</v>
      </c>
      <c r="AK108" s="121">
        <v>101491.77200939266</v>
      </c>
      <c r="AL108" s="121">
        <v>7442.1076126730004</v>
      </c>
      <c r="AM108" s="52">
        <v>35982.214440126001</v>
      </c>
      <c r="AN108" s="53">
        <v>5119387.2973043211</v>
      </c>
      <c r="AO108" s="53">
        <v>25810.290808398</v>
      </c>
      <c r="AP108" s="53">
        <v>1364084.2823403929</v>
      </c>
      <c r="AQ108" s="122">
        <v>499232.44734765799</v>
      </c>
      <c r="AR108" s="122">
        <v>178404.67145642801</v>
      </c>
      <c r="AS108" s="122">
        <v>84573.342779833009</v>
      </c>
      <c r="AT108" s="122">
        <v>95272.219140254994</v>
      </c>
      <c r="AU108" s="122">
        <v>506601.60161621904</v>
      </c>
      <c r="AV108" s="53">
        <v>516637.45225923695</v>
      </c>
      <c r="AW108" s="53">
        <v>2415446.6044607484</v>
      </c>
      <c r="AX108" s="122">
        <v>580147.87608711002</v>
      </c>
      <c r="AY108" s="122">
        <v>859594.29887211998</v>
      </c>
      <c r="AZ108" s="122">
        <v>353357.18071825302</v>
      </c>
      <c r="BA108" s="122">
        <v>19953.839524423998</v>
      </c>
      <c r="BB108" s="122">
        <v>16015.865616646999</v>
      </c>
      <c r="BC108" s="122">
        <v>19779.669114506003</v>
      </c>
      <c r="BD108" s="122">
        <v>448208.90424453106</v>
      </c>
      <c r="BE108" s="122">
        <v>118388.970283157</v>
      </c>
      <c r="BF108" s="53">
        <v>797408.66743554408</v>
      </c>
    </row>
    <row r="109" spans="1:58" x14ac:dyDescent="0.25">
      <c r="A109" s="37" t="s">
        <v>236</v>
      </c>
      <c r="B109" s="59">
        <v>716055.42652759911</v>
      </c>
      <c r="C109" s="74">
        <v>3989.5469186370001</v>
      </c>
      <c r="D109" s="74">
        <v>244361.79369716803</v>
      </c>
      <c r="E109" s="60">
        <v>58323.150902175003</v>
      </c>
      <c r="F109" s="61">
        <v>22871.796453013001</v>
      </c>
      <c r="G109" s="61">
        <v>26308.670257238999</v>
      </c>
      <c r="H109" s="61">
        <v>32750.763200092002</v>
      </c>
      <c r="I109" s="62">
        <v>104107.41288464901</v>
      </c>
      <c r="J109" s="74">
        <v>128987.49411976502</v>
      </c>
      <c r="K109" s="74">
        <v>308407.46174425201</v>
      </c>
      <c r="L109" s="60">
        <v>66616.950721453002</v>
      </c>
      <c r="M109" s="61">
        <v>110483.79109220201</v>
      </c>
      <c r="N109" s="61">
        <v>15649.834035073</v>
      </c>
      <c r="O109" s="61">
        <v>5102.6087251870003</v>
      </c>
      <c r="P109" s="61">
        <v>5041.1193296919992</v>
      </c>
      <c r="Q109" s="61">
        <v>1941.2822777780002</v>
      </c>
      <c r="R109" s="61">
        <v>96574.905468286001</v>
      </c>
      <c r="S109" s="63">
        <v>6996.970094581</v>
      </c>
      <c r="T109" s="162">
        <v>30309.130047777002</v>
      </c>
      <c r="U109" s="52">
        <v>728134.56909166335</v>
      </c>
      <c r="V109" s="52">
        <v>3677.545471382</v>
      </c>
      <c r="W109" s="52">
        <v>245238.48673132365</v>
      </c>
      <c r="X109" s="121">
        <v>58878.868152580333</v>
      </c>
      <c r="Y109" s="121">
        <v>23388.382638401334</v>
      </c>
      <c r="Z109" s="121">
        <v>26369.712998049665</v>
      </c>
      <c r="AA109" s="121">
        <v>33184.454770482334</v>
      </c>
      <c r="AB109" s="121">
        <v>103417.06817181001</v>
      </c>
      <c r="AC109" s="52">
        <v>126761.31912994034</v>
      </c>
      <c r="AD109" s="52">
        <v>319031.81752407068</v>
      </c>
      <c r="AE109" s="121">
        <v>67414.472429140995</v>
      </c>
      <c r="AF109" s="121">
        <v>112298.83590265334</v>
      </c>
      <c r="AG109" s="121">
        <v>18037.237597717336</v>
      </c>
      <c r="AH109" s="121">
        <v>5308.394582316334</v>
      </c>
      <c r="AI109" s="121">
        <v>5629.1868658226667</v>
      </c>
      <c r="AJ109" s="121">
        <v>2072.5057137500003</v>
      </c>
      <c r="AK109" s="121">
        <v>100549.708020726</v>
      </c>
      <c r="AL109" s="121">
        <v>7721.4764119440006</v>
      </c>
      <c r="AM109" s="52">
        <v>33425.400234946668</v>
      </c>
      <c r="AN109" s="53">
        <v>5002531.2411080264</v>
      </c>
      <c r="AO109" s="53">
        <v>27115.972575512998</v>
      </c>
      <c r="AP109" s="53">
        <v>1330801.4322138112</v>
      </c>
      <c r="AQ109" s="122">
        <v>494954.14782629797</v>
      </c>
      <c r="AR109" s="122">
        <v>174914.95598646498</v>
      </c>
      <c r="AS109" s="122">
        <v>83894.762072806014</v>
      </c>
      <c r="AT109" s="122">
        <v>85971.896441732009</v>
      </c>
      <c r="AU109" s="122">
        <v>491065.66988651</v>
      </c>
      <c r="AV109" s="53">
        <v>503832.35854504199</v>
      </c>
      <c r="AW109" s="53">
        <v>2419874.8590400568</v>
      </c>
      <c r="AX109" s="122">
        <v>585153.37751664303</v>
      </c>
      <c r="AY109" s="122">
        <v>861403.94313133578</v>
      </c>
      <c r="AZ109" s="122">
        <v>369281.83186008595</v>
      </c>
      <c r="BA109" s="122">
        <v>18268.640435678</v>
      </c>
      <c r="BB109" s="122">
        <v>16254.443551436998</v>
      </c>
      <c r="BC109" s="122">
        <v>16780.129533768999</v>
      </c>
      <c r="BD109" s="122">
        <v>433672.07116216409</v>
      </c>
      <c r="BE109" s="122">
        <v>119060.42184894401</v>
      </c>
      <c r="BF109" s="53">
        <v>720906.61873360293</v>
      </c>
    </row>
    <row r="110" spans="1:58" s="106" customFormat="1" x14ac:dyDescent="0.25">
      <c r="A110" s="98" t="s">
        <v>237</v>
      </c>
      <c r="B110" s="99">
        <v>701338.23149900907</v>
      </c>
      <c r="C110" s="100">
        <v>3279.5420369420003</v>
      </c>
      <c r="D110" s="100">
        <v>242200.417615137</v>
      </c>
      <c r="E110" s="101">
        <v>57839.858356985009</v>
      </c>
      <c r="F110" s="102">
        <v>22732.075614473993</v>
      </c>
      <c r="G110" s="102">
        <v>25519.923851031002</v>
      </c>
      <c r="H110" s="102">
        <v>33043.467813896001</v>
      </c>
      <c r="I110" s="103">
        <v>103065.09197875101</v>
      </c>
      <c r="J110" s="100">
        <v>132081.14945541602</v>
      </c>
      <c r="K110" s="100">
        <v>294730.454674054</v>
      </c>
      <c r="L110" s="101">
        <v>63513.986188689996</v>
      </c>
      <c r="M110" s="102">
        <v>101596.06614458803</v>
      </c>
      <c r="N110" s="102">
        <v>15035.138220536997</v>
      </c>
      <c r="O110" s="102">
        <v>4997.1588211700009</v>
      </c>
      <c r="P110" s="102">
        <v>5235.3698881379996</v>
      </c>
      <c r="Q110" s="102">
        <v>1941.0694617060001</v>
      </c>
      <c r="R110" s="102">
        <v>96078.866349832009</v>
      </c>
      <c r="S110" s="104">
        <v>6332.7995993929999</v>
      </c>
      <c r="T110" s="163">
        <v>29046.667717460004</v>
      </c>
      <c r="U110" s="100">
        <v>714350.73724665493</v>
      </c>
      <c r="V110" s="100">
        <v>3540.0618300156661</v>
      </c>
      <c r="W110" s="100">
        <v>242377.89675398663</v>
      </c>
      <c r="X110" s="120">
        <v>59584.260371425677</v>
      </c>
      <c r="Y110" s="120">
        <v>23523.186331716668</v>
      </c>
      <c r="Z110" s="120">
        <v>25403.973064757669</v>
      </c>
      <c r="AA110" s="120">
        <v>32511.65780556633</v>
      </c>
      <c r="AB110" s="120">
        <v>101354.81918052032</v>
      </c>
      <c r="AC110" s="100">
        <v>126501.41163468001</v>
      </c>
      <c r="AD110" s="100">
        <v>310201.05822155968</v>
      </c>
      <c r="AE110" s="120">
        <v>67122.939125913996</v>
      </c>
      <c r="AF110" s="120">
        <v>108227.58382993533</v>
      </c>
      <c r="AG110" s="120">
        <v>16939.194090661</v>
      </c>
      <c r="AH110" s="120">
        <v>5123.7445834763339</v>
      </c>
      <c r="AI110" s="120">
        <v>5282.6091965489995</v>
      </c>
      <c r="AJ110" s="120">
        <v>2052.4032793690003</v>
      </c>
      <c r="AK110" s="120">
        <v>98246.672168871024</v>
      </c>
      <c r="AL110" s="120">
        <v>7205.9119467839992</v>
      </c>
      <c r="AM110" s="100">
        <v>31730.308806412999</v>
      </c>
      <c r="AN110" s="100">
        <v>4976877.9174749963</v>
      </c>
      <c r="AO110" s="100">
        <v>26254.635231417997</v>
      </c>
      <c r="AP110" s="100">
        <v>1331239.445114804</v>
      </c>
      <c r="AQ110" s="120">
        <v>504396.37574409699</v>
      </c>
      <c r="AR110" s="120">
        <v>181457.75839701097</v>
      </c>
      <c r="AS110" s="120">
        <v>80960.718964484986</v>
      </c>
      <c r="AT110" s="120">
        <v>85970.498672638001</v>
      </c>
      <c r="AU110" s="120">
        <v>478454.09333657299</v>
      </c>
      <c r="AV110" s="100">
        <v>497144.36155999301</v>
      </c>
      <c r="AW110" s="100">
        <v>2411101.9751996882</v>
      </c>
      <c r="AX110" s="120">
        <v>589971.61681869207</v>
      </c>
      <c r="AY110" s="120">
        <v>845622.58332970703</v>
      </c>
      <c r="AZ110" s="120">
        <v>359800.86996841501</v>
      </c>
      <c r="BA110" s="120">
        <v>18760.462847268001</v>
      </c>
      <c r="BB110" s="120">
        <v>14477.499477458001</v>
      </c>
      <c r="BC110" s="120">
        <v>18137.126436844999</v>
      </c>
      <c r="BD110" s="120">
        <v>442567.45671154803</v>
      </c>
      <c r="BE110" s="120">
        <v>121764.35960975499</v>
      </c>
      <c r="BF110" s="100">
        <v>711137.50036909303</v>
      </c>
    </row>
    <row r="111" spans="1:58" x14ac:dyDescent="0.25">
      <c r="A111" s="37" t="s">
        <v>238</v>
      </c>
      <c r="B111" s="59">
        <v>697698.52656439482</v>
      </c>
      <c r="C111" s="74">
        <v>3403.8225525069997</v>
      </c>
      <c r="D111" s="74">
        <v>242508.92447294097</v>
      </c>
      <c r="E111" s="60">
        <v>58193.436967645997</v>
      </c>
      <c r="F111" s="61">
        <v>22697.879673104002</v>
      </c>
      <c r="G111" s="61">
        <v>25854.237853622002</v>
      </c>
      <c r="H111" s="61">
        <v>31906.420447024997</v>
      </c>
      <c r="I111" s="62">
        <v>103856.94953154399</v>
      </c>
      <c r="J111" s="74">
        <v>127736.06669126498</v>
      </c>
      <c r="K111" s="74">
        <v>294985.36494798097</v>
      </c>
      <c r="L111" s="60">
        <v>64971.912817828008</v>
      </c>
      <c r="M111" s="61">
        <v>101523.68016281999</v>
      </c>
      <c r="N111" s="61">
        <v>15278.745617098</v>
      </c>
      <c r="O111" s="61">
        <v>4916.2848885810008</v>
      </c>
      <c r="P111" s="61">
        <v>5177.2782807120002</v>
      </c>
      <c r="Q111" s="61">
        <v>1924.0560404539995</v>
      </c>
      <c r="R111" s="61">
        <v>95069.474447023997</v>
      </c>
      <c r="S111" s="63">
        <v>6123.9326934640012</v>
      </c>
      <c r="T111" s="162">
        <v>29064.347899700999</v>
      </c>
      <c r="U111" s="52">
        <v>702470.79875467008</v>
      </c>
      <c r="V111" s="52">
        <v>3362.6850123923336</v>
      </c>
      <c r="W111" s="52">
        <v>239989.05434956367</v>
      </c>
      <c r="X111" s="121">
        <v>59949.613905438011</v>
      </c>
      <c r="Y111" s="121">
        <v>23288.617537209331</v>
      </c>
      <c r="Z111" s="121">
        <v>24961.428938184003</v>
      </c>
      <c r="AA111" s="121">
        <v>31272.281554151326</v>
      </c>
      <c r="AB111" s="121">
        <v>100517.112414581</v>
      </c>
      <c r="AC111" s="52">
        <v>124568.27883799768</v>
      </c>
      <c r="AD111" s="52">
        <v>303223.94426260301</v>
      </c>
      <c r="AE111" s="121">
        <v>66927.374185012668</v>
      </c>
      <c r="AF111" s="121">
        <v>102690.89201942801</v>
      </c>
      <c r="AG111" s="121">
        <v>17348.027898381668</v>
      </c>
      <c r="AH111" s="121">
        <v>4934.4835363319999</v>
      </c>
      <c r="AI111" s="121">
        <v>5317.2210816303332</v>
      </c>
      <c r="AJ111" s="121">
        <v>2054.8804382510002</v>
      </c>
      <c r="AK111" s="121">
        <v>97026.432011724333</v>
      </c>
      <c r="AL111" s="121">
        <v>6924.6330918430003</v>
      </c>
      <c r="AM111" s="52">
        <v>31326.836292113334</v>
      </c>
      <c r="AN111" s="53">
        <v>5040026.5955039384</v>
      </c>
      <c r="AO111" s="53">
        <v>23764.044523149998</v>
      </c>
      <c r="AP111" s="53">
        <v>1376849.2589663682</v>
      </c>
      <c r="AQ111" s="122">
        <v>508585.83318387798</v>
      </c>
      <c r="AR111" s="122">
        <v>184557.78092996302</v>
      </c>
      <c r="AS111" s="122">
        <v>86730.229757066991</v>
      </c>
      <c r="AT111" s="122">
        <v>88023.491841062991</v>
      </c>
      <c r="AU111" s="122">
        <v>508951.923254397</v>
      </c>
      <c r="AV111" s="53">
        <v>515346.91099094797</v>
      </c>
      <c r="AW111" s="53">
        <v>2416791.15042292</v>
      </c>
      <c r="AX111" s="122">
        <v>590640.12434240198</v>
      </c>
      <c r="AY111" s="122">
        <v>841058.67871131212</v>
      </c>
      <c r="AZ111" s="122">
        <v>371047.56394601497</v>
      </c>
      <c r="BA111" s="122">
        <v>18709.047084848</v>
      </c>
      <c r="BB111" s="122">
        <v>14718.273055012</v>
      </c>
      <c r="BC111" s="122">
        <v>17503.326237157999</v>
      </c>
      <c r="BD111" s="122">
        <v>440450.00840112509</v>
      </c>
      <c r="BE111" s="122">
        <v>122664.12864504801</v>
      </c>
      <c r="BF111" s="53">
        <v>707275.23060055205</v>
      </c>
    </row>
    <row r="112" spans="1:58" x14ac:dyDescent="0.25">
      <c r="A112" s="37" t="s">
        <v>239</v>
      </c>
      <c r="B112" s="59">
        <v>699380.20180005499</v>
      </c>
      <c r="C112" s="74">
        <v>3793.2732628220001</v>
      </c>
      <c r="D112" s="74">
        <v>245353.35231356998</v>
      </c>
      <c r="E112" s="60">
        <v>57284.991022764996</v>
      </c>
      <c r="F112" s="61">
        <v>22222.038422859001</v>
      </c>
      <c r="G112" s="61">
        <v>27974.521188425002</v>
      </c>
      <c r="H112" s="61">
        <v>33781.487391484996</v>
      </c>
      <c r="I112" s="62">
        <v>104090.31428803601</v>
      </c>
      <c r="J112" s="74">
        <v>126907.25610379899</v>
      </c>
      <c r="K112" s="74">
        <v>293823.44409505103</v>
      </c>
      <c r="L112" s="60">
        <v>64087.835825862981</v>
      </c>
      <c r="M112" s="61">
        <v>102363.140298926</v>
      </c>
      <c r="N112" s="61">
        <v>15342.99504944</v>
      </c>
      <c r="O112" s="61">
        <v>4774.8629660529996</v>
      </c>
      <c r="P112" s="61">
        <v>5209.4982935180005</v>
      </c>
      <c r="Q112" s="61">
        <v>1797.735322686</v>
      </c>
      <c r="R112" s="61">
        <v>94073.001245954991</v>
      </c>
      <c r="S112" s="63">
        <v>6174.3750926099992</v>
      </c>
      <c r="T112" s="162">
        <v>29502.876024812995</v>
      </c>
      <c r="U112" s="52">
        <v>702025.14365001896</v>
      </c>
      <c r="V112" s="52">
        <v>3668.2283297383333</v>
      </c>
      <c r="W112" s="52">
        <v>242291.90817304398</v>
      </c>
      <c r="X112" s="121">
        <v>58943.943572845659</v>
      </c>
      <c r="Y112" s="121">
        <v>23134.000413310667</v>
      </c>
      <c r="Z112" s="121">
        <v>26348.184836826331</v>
      </c>
      <c r="AA112" s="121">
        <v>32708.894231324663</v>
      </c>
      <c r="AB112" s="121">
        <v>101156.88511873665</v>
      </c>
      <c r="AC112" s="52">
        <v>122230.42819621933</v>
      </c>
      <c r="AD112" s="52">
        <v>302397.52971685672</v>
      </c>
      <c r="AE112" s="121">
        <v>66105.991951794</v>
      </c>
      <c r="AF112" s="121">
        <v>104062.26123443867</v>
      </c>
      <c r="AG112" s="121">
        <v>17424.13972671</v>
      </c>
      <c r="AH112" s="121">
        <v>4878.3334269869993</v>
      </c>
      <c r="AI112" s="121">
        <v>5421.8705794133339</v>
      </c>
      <c r="AJ112" s="121">
        <v>1880.2241063656668</v>
      </c>
      <c r="AK112" s="121">
        <v>95728.289362689</v>
      </c>
      <c r="AL112" s="121">
        <v>6896.4193284590001</v>
      </c>
      <c r="AM112" s="52">
        <v>31437.049234160662</v>
      </c>
      <c r="AN112" s="53">
        <v>5025741.310228169</v>
      </c>
      <c r="AO112" s="53">
        <v>27083.996474023999</v>
      </c>
      <c r="AP112" s="53">
        <v>1356019.6927579711</v>
      </c>
      <c r="AQ112" s="122">
        <v>495125.52181821904</v>
      </c>
      <c r="AR112" s="122">
        <v>181367.602920659</v>
      </c>
      <c r="AS112" s="122">
        <v>85775.025242359989</v>
      </c>
      <c r="AT112" s="122">
        <v>92940.995974357997</v>
      </c>
      <c r="AU112" s="122">
        <v>500810.54680237494</v>
      </c>
      <c r="AV112" s="53">
        <v>498828.27829964197</v>
      </c>
      <c r="AW112" s="53">
        <v>2427453.2765254145</v>
      </c>
      <c r="AX112" s="122">
        <v>585020.03354651108</v>
      </c>
      <c r="AY112" s="122">
        <v>856024.27929408802</v>
      </c>
      <c r="AZ112" s="122">
        <v>376395.01813408901</v>
      </c>
      <c r="BA112" s="122">
        <v>18612.344286167001</v>
      </c>
      <c r="BB112" s="122">
        <v>15596.420363752999</v>
      </c>
      <c r="BC112" s="122">
        <v>17460.166612376001</v>
      </c>
      <c r="BD112" s="122">
        <v>441009.51312457398</v>
      </c>
      <c r="BE112" s="122">
        <v>117335.50116385598</v>
      </c>
      <c r="BF112" s="53">
        <v>716356.06617111794</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19">
    <mergeCell ref="K9:S9"/>
    <mergeCell ref="B8:S8"/>
    <mergeCell ref="U8:AM8"/>
    <mergeCell ref="U9:U10"/>
    <mergeCell ref="V9:V10"/>
    <mergeCell ref="W9:AB9"/>
    <mergeCell ref="AC9:AC10"/>
    <mergeCell ref="AD9:AL9"/>
    <mergeCell ref="A8:A10"/>
    <mergeCell ref="B9:B10"/>
    <mergeCell ref="C9:C10"/>
    <mergeCell ref="D9:I9"/>
    <mergeCell ref="J9:J10"/>
    <mergeCell ref="AN8:BF8"/>
    <mergeCell ref="AW9:BE9"/>
    <mergeCell ref="AN9:AN10"/>
    <mergeCell ref="AO9:AO10"/>
    <mergeCell ref="AP9:AU9"/>
    <mergeCell ref="AV9:AV10"/>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82"/>
  <sheetViews>
    <sheetView zoomScaleNormal="100" workbookViewId="0">
      <pane xSplit="1" ySplit="10" topLeftCell="B104" activePane="bottomRight" state="frozen"/>
      <selection activeCell="AV114" sqref="A1:XFD1048576"/>
      <selection pane="topRight" activeCell="AV114" sqref="A1:XFD1048576"/>
      <selection pane="bottomLeft" activeCell="AV114" sqref="A1:XFD1048576"/>
      <selection pane="bottomRight" activeCell="AV11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30</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138</v>
      </c>
      <c r="B11" s="59">
        <v>28623.653743851999</v>
      </c>
      <c r="C11" s="74">
        <v>125.70274754</v>
      </c>
      <c r="D11" s="74">
        <v>9034.0385423379994</v>
      </c>
      <c r="E11" s="60">
        <v>1483.4140603369999</v>
      </c>
      <c r="F11" s="61">
        <v>1166.930101161</v>
      </c>
      <c r="G11" s="61">
        <v>1030.4304019379999</v>
      </c>
      <c r="H11" s="61">
        <v>535.38136676299996</v>
      </c>
      <c r="I11" s="62">
        <v>4817.8826121390002</v>
      </c>
      <c r="J11" s="74">
        <v>9088.9687818050006</v>
      </c>
      <c r="K11" s="74">
        <v>9664.2221040450004</v>
      </c>
      <c r="L11" s="60">
        <v>2853.931589199</v>
      </c>
      <c r="M11" s="61">
        <v>2839.360680877</v>
      </c>
      <c r="N11" s="61">
        <v>314.27705812400001</v>
      </c>
      <c r="O11" s="61">
        <v>462.87862401199999</v>
      </c>
      <c r="P11" s="61">
        <v>357.01226353700002</v>
      </c>
      <c r="Q11" s="61">
        <v>352.200349324</v>
      </c>
      <c r="R11" s="61">
        <v>2230.1476969320001</v>
      </c>
      <c r="S11" s="63">
        <v>254.41384203999999</v>
      </c>
      <c r="T11" s="162">
        <v>710.72156812399999</v>
      </c>
      <c r="U11" s="52">
        <v>29030.853291355335</v>
      </c>
      <c r="V11" s="52">
        <v>215.49556725699998</v>
      </c>
      <c r="W11" s="52">
        <v>9041.7116336620002</v>
      </c>
      <c r="X11" s="121">
        <v>1533.6685037446666</v>
      </c>
      <c r="Y11" s="121">
        <v>1239.825484236</v>
      </c>
      <c r="Z11" s="121">
        <v>1050.7281321876669</v>
      </c>
      <c r="AA11" s="121">
        <v>481.44288008633339</v>
      </c>
      <c r="AB11" s="121">
        <v>4736.0466334073326</v>
      </c>
      <c r="AC11" s="52">
        <v>9087.8811041316658</v>
      </c>
      <c r="AD11" s="52">
        <v>9976.0341972253336</v>
      </c>
      <c r="AE11" s="121">
        <v>2984.3024924370002</v>
      </c>
      <c r="AF11" s="121">
        <v>2881.166457096333</v>
      </c>
      <c r="AG11" s="121">
        <v>334.82704391466672</v>
      </c>
      <c r="AH11" s="121">
        <v>474.43690946233329</v>
      </c>
      <c r="AI11" s="121">
        <v>390.38832256166666</v>
      </c>
      <c r="AJ11" s="121">
        <v>264.13777603199998</v>
      </c>
      <c r="AK11" s="121">
        <v>2343.8169147506669</v>
      </c>
      <c r="AL11" s="121">
        <v>302.95828097066664</v>
      </c>
      <c r="AM11" s="52">
        <v>709.73078907933325</v>
      </c>
      <c r="AN11" s="53">
        <v>191548.13413128999</v>
      </c>
      <c r="AO11" s="53">
        <v>1638.0452676939999</v>
      </c>
      <c r="AP11" s="53">
        <v>51068.163436600997</v>
      </c>
      <c r="AQ11" s="122">
        <v>12486.947824854</v>
      </c>
      <c r="AR11" s="122">
        <v>8497.3961764569995</v>
      </c>
      <c r="AS11" s="122">
        <v>4524.7397021759998</v>
      </c>
      <c r="AT11" s="122">
        <v>1351.726653272</v>
      </c>
      <c r="AU11" s="122">
        <v>24207.353079842</v>
      </c>
      <c r="AV11" s="53">
        <v>43063.924528552001</v>
      </c>
      <c r="AW11" s="53">
        <v>85755.016461691004</v>
      </c>
      <c r="AX11" s="122">
        <v>27832.215267817002</v>
      </c>
      <c r="AY11" s="122">
        <v>22687.363612155001</v>
      </c>
      <c r="AZ11" s="122">
        <v>5428.0644770930003</v>
      </c>
      <c r="BA11" s="122">
        <v>3012.1509005610001</v>
      </c>
      <c r="BB11" s="122">
        <v>3260.454842526</v>
      </c>
      <c r="BC11" s="122">
        <v>1865.8674521010003</v>
      </c>
      <c r="BD11" s="122">
        <v>18760.160002200999</v>
      </c>
      <c r="BE11" s="122">
        <v>2908.7399072369999</v>
      </c>
      <c r="BF11" s="53">
        <v>10022.984436752</v>
      </c>
    </row>
    <row r="12" spans="1:58" s="29" customFormat="1" x14ac:dyDescent="0.25">
      <c r="A12" s="37" t="s">
        <v>139</v>
      </c>
      <c r="B12" s="59">
        <v>30511.988068883005</v>
      </c>
      <c r="C12" s="74">
        <v>130.76361259199999</v>
      </c>
      <c r="D12" s="74">
        <v>9843.2097816720016</v>
      </c>
      <c r="E12" s="60">
        <v>1577.758643832</v>
      </c>
      <c r="F12" s="61">
        <v>1228.1351259500002</v>
      </c>
      <c r="G12" s="61">
        <v>1311.758843952</v>
      </c>
      <c r="H12" s="61">
        <v>504.72639933699998</v>
      </c>
      <c r="I12" s="62">
        <v>5220.8307686010003</v>
      </c>
      <c r="J12" s="74">
        <v>9502.5903415970006</v>
      </c>
      <c r="K12" s="74">
        <v>10248.818238081001</v>
      </c>
      <c r="L12" s="60">
        <v>3035.2350339650002</v>
      </c>
      <c r="M12" s="61">
        <v>2731.9668051130002</v>
      </c>
      <c r="N12" s="61">
        <v>376.83481627999998</v>
      </c>
      <c r="O12" s="61">
        <v>563.01569274600001</v>
      </c>
      <c r="P12" s="61">
        <v>380.42608153100002</v>
      </c>
      <c r="Q12" s="61">
        <v>274.20810417899997</v>
      </c>
      <c r="R12" s="61">
        <v>2568.5713559830001</v>
      </c>
      <c r="S12" s="63">
        <v>318.56034828399999</v>
      </c>
      <c r="T12" s="162">
        <v>786.60609494100004</v>
      </c>
      <c r="U12" s="52">
        <v>30899.484748027335</v>
      </c>
      <c r="V12" s="52">
        <v>161.084530207</v>
      </c>
      <c r="W12" s="52">
        <v>9607.2031300710005</v>
      </c>
      <c r="X12" s="121">
        <v>1589.6238696596665</v>
      </c>
      <c r="Y12" s="121">
        <v>1297.9191896156665</v>
      </c>
      <c r="Z12" s="121">
        <v>1180.5212773719998</v>
      </c>
      <c r="AA12" s="121">
        <v>514.21655412566668</v>
      </c>
      <c r="AB12" s="121">
        <v>5024.922239298</v>
      </c>
      <c r="AC12" s="52">
        <v>9506.3168113949996</v>
      </c>
      <c r="AD12" s="52">
        <v>10693.628372709334</v>
      </c>
      <c r="AE12" s="121">
        <v>3184.562773223</v>
      </c>
      <c r="AF12" s="121">
        <v>2937.7837526273338</v>
      </c>
      <c r="AG12" s="121">
        <v>417.56506548333329</v>
      </c>
      <c r="AH12" s="121">
        <v>565.56248551433339</v>
      </c>
      <c r="AI12" s="121">
        <v>401.89257016400001</v>
      </c>
      <c r="AJ12" s="121">
        <v>301.76727067399997</v>
      </c>
      <c r="AK12" s="121">
        <v>2593.2078466356666</v>
      </c>
      <c r="AL12" s="121">
        <v>291.28660838766672</v>
      </c>
      <c r="AM12" s="52">
        <v>931.25190364499997</v>
      </c>
      <c r="AN12" s="53">
        <v>214984.097279109</v>
      </c>
      <c r="AO12" s="53">
        <v>1187.569618106</v>
      </c>
      <c r="AP12" s="53">
        <v>57177.260742855993</v>
      </c>
      <c r="AQ12" s="122">
        <v>13378.316545239999</v>
      </c>
      <c r="AR12" s="122">
        <v>9620.3168765179998</v>
      </c>
      <c r="AS12" s="122">
        <v>5570.3396335570005</v>
      </c>
      <c r="AT12" s="122">
        <v>1679.7353992869998</v>
      </c>
      <c r="AU12" s="122">
        <v>26928.552288253999</v>
      </c>
      <c r="AV12" s="53">
        <v>49649.38444801599</v>
      </c>
      <c r="AW12" s="53">
        <v>94140.913486762001</v>
      </c>
      <c r="AX12" s="122">
        <v>29300.465917386995</v>
      </c>
      <c r="AY12" s="122">
        <v>24148.240610690998</v>
      </c>
      <c r="AZ12" s="122">
        <v>6936.0043306050002</v>
      </c>
      <c r="BA12" s="122">
        <v>3707.1996835539999</v>
      </c>
      <c r="BB12" s="122">
        <v>3200.7532184300003</v>
      </c>
      <c r="BC12" s="122">
        <v>2295.8270060700002</v>
      </c>
      <c r="BD12" s="122">
        <v>21108.038745034999</v>
      </c>
      <c r="BE12" s="122">
        <v>3444.3839749899998</v>
      </c>
      <c r="BF12" s="53">
        <v>12828.968983368999</v>
      </c>
    </row>
    <row r="13" spans="1:58" s="29" customFormat="1" x14ac:dyDescent="0.25">
      <c r="A13" s="37" t="s">
        <v>140</v>
      </c>
      <c r="B13" s="59">
        <v>31382.557928254002</v>
      </c>
      <c r="C13" s="74">
        <v>92.836950797</v>
      </c>
      <c r="D13" s="74">
        <v>9810.5591480399999</v>
      </c>
      <c r="E13" s="60">
        <v>1658.4813399100001</v>
      </c>
      <c r="F13" s="61">
        <v>1256.3259440410002</v>
      </c>
      <c r="G13" s="61">
        <v>1208.0629108000001</v>
      </c>
      <c r="H13" s="61">
        <v>648.23157558399998</v>
      </c>
      <c r="I13" s="62">
        <v>5039.457377705</v>
      </c>
      <c r="J13" s="74">
        <v>10113.165140880999</v>
      </c>
      <c r="K13" s="74">
        <v>10556.209102474</v>
      </c>
      <c r="L13" s="60">
        <v>3052.159497571</v>
      </c>
      <c r="M13" s="61">
        <v>2948.9462224140002</v>
      </c>
      <c r="N13" s="61">
        <v>387.95206770499999</v>
      </c>
      <c r="O13" s="61">
        <v>513.70668052600001</v>
      </c>
      <c r="P13" s="61">
        <v>435.17573073699998</v>
      </c>
      <c r="Q13" s="61">
        <v>275.52535516400002</v>
      </c>
      <c r="R13" s="61">
        <v>2371.3085244180002</v>
      </c>
      <c r="S13" s="63">
        <v>571.43502393899996</v>
      </c>
      <c r="T13" s="162">
        <v>809.78758606199995</v>
      </c>
      <c r="U13" s="52">
        <v>31286.635389286665</v>
      </c>
      <c r="V13" s="52">
        <v>88.822390467999995</v>
      </c>
      <c r="W13" s="52">
        <v>9727.9220613136658</v>
      </c>
      <c r="X13" s="121">
        <v>1640.5127281876667</v>
      </c>
      <c r="Y13" s="121">
        <v>1302.5035081406668</v>
      </c>
      <c r="Z13" s="121">
        <v>1182.7227852116666</v>
      </c>
      <c r="AA13" s="121">
        <v>609.56212768666671</v>
      </c>
      <c r="AB13" s="121">
        <v>4992.6209120869999</v>
      </c>
      <c r="AC13" s="52">
        <v>9797.2310027323329</v>
      </c>
      <c r="AD13" s="52">
        <v>10657.777160648333</v>
      </c>
      <c r="AE13" s="121">
        <v>3168.2124599423332</v>
      </c>
      <c r="AF13" s="121">
        <v>2746.5096160766666</v>
      </c>
      <c r="AG13" s="121">
        <v>376.2255886216667</v>
      </c>
      <c r="AH13" s="121">
        <v>579.73879232199999</v>
      </c>
      <c r="AI13" s="121">
        <v>441.47995710700002</v>
      </c>
      <c r="AJ13" s="121">
        <v>276.89379911600003</v>
      </c>
      <c r="AK13" s="121">
        <v>2590.4307268406669</v>
      </c>
      <c r="AL13" s="121">
        <v>478.28622062199997</v>
      </c>
      <c r="AM13" s="52">
        <v>1014.8827741243334</v>
      </c>
      <c r="AN13" s="53">
        <v>210439.21947702201</v>
      </c>
      <c r="AO13" s="53">
        <v>540.18171720300006</v>
      </c>
      <c r="AP13" s="53">
        <v>56380.807281968002</v>
      </c>
      <c r="AQ13" s="122">
        <v>14111.973646122002</v>
      </c>
      <c r="AR13" s="122">
        <v>9554.2230437309991</v>
      </c>
      <c r="AS13" s="122">
        <v>4792.1671999560003</v>
      </c>
      <c r="AT13" s="122">
        <v>1977.1343874839999</v>
      </c>
      <c r="AU13" s="122">
        <v>25945.309004675</v>
      </c>
      <c r="AV13" s="53">
        <v>48844.444870300998</v>
      </c>
      <c r="AW13" s="53">
        <v>90109.216429238993</v>
      </c>
      <c r="AX13" s="122">
        <v>29378.680884229001</v>
      </c>
      <c r="AY13" s="122">
        <v>24636.484053840999</v>
      </c>
      <c r="AZ13" s="122">
        <v>5449.811115214</v>
      </c>
      <c r="BA13" s="122">
        <v>2934.4671500929999</v>
      </c>
      <c r="BB13" s="122">
        <v>2422.4178061369998</v>
      </c>
      <c r="BC13" s="122">
        <v>1682.9899576980001</v>
      </c>
      <c r="BD13" s="122">
        <v>19591.213067215002</v>
      </c>
      <c r="BE13" s="122">
        <v>4013.1523948120002</v>
      </c>
      <c r="BF13" s="53">
        <v>14564.569178311</v>
      </c>
    </row>
    <row r="14" spans="1:58" s="105" customFormat="1" x14ac:dyDescent="0.25">
      <c r="A14" s="98" t="s">
        <v>141</v>
      </c>
      <c r="B14" s="99">
        <v>30887.883122013998</v>
      </c>
      <c r="C14" s="100">
        <v>102.087904072</v>
      </c>
      <c r="D14" s="100">
        <v>9777.1311263419993</v>
      </c>
      <c r="E14" s="101">
        <v>1443.0226143679999</v>
      </c>
      <c r="F14" s="102">
        <v>1309.251237193</v>
      </c>
      <c r="G14" s="102">
        <v>1250.0451398</v>
      </c>
      <c r="H14" s="102">
        <v>683.42983025499996</v>
      </c>
      <c r="I14" s="103">
        <v>5091.3823047260003</v>
      </c>
      <c r="J14" s="100">
        <v>9663.0923987400001</v>
      </c>
      <c r="K14" s="100">
        <v>10507.577476046999</v>
      </c>
      <c r="L14" s="101">
        <v>3327.1452843900001</v>
      </c>
      <c r="M14" s="102">
        <v>2973.9912978719999</v>
      </c>
      <c r="N14" s="102">
        <v>418.52136706599998</v>
      </c>
      <c r="O14" s="102">
        <v>585.11725180500002</v>
      </c>
      <c r="P14" s="102">
        <v>438.66665992600002</v>
      </c>
      <c r="Q14" s="102">
        <v>263.368803082</v>
      </c>
      <c r="R14" s="102">
        <v>2194.697577032</v>
      </c>
      <c r="S14" s="104">
        <v>306.06923487400002</v>
      </c>
      <c r="T14" s="163">
        <v>837.99421681299998</v>
      </c>
      <c r="U14" s="100">
        <v>31846.092848005006</v>
      </c>
      <c r="V14" s="100">
        <v>132.32765993300001</v>
      </c>
      <c r="W14" s="100">
        <v>9886.1278963576679</v>
      </c>
      <c r="X14" s="120">
        <v>1542.1244522896668</v>
      </c>
      <c r="Y14" s="120">
        <v>1348.5831309636667</v>
      </c>
      <c r="Z14" s="120">
        <v>1254.0619508546667</v>
      </c>
      <c r="AA14" s="120">
        <v>637.03777885733336</v>
      </c>
      <c r="AB14" s="120">
        <v>5104.320583392333</v>
      </c>
      <c r="AC14" s="100">
        <v>10057.856688133666</v>
      </c>
      <c r="AD14" s="100">
        <v>10762.290974719333</v>
      </c>
      <c r="AE14" s="120">
        <v>3195.8643506013336</v>
      </c>
      <c r="AF14" s="120">
        <v>3008.6700992213332</v>
      </c>
      <c r="AG14" s="120">
        <v>467.68885869100001</v>
      </c>
      <c r="AH14" s="120">
        <v>547.1899265093333</v>
      </c>
      <c r="AI14" s="120">
        <v>449.63801537133332</v>
      </c>
      <c r="AJ14" s="120">
        <v>273.49816839266663</v>
      </c>
      <c r="AK14" s="120">
        <v>2398.3212188786665</v>
      </c>
      <c r="AL14" s="120">
        <v>421.42033705366663</v>
      </c>
      <c r="AM14" s="100">
        <v>1007.4896288613335</v>
      </c>
      <c r="AN14" s="100">
        <v>211529.26765506301</v>
      </c>
      <c r="AO14" s="100">
        <v>811.61983900199994</v>
      </c>
      <c r="AP14" s="100">
        <v>57101.460326153006</v>
      </c>
      <c r="AQ14" s="120">
        <v>13148.383214566999</v>
      </c>
      <c r="AR14" s="120">
        <v>9519.4218757199997</v>
      </c>
      <c r="AS14" s="120">
        <v>5503.7191493459995</v>
      </c>
      <c r="AT14" s="120">
        <v>2254.3073720880002</v>
      </c>
      <c r="AU14" s="120">
        <v>26675.628714432001</v>
      </c>
      <c r="AV14" s="100">
        <v>49711.064954275993</v>
      </c>
      <c r="AW14" s="100">
        <v>88484.704078570998</v>
      </c>
      <c r="AX14" s="120">
        <v>26622.892609798</v>
      </c>
      <c r="AY14" s="120">
        <v>23922.034697155003</v>
      </c>
      <c r="AZ14" s="120">
        <v>6502.1575383149993</v>
      </c>
      <c r="BA14" s="120">
        <v>2695.895963593</v>
      </c>
      <c r="BB14" s="120">
        <v>3257.2486193290001</v>
      </c>
      <c r="BC14" s="120">
        <v>2238.701487975</v>
      </c>
      <c r="BD14" s="120">
        <v>19547.438047104999</v>
      </c>
      <c r="BE14" s="120">
        <v>3698.3351153009999</v>
      </c>
      <c r="BF14" s="100">
        <v>15420.418457061</v>
      </c>
    </row>
    <row r="15" spans="1:58" s="29" customFormat="1" x14ac:dyDescent="0.25">
      <c r="A15" s="37" t="s">
        <v>142</v>
      </c>
      <c r="B15" s="59">
        <v>32346.686380069004</v>
      </c>
      <c r="C15" s="74">
        <v>159.054320499</v>
      </c>
      <c r="D15" s="74">
        <v>10201.955586373</v>
      </c>
      <c r="E15" s="60">
        <v>1633.5938928810001</v>
      </c>
      <c r="F15" s="61">
        <v>1332.8015066379999</v>
      </c>
      <c r="G15" s="61">
        <v>1293.983566208</v>
      </c>
      <c r="H15" s="61">
        <v>587.44996844900004</v>
      </c>
      <c r="I15" s="62">
        <v>5354.1266521970001</v>
      </c>
      <c r="J15" s="74">
        <v>10244.834889115</v>
      </c>
      <c r="K15" s="74">
        <v>10772.148477235003</v>
      </c>
      <c r="L15" s="60">
        <v>3132.756456564</v>
      </c>
      <c r="M15" s="61">
        <v>3080.9601672270001</v>
      </c>
      <c r="N15" s="61">
        <v>461.57229430500001</v>
      </c>
      <c r="O15" s="61">
        <v>543.46498639499998</v>
      </c>
      <c r="P15" s="61">
        <v>468.31556055999999</v>
      </c>
      <c r="Q15" s="61">
        <v>247.34599363999999</v>
      </c>
      <c r="R15" s="61">
        <v>2453.2264313330002</v>
      </c>
      <c r="S15" s="63">
        <v>384.50658721100001</v>
      </c>
      <c r="T15" s="162">
        <v>968.69310684699997</v>
      </c>
      <c r="U15" s="52">
        <v>33356.541684750002</v>
      </c>
      <c r="V15" s="52">
        <v>170.31378964299998</v>
      </c>
      <c r="W15" s="52">
        <v>10486.292115021</v>
      </c>
      <c r="X15" s="121">
        <v>1578.2471946810001</v>
      </c>
      <c r="Y15" s="121">
        <v>1407.1715031463334</v>
      </c>
      <c r="Z15" s="121">
        <v>1263.4780150549998</v>
      </c>
      <c r="AA15" s="121">
        <v>659.57953365333333</v>
      </c>
      <c r="AB15" s="121">
        <v>5577.8158684853333</v>
      </c>
      <c r="AC15" s="52">
        <v>10418.500318660334</v>
      </c>
      <c r="AD15" s="52">
        <v>11275.527080029335</v>
      </c>
      <c r="AE15" s="121">
        <v>3416.199267216</v>
      </c>
      <c r="AF15" s="121">
        <v>3149.9981249653333</v>
      </c>
      <c r="AG15" s="121">
        <v>499.31417899899998</v>
      </c>
      <c r="AH15" s="121">
        <v>596.44844143633327</v>
      </c>
      <c r="AI15" s="121">
        <v>427.98332524966668</v>
      </c>
      <c r="AJ15" s="121">
        <v>252.34002037566665</v>
      </c>
      <c r="AK15" s="121">
        <v>2553.7780591590003</v>
      </c>
      <c r="AL15" s="121">
        <v>379.46566262833329</v>
      </c>
      <c r="AM15" s="52">
        <v>1005.9083813963334</v>
      </c>
      <c r="AN15" s="53">
        <v>218060.28348424303</v>
      </c>
      <c r="AO15" s="53">
        <v>954.02175197099996</v>
      </c>
      <c r="AP15" s="53">
        <v>57776.554682616006</v>
      </c>
      <c r="AQ15" s="122">
        <v>13783.599106983</v>
      </c>
      <c r="AR15" s="122">
        <v>9884.2117182410002</v>
      </c>
      <c r="AS15" s="122">
        <v>4815.771935277</v>
      </c>
      <c r="AT15" s="122">
        <v>2129.1017716010001</v>
      </c>
      <c r="AU15" s="122">
        <v>27163.870150513998</v>
      </c>
      <c r="AV15" s="53">
        <v>47467.222203420999</v>
      </c>
      <c r="AW15" s="53">
        <v>95074.625342852989</v>
      </c>
      <c r="AX15" s="122">
        <v>32349.866167483</v>
      </c>
      <c r="AY15" s="122">
        <v>24272.269387651999</v>
      </c>
      <c r="AZ15" s="122">
        <v>6732.61666977</v>
      </c>
      <c r="BA15" s="122">
        <v>2596.3742077840002</v>
      </c>
      <c r="BB15" s="122">
        <v>3373.0949969510002</v>
      </c>
      <c r="BC15" s="122">
        <v>1806.139707752</v>
      </c>
      <c r="BD15" s="122">
        <v>20304.496409333999</v>
      </c>
      <c r="BE15" s="122">
        <v>3639.7677961270001</v>
      </c>
      <c r="BF15" s="53">
        <v>16787.859503382002</v>
      </c>
    </row>
    <row r="16" spans="1:58" s="29" customFormat="1" x14ac:dyDescent="0.25">
      <c r="A16" s="37" t="s">
        <v>143</v>
      </c>
      <c r="B16" s="59">
        <v>30763.713394138998</v>
      </c>
      <c r="C16" s="74">
        <v>113.98840771099999</v>
      </c>
      <c r="D16" s="74">
        <v>9882.4539526150002</v>
      </c>
      <c r="E16" s="60">
        <v>1843.2747412010001</v>
      </c>
      <c r="F16" s="61">
        <v>1287.5618606830001</v>
      </c>
      <c r="G16" s="61">
        <v>958.11023955799999</v>
      </c>
      <c r="H16" s="61">
        <v>733.08618779899996</v>
      </c>
      <c r="I16" s="62">
        <v>5060.4209233740003</v>
      </c>
      <c r="J16" s="74">
        <v>9494.8775958959995</v>
      </c>
      <c r="K16" s="74">
        <v>10450.436896059</v>
      </c>
      <c r="L16" s="60">
        <v>3061.386258255</v>
      </c>
      <c r="M16" s="61">
        <v>2850.0126080220002</v>
      </c>
      <c r="N16" s="61">
        <v>380.17570689399997</v>
      </c>
      <c r="O16" s="61">
        <v>554.95258359800005</v>
      </c>
      <c r="P16" s="61">
        <v>458.44709167600001</v>
      </c>
      <c r="Q16" s="61">
        <v>229.42141992099999</v>
      </c>
      <c r="R16" s="61">
        <v>2498.483769896</v>
      </c>
      <c r="S16" s="63">
        <v>417.55745779699998</v>
      </c>
      <c r="T16" s="162">
        <v>821.95654185800004</v>
      </c>
      <c r="U16" s="52">
        <v>32585.836027682333</v>
      </c>
      <c r="V16" s="52">
        <v>125.49205172799999</v>
      </c>
      <c r="W16" s="52">
        <v>9972.7467022296678</v>
      </c>
      <c r="X16" s="121">
        <v>1679.168538661</v>
      </c>
      <c r="Y16" s="121">
        <v>1334.566530397</v>
      </c>
      <c r="Z16" s="121">
        <v>1062.2400410236667</v>
      </c>
      <c r="AA16" s="121">
        <v>708.08800104833335</v>
      </c>
      <c r="AB16" s="121">
        <v>5188.683591099667</v>
      </c>
      <c r="AC16" s="52">
        <v>10258.089770428</v>
      </c>
      <c r="AD16" s="52">
        <v>11263.670090751002</v>
      </c>
      <c r="AE16" s="121">
        <v>3294.717085286667</v>
      </c>
      <c r="AF16" s="121">
        <v>3078.7289678936668</v>
      </c>
      <c r="AG16" s="121">
        <v>465.60507332366666</v>
      </c>
      <c r="AH16" s="121">
        <v>562.6706094143334</v>
      </c>
      <c r="AI16" s="121">
        <v>551.15468127466659</v>
      </c>
      <c r="AJ16" s="121">
        <v>262.08787946566667</v>
      </c>
      <c r="AK16" s="121">
        <v>2626.9265953466665</v>
      </c>
      <c r="AL16" s="121">
        <v>421.77919874566669</v>
      </c>
      <c r="AM16" s="52">
        <v>965.83741254566667</v>
      </c>
      <c r="AN16" s="53">
        <v>210758.60330149898</v>
      </c>
      <c r="AO16" s="53">
        <v>698.01230392899993</v>
      </c>
      <c r="AP16" s="53">
        <v>53453.907472472005</v>
      </c>
      <c r="AQ16" s="122">
        <v>14154.480004385001</v>
      </c>
      <c r="AR16" s="122">
        <v>8459.1399734930001</v>
      </c>
      <c r="AS16" s="122">
        <v>4133.1664608350002</v>
      </c>
      <c r="AT16" s="122">
        <v>1736.9278931859999</v>
      </c>
      <c r="AU16" s="122">
        <v>24970.193140572999</v>
      </c>
      <c r="AV16" s="53">
        <v>47161.862712815004</v>
      </c>
      <c r="AW16" s="53">
        <v>93149.630271375994</v>
      </c>
      <c r="AX16" s="122">
        <v>30863.438989767001</v>
      </c>
      <c r="AY16" s="122">
        <v>24251.948287417999</v>
      </c>
      <c r="AZ16" s="122">
        <v>6451.4433927580003</v>
      </c>
      <c r="BA16" s="122">
        <v>2307.2385459860002</v>
      </c>
      <c r="BB16" s="122">
        <v>3402.0428412309998</v>
      </c>
      <c r="BC16" s="122">
        <v>1937.1680281560002</v>
      </c>
      <c r="BD16" s="122">
        <v>20347.737784755001</v>
      </c>
      <c r="BE16" s="122">
        <v>3588.6124013050003</v>
      </c>
      <c r="BF16" s="53">
        <v>16295.190540906999</v>
      </c>
    </row>
    <row r="17" spans="1:58" s="29" customFormat="1" x14ac:dyDescent="0.25">
      <c r="A17" s="37" t="s">
        <v>144</v>
      </c>
      <c r="B17" s="59">
        <v>32263.335885215001</v>
      </c>
      <c r="C17" s="74">
        <v>119.04723462</v>
      </c>
      <c r="D17" s="74">
        <v>10263.779630901001</v>
      </c>
      <c r="E17" s="60">
        <v>1838.302842203</v>
      </c>
      <c r="F17" s="61">
        <v>1290.6398870850001</v>
      </c>
      <c r="G17" s="61">
        <v>983.39835708400005</v>
      </c>
      <c r="H17" s="61">
        <v>770.76437680499998</v>
      </c>
      <c r="I17" s="62">
        <v>5380.6741677239997</v>
      </c>
      <c r="J17" s="74">
        <v>10282.40346415</v>
      </c>
      <c r="K17" s="74">
        <v>10773.845305511</v>
      </c>
      <c r="L17" s="60">
        <v>3320.0257572820001</v>
      </c>
      <c r="M17" s="61">
        <v>3092.3397157999998</v>
      </c>
      <c r="N17" s="61">
        <v>382.63259493700002</v>
      </c>
      <c r="O17" s="61">
        <v>493.93791960099998</v>
      </c>
      <c r="P17" s="61">
        <v>434.402626</v>
      </c>
      <c r="Q17" s="61">
        <v>239.181038836</v>
      </c>
      <c r="R17" s="61">
        <v>2478.1012877019998</v>
      </c>
      <c r="S17" s="63">
        <v>333.224365353</v>
      </c>
      <c r="T17" s="162">
        <v>824.26025003300003</v>
      </c>
      <c r="U17" s="52">
        <v>32074.592164799669</v>
      </c>
      <c r="V17" s="52">
        <v>161.547728065</v>
      </c>
      <c r="W17" s="52">
        <v>9840.5009305726671</v>
      </c>
      <c r="X17" s="121">
        <v>1735.1936685583332</v>
      </c>
      <c r="Y17" s="121">
        <v>1305.3305221013334</v>
      </c>
      <c r="Z17" s="121">
        <v>1021.5460410666668</v>
      </c>
      <c r="AA17" s="121">
        <v>709.82277128733324</v>
      </c>
      <c r="AB17" s="121">
        <v>5068.6079275589991</v>
      </c>
      <c r="AC17" s="52">
        <v>10083.840277458667</v>
      </c>
      <c r="AD17" s="52">
        <v>11021.366958785</v>
      </c>
      <c r="AE17" s="121">
        <v>3276.9624047860002</v>
      </c>
      <c r="AF17" s="121">
        <v>3066.0469198303331</v>
      </c>
      <c r="AG17" s="121">
        <v>470.87654267800002</v>
      </c>
      <c r="AH17" s="121">
        <v>500.93426108900002</v>
      </c>
      <c r="AI17" s="121">
        <v>477.89886389599997</v>
      </c>
      <c r="AJ17" s="121">
        <v>275.46649641866662</v>
      </c>
      <c r="AK17" s="121">
        <v>2564.2753064906669</v>
      </c>
      <c r="AL17" s="121">
        <v>388.90616359633333</v>
      </c>
      <c r="AM17" s="52">
        <v>967.33626991833341</v>
      </c>
      <c r="AN17" s="53">
        <v>211579.90126173498</v>
      </c>
      <c r="AO17" s="53">
        <v>1162.6327813570001</v>
      </c>
      <c r="AP17" s="53">
        <v>54623.675320160997</v>
      </c>
      <c r="AQ17" s="122">
        <v>14244.975655132999</v>
      </c>
      <c r="AR17" s="122">
        <v>9314.3635061219993</v>
      </c>
      <c r="AS17" s="122">
        <v>3871.6924541619996</v>
      </c>
      <c r="AT17" s="122">
        <v>1686.6731299150001</v>
      </c>
      <c r="AU17" s="122">
        <v>25505.970574829</v>
      </c>
      <c r="AV17" s="53">
        <v>47643.692422191998</v>
      </c>
      <c r="AW17" s="53">
        <v>91268.014269003994</v>
      </c>
      <c r="AX17" s="122">
        <v>29902.500407058</v>
      </c>
      <c r="AY17" s="122">
        <v>24083.931975776999</v>
      </c>
      <c r="AZ17" s="122">
        <v>6743.1801573400007</v>
      </c>
      <c r="BA17" s="122">
        <v>2485.267870532</v>
      </c>
      <c r="BB17" s="122">
        <v>2489.9208492340003</v>
      </c>
      <c r="BC17" s="122">
        <v>2075.486244404</v>
      </c>
      <c r="BD17" s="122">
        <v>20426.071424983998</v>
      </c>
      <c r="BE17" s="122">
        <v>3061.6553396750001</v>
      </c>
      <c r="BF17" s="53">
        <v>16881.886469021003</v>
      </c>
    </row>
    <row r="18" spans="1:58" s="105" customFormat="1" x14ac:dyDescent="0.25">
      <c r="A18" s="98" t="s">
        <v>145</v>
      </c>
      <c r="B18" s="99">
        <v>31329.755460228</v>
      </c>
      <c r="C18" s="100">
        <v>167.13511466599999</v>
      </c>
      <c r="D18" s="100">
        <v>9379.6498957740005</v>
      </c>
      <c r="E18" s="101">
        <v>1931.0110995760001</v>
      </c>
      <c r="F18" s="102">
        <v>1242.0633220039999</v>
      </c>
      <c r="G18" s="102">
        <v>914.64971613900002</v>
      </c>
      <c r="H18" s="102">
        <v>683.24160723800003</v>
      </c>
      <c r="I18" s="103">
        <v>4608.684150817</v>
      </c>
      <c r="J18" s="100">
        <v>9103.7090826299991</v>
      </c>
      <c r="K18" s="100">
        <v>11779.212724151001</v>
      </c>
      <c r="L18" s="101">
        <v>3218.175379584</v>
      </c>
      <c r="M18" s="102">
        <v>3322.4540666429998</v>
      </c>
      <c r="N18" s="102">
        <v>426.23700369699998</v>
      </c>
      <c r="O18" s="102">
        <v>529.70124109000005</v>
      </c>
      <c r="P18" s="102">
        <v>1037.6333841139999</v>
      </c>
      <c r="Q18" s="102">
        <v>267.75198928600003</v>
      </c>
      <c r="R18" s="102">
        <v>2606.8882255210001</v>
      </c>
      <c r="S18" s="104">
        <v>370.37143421600001</v>
      </c>
      <c r="T18" s="163">
        <v>900.04864300700001</v>
      </c>
      <c r="U18" s="100">
        <v>32049.061707434666</v>
      </c>
      <c r="V18" s="100">
        <v>170.21700974666666</v>
      </c>
      <c r="W18" s="100">
        <v>9604.4172201713336</v>
      </c>
      <c r="X18" s="120">
        <v>1795.8526009196667</v>
      </c>
      <c r="Y18" s="120">
        <v>1330.5370951353334</v>
      </c>
      <c r="Z18" s="120">
        <v>989.93981479766671</v>
      </c>
      <c r="AA18" s="120">
        <v>534.92388300266668</v>
      </c>
      <c r="AB18" s="120">
        <v>4953.1638263160003</v>
      </c>
      <c r="AC18" s="100">
        <v>9736.1026049326665</v>
      </c>
      <c r="AD18" s="100">
        <v>11513.522398758669</v>
      </c>
      <c r="AE18" s="120">
        <v>3381.1835424180003</v>
      </c>
      <c r="AF18" s="120">
        <v>3287.243134402333</v>
      </c>
      <c r="AG18" s="120">
        <v>429.89153509766669</v>
      </c>
      <c r="AH18" s="120">
        <v>498.84178925333327</v>
      </c>
      <c r="AI18" s="120">
        <v>625.47116594866668</v>
      </c>
      <c r="AJ18" s="120">
        <v>283.09002896700002</v>
      </c>
      <c r="AK18" s="120">
        <v>2650.0160321206668</v>
      </c>
      <c r="AL18" s="120">
        <v>357.78517055100002</v>
      </c>
      <c r="AM18" s="100">
        <v>1024.8024738253334</v>
      </c>
      <c r="AN18" s="100">
        <v>209745.502123115</v>
      </c>
      <c r="AO18" s="100">
        <v>1065.6824763120001</v>
      </c>
      <c r="AP18" s="100">
        <v>52150.711164837005</v>
      </c>
      <c r="AQ18" s="120">
        <v>13825.871845919999</v>
      </c>
      <c r="AR18" s="120">
        <v>9100.2618432089985</v>
      </c>
      <c r="AS18" s="120">
        <v>3703.8644445159998</v>
      </c>
      <c r="AT18" s="120">
        <v>1574.8007973200001</v>
      </c>
      <c r="AU18" s="120">
        <v>23945.912233871997</v>
      </c>
      <c r="AV18" s="100">
        <v>44371.679881902004</v>
      </c>
      <c r="AW18" s="100">
        <v>93675.700083570002</v>
      </c>
      <c r="AX18" s="120">
        <v>29913.282324712003</v>
      </c>
      <c r="AY18" s="120">
        <v>24945.394297931001</v>
      </c>
      <c r="AZ18" s="120">
        <v>5631.0017643040001</v>
      </c>
      <c r="BA18" s="120">
        <v>2384.5852389250003</v>
      </c>
      <c r="BB18" s="120">
        <v>4557.5806017519999</v>
      </c>
      <c r="BC18" s="120">
        <v>1953.9500862499999</v>
      </c>
      <c r="BD18" s="120">
        <v>21108.535573214001</v>
      </c>
      <c r="BE18" s="120">
        <v>3181.3701964820002</v>
      </c>
      <c r="BF18" s="100">
        <v>18481.728516494</v>
      </c>
    </row>
    <row r="19" spans="1:58" s="29" customFormat="1" x14ac:dyDescent="0.25">
      <c r="A19" s="37" t="s">
        <v>146</v>
      </c>
      <c r="B19" s="59">
        <v>32423.877364018997</v>
      </c>
      <c r="C19" s="74">
        <v>142.32155072800001</v>
      </c>
      <c r="D19" s="74">
        <v>10311.642412652</v>
      </c>
      <c r="E19" s="60">
        <v>1941.169718566</v>
      </c>
      <c r="F19" s="61">
        <v>1382.869492734</v>
      </c>
      <c r="G19" s="61">
        <v>1016.514652812</v>
      </c>
      <c r="H19" s="61">
        <v>718.29501859499999</v>
      </c>
      <c r="I19" s="62">
        <v>5252.793529945</v>
      </c>
      <c r="J19" s="74">
        <v>9639.7500848279997</v>
      </c>
      <c r="K19" s="74">
        <v>11443.776988209</v>
      </c>
      <c r="L19" s="60">
        <v>3410.8049435520002</v>
      </c>
      <c r="M19" s="61">
        <v>3410.0139338290001</v>
      </c>
      <c r="N19" s="61">
        <v>473.60193406100001</v>
      </c>
      <c r="O19" s="61">
        <v>363.66784152299999</v>
      </c>
      <c r="P19" s="61">
        <v>417.20273209800001</v>
      </c>
      <c r="Q19" s="61">
        <v>262.813729223</v>
      </c>
      <c r="R19" s="61">
        <v>2776.9930344200002</v>
      </c>
      <c r="S19" s="63">
        <v>328.67883950300001</v>
      </c>
      <c r="T19" s="162">
        <v>886.38632760200005</v>
      </c>
      <c r="U19" s="52">
        <v>32731.150000816338</v>
      </c>
      <c r="V19" s="52">
        <v>148.98786325766665</v>
      </c>
      <c r="W19" s="52">
        <v>9845.8044705373341</v>
      </c>
      <c r="X19" s="121">
        <v>1935.0866928896667</v>
      </c>
      <c r="Y19" s="121">
        <v>1381.2677899</v>
      </c>
      <c r="Z19" s="121">
        <v>963.41890446033324</v>
      </c>
      <c r="AA19" s="121">
        <v>659.82715424366666</v>
      </c>
      <c r="AB19" s="121">
        <v>4906.2039290436669</v>
      </c>
      <c r="AC19" s="52">
        <v>9551.7886232789988</v>
      </c>
      <c r="AD19" s="52">
        <v>12054.205728968667</v>
      </c>
      <c r="AE19" s="121">
        <v>3439.2056976090003</v>
      </c>
      <c r="AF19" s="121">
        <v>3427.1994658500003</v>
      </c>
      <c r="AG19" s="121">
        <v>515.73573301499994</v>
      </c>
      <c r="AH19" s="121">
        <v>444.1809844403333</v>
      </c>
      <c r="AI19" s="121">
        <v>805.4292338483333</v>
      </c>
      <c r="AJ19" s="121">
        <v>274.07618750166665</v>
      </c>
      <c r="AK19" s="121">
        <v>2764.1574273503334</v>
      </c>
      <c r="AL19" s="121">
        <v>384.22099935400001</v>
      </c>
      <c r="AM19" s="52">
        <v>1130.3633147736666</v>
      </c>
      <c r="AN19" s="53">
        <v>218548.68025566899</v>
      </c>
      <c r="AO19" s="53">
        <v>1098.194021148</v>
      </c>
      <c r="AP19" s="53">
        <v>57643.193875965997</v>
      </c>
      <c r="AQ19" s="122">
        <v>16187.318724334</v>
      </c>
      <c r="AR19" s="122">
        <v>9344.7676137409999</v>
      </c>
      <c r="AS19" s="122">
        <v>4089.6069252679999</v>
      </c>
      <c r="AT19" s="122">
        <v>1757.4330413510002</v>
      </c>
      <c r="AU19" s="122">
        <v>26264.067571272</v>
      </c>
      <c r="AV19" s="53">
        <v>44576.686601572997</v>
      </c>
      <c r="AW19" s="53">
        <v>96439.46916177799</v>
      </c>
      <c r="AX19" s="122">
        <v>29531.080497769999</v>
      </c>
      <c r="AY19" s="122">
        <v>26812.329466556999</v>
      </c>
      <c r="AZ19" s="122">
        <v>7362.0454624699996</v>
      </c>
      <c r="BA19" s="122">
        <v>2064.7531247249999</v>
      </c>
      <c r="BB19" s="122">
        <v>3862.265957821</v>
      </c>
      <c r="BC19" s="122">
        <v>1568.301502844</v>
      </c>
      <c r="BD19" s="122">
        <v>22182.818576748999</v>
      </c>
      <c r="BE19" s="122">
        <v>3055.8745728419999</v>
      </c>
      <c r="BF19" s="53">
        <v>18791.136595204</v>
      </c>
    </row>
    <row r="20" spans="1:58" s="29" customFormat="1" x14ac:dyDescent="0.25">
      <c r="A20" s="37" t="s">
        <v>147</v>
      </c>
      <c r="B20" s="59">
        <v>32597.317073347003</v>
      </c>
      <c r="C20" s="74">
        <v>110.42195538999999</v>
      </c>
      <c r="D20" s="74">
        <v>10607.892341914001</v>
      </c>
      <c r="E20" s="60">
        <v>1864.4707853100001</v>
      </c>
      <c r="F20" s="61">
        <v>1315.421875943</v>
      </c>
      <c r="G20" s="61">
        <v>1434.076447613</v>
      </c>
      <c r="H20" s="61">
        <v>660.72799904999999</v>
      </c>
      <c r="I20" s="62">
        <v>5333.1952339979998</v>
      </c>
      <c r="J20" s="74">
        <v>9193.3075948189999</v>
      </c>
      <c r="K20" s="74">
        <v>11745.998527881999</v>
      </c>
      <c r="L20" s="60">
        <v>3665.4767104880002</v>
      </c>
      <c r="M20" s="61">
        <v>3182.555159602</v>
      </c>
      <c r="N20" s="61">
        <v>449.380726267</v>
      </c>
      <c r="O20" s="61">
        <v>401.99179749500001</v>
      </c>
      <c r="P20" s="61">
        <v>506.61887861000002</v>
      </c>
      <c r="Q20" s="61">
        <v>279.35389297099999</v>
      </c>
      <c r="R20" s="61">
        <v>2911.64864317</v>
      </c>
      <c r="S20" s="63">
        <v>348.97271927899999</v>
      </c>
      <c r="T20" s="162">
        <v>939.69665334199999</v>
      </c>
      <c r="U20" s="52">
        <v>32764.032648225333</v>
      </c>
      <c r="V20" s="52">
        <v>156.14692793666669</v>
      </c>
      <c r="W20" s="52">
        <v>10510.487307423</v>
      </c>
      <c r="X20" s="121">
        <v>1955.5256177883332</v>
      </c>
      <c r="Y20" s="121">
        <v>1406.8513391070001</v>
      </c>
      <c r="Z20" s="121">
        <v>1245.5908475276667</v>
      </c>
      <c r="AA20" s="121">
        <v>606.63567382366671</v>
      </c>
      <c r="AB20" s="121">
        <v>5295.8838291763332</v>
      </c>
      <c r="AC20" s="52">
        <v>9298.1753044216657</v>
      </c>
      <c r="AD20" s="52">
        <v>11740.338914383665</v>
      </c>
      <c r="AE20" s="121">
        <v>3601.8365502393335</v>
      </c>
      <c r="AF20" s="121">
        <v>3253.9852233163333</v>
      </c>
      <c r="AG20" s="121">
        <v>500.18034291866667</v>
      </c>
      <c r="AH20" s="121">
        <v>401.18055623300006</v>
      </c>
      <c r="AI20" s="121">
        <v>559.08788146300003</v>
      </c>
      <c r="AJ20" s="121">
        <v>290.14699375366666</v>
      </c>
      <c r="AK20" s="121">
        <v>2779.2508708400001</v>
      </c>
      <c r="AL20" s="121">
        <v>354.67049561966661</v>
      </c>
      <c r="AM20" s="52">
        <v>1058.8841940603334</v>
      </c>
      <c r="AN20" s="53">
        <v>215956.22001094301</v>
      </c>
      <c r="AO20" s="53">
        <v>957.22336230600001</v>
      </c>
      <c r="AP20" s="53">
        <v>57193.501436618004</v>
      </c>
      <c r="AQ20" s="122">
        <v>15051.990264979002</v>
      </c>
      <c r="AR20" s="122">
        <v>9320.4606619000006</v>
      </c>
      <c r="AS20" s="122">
        <v>4790.3891749690001</v>
      </c>
      <c r="AT20" s="122">
        <v>1401.8922972540001</v>
      </c>
      <c r="AU20" s="122">
        <v>26628.769037516002</v>
      </c>
      <c r="AV20" s="53">
        <v>42906.761630287001</v>
      </c>
      <c r="AW20" s="53">
        <v>94965.843407612003</v>
      </c>
      <c r="AX20" s="122">
        <v>30721.243237929</v>
      </c>
      <c r="AY20" s="122">
        <v>25601.666211244999</v>
      </c>
      <c r="AZ20" s="122">
        <v>6927.6473121230001</v>
      </c>
      <c r="BA20" s="122">
        <v>1614.5534093350002</v>
      </c>
      <c r="BB20" s="122">
        <v>3434.4136256399997</v>
      </c>
      <c r="BC20" s="122">
        <v>1687.3427874399999</v>
      </c>
      <c r="BD20" s="122">
        <v>21903.827769463001</v>
      </c>
      <c r="BE20" s="122">
        <v>3075.1490544369999</v>
      </c>
      <c r="BF20" s="53">
        <v>19932.890174119999</v>
      </c>
    </row>
    <row r="21" spans="1:58" s="29" customFormat="1" x14ac:dyDescent="0.25">
      <c r="A21" s="37" t="s">
        <v>148</v>
      </c>
      <c r="B21" s="59">
        <v>31204.029534415004</v>
      </c>
      <c r="C21" s="74">
        <v>224.06921663700001</v>
      </c>
      <c r="D21" s="74">
        <v>9837.3620751510007</v>
      </c>
      <c r="E21" s="60">
        <v>1853.9535550400001</v>
      </c>
      <c r="F21" s="61">
        <v>1179.120728528</v>
      </c>
      <c r="G21" s="61">
        <v>1300.3485292160001</v>
      </c>
      <c r="H21" s="61">
        <v>573.21915644600006</v>
      </c>
      <c r="I21" s="62">
        <v>4930.7201059210001</v>
      </c>
      <c r="J21" s="74">
        <v>8723.7668322959998</v>
      </c>
      <c r="K21" s="74">
        <v>11436.096991676</v>
      </c>
      <c r="L21" s="60">
        <v>3299.5267393909999</v>
      </c>
      <c r="M21" s="61">
        <v>3094.517455143</v>
      </c>
      <c r="N21" s="61">
        <v>511.64318032199998</v>
      </c>
      <c r="O21" s="61">
        <v>444.13186058000002</v>
      </c>
      <c r="P21" s="61">
        <v>606.44634749700003</v>
      </c>
      <c r="Q21" s="61">
        <v>399.225142597</v>
      </c>
      <c r="R21" s="61">
        <v>2709.3867867499998</v>
      </c>
      <c r="S21" s="63">
        <v>371.219479396</v>
      </c>
      <c r="T21" s="162">
        <v>982.73441865500001</v>
      </c>
      <c r="U21" s="52">
        <v>32936.739031551333</v>
      </c>
      <c r="V21" s="52">
        <v>212.79858066733334</v>
      </c>
      <c r="W21" s="52">
        <v>10375.459083819</v>
      </c>
      <c r="X21" s="121">
        <v>1870.8562175159998</v>
      </c>
      <c r="Y21" s="121">
        <v>1329.1346813336668</v>
      </c>
      <c r="Z21" s="121">
        <v>1310.9371695123334</v>
      </c>
      <c r="AA21" s="121">
        <v>584.42830914333342</v>
      </c>
      <c r="AB21" s="121">
        <v>5280.1027063136671</v>
      </c>
      <c r="AC21" s="52">
        <v>9140.1433293419996</v>
      </c>
      <c r="AD21" s="52">
        <v>12109.518757173</v>
      </c>
      <c r="AE21" s="121">
        <v>3567.4652665023332</v>
      </c>
      <c r="AF21" s="121">
        <v>3223.6194528233332</v>
      </c>
      <c r="AG21" s="121">
        <v>545.90481220533331</v>
      </c>
      <c r="AH21" s="121">
        <v>548.14173430300002</v>
      </c>
      <c r="AI21" s="121">
        <v>576.32623443699993</v>
      </c>
      <c r="AJ21" s="121">
        <v>331.40152776433337</v>
      </c>
      <c r="AK21" s="121">
        <v>2829.8936102776665</v>
      </c>
      <c r="AL21" s="121">
        <v>486.76611886000001</v>
      </c>
      <c r="AM21" s="52">
        <v>1098.81928055</v>
      </c>
      <c r="AN21" s="53">
        <v>217606.662188966</v>
      </c>
      <c r="AO21" s="53">
        <v>1365.768731789</v>
      </c>
      <c r="AP21" s="53">
        <v>56980.668910845998</v>
      </c>
      <c r="AQ21" s="122">
        <v>15148.166827793</v>
      </c>
      <c r="AR21" s="122">
        <v>8959.6238013090006</v>
      </c>
      <c r="AS21" s="122">
        <v>4488.1709582389994</v>
      </c>
      <c r="AT21" s="122">
        <v>1514.233488156</v>
      </c>
      <c r="AU21" s="122">
        <v>26870.473835348996</v>
      </c>
      <c r="AV21" s="53">
        <v>41760.562373214001</v>
      </c>
      <c r="AW21" s="53">
        <v>96894.687112041996</v>
      </c>
      <c r="AX21" s="122">
        <v>30622.640883808002</v>
      </c>
      <c r="AY21" s="122">
        <v>24769.181516943001</v>
      </c>
      <c r="AZ21" s="122">
        <v>7811.2879686200004</v>
      </c>
      <c r="BA21" s="122">
        <v>2059.9846911969998</v>
      </c>
      <c r="BB21" s="122">
        <v>3129.4584392830002</v>
      </c>
      <c r="BC21" s="122">
        <v>1746.0872468360001</v>
      </c>
      <c r="BD21" s="122">
        <v>22948.299706696002</v>
      </c>
      <c r="BE21" s="122">
        <v>3807.7466586589999</v>
      </c>
      <c r="BF21" s="53">
        <v>20604.975061075002</v>
      </c>
    </row>
    <row r="22" spans="1:58" s="105" customFormat="1" x14ac:dyDescent="0.25">
      <c r="A22" s="98" t="s">
        <v>149</v>
      </c>
      <c r="B22" s="99">
        <v>32062.499153826997</v>
      </c>
      <c r="C22" s="100">
        <v>157.576364375</v>
      </c>
      <c r="D22" s="100">
        <v>10001.261161959999</v>
      </c>
      <c r="E22" s="101">
        <v>1998.8161443470001</v>
      </c>
      <c r="F22" s="102">
        <v>1373.697761954</v>
      </c>
      <c r="G22" s="102">
        <v>1034.0377216639999</v>
      </c>
      <c r="H22" s="102">
        <v>555.49672491499996</v>
      </c>
      <c r="I22" s="103">
        <v>5039.2128090799997</v>
      </c>
      <c r="J22" s="100">
        <v>9600.3772228220005</v>
      </c>
      <c r="K22" s="100">
        <v>11322.795567312998</v>
      </c>
      <c r="L22" s="101">
        <v>3430.4735831940002</v>
      </c>
      <c r="M22" s="102">
        <v>3155.3062532610002</v>
      </c>
      <c r="N22" s="102">
        <v>542.02620373800005</v>
      </c>
      <c r="O22" s="102">
        <v>454.90929578100003</v>
      </c>
      <c r="P22" s="102">
        <v>472.10143937399999</v>
      </c>
      <c r="Q22" s="102">
        <v>261.82324984100001</v>
      </c>
      <c r="R22" s="102">
        <v>2661.979358179</v>
      </c>
      <c r="S22" s="104">
        <v>344.17618394499999</v>
      </c>
      <c r="T22" s="163">
        <v>980.48883735699997</v>
      </c>
      <c r="U22" s="100">
        <v>33146.936418230332</v>
      </c>
      <c r="V22" s="100">
        <v>140.05160981166668</v>
      </c>
      <c r="W22" s="100">
        <v>10475.843712756332</v>
      </c>
      <c r="X22" s="120">
        <v>2009.9621265590001</v>
      </c>
      <c r="Y22" s="120">
        <v>1436.8363563216669</v>
      </c>
      <c r="Z22" s="120">
        <v>1176.1392446663333</v>
      </c>
      <c r="AA22" s="120">
        <v>604.03583219900008</v>
      </c>
      <c r="AB22" s="120">
        <v>5248.8701530103344</v>
      </c>
      <c r="AC22" s="100">
        <v>9533.3800144303332</v>
      </c>
      <c r="AD22" s="100">
        <v>11881.719604541335</v>
      </c>
      <c r="AE22" s="120">
        <v>3530.2794287400006</v>
      </c>
      <c r="AF22" s="120">
        <v>3333.2734170023336</v>
      </c>
      <c r="AG22" s="120">
        <v>626.43628731399997</v>
      </c>
      <c r="AH22" s="120">
        <v>429.24485348833332</v>
      </c>
      <c r="AI22" s="120">
        <v>492.34997990566671</v>
      </c>
      <c r="AJ22" s="120">
        <v>279.665374998</v>
      </c>
      <c r="AK22" s="120">
        <v>2776.7602304336665</v>
      </c>
      <c r="AL22" s="120">
        <v>413.71003265933331</v>
      </c>
      <c r="AM22" s="100">
        <v>1115.9414766906668</v>
      </c>
      <c r="AN22" s="100">
        <v>217804.35405339301</v>
      </c>
      <c r="AO22" s="100">
        <v>955.44972371200004</v>
      </c>
      <c r="AP22" s="100">
        <v>56854.663630814</v>
      </c>
      <c r="AQ22" s="120">
        <v>15835.166948205002</v>
      </c>
      <c r="AR22" s="120">
        <v>9819.558771475</v>
      </c>
      <c r="AS22" s="120">
        <v>4158.94647609</v>
      </c>
      <c r="AT22" s="120">
        <v>1169.237222728</v>
      </c>
      <c r="AU22" s="120">
        <v>25871.754212315995</v>
      </c>
      <c r="AV22" s="100">
        <v>42251.084367936004</v>
      </c>
      <c r="AW22" s="100">
        <v>97911.94290013201</v>
      </c>
      <c r="AX22" s="120">
        <v>31608.943729377002</v>
      </c>
      <c r="AY22" s="120">
        <v>25378.124531532001</v>
      </c>
      <c r="AZ22" s="120">
        <v>8818.7636550719999</v>
      </c>
      <c r="BA22" s="120">
        <v>1605.752842527</v>
      </c>
      <c r="BB22" s="120">
        <v>2616.4278780320001</v>
      </c>
      <c r="BC22" s="120">
        <v>1893.8949984380001</v>
      </c>
      <c r="BD22" s="120">
        <v>22591.410104383998</v>
      </c>
      <c r="BE22" s="120">
        <v>3398.6251607700005</v>
      </c>
      <c r="BF22" s="100">
        <v>19831.213430798998</v>
      </c>
    </row>
    <row r="23" spans="1:58" s="29" customFormat="1" x14ac:dyDescent="0.25">
      <c r="A23" s="37" t="s">
        <v>150</v>
      </c>
      <c r="B23" s="59">
        <v>31700.517299331004</v>
      </c>
      <c r="C23" s="74">
        <v>241.51105418899999</v>
      </c>
      <c r="D23" s="74">
        <v>10047.870049895</v>
      </c>
      <c r="E23" s="60">
        <v>1955.3617295629999</v>
      </c>
      <c r="F23" s="61">
        <v>1457.3767356570002</v>
      </c>
      <c r="G23" s="61">
        <v>1026.8237181</v>
      </c>
      <c r="H23" s="61">
        <v>549.69965371000001</v>
      </c>
      <c r="I23" s="62">
        <v>5058.6082128649996</v>
      </c>
      <c r="J23" s="74">
        <v>9269.3475462330007</v>
      </c>
      <c r="K23" s="74">
        <v>11131.030409954001</v>
      </c>
      <c r="L23" s="60">
        <v>3371.5942498670001</v>
      </c>
      <c r="M23" s="61">
        <v>3107.6672085730002</v>
      </c>
      <c r="N23" s="61">
        <v>563.52567938899995</v>
      </c>
      <c r="O23" s="61">
        <v>245.330160388</v>
      </c>
      <c r="P23" s="61">
        <v>503.12779751400001</v>
      </c>
      <c r="Q23" s="61">
        <v>264.66487676700001</v>
      </c>
      <c r="R23" s="61">
        <v>2584.1450636660002</v>
      </c>
      <c r="S23" s="63">
        <v>490.97537378999999</v>
      </c>
      <c r="T23" s="162">
        <v>1010.7582390600001</v>
      </c>
      <c r="U23" s="52">
        <v>33045.13336424133</v>
      </c>
      <c r="V23" s="52">
        <v>182.17343190466667</v>
      </c>
      <c r="W23" s="52">
        <v>10550.760046261332</v>
      </c>
      <c r="X23" s="121">
        <v>2056.7320608709997</v>
      </c>
      <c r="Y23" s="121">
        <v>1502.3423537649999</v>
      </c>
      <c r="Z23" s="121">
        <v>1206.2958428423333</v>
      </c>
      <c r="AA23" s="121">
        <v>561.45092989633338</v>
      </c>
      <c r="AB23" s="121">
        <v>5223.9388588866668</v>
      </c>
      <c r="AC23" s="52">
        <v>9487.1931017576662</v>
      </c>
      <c r="AD23" s="52">
        <v>11678.635818678</v>
      </c>
      <c r="AE23" s="121">
        <v>3532.5502736036665</v>
      </c>
      <c r="AF23" s="121">
        <v>3289.4612998086668</v>
      </c>
      <c r="AG23" s="121">
        <v>635.40977398999996</v>
      </c>
      <c r="AH23" s="121">
        <v>315.42852411833331</v>
      </c>
      <c r="AI23" s="121">
        <v>537.12476504033339</v>
      </c>
      <c r="AJ23" s="121">
        <v>271.77054979833338</v>
      </c>
      <c r="AK23" s="121">
        <v>2632.9641762489996</v>
      </c>
      <c r="AL23" s="121">
        <v>463.9264560696667</v>
      </c>
      <c r="AM23" s="52">
        <v>1146.3709656396666</v>
      </c>
      <c r="AN23" s="53">
        <v>225920.83132264498</v>
      </c>
      <c r="AO23" s="53">
        <v>1210.2069740719999</v>
      </c>
      <c r="AP23" s="53">
        <v>61163.470221096999</v>
      </c>
      <c r="AQ23" s="122">
        <v>18135.337210644</v>
      </c>
      <c r="AR23" s="122">
        <v>10144.016888286</v>
      </c>
      <c r="AS23" s="122">
        <v>4121.4443380510002</v>
      </c>
      <c r="AT23" s="122">
        <v>1086.8204174939999</v>
      </c>
      <c r="AU23" s="122">
        <v>27675.851366622002</v>
      </c>
      <c r="AV23" s="53">
        <v>43955.358576412997</v>
      </c>
      <c r="AW23" s="53">
        <v>98589.339071455994</v>
      </c>
      <c r="AX23" s="122">
        <v>33279.758088697999</v>
      </c>
      <c r="AY23" s="122">
        <v>25426.726445013002</v>
      </c>
      <c r="AZ23" s="122">
        <v>9134.9529492870006</v>
      </c>
      <c r="BA23" s="122">
        <v>1390.248251385</v>
      </c>
      <c r="BB23" s="122">
        <v>2608.445884107</v>
      </c>
      <c r="BC23" s="122">
        <v>1662.0578354269999</v>
      </c>
      <c r="BD23" s="122">
        <v>21574.658215272997</v>
      </c>
      <c r="BE23" s="122">
        <v>3512.491402266</v>
      </c>
      <c r="BF23" s="53">
        <v>21002.456479607001</v>
      </c>
    </row>
    <row r="24" spans="1:58" s="29" customFormat="1" x14ac:dyDescent="0.25">
      <c r="A24" s="37" t="s">
        <v>151</v>
      </c>
      <c r="B24" s="59">
        <v>33376.685058625997</v>
      </c>
      <c r="C24" s="74">
        <v>242.53189853999999</v>
      </c>
      <c r="D24" s="74">
        <v>10047.358730896</v>
      </c>
      <c r="E24" s="60">
        <v>1850.749843906</v>
      </c>
      <c r="F24" s="61">
        <v>1430.5398143709999</v>
      </c>
      <c r="G24" s="61">
        <v>1225.7284219200001</v>
      </c>
      <c r="H24" s="61">
        <v>587.87751898199997</v>
      </c>
      <c r="I24" s="62">
        <v>4952.4631317169997</v>
      </c>
      <c r="J24" s="74">
        <v>9629.8923376160001</v>
      </c>
      <c r="K24" s="74">
        <v>12395.405437267</v>
      </c>
      <c r="L24" s="60">
        <v>3823.0456652950002</v>
      </c>
      <c r="M24" s="61">
        <v>3568.3626406190001</v>
      </c>
      <c r="N24" s="61">
        <v>585.31233056099995</v>
      </c>
      <c r="O24" s="61">
        <v>303.60005183300001</v>
      </c>
      <c r="P24" s="61">
        <v>517.89961710299997</v>
      </c>
      <c r="Q24" s="61">
        <v>243.67574858399999</v>
      </c>
      <c r="R24" s="61">
        <v>2874.3789124660002</v>
      </c>
      <c r="S24" s="63">
        <v>479.13047080600001</v>
      </c>
      <c r="T24" s="162">
        <v>1061.496654307</v>
      </c>
      <c r="U24" s="52">
        <v>32554.762323766336</v>
      </c>
      <c r="V24" s="52">
        <v>259.263837583</v>
      </c>
      <c r="W24" s="52">
        <v>9958.0738082589996</v>
      </c>
      <c r="X24" s="121">
        <v>1815.3811169009998</v>
      </c>
      <c r="Y24" s="121">
        <v>1466.5546069056666</v>
      </c>
      <c r="Z24" s="121">
        <v>1107.6367589213332</v>
      </c>
      <c r="AA24" s="121">
        <v>625.82262604899995</v>
      </c>
      <c r="AB24" s="121">
        <v>4942.6786994819995</v>
      </c>
      <c r="AC24" s="52">
        <v>9231.6209449149992</v>
      </c>
      <c r="AD24" s="52">
        <v>11940.110537036333</v>
      </c>
      <c r="AE24" s="121">
        <v>3605.115611313</v>
      </c>
      <c r="AF24" s="121">
        <v>3389.6872360873335</v>
      </c>
      <c r="AG24" s="121">
        <v>640.892422786</v>
      </c>
      <c r="AH24" s="121">
        <v>316.41429092966672</v>
      </c>
      <c r="AI24" s="121">
        <v>557.58792828033336</v>
      </c>
      <c r="AJ24" s="121">
        <v>236.88317315899999</v>
      </c>
      <c r="AK24" s="121">
        <v>2712.3737024910001</v>
      </c>
      <c r="AL24" s="121">
        <v>481.15617199000002</v>
      </c>
      <c r="AM24" s="52">
        <v>1165.693195973</v>
      </c>
      <c r="AN24" s="53">
        <v>221616.78133861299</v>
      </c>
      <c r="AO24" s="53">
        <v>2399.3835865760002</v>
      </c>
      <c r="AP24" s="53">
        <v>55057.690783808001</v>
      </c>
      <c r="AQ24" s="122">
        <v>14803.168085555</v>
      </c>
      <c r="AR24" s="122">
        <v>10187.057172126999</v>
      </c>
      <c r="AS24" s="122">
        <v>3745.2138773319998</v>
      </c>
      <c r="AT24" s="122">
        <v>1032.127305109</v>
      </c>
      <c r="AU24" s="122">
        <v>25290.124343684998</v>
      </c>
      <c r="AV24" s="53">
        <v>41642.144355072</v>
      </c>
      <c r="AW24" s="53">
        <v>100397.79391636299</v>
      </c>
      <c r="AX24" s="122">
        <v>34721.592653501997</v>
      </c>
      <c r="AY24" s="122">
        <v>26837.952229159</v>
      </c>
      <c r="AZ24" s="122">
        <v>8853.1028899180001</v>
      </c>
      <c r="BA24" s="122">
        <v>1551.796143773</v>
      </c>
      <c r="BB24" s="122">
        <v>2722.2743546870001</v>
      </c>
      <c r="BC24" s="122">
        <v>1365.482909479</v>
      </c>
      <c r="BD24" s="122">
        <v>20373.915273305</v>
      </c>
      <c r="BE24" s="122">
        <v>3971.6774625400003</v>
      </c>
      <c r="BF24" s="53">
        <v>22119.768696794003</v>
      </c>
    </row>
    <row r="25" spans="1:58" s="29" customFormat="1" x14ac:dyDescent="0.25">
      <c r="A25" s="37" t="s">
        <v>152</v>
      </c>
      <c r="B25" s="59">
        <v>33710.147670170001</v>
      </c>
      <c r="C25" s="74">
        <v>129.441705907</v>
      </c>
      <c r="D25" s="74">
        <v>10401.284521868001</v>
      </c>
      <c r="E25" s="60">
        <v>1959.4449914480001</v>
      </c>
      <c r="F25" s="61">
        <v>1511.0742056219999</v>
      </c>
      <c r="G25" s="61">
        <v>1242.9357664459999</v>
      </c>
      <c r="H25" s="61">
        <v>517.60089002100005</v>
      </c>
      <c r="I25" s="62">
        <v>5170.2286683310003</v>
      </c>
      <c r="J25" s="74">
        <v>10169.869614621</v>
      </c>
      <c r="K25" s="74">
        <v>11900.67739956</v>
      </c>
      <c r="L25" s="60">
        <v>3441.9486076399999</v>
      </c>
      <c r="M25" s="61">
        <v>3674.7438807049998</v>
      </c>
      <c r="N25" s="61">
        <v>581.49303057400004</v>
      </c>
      <c r="O25" s="61">
        <v>386.56887705899999</v>
      </c>
      <c r="P25" s="61">
        <v>562.43314864599995</v>
      </c>
      <c r="Q25" s="61">
        <v>192.173194967</v>
      </c>
      <c r="R25" s="61">
        <v>2593.8460142580002</v>
      </c>
      <c r="S25" s="63">
        <v>467.47064571099997</v>
      </c>
      <c r="T25" s="162">
        <v>1108.8744282140001</v>
      </c>
      <c r="U25" s="52">
        <v>34987.964609762996</v>
      </c>
      <c r="V25" s="52">
        <v>154.40089060333335</v>
      </c>
      <c r="W25" s="52">
        <v>10639.057355464332</v>
      </c>
      <c r="X25" s="121">
        <v>1987.8597619733334</v>
      </c>
      <c r="Y25" s="121">
        <v>1533.098548445</v>
      </c>
      <c r="Z25" s="121">
        <v>1354.0351732016668</v>
      </c>
      <c r="AA25" s="121">
        <v>555.20725137833335</v>
      </c>
      <c r="AB25" s="121">
        <v>5208.8566204659992</v>
      </c>
      <c r="AC25" s="52">
        <v>10115.982538437333</v>
      </c>
      <c r="AD25" s="52">
        <v>12863.306189499664</v>
      </c>
      <c r="AE25" s="121">
        <v>3801.2594520099997</v>
      </c>
      <c r="AF25" s="121">
        <v>3872.0947548256663</v>
      </c>
      <c r="AG25" s="121">
        <v>646.54649307900002</v>
      </c>
      <c r="AH25" s="121">
        <v>426.079652952</v>
      </c>
      <c r="AI25" s="121">
        <v>576.53096300366667</v>
      </c>
      <c r="AJ25" s="121">
        <v>201.24463083700002</v>
      </c>
      <c r="AK25" s="121">
        <v>2827.2180832289996</v>
      </c>
      <c r="AL25" s="121">
        <v>512.33215956333333</v>
      </c>
      <c r="AM25" s="52">
        <v>1215.2176357583332</v>
      </c>
      <c r="AN25" s="53">
        <v>227069.965421345</v>
      </c>
      <c r="AO25" s="53">
        <v>1203.5825330530001</v>
      </c>
      <c r="AP25" s="53">
        <v>57441.458113914996</v>
      </c>
      <c r="AQ25" s="122">
        <v>15997.548320244001</v>
      </c>
      <c r="AR25" s="122">
        <v>10590.739943279001</v>
      </c>
      <c r="AS25" s="122">
        <v>4073.4076178949999</v>
      </c>
      <c r="AT25" s="122">
        <v>857.95493274199998</v>
      </c>
      <c r="AU25" s="122">
        <v>25921.807299754997</v>
      </c>
      <c r="AV25" s="53">
        <v>44988.988314495997</v>
      </c>
      <c r="AW25" s="53">
        <v>101013.28050605001</v>
      </c>
      <c r="AX25" s="122">
        <v>33013.801761531999</v>
      </c>
      <c r="AY25" s="122">
        <v>28864.126963556999</v>
      </c>
      <c r="AZ25" s="122">
        <v>9105.5773806300003</v>
      </c>
      <c r="BA25" s="122">
        <v>1740.1037630730002</v>
      </c>
      <c r="BB25" s="122">
        <v>2479.7914991299999</v>
      </c>
      <c r="BC25" s="122">
        <v>1231.534544247</v>
      </c>
      <c r="BD25" s="122">
        <v>20207.984700587</v>
      </c>
      <c r="BE25" s="122">
        <v>4370.3598932940004</v>
      </c>
      <c r="BF25" s="53">
        <v>22422.655953830999</v>
      </c>
    </row>
    <row r="26" spans="1:58" s="105" customFormat="1" x14ac:dyDescent="0.25">
      <c r="A26" s="98" t="s">
        <v>153</v>
      </c>
      <c r="B26" s="99">
        <v>34572.258847027995</v>
      </c>
      <c r="C26" s="100">
        <v>259.55915737999999</v>
      </c>
      <c r="D26" s="100">
        <v>10285.016888934</v>
      </c>
      <c r="E26" s="101">
        <v>1859.220192212</v>
      </c>
      <c r="F26" s="102">
        <v>1470.00801256</v>
      </c>
      <c r="G26" s="102">
        <v>1342.3374743720001</v>
      </c>
      <c r="H26" s="102">
        <v>488.75052552</v>
      </c>
      <c r="I26" s="103">
        <v>5124.7006842700002</v>
      </c>
      <c r="J26" s="100">
        <v>10829.195810395</v>
      </c>
      <c r="K26" s="100">
        <v>12070.186286216</v>
      </c>
      <c r="L26" s="101">
        <v>3461.886856826</v>
      </c>
      <c r="M26" s="102">
        <v>3332.4809296950002</v>
      </c>
      <c r="N26" s="102">
        <v>588.83611158099995</v>
      </c>
      <c r="O26" s="102">
        <v>734.11952262199998</v>
      </c>
      <c r="P26" s="102">
        <v>507.46689341199999</v>
      </c>
      <c r="Q26" s="102">
        <v>274.18682783100002</v>
      </c>
      <c r="R26" s="102">
        <v>2733.1070747990002</v>
      </c>
      <c r="S26" s="104">
        <v>438.10206944999999</v>
      </c>
      <c r="T26" s="163">
        <v>1128.300704103</v>
      </c>
      <c r="U26" s="100">
        <v>35181.135511345667</v>
      </c>
      <c r="V26" s="100">
        <v>209.660956016</v>
      </c>
      <c r="W26" s="100">
        <v>10556.431714109</v>
      </c>
      <c r="X26" s="120">
        <v>1930.4658163460001</v>
      </c>
      <c r="Y26" s="120">
        <v>1498.5051395306666</v>
      </c>
      <c r="Z26" s="120">
        <v>1295.4914305236664</v>
      </c>
      <c r="AA26" s="120">
        <v>565.65415961766666</v>
      </c>
      <c r="AB26" s="120">
        <v>5266.3151680910005</v>
      </c>
      <c r="AC26" s="100">
        <v>10660.648039342334</v>
      </c>
      <c r="AD26" s="100">
        <v>12492.200286578665</v>
      </c>
      <c r="AE26" s="120">
        <v>3692.700642745333</v>
      </c>
      <c r="AF26" s="120">
        <v>3516.2477024960003</v>
      </c>
      <c r="AG26" s="120">
        <v>621.17080489900002</v>
      </c>
      <c r="AH26" s="120">
        <v>587.47728173533335</v>
      </c>
      <c r="AI26" s="120">
        <v>523.25986074399998</v>
      </c>
      <c r="AJ26" s="120">
        <v>241.00952683233334</v>
      </c>
      <c r="AK26" s="120">
        <v>2817.5403115683334</v>
      </c>
      <c r="AL26" s="120">
        <v>492.79415555833339</v>
      </c>
      <c r="AM26" s="100">
        <v>1262.1945152996666</v>
      </c>
      <c r="AN26" s="100">
        <v>231224.16846282501</v>
      </c>
      <c r="AO26" s="100">
        <v>1899.2091498499999</v>
      </c>
      <c r="AP26" s="100">
        <v>57083.345159074001</v>
      </c>
      <c r="AQ26" s="120">
        <v>15587.686297671</v>
      </c>
      <c r="AR26" s="120">
        <v>10555.480211329999</v>
      </c>
      <c r="AS26" s="120">
        <v>4255.334189831</v>
      </c>
      <c r="AT26" s="120">
        <v>949.59270933400001</v>
      </c>
      <c r="AU26" s="120">
        <v>25735.251750908003</v>
      </c>
      <c r="AV26" s="100">
        <v>45981.908601340998</v>
      </c>
      <c r="AW26" s="100">
        <v>103285.525329018</v>
      </c>
      <c r="AX26" s="120">
        <v>33930.366424266002</v>
      </c>
      <c r="AY26" s="120">
        <v>28454.566067250998</v>
      </c>
      <c r="AZ26" s="120">
        <v>9745.0674870829989</v>
      </c>
      <c r="BA26" s="120">
        <v>2590.9156710520001</v>
      </c>
      <c r="BB26" s="120">
        <v>2723.942174285</v>
      </c>
      <c r="BC26" s="120">
        <v>1368.820404717</v>
      </c>
      <c r="BD26" s="120">
        <v>20509.586990219002</v>
      </c>
      <c r="BE26" s="120">
        <v>3962.260110145</v>
      </c>
      <c r="BF26" s="100">
        <v>22974.180223542</v>
      </c>
    </row>
    <row r="27" spans="1:58" s="29" customFormat="1" x14ac:dyDescent="0.25">
      <c r="A27" s="37" t="s">
        <v>154</v>
      </c>
      <c r="B27" s="59">
        <v>34179.233071616</v>
      </c>
      <c r="C27" s="74">
        <v>137.389710253</v>
      </c>
      <c r="D27" s="74">
        <v>10276.731408717998</v>
      </c>
      <c r="E27" s="60">
        <v>1778.8813008879999</v>
      </c>
      <c r="F27" s="61">
        <v>1378.4904123869999</v>
      </c>
      <c r="G27" s="61">
        <v>1355.4556842009999</v>
      </c>
      <c r="H27" s="61">
        <v>604.46978479500001</v>
      </c>
      <c r="I27" s="62">
        <v>5159.4342264469997</v>
      </c>
      <c r="J27" s="74">
        <v>11135.844655928</v>
      </c>
      <c r="K27" s="74">
        <v>11586.223054242</v>
      </c>
      <c r="L27" s="60">
        <v>3368.6118784079999</v>
      </c>
      <c r="M27" s="61">
        <v>3283.672855451</v>
      </c>
      <c r="N27" s="61">
        <v>520.85361459800004</v>
      </c>
      <c r="O27" s="61">
        <v>536.55031272899998</v>
      </c>
      <c r="P27" s="61">
        <v>482.18199177299999</v>
      </c>
      <c r="Q27" s="61">
        <v>219.29774775300001</v>
      </c>
      <c r="R27" s="61">
        <v>2811.4647749629999</v>
      </c>
      <c r="S27" s="63">
        <v>363.58987856700003</v>
      </c>
      <c r="T27" s="162">
        <v>1043.0442424749999</v>
      </c>
      <c r="U27" s="52">
        <v>35628.323858645665</v>
      </c>
      <c r="V27" s="52">
        <v>166.72756659966669</v>
      </c>
      <c r="W27" s="52">
        <v>10742.808581926332</v>
      </c>
      <c r="X27" s="121">
        <v>1848.4492956926667</v>
      </c>
      <c r="Y27" s="121">
        <v>1539.2384214566666</v>
      </c>
      <c r="Z27" s="121">
        <v>1399.2465869416665</v>
      </c>
      <c r="AA27" s="121">
        <v>665.94040148400006</v>
      </c>
      <c r="AB27" s="121">
        <v>5289.9338763513333</v>
      </c>
      <c r="AC27" s="52">
        <v>11174.058843239</v>
      </c>
      <c r="AD27" s="52">
        <v>12349.967416582669</v>
      </c>
      <c r="AE27" s="121">
        <v>3636.3810374580003</v>
      </c>
      <c r="AF27" s="121">
        <v>3549.6965879609998</v>
      </c>
      <c r="AG27" s="121">
        <v>599.46816767133339</v>
      </c>
      <c r="AH27" s="121">
        <v>600.97899295033335</v>
      </c>
      <c r="AI27" s="121">
        <v>453.47919334700003</v>
      </c>
      <c r="AJ27" s="121">
        <v>264.50176398133334</v>
      </c>
      <c r="AK27" s="121">
        <v>2856.9816970669999</v>
      </c>
      <c r="AL27" s="121">
        <v>388.47997614666662</v>
      </c>
      <c r="AM27" s="52">
        <v>1194.761450298</v>
      </c>
      <c r="AN27" s="53">
        <v>233864.731965866</v>
      </c>
      <c r="AO27" s="53">
        <v>1252.1611078000001</v>
      </c>
      <c r="AP27" s="53">
        <v>58067.006754704009</v>
      </c>
      <c r="AQ27" s="122">
        <v>14769.144280370001</v>
      </c>
      <c r="AR27" s="122">
        <v>11027.162255199999</v>
      </c>
      <c r="AS27" s="122">
        <v>4449.7706004520005</v>
      </c>
      <c r="AT27" s="122">
        <v>1186.5573260169999</v>
      </c>
      <c r="AU27" s="122">
        <v>26634.372292665001</v>
      </c>
      <c r="AV27" s="53">
        <v>49582.894789736005</v>
      </c>
      <c r="AW27" s="53">
        <v>102480.34919271401</v>
      </c>
      <c r="AX27" s="122">
        <v>33292.191592720999</v>
      </c>
      <c r="AY27" s="122">
        <v>28426.298392471002</v>
      </c>
      <c r="AZ27" s="122">
        <v>9795.0907779400004</v>
      </c>
      <c r="BA27" s="122">
        <v>2204.9204009340001</v>
      </c>
      <c r="BB27" s="122">
        <v>2397.5221370110003</v>
      </c>
      <c r="BC27" s="122">
        <v>1501.682897484</v>
      </c>
      <c r="BD27" s="122">
        <v>20961.108172655</v>
      </c>
      <c r="BE27" s="122">
        <v>3901.5348214980004</v>
      </c>
      <c r="BF27" s="53">
        <v>22482.320120912002</v>
      </c>
    </row>
    <row r="28" spans="1:58" s="29" customFormat="1" x14ac:dyDescent="0.25">
      <c r="A28" s="37" t="s">
        <v>155</v>
      </c>
      <c r="B28" s="59">
        <v>35152.243912938</v>
      </c>
      <c r="C28" s="74">
        <v>223.50121336999999</v>
      </c>
      <c r="D28" s="74">
        <v>10789.6861574</v>
      </c>
      <c r="E28" s="60">
        <v>1676.4463332570001</v>
      </c>
      <c r="F28" s="61">
        <v>1540.484893285</v>
      </c>
      <c r="G28" s="61">
        <v>1459.9438093220001</v>
      </c>
      <c r="H28" s="61">
        <v>630.16873851699995</v>
      </c>
      <c r="I28" s="62">
        <v>5482.6423830189997</v>
      </c>
      <c r="J28" s="74">
        <v>11133.90944888</v>
      </c>
      <c r="K28" s="74">
        <v>12024.631939376</v>
      </c>
      <c r="L28" s="60">
        <v>3633.9829554779999</v>
      </c>
      <c r="M28" s="61">
        <v>3167.3552741110002</v>
      </c>
      <c r="N28" s="61">
        <v>675.29198139699997</v>
      </c>
      <c r="O28" s="61">
        <v>536.38767751399996</v>
      </c>
      <c r="P28" s="61">
        <v>516.80694454499996</v>
      </c>
      <c r="Q28" s="61">
        <v>252.559001873</v>
      </c>
      <c r="R28" s="61">
        <v>2909.9537422829999</v>
      </c>
      <c r="S28" s="63">
        <v>332.294362175</v>
      </c>
      <c r="T28" s="162">
        <v>980.51515391199996</v>
      </c>
      <c r="U28" s="52">
        <v>36312.957684490662</v>
      </c>
      <c r="V28" s="52">
        <v>185.43352823933333</v>
      </c>
      <c r="W28" s="52">
        <v>11029.33968248</v>
      </c>
      <c r="X28" s="121">
        <v>1807.2619175263335</v>
      </c>
      <c r="Y28" s="121">
        <v>1589.0808496846666</v>
      </c>
      <c r="Z28" s="121">
        <v>1571.9959262270002</v>
      </c>
      <c r="AA28" s="121">
        <v>615.26239610233335</v>
      </c>
      <c r="AB28" s="121">
        <v>5445.738592939666</v>
      </c>
      <c r="AC28" s="52">
        <v>11257.600954695668</v>
      </c>
      <c r="AD28" s="52">
        <v>12669.118632104666</v>
      </c>
      <c r="AE28" s="121">
        <v>3745.2954947650001</v>
      </c>
      <c r="AF28" s="121">
        <v>3477.1317483929997</v>
      </c>
      <c r="AG28" s="121">
        <v>717.43311886333322</v>
      </c>
      <c r="AH28" s="121">
        <v>492.06708068833331</v>
      </c>
      <c r="AI28" s="121">
        <v>533.82837336299997</v>
      </c>
      <c r="AJ28" s="121">
        <v>270.12679322233333</v>
      </c>
      <c r="AK28" s="121">
        <v>3033.2595352306671</v>
      </c>
      <c r="AL28" s="121">
        <v>399.97648757899998</v>
      </c>
      <c r="AM28" s="52">
        <v>1171.4648869709999</v>
      </c>
      <c r="AN28" s="53">
        <v>235187.87360965001</v>
      </c>
      <c r="AO28" s="53">
        <v>1560.8090054449999</v>
      </c>
      <c r="AP28" s="53">
        <v>59524.795532106</v>
      </c>
      <c r="AQ28" s="122">
        <v>15151.09707752</v>
      </c>
      <c r="AR28" s="122">
        <v>11342.55120466</v>
      </c>
      <c r="AS28" s="122">
        <v>5102.6904801560004</v>
      </c>
      <c r="AT28" s="122">
        <v>1223.742088835</v>
      </c>
      <c r="AU28" s="122">
        <v>26704.714680935002</v>
      </c>
      <c r="AV28" s="53">
        <v>48384.300944033996</v>
      </c>
      <c r="AW28" s="53">
        <v>104325.20690454899</v>
      </c>
      <c r="AX28" s="122">
        <v>34822.960811451005</v>
      </c>
      <c r="AY28" s="122">
        <v>27805.336043974996</v>
      </c>
      <c r="AZ28" s="122">
        <v>10481.449838324999</v>
      </c>
      <c r="BA28" s="122">
        <v>2572.4789886480003</v>
      </c>
      <c r="BB28" s="122">
        <v>2605.0115555040002</v>
      </c>
      <c r="BC28" s="122">
        <v>1317.2633322229999</v>
      </c>
      <c r="BD28" s="122">
        <v>21224.788946927998</v>
      </c>
      <c r="BE28" s="122">
        <v>3495.9173874949997</v>
      </c>
      <c r="BF28" s="53">
        <v>21392.761223515998</v>
      </c>
    </row>
    <row r="29" spans="1:58" s="29" customFormat="1" x14ac:dyDescent="0.25">
      <c r="A29" s="37" t="s">
        <v>156</v>
      </c>
      <c r="B29" s="59">
        <v>34942.087126366998</v>
      </c>
      <c r="C29" s="74">
        <v>145.25980063099999</v>
      </c>
      <c r="D29" s="74">
        <v>10248.377138295</v>
      </c>
      <c r="E29" s="60">
        <v>1586.2223096929999</v>
      </c>
      <c r="F29" s="61">
        <v>1451.999422034</v>
      </c>
      <c r="G29" s="61">
        <v>1479.460655459</v>
      </c>
      <c r="H29" s="61">
        <v>626.02080934599996</v>
      </c>
      <c r="I29" s="62">
        <v>5104.6739417629997</v>
      </c>
      <c r="J29" s="74">
        <v>11633.194668861999</v>
      </c>
      <c r="K29" s="74">
        <v>11907.864085652</v>
      </c>
      <c r="L29" s="60">
        <v>3371.9252154629999</v>
      </c>
      <c r="M29" s="61">
        <v>3240.8914575250001</v>
      </c>
      <c r="N29" s="61">
        <v>701.49972094600002</v>
      </c>
      <c r="O29" s="61">
        <v>492.45982693100001</v>
      </c>
      <c r="P29" s="61">
        <v>515.68501909899999</v>
      </c>
      <c r="Q29" s="61">
        <v>310.52822652100002</v>
      </c>
      <c r="R29" s="61">
        <v>2911.0463749360001</v>
      </c>
      <c r="S29" s="63">
        <v>363.82824423099999</v>
      </c>
      <c r="T29" s="162">
        <v>1007.391432927</v>
      </c>
      <c r="U29" s="52">
        <v>36077.901159848334</v>
      </c>
      <c r="V29" s="52">
        <v>219.31961571599996</v>
      </c>
      <c r="W29" s="52">
        <v>10666.390149009334</v>
      </c>
      <c r="X29" s="121">
        <v>1611.1391359563333</v>
      </c>
      <c r="Y29" s="121">
        <v>1512.3723250923333</v>
      </c>
      <c r="Z29" s="121">
        <v>1586.4309929856665</v>
      </c>
      <c r="AA29" s="121">
        <v>664.40995180566676</v>
      </c>
      <c r="AB29" s="121">
        <v>5292.0377431693332</v>
      </c>
      <c r="AC29" s="52">
        <v>11463.208663628</v>
      </c>
      <c r="AD29" s="52">
        <v>12571.925573919667</v>
      </c>
      <c r="AE29" s="121">
        <v>3578.3415952029995</v>
      </c>
      <c r="AF29" s="121">
        <v>3429.3745416510005</v>
      </c>
      <c r="AG29" s="121">
        <v>741.697707197</v>
      </c>
      <c r="AH29" s="121">
        <v>568.23760955133332</v>
      </c>
      <c r="AI29" s="121">
        <v>519.62183584033335</v>
      </c>
      <c r="AJ29" s="121">
        <v>278.56773517533333</v>
      </c>
      <c r="AK29" s="121">
        <v>3091.3133842743332</v>
      </c>
      <c r="AL29" s="121">
        <v>364.77116502733332</v>
      </c>
      <c r="AM29" s="52">
        <v>1157.0571575753333</v>
      </c>
      <c r="AN29" s="53">
        <v>231939.37896516098</v>
      </c>
      <c r="AO29" s="53">
        <v>1453.6877124619998</v>
      </c>
      <c r="AP29" s="53">
        <v>56997.119367341998</v>
      </c>
      <c r="AQ29" s="122">
        <v>14259.780082445002</v>
      </c>
      <c r="AR29" s="122">
        <v>9850.3770615129997</v>
      </c>
      <c r="AS29" s="122">
        <v>4719.5529713719998</v>
      </c>
      <c r="AT29" s="122">
        <v>1532.3421409470002</v>
      </c>
      <c r="AU29" s="122">
        <v>26635.067111065004</v>
      </c>
      <c r="AV29" s="53">
        <v>49761.518148112002</v>
      </c>
      <c r="AW29" s="53">
        <v>103170.65882034098</v>
      </c>
      <c r="AX29" s="122">
        <v>32657.980994078</v>
      </c>
      <c r="AY29" s="122">
        <v>27964.869808518997</v>
      </c>
      <c r="AZ29" s="122">
        <v>10364.732839965</v>
      </c>
      <c r="BA29" s="122">
        <v>2642.4189922320002</v>
      </c>
      <c r="BB29" s="122">
        <v>2185.902650212</v>
      </c>
      <c r="BC29" s="122">
        <v>1396.421577004</v>
      </c>
      <c r="BD29" s="122">
        <v>22542.367069057</v>
      </c>
      <c r="BE29" s="122">
        <v>3415.9648892739997</v>
      </c>
      <c r="BF29" s="53">
        <v>20556.394916903999</v>
      </c>
    </row>
    <row r="30" spans="1:58" s="105" customFormat="1" x14ac:dyDescent="0.25">
      <c r="A30" s="98" t="s">
        <v>157</v>
      </c>
      <c r="B30" s="99">
        <v>35452.380493615005</v>
      </c>
      <c r="C30" s="100">
        <v>225.42744892600001</v>
      </c>
      <c r="D30" s="100">
        <v>10395.324631222</v>
      </c>
      <c r="E30" s="101">
        <v>1688.8038442249999</v>
      </c>
      <c r="F30" s="102">
        <v>1460.1282313519998</v>
      </c>
      <c r="G30" s="102">
        <v>1525.692092026</v>
      </c>
      <c r="H30" s="102">
        <v>663.11832061500002</v>
      </c>
      <c r="I30" s="103">
        <v>5057.5821430039996</v>
      </c>
      <c r="J30" s="100">
        <v>12107.511157956</v>
      </c>
      <c r="K30" s="100">
        <v>11771.277962001001</v>
      </c>
      <c r="L30" s="101">
        <v>3240.961218167</v>
      </c>
      <c r="M30" s="102">
        <v>3108.2147820629998</v>
      </c>
      <c r="N30" s="102">
        <v>576.28239109100002</v>
      </c>
      <c r="O30" s="102">
        <v>615.32876199700002</v>
      </c>
      <c r="P30" s="102">
        <v>565.99009158700005</v>
      </c>
      <c r="Q30" s="102">
        <v>266.48711477000001</v>
      </c>
      <c r="R30" s="102">
        <v>2957.4716015009999</v>
      </c>
      <c r="S30" s="104">
        <v>440.542000825</v>
      </c>
      <c r="T30" s="163">
        <v>952.83929350999995</v>
      </c>
      <c r="U30" s="100">
        <v>36340.72670144833</v>
      </c>
      <c r="V30" s="100">
        <v>284.01388051199996</v>
      </c>
      <c r="W30" s="100">
        <v>10749.385628319002</v>
      </c>
      <c r="X30" s="120">
        <v>1688.7037508623332</v>
      </c>
      <c r="Y30" s="120">
        <v>1554.5379660666667</v>
      </c>
      <c r="Z30" s="120">
        <v>1528.7807993406668</v>
      </c>
      <c r="AA30" s="120">
        <v>721.17954680433331</v>
      </c>
      <c r="AB30" s="120">
        <v>5256.183565245</v>
      </c>
      <c r="AC30" s="100">
        <v>11646.750323423665</v>
      </c>
      <c r="AD30" s="100">
        <v>12541.988490709331</v>
      </c>
      <c r="AE30" s="120">
        <v>3590.4728673683335</v>
      </c>
      <c r="AF30" s="120">
        <v>3277.9781253066667</v>
      </c>
      <c r="AG30" s="120">
        <v>686.91007238166674</v>
      </c>
      <c r="AH30" s="120">
        <v>641.29705302699995</v>
      </c>
      <c r="AI30" s="120">
        <v>582.7816088963333</v>
      </c>
      <c r="AJ30" s="120">
        <v>306.51203145699998</v>
      </c>
      <c r="AK30" s="120">
        <v>3043.5340969883332</v>
      </c>
      <c r="AL30" s="120">
        <v>412.50263528400001</v>
      </c>
      <c r="AM30" s="100">
        <v>1118.5883784843334</v>
      </c>
      <c r="AN30" s="100">
        <v>234299.41918345101</v>
      </c>
      <c r="AO30" s="100">
        <v>2145.8248340740001</v>
      </c>
      <c r="AP30" s="100">
        <v>55720.925210932</v>
      </c>
      <c r="AQ30" s="120">
        <v>14553.042182571002</v>
      </c>
      <c r="AR30" s="120">
        <v>9921.2293424489999</v>
      </c>
      <c r="AS30" s="120">
        <v>4113.7079655910002</v>
      </c>
      <c r="AT30" s="120">
        <v>1475.5593691940001</v>
      </c>
      <c r="AU30" s="120">
        <v>25657.386351127003</v>
      </c>
      <c r="AV30" s="100">
        <v>50649.118257417998</v>
      </c>
      <c r="AW30" s="100">
        <v>106270.23574712999</v>
      </c>
      <c r="AX30" s="120">
        <v>34797.668257853999</v>
      </c>
      <c r="AY30" s="120">
        <v>27875.702861089998</v>
      </c>
      <c r="AZ30" s="120">
        <v>10639.348439734</v>
      </c>
      <c r="BA30" s="120">
        <v>3275.218390001</v>
      </c>
      <c r="BB30" s="120">
        <v>2903.5683388580001</v>
      </c>
      <c r="BC30" s="120">
        <v>1594.4732800870001</v>
      </c>
      <c r="BD30" s="120">
        <v>21601.658028679001</v>
      </c>
      <c r="BE30" s="120">
        <v>3582.5981508270002</v>
      </c>
      <c r="BF30" s="100">
        <v>19513.315133896998</v>
      </c>
    </row>
    <row r="31" spans="1:58" s="29" customFormat="1" x14ac:dyDescent="0.25">
      <c r="A31" s="37" t="s">
        <v>158</v>
      </c>
      <c r="B31" s="59">
        <v>35796.677026509002</v>
      </c>
      <c r="C31" s="74">
        <v>162.861074221</v>
      </c>
      <c r="D31" s="74">
        <v>10143.439789209</v>
      </c>
      <c r="E31" s="60">
        <v>1787.0663783049999</v>
      </c>
      <c r="F31" s="61">
        <v>1405.5338318209999</v>
      </c>
      <c r="G31" s="61">
        <v>1507.596062999</v>
      </c>
      <c r="H31" s="61">
        <v>638.72072677899996</v>
      </c>
      <c r="I31" s="62">
        <v>4804.5227893049996</v>
      </c>
      <c r="J31" s="74">
        <v>12005.580977435</v>
      </c>
      <c r="K31" s="74">
        <v>12445.091783844</v>
      </c>
      <c r="L31" s="60">
        <v>3501.9404990309999</v>
      </c>
      <c r="M31" s="61">
        <v>3796.8465893110001</v>
      </c>
      <c r="N31" s="61">
        <v>653.09674439399998</v>
      </c>
      <c r="O31" s="61">
        <v>589.42418645400005</v>
      </c>
      <c r="P31" s="61">
        <v>501.64649219199998</v>
      </c>
      <c r="Q31" s="61">
        <v>306.68464638</v>
      </c>
      <c r="R31" s="61">
        <v>2769.1564403789998</v>
      </c>
      <c r="S31" s="63">
        <v>326.29618570299999</v>
      </c>
      <c r="T31" s="162">
        <v>1039.7034017999999</v>
      </c>
      <c r="U31" s="52">
        <v>36336.87795336367</v>
      </c>
      <c r="V31" s="52">
        <v>155.41873684566667</v>
      </c>
      <c r="W31" s="52">
        <v>10502.986440083667</v>
      </c>
      <c r="X31" s="121">
        <v>1750.7269927300001</v>
      </c>
      <c r="Y31" s="121">
        <v>1500.7802404076665</v>
      </c>
      <c r="Z31" s="121">
        <v>1624.9208242606664</v>
      </c>
      <c r="AA31" s="121">
        <v>674.73919986766668</v>
      </c>
      <c r="AB31" s="121">
        <v>4951.8191828176668</v>
      </c>
      <c r="AC31" s="52">
        <v>11868.138626345999</v>
      </c>
      <c r="AD31" s="52">
        <v>12627.895211055669</v>
      </c>
      <c r="AE31" s="121">
        <v>3586.458129638333</v>
      </c>
      <c r="AF31" s="121">
        <v>3506.6393457786667</v>
      </c>
      <c r="AG31" s="121">
        <v>699.20733628533333</v>
      </c>
      <c r="AH31" s="121">
        <v>634.24295083599998</v>
      </c>
      <c r="AI31" s="121">
        <v>525.16421539166674</v>
      </c>
      <c r="AJ31" s="121">
        <v>298.91299145166664</v>
      </c>
      <c r="AK31" s="121">
        <v>3005.6818600556667</v>
      </c>
      <c r="AL31" s="121">
        <v>371.58838161833336</v>
      </c>
      <c r="AM31" s="52">
        <v>1182.4389390326667</v>
      </c>
      <c r="AN31" s="53">
        <v>238983.287184805</v>
      </c>
      <c r="AO31" s="53">
        <v>1365.1511314449999</v>
      </c>
      <c r="AP31" s="53">
        <v>56799.570587270995</v>
      </c>
      <c r="AQ31" s="122">
        <v>16583.029023260999</v>
      </c>
      <c r="AR31" s="122">
        <v>10193.218221367</v>
      </c>
      <c r="AS31" s="122">
        <v>4044.1147038899999</v>
      </c>
      <c r="AT31" s="122">
        <v>1563.5837237000001</v>
      </c>
      <c r="AU31" s="122">
        <v>24415.624915052998</v>
      </c>
      <c r="AV31" s="53">
        <v>50396.776954675996</v>
      </c>
      <c r="AW31" s="53">
        <v>109438.96941433</v>
      </c>
      <c r="AX31" s="122">
        <v>33333.948753688994</v>
      </c>
      <c r="AY31" s="122">
        <v>30060.118956134</v>
      </c>
      <c r="AZ31" s="122">
        <v>11570.279428657001</v>
      </c>
      <c r="BA31" s="122">
        <v>3866.7023567749998</v>
      </c>
      <c r="BB31" s="122">
        <v>3118.0383905680001</v>
      </c>
      <c r="BC31" s="122">
        <v>1494.44733593</v>
      </c>
      <c r="BD31" s="122">
        <v>21953.676427406001</v>
      </c>
      <c r="BE31" s="122">
        <v>4041.7577651709998</v>
      </c>
      <c r="BF31" s="53">
        <v>20982.819097083</v>
      </c>
    </row>
    <row r="32" spans="1:58" s="29" customFormat="1" x14ac:dyDescent="0.25">
      <c r="A32" s="37" t="s">
        <v>159</v>
      </c>
      <c r="B32" s="59">
        <v>34816.601294549</v>
      </c>
      <c r="C32" s="74">
        <v>149.71937043299999</v>
      </c>
      <c r="D32" s="74">
        <v>9672.7731107300006</v>
      </c>
      <c r="E32" s="60">
        <v>1701.164724814</v>
      </c>
      <c r="F32" s="61">
        <v>1440.5205766700001</v>
      </c>
      <c r="G32" s="61">
        <v>1235.1985999460001</v>
      </c>
      <c r="H32" s="61">
        <v>555.48881053499997</v>
      </c>
      <c r="I32" s="62">
        <v>4740.4003987650003</v>
      </c>
      <c r="J32" s="74">
        <v>12036.832433591</v>
      </c>
      <c r="K32" s="74">
        <v>11876.473885597999</v>
      </c>
      <c r="L32" s="60">
        <v>3513.9362498780001</v>
      </c>
      <c r="M32" s="61">
        <v>3213.5254648380001</v>
      </c>
      <c r="N32" s="61">
        <v>612.77427235100004</v>
      </c>
      <c r="O32" s="61">
        <v>517.47427725299997</v>
      </c>
      <c r="P32" s="61">
        <v>426.84310424</v>
      </c>
      <c r="Q32" s="61">
        <v>275.582973509</v>
      </c>
      <c r="R32" s="61">
        <v>2899.7308497019999</v>
      </c>
      <c r="S32" s="63">
        <v>416.60669382700002</v>
      </c>
      <c r="T32" s="162">
        <v>1080.802494197</v>
      </c>
      <c r="U32" s="52">
        <v>36191.194670918667</v>
      </c>
      <c r="V32" s="52">
        <v>128.02128274433332</v>
      </c>
      <c r="W32" s="52">
        <v>10189.203135145333</v>
      </c>
      <c r="X32" s="121">
        <v>1790.1359762156665</v>
      </c>
      <c r="Y32" s="121">
        <v>1473.5073764723331</v>
      </c>
      <c r="Z32" s="121">
        <v>1438.7856180696665</v>
      </c>
      <c r="AA32" s="121">
        <v>605.76651163600002</v>
      </c>
      <c r="AB32" s="121">
        <v>4881.0076527516667</v>
      </c>
      <c r="AC32" s="52">
        <v>12243.967424429668</v>
      </c>
      <c r="AD32" s="52">
        <v>12440.007475487335</v>
      </c>
      <c r="AE32" s="121">
        <v>3526.0336554683331</v>
      </c>
      <c r="AF32" s="121">
        <v>3454.9971183380003</v>
      </c>
      <c r="AG32" s="121">
        <v>695.61375688399994</v>
      </c>
      <c r="AH32" s="121">
        <v>535.86177450433331</v>
      </c>
      <c r="AI32" s="121">
        <v>467.91791477366661</v>
      </c>
      <c r="AJ32" s="121">
        <v>313.80359552499999</v>
      </c>
      <c r="AK32" s="121">
        <v>3032.1895331800001</v>
      </c>
      <c r="AL32" s="121">
        <v>413.59012681400003</v>
      </c>
      <c r="AM32" s="52">
        <v>1189.995353112</v>
      </c>
      <c r="AN32" s="53">
        <v>239515.81808765698</v>
      </c>
      <c r="AO32" s="53">
        <v>820.26891272400007</v>
      </c>
      <c r="AP32" s="53">
        <v>55325.879570305995</v>
      </c>
      <c r="AQ32" s="122">
        <v>15840.408873696</v>
      </c>
      <c r="AR32" s="122">
        <v>11000.711991921</v>
      </c>
      <c r="AS32" s="122">
        <v>3690.1639478960001</v>
      </c>
      <c r="AT32" s="122">
        <v>1257.616371826</v>
      </c>
      <c r="AU32" s="122">
        <v>23536.978384966998</v>
      </c>
      <c r="AV32" s="53">
        <v>53509.047321254999</v>
      </c>
      <c r="AW32" s="53">
        <v>109422.335220412</v>
      </c>
      <c r="AX32" s="122">
        <v>34629.459035444997</v>
      </c>
      <c r="AY32" s="122">
        <v>28949.226512775</v>
      </c>
      <c r="AZ32" s="122">
        <v>12155.817900235001</v>
      </c>
      <c r="BA32" s="122">
        <v>3422.3761626369997</v>
      </c>
      <c r="BB32" s="122">
        <v>2085.24741537</v>
      </c>
      <c r="BC32" s="122">
        <v>1380.220888933</v>
      </c>
      <c r="BD32" s="122">
        <v>22790.588967577001</v>
      </c>
      <c r="BE32" s="122">
        <v>4009.3983374400004</v>
      </c>
      <c r="BF32" s="53">
        <v>20438.28706296</v>
      </c>
    </row>
    <row r="33" spans="1:58" s="29" customFormat="1" x14ac:dyDescent="0.25">
      <c r="A33" s="37" t="s">
        <v>160</v>
      </c>
      <c r="B33" s="59">
        <v>36149.949109770001</v>
      </c>
      <c r="C33" s="74">
        <v>169.80399751300001</v>
      </c>
      <c r="D33" s="74">
        <v>9787.5757867130014</v>
      </c>
      <c r="E33" s="60">
        <v>1583.385264391</v>
      </c>
      <c r="F33" s="61">
        <v>1445.3766105019999</v>
      </c>
      <c r="G33" s="61">
        <v>1227.8187701080001</v>
      </c>
      <c r="H33" s="61">
        <v>704.033920212</v>
      </c>
      <c r="I33" s="62">
        <v>4826.9612214999997</v>
      </c>
      <c r="J33" s="74">
        <v>12398.634444572001</v>
      </c>
      <c r="K33" s="74">
        <v>12673.470632399001</v>
      </c>
      <c r="L33" s="60">
        <v>3811.2365519949999</v>
      </c>
      <c r="M33" s="61">
        <v>3366.1872028480002</v>
      </c>
      <c r="N33" s="61">
        <v>650.07819400699998</v>
      </c>
      <c r="O33" s="61">
        <v>696.45801719799999</v>
      </c>
      <c r="P33" s="61">
        <v>416.89227676600001</v>
      </c>
      <c r="Q33" s="61">
        <v>278.41823142800001</v>
      </c>
      <c r="R33" s="61">
        <v>3074.758404957</v>
      </c>
      <c r="S33" s="63">
        <v>379.44175319999999</v>
      </c>
      <c r="T33" s="162">
        <v>1120.4642485730001</v>
      </c>
      <c r="U33" s="52">
        <v>36214.245564652665</v>
      </c>
      <c r="V33" s="52">
        <v>145.12662060633332</v>
      </c>
      <c r="W33" s="52">
        <v>9984.4349946883322</v>
      </c>
      <c r="X33" s="121">
        <v>1742.3865079909999</v>
      </c>
      <c r="Y33" s="121">
        <v>1542.8386214856666</v>
      </c>
      <c r="Z33" s="121">
        <v>1232.0879482253333</v>
      </c>
      <c r="AA33" s="121">
        <v>569.86839013933331</v>
      </c>
      <c r="AB33" s="121">
        <v>4897.2535268469992</v>
      </c>
      <c r="AC33" s="52">
        <v>12171.994917683667</v>
      </c>
      <c r="AD33" s="52">
        <v>12644.090635306</v>
      </c>
      <c r="AE33" s="121">
        <v>3755.1717799153334</v>
      </c>
      <c r="AF33" s="121">
        <v>3440.0854020453335</v>
      </c>
      <c r="AG33" s="121">
        <v>714.34506209133326</v>
      </c>
      <c r="AH33" s="121">
        <v>587.34642780533329</v>
      </c>
      <c r="AI33" s="121">
        <v>421.62157281166668</v>
      </c>
      <c r="AJ33" s="121">
        <v>312.83655255033335</v>
      </c>
      <c r="AK33" s="121">
        <v>3030.8261817359999</v>
      </c>
      <c r="AL33" s="121">
        <v>381.85765635066667</v>
      </c>
      <c r="AM33" s="52">
        <v>1268.5983963683332</v>
      </c>
      <c r="AN33" s="53">
        <v>245722.581408178</v>
      </c>
      <c r="AO33" s="53">
        <v>944.53733653500001</v>
      </c>
      <c r="AP33" s="53">
        <v>56585.903259284998</v>
      </c>
      <c r="AQ33" s="122">
        <v>15233.291316852999</v>
      </c>
      <c r="AR33" s="122">
        <v>11736.833284876</v>
      </c>
      <c r="AS33" s="122">
        <v>3736.1128409889998</v>
      </c>
      <c r="AT33" s="122">
        <v>927.06866071800005</v>
      </c>
      <c r="AU33" s="122">
        <v>24952.597155849002</v>
      </c>
      <c r="AV33" s="53">
        <v>52571.613223503999</v>
      </c>
      <c r="AW33" s="53">
        <v>113252.94912014001</v>
      </c>
      <c r="AX33" s="122">
        <v>35288.639386111005</v>
      </c>
      <c r="AY33" s="122">
        <v>30210.914889044994</v>
      </c>
      <c r="AZ33" s="122">
        <v>12971.936153126</v>
      </c>
      <c r="BA33" s="122">
        <v>3219.4571856849998</v>
      </c>
      <c r="BB33" s="122">
        <v>2023.5531738040002</v>
      </c>
      <c r="BC33" s="122">
        <v>1569.636285824</v>
      </c>
      <c r="BD33" s="122">
        <v>24365.903849169001</v>
      </c>
      <c r="BE33" s="122">
        <v>3602.9081973760003</v>
      </c>
      <c r="BF33" s="53">
        <v>22367.578468714</v>
      </c>
    </row>
    <row r="34" spans="1:58" s="105" customFormat="1" x14ac:dyDescent="0.25">
      <c r="A34" s="98" t="s">
        <v>161</v>
      </c>
      <c r="B34" s="99">
        <v>37571.582612762999</v>
      </c>
      <c r="C34" s="100">
        <v>108.82697702900001</v>
      </c>
      <c r="D34" s="100">
        <v>10152.988204544001</v>
      </c>
      <c r="E34" s="101">
        <v>1734.5400583569999</v>
      </c>
      <c r="F34" s="102">
        <v>1443.1820141320002</v>
      </c>
      <c r="G34" s="102">
        <v>1263.36320576</v>
      </c>
      <c r="H34" s="102">
        <v>568.24602589300002</v>
      </c>
      <c r="I34" s="103">
        <v>5143.6569004020002</v>
      </c>
      <c r="J34" s="100">
        <v>13009.430006789</v>
      </c>
      <c r="K34" s="100">
        <v>13060.980085000001</v>
      </c>
      <c r="L34" s="101">
        <v>3587.6051777799998</v>
      </c>
      <c r="M34" s="102">
        <v>3738.725369967</v>
      </c>
      <c r="N34" s="102">
        <v>673.99339436100001</v>
      </c>
      <c r="O34" s="102">
        <v>858.73704679399998</v>
      </c>
      <c r="P34" s="102">
        <v>419.84243014600003</v>
      </c>
      <c r="Q34" s="102">
        <v>275.70359713099998</v>
      </c>
      <c r="R34" s="102">
        <v>3151.8742471700002</v>
      </c>
      <c r="S34" s="104">
        <v>354.49882165100001</v>
      </c>
      <c r="T34" s="163">
        <v>1239.357339401</v>
      </c>
      <c r="U34" s="100">
        <v>36134.97280471</v>
      </c>
      <c r="V34" s="100">
        <v>126.11748699866668</v>
      </c>
      <c r="W34" s="100">
        <v>9724.061463168</v>
      </c>
      <c r="X34" s="120">
        <v>1633.6147772276665</v>
      </c>
      <c r="Y34" s="120">
        <v>1443.3456591220001</v>
      </c>
      <c r="Z34" s="120">
        <v>1228.3459612516665</v>
      </c>
      <c r="AA34" s="120">
        <v>646.71796590066663</v>
      </c>
      <c r="AB34" s="120">
        <v>4772.0370996660004</v>
      </c>
      <c r="AC34" s="100">
        <v>12040.449215706334</v>
      </c>
      <c r="AD34" s="100">
        <v>12946.202647038001</v>
      </c>
      <c r="AE34" s="120">
        <v>3588.7855605929999</v>
      </c>
      <c r="AF34" s="120">
        <v>3628.502837644</v>
      </c>
      <c r="AG34" s="120">
        <v>732.09826169166661</v>
      </c>
      <c r="AH34" s="120">
        <v>819.63489392266672</v>
      </c>
      <c r="AI34" s="120">
        <v>410.88310809966669</v>
      </c>
      <c r="AJ34" s="120">
        <v>277.89131749166671</v>
      </c>
      <c r="AK34" s="120">
        <v>3097.2970983973332</v>
      </c>
      <c r="AL34" s="120">
        <v>391.10956919799997</v>
      </c>
      <c r="AM34" s="100">
        <v>1298.1419917990002</v>
      </c>
      <c r="AN34" s="100">
        <v>238745.34132538602</v>
      </c>
      <c r="AO34" s="100">
        <v>784.03467393000005</v>
      </c>
      <c r="AP34" s="100">
        <v>54251.673732677998</v>
      </c>
      <c r="AQ34" s="120">
        <v>14061.261700389001</v>
      </c>
      <c r="AR34" s="120">
        <v>10328.104649571998</v>
      </c>
      <c r="AS34" s="120">
        <v>3704.3263652370001</v>
      </c>
      <c r="AT34" s="120">
        <v>1169.746934172</v>
      </c>
      <c r="AU34" s="120">
        <v>24988.234083307998</v>
      </c>
      <c r="AV34" s="100">
        <v>51614.467262580998</v>
      </c>
      <c r="AW34" s="100">
        <v>109946.000419955</v>
      </c>
      <c r="AX34" s="120">
        <v>33663.003125659998</v>
      </c>
      <c r="AY34" s="120">
        <v>28993.084601824004</v>
      </c>
      <c r="AZ34" s="120">
        <v>12482.538747599001</v>
      </c>
      <c r="BA34" s="120">
        <v>3949.4629181569999</v>
      </c>
      <c r="BB34" s="120">
        <v>1895.65830512</v>
      </c>
      <c r="BC34" s="120">
        <v>1214.9786209469999</v>
      </c>
      <c r="BD34" s="120">
        <v>23849.174625395</v>
      </c>
      <c r="BE34" s="120">
        <v>3898.0994752530005</v>
      </c>
      <c r="BF34" s="100">
        <v>22149.165236241999</v>
      </c>
    </row>
    <row r="35" spans="1:58" s="29" customFormat="1" x14ac:dyDescent="0.25">
      <c r="A35" s="37" t="s">
        <v>162</v>
      </c>
      <c r="B35" s="59">
        <v>37547.826152369002</v>
      </c>
      <c r="C35" s="74">
        <v>101.129063535</v>
      </c>
      <c r="D35" s="74">
        <v>10152.051340246</v>
      </c>
      <c r="E35" s="60">
        <v>1814.505289488</v>
      </c>
      <c r="F35" s="61">
        <v>1449.2702210150001</v>
      </c>
      <c r="G35" s="61">
        <v>1285.3530337919999</v>
      </c>
      <c r="H35" s="61">
        <v>563.69307395700002</v>
      </c>
      <c r="I35" s="62">
        <v>5039.2297219940001</v>
      </c>
      <c r="J35" s="74">
        <v>13555.222958756</v>
      </c>
      <c r="K35" s="74">
        <v>12655.208335187999</v>
      </c>
      <c r="L35" s="60">
        <v>3353.7725169720002</v>
      </c>
      <c r="M35" s="61">
        <v>3979.7721662089998</v>
      </c>
      <c r="N35" s="61">
        <v>567.080760027</v>
      </c>
      <c r="O35" s="61">
        <v>597.05948903800004</v>
      </c>
      <c r="P35" s="61">
        <v>451.73092691699998</v>
      </c>
      <c r="Q35" s="61">
        <v>273.96424620900001</v>
      </c>
      <c r="R35" s="61">
        <v>3037.0317858160001</v>
      </c>
      <c r="S35" s="63">
        <v>394.79644400000001</v>
      </c>
      <c r="T35" s="162">
        <v>1084.2144546439999</v>
      </c>
      <c r="U35" s="52">
        <v>36888.156789645</v>
      </c>
      <c r="V35" s="52">
        <v>110.61220811599999</v>
      </c>
      <c r="W35" s="52">
        <v>9876.0880969236659</v>
      </c>
      <c r="X35" s="121">
        <v>1709.8911294743332</v>
      </c>
      <c r="Y35" s="121">
        <v>1531.9496597126665</v>
      </c>
      <c r="Z35" s="121">
        <v>1272.7531225396667</v>
      </c>
      <c r="AA35" s="121">
        <v>533.58076992766667</v>
      </c>
      <c r="AB35" s="121">
        <v>4827.9134152693341</v>
      </c>
      <c r="AC35" s="52">
        <v>12800.401046372333</v>
      </c>
      <c r="AD35" s="52">
        <v>12782.342047226331</v>
      </c>
      <c r="AE35" s="121">
        <v>3531.973105203333</v>
      </c>
      <c r="AF35" s="121">
        <v>3686.610436338</v>
      </c>
      <c r="AG35" s="121">
        <v>678.97979065699997</v>
      </c>
      <c r="AH35" s="121">
        <v>716.23553445766674</v>
      </c>
      <c r="AI35" s="121">
        <v>451.44931626266663</v>
      </c>
      <c r="AJ35" s="121">
        <v>287.28426981299998</v>
      </c>
      <c r="AK35" s="121">
        <v>3046.298392616</v>
      </c>
      <c r="AL35" s="121">
        <v>383.51120187866667</v>
      </c>
      <c r="AM35" s="52">
        <v>1318.7133910066668</v>
      </c>
      <c r="AN35" s="53">
        <v>247986.58634982602</v>
      </c>
      <c r="AO35" s="53">
        <v>837.88766071800001</v>
      </c>
      <c r="AP35" s="53">
        <v>56655.468657622005</v>
      </c>
      <c r="AQ35" s="122">
        <v>15388.695969242001</v>
      </c>
      <c r="AR35" s="122">
        <v>11811.727952441999</v>
      </c>
      <c r="AS35" s="122">
        <v>4224.3670223709996</v>
      </c>
      <c r="AT35" s="122">
        <v>1072.6062586110002</v>
      </c>
      <c r="AU35" s="122">
        <v>24158.071454956</v>
      </c>
      <c r="AV35" s="53">
        <v>53806.389987104994</v>
      </c>
      <c r="AW35" s="53">
        <v>114216.86285446401</v>
      </c>
      <c r="AX35" s="122">
        <v>35209.491844778997</v>
      </c>
      <c r="AY35" s="122">
        <v>30811.536271412006</v>
      </c>
      <c r="AZ35" s="122">
        <v>12758.635261303001</v>
      </c>
      <c r="BA35" s="122">
        <v>3389.9193633969999</v>
      </c>
      <c r="BB35" s="122">
        <v>2036.8236482510001</v>
      </c>
      <c r="BC35" s="122">
        <v>1456.865724906</v>
      </c>
      <c r="BD35" s="122">
        <v>24429.236771282998</v>
      </c>
      <c r="BE35" s="122">
        <v>4124.3539691329997</v>
      </c>
      <c r="BF35" s="53">
        <v>22469.977189917001</v>
      </c>
    </row>
    <row r="36" spans="1:58" s="29" customFormat="1" x14ac:dyDescent="0.25">
      <c r="A36" s="37" t="s">
        <v>163</v>
      </c>
      <c r="B36" s="59">
        <v>38044.596017153002</v>
      </c>
      <c r="C36" s="74">
        <v>84.848624001000005</v>
      </c>
      <c r="D36" s="74">
        <v>10637.666305129</v>
      </c>
      <c r="E36" s="60">
        <v>1917.3506594739999</v>
      </c>
      <c r="F36" s="61">
        <v>1523.409862255</v>
      </c>
      <c r="G36" s="61">
        <v>1412.13469304</v>
      </c>
      <c r="H36" s="61">
        <v>713.86765403100003</v>
      </c>
      <c r="I36" s="62">
        <v>5070.9034363290002</v>
      </c>
      <c r="J36" s="74">
        <v>13519.756860313</v>
      </c>
      <c r="K36" s="74">
        <v>12568.206125393001</v>
      </c>
      <c r="L36" s="60">
        <v>3273.0993766189999</v>
      </c>
      <c r="M36" s="61">
        <v>3851.1671341679998</v>
      </c>
      <c r="N36" s="61">
        <v>604.14602388000003</v>
      </c>
      <c r="O36" s="61">
        <v>462.48971911799998</v>
      </c>
      <c r="P36" s="61">
        <v>541.31816939800001</v>
      </c>
      <c r="Q36" s="61">
        <v>275.35726137199998</v>
      </c>
      <c r="R36" s="61">
        <v>3145.3190056489998</v>
      </c>
      <c r="S36" s="63">
        <v>415.309435189</v>
      </c>
      <c r="T36" s="162">
        <v>1234.118102317</v>
      </c>
      <c r="U36" s="52">
        <v>38363.849449022331</v>
      </c>
      <c r="V36" s="52">
        <v>93.800374449333333</v>
      </c>
      <c r="W36" s="52">
        <v>10488.299905651666</v>
      </c>
      <c r="X36" s="121">
        <v>1891.9513660380001</v>
      </c>
      <c r="Y36" s="121">
        <v>1579.9439797913335</v>
      </c>
      <c r="Z36" s="121">
        <v>1249.7079877683334</v>
      </c>
      <c r="AA36" s="121">
        <v>666.36995606133326</v>
      </c>
      <c r="AB36" s="121">
        <v>5100.3266159926661</v>
      </c>
      <c r="AC36" s="52">
        <v>13519.912845838668</v>
      </c>
      <c r="AD36" s="52">
        <v>12918.443559331332</v>
      </c>
      <c r="AE36" s="121">
        <v>3529.5495372549999</v>
      </c>
      <c r="AF36" s="121">
        <v>3839.5578688676665</v>
      </c>
      <c r="AG36" s="121">
        <v>701.46959463166661</v>
      </c>
      <c r="AH36" s="121">
        <v>528.8222190759999</v>
      </c>
      <c r="AI36" s="121">
        <v>526.47183015266671</v>
      </c>
      <c r="AJ36" s="121">
        <v>282.94834194866667</v>
      </c>
      <c r="AK36" s="121">
        <v>3102.0930242849995</v>
      </c>
      <c r="AL36" s="121">
        <v>407.53114311466669</v>
      </c>
      <c r="AM36" s="52">
        <v>1343.3927637513332</v>
      </c>
      <c r="AN36" s="53">
        <v>254071.44565707201</v>
      </c>
      <c r="AO36" s="53">
        <v>641.81246691000001</v>
      </c>
      <c r="AP36" s="53">
        <v>58539.829900999997</v>
      </c>
      <c r="AQ36" s="122">
        <v>16830.261018248999</v>
      </c>
      <c r="AR36" s="122">
        <v>11246.331648793001</v>
      </c>
      <c r="AS36" s="122">
        <v>4285.0356683919999</v>
      </c>
      <c r="AT36" s="122">
        <v>1366.254821172</v>
      </c>
      <c r="AU36" s="122">
        <v>24811.946744394001</v>
      </c>
      <c r="AV36" s="53">
        <v>56334.612919637999</v>
      </c>
      <c r="AW36" s="53">
        <v>116297.81683331299</v>
      </c>
      <c r="AX36" s="122">
        <v>34869.793070462998</v>
      </c>
      <c r="AY36" s="122">
        <v>32130.330858139998</v>
      </c>
      <c r="AZ36" s="122">
        <v>13520.644361322</v>
      </c>
      <c r="BA36" s="122">
        <v>3313.0152695400002</v>
      </c>
      <c r="BB36" s="122">
        <v>2375.8363505589996</v>
      </c>
      <c r="BC36" s="122">
        <v>1647.24838327</v>
      </c>
      <c r="BD36" s="122">
        <v>24726.605329156002</v>
      </c>
      <c r="BE36" s="122">
        <v>3714.343210863</v>
      </c>
      <c r="BF36" s="53">
        <v>22257.373536211002</v>
      </c>
    </row>
    <row r="37" spans="1:58" s="29" customFormat="1" x14ac:dyDescent="0.25">
      <c r="A37" s="37" t="s">
        <v>164</v>
      </c>
      <c r="B37" s="59">
        <v>39130.790195602996</v>
      </c>
      <c r="C37" s="74">
        <v>100.559853546</v>
      </c>
      <c r="D37" s="74">
        <v>10984.889832587</v>
      </c>
      <c r="E37" s="60">
        <v>1907.19049309</v>
      </c>
      <c r="F37" s="61">
        <v>1532.1246475150001</v>
      </c>
      <c r="G37" s="61">
        <v>1381.763477963</v>
      </c>
      <c r="H37" s="61">
        <v>893.55469676200005</v>
      </c>
      <c r="I37" s="62">
        <v>5270.2565172570003</v>
      </c>
      <c r="J37" s="74">
        <v>13900.92569009</v>
      </c>
      <c r="K37" s="74">
        <v>12796.350681114001</v>
      </c>
      <c r="L37" s="60">
        <v>3413.2415624539999</v>
      </c>
      <c r="M37" s="61">
        <v>4175.8184395890003</v>
      </c>
      <c r="N37" s="61">
        <v>567.52086996599996</v>
      </c>
      <c r="O37" s="61">
        <v>594.01168697399999</v>
      </c>
      <c r="P37" s="61">
        <v>449.30849224299999</v>
      </c>
      <c r="Q37" s="61">
        <v>381.62986522400001</v>
      </c>
      <c r="R37" s="61">
        <v>2862.23334987</v>
      </c>
      <c r="S37" s="63">
        <v>352.58641479400001</v>
      </c>
      <c r="T37" s="162">
        <v>1348.0641382660001</v>
      </c>
      <c r="U37" s="52">
        <v>37870.538321030668</v>
      </c>
      <c r="V37" s="52">
        <v>109.57639177033333</v>
      </c>
      <c r="W37" s="52">
        <v>10424.453067388</v>
      </c>
      <c r="X37" s="121">
        <v>1820.652241453</v>
      </c>
      <c r="Y37" s="121">
        <v>1558.3161821723334</v>
      </c>
      <c r="Z37" s="121">
        <v>1321.7980212743332</v>
      </c>
      <c r="AA37" s="121">
        <v>761.05419803433335</v>
      </c>
      <c r="AB37" s="121">
        <v>4962.6324244540001</v>
      </c>
      <c r="AC37" s="52">
        <v>12902.653094009665</v>
      </c>
      <c r="AD37" s="52">
        <v>13002.263175974333</v>
      </c>
      <c r="AE37" s="121">
        <v>3537.206121115667</v>
      </c>
      <c r="AF37" s="121">
        <v>3964.1885032503328</v>
      </c>
      <c r="AG37" s="121">
        <v>719.25468340633324</v>
      </c>
      <c r="AH37" s="121">
        <v>526.29120281433336</v>
      </c>
      <c r="AI37" s="121">
        <v>559.73853718233329</v>
      </c>
      <c r="AJ37" s="121">
        <v>301.04239594566667</v>
      </c>
      <c r="AK37" s="121">
        <v>2977.7633351610002</v>
      </c>
      <c r="AL37" s="121">
        <v>416.77839709866663</v>
      </c>
      <c r="AM37" s="52">
        <v>1431.5925918883333</v>
      </c>
      <c r="AN37" s="53">
        <v>253484.08798372402</v>
      </c>
      <c r="AO37" s="53">
        <v>735.40010821800001</v>
      </c>
      <c r="AP37" s="53">
        <v>58214.477078140997</v>
      </c>
      <c r="AQ37" s="122">
        <v>16357.357719508</v>
      </c>
      <c r="AR37" s="122">
        <v>11463.424981321001</v>
      </c>
      <c r="AS37" s="122">
        <v>4442.8168800000003</v>
      </c>
      <c r="AT37" s="122">
        <v>1379.9325780439999</v>
      </c>
      <c r="AU37" s="122">
        <v>24570.944919267997</v>
      </c>
      <c r="AV37" s="53">
        <v>54317.923895628002</v>
      </c>
      <c r="AW37" s="53">
        <v>115948.69622878899</v>
      </c>
      <c r="AX37" s="122">
        <v>34081.472356159997</v>
      </c>
      <c r="AY37" s="122">
        <v>33290.199808159996</v>
      </c>
      <c r="AZ37" s="122">
        <v>13242.976337511001</v>
      </c>
      <c r="BA37" s="122">
        <v>3239.6148572239999</v>
      </c>
      <c r="BB37" s="122">
        <v>2151.2719945259996</v>
      </c>
      <c r="BC37" s="122">
        <v>1647.1504124549999</v>
      </c>
      <c r="BD37" s="122">
        <v>23903.042006673</v>
      </c>
      <c r="BE37" s="122">
        <v>4392.9684560799997</v>
      </c>
      <c r="BF37" s="53">
        <v>24267.590672947998</v>
      </c>
    </row>
    <row r="38" spans="1:58" s="105" customFormat="1" x14ac:dyDescent="0.25">
      <c r="A38" s="98" t="s">
        <v>165</v>
      </c>
      <c r="B38" s="99">
        <v>39285.521467781</v>
      </c>
      <c r="C38" s="100">
        <v>113.072351513</v>
      </c>
      <c r="D38" s="100">
        <v>10836.564406383</v>
      </c>
      <c r="E38" s="101">
        <v>1760.1267458899999</v>
      </c>
      <c r="F38" s="102">
        <v>1626.3270671619998</v>
      </c>
      <c r="G38" s="102">
        <v>1260.3107028300001</v>
      </c>
      <c r="H38" s="102">
        <v>781.63926141299999</v>
      </c>
      <c r="I38" s="103">
        <v>5408.160629088</v>
      </c>
      <c r="J38" s="100">
        <v>14055.083031896</v>
      </c>
      <c r="K38" s="100">
        <v>13002.053939397998</v>
      </c>
      <c r="L38" s="101">
        <v>3694.6351821220001</v>
      </c>
      <c r="M38" s="102">
        <v>4103.3199612190001</v>
      </c>
      <c r="N38" s="102">
        <v>681.97259769799996</v>
      </c>
      <c r="O38" s="102">
        <v>480.30652055100001</v>
      </c>
      <c r="P38" s="102">
        <v>498.42779020299997</v>
      </c>
      <c r="Q38" s="102">
        <v>251.67352980199999</v>
      </c>
      <c r="R38" s="102">
        <v>2936.8822814149999</v>
      </c>
      <c r="S38" s="104">
        <v>354.83607638799998</v>
      </c>
      <c r="T38" s="163">
        <v>1278.7477385909999</v>
      </c>
      <c r="U38" s="100">
        <v>38904.278804112662</v>
      </c>
      <c r="V38" s="100">
        <v>101.34823126966667</v>
      </c>
      <c r="W38" s="100">
        <v>10746.792771100667</v>
      </c>
      <c r="X38" s="120">
        <v>1795.3701079510001</v>
      </c>
      <c r="Y38" s="120">
        <v>1592.2572503966667</v>
      </c>
      <c r="Z38" s="120">
        <v>1301.8055071609999</v>
      </c>
      <c r="AA38" s="120">
        <v>818.79412888566674</v>
      </c>
      <c r="AB38" s="120">
        <v>5238.5657767063321</v>
      </c>
      <c r="AC38" s="100">
        <v>13487.818977827001</v>
      </c>
      <c r="AD38" s="100">
        <v>13220.581716275665</v>
      </c>
      <c r="AE38" s="120">
        <v>3761.7790386493339</v>
      </c>
      <c r="AF38" s="120">
        <v>4177.6459325166661</v>
      </c>
      <c r="AG38" s="120">
        <v>700.4731078376667</v>
      </c>
      <c r="AH38" s="120">
        <v>470.04313035366664</v>
      </c>
      <c r="AI38" s="120">
        <v>523.82384225433339</v>
      </c>
      <c r="AJ38" s="120">
        <v>236.36877799666664</v>
      </c>
      <c r="AK38" s="120">
        <v>2999.4272930506668</v>
      </c>
      <c r="AL38" s="120">
        <v>351.0205936166667</v>
      </c>
      <c r="AM38" s="100">
        <v>1347.7371076396669</v>
      </c>
      <c r="AN38" s="100">
        <v>256489.59009991097</v>
      </c>
      <c r="AO38" s="100">
        <v>736.46139826000001</v>
      </c>
      <c r="AP38" s="100">
        <v>58543.267080517006</v>
      </c>
      <c r="AQ38" s="120">
        <v>15682.336688362</v>
      </c>
      <c r="AR38" s="120">
        <v>11641.658109673001</v>
      </c>
      <c r="AS38" s="120">
        <v>4212.0684865170006</v>
      </c>
      <c r="AT38" s="120">
        <v>1420.9278786039999</v>
      </c>
      <c r="AU38" s="120">
        <v>25586.275917361003</v>
      </c>
      <c r="AV38" s="100">
        <v>55747.113021560996</v>
      </c>
      <c r="AW38" s="100">
        <v>118881.36355186801</v>
      </c>
      <c r="AX38" s="120">
        <v>38147.997519575998</v>
      </c>
      <c r="AY38" s="120">
        <v>33727.457635268001</v>
      </c>
      <c r="AZ38" s="120">
        <v>12758.666938011</v>
      </c>
      <c r="BA38" s="120">
        <v>3372.6374161559997</v>
      </c>
      <c r="BB38" s="120">
        <v>2275.5297414779998</v>
      </c>
      <c r="BC38" s="120">
        <v>1247.2747677359998</v>
      </c>
      <c r="BD38" s="120">
        <v>23576.802161132</v>
      </c>
      <c r="BE38" s="120">
        <v>3774.9973725110003</v>
      </c>
      <c r="BF38" s="100">
        <v>22581.385047705</v>
      </c>
    </row>
    <row r="39" spans="1:58" s="29" customFormat="1" x14ac:dyDescent="0.25">
      <c r="A39" s="37" t="s">
        <v>166</v>
      </c>
      <c r="B39" s="59">
        <v>40255.877417141004</v>
      </c>
      <c r="C39" s="74">
        <v>118.46667528099999</v>
      </c>
      <c r="D39" s="74">
        <v>10931.807947612</v>
      </c>
      <c r="E39" s="60">
        <v>1776.0026546219999</v>
      </c>
      <c r="F39" s="61">
        <v>1641.2201984219998</v>
      </c>
      <c r="G39" s="61">
        <v>1276.6884242460001</v>
      </c>
      <c r="H39" s="61">
        <v>876.91904015800003</v>
      </c>
      <c r="I39" s="62">
        <v>5360.9776301640004</v>
      </c>
      <c r="J39" s="74">
        <v>13831.665132785</v>
      </c>
      <c r="K39" s="74">
        <v>14026.266044193</v>
      </c>
      <c r="L39" s="60">
        <v>3931.1712681720001</v>
      </c>
      <c r="M39" s="61">
        <v>4517.7526268210004</v>
      </c>
      <c r="N39" s="61">
        <v>699.75770027600004</v>
      </c>
      <c r="O39" s="61">
        <v>403.535843183</v>
      </c>
      <c r="P39" s="61">
        <v>536.77563511400001</v>
      </c>
      <c r="Q39" s="61">
        <v>269.65543128799999</v>
      </c>
      <c r="R39" s="61">
        <v>3311.0865001040002</v>
      </c>
      <c r="S39" s="63">
        <v>356.53103923499998</v>
      </c>
      <c r="T39" s="162">
        <v>1347.6716172700001</v>
      </c>
      <c r="U39" s="52">
        <v>39416.331572892006</v>
      </c>
      <c r="V39" s="52">
        <v>124.03786317733334</v>
      </c>
      <c r="W39" s="52">
        <v>10776.156525893668</v>
      </c>
      <c r="X39" s="121">
        <v>1757.2923886973331</v>
      </c>
      <c r="Y39" s="121">
        <v>1642.4731915776665</v>
      </c>
      <c r="Z39" s="121">
        <v>1270.4535266686664</v>
      </c>
      <c r="AA39" s="121">
        <v>842.0454920676666</v>
      </c>
      <c r="AB39" s="121">
        <v>5263.8919268823338</v>
      </c>
      <c r="AC39" s="52">
        <v>13501.636157451669</v>
      </c>
      <c r="AD39" s="52">
        <v>13581.849020439669</v>
      </c>
      <c r="AE39" s="121">
        <v>3890.320854898333</v>
      </c>
      <c r="AF39" s="121">
        <v>4242.9949892930008</v>
      </c>
      <c r="AG39" s="121">
        <v>794.52992590366659</v>
      </c>
      <c r="AH39" s="121">
        <v>422.45563796499999</v>
      </c>
      <c r="AI39" s="121">
        <v>495.71717946066673</v>
      </c>
      <c r="AJ39" s="121">
        <v>253.91248463399998</v>
      </c>
      <c r="AK39" s="121">
        <v>3092.1707614530001</v>
      </c>
      <c r="AL39" s="121">
        <v>389.74718683200007</v>
      </c>
      <c r="AM39" s="52">
        <v>1432.6520059296665</v>
      </c>
      <c r="AN39" s="53">
        <v>267109.17410724197</v>
      </c>
      <c r="AO39" s="53">
        <v>775.16318539500003</v>
      </c>
      <c r="AP39" s="53">
        <v>59863.200853697999</v>
      </c>
      <c r="AQ39" s="122">
        <v>15777.619435273</v>
      </c>
      <c r="AR39" s="122">
        <v>12152.683887783998</v>
      </c>
      <c r="AS39" s="122">
        <v>4503.9072357080004</v>
      </c>
      <c r="AT39" s="122">
        <v>1322.9065761339998</v>
      </c>
      <c r="AU39" s="122">
        <v>26106.083718798996</v>
      </c>
      <c r="AV39" s="53">
        <v>57166.070343272004</v>
      </c>
      <c r="AW39" s="53">
        <v>124154.998520678</v>
      </c>
      <c r="AX39" s="122">
        <v>37406.388552834003</v>
      </c>
      <c r="AY39" s="122">
        <v>36004.427709484997</v>
      </c>
      <c r="AZ39" s="122">
        <v>13707.173771795002</v>
      </c>
      <c r="BA39" s="122">
        <v>3216.2929262679995</v>
      </c>
      <c r="BB39" s="122">
        <v>2572.3476742150001</v>
      </c>
      <c r="BC39" s="122">
        <v>1361.438391611</v>
      </c>
      <c r="BD39" s="122">
        <v>25820.224397792997</v>
      </c>
      <c r="BE39" s="122">
        <v>4066.7050966769998</v>
      </c>
      <c r="BF39" s="53">
        <v>25149.741204199003</v>
      </c>
    </row>
    <row r="40" spans="1:58" s="29" customFormat="1" x14ac:dyDescent="0.25">
      <c r="A40" s="37" t="s">
        <v>167</v>
      </c>
      <c r="B40" s="59">
        <v>40196.058649951003</v>
      </c>
      <c r="C40" s="74">
        <v>114.802048781</v>
      </c>
      <c r="D40" s="74">
        <v>11042.903507792</v>
      </c>
      <c r="E40" s="60">
        <v>1851.4064389170001</v>
      </c>
      <c r="F40" s="61">
        <v>1575.9845039270001</v>
      </c>
      <c r="G40" s="61">
        <v>1356.208424166</v>
      </c>
      <c r="H40" s="61">
        <v>938.06777267300004</v>
      </c>
      <c r="I40" s="62">
        <v>5321.2363681090001</v>
      </c>
      <c r="J40" s="74">
        <v>13822.326613996</v>
      </c>
      <c r="K40" s="74">
        <v>13820.889254682003</v>
      </c>
      <c r="L40" s="60">
        <v>3602.9716861400002</v>
      </c>
      <c r="M40" s="61">
        <v>4596.2542041289998</v>
      </c>
      <c r="N40" s="61">
        <v>799.59339625899997</v>
      </c>
      <c r="O40" s="61">
        <v>550.73795671400001</v>
      </c>
      <c r="P40" s="61">
        <v>525.59561022800006</v>
      </c>
      <c r="Q40" s="61">
        <v>256.45279920000002</v>
      </c>
      <c r="R40" s="61">
        <v>3150.9767279739999</v>
      </c>
      <c r="S40" s="63">
        <v>338.30687403799999</v>
      </c>
      <c r="T40" s="162">
        <v>1395.1372246999999</v>
      </c>
      <c r="U40" s="52">
        <v>39722.827350429667</v>
      </c>
      <c r="V40" s="52">
        <v>115.72933398800001</v>
      </c>
      <c r="W40" s="52">
        <v>10718.007546117335</v>
      </c>
      <c r="X40" s="121">
        <v>1783.230395156</v>
      </c>
      <c r="Y40" s="121">
        <v>1608.6624150563332</v>
      </c>
      <c r="Z40" s="121">
        <v>1224.0575506279999</v>
      </c>
      <c r="AA40" s="121">
        <v>938.48801454399984</v>
      </c>
      <c r="AB40" s="121">
        <v>5163.5691707330006</v>
      </c>
      <c r="AC40" s="52">
        <v>13254.334888270669</v>
      </c>
      <c r="AD40" s="52">
        <v>14176.233654170997</v>
      </c>
      <c r="AE40" s="121">
        <v>3887.5728575170001</v>
      </c>
      <c r="AF40" s="121">
        <v>4571.2449921309999</v>
      </c>
      <c r="AG40" s="121">
        <v>858.81325849366658</v>
      </c>
      <c r="AH40" s="121">
        <v>506.371340788</v>
      </c>
      <c r="AI40" s="121">
        <v>575.04211110266669</v>
      </c>
      <c r="AJ40" s="121">
        <v>264.30602390766666</v>
      </c>
      <c r="AK40" s="121">
        <v>3148.2113270976665</v>
      </c>
      <c r="AL40" s="121">
        <v>364.67174313333334</v>
      </c>
      <c r="AM40" s="52">
        <v>1458.5219278826664</v>
      </c>
      <c r="AN40" s="53">
        <v>265206.52044512494</v>
      </c>
      <c r="AO40" s="53">
        <v>868.10420765000003</v>
      </c>
      <c r="AP40" s="53">
        <v>59530.530172346989</v>
      </c>
      <c r="AQ40" s="122">
        <v>15610.068108403999</v>
      </c>
      <c r="AR40" s="122">
        <v>12117.958485787</v>
      </c>
      <c r="AS40" s="122">
        <v>4663.2666502669999</v>
      </c>
      <c r="AT40" s="122">
        <v>1201.6969697330001</v>
      </c>
      <c r="AU40" s="122">
        <v>25937.539958156005</v>
      </c>
      <c r="AV40" s="53">
        <v>54100.740769609998</v>
      </c>
      <c r="AW40" s="53">
        <v>125518.82070574502</v>
      </c>
      <c r="AX40" s="122">
        <v>37353.033553369998</v>
      </c>
      <c r="AY40" s="122">
        <v>36620.112099602004</v>
      </c>
      <c r="AZ40" s="122">
        <v>14580.864988217001</v>
      </c>
      <c r="BA40" s="122">
        <v>3988.4053145379999</v>
      </c>
      <c r="BB40" s="122">
        <v>2933.9400882529999</v>
      </c>
      <c r="BC40" s="122">
        <v>1572.1291717019999</v>
      </c>
      <c r="BD40" s="122">
        <v>24762.024149702003</v>
      </c>
      <c r="BE40" s="122">
        <v>3708.311340361</v>
      </c>
      <c r="BF40" s="53">
        <v>25188.324589773001</v>
      </c>
    </row>
    <row r="41" spans="1:58" s="29" customFormat="1" x14ac:dyDescent="0.25">
      <c r="A41" s="37" t="s">
        <v>168</v>
      </c>
      <c r="B41" s="59">
        <v>38582.569132303004</v>
      </c>
      <c r="C41" s="74">
        <v>94.158709271999996</v>
      </c>
      <c r="D41" s="74">
        <v>10793.909766933</v>
      </c>
      <c r="E41" s="60">
        <v>1919.4871319839999</v>
      </c>
      <c r="F41" s="61">
        <v>1575.98212132</v>
      </c>
      <c r="G41" s="61">
        <v>1088.2576158879999</v>
      </c>
      <c r="H41" s="61">
        <v>997.79795745199999</v>
      </c>
      <c r="I41" s="62">
        <v>5212.384940289</v>
      </c>
      <c r="J41" s="74">
        <v>13309.096790658999</v>
      </c>
      <c r="K41" s="74">
        <v>13031.494000488001</v>
      </c>
      <c r="L41" s="60">
        <v>3646.6144887629998</v>
      </c>
      <c r="M41" s="61">
        <v>4082.6494942190002</v>
      </c>
      <c r="N41" s="61">
        <v>747.15840080400005</v>
      </c>
      <c r="O41" s="61">
        <v>416.51766792000001</v>
      </c>
      <c r="P41" s="61">
        <v>490.41267944399999</v>
      </c>
      <c r="Q41" s="61">
        <v>223.32072023200001</v>
      </c>
      <c r="R41" s="61">
        <v>3070.266432805</v>
      </c>
      <c r="S41" s="63">
        <v>354.55411630100002</v>
      </c>
      <c r="T41" s="162">
        <v>1353.9098649509999</v>
      </c>
      <c r="U41" s="52">
        <v>38479.058971910672</v>
      </c>
      <c r="V41" s="52">
        <v>93.291404947666663</v>
      </c>
      <c r="W41" s="52">
        <v>10631.906516894333</v>
      </c>
      <c r="X41" s="121">
        <v>1840.0430650643332</v>
      </c>
      <c r="Y41" s="121">
        <v>1554.0514776266666</v>
      </c>
      <c r="Z41" s="121">
        <v>1148.8284109326667</v>
      </c>
      <c r="AA41" s="121">
        <v>1005.5735404846668</v>
      </c>
      <c r="AB41" s="121">
        <v>5083.4100227860008</v>
      </c>
      <c r="AC41" s="52">
        <v>12792.372149137334</v>
      </c>
      <c r="AD41" s="52">
        <v>13521.806496039</v>
      </c>
      <c r="AE41" s="121">
        <v>3679.367740516333</v>
      </c>
      <c r="AF41" s="121">
        <v>4255.9881364149996</v>
      </c>
      <c r="AG41" s="121">
        <v>813.15122307933336</v>
      </c>
      <c r="AH41" s="121">
        <v>465.48193225166665</v>
      </c>
      <c r="AI41" s="121">
        <v>555.41750856566659</v>
      </c>
      <c r="AJ41" s="121">
        <v>236.66216814233334</v>
      </c>
      <c r="AK41" s="121">
        <v>3147.2791509116664</v>
      </c>
      <c r="AL41" s="121">
        <v>368.458636157</v>
      </c>
      <c r="AM41" s="52">
        <v>1439.6824048923334</v>
      </c>
      <c r="AN41" s="53">
        <v>257679.03677715198</v>
      </c>
      <c r="AO41" s="53">
        <v>660.576334008</v>
      </c>
      <c r="AP41" s="53">
        <v>58901.799579026003</v>
      </c>
      <c r="AQ41" s="122">
        <v>16124.937794224999</v>
      </c>
      <c r="AR41" s="122">
        <v>11794.405040185</v>
      </c>
      <c r="AS41" s="122">
        <v>4022.5695561140001</v>
      </c>
      <c r="AT41" s="122">
        <v>1555.861955692</v>
      </c>
      <c r="AU41" s="122">
        <v>25404.02523281</v>
      </c>
      <c r="AV41" s="53">
        <v>56251.549558089006</v>
      </c>
      <c r="AW41" s="53">
        <v>118265.01228582201</v>
      </c>
      <c r="AX41" s="122">
        <v>34768.77833365</v>
      </c>
      <c r="AY41" s="122">
        <v>33358.934139411998</v>
      </c>
      <c r="AZ41" s="122">
        <v>14772.703135735002</v>
      </c>
      <c r="BA41" s="122">
        <v>2882.2302793090003</v>
      </c>
      <c r="BB41" s="122">
        <v>2485.579280206</v>
      </c>
      <c r="BC41" s="122">
        <v>1080.987857005</v>
      </c>
      <c r="BD41" s="122">
        <v>24800.860777413996</v>
      </c>
      <c r="BE41" s="122">
        <v>4114.9384830910003</v>
      </c>
      <c r="BF41" s="53">
        <v>23600.099020207002</v>
      </c>
    </row>
    <row r="42" spans="1:58" s="105" customFormat="1" x14ac:dyDescent="0.25">
      <c r="A42" s="98" t="s">
        <v>169</v>
      </c>
      <c r="B42" s="99">
        <v>38350.012970722004</v>
      </c>
      <c r="C42" s="100">
        <v>112.390323583</v>
      </c>
      <c r="D42" s="100">
        <v>10298.721642491</v>
      </c>
      <c r="E42" s="101">
        <v>1827.2044629750001</v>
      </c>
      <c r="F42" s="102">
        <v>1710.429003704</v>
      </c>
      <c r="G42" s="102">
        <v>862.98900456800004</v>
      </c>
      <c r="H42" s="102">
        <v>888.41624731100001</v>
      </c>
      <c r="I42" s="103">
        <v>5009.682923933</v>
      </c>
      <c r="J42" s="100">
        <v>12886.372615292999</v>
      </c>
      <c r="K42" s="100">
        <v>13679.909915875</v>
      </c>
      <c r="L42" s="101">
        <v>3735.4060051010001</v>
      </c>
      <c r="M42" s="102">
        <v>4393.8952303260003</v>
      </c>
      <c r="N42" s="102">
        <v>723.11683495399996</v>
      </c>
      <c r="O42" s="102">
        <v>512.50569435199998</v>
      </c>
      <c r="P42" s="102">
        <v>362.142906063</v>
      </c>
      <c r="Q42" s="102">
        <v>271.093133905</v>
      </c>
      <c r="R42" s="102">
        <v>3291.5511678170001</v>
      </c>
      <c r="S42" s="104">
        <v>390.19894335700002</v>
      </c>
      <c r="T42" s="163">
        <v>1372.6184734799999</v>
      </c>
      <c r="U42" s="100">
        <v>38659.691710455001</v>
      </c>
      <c r="V42" s="100">
        <v>100.00022873099999</v>
      </c>
      <c r="W42" s="100">
        <v>10541.58435893</v>
      </c>
      <c r="X42" s="120">
        <v>1827.4613093753333</v>
      </c>
      <c r="Y42" s="120">
        <v>1656.5955989309998</v>
      </c>
      <c r="Z42" s="120">
        <v>1021.6765687970001</v>
      </c>
      <c r="AA42" s="120">
        <v>956.77887564233333</v>
      </c>
      <c r="AB42" s="120">
        <v>5079.072006184334</v>
      </c>
      <c r="AC42" s="100">
        <v>12980.231137506998</v>
      </c>
      <c r="AD42" s="100">
        <v>13581.542250678667</v>
      </c>
      <c r="AE42" s="120">
        <v>3735.9871909649996</v>
      </c>
      <c r="AF42" s="120">
        <v>4305.4143017626666</v>
      </c>
      <c r="AG42" s="120">
        <v>820.11733064366672</v>
      </c>
      <c r="AH42" s="120">
        <v>457.93660311299999</v>
      </c>
      <c r="AI42" s="120">
        <v>395.3549420253334</v>
      </c>
      <c r="AJ42" s="120">
        <v>254.13285882733331</v>
      </c>
      <c r="AK42" s="120">
        <v>3219.275198005334</v>
      </c>
      <c r="AL42" s="120">
        <v>393.32382533633336</v>
      </c>
      <c r="AM42" s="100">
        <v>1456.3337346083333</v>
      </c>
      <c r="AN42" s="100">
        <v>257085.90367556302</v>
      </c>
      <c r="AO42" s="100">
        <v>747.86077701099998</v>
      </c>
      <c r="AP42" s="100">
        <v>56779.899851961993</v>
      </c>
      <c r="AQ42" s="120">
        <v>14891.186658749</v>
      </c>
      <c r="AR42" s="120">
        <v>12323.746930189998</v>
      </c>
      <c r="AS42" s="120">
        <v>3732.1578077110003</v>
      </c>
      <c r="AT42" s="120">
        <v>1822.677666588</v>
      </c>
      <c r="AU42" s="120">
        <v>24010.130788724</v>
      </c>
      <c r="AV42" s="100">
        <v>55631.097138306999</v>
      </c>
      <c r="AW42" s="100">
        <v>120726.28636859401</v>
      </c>
      <c r="AX42" s="120">
        <v>35561.276137401001</v>
      </c>
      <c r="AY42" s="120">
        <v>34416.413255339001</v>
      </c>
      <c r="AZ42" s="120">
        <v>14167.725556904999</v>
      </c>
      <c r="BA42" s="120">
        <v>3737.8504918509998</v>
      </c>
      <c r="BB42" s="120">
        <v>2145.6177899980003</v>
      </c>
      <c r="BC42" s="120">
        <v>1504.598726918</v>
      </c>
      <c r="BD42" s="120">
        <v>25720.121685802002</v>
      </c>
      <c r="BE42" s="120">
        <v>3472.6827243799999</v>
      </c>
      <c r="BF42" s="100">
        <v>23200.759539689003</v>
      </c>
    </row>
    <row r="43" spans="1:58" s="29" customFormat="1" x14ac:dyDescent="0.25">
      <c r="A43" s="37" t="s">
        <v>170</v>
      </c>
      <c r="B43" s="59">
        <v>40536.055843695998</v>
      </c>
      <c r="C43" s="74">
        <v>132.96408287099999</v>
      </c>
      <c r="D43" s="74">
        <v>11443.741230236999</v>
      </c>
      <c r="E43" s="60">
        <v>1858.5709343389999</v>
      </c>
      <c r="F43" s="61">
        <v>1968.8584790919999</v>
      </c>
      <c r="G43" s="61">
        <v>1057.687302847</v>
      </c>
      <c r="H43" s="61">
        <v>1178.0274437200001</v>
      </c>
      <c r="I43" s="62">
        <v>5380.5970702389995</v>
      </c>
      <c r="J43" s="74">
        <v>13228.950117779999</v>
      </c>
      <c r="K43" s="74">
        <v>14446.333485466001</v>
      </c>
      <c r="L43" s="60">
        <v>4134.4583823510002</v>
      </c>
      <c r="M43" s="61">
        <v>4464.3314425890003</v>
      </c>
      <c r="N43" s="61">
        <v>765.34444139899995</v>
      </c>
      <c r="O43" s="61">
        <v>466.73336656200001</v>
      </c>
      <c r="P43" s="61">
        <v>479.38689785399998</v>
      </c>
      <c r="Q43" s="61">
        <v>197.81521670000001</v>
      </c>
      <c r="R43" s="61">
        <v>3407.175814494</v>
      </c>
      <c r="S43" s="63">
        <v>531.08792351700004</v>
      </c>
      <c r="T43" s="162">
        <v>1284.0669273420001</v>
      </c>
      <c r="U43" s="52">
        <v>40294.52721097233</v>
      </c>
      <c r="V43" s="52">
        <v>140.42192855666667</v>
      </c>
      <c r="W43" s="52">
        <v>11052.868263029333</v>
      </c>
      <c r="X43" s="121">
        <v>1807.9630620099999</v>
      </c>
      <c r="Y43" s="121">
        <v>1792.5796026159999</v>
      </c>
      <c r="Z43" s="121">
        <v>1058.0835543466667</v>
      </c>
      <c r="AA43" s="121">
        <v>1166.3277394919999</v>
      </c>
      <c r="AB43" s="121">
        <v>5227.914304564667</v>
      </c>
      <c r="AC43" s="52">
        <v>13133.981798748333</v>
      </c>
      <c r="AD43" s="52">
        <v>14529.666655014</v>
      </c>
      <c r="AE43" s="121">
        <v>4143.8184458153328</v>
      </c>
      <c r="AF43" s="121">
        <v>4578.8536270449995</v>
      </c>
      <c r="AG43" s="121">
        <v>864.90829095800007</v>
      </c>
      <c r="AH43" s="121">
        <v>467.34690278266663</v>
      </c>
      <c r="AI43" s="121">
        <v>430.21121896666665</v>
      </c>
      <c r="AJ43" s="121">
        <v>203.257598452</v>
      </c>
      <c r="AK43" s="121">
        <v>3335.4782582860003</v>
      </c>
      <c r="AL43" s="121">
        <v>505.79231270833333</v>
      </c>
      <c r="AM43" s="52">
        <v>1437.588565624</v>
      </c>
      <c r="AN43" s="53">
        <v>272350.53386616299</v>
      </c>
      <c r="AO43" s="53">
        <v>1149.8319468270001</v>
      </c>
      <c r="AP43" s="53">
        <v>59261.614670467003</v>
      </c>
      <c r="AQ43" s="122">
        <v>15671.306990768002</v>
      </c>
      <c r="AR43" s="122">
        <v>12816.307659831</v>
      </c>
      <c r="AS43" s="122">
        <v>3830.3878780759997</v>
      </c>
      <c r="AT43" s="122">
        <v>1315.7966439449999</v>
      </c>
      <c r="AU43" s="122">
        <v>25627.815497846997</v>
      </c>
      <c r="AV43" s="53">
        <v>57171.279684567999</v>
      </c>
      <c r="AW43" s="53">
        <v>129793.15137672199</v>
      </c>
      <c r="AX43" s="122">
        <v>39132.180919974999</v>
      </c>
      <c r="AY43" s="122">
        <v>37233.303266121002</v>
      </c>
      <c r="AZ43" s="122">
        <v>15514.371136056001</v>
      </c>
      <c r="BA43" s="122">
        <v>3317.0770097619998</v>
      </c>
      <c r="BB43" s="122">
        <v>1959.6574053700001</v>
      </c>
      <c r="BC43" s="122">
        <v>1035.7864628790001</v>
      </c>
      <c r="BD43" s="122">
        <v>26767.181280664998</v>
      </c>
      <c r="BE43" s="122">
        <v>4833.5938958940005</v>
      </c>
      <c r="BF43" s="53">
        <v>24974.656187578999</v>
      </c>
    </row>
    <row r="44" spans="1:58" s="29" customFormat="1" x14ac:dyDescent="0.25">
      <c r="A44" s="37" t="s">
        <v>171</v>
      </c>
      <c r="B44" s="59">
        <v>37896.176431555999</v>
      </c>
      <c r="C44" s="74">
        <v>150.530317293</v>
      </c>
      <c r="D44" s="74">
        <v>10399.186673414</v>
      </c>
      <c r="E44" s="60">
        <v>1541.0992410060001</v>
      </c>
      <c r="F44" s="61">
        <v>1790.608012701</v>
      </c>
      <c r="G44" s="61">
        <v>1030.4849890180001</v>
      </c>
      <c r="H44" s="61">
        <v>1264.5810629929999</v>
      </c>
      <c r="I44" s="62">
        <v>4772.413367696</v>
      </c>
      <c r="J44" s="74">
        <v>12608.114238201</v>
      </c>
      <c r="K44" s="74">
        <v>13309.998809740999</v>
      </c>
      <c r="L44" s="60">
        <v>3518.496020218</v>
      </c>
      <c r="M44" s="61">
        <v>4264.3767520390002</v>
      </c>
      <c r="N44" s="61">
        <v>636.24457090199996</v>
      </c>
      <c r="O44" s="61">
        <v>462.07174289599999</v>
      </c>
      <c r="P44" s="61">
        <v>535.32630698900005</v>
      </c>
      <c r="Q44" s="61">
        <v>192.405808006</v>
      </c>
      <c r="R44" s="61">
        <v>3180.005553681</v>
      </c>
      <c r="S44" s="63">
        <v>521.07205500999999</v>
      </c>
      <c r="T44" s="162">
        <v>1428.3463929070001</v>
      </c>
      <c r="U44" s="52">
        <v>39048.140648574998</v>
      </c>
      <c r="V44" s="52">
        <v>157.27085215100001</v>
      </c>
      <c r="W44" s="52">
        <v>10834.816049938334</v>
      </c>
      <c r="X44" s="121">
        <v>1671.9038768990001</v>
      </c>
      <c r="Y44" s="121">
        <v>1914.5876726243332</v>
      </c>
      <c r="Z44" s="121">
        <v>1081.0089698856666</v>
      </c>
      <c r="AA44" s="121">
        <v>1199.2624631776669</v>
      </c>
      <c r="AB44" s="121">
        <v>4968.0530673516669</v>
      </c>
      <c r="AC44" s="52">
        <v>12528.902196983334</v>
      </c>
      <c r="AD44" s="52">
        <v>14041.438352676001</v>
      </c>
      <c r="AE44" s="121">
        <v>3799.7778277929997</v>
      </c>
      <c r="AF44" s="121">
        <v>4457.4738362063335</v>
      </c>
      <c r="AG44" s="121">
        <v>761.76528729099994</v>
      </c>
      <c r="AH44" s="121">
        <v>473.09833256366665</v>
      </c>
      <c r="AI44" s="121">
        <v>519.99687536800002</v>
      </c>
      <c r="AJ44" s="121">
        <v>196.16508262900001</v>
      </c>
      <c r="AK44" s="121">
        <v>3248.8459261166668</v>
      </c>
      <c r="AL44" s="121">
        <v>584.31518470833328</v>
      </c>
      <c r="AM44" s="52">
        <v>1485.7131968263332</v>
      </c>
      <c r="AN44" s="53">
        <v>265063.82337508799</v>
      </c>
      <c r="AO44" s="53">
        <v>1237.4189288510001</v>
      </c>
      <c r="AP44" s="53">
        <v>57183.723228456001</v>
      </c>
      <c r="AQ44" s="122">
        <v>14925.523327154</v>
      </c>
      <c r="AR44" s="122">
        <v>13915.635829968001</v>
      </c>
      <c r="AS44" s="122">
        <v>3810.6529856819998</v>
      </c>
      <c r="AT44" s="122">
        <v>1216.904972521</v>
      </c>
      <c r="AU44" s="122">
        <v>23315.006113130999</v>
      </c>
      <c r="AV44" s="53">
        <v>52679.434165019993</v>
      </c>
      <c r="AW44" s="53">
        <v>128100.97040752003</v>
      </c>
      <c r="AX44" s="122">
        <v>35281.446857760006</v>
      </c>
      <c r="AY44" s="122">
        <v>35275.110802249001</v>
      </c>
      <c r="AZ44" s="122">
        <v>15161.332445782999</v>
      </c>
      <c r="BA44" s="122">
        <v>3662.4382190850001</v>
      </c>
      <c r="BB44" s="122">
        <v>3128.6321893720001</v>
      </c>
      <c r="BC44" s="122">
        <v>1129.893142811</v>
      </c>
      <c r="BD44" s="122">
        <v>29773.208526344002</v>
      </c>
      <c r="BE44" s="122">
        <v>4688.9082241160004</v>
      </c>
      <c r="BF44" s="53">
        <v>25862.276645241</v>
      </c>
    </row>
    <row r="45" spans="1:58" s="29" customFormat="1" x14ac:dyDescent="0.25">
      <c r="A45" s="37" t="s">
        <v>172</v>
      </c>
      <c r="B45" s="59">
        <v>38168.744395105998</v>
      </c>
      <c r="C45" s="74">
        <v>182.07400882300001</v>
      </c>
      <c r="D45" s="74">
        <v>10605.287658380999</v>
      </c>
      <c r="E45" s="60">
        <v>1575.3810429509999</v>
      </c>
      <c r="F45" s="61">
        <v>2002.9280983620001</v>
      </c>
      <c r="G45" s="61">
        <v>1046.6041196809999</v>
      </c>
      <c r="H45" s="61">
        <v>1316.267373567</v>
      </c>
      <c r="I45" s="62">
        <v>4664.10702382</v>
      </c>
      <c r="J45" s="74">
        <v>12346.744313785999</v>
      </c>
      <c r="K45" s="74">
        <v>13687.279711550002</v>
      </c>
      <c r="L45" s="60">
        <v>3744.100011043</v>
      </c>
      <c r="M45" s="61">
        <v>4629.8280441819998</v>
      </c>
      <c r="N45" s="61">
        <v>693.58187327500002</v>
      </c>
      <c r="O45" s="61">
        <v>504.97093920499998</v>
      </c>
      <c r="P45" s="61">
        <v>543.06798537500003</v>
      </c>
      <c r="Q45" s="61">
        <v>248.72390216599999</v>
      </c>
      <c r="R45" s="61">
        <v>2944.5889498649999</v>
      </c>
      <c r="S45" s="63">
        <v>378.41800643900001</v>
      </c>
      <c r="T45" s="162">
        <v>1347.3587025659999</v>
      </c>
      <c r="U45" s="52">
        <v>38338.622763135332</v>
      </c>
      <c r="V45" s="52">
        <v>165.72216191166666</v>
      </c>
      <c r="W45" s="52">
        <v>10817.452261655666</v>
      </c>
      <c r="X45" s="121">
        <v>1617.5761285293331</v>
      </c>
      <c r="Y45" s="121">
        <v>1986.6339949886667</v>
      </c>
      <c r="Z45" s="121">
        <v>1058.7557933529999</v>
      </c>
      <c r="AA45" s="121">
        <v>1398.2479549939999</v>
      </c>
      <c r="AB45" s="121">
        <v>4756.2383897906666</v>
      </c>
      <c r="AC45" s="52">
        <v>12081.914172297</v>
      </c>
      <c r="AD45" s="52">
        <v>13858.098021831</v>
      </c>
      <c r="AE45" s="121">
        <v>3674.2444014913331</v>
      </c>
      <c r="AF45" s="121">
        <v>4633.0458004220009</v>
      </c>
      <c r="AG45" s="121">
        <v>725.80477939000002</v>
      </c>
      <c r="AH45" s="121">
        <v>474.646997521</v>
      </c>
      <c r="AI45" s="121">
        <v>635.58008057199993</v>
      </c>
      <c r="AJ45" s="121">
        <v>230.75614583433332</v>
      </c>
      <c r="AK45" s="121">
        <v>2982.9489651153331</v>
      </c>
      <c r="AL45" s="121">
        <v>501.07085148499999</v>
      </c>
      <c r="AM45" s="52">
        <v>1415.4361454399998</v>
      </c>
      <c r="AN45" s="53">
        <v>255242.17511800601</v>
      </c>
      <c r="AO45" s="53">
        <v>1100.9837708320001</v>
      </c>
      <c r="AP45" s="53">
        <v>54833.909478120004</v>
      </c>
      <c r="AQ45" s="122">
        <v>14430.354631484999</v>
      </c>
      <c r="AR45" s="122">
        <v>13902.315994585999</v>
      </c>
      <c r="AS45" s="122">
        <v>3574.3320498429998</v>
      </c>
      <c r="AT45" s="122">
        <v>1346.3426282400001</v>
      </c>
      <c r="AU45" s="122">
        <v>21580.564173966002</v>
      </c>
      <c r="AV45" s="53">
        <v>51050.285360331996</v>
      </c>
      <c r="AW45" s="53">
        <v>123278.75873168699</v>
      </c>
      <c r="AX45" s="122">
        <v>35364.731224613999</v>
      </c>
      <c r="AY45" s="122">
        <v>37263.685814434997</v>
      </c>
      <c r="AZ45" s="122">
        <v>15760.123326516001</v>
      </c>
      <c r="BA45" s="122">
        <v>2905.13567182</v>
      </c>
      <c r="BB45" s="122">
        <v>2843.1201274730001</v>
      </c>
      <c r="BC45" s="122">
        <v>1314.966055913</v>
      </c>
      <c r="BD45" s="122">
        <v>23561.791312292</v>
      </c>
      <c r="BE45" s="122">
        <v>4265.2051986240003</v>
      </c>
      <c r="BF45" s="53">
        <v>24978.237777035003</v>
      </c>
    </row>
    <row r="46" spans="1:58" s="105" customFormat="1" x14ac:dyDescent="0.25">
      <c r="A46" s="98" t="s">
        <v>173</v>
      </c>
      <c r="B46" s="99">
        <v>35105.708045388994</v>
      </c>
      <c r="C46" s="100">
        <v>157.988617043</v>
      </c>
      <c r="D46" s="100">
        <v>9765.0369009759997</v>
      </c>
      <c r="E46" s="101">
        <v>1665.4936479600001</v>
      </c>
      <c r="F46" s="102">
        <v>1789.613490237</v>
      </c>
      <c r="G46" s="102">
        <v>941.32845028400004</v>
      </c>
      <c r="H46" s="102">
        <v>1329.5021922850001</v>
      </c>
      <c r="I46" s="103">
        <v>4039.0991202099999</v>
      </c>
      <c r="J46" s="100">
        <v>11234.100937253999</v>
      </c>
      <c r="K46" s="100">
        <v>12574.457842207999</v>
      </c>
      <c r="L46" s="101">
        <v>3356.8300873349999</v>
      </c>
      <c r="M46" s="102">
        <v>4125.2534572069999</v>
      </c>
      <c r="N46" s="102">
        <v>619.21233141200003</v>
      </c>
      <c r="O46" s="102">
        <v>475.33716002099999</v>
      </c>
      <c r="P46" s="102">
        <v>598.78672421600004</v>
      </c>
      <c r="Q46" s="102">
        <v>231.391709916</v>
      </c>
      <c r="R46" s="102">
        <v>2777.4140254660001</v>
      </c>
      <c r="S46" s="104">
        <v>390.232346635</v>
      </c>
      <c r="T46" s="163">
        <v>1374.123747908</v>
      </c>
      <c r="U46" s="100">
        <v>35672.103180261671</v>
      </c>
      <c r="V46" s="100">
        <v>171.31332064266667</v>
      </c>
      <c r="W46" s="100">
        <v>9919.1780381670014</v>
      </c>
      <c r="X46" s="120">
        <v>1572.9558930846667</v>
      </c>
      <c r="Y46" s="120">
        <v>1867.2543080903333</v>
      </c>
      <c r="Z46" s="120">
        <v>961.33659878900005</v>
      </c>
      <c r="AA46" s="120">
        <v>1351.2732076006666</v>
      </c>
      <c r="AB46" s="120">
        <v>4166.3580306023332</v>
      </c>
      <c r="AC46" s="100">
        <v>11087.270706379333</v>
      </c>
      <c r="AD46" s="100">
        <v>13026.425584311668</v>
      </c>
      <c r="AE46" s="120">
        <v>3399.4798316669999</v>
      </c>
      <c r="AF46" s="120">
        <v>4246.1498533416661</v>
      </c>
      <c r="AG46" s="120">
        <v>693.09088324599998</v>
      </c>
      <c r="AH46" s="120">
        <v>518.98345166499996</v>
      </c>
      <c r="AI46" s="120">
        <v>552.66669529633339</v>
      </c>
      <c r="AJ46" s="120">
        <v>227.86740625166667</v>
      </c>
      <c r="AK46" s="120">
        <v>2954.3210115053334</v>
      </c>
      <c r="AL46" s="120">
        <v>433.86645133866665</v>
      </c>
      <c r="AM46" s="100">
        <v>1467.9155307609999</v>
      </c>
      <c r="AN46" s="100">
        <v>239612.70144999598</v>
      </c>
      <c r="AO46" s="100">
        <v>1044.5028531149999</v>
      </c>
      <c r="AP46" s="100">
        <v>50308.722553697997</v>
      </c>
      <c r="AQ46" s="120">
        <v>13869.489752752001</v>
      </c>
      <c r="AR46" s="120">
        <v>13298.675228517001</v>
      </c>
      <c r="AS46" s="120">
        <v>3035.710280799</v>
      </c>
      <c r="AT46" s="120">
        <v>1017.8426006720001</v>
      </c>
      <c r="AU46" s="120">
        <v>19087.004690957998</v>
      </c>
      <c r="AV46" s="100">
        <v>47207.985917591999</v>
      </c>
      <c r="AW46" s="100">
        <v>115795.31370902501</v>
      </c>
      <c r="AX46" s="120">
        <v>31463.757481245997</v>
      </c>
      <c r="AY46" s="120">
        <v>33915.582604503004</v>
      </c>
      <c r="AZ46" s="120">
        <v>15170.509727851</v>
      </c>
      <c r="BA46" s="120">
        <v>4404.9350668240004</v>
      </c>
      <c r="BB46" s="120">
        <v>2535.3266542809997</v>
      </c>
      <c r="BC46" s="120">
        <v>1108.038543679</v>
      </c>
      <c r="BD46" s="120">
        <v>23503.618612733</v>
      </c>
      <c r="BE46" s="120">
        <v>3693.5450179079999</v>
      </c>
      <c r="BF46" s="100">
        <v>25256.176416566002</v>
      </c>
    </row>
    <row r="47" spans="1:58" s="29" customFormat="1" x14ac:dyDescent="0.25">
      <c r="A47" s="37" t="s">
        <v>174</v>
      </c>
      <c r="B47" s="59">
        <v>32076.865255205998</v>
      </c>
      <c r="C47" s="74">
        <v>142.88870576299999</v>
      </c>
      <c r="D47" s="74">
        <v>8592.6239685930013</v>
      </c>
      <c r="E47" s="60">
        <v>1520.9901201170001</v>
      </c>
      <c r="F47" s="61">
        <v>1791.142393155</v>
      </c>
      <c r="G47" s="61">
        <v>749.476028789</v>
      </c>
      <c r="H47" s="61">
        <v>1340.1525224489999</v>
      </c>
      <c r="I47" s="62">
        <v>3190.8629040830001</v>
      </c>
      <c r="J47" s="74">
        <v>10710.820506001999</v>
      </c>
      <c r="K47" s="74">
        <v>11410.984727991998</v>
      </c>
      <c r="L47" s="60">
        <v>2897.6397011680001</v>
      </c>
      <c r="M47" s="61">
        <v>3964.4139519740002</v>
      </c>
      <c r="N47" s="61">
        <v>569.19201081599999</v>
      </c>
      <c r="O47" s="61">
        <v>372.00436961700001</v>
      </c>
      <c r="P47" s="61">
        <v>498.26856550399998</v>
      </c>
      <c r="Q47" s="61">
        <v>190.495992253</v>
      </c>
      <c r="R47" s="61">
        <v>2564.662524675</v>
      </c>
      <c r="S47" s="63">
        <v>354.30761198499999</v>
      </c>
      <c r="T47" s="162">
        <v>1219.5473468560001</v>
      </c>
      <c r="U47" s="52">
        <v>33006.814114254666</v>
      </c>
      <c r="V47" s="52">
        <v>142.25058461366666</v>
      </c>
      <c r="W47" s="52">
        <v>8849.4125893083328</v>
      </c>
      <c r="X47" s="121">
        <v>1517.0921633560001</v>
      </c>
      <c r="Y47" s="121">
        <v>1844.9377828260001</v>
      </c>
      <c r="Z47" s="121">
        <v>776.36630565766666</v>
      </c>
      <c r="AA47" s="121">
        <v>1304.6359881843334</v>
      </c>
      <c r="AB47" s="121">
        <v>3406.3803492843331</v>
      </c>
      <c r="AC47" s="52">
        <v>10506.355929861667</v>
      </c>
      <c r="AD47" s="52">
        <v>12107.477324324333</v>
      </c>
      <c r="AE47" s="121">
        <v>3149.373977661</v>
      </c>
      <c r="AF47" s="121">
        <v>4112.9951228236669</v>
      </c>
      <c r="AG47" s="121">
        <v>619.1983706740001</v>
      </c>
      <c r="AH47" s="121">
        <v>415.18674981833328</v>
      </c>
      <c r="AI47" s="121">
        <v>545.09050398366674</v>
      </c>
      <c r="AJ47" s="121">
        <v>222.05176843933336</v>
      </c>
      <c r="AK47" s="121">
        <v>2620.173360751</v>
      </c>
      <c r="AL47" s="121">
        <v>423.40747017333337</v>
      </c>
      <c r="AM47" s="52">
        <v>1401.3176861466666</v>
      </c>
      <c r="AN47" s="53">
        <v>231910.65234068202</v>
      </c>
      <c r="AO47" s="53">
        <v>783.77310949000002</v>
      </c>
      <c r="AP47" s="53">
        <v>49015.599593573002</v>
      </c>
      <c r="AQ47" s="122">
        <v>14684.387333724</v>
      </c>
      <c r="AR47" s="122">
        <v>13674.681959285001</v>
      </c>
      <c r="AS47" s="122">
        <v>2625.0634812439998</v>
      </c>
      <c r="AT47" s="122">
        <v>1193.2173610100001</v>
      </c>
      <c r="AU47" s="122">
        <v>16838.249458310002</v>
      </c>
      <c r="AV47" s="53">
        <v>48131.759340717006</v>
      </c>
      <c r="AW47" s="53">
        <v>109573.00917108399</v>
      </c>
      <c r="AX47" s="122">
        <v>31051.261752826002</v>
      </c>
      <c r="AY47" s="122">
        <v>34405.002431984001</v>
      </c>
      <c r="AZ47" s="122">
        <v>13907.498976802999</v>
      </c>
      <c r="BA47" s="122">
        <v>3157.5670778659996</v>
      </c>
      <c r="BB47" s="122">
        <v>2645.7983003009999</v>
      </c>
      <c r="BC47" s="122">
        <v>1236.889563744</v>
      </c>
      <c r="BD47" s="122">
        <v>19697.286808969002</v>
      </c>
      <c r="BE47" s="122">
        <v>3471.7042585909999</v>
      </c>
      <c r="BF47" s="53">
        <v>24406.511125818</v>
      </c>
    </row>
    <row r="48" spans="1:58" s="29" customFormat="1" x14ac:dyDescent="0.25">
      <c r="A48" s="37" t="s">
        <v>175</v>
      </c>
      <c r="B48" s="59">
        <v>32947.062143110998</v>
      </c>
      <c r="C48" s="74">
        <v>131.99448853300001</v>
      </c>
      <c r="D48" s="74">
        <v>8519.2839055889999</v>
      </c>
      <c r="E48" s="60">
        <v>1567.9538818240001</v>
      </c>
      <c r="F48" s="61">
        <v>1796.478378091</v>
      </c>
      <c r="G48" s="61">
        <v>777.14518965699995</v>
      </c>
      <c r="H48" s="61">
        <v>1085.065872803</v>
      </c>
      <c r="I48" s="62">
        <v>3292.6405832139999</v>
      </c>
      <c r="J48" s="74">
        <v>10703.634313834</v>
      </c>
      <c r="K48" s="74">
        <v>12252.474985989002</v>
      </c>
      <c r="L48" s="60">
        <v>3562.000055215</v>
      </c>
      <c r="M48" s="61">
        <v>4162.910319734</v>
      </c>
      <c r="N48" s="61">
        <v>523.23700182200002</v>
      </c>
      <c r="O48" s="61">
        <v>446.79347832500002</v>
      </c>
      <c r="P48" s="61">
        <v>501.89665623299999</v>
      </c>
      <c r="Q48" s="61">
        <v>204.807120287</v>
      </c>
      <c r="R48" s="61">
        <v>2557.4118408529998</v>
      </c>
      <c r="S48" s="63">
        <v>293.41851351999998</v>
      </c>
      <c r="T48" s="162">
        <v>1339.6744491659999</v>
      </c>
      <c r="U48" s="52">
        <v>31960.884846945002</v>
      </c>
      <c r="V48" s="52">
        <v>131.39488458700001</v>
      </c>
      <c r="W48" s="52">
        <v>8366.6178020003335</v>
      </c>
      <c r="X48" s="121">
        <v>1524.7398454163333</v>
      </c>
      <c r="Y48" s="121">
        <v>1789.9965230196667</v>
      </c>
      <c r="Z48" s="121">
        <v>742.70551545533328</v>
      </c>
      <c r="AA48" s="121">
        <v>1168.3291583666667</v>
      </c>
      <c r="AB48" s="121">
        <v>3140.8467597423332</v>
      </c>
      <c r="AC48" s="52">
        <v>10311.817720658668</v>
      </c>
      <c r="AD48" s="52">
        <v>11787.512662032666</v>
      </c>
      <c r="AE48" s="121">
        <v>3292.5620587646667</v>
      </c>
      <c r="AF48" s="121">
        <v>4072.4303364746665</v>
      </c>
      <c r="AG48" s="121">
        <v>613.71991873366665</v>
      </c>
      <c r="AH48" s="121">
        <v>384.50697184000001</v>
      </c>
      <c r="AI48" s="121">
        <v>487.83850894800003</v>
      </c>
      <c r="AJ48" s="121">
        <v>204.63793260933335</v>
      </c>
      <c r="AK48" s="121">
        <v>2434.0361473606667</v>
      </c>
      <c r="AL48" s="121">
        <v>297.78078730166663</v>
      </c>
      <c r="AM48" s="52">
        <v>1363.5417776663332</v>
      </c>
      <c r="AN48" s="53">
        <v>225831.05432949896</v>
      </c>
      <c r="AO48" s="53">
        <v>742.74432101599996</v>
      </c>
      <c r="AP48" s="53">
        <v>46699.313699640996</v>
      </c>
      <c r="AQ48" s="122">
        <v>13597.352013971999</v>
      </c>
      <c r="AR48" s="122">
        <v>13193.981852912999</v>
      </c>
      <c r="AS48" s="122">
        <v>2606.1922779549996</v>
      </c>
      <c r="AT48" s="122">
        <v>932.73276467799997</v>
      </c>
      <c r="AU48" s="122">
        <v>16369.054790122998</v>
      </c>
      <c r="AV48" s="53">
        <v>45956.857480972998</v>
      </c>
      <c r="AW48" s="53">
        <v>108585.41467190802</v>
      </c>
      <c r="AX48" s="122">
        <v>33026.487628750998</v>
      </c>
      <c r="AY48" s="122">
        <v>34677.650244915996</v>
      </c>
      <c r="AZ48" s="122">
        <v>14006.029485934001</v>
      </c>
      <c r="BA48" s="122">
        <v>2779.1351326100003</v>
      </c>
      <c r="BB48" s="122">
        <v>2602.1887296670002</v>
      </c>
      <c r="BC48" s="122">
        <v>1055.9431167830001</v>
      </c>
      <c r="BD48" s="122">
        <v>17896.559058216997</v>
      </c>
      <c r="BE48" s="122">
        <v>2541.4212750299998</v>
      </c>
      <c r="BF48" s="53">
        <v>23846.724155960997</v>
      </c>
    </row>
    <row r="49" spans="1:58" s="29" customFormat="1" x14ac:dyDescent="0.25">
      <c r="A49" s="37" t="s">
        <v>176</v>
      </c>
      <c r="B49" s="59">
        <v>33522.483662175</v>
      </c>
      <c r="C49" s="74">
        <v>234.58501047600001</v>
      </c>
      <c r="D49" s="74">
        <v>8684.2585534070004</v>
      </c>
      <c r="E49" s="60">
        <v>1620.968309721</v>
      </c>
      <c r="F49" s="61">
        <v>1817.4275383900001</v>
      </c>
      <c r="G49" s="61">
        <v>875.579876023</v>
      </c>
      <c r="H49" s="61">
        <v>923.94029187700005</v>
      </c>
      <c r="I49" s="62">
        <v>3446.3425373959999</v>
      </c>
      <c r="J49" s="74">
        <v>10436.138249119</v>
      </c>
      <c r="K49" s="74">
        <v>12766.379115456999</v>
      </c>
      <c r="L49" s="60">
        <v>3803.7818928629999</v>
      </c>
      <c r="M49" s="61">
        <v>4398.8288931369998</v>
      </c>
      <c r="N49" s="61">
        <v>596.45430569500002</v>
      </c>
      <c r="O49" s="61">
        <v>309.07567784600002</v>
      </c>
      <c r="P49" s="61">
        <v>543.566371731</v>
      </c>
      <c r="Q49" s="61">
        <v>177.98985439399999</v>
      </c>
      <c r="R49" s="61">
        <v>2630.226900099</v>
      </c>
      <c r="S49" s="63">
        <v>306.45521969200001</v>
      </c>
      <c r="T49" s="162">
        <v>1401.1227337160001</v>
      </c>
      <c r="U49" s="52">
        <v>33775.738335538663</v>
      </c>
      <c r="V49" s="52">
        <v>167.61528166233333</v>
      </c>
      <c r="W49" s="52">
        <v>8878.2300704099998</v>
      </c>
      <c r="X49" s="121">
        <v>1606.8677875083333</v>
      </c>
      <c r="Y49" s="121">
        <v>1871.1481840886665</v>
      </c>
      <c r="Z49" s="121">
        <v>820.29874227300013</v>
      </c>
      <c r="AA49" s="121">
        <v>1224.6726558023331</v>
      </c>
      <c r="AB49" s="121">
        <v>3355.2427007376668</v>
      </c>
      <c r="AC49" s="52">
        <v>10510.863947248001</v>
      </c>
      <c r="AD49" s="52">
        <v>12748.144607434002</v>
      </c>
      <c r="AE49" s="121">
        <v>3827.1702878056672</v>
      </c>
      <c r="AF49" s="121">
        <v>4229.8169269386672</v>
      </c>
      <c r="AG49" s="121">
        <v>656.57202772366668</v>
      </c>
      <c r="AH49" s="121">
        <v>416.57802130200002</v>
      </c>
      <c r="AI49" s="121">
        <v>507.85813409466664</v>
      </c>
      <c r="AJ49" s="121">
        <v>199.43028656566665</v>
      </c>
      <c r="AK49" s="121">
        <v>2596.2063380649997</v>
      </c>
      <c r="AL49" s="121">
        <v>314.51258493866663</v>
      </c>
      <c r="AM49" s="52">
        <v>1470.8844287843333</v>
      </c>
      <c r="AN49" s="53">
        <v>230135.37094746201</v>
      </c>
      <c r="AO49" s="53">
        <v>931.26533085200003</v>
      </c>
      <c r="AP49" s="53">
        <v>48862.002941559011</v>
      </c>
      <c r="AQ49" s="122">
        <v>14045.300583301001</v>
      </c>
      <c r="AR49" s="122">
        <v>13533.235662237999</v>
      </c>
      <c r="AS49" s="122">
        <v>3122.1646998900001</v>
      </c>
      <c r="AT49" s="122">
        <v>1152.226870319</v>
      </c>
      <c r="AU49" s="122">
        <v>17009.075125810999</v>
      </c>
      <c r="AV49" s="53">
        <v>45753.20692864</v>
      </c>
      <c r="AW49" s="53">
        <v>109206.460262162</v>
      </c>
      <c r="AX49" s="122">
        <v>33329.169065882001</v>
      </c>
      <c r="AY49" s="122">
        <v>34516.748464446995</v>
      </c>
      <c r="AZ49" s="122">
        <v>13840.510236202999</v>
      </c>
      <c r="BA49" s="122">
        <v>2268.4526403190002</v>
      </c>
      <c r="BB49" s="122">
        <v>2495.757629791</v>
      </c>
      <c r="BC49" s="122">
        <v>1155.393686209</v>
      </c>
      <c r="BD49" s="122">
        <v>18903.513502119</v>
      </c>
      <c r="BE49" s="122">
        <v>2696.915037192</v>
      </c>
      <c r="BF49" s="53">
        <v>25382.435484248999</v>
      </c>
    </row>
    <row r="50" spans="1:58" s="105" customFormat="1" x14ac:dyDescent="0.25">
      <c r="A50" s="98" t="s">
        <v>177</v>
      </c>
      <c r="B50" s="99">
        <v>34004.234831308997</v>
      </c>
      <c r="C50" s="100">
        <v>196.777089174</v>
      </c>
      <c r="D50" s="100">
        <v>8864.748075042</v>
      </c>
      <c r="E50" s="101">
        <v>1500.6327265150001</v>
      </c>
      <c r="F50" s="102">
        <v>1863.064419838</v>
      </c>
      <c r="G50" s="102">
        <v>848.59948272899999</v>
      </c>
      <c r="H50" s="102">
        <v>871.50591959300004</v>
      </c>
      <c r="I50" s="103">
        <v>3780.9455263670002</v>
      </c>
      <c r="J50" s="100">
        <v>10946.489087655</v>
      </c>
      <c r="K50" s="100">
        <v>12577.105967578998</v>
      </c>
      <c r="L50" s="101">
        <v>3857.7017870059999</v>
      </c>
      <c r="M50" s="102">
        <v>4295.6598772540001</v>
      </c>
      <c r="N50" s="102">
        <v>569.29732377300002</v>
      </c>
      <c r="O50" s="102">
        <v>295.02171274699998</v>
      </c>
      <c r="P50" s="102">
        <v>549.592114068</v>
      </c>
      <c r="Q50" s="102">
        <v>183.35685813500001</v>
      </c>
      <c r="R50" s="102">
        <v>2529.7633112919998</v>
      </c>
      <c r="S50" s="104">
        <v>296.71298330399998</v>
      </c>
      <c r="T50" s="163">
        <v>1419.114611859</v>
      </c>
      <c r="U50" s="100">
        <v>33178.33654969433</v>
      </c>
      <c r="V50" s="100">
        <v>199.40357922733335</v>
      </c>
      <c r="W50" s="100">
        <v>8668.4291421056678</v>
      </c>
      <c r="X50" s="120">
        <v>1492.3815662300001</v>
      </c>
      <c r="Y50" s="120">
        <v>1859.0209685163334</v>
      </c>
      <c r="Z50" s="120">
        <v>838.96250999866663</v>
      </c>
      <c r="AA50" s="120">
        <v>956.64653282566667</v>
      </c>
      <c r="AB50" s="120">
        <v>3521.4175645350001</v>
      </c>
      <c r="AC50" s="100">
        <v>10335.979887440666</v>
      </c>
      <c r="AD50" s="100">
        <v>12536.467658791998</v>
      </c>
      <c r="AE50" s="120">
        <v>3729.5175556729996</v>
      </c>
      <c r="AF50" s="120">
        <v>4205.0317331753331</v>
      </c>
      <c r="AG50" s="120">
        <v>650.43109360733331</v>
      </c>
      <c r="AH50" s="120">
        <v>328.61349743033338</v>
      </c>
      <c r="AI50" s="120">
        <v>528.23012877866665</v>
      </c>
      <c r="AJ50" s="120">
        <v>186.70773356200002</v>
      </c>
      <c r="AK50" s="120">
        <v>2607.4916290840001</v>
      </c>
      <c r="AL50" s="120">
        <v>300.44428748133333</v>
      </c>
      <c r="AM50" s="100">
        <v>1438.0562821286667</v>
      </c>
      <c r="AN50" s="100">
        <v>235022.84639715496</v>
      </c>
      <c r="AO50" s="100">
        <v>1335.4950235899998</v>
      </c>
      <c r="AP50" s="100">
        <v>49647.864672566997</v>
      </c>
      <c r="AQ50" s="120">
        <v>13344.529473504999</v>
      </c>
      <c r="AR50" s="120">
        <v>14247.461955903</v>
      </c>
      <c r="AS50" s="120">
        <v>3293.6485077019997</v>
      </c>
      <c r="AT50" s="120">
        <v>1027.6863901480001</v>
      </c>
      <c r="AU50" s="120">
        <v>17734.538345309</v>
      </c>
      <c r="AV50" s="100">
        <v>45448.692135293997</v>
      </c>
      <c r="AW50" s="100">
        <v>112851.33840337802</v>
      </c>
      <c r="AX50" s="120">
        <v>35472.614394645003</v>
      </c>
      <c r="AY50" s="120">
        <v>34432.549030400005</v>
      </c>
      <c r="AZ50" s="120">
        <v>13320.743121087002</v>
      </c>
      <c r="BA50" s="120">
        <v>3712.8949961209996</v>
      </c>
      <c r="BB50" s="120">
        <v>2399.0707792610001</v>
      </c>
      <c r="BC50" s="120">
        <v>1152.255741678</v>
      </c>
      <c r="BD50" s="120">
        <v>19639.313157377001</v>
      </c>
      <c r="BE50" s="120">
        <v>2721.8971828090002</v>
      </c>
      <c r="BF50" s="100">
        <v>25739.456162326002</v>
      </c>
    </row>
    <row r="51" spans="1:58" s="29" customFormat="1" x14ac:dyDescent="0.25">
      <c r="A51" s="37" t="s">
        <v>178</v>
      </c>
      <c r="B51" s="59">
        <v>35224.233480340001</v>
      </c>
      <c r="C51" s="74">
        <v>222.578006491</v>
      </c>
      <c r="D51" s="74">
        <v>9742.4415914769997</v>
      </c>
      <c r="E51" s="60">
        <v>1510.8784623439999</v>
      </c>
      <c r="F51" s="61">
        <v>2059.2952825960001</v>
      </c>
      <c r="G51" s="61">
        <v>922.19716276300005</v>
      </c>
      <c r="H51" s="61">
        <v>954.64699640499998</v>
      </c>
      <c r="I51" s="62">
        <v>4295.4236873689997</v>
      </c>
      <c r="J51" s="74">
        <v>10939.478300805</v>
      </c>
      <c r="K51" s="74">
        <v>12971.842373354</v>
      </c>
      <c r="L51" s="60">
        <v>3525.8195755840002</v>
      </c>
      <c r="M51" s="61">
        <v>4518.3810696820001</v>
      </c>
      <c r="N51" s="61">
        <v>647.64955757300004</v>
      </c>
      <c r="O51" s="61">
        <v>372.99677052800001</v>
      </c>
      <c r="P51" s="61">
        <v>612.05535908499996</v>
      </c>
      <c r="Q51" s="61">
        <v>209.26357715500001</v>
      </c>
      <c r="R51" s="61">
        <v>2796.9173259180002</v>
      </c>
      <c r="S51" s="63">
        <v>288.759137829</v>
      </c>
      <c r="T51" s="162">
        <v>1347.893208213</v>
      </c>
      <c r="U51" s="52">
        <v>33693.540678284335</v>
      </c>
      <c r="V51" s="52">
        <v>191.89688785800001</v>
      </c>
      <c r="W51" s="52">
        <v>9145.8247723803324</v>
      </c>
      <c r="X51" s="121">
        <v>1496.8447214549999</v>
      </c>
      <c r="Y51" s="121">
        <v>2016.3993854633334</v>
      </c>
      <c r="Z51" s="121">
        <v>845.07651245733325</v>
      </c>
      <c r="AA51" s="121">
        <v>870.95505959100001</v>
      </c>
      <c r="AB51" s="121">
        <v>3916.5490934136665</v>
      </c>
      <c r="AC51" s="52">
        <v>10220.015119879999</v>
      </c>
      <c r="AD51" s="52">
        <v>12659.623735678331</v>
      </c>
      <c r="AE51" s="121">
        <v>3546.8493989009999</v>
      </c>
      <c r="AF51" s="121">
        <v>4322.4802869179994</v>
      </c>
      <c r="AG51" s="121">
        <v>687.01054662333343</v>
      </c>
      <c r="AH51" s="121">
        <v>342.16802884466665</v>
      </c>
      <c r="AI51" s="121">
        <v>562.79265516033331</v>
      </c>
      <c r="AJ51" s="121">
        <v>197.19859922033334</v>
      </c>
      <c r="AK51" s="121">
        <v>2689.5618552356668</v>
      </c>
      <c r="AL51" s="121">
        <v>311.56236477500005</v>
      </c>
      <c r="AM51" s="52">
        <v>1476.1801624876664</v>
      </c>
      <c r="AN51" s="53">
        <v>238681.72660937303</v>
      </c>
      <c r="AO51" s="53">
        <v>1182.4982582099999</v>
      </c>
      <c r="AP51" s="53">
        <v>52470.408248124004</v>
      </c>
      <c r="AQ51" s="122">
        <v>13878.585339003002</v>
      </c>
      <c r="AR51" s="122">
        <v>14942.845376116002</v>
      </c>
      <c r="AS51" s="122">
        <v>3073.2265360050005</v>
      </c>
      <c r="AT51" s="122">
        <v>1312.7635851069999</v>
      </c>
      <c r="AU51" s="122">
        <v>19262.987411892998</v>
      </c>
      <c r="AV51" s="53">
        <v>45461.632259128004</v>
      </c>
      <c r="AW51" s="53">
        <v>113454.89899177101</v>
      </c>
      <c r="AX51" s="122">
        <v>32472.896962634004</v>
      </c>
      <c r="AY51" s="122">
        <v>35583.556981852002</v>
      </c>
      <c r="AZ51" s="122">
        <v>14374.251257259002</v>
      </c>
      <c r="BA51" s="122">
        <v>2456.5695706329998</v>
      </c>
      <c r="BB51" s="122">
        <v>2775.6032569839999</v>
      </c>
      <c r="BC51" s="122">
        <v>1134.0252337219999</v>
      </c>
      <c r="BD51" s="122">
        <v>21834.859943732998</v>
      </c>
      <c r="BE51" s="122">
        <v>2823.135784954</v>
      </c>
      <c r="BF51" s="53">
        <v>26112.288852139998</v>
      </c>
    </row>
    <row r="52" spans="1:58" s="29" customFormat="1" x14ac:dyDescent="0.25">
      <c r="A52" s="37" t="s">
        <v>179</v>
      </c>
      <c r="B52" s="59">
        <v>36780.996326824999</v>
      </c>
      <c r="C52" s="74">
        <v>214.832265976</v>
      </c>
      <c r="D52" s="74">
        <v>10474.812850220998</v>
      </c>
      <c r="E52" s="60">
        <v>1600.619728309</v>
      </c>
      <c r="F52" s="61">
        <v>2211.431229236</v>
      </c>
      <c r="G52" s="61">
        <v>982.25092214599999</v>
      </c>
      <c r="H52" s="61">
        <v>959.16396290499995</v>
      </c>
      <c r="I52" s="62">
        <v>4721.3470076249996</v>
      </c>
      <c r="J52" s="74">
        <v>11442.125982637999</v>
      </c>
      <c r="K52" s="74">
        <v>13246.698574697</v>
      </c>
      <c r="L52" s="60">
        <v>3401.746377678</v>
      </c>
      <c r="M52" s="61">
        <v>4503.6721630829998</v>
      </c>
      <c r="N52" s="61">
        <v>663.75154099300005</v>
      </c>
      <c r="O52" s="61">
        <v>343.89481045899998</v>
      </c>
      <c r="P52" s="61">
        <v>727.47417967700005</v>
      </c>
      <c r="Q52" s="61">
        <v>199.20262204700001</v>
      </c>
      <c r="R52" s="61">
        <v>3120.017859005</v>
      </c>
      <c r="S52" s="63">
        <v>286.939021755</v>
      </c>
      <c r="T52" s="162">
        <v>1402.526653293</v>
      </c>
      <c r="U52" s="52">
        <v>36203.497209807676</v>
      </c>
      <c r="V52" s="52">
        <v>197.24763369733333</v>
      </c>
      <c r="W52" s="52">
        <v>10095.993729706333</v>
      </c>
      <c r="X52" s="121">
        <v>1553.4341599209999</v>
      </c>
      <c r="Y52" s="121">
        <v>2182.7497552969999</v>
      </c>
      <c r="Z52" s="121">
        <v>956.40193200033343</v>
      </c>
      <c r="AA52" s="121">
        <v>913.476771955</v>
      </c>
      <c r="AB52" s="121">
        <v>4489.9311105330007</v>
      </c>
      <c r="AC52" s="52">
        <v>11103.200177660334</v>
      </c>
      <c r="AD52" s="52">
        <v>13300.506575164334</v>
      </c>
      <c r="AE52" s="121">
        <v>3554.852630231333</v>
      </c>
      <c r="AF52" s="121">
        <v>4431.4507831943338</v>
      </c>
      <c r="AG52" s="121">
        <v>750.11910709799997</v>
      </c>
      <c r="AH52" s="121">
        <v>360.08219873733333</v>
      </c>
      <c r="AI52" s="121">
        <v>643.53332528233329</v>
      </c>
      <c r="AJ52" s="121">
        <v>216.29187729033333</v>
      </c>
      <c r="AK52" s="121">
        <v>3009.4952562553335</v>
      </c>
      <c r="AL52" s="121">
        <v>334.68139707533328</v>
      </c>
      <c r="AM52" s="52">
        <v>1506.5490935793332</v>
      </c>
      <c r="AN52" s="53">
        <v>249814.78789634799</v>
      </c>
      <c r="AO52" s="53">
        <v>1154.191521426</v>
      </c>
      <c r="AP52" s="53">
        <v>56498.131224900993</v>
      </c>
      <c r="AQ52" s="122">
        <v>13904.600214416001</v>
      </c>
      <c r="AR52" s="122">
        <v>16314.462960421999</v>
      </c>
      <c r="AS52" s="122">
        <v>3299.8359147299998</v>
      </c>
      <c r="AT52" s="122">
        <v>1278.146088624</v>
      </c>
      <c r="AU52" s="122">
        <v>21701.086046708999</v>
      </c>
      <c r="AV52" s="53">
        <v>48539.172025987995</v>
      </c>
      <c r="AW52" s="53">
        <v>117085.55138765101</v>
      </c>
      <c r="AX52" s="122">
        <v>32588.422036849002</v>
      </c>
      <c r="AY52" s="122">
        <v>35259.317400590997</v>
      </c>
      <c r="AZ52" s="122">
        <v>15786.634246207999</v>
      </c>
      <c r="BA52" s="122">
        <v>2561.7536125800002</v>
      </c>
      <c r="BB52" s="122">
        <v>3408.4851342689999</v>
      </c>
      <c r="BC52" s="122">
        <v>1196.8990959590001</v>
      </c>
      <c r="BD52" s="122">
        <v>22939.424410988002</v>
      </c>
      <c r="BE52" s="122">
        <v>3344.6154502069999</v>
      </c>
      <c r="BF52" s="53">
        <v>26537.741736381999</v>
      </c>
    </row>
    <row r="53" spans="1:58" s="29" customFormat="1" x14ac:dyDescent="0.25">
      <c r="A53" s="37" t="s">
        <v>180</v>
      </c>
      <c r="B53" s="59">
        <v>38120.672975437003</v>
      </c>
      <c r="C53" s="74">
        <v>195.626148075</v>
      </c>
      <c r="D53" s="74">
        <v>10844.017382588001</v>
      </c>
      <c r="E53" s="60">
        <v>1621.703935198</v>
      </c>
      <c r="F53" s="61">
        <v>2333.4607271149998</v>
      </c>
      <c r="G53" s="61">
        <v>991.56948264799996</v>
      </c>
      <c r="H53" s="61">
        <v>897.70017455699997</v>
      </c>
      <c r="I53" s="62">
        <v>4999.5830630700002</v>
      </c>
      <c r="J53" s="74">
        <v>12195.838312358001</v>
      </c>
      <c r="K53" s="74">
        <v>13392.897191923999</v>
      </c>
      <c r="L53" s="60">
        <v>3588.6924521219998</v>
      </c>
      <c r="M53" s="61">
        <v>4647.0556032029999</v>
      </c>
      <c r="N53" s="61">
        <v>615.58836892099998</v>
      </c>
      <c r="O53" s="61">
        <v>396.69790355600003</v>
      </c>
      <c r="P53" s="61">
        <v>643.20205504600005</v>
      </c>
      <c r="Q53" s="61">
        <v>174.641977427</v>
      </c>
      <c r="R53" s="61">
        <v>3040.5125433819999</v>
      </c>
      <c r="S53" s="63">
        <v>286.506288267</v>
      </c>
      <c r="T53" s="162">
        <v>1492.293940492</v>
      </c>
      <c r="U53" s="52">
        <v>36968.809852325001</v>
      </c>
      <c r="V53" s="52">
        <v>179.44514472699998</v>
      </c>
      <c r="W53" s="52">
        <v>10545.541977937666</v>
      </c>
      <c r="X53" s="121">
        <v>1603.7754982469999</v>
      </c>
      <c r="Y53" s="121">
        <v>2285.4772385726665</v>
      </c>
      <c r="Z53" s="121">
        <v>927.84755461133329</v>
      </c>
      <c r="AA53" s="121">
        <v>928.8736775233333</v>
      </c>
      <c r="AB53" s="121">
        <v>4799.5680089833331</v>
      </c>
      <c r="AC53" s="52">
        <v>11344.397978266001</v>
      </c>
      <c r="AD53" s="52">
        <v>13374.781815276665</v>
      </c>
      <c r="AE53" s="121">
        <v>3609.3541614259998</v>
      </c>
      <c r="AF53" s="121">
        <v>4528.7929823833329</v>
      </c>
      <c r="AG53" s="121">
        <v>726.67441731700001</v>
      </c>
      <c r="AH53" s="121">
        <v>363.78982200000002</v>
      </c>
      <c r="AI53" s="121">
        <v>614.83843370099999</v>
      </c>
      <c r="AJ53" s="121">
        <v>188.02566177533333</v>
      </c>
      <c r="AK53" s="121">
        <v>3008.0096782756664</v>
      </c>
      <c r="AL53" s="121">
        <v>335.29665839833336</v>
      </c>
      <c r="AM53" s="52">
        <v>1524.6429361176667</v>
      </c>
      <c r="AN53" s="53">
        <v>254626.18416289703</v>
      </c>
      <c r="AO53" s="53">
        <v>955.53256731299996</v>
      </c>
      <c r="AP53" s="53">
        <v>57690.754067852002</v>
      </c>
      <c r="AQ53" s="122">
        <v>13814.984678724999</v>
      </c>
      <c r="AR53" s="122">
        <v>16528.973656645998</v>
      </c>
      <c r="AS53" s="122">
        <v>2870.5437721110002</v>
      </c>
      <c r="AT53" s="122">
        <v>1231.1917800430001</v>
      </c>
      <c r="AU53" s="122">
        <v>23245.060180326996</v>
      </c>
      <c r="AV53" s="53">
        <v>49394.374198424004</v>
      </c>
      <c r="AW53" s="53">
        <v>118951.23307233698</v>
      </c>
      <c r="AX53" s="122">
        <v>34437.153384165998</v>
      </c>
      <c r="AY53" s="122">
        <v>35950.952962256</v>
      </c>
      <c r="AZ53" s="122">
        <v>15334.264396638002</v>
      </c>
      <c r="BA53" s="122">
        <v>2869.4573107200004</v>
      </c>
      <c r="BB53" s="122">
        <v>2330.2884010529997</v>
      </c>
      <c r="BC53" s="122">
        <v>1040.363256873</v>
      </c>
      <c r="BD53" s="122">
        <v>23767.154319537003</v>
      </c>
      <c r="BE53" s="122">
        <v>3221.5990410940003</v>
      </c>
      <c r="BF53" s="53">
        <v>27634.290256970999</v>
      </c>
    </row>
    <row r="54" spans="1:58" s="105" customFormat="1" x14ac:dyDescent="0.25">
      <c r="A54" s="98" t="s">
        <v>181</v>
      </c>
      <c r="B54" s="99">
        <v>38923.347325971001</v>
      </c>
      <c r="C54" s="100">
        <v>210.412899861</v>
      </c>
      <c r="D54" s="100">
        <v>11328.114916482002</v>
      </c>
      <c r="E54" s="101">
        <v>1653.166433415</v>
      </c>
      <c r="F54" s="102">
        <v>2195.9815517460002</v>
      </c>
      <c r="G54" s="102">
        <v>1138.962660486</v>
      </c>
      <c r="H54" s="102">
        <v>1180.16782945</v>
      </c>
      <c r="I54" s="103">
        <v>5159.8364413850004</v>
      </c>
      <c r="J54" s="100">
        <v>12200.138027191</v>
      </c>
      <c r="K54" s="100">
        <v>13785.177329943001</v>
      </c>
      <c r="L54" s="101">
        <v>3616.3249435880002</v>
      </c>
      <c r="M54" s="102">
        <v>4738.5692899360001</v>
      </c>
      <c r="N54" s="102">
        <v>655.37005238400002</v>
      </c>
      <c r="O54" s="102">
        <v>416.997371063</v>
      </c>
      <c r="P54" s="102">
        <v>633.16322820799996</v>
      </c>
      <c r="Q54" s="102">
        <v>189.383506627</v>
      </c>
      <c r="R54" s="102">
        <v>3231.7394818090002</v>
      </c>
      <c r="S54" s="104">
        <v>303.629456328</v>
      </c>
      <c r="T54" s="163">
        <v>1399.504152494</v>
      </c>
      <c r="U54" s="100">
        <v>37902.386578276004</v>
      </c>
      <c r="V54" s="100">
        <v>188.156250914</v>
      </c>
      <c r="W54" s="100">
        <v>10778.915485537</v>
      </c>
      <c r="X54" s="120">
        <v>1525.9343266016667</v>
      </c>
      <c r="Y54" s="120">
        <v>2237.3020140543335</v>
      </c>
      <c r="Z54" s="120">
        <v>1048.449199119</v>
      </c>
      <c r="AA54" s="120">
        <v>1037.6250179673334</v>
      </c>
      <c r="AB54" s="120">
        <v>4929.6049277946668</v>
      </c>
      <c r="AC54" s="100">
        <v>11665.808364887665</v>
      </c>
      <c r="AD54" s="100">
        <v>13725.846064185002</v>
      </c>
      <c r="AE54" s="120">
        <v>3565.3204234919999</v>
      </c>
      <c r="AF54" s="120">
        <v>4709.2571985613331</v>
      </c>
      <c r="AG54" s="120">
        <v>688.90921145200002</v>
      </c>
      <c r="AH54" s="120">
        <v>410.56145219366664</v>
      </c>
      <c r="AI54" s="120">
        <v>626.54177285499998</v>
      </c>
      <c r="AJ54" s="120">
        <v>184.62744733333332</v>
      </c>
      <c r="AK54" s="120">
        <v>3217.7430616996662</v>
      </c>
      <c r="AL54" s="120">
        <v>322.88549659799997</v>
      </c>
      <c r="AM54" s="100">
        <v>1543.6604127523333</v>
      </c>
      <c r="AN54" s="100">
        <v>256037.294258535</v>
      </c>
      <c r="AO54" s="100">
        <v>1092.1426646079999</v>
      </c>
      <c r="AP54" s="100">
        <v>57905.196132270998</v>
      </c>
      <c r="AQ54" s="120">
        <v>13929.686774371999</v>
      </c>
      <c r="AR54" s="120">
        <v>15878.323386118</v>
      </c>
      <c r="AS54" s="120">
        <v>3254.9715528739998</v>
      </c>
      <c r="AT54" s="120">
        <v>1387.345446711</v>
      </c>
      <c r="AU54" s="120">
        <v>23454.868972196</v>
      </c>
      <c r="AV54" s="100">
        <v>48199.152968331</v>
      </c>
      <c r="AW54" s="100">
        <v>120440.448346442</v>
      </c>
      <c r="AX54" s="120">
        <v>32809.858551229998</v>
      </c>
      <c r="AY54" s="120">
        <v>37862.202967092002</v>
      </c>
      <c r="AZ54" s="120">
        <v>14270.547568237998</v>
      </c>
      <c r="BA54" s="120">
        <v>3273.7349961570003</v>
      </c>
      <c r="BB54" s="120">
        <v>2952.9121234300001</v>
      </c>
      <c r="BC54" s="120">
        <v>1075.002376164</v>
      </c>
      <c r="BD54" s="120">
        <v>25146.154608433</v>
      </c>
      <c r="BE54" s="120">
        <v>3050.0351556979999</v>
      </c>
      <c r="BF54" s="100">
        <v>28400.354146883001</v>
      </c>
    </row>
    <row r="55" spans="1:58" s="29" customFormat="1" x14ac:dyDescent="0.25">
      <c r="A55" s="37" t="s">
        <v>182</v>
      </c>
      <c r="B55" s="59">
        <v>38446.317955366001</v>
      </c>
      <c r="C55" s="74">
        <v>171.01393632400001</v>
      </c>
      <c r="D55" s="74">
        <v>11188.313648747</v>
      </c>
      <c r="E55" s="60">
        <v>1523.8163487080001</v>
      </c>
      <c r="F55" s="61">
        <v>2049.9654689690001</v>
      </c>
      <c r="G55" s="61">
        <v>1118.1196458889999</v>
      </c>
      <c r="H55" s="61">
        <v>1199.3759221810001</v>
      </c>
      <c r="I55" s="62">
        <v>5297.036263</v>
      </c>
      <c r="J55" s="74">
        <v>12138.586628827001</v>
      </c>
      <c r="K55" s="74">
        <v>13561.392747648997</v>
      </c>
      <c r="L55" s="60">
        <v>3527.8575082699999</v>
      </c>
      <c r="M55" s="61">
        <v>4749.9319000019996</v>
      </c>
      <c r="N55" s="61">
        <v>605.91778732499995</v>
      </c>
      <c r="O55" s="61">
        <v>400.64596680900002</v>
      </c>
      <c r="P55" s="61">
        <v>622.00093273000005</v>
      </c>
      <c r="Q55" s="61">
        <v>184.62773265300001</v>
      </c>
      <c r="R55" s="61">
        <v>3188.2557280659998</v>
      </c>
      <c r="S55" s="63">
        <v>282.15519179400002</v>
      </c>
      <c r="T55" s="162">
        <v>1387.0109938190001</v>
      </c>
      <c r="U55" s="52">
        <v>38697.950697220331</v>
      </c>
      <c r="V55" s="52">
        <v>190.974463023</v>
      </c>
      <c r="W55" s="52">
        <v>11049.867549568999</v>
      </c>
      <c r="X55" s="121">
        <v>1584.887249759</v>
      </c>
      <c r="Y55" s="121">
        <v>2119.5450827190002</v>
      </c>
      <c r="Z55" s="121">
        <v>1148.8804231393333</v>
      </c>
      <c r="AA55" s="121">
        <v>1027.3760817149998</v>
      </c>
      <c r="AB55" s="121">
        <v>5169.1787122366668</v>
      </c>
      <c r="AC55" s="52">
        <v>12027.446271308998</v>
      </c>
      <c r="AD55" s="52">
        <v>13918.880711041335</v>
      </c>
      <c r="AE55" s="121">
        <v>3689.5180095476667</v>
      </c>
      <c r="AF55" s="121">
        <v>4762.3340153846666</v>
      </c>
      <c r="AG55" s="121">
        <v>721.83933797866666</v>
      </c>
      <c r="AH55" s="121">
        <v>411.91432534366669</v>
      </c>
      <c r="AI55" s="121">
        <v>613.68595421700002</v>
      </c>
      <c r="AJ55" s="121">
        <v>212.85793770533334</v>
      </c>
      <c r="AK55" s="121">
        <v>3181.6609113683335</v>
      </c>
      <c r="AL55" s="121">
        <v>325.07021949599999</v>
      </c>
      <c r="AM55" s="52">
        <v>1510.781702278</v>
      </c>
      <c r="AN55" s="53">
        <v>260187.61337643699</v>
      </c>
      <c r="AO55" s="53">
        <v>1152.2438896600001</v>
      </c>
      <c r="AP55" s="53">
        <v>60745.586949887002</v>
      </c>
      <c r="AQ55" s="122">
        <v>14522.427725722</v>
      </c>
      <c r="AR55" s="122">
        <v>16553.300015905999</v>
      </c>
      <c r="AS55" s="122">
        <v>3509.0774236560001</v>
      </c>
      <c r="AT55" s="122">
        <v>1476.592796311</v>
      </c>
      <c r="AU55" s="122">
        <v>24684.188988292</v>
      </c>
      <c r="AV55" s="53">
        <v>49226.328308685996</v>
      </c>
      <c r="AW55" s="53">
        <v>121235.15759225302</v>
      </c>
      <c r="AX55" s="122">
        <v>32685.047407587001</v>
      </c>
      <c r="AY55" s="122">
        <v>40195.688996044999</v>
      </c>
      <c r="AZ55" s="122">
        <v>14972.331741157999</v>
      </c>
      <c r="BA55" s="122">
        <v>2711.4407861320001</v>
      </c>
      <c r="BB55" s="122">
        <v>2839.2870132630001</v>
      </c>
      <c r="BC55" s="122">
        <v>1361.687079218</v>
      </c>
      <c r="BD55" s="122">
        <v>23524.523611877001</v>
      </c>
      <c r="BE55" s="122">
        <v>2945.1509569730001</v>
      </c>
      <c r="BF55" s="53">
        <v>27828.296635950999</v>
      </c>
    </row>
    <row r="56" spans="1:58" s="29" customFormat="1" x14ac:dyDescent="0.25">
      <c r="A56" s="37" t="s">
        <v>183</v>
      </c>
      <c r="B56" s="59">
        <v>36974.474390026997</v>
      </c>
      <c r="C56" s="74">
        <v>190.61101637600001</v>
      </c>
      <c r="D56" s="74">
        <v>10889.593382186998</v>
      </c>
      <c r="E56" s="60">
        <v>1510.398647217</v>
      </c>
      <c r="F56" s="61">
        <v>2130.7335065890002</v>
      </c>
      <c r="G56" s="61">
        <v>994.28474961100005</v>
      </c>
      <c r="H56" s="61">
        <v>1208.6544449850001</v>
      </c>
      <c r="I56" s="62">
        <v>5045.5220337849996</v>
      </c>
      <c r="J56" s="74">
        <v>11582.746085024</v>
      </c>
      <c r="K56" s="74">
        <v>12956.531872650001</v>
      </c>
      <c r="L56" s="60">
        <v>3308.417597658</v>
      </c>
      <c r="M56" s="61">
        <v>4651.492451606</v>
      </c>
      <c r="N56" s="61">
        <v>576.61207875599996</v>
      </c>
      <c r="O56" s="61">
        <v>390.10630729500002</v>
      </c>
      <c r="P56" s="61">
        <v>597.86966175099997</v>
      </c>
      <c r="Q56" s="61">
        <v>212.84312624</v>
      </c>
      <c r="R56" s="61">
        <v>2942.0759099810002</v>
      </c>
      <c r="S56" s="63">
        <v>277.11473936300001</v>
      </c>
      <c r="T56" s="162">
        <v>1354.9920337900001</v>
      </c>
      <c r="U56" s="52">
        <v>37762.951405208994</v>
      </c>
      <c r="V56" s="52">
        <v>182.31323742499998</v>
      </c>
      <c r="W56" s="52">
        <v>10920.158650349002</v>
      </c>
      <c r="X56" s="121">
        <v>1529.9949296816667</v>
      </c>
      <c r="Y56" s="121">
        <v>2146.7911142496669</v>
      </c>
      <c r="Z56" s="121">
        <v>1013.0499898686667</v>
      </c>
      <c r="AA56" s="121">
        <v>1200.9656922300001</v>
      </c>
      <c r="AB56" s="121">
        <v>5029.3569243189995</v>
      </c>
      <c r="AC56" s="52">
        <v>11575.196210380667</v>
      </c>
      <c r="AD56" s="52">
        <v>13521.078844395</v>
      </c>
      <c r="AE56" s="121">
        <v>3566.9388518370001</v>
      </c>
      <c r="AF56" s="121">
        <v>4671.4892197590007</v>
      </c>
      <c r="AG56" s="121">
        <v>708.07768683633333</v>
      </c>
      <c r="AH56" s="121">
        <v>388.20992690133335</v>
      </c>
      <c r="AI56" s="121">
        <v>632.63716409633332</v>
      </c>
      <c r="AJ56" s="121">
        <v>194.90224275733337</v>
      </c>
      <c r="AK56" s="121">
        <v>3044.4318023630003</v>
      </c>
      <c r="AL56" s="121">
        <v>314.39194984466667</v>
      </c>
      <c r="AM56" s="52">
        <v>1564.2044626593333</v>
      </c>
      <c r="AN56" s="53">
        <v>259820.777409011</v>
      </c>
      <c r="AO56" s="53">
        <v>962.09953469999994</v>
      </c>
      <c r="AP56" s="53">
        <v>60034.154149274</v>
      </c>
      <c r="AQ56" s="122">
        <v>14187.68140926</v>
      </c>
      <c r="AR56" s="122">
        <v>16769.057483124001</v>
      </c>
      <c r="AS56" s="122">
        <v>3171.7284116580004</v>
      </c>
      <c r="AT56" s="122">
        <v>1733.599931987</v>
      </c>
      <c r="AU56" s="122">
        <v>24172.086913245003</v>
      </c>
      <c r="AV56" s="53">
        <v>49892.698322071999</v>
      </c>
      <c r="AW56" s="53">
        <v>120436.25746187498</v>
      </c>
      <c r="AX56" s="122">
        <v>33209.964056815996</v>
      </c>
      <c r="AY56" s="122">
        <v>38998.930769432998</v>
      </c>
      <c r="AZ56" s="122">
        <v>15776.996777539</v>
      </c>
      <c r="BA56" s="122">
        <v>2602.5869153849999</v>
      </c>
      <c r="BB56" s="122">
        <v>2965.9471763129995</v>
      </c>
      <c r="BC56" s="122">
        <v>1114.398317159</v>
      </c>
      <c r="BD56" s="122">
        <v>22631.076659237999</v>
      </c>
      <c r="BE56" s="122">
        <v>3136.3567899919999</v>
      </c>
      <c r="BF56" s="53">
        <v>28495.567941090001</v>
      </c>
    </row>
    <row r="57" spans="1:58" s="29" customFormat="1" x14ac:dyDescent="0.25">
      <c r="A57" s="37" t="s">
        <v>184</v>
      </c>
      <c r="B57" s="59">
        <v>38012.947469350998</v>
      </c>
      <c r="C57" s="74">
        <v>183.09713681599999</v>
      </c>
      <c r="D57" s="74">
        <v>11137.698055216999</v>
      </c>
      <c r="E57" s="60">
        <v>1574.856438822</v>
      </c>
      <c r="F57" s="61">
        <v>2222.71239169</v>
      </c>
      <c r="G57" s="61">
        <v>878.19457011300005</v>
      </c>
      <c r="H57" s="61">
        <v>1126.8462004830001</v>
      </c>
      <c r="I57" s="62">
        <v>5335.0884541089999</v>
      </c>
      <c r="J57" s="74">
        <v>12420.403428267</v>
      </c>
      <c r="K57" s="74">
        <v>12870.770763318998</v>
      </c>
      <c r="L57" s="60">
        <v>3585.6511599579999</v>
      </c>
      <c r="M57" s="61">
        <v>4361.1074608360004</v>
      </c>
      <c r="N57" s="61">
        <v>628.57712744100002</v>
      </c>
      <c r="O57" s="61">
        <v>340.11296065300002</v>
      </c>
      <c r="P57" s="61">
        <v>525.74111269299999</v>
      </c>
      <c r="Q57" s="61">
        <v>232.12394598700001</v>
      </c>
      <c r="R57" s="61">
        <v>2934.775587356</v>
      </c>
      <c r="S57" s="63">
        <v>262.68140839500001</v>
      </c>
      <c r="T57" s="162">
        <v>1400.978085732</v>
      </c>
      <c r="U57" s="52">
        <v>36876.190891494996</v>
      </c>
      <c r="V57" s="52">
        <v>169.63211159066668</v>
      </c>
      <c r="W57" s="52">
        <v>10642.902075542333</v>
      </c>
      <c r="X57" s="121">
        <v>1454.4697002166668</v>
      </c>
      <c r="Y57" s="121">
        <v>2136.3802391743334</v>
      </c>
      <c r="Z57" s="121">
        <v>840.67895398533346</v>
      </c>
      <c r="AA57" s="121">
        <v>1194.0055573043333</v>
      </c>
      <c r="AB57" s="121">
        <v>5017.3676248616657</v>
      </c>
      <c r="AC57" s="52">
        <v>11556.763235119002</v>
      </c>
      <c r="AD57" s="52">
        <v>12969.056790066001</v>
      </c>
      <c r="AE57" s="121">
        <v>3519.0251094183332</v>
      </c>
      <c r="AF57" s="121">
        <v>4496.6193494190002</v>
      </c>
      <c r="AG57" s="121">
        <v>645.84862253199992</v>
      </c>
      <c r="AH57" s="121">
        <v>380.22276772833334</v>
      </c>
      <c r="AI57" s="121">
        <v>523.65024695700004</v>
      </c>
      <c r="AJ57" s="121">
        <v>213.35649794266669</v>
      </c>
      <c r="AK57" s="121">
        <v>2890.360569133667</v>
      </c>
      <c r="AL57" s="121">
        <v>299.97362693500003</v>
      </c>
      <c r="AM57" s="52">
        <v>1537.8366791770002</v>
      </c>
      <c r="AN57" s="53">
        <v>261923.67327379502</v>
      </c>
      <c r="AO57" s="53">
        <v>814.7106125759999</v>
      </c>
      <c r="AP57" s="53">
        <v>59141.487568180004</v>
      </c>
      <c r="AQ57" s="122">
        <v>14247.903948918</v>
      </c>
      <c r="AR57" s="122">
        <v>17102.167875940002</v>
      </c>
      <c r="AS57" s="122">
        <v>2673.5925019630004</v>
      </c>
      <c r="AT57" s="122">
        <v>1359.1839623119999</v>
      </c>
      <c r="AU57" s="122">
        <v>23758.639279046998</v>
      </c>
      <c r="AV57" s="53">
        <v>50810.337110785003</v>
      </c>
      <c r="AW57" s="53">
        <v>121364.329920991</v>
      </c>
      <c r="AX57" s="122">
        <v>35627.806449304997</v>
      </c>
      <c r="AY57" s="122">
        <v>39323.923945242997</v>
      </c>
      <c r="AZ57" s="122">
        <v>13750.150743573999</v>
      </c>
      <c r="BA57" s="122">
        <v>3202.6918784110003</v>
      </c>
      <c r="BB57" s="122">
        <v>1960.2800730189997</v>
      </c>
      <c r="BC57" s="122">
        <v>1277.540373414</v>
      </c>
      <c r="BD57" s="122">
        <v>23069.584317396002</v>
      </c>
      <c r="BE57" s="122">
        <v>3152.3521406290001</v>
      </c>
      <c r="BF57" s="53">
        <v>29792.808061263</v>
      </c>
    </row>
    <row r="58" spans="1:58" s="105" customFormat="1" x14ac:dyDescent="0.25">
      <c r="A58" s="98" t="s">
        <v>185</v>
      </c>
      <c r="B58" s="99">
        <v>38198.963703974005</v>
      </c>
      <c r="C58" s="100">
        <v>195.46147294799999</v>
      </c>
      <c r="D58" s="100">
        <v>10951.968987056</v>
      </c>
      <c r="E58" s="101">
        <v>1662.1111594020001</v>
      </c>
      <c r="F58" s="102">
        <v>2081.1304077519999</v>
      </c>
      <c r="G58" s="102">
        <v>859.55791866599998</v>
      </c>
      <c r="H58" s="102">
        <v>1144.339207021</v>
      </c>
      <c r="I58" s="103">
        <v>5204.8302942150003</v>
      </c>
      <c r="J58" s="100">
        <v>12743.045742824001</v>
      </c>
      <c r="K58" s="100">
        <v>12790.037162833998</v>
      </c>
      <c r="L58" s="101">
        <v>3457.7101513170001</v>
      </c>
      <c r="M58" s="102">
        <v>4331.5045895249996</v>
      </c>
      <c r="N58" s="102">
        <v>647.24417813000002</v>
      </c>
      <c r="O58" s="102">
        <v>381.89995719199999</v>
      </c>
      <c r="P58" s="102">
        <v>468.39741049899999</v>
      </c>
      <c r="Q58" s="102">
        <v>186.70333276299999</v>
      </c>
      <c r="R58" s="102">
        <v>3055.9575807380002</v>
      </c>
      <c r="S58" s="104">
        <v>260.61996267000001</v>
      </c>
      <c r="T58" s="163">
        <v>1518.450338312</v>
      </c>
      <c r="U58" s="100">
        <v>37162.390788729994</v>
      </c>
      <c r="V58" s="100">
        <v>196.61466281233334</v>
      </c>
      <c r="W58" s="100">
        <v>10744.331403142667</v>
      </c>
      <c r="X58" s="120">
        <v>1584.0566932066668</v>
      </c>
      <c r="Y58" s="120">
        <v>2164.7067596413331</v>
      </c>
      <c r="Z58" s="120">
        <v>836.98179754</v>
      </c>
      <c r="AA58" s="120">
        <v>1158.8962869253335</v>
      </c>
      <c r="AB58" s="120">
        <v>4999.689865829333</v>
      </c>
      <c r="AC58" s="100">
        <v>11653.288420808</v>
      </c>
      <c r="AD58" s="100">
        <v>12964.834461606999</v>
      </c>
      <c r="AE58" s="120">
        <v>3553.3746307706665</v>
      </c>
      <c r="AF58" s="120">
        <v>4386.7933013559996</v>
      </c>
      <c r="AG58" s="120">
        <v>709.5420108543334</v>
      </c>
      <c r="AH58" s="120">
        <v>378.13443105566665</v>
      </c>
      <c r="AI58" s="120">
        <v>504.72147070999995</v>
      </c>
      <c r="AJ58" s="120">
        <v>179.82996412866666</v>
      </c>
      <c r="AK58" s="120">
        <v>2958.5785144663337</v>
      </c>
      <c r="AL58" s="120">
        <v>293.86013826533332</v>
      </c>
      <c r="AM58" s="100">
        <v>1603.3218403600001</v>
      </c>
      <c r="AN58" s="100">
        <v>262855.48143203498</v>
      </c>
      <c r="AO58" s="100">
        <v>1057.646512775</v>
      </c>
      <c r="AP58" s="100">
        <v>61771.492558905004</v>
      </c>
      <c r="AQ58" s="120">
        <v>15373.892876286001</v>
      </c>
      <c r="AR58" s="120">
        <v>17865.892311661999</v>
      </c>
      <c r="AS58" s="120">
        <v>2574.1589709509999</v>
      </c>
      <c r="AT58" s="120">
        <v>1275.3092646170001</v>
      </c>
      <c r="AU58" s="120">
        <v>24682.239135389002</v>
      </c>
      <c r="AV58" s="100">
        <v>51392.080611359001</v>
      </c>
      <c r="AW58" s="100">
        <v>120219.65873300801</v>
      </c>
      <c r="AX58" s="120">
        <v>33521.954002010003</v>
      </c>
      <c r="AY58" s="120">
        <v>38134.433053558001</v>
      </c>
      <c r="AZ58" s="120">
        <v>14862.570413304999</v>
      </c>
      <c r="BA58" s="120">
        <v>3457.6566011309997</v>
      </c>
      <c r="BB58" s="120">
        <v>2723.0105936069999</v>
      </c>
      <c r="BC58" s="120">
        <v>1128.2289423690002</v>
      </c>
      <c r="BD58" s="120">
        <v>23593.524118076999</v>
      </c>
      <c r="BE58" s="120">
        <v>2798.2810089509999</v>
      </c>
      <c r="BF58" s="100">
        <v>28414.603015988003</v>
      </c>
    </row>
    <row r="59" spans="1:58" s="29" customFormat="1" x14ac:dyDescent="0.25">
      <c r="A59" s="37" t="s">
        <v>186</v>
      </c>
      <c r="B59" s="59">
        <v>36076.071590994994</v>
      </c>
      <c r="C59" s="74">
        <v>217.350100064</v>
      </c>
      <c r="D59" s="74">
        <v>10751.978099513999</v>
      </c>
      <c r="E59" s="60">
        <v>1648.017026841</v>
      </c>
      <c r="F59" s="61">
        <v>2202.2496264750002</v>
      </c>
      <c r="G59" s="61">
        <v>625.53677052900002</v>
      </c>
      <c r="H59" s="61">
        <v>1351.9465892339999</v>
      </c>
      <c r="I59" s="62">
        <v>4924.2280864349996</v>
      </c>
      <c r="J59" s="74">
        <v>11824.318313573</v>
      </c>
      <c r="K59" s="74">
        <v>12046.824088652998</v>
      </c>
      <c r="L59" s="60">
        <v>3456.9269592350001</v>
      </c>
      <c r="M59" s="61">
        <v>3907.9581101099998</v>
      </c>
      <c r="N59" s="61">
        <v>662.52923944300005</v>
      </c>
      <c r="O59" s="61">
        <v>318.31426279499999</v>
      </c>
      <c r="P59" s="61">
        <v>437.55241216399997</v>
      </c>
      <c r="Q59" s="61">
        <v>199.011990758</v>
      </c>
      <c r="R59" s="61">
        <v>2818.1335644549999</v>
      </c>
      <c r="S59" s="63">
        <v>246.397549693</v>
      </c>
      <c r="T59" s="162">
        <v>1235.6009891910001</v>
      </c>
      <c r="U59" s="52">
        <v>36554.788664500004</v>
      </c>
      <c r="V59" s="52">
        <v>193.2146438456667</v>
      </c>
      <c r="W59" s="52">
        <v>10734.519219626001</v>
      </c>
      <c r="X59" s="121">
        <v>1550.61446781</v>
      </c>
      <c r="Y59" s="121">
        <v>2269.0615588766668</v>
      </c>
      <c r="Z59" s="121">
        <v>712.51340277300005</v>
      </c>
      <c r="AA59" s="121">
        <v>1257.7581712273334</v>
      </c>
      <c r="AB59" s="121">
        <v>4944.5716189389996</v>
      </c>
      <c r="AC59" s="52">
        <v>11690.990691834666</v>
      </c>
      <c r="AD59" s="52">
        <v>12469.648807125666</v>
      </c>
      <c r="AE59" s="121">
        <v>3552.0943653643335</v>
      </c>
      <c r="AF59" s="121">
        <v>4174.3197705233333</v>
      </c>
      <c r="AG59" s="121">
        <v>701.99453582766671</v>
      </c>
      <c r="AH59" s="121">
        <v>337.45427759066666</v>
      </c>
      <c r="AI59" s="121">
        <v>433.76943828133335</v>
      </c>
      <c r="AJ59" s="121">
        <v>180.84945799633331</v>
      </c>
      <c r="AK59" s="121">
        <v>2797.5200965509998</v>
      </c>
      <c r="AL59" s="121">
        <v>291.64686499100003</v>
      </c>
      <c r="AM59" s="52">
        <v>1466.4153020679998</v>
      </c>
      <c r="AN59" s="53">
        <v>259162.21557441397</v>
      </c>
      <c r="AO59" s="53">
        <v>981.28684153899985</v>
      </c>
      <c r="AP59" s="53">
        <v>61459.473976127993</v>
      </c>
      <c r="AQ59" s="122">
        <v>14588.036212047</v>
      </c>
      <c r="AR59" s="122">
        <v>18704.029841241001</v>
      </c>
      <c r="AS59" s="122">
        <v>2560.4274559559999</v>
      </c>
      <c r="AT59" s="122">
        <v>1398.9787108949999</v>
      </c>
      <c r="AU59" s="122">
        <v>24208.001755989</v>
      </c>
      <c r="AV59" s="53">
        <v>51084.740854941003</v>
      </c>
      <c r="AW59" s="53">
        <v>117865.223940159</v>
      </c>
      <c r="AX59" s="122">
        <v>33309.074526818004</v>
      </c>
      <c r="AY59" s="122">
        <v>36785.489857417997</v>
      </c>
      <c r="AZ59" s="122">
        <v>14307.321916769999</v>
      </c>
      <c r="BA59" s="122">
        <v>2900.0735684030001</v>
      </c>
      <c r="BB59" s="122">
        <v>3076.143761286</v>
      </c>
      <c r="BC59" s="122">
        <v>1226.432372921</v>
      </c>
      <c r="BD59" s="122">
        <v>22802.495515392002</v>
      </c>
      <c r="BE59" s="122">
        <v>3458.1924211510004</v>
      </c>
      <c r="BF59" s="53">
        <v>27771.489961646999</v>
      </c>
    </row>
    <row r="60" spans="1:58" s="29" customFormat="1" x14ac:dyDescent="0.25">
      <c r="A60" s="37" t="s">
        <v>187</v>
      </c>
      <c r="B60" s="59">
        <v>35518.265625257998</v>
      </c>
      <c r="C60" s="74">
        <v>178.26955791899999</v>
      </c>
      <c r="D60" s="74">
        <v>10652.562417204999</v>
      </c>
      <c r="E60" s="60">
        <v>1600.6707408029999</v>
      </c>
      <c r="F60" s="61">
        <v>2191.795970787</v>
      </c>
      <c r="G60" s="61">
        <v>733.45872110799996</v>
      </c>
      <c r="H60" s="61">
        <v>1328.6924071389999</v>
      </c>
      <c r="I60" s="62">
        <v>4797.944577368</v>
      </c>
      <c r="J60" s="74">
        <v>11437.270560929999</v>
      </c>
      <c r="K60" s="74">
        <v>11924.776504097999</v>
      </c>
      <c r="L60" s="60">
        <v>3234.5270084519998</v>
      </c>
      <c r="M60" s="61">
        <v>4024.5401821109999</v>
      </c>
      <c r="N60" s="61">
        <v>626.51328006200004</v>
      </c>
      <c r="O60" s="61">
        <v>325.28487951300002</v>
      </c>
      <c r="P60" s="61">
        <v>436.90762669200001</v>
      </c>
      <c r="Q60" s="61">
        <v>210.54575895100001</v>
      </c>
      <c r="R60" s="61">
        <v>2818.8965197930002</v>
      </c>
      <c r="S60" s="63">
        <v>247.56124852400001</v>
      </c>
      <c r="T60" s="162">
        <v>1325.386585106</v>
      </c>
      <c r="U60" s="52">
        <v>35394.863944930665</v>
      </c>
      <c r="V60" s="52">
        <v>177.19908835333331</v>
      </c>
      <c r="W60" s="52">
        <v>10500.067527963</v>
      </c>
      <c r="X60" s="121">
        <v>1525.3163135873335</v>
      </c>
      <c r="Y60" s="121">
        <v>2224.2234860056669</v>
      </c>
      <c r="Z60" s="121">
        <v>652.69016616099998</v>
      </c>
      <c r="AA60" s="121">
        <v>1301.9462103316666</v>
      </c>
      <c r="AB60" s="121">
        <v>4795.8913518773334</v>
      </c>
      <c r="AC60" s="52">
        <v>11123.307815304999</v>
      </c>
      <c r="AD60" s="52">
        <v>12173.377969350002</v>
      </c>
      <c r="AE60" s="121">
        <v>3346.6965483776671</v>
      </c>
      <c r="AF60" s="121">
        <v>4097.9053936320006</v>
      </c>
      <c r="AG60" s="121">
        <v>671.85865567866676</v>
      </c>
      <c r="AH60" s="121">
        <v>365.20323844199999</v>
      </c>
      <c r="AI60" s="121">
        <v>440.37905297599997</v>
      </c>
      <c r="AJ60" s="121">
        <v>192.56648158533335</v>
      </c>
      <c r="AK60" s="121">
        <v>2771.2145154259997</v>
      </c>
      <c r="AL60" s="121">
        <v>287.55408323233331</v>
      </c>
      <c r="AM60" s="52">
        <v>1420.9115439593334</v>
      </c>
      <c r="AN60" s="53">
        <v>248616.64950943098</v>
      </c>
      <c r="AO60" s="53">
        <v>964.51947957800007</v>
      </c>
      <c r="AP60" s="53">
        <v>59419.675229544002</v>
      </c>
      <c r="AQ60" s="122">
        <v>14426.424919631001</v>
      </c>
      <c r="AR60" s="122">
        <v>17953.31108924</v>
      </c>
      <c r="AS60" s="122">
        <v>2418.6735661519997</v>
      </c>
      <c r="AT60" s="122">
        <v>1279.4474622340001</v>
      </c>
      <c r="AU60" s="122">
        <v>23341.818192286999</v>
      </c>
      <c r="AV60" s="53">
        <v>48186.795359815005</v>
      </c>
      <c r="AW60" s="53">
        <v>113453.65006674</v>
      </c>
      <c r="AX60" s="122">
        <v>31548.833549284005</v>
      </c>
      <c r="AY60" s="122">
        <v>37544.513244021997</v>
      </c>
      <c r="AZ60" s="122">
        <v>12014.968532269999</v>
      </c>
      <c r="BA60" s="122">
        <v>3984.5846945089997</v>
      </c>
      <c r="BB60" s="122">
        <v>3109.5330153360001</v>
      </c>
      <c r="BC60" s="122">
        <v>1199.377578458</v>
      </c>
      <c r="BD60" s="122">
        <v>21111.361531022998</v>
      </c>
      <c r="BE60" s="122">
        <v>2940.4779218379999</v>
      </c>
      <c r="BF60" s="53">
        <v>26592.009373753997</v>
      </c>
    </row>
    <row r="61" spans="1:58" s="29" customFormat="1" x14ac:dyDescent="0.25">
      <c r="A61" s="37" t="s">
        <v>188</v>
      </c>
      <c r="B61" s="59">
        <v>35505.977741937</v>
      </c>
      <c r="C61" s="74">
        <v>230.60168481299999</v>
      </c>
      <c r="D61" s="74">
        <v>10485.075862222</v>
      </c>
      <c r="E61" s="60">
        <v>1495.2925299680001</v>
      </c>
      <c r="F61" s="61">
        <v>2154.8800658320001</v>
      </c>
      <c r="G61" s="61">
        <v>718.25601657000004</v>
      </c>
      <c r="H61" s="61">
        <v>1358.0609189869999</v>
      </c>
      <c r="I61" s="62">
        <v>4758.5863308649996</v>
      </c>
      <c r="J61" s="74">
        <v>11404.661657694</v>
      </c>
      <c r="K61" s="74">
        <v>12269.011008365998</v>
      </c>
      <c r="L61" s="60">
        <v>3484.1300563210002</v>
      </c>
      <c r="M61" s="61">
        <v>4022.8578631519999</v>
      </c>
      <c r="N61" s="61">
        <v>567.74966540299999</v>
      </c>
      <c r="O61" s="61">
        <v>339.76596771700002</v>
      </c>
      <c r="P61" s="61">
        <v>369.75199469400002</v>
      </c>
      <c r="Q61" s="61">
        <v>207.54320102200001</v>
      </c>
      <c r="R61" s="61">
        <v>3003.3948695250001</v>
      </c>
      <c r="S61" s="63">
        <v>273.81739053199999</v>
      </c>
      <c r="T61" s="162">
        <v>1116.6275288419999</v>
      </c>
      <c r="U61" s="52">
        <v>35287.749490397</v>
      </c>
      <c r="V61" s="52">
        <v>179.64927470433329</v>
      </c>
      <c r="W61" s="52">
        <v>10539.127319152332</v>
      </c>
      <c r="X61" s="121">
        <v>1528.0689973349999</v>
      </c>
      <c r="Y61" s="121">
        <v>2209.2993015980001</v>
      </c>
      <c r="Z61" s="121">
        <v>728.18807044499988</v>
      </c>
      <c r="AA61" s="121">
        <v>1463.5251440613335</v>
      </c>
      <c r="AB61" s="121">
        <v>4610.0458057129999</v>
      </c>
      <c r="AC61" s="52">
        <v>10895.532536040666</v>
      </c>
      <c r="AD61" s="52">
        <v>12345.37627293</v>
      </c>
      <c r="AE61" s="121">
        <v>3605.4311612773331</v>
      </c>
      <c r="AF61" s="121">
        <v>4047.0585375430001</v>
      </c>
      <c r="AG61" s="121">
        <v>654.28866488400001</v>
      </c>
      <c r="AH61" s="121">
        <v>355.75064076966669</v>
      </c>
      <c r="AI61" s="121">
        <v>397.18201819266665</v>
      </c>
      <c r="AJ61" s="121">
        <v>206.51822922933331</v>
      </c>
      <c r="AK61" s="121">
        <v>2815.1487586786666</v>
      </c>
      <c r="AL61" s="121">
        <v>263.99826235533334</v>
      </c>
      <c r="AM61" s="52">
        <v>1328.0640875696665</v>
      </c>
      <c r="AN61" s="53">
        <v>245648.23962265102</v>
      </c>
      <c r="AO61" s="53">
        <v>992.12690977900002</v>
      </c>
      <c r="AP61" s="53">
        <v>59501.771599064996</v>
      </c>
      <c r="AQ61" s="122">
        <v>14475.230833567</v>
      </c>
      <c r="AR61" s="122">
        <v>18395.554363447998</v>
      </c>
      <c r="AS61" s="122">
        <v>2514.6166671830001</v>
      </c>
      <c r="AT61" s="122">
        <v>1321.141959027</v>
      </c>
      <c r="AU61" s="122">
        <v>22795.227775840001</v>
      </c>
      <c r="AV61" s="53">
        <v>48113.006294072999</v>
      </c>
      <c r="AW61" s="53">
        <v>113126.53023136202</v>
      </c>
      <c r="AX61" s="122">
        <v>32249.224719584003</v>
      </c>
      <c r="AY61" s="122">
        <v>37154.263774634004</v>
      </c>
      <c r="AZ61" s="122">
        <v>11890.942645880999</v>
      </c>
      <c r="BA61" s="122">
        <v>3647.5530526250004</v>
      </c>
      <c r="BB61" s="122">
        <v>2268.1353346870001</v>
      </c>
      <c r="BC61" s="122">
        <v>1317.777677886</v>
      </c>
      <c r="BD61" s="122">
        <v>21736.234936665001</v>
      </c>
      <c r="BE61" s="122">
        <v>2862.3980893999997</v>
      </c>
      <c r="BF61" s="53">
        <v>23914.804588372001</v>
      </c>
    </row>
    <row r="62" spans="1:58" s="105" customFormat="1" x14ac:dyDescent="0.25">
      <c r="A62" s="98" t="s">
        <v>189</v>
      </c>
      <c r="B62" s="99">
        <v>34332.111537874</v>
      </c>
      <c r="C62" s="100">
        <v>166.38959475300001</v>
      </c>
      <c r="D62" s="100">
        <v>10308.789183859</v>
      </c>
      <c r="E62" s="101">
        <v>1446.190697407</v>
      </c>
      <c r="F62" s="102">
        <v>2241.9460054410001</v>
      </c>
      <c r="G62" s="102">
        <v>696.44113429200002</v>
      </c>
      <c r="H62" s="102">
        <v>1368.9547478540001</v>
      </c>
      <c r="I62" s="103">
        <v>4555.2565988650003</v>
      </c>
      <c r="J62" s="100">
        <v>10605.776960944</v>
      </c>
      <c r="K62" s="100">
        <v>12149.072518687999</v>
      </c>
      <c r="L62" s="101">
        <v>3594.4511767700001</v>
      </c>
      <c r="M62" s="102">
        <v>4197.3771810070002</v>
      </c>
      <c r="N62" s="102">
        <v>611.16852853299997</v>
      </c>
      <c r="O62" s="102">
        <v>274.66199477999999</v>
      </c>
      <c r="P62" s="102">
        <v>375.92872477499998</v>
      </c>
      <c r="Q62" s="102">
        <v>199.23390247399999</v>
      </c>
      <c r="R62" s="102">
        <v>2660.494552139</v>
      </c>
      <c r="S62" s="104">
        <v>235.75645821000001</v>
      </c>
      <c r="T62" s="163">
        <v>1102.0832796300001</v>
      </c>
      <c r="U62" s="100">
        <v>34314.078211702006</v>
      </c>
      <c r="V62" s="100">
        <v>195.26778159200001</v>
      </c>
      <c r="W62" s="100">
        <v>10274.015548779667</v>
      </c>
      <c r="X62" s="120">
        <v>1407.5072616259997</v>
      </c>
      <c r="Y62" s="120">
        <v>2246.1406405466664</v>
      </c>
      <c r="Z62" s="120">
        <v>698.06215469000006</v>
      </c>
      <c r="AA62" s="120">
        <v>1441.2505609593336</v>
      </c>
      <c r="AB62" s="120">
        <v>4481.0549309576663</v>
      </c>
      <c r="AC62" s="100">
        <v>10560.318426574333</v>
      </c>
      <c r="AD62" s="100">
        <v>12115.492967018999</v>
      </c>
      <c r="AE62" s="120">
        <v>3465.5548472206669</v>
      </c>
      <c r="AF62" s="120">
        <v>4013.5039043266665</v>
      </c>
      <c r="AG62" s="120">
        <v>663.69715291700004</v>
      </c>
      <c r="AH62" s="120">
        <v>317.48240037933334</v>
      </c>
      <c r="AI62" s="120">
        <v>380.45304904033333</v>
      </c>
      <c r="AJ62" s="120">
        <v>206.28294797366667</v>
      </c>
      <c r="AK62" s="120">
        <v>2786.4665490656666</v>
      </c>
      <c r="AL62" s="120">
        <v>282.05211609566663</v>
      </c>
      <c r="AM62" s="100">
        <v>1168.9834877370001</v>
      </c>
      <c r="AN62" s="100">
        <v>240669.69394262397</v>
      </c>
      <c r="AO62" s="100">
        <v>967.74045619100002</v>
      </c>
      <c r="AP62" s="100">
        <v>56982.981073736999</v>
      </c>
      <c r="AQ62" s="120">
        <v>13526.053330532999</v>
      </c>
      <c r="AR62" s="120">
        <v>18071.852993642999</v>
      </c>
      <c r="AS62" s="120">
        <v>2479.0587838330002</v>
      </c>
      <c r="AT62" s="120">
        <v>1040.31883163</v>
      </c>
      <c r="AU62" s="120">
        <v>21865.697134098002</v>
      </c>
      <c r="AV62" s="100">
        <v>47478.403662826</v>
      </c>
      <c r="AW62" s="100">
        <v>114613.771318987</v>
      </c>
      <c r="AX62" s="120">
        <v>31795.534830762997</v>
      </c>
      <c r="AY62" s="120">
        <v>36274.723517760001</v>
      </c>
      <c r="AZ62" s="120">
        <v>12677.581740717</v>
      </c>
      <c r="BA62" s="120">
        <v>3740.2137127209999</v>
      </c>
      <c r="BB62" s="120">
        <v>2981.178892853</v>
      </c>
      <c r="BC62" s="120">
        <v>1629.9033492029998</v>
      </c>
      <c r="BD62" s="120">
        <v>22268.763965828999</v>
      </c>
      <c r="BE62" s="120">
        <v>3245.871309141</v>
      </c>
      <c r="BF62" s="100">
        <v>20626.797430883002</v>
      </c>
    </row>
    <row r="63" spans="1:58" s="29" customFormat="1" x14ac:dyDescent="0.25">
      <c r="A63" s="37" t="s">
        <v>190</v>
      </c>
      <c r="B63" s="59">
        <v>34924.789205729001</v>
      </c>
      <c r="C63" s="74">
        <v>181.93014128499999</v>
      </c>
      <c r="D63" s="74">
        <v>10372.281736575002</v>
      </c>
      <c r="E63" s="60">
        <v>1453.7725079679999</v>
      </c>
      <c r="F63" s="61">
        <v>2107.844344523</v>
      </c>
      <c r="G63" s="61">
        <v>776.95721817200001</v>
      </c>
      <c r="H63" s="61">
        <v>1470.7353342419999</v>
      </c>
      <c r="I63" s="62">
        <v>4562.9723316700001</v>
      </c>
      <c r="J63" s="74">
        <v>10648.687844423001</v>
      </c>
      <c r="K63" s="74">
        <v>12642.385902089001</v>
      </c>
      <c r="L63" s="60">
        <v>3952.6196606419999</v>
      </c>
      <c r="M63" s="61">
        <v>4303.4424654000004</v>
      </c>
      <c r="N63" s="61">
        <v>647.51246174799996</v>
      </c>
      <c r="O63" s="61">
        <v>296.929896649</v>
      </c>
      <c r="P63" s="61">
        <v>389.53664416100003</v>
      </c>
      <c r="Q63" s="61">
        <v>213.95764224499999</v>
      </c>
      <c r="R63" s="61">
        <v>2569.4925136759998</v>
      </c>
      <c r="S63" s="63">
        <v>268.894617568</v>
      </c>
      <c r="T63" s="162">
        <v>1079.503581357</v>
      </c>
      <c r="U63" s="52">
        <v>34913.927587599333</v>
      </c>
      <c r="V63" s="52">
        <v>181.82992059200001</v>
      </c>
      <c r="W63" s="52">
        <v>10235.499976880999</v>
      </c>
      <c r="X63" s="121">
        <v>1395.583187751</v>
      </c>
      <c r="Y63" s="121">
        <v>2210.7155092793332</v>
      </c>
      <c r="Z63" s="121">
        <v>749.88969030033331</v>
      </c>
      <c r="AA63" s="121">
        <v>1444.0747747853336</v>
      </c>
      <c r="AB63" s="121">
        <v>4435.2368147650004</v>
      </c>
      <c r="AC63" s="52">
        <v>10505.581225549666</v>
      </c>
      <c r="AD63" s="52">
        <v>12809.175869789999</v>
      </c>
      <c r="AE63" s="121">
        <v>3783.5377143256665</v>
      </c>
      <c r="AF63" s="121">
        <v>4393.8470000846673</v>
      </c>
      <c r="AG63" s="121">
        <v>687.60355620100006</v>
      </c>
      <c r="AH63" s="121">
        <v>301.85136600333334</v>
      </c>
      <c r="AI63" s="121">
        <v>409.760232202</v>
      </c>
      <c r="AJ63" s="121">
        <v>213.49085389000001</v>
      </c>
      <c r="AK63" s="121">
        <v>2713.1884365389997</v>
      </c>
      <c r="AL63" s="121">
        <v>305.89671054433336</v>
      </c>
      <c r="AM63" s="52">
        <v>1181.8405947866665</v>
      </c>
      <c r="AN63" s="53">
        <v>255302.24615532102</v>
      </c>
      <c r="AO63" s="53">
        <v>1055.226548673</v>
      </c>
      <c r="AP63" s="53">
        <v>59071.142044890992</v>
      </c>
      <c r="AQ63" s="122">
        <v>14345.227396183</v>
      </c>
      <c r="AR63" s="122">
        <v>17330.144595649999</v>
      </c>
      <c r="AS63" s="122">
        <v>2824.4646010380002</v>
      </c>
      <c r="AT63" s="122">
        <v>1117.5705830270001</v>
      </c>
      <c r="AU63" s="122">
        <v>23453.734868993</v>
      </c>
      <c r="AV63" s="53">
        <v>50412.306093139006</v>
      </c>
      <c r="AW63" s="53">
        <v>122732.172191245</v>
      </c>
      <c r="AX63" s="122">
        <v>37169.801988134001</v>
      </c>
      <c r="AY63" s="122">
        <v>41323.371338409997</v>
      </c>
      <c r="AZ63" s="122">
        <v>12238.411013568</v>
      </c>
      <c r="BA63" s="122">
        <v>2421.8131803410001</v>
      </c>
      <c r="BB63" s="122">
        <v>3015.9889192579999</v>
      </c>
      <c r="BC63" s="122">
        <v>1467.632282473</v>
      </c>
      <c r="BD63" s="122">
        <v>21984.485390227001</v>
      </c>
      <c r="BE63" s="122">
        <v>3110.668078834</v>
      </c>
      <c r="BF63" s="53">
        <v>22031.399277372999</v>
      </c>
    </row>
    <row r="64" spans="1:58" s="29" customFormat="1" x14ac:dyDescent="0.25">
      <c r="A64" s="37" t="s">
        <v>191</v>
      </c>
      <c r="B64" s="59">
        <v>35037.732399761</v>
      </c>
      <c r="C64" s="74">
        <v>161.711921743</v>
      </c>
      <c r="D64" s="74">
        <v>10551.189165895001</v>
      </c>
      <c r="E64" s="60">
        <v>1497.3209866049999</v>
      </c>
      <c r="F64" s="61">
        <v>2168.0478898199999</v>
      </c>
      <c r="G64" s="61">
        <v>777.67958887400005</v>
      </c>
      <c r="H64" s="61">
        <v>1452.020732129</v>
      </c>
      <c r="I64" s="62">
        <v>4656.119968467</v>
      </c>
      <c r="J64" s="74">
        <v>11201.900012239999</v>
      </c>
      <c r="K64" s="74">
        <v>12020.426471031002</v>
      </c>
      <c r="L64" s="60">
        <v>3701.055983152</v>
      </c>
      <c r="M64" s="61">
        <v>3717.4178797519999</v>
      </c>
      <c r="N64" s="61">
        <v>683.89781335600003</v>
      </c>
      <c r="O64" s="61">
        <v>338.86229537000003</v>
      </c>
      <c r="P64" s="61">
        <v>396.91559417600001</v>
      </c>
      <c r="Q64" s="61">
        <v>237.08406050100001</v>
      </c>
      <c r="R64" s="61">
        <v>2646.873695753</v>
      </c>
      <c r="S64" s="63">
        <v>298.319148971</v>
      </c>
      <c r="T64" s="162">
        <v>1102.5048288519999</v>
      </c>
      <c r="U64" s="52">
        <v>34959.987245133671</v>
      </c>
      <c r="V64" s="52">
        <v>185.78800292000003</v>
      </c>
      <c r="W64" s="52">
        <v>10435.284390011333</v>
      </c>
      <c r="X64" s="121">
        <v>1443.5689669840001</v>
      </c>
      <c r="Y64" s="121">
        <v>2179.2469055699999</v>
      </c>
      <c r="Z64" s="121">
        <v>791.68374117966675</v>
      </c>
      <c r="AA64" s="121">
        <v>1482.2374716869999</v>
      </c>
      <c r="AB64" s="121">
        <v>4538.5473045906665</v>
      </c>
      <c r="AC64" s="52">
        <v>10837.956257870001</v>
      </c>
      <c r="AD64" s="52">
        <v>12364.912968595667</v>
      </c>
      <c r="AE64" s="121">
        <v>3693.0332761873337</v>
      </c>
      <c r="AF64" s="121">
        <v>4058.8888794280006</v>
      </c>
      <c r="AG64" s="121">
        <v>723.80634100499992</v>
      </c>
      <c r="AH64" s="121">
        <v>345.8686017463333</v>
      </c>
      <c r="AI64" s="121">
        <v>394.47798307600004</v>
      </c>
      <c r="AJ64" s="121">
        <v>227.51044953166669</v>
      </c>
      <c r="AK64" s="121">
        <v>2600.0880743183334</v>
      </c>
      <c r="AL64" s="121">
        <v>321.23936330300006</v>
      </c>
      <c r="AM64" s="52">
        <v>1136.0456257366668</v>
      </c>
      <c r="AN64" s="53">
        <v>252371.16164628399</v>
      </c>
      <c r="AO64" s="53">
        <v>1271.4558267939999</v>
      </c>
      <c r="AP64" s="53">
        <v>59349.824554664003</v>
      </c>
      <c r="AQ64" s="122">
        <v>14874.870026115997</v>
      </c>
      <c r="AR64" s="122">
        <v>17079.437085038997</v>
      </c>
      <c r="AS64" s="122">
        <v>2874.403206552</v>
      </c>
      <c r="AT64" s="122">
        <v>927.92333933300006</v>
      </c>
      <c r="AU64" s="122">
        <v>23593.190897624001</v>
      </c>
      <c r="AV64" s="53">
        <v>50676.332744483007</v>
      </c>
      <c r="AW64" s="53">
        <v>120268.972452359</v>
      </c>
      <c r="AX64" s="122">
        <v>36151.329882377002</v>
      </c>
      <c r="AY64" s="122">
        <v>36714.415162477999</v>
      </c>
      <c r="AZ64" s="122">
        <v>13237.651114218001</v>
      </c>
      <c r="BA64" s="122">
        <v>3147.4819251320005</v>
      </c>
      <c r="BB64" s="122">
        <v>2830.070311343</v>
      </c>
      <c r="BC64" s="122">
        <v>1545.666283581</v>
      </c>
      <c r="BD64" s="122">
        <v>23367.731333324002</v>
      </c>
      <c r="BE64" s="122">
        <v>3274.6264399060001</v>
      </c>
      <c r="BF64" s="53">
        <v>20804.576067983999</v>
      </c>
    </row>
    <row r="65" spans="1:58" s="29" customFormat="1" x14ac:dyDescent="0.25">
      <c r="A65" s="37" t="s">
        <v>192</v>
      </c>
      <c r="B65" s="59">
        <v>34893.189760356006</v>
      </c>
      <c r="C65" s="74">
        <v>221.98681388700001</v>
      </c>
      <c r="D65" s="74">
        <v>10297.806231749</v>
      </c>
      <c r="E65" s="60">
        <v>1354.789958244</v>
      </c>
      <c r="F65" s="61">
        <v>2146.5760027709998</v>
      </c>
      <c r="G65" s="61">
        <v>803.524571724</v>
      </c>
      <c r="H65" s="61">
        <v>1254.278398743</v>
      </c>
      <c r="I65" s="62">
        <v>4738.6373002669998</v>
      </c>
      <c r="J65" s="74">
        <v>11016.879612774001</v>
      </c>
      <c r="K65" s="74">
        <v>12388.437343412999</v>
      </c>
      <c r="L65" s="60">
        <v>3655.4878738080001</v>
      </c>
      <c r="M65" s="61">
        <v>4182.2207424959997</v>
      </c>
      <c r="N65" s="61">
        <v>717.90513698699999</v>
      </c>
      <c r="O65" s="61">
        <v>366.92247411099999</v>
      </c>
      <c r="P65" s="61">
        <v>393.157393103</v>
      </c>
      <c r="Q65" s="61">
        <v>200.84510316699999</v>
      </c>
      <c r="R65" s="61">
        <v>2620.9592759090001</v>
      </c>
      <c r="S65" s="63">
        <v>250.93934383199999</v>
      </c>
      <c r="T65" s="162">
        <v>968.07975853300002</v>
      </c>
      <c r="U65" s="52">
        <v>35014.056614087334</v>
      </c>
      <c r="V65" s="52">
        <v>203.26361628166669</v>
      </c>
      <c r="W65" s="52">
        <v>10359.415017943333</v>
      </c>
      <c r="X65" s="121">
        <v>1476.849625947</v>
      </c>
      <c r="Y65" s="121">
        <v>2195.0688973473334</v>
      </c>
      <c r="Z65" s="121">
        <v>747.25803078333331</v>
      </c>
      <c r="AA65" s="121">
        <v>1415.5353243623333</v>
      </c>
      <c r="AB65" s="121">
        <v>4524.7031395033327</v>
      </c>
      <c r="AC65" s="52">
        <v>10861.741611961334</v>
      </c>
      <c r="AD65" s="52">
        <v>12453.752074741667</v>
      </c>
      <c r="AE65" s="121">
        <v>3588.6438107473332</v>
      </c>
      <c r="AF65" s="121">
        <v>4139.3359310570004</v>
      </c>
      <c r="AG65" s="121">
        <v>751.60826434899991</v>
      </c>
      <c r="AH65" s="121">
        <v>395.13752608300001</v>
      </c>
      <c r="AI65" s="121">
        <v>418.08813214066669</v>
      </c>
      <c r="AJ65" s="121">
        <v>255.11106319733335</v>
      </c>
      <c r="AK65" s="121">
        <v>2618.7846600180001</v>
      </c>
      <c r="AL65" s="121">
        <v>287.04268714933335</v>
      </c>
      <c r="AM65" s="52">
        <v>1135.8842931593333</v>
      </c>
      <c r="AN65" s="53">
        <v>255438.87180523601</v>
      </c>
      <c r="AO65" s="53">
        <v>1338.418242774</v>
      </c>
      <c r="AP65" s="53">
        <v>60270.731332958996</v>
      </c>
      <c r="AQ65" s="122">
        <v>15073.521671686998</v>
      </c>
      <c r="AR65" s="122">
        <v>17905.388667365998</v>
      </c>
      <c r="AS65" s="122">
        <v>2720.9216128749999</v>
      </c>
      <c r="AT65" s="122">
        <v>780.60513552599991</v>
      </c>
      <c r="AU65" s="122">
        <v>23790.294245505</v>
      </c>
      <c r="AV65" s="53">
        <v>50641.528904054001</v>
      </c>
      <c r="AW65" s="53">
        <v>121922.47249494701</v>
      </c>
      <c r="AX65" s="122">
        <v>35723.590532563001</v>
      </c>
      <c r="AY65" s="122">
        <v>38830.288695790005</v>
      </c>
      <c r="AZ65" s="122">
        <v>15074.522024105001</v>
      </c>
      <c r="BA65" s="122">
        <v>3273.8537070319999</v>
      </c>
      <c r="BB65" s="122">
        <v>1659.273194117</v>
      </c>
      <c r="BC65" s="122">
        <v>1502.0884539969998</v>
      </c>
      <c r="BD65" s="122">
        <v>22637.201511872001</v>
      </c>
      <c r="BE65" s="122">
        <v>3221.6543754710001</v>
      </c>
      <c r="BF65" s="53">
        <v>21265.720830501999</v>
      </c>
    </row>
    <row r="66" spans="1:58" s="105" customFormat="1" x14ac:dyDescent="0.25">
      <c r="A66" s="98" t="s">
        <v>193</v>
      </c>
      <c r="B66" s="99">
        <v>35230.983477022004</v>
      </c>
      <c r="C66" s="100">
        <v>237.61860331</v>
      </c>
      <c r="D66" s="100">
        <v>10390.816574091001</v>
      </c>
      <c r="E66" s="101">
        <v>1596.6280216370001</v>
      </c>
      <c r="F66" s="102">
        <v>2185.4345036600002</v>
      </c>
      <c r="G66" s="102">
        <v>827.70681109400005</v>
      </c>
      <c r="H66" s="102">
        <v>1426.917466996</v>
      </c>
      <c r="I66" s="103">
        <v>4354.1297707040003</v>
      </c>
      <c r="J66" s="100">
        <v>10738.479826143001</v>
      </c>
      <c r="K66" s="100">
        <v>12806.572720871003</v>
      </c>
      <c r="L66" s="101">
        <v>3851.224599567</v>
      </c>
      <c r="M66" s="102">
        <v>4394.6990811400001</v>
      </c>
      <c r="N66" s="102">
        <v>734.34263411500001</v>
      </c>
      <c r="O66" s="102">
        <v>361.59323658400001</v>
      </c>
      <c r="P66" s="102">
        <v>428.48790089800002</v>
      </c>
      <c r="Q66" s="102">
        <v>205.061164676</v>
      </c>
      <c r="R66" s="102">
        <v>2581.5606746809999</v>
      </c>
      <c r="S66" s="104">
        <v>249.60342921</v>
      </c>
      <c r="T66" s="163">
        <v>1057.495752607</v>
      </c>
      <c r="U66" s="100">
        <v>35394.878526258668</v>
      </c>
      <c r="V66" s="100">
        <v>213.47061277499998</v>
      </c>
      <c r="W66" s="100">
        <v>10398.127721105668</v>
      </c>
      <c r="X66" s="120">
        <v>1501.5513538289999</v>
      </c>
      <c r="Y66" s="120">
        <v>2236.8503571996666</v>
      </c>
      <c r="Z66" s="120">
        <v>818.84345966733326</v>
      </c>
      <c r="AA66" s="120">
        <v>1410.3927125500002</v>
      </c>
      <c r="AB66" s="120">
        <v>4430.4898378596663</v>
      </c>
      <c r="AC66" s="100">
        <v>10675.272434624334</v>
      </c>
      <c r="AD66" s="100">
        <v>12971.293074924666</v>
      </c>
      <c r="AE66" s="120">
        <v>3835.9629643616668</v>
      </c>
      <c r="AF66" s="120">
        <v>4349.896297393333</v>
      </c>
      <c r="AG66" s="120">
        <v>820.63801055900001</v>
      </c>
      <c r="AH66" s="120">
        <v>407.05747849433328</v>
      </c>
      <c r="AI66" s="120">
        <v>425.41470307000003</v>
      </c>
      <c r="AJ66" s="120">
        <v>214.19637623833333</v>
      </c>
      <c r="AK66" s="120">
        <v>2646.7630371936666</v>
      </c>
      <c r="AL66" s="120">
        <v>271.36420761433334</v>
      </c>
      <c r="AM66" s="100">
        <v>1136.7146828289999</v>
      </c>
      <c r="AN66" s="100">
        <v>262146.70047986601</v>
      </c>
      <c r="AO66" s="100">
        <v>1215.7709990399999</v>
      </c>
      <c r="AP66" s="100">
        <v>61146.277010559003</v>
      </c>
      <c r="AQ66" s="120">
        <v>15187.800479473999</v>
      </c>
      <c r="AR66" s="120">
        <v>18773.179012569002</v>
      </c>
      <c r="AS66" s="120">
        <v>2799.107375817</v>
      </c>
      <c r="AT66" s="120">
        <v>1304.1897890559999</v>
      </c>
      <c r="AU66" s="120">
        <v>23082.000353643001</v>
      </c>
      <c r="AV66" s="100">
        <v>49048.196707992</v>
      </c>
      <c r="AW66" s="100">
        <v>130655.33419274398</v>
      </c>
      <c r="AX66" s="120">
        <v>37610.849550257</v>
      </c>
      <c r="AY66" s="120">
        <v>41098.754038532999</v>
      </c>
      <c r="AZ66" s="120">
        <v>17373.381424828003</v>
      </c>
      <c r="BA66" s="120">
        <v>4740.1267841230001</v>
      </c>
      <c r="BB66" s="120">
        <v>1920.267175838</v>
      </c>
      <c r="BC66" s="120">
        <v>1477.901279056</v>
      </c>
      <c r="BD66" s="120">
        <v>23464.170673608998</v>
      </c>
      <c r="BE66" s="120">
        <v>2969.8832665</v>
      </c>
      <c r="BF66" s="100">
        <v>20081.121569531002</v>
      </c>
    </row>
    <row r="67" spans="1:58" s="29" customFormat="1" x14ac:dyDescent="0.25">
      <c r="A67" s="37" t="s">
        <v>194</v>
      </c>
      <c r="B67" s="59">
        <v>34820.527543672993</v>
      </c>
      <c r="C67" s="74">
        <v>191.847764289</v>
      </c>
      <c r="D67" s="74">
        <v>10321.488633071</v>
      </c>
      <c r="E67" s="60">
        <v>1432.9562302639999</v>
      </c>
      <c r="F67" s="61">
        <v>2190.2301443350002</v>
      </c>
      <c r="G67" s="61">
        <v>801.65229518599995</v>
      </c>
      <c r="H67" s="61">
        <v>1354.597982666</v>
      </c>
      <c r="I67" s="62">
        <v>4542.05198062</v>
      </c>
      <c r="J67" s="74">
        <v>10512.902878862</v>
      </c>
      <c r="K67" s="74">
        <v>12753.123341278999</v>
      </c>
      <c r="L67" s="60">
        <v>3654.3918220850001</v>
      </c>
      <c r="M67" s="61">
        <v>4521.118840915</v>
      </c>
      <c r="N67" s="61">
        <v>670.091089162</v>
      </c>
      <c r="O67" s="61">
        <v>337.63324874</v>
      </c>
      <c r="P67" s="61">
        <v>419.01885857000002</v>
      </c>
      <c r="Q67" s="61">
        <v>197.537510876</v>
      </c>
      <c r="R67" s="61">
        <v>2682.0311391549999</v>
      </c>
      <c r="S67" s="63">
        <v>271.300831776</v>
      </c>
      <c r="T67" s="162">
        <v>1041.1649261719999</v>
      </c>
      <c r="U67" s="52">
        <v>34709.822365945336</v>
      </c>
      <c r="V67" s="52">
        <v>204.88956242933332</v>
      </c>
      <c r="W67" s="52">
        <v>10204.592551184332</v>
      </c>
      <c r="X67" s="121">
        <v>1464.8361697986666</v>
      </c>
      <c r="Y67" s="121">
        <v>2250.0097651000001</v>
      </c>
      <c r="Z67" s="121">
        <v>776.37651367233332</v>
      </c>
      <c r="AA67" s="121">
        <v>1360.5186379220002</v>
      </c>
      <c r="AB67" s="121">
        <v>4352.8514646913327</v>
      </c>
      <c r="AC67" s="52">
        <v>10246.453062264001</v>
      </c>
      <c r="AD67" s="52">
        <v>12910.272434232998</v>
      </c>
      <c r="AE67" s="121">
        <v>3863.4178447116669</v>
      </c>
      <c r="AF67" s="121">
        <v>4414.5848637816671</v>
      </c>
      <c r="AG67" s="121">
        <v>766.03264572466662</v>
      </c>
      <c r="AH67" s="121">
        <v>345.51286192200001</v>
      </c>
      <c r="AI67" s="121">
        <v>407.08653683633338</v>
      </c>
      <c r="AJ67" s="121">
        <v>193.31552931900001</v>
      </c>
      <c r="AK67" s="121">
        <v>2632.5016664513332</v>
      </c>
      <c r="AL67" s="121">
        <v>287.82048548633333</v>
      </c>
      <c r="AM67" s="52">
        <v>1143.6147558346668</v>
      </c>
      <c r="AN67" s="53">
        <v>265056.95268965396</v>
      </c>
      <c r="AO67" s="53">
        <v>1124.1174455099999</v>
      </c>
      <c r="AP67" s="53">
        <v>64072.071356089</v>
      </c>
      <c r="AQ67" s="122">
        <v>15873.886404192999</v>
      </c>
      <c r="AR67" s="122">
        <v>19309.314205317001</v>
      </c>
      <c r="AS67" s="122">
        <v>2867.5037305710002</v>
      </c>
      <c r="AT67" s="122">
        <v>1233.3194371550001</v>
      </c>
      <c r="AU67" s="122">
        <v>24788.047578853002</v>
      </c>
      <c r="AV67" s="53">
        <v>49600.145759178005</v>
      </c>
      <c r="AW67" s="53">
        <v>129233.43174756099</v>
      </c>
      <c r="AX67" s="122">
        <v>38529.512168873</v>
      </c>
      <c r="AY67" s="122">
        <v>40006.442024623997</v>
      </c>
      <c r="AZ67" s="122">
        <v>16930.026582086</v>
      </c>
      <c r="BA67" s="122">
        <v>2749.630445238</v>
      </c>
      <c r="BB67" s="122">
        <v>1953.841913769</v>
      </c>
      <c r="BC67" s="122">
        <v>1311.298066136</v>
      </c>
      <c r="BD67" s="122">
        <v>24834.409543235997</v>
      </c>
      <c r="BE67" s="122">
        <v>2918.2710035989999</v>
      </c>
      <c r="BF67" s="53">
        <v>21027.186381316002</v>
      </c>
    </row>
    <row r="68" spans="1:58" x14ac:dyDescent="0.25">
      <c r="A68" s="37" t="s">
        <v>195</v>
      </c>
      <c r="B68" s="59">
        <v>34277.820090993002</v>
      </c>
      <c r="C68" s="74">
        <v>238.33000587199999</v>
      </c>
      <c r="D68" s="74">
        <v>10027.740153299001</v>
      </c>
      <c r="E68" s="60">
        <v>1490.0684651869999</v>
      </c>
      <c r="F68" s="61">
        <v>2002.775047675</v>
      </c>
      <c r="G68" s="61">
        <v>845.68349879699997</v>
      </c>
      <c r="H68" s="61">
        <v>1346.004318844</v>
      </c>
      <c r="I68" s="62">
        <v>4343.2088227960003</v>
      </c>
      <c r="J68" s="74">
        <v>9716.7617442980008</v>
      </c>
      <c r="K68" s="74">
        <v>13221.189536859001</v>
      </c>
      <c r="L68" s="60">
        <v>3975.196810636</v>
      </c>
      <c r="M68" s="61">
        <v>4581.033274378</v>
      </c>
      <c r="N68" s="61">
        <v>707.59450629299999</v>
      </c>
      <c r="O68" s="61">
        <v>357.97853925999999</v>
      </c>
      <c r="P68" s="61">
        <v>417.13318733800003</v>
      </c>
      <c r="Q68" s="61">
        <v>216.83875587</v>
      </c>
      <c r="R68" s="61">
        <v>2702.8999065570001</v>
      </c>
      <c r="S68" s="63">
        <v>262.51455652700002</v>
      </c>
      <c r="T68" s="162">
        <v>1073.798650665</v>
      </c>
      <c r="U68" s="52">
        <v>34216.045136927663</v>
      </c>
      <c r="V68" s="52">
        <v>206.53230744933333</v>
      </c>
      <c r="W68" s="52">
        <v>9982.368080061</v>
      </c>
      <c r="X68" s="121">
        <v>1444.2883628723332</v>
      </c>
      <c r="Y68" s="121">
        <v>2152.5078393786666</v>
      </c>
      <c r="Z68" s="121">
        <v>817.88393684133337</v>
      </c>
      <c r="AA68" s="121">
        <v>1308.971025453</v>
      </c>
      <c r="AB68" s="121">
        <v>4258.7169155156671</v>
      </c>
      <c r="AC68" s="52">
        <v>9729.1109042296666</v>
      </c>
      <c r="AD68" s="52">
        <v>13158.368670446001</v>
      </c>
      <c r="AE68" s="121">
        <v>3837.2203828140005</v>
      </c>
      <c r="AF68" s="121">
        <v>4593.2948508926665</v>
      </c>
      <c r="AG68" s="121">
        <v>758.81831318599995</v>
      </c>
      <c r="AH68" s="121">
        <v>363.47860570533334</v>
      </c>
      <c r="AI68" s="121">
        <v>405.98540468200002</v>
      </c>
      <c r="AJ68" s="121">
        <v>219.13361604299999</v>
      </c>
      <c r="AK68" s="121">
        <v>2703.3427142383334</v>
      </c>
      <c r="AL68" s="121">
        <v>277.09478288466664</v>
      </c>
      <c r="AM68" s="52">
        <v>1139.6651747416665</v>
      </c>
      <c r="AN68" s="53">
        <v>256937.403803516</v>
      </c>
      <c r="AO68" s="53">
        <v>1214.4254660080001</v>
      </c>
      <c r="AP68" s="53">
        <v>59517.199379390004</v>
      </c>
      <c r="AQ68" s="122">
        <v>15551.333773617</v>
      </c>
      <c r="AR68" s="122">
        <v>16132.402990531002</v>
      </c>
      <c r="AS68" s="122">
        <v>2954.1984329229999</v>
      </c>
      <c r="AT68" s="122">
        <v>1290.9252433480001</v>
      </c>
      <c r="AU68" s="122">
        <v>23588.338938970999</v>
      </c>
      <c r="AV68" s="53">
        <v>44350.279964385998</v>
      </c>
      <c r="AW68" s="53">
        <v>131061.88677513202</v>
      </c>
      <c r="AX68" s="122">
        <v>37328.693194038002</v>
      </c>
      <c r="AY68" s="122">
        <v>42078.057539991998</v>
      </c>
      <c r="AZ68" s="122">
        <v>16143.226559030001</v>
      </c>
      <c r="BA68" s="122">
        <v>3045.81912913</v>
      </c>
      <c r="BB68" s="122">
        <v>2246.0487738299998</v>
      </c>
      <c r="BC68" s="122">
        <v>1553.4707581390001</v>
      </c>
      <c r="BD68" s="122">
        <v>25444.37271218</v>
      </c>
      <c r="BE68" s="122">
        <v>3222.1981087929998</v>
      </c>
      <c r="BF68" s="53">
        <v>20793.612218599999</v>
      </c>
    </row>
    <row r="69" spans="1:58" x14ac:dyDescent="0.25">
      <c r="A69" s="37" t="s">
        <v>196</v>
      </c>
      <c r="B69" s="59">
        <v>33968.560360410003</v>
      </c>
      <c r="C69" s="74">
        <v>269.11145735700001</v>
      </c>
      <c r="D69" s="74">
        <v>10116.710260440999</v>
      </c>
      <c r="E69" s="60">
        <v>1495.4772761040001</v>
      </c>
      <c r="F69" s="61">
        <v>2157.5169406310001</v>
      </c>
      <c r="G69" s="61">
        <v>790.29590461299995</v>
      </c>
      <c r="H69" s="61">
        <v>1295.557014173</v>
      </c>
      <c r="I69" s="62">
        <v>4377.8631249199998</v>
      </c>
      <c r="J69" s="74">
        <v>9326.9231155540001</v>
      </c>
      <c r="K69" s="74">
        <v>13262.218003694999</v>
      </c>
      <c r="L69" s="60">
        <v>3740.19851268</v>
      </c>
      <c r="M69" s="61">
        <v>4589.398468677</v>
      </c>
      <c r="N69" s="61">
        <v>753.53802849099998</v>
      </c>
      <c r="O69" s="61">
        <v>396.37679752700001</v>
      </c>
      <c r="P69" s="61">
        <v>475.73247854300001</v>
      </c>
      <c r="Q69" s="61">
        <v>229.060129222</v>
      </c>
      <c r="R69" s="61">
        <v>2822.878330298</v>
      </c>
      <c r="S69" s="63">
        <v>255.03525825700001</v>
      </c>
      <c r="T69" s="162">
        <v>993.59752336300005</v>
      </c>
      <c r="U69" s="52">
        <v>33919.140321831008</v>
      </c>
      <c r="V69" s="52">
        <v>256.47468980399998</v>
      </c>
      <c r="W69" s="52">
        <v>9936.5135491386663</v>
      </c>
      <c r="X69" s="121">
        <v>1469.8409677623333</v>
      </c>
      <c r="Y69" s="121">
        <v>2066.6976377206665</v>
      </c>
      <c r="Z69" s="121">
        <v>777.22518598133331</v>
      </c>
      <c r="AA69" s="121">
        <v>1368.1158905949999</v>
      </c>
      <c r="AB69" s="121">
        <v>4254.633867079333</v>
      </c>
      <c r="AC69" s="52">
        <v>9292.0586600240003</v>
      </c>
      <c r="AD69" s="52">
        <v>13348.001498996668</v>
      </c>
      <c r="AE69" s="121">
        <v>3772.8602518183338</v>
      </c>
      <c r="AF69" s="121">
        <v>4583.3322205663335</v>
      </c>
      <c r="AG69" s="121">
        <v>813.26797783833342</v>
      </c>
      <c r="AH69" s="121">
        <v>398.16813773399991</v>
      </c>
      <c r="AI69" s="121">
        <v>468.89980148599994</v>
      </c>
      <c r="AJ69" s="121">
        <v>254.17469095633328</v>
      </c>
      <c r="AK69" s="121">
        <v>2772.7910775730002</v>
      </c>
      <c r="AL69" s="121">
        <v>284.5073410243333</v>
      </c>
      <c r="AM69" s="52">
        <v>1086.0919238676668</v>
      </c>
      <c r="AN69" s="53">
        <v>248630.02723294302</v>
      </c>
      <c r="AO69" s="53">
        <v>1323.0008595530001</v>
      </c>
      <c r="AP69" s="53">
        <v>55738.823831146001</v>
      </c>
      <c r="AQ69" s="122">
        <v>15240.873022439002</v>
      </c>
      <c r="AR69" s="122">
        <v>14855.135774871</v>
      </c>
      <c r="AS69" s="122">
        <v>2451.236656868</v>
      </c>
      <c r="AT69" s="122">
        <v>1259.219144681</v>
      </c>
      <c r="AU69" s="122">
        <v>21932.359232286999</v>
      </c>
      <c r="AV69" s="53">
        <v>42006.248627926005</v>
      </c>
      <c r="AW69" s="53">
        <v>130116.44022543798</v>
      </c>
      <c r="AX69" s="122">
        <v>35622.168582785998</v>
      </c>
      <c r="AY69" s="122">
        <v>41396.523452904999</v>
      </c>
      <c r="AZ69" s="122">
        <v>16135.406856584001</v>
      </c>
      <c r="BA69" s="122">
        <v>3115.8275390539998</v>
      </c>
      <c r="BB69" s="122">
        <v>2142.5820293510001</v>
      </c>
      <c r="BC69" s="122">
        <v>1620.760456124</v>
      </c>
      <c r="BD69" s="122">
        <v>27170.472698967998</v>
      </c>
      <c r="BE69" s="122">
        <v>2912.6986096660003</v>
      </c>
      <c r="BF69" s="53">
        <v>19445.513688880001</v>
      </c>
    </row>
    <row r="70" spans="1:58" s="106" customFormat="1" x14ac:dyDescent="0.25">
      <c r="A70" s="98" t="s">
        <v>197</v>
      </c>
      <c r="B70" s="99">
        <v>35293.650596735002</v>
      </c>
      <c r="C70" s="100">
        <v>199.22802063399999</v>
      </c>
      <c r="D70" s="100">
        <v>10254.630861262001</v>
      </c>
      <c r="E70" s="101">
        <v>1590.364681172</v>
      </c>
      <c r="F70" s="102">
        <v>2163.4991910809999</v>
      </c>
      <c r="G70" s="102">
        <v>751.45412718800003</v>
      </c>
      <c r="H70" s="102">
        <v>1285.7787266989999</v>
      </c>
      <c r="I70" s="103">
        <v>4463.5341351220004</v>
      </c>
      <c r="J70" s="100">
        <v>10102.909224597001</v>
      </c>
      <c r="K70" s="100">
        <v>13786.728224702001</v>
      </c>
      <c r="L70" s="101">
        <v>3935.7720375829999</v>
      </c>
      <c r="M70" s="102">
        <v>4944.0511073429998</v>
      </c>
      <c r="N70" s="102">
        <v>739.80904541400002</v>
      </c>
      <c r="O70" s="102">
        <v>319.69318393200001</v>
      </c>
      <c r="P70" s="102">
        <v>521.31623302000003</v>
      </c>
      <c r="Q70" s="102">
        <v>216.02882056799999</v>
      </c>
      <c r="R70" s="102">
        <v>2834.919138875</v>
      </c>
      <c r="S70" s="104">
        <v>275.13865796699997</v>
      </c>
      <c r="T70" s="163">
        <v>950.15426553999998</v>
      </c>
      <c r="U70" s="100">
        <v>34520.895784165332</v>
      </c>
      <c r="V70" s="100">
        <v>235.17342794499999</v>
      </c>
      <c r="W70" s="100">
        <v>10075.262497547334</v>
      </c>
      <c r="X70" s="120">
        <v>1506.8183904973332</v>
      </c>
      <c r="Y70" s="120">
        <v>2141.0512257649998</v>
      </c>
      <c r="Z70" s="120">
        <v>759.12172910933339</v>
      </c>
      <c r="AA70" s="120">
        <v>1313.1488665976667</v>
      </c>
      <c r="AB70" s="120">
        <v>4355.1222855780006</v>
      </c>
      <c r="AC70" s="100">
        <v>9322.0269866676663</v>
      </c>
      <c r="AD70" s="100">
        <v>13820.001509158335</v>
      </c>
      <c r="AE70" s="120">
        <v>3955.0125404386667</v>
      </c>
      <c r="AF70" s="120">
        <v>4793.1123939839999</v>
      </c>
      <c r="AG70" s="120">
        <v>842.58030393566662</v>
      </c>
      <c r="AH70" s="120">
        <v>356.42130675766674</v>
      </c>
      <c r="AI70" s="120">
        <v>483.39592955066661</v>
      </c>
      <c r="AJ70" s="120">
        <v>222.04069464133332</v>
      </c>
      <c r="AK70" s="120">
        <v>2863.7511588666671</v>
      </c>
      <c r="AL70" s="120">
        <v>303.68718098366668</v>
      </c>
      <c r="AM70" s="100">
        <v>1068.4313628469999</v>
      </c>
      <c r="AN70" s="100">
        <v>265330.10599849198</v>
      </c>
      <c r="AO70" s="100">
        <v>1287.5265049110001</v>
      </c>
      <c r="AP70" s="100">
        <v>60145.440361151006</v>
      </c>
      <c r="AQ70" s="120">
        <v>16557.530465666001</v>
      </c>
      <c r="AR70" s="120">
        <v>16350.959469758</v>
      </c>
      <c r="AS70" s="120">
        <v>2417.1492495960001</v>
      </c>
      <c r="AT70" s="120">
        <v>977.66623516300001</v>
      </c>
      <c r="AU70" s="120">
        <v>23842.134940968001</v>
      </c>
      <c r="AV70" s="100">
        <v>44597.068731539999</v>
      </c>
      <c r="AW70" s="100">
        <v>140312.16935564802</v>
      </c>
      <c r="AX70" s="120">
        <v>38483.507834108001</v>
      </c>
      <c r="AY70" s="120">
        <v>44683.727210452002</v>
      </c>
      <c r="AZ70" s="120">
        <v>17859.465900322997</v>
      </c>
      <c r="BA70" s="120">
        <v>2679.406983377</v>
      </c>
      <c r="BB70" s="120">
        <v>2581.0429487430001</v>
      </c>
      <c r="BC70" s="120">
        <v>1893.9641160880001</v>
      </c>
      <c r="BD70" s="120">
        <v>28781.931344368</v>
      </c>
      <c r="BE70" s="120">
        <v>3349.1230181889996</v>
      </c>
      <c r="BF70" s="100">
        <v>18987.901045242001</v>
      </c>
    </row>
    <row r="71" spans="1:58" x14ac:dyDescent="0.25">
      <c r="A71" s="37" t="s">
        <v>198</v>
      </c>
      <c r="B71" s="59">
        <v>33954.435723331</v>
      </c>
      <c r="C71" s="74">
        <v>202.95115750100001</v>
      </c>
      <c r="D71" s="74">
        <v>10117.578477825</v>
      </c>
      <c r="E71" s="60">
        <v>1582.913573736</v>
      </c>
      <c r="F71" s="61">
        <v>2030.2204217660001</v>
      </c>
      <c r="G71" s="61">
        <v>759.30157898899995</v>
      </c>
      <c r="H71" s="61">
        <v>1284.9830514830001</v>
      </c>
      <c r="I71" s="62">
        <v>4460.159851851</v>
      </c>
      <c r="J71" s="74">
        <v>9197.5526679009999</v>
      </c>
      <c r="K71" s="74">
        <v>13505.026470449</v>
      </c>
      <c r="L71" s="60">
        <v>3936.4601260730001</v>
      </c>
      <c r="M71" s="61">
        <v>4783.8970340730002</v>
      </c>
      <c r="N71" s="61">
        <v>748.38307807700005</v>
      </c>
      <c r="O71" s="61">
        <v>296.71247096399998</v>
      </c>
      <c r="P71" s="61">
        <v>499.06736869999997</v>
      </c>
      <c r="Q71" s="61">
        <v>208.62588299699999</v>
      </c>
      <c r="R71" s="61">
        <v>2778.5332930300001</v>
      </c>
      <c r="S71" s="63">
        <v>253.347216535</v>
      </c>
      <c r="T71" s="162">
        <v>931.32694965500002</v>
      </c>
      <c r="U71" s="52">
        <v>34350.944614632666</v>
      </c>
      <c r="V71" s="52">
        <v>182.54297227166668</v>
      </c>
      <c r="W71" s="52">
        <v>9976.8497107330004</v>
      </c>
      <c r="X71" s="121">
        <v>1575.6331441223331</v>
      </c>
      <c r="Y71" s="121">
        <v>2086.4450575773335</v>
      </c>
      <c r="Z71" s="121">
        <v>728.26183566733334</v>
      </c>
      <c r="AA71" s="121">
        <v>1261.3882702296667</v>
      </c>
      <c r="AB71" s="121">
        <v>4325.1214031363334</v>
      </c>
      <c r="AC71" s="52">
        <v>9173.7003956313347</v>
      </c>
      <c r="AD71" s="52">
        <v>13986.956898301332</v>
      </c>
      <c r="AE71" s="121">
        <v>4066.1946747883335</v>
      </c>
      <c r="AF71" s="121">
        <v>4942.5704101776673</v>
      </c>
      <c r="AG71" s="121">
        <v>843.33964801866659</v>
      </c>
      <c r="AH71" s="121">
        <v>303.87496229366667</v>
      </c>
      <c r="AI71" s="121">
        <v>522.95499634366661</v>
      </c>
      <c r="AJ71" s="121">
        <v>205.4749701326667</v>
      </c>
      <c r="AK71" s="121">
        <v>2809.5744540793335</v>
      </c>
      <c r="AL71" s="121">
        <v>292.97278246733333</v>
      </c>
      <c r="AM71" s="52">
        <v>1030.8946376953334</v>
      </c>
      <c r="AN71" s="53">
        <v>264552.28256451897</v>
      </c>
      <c r="AO71" s="53">
        <v>916.21988747</v>
      </c>
      <c r="AP71" s="53">
        <v>61561.369275304998</v>
      </c>
      <c r="AQ71" s="122">
        <v>16853.915823247</v>
      </c>
      <c r="AR71" s="122">
        <v>16456.154389210002</v>
      </c>
      <c r="AS71" s="122">
        <v>2728.9029940800001</v>
      </c>
      <c r="AT71" s="122">
        <v>972.75122006900006</v>
      </c>
      <c r="AU71" s="122">
        <v>24549.644848699001</v>
      </c>
      <c r="AV71" s="53">
        <v>44383.170593834999</v>
      </c>
      <c r="AW71" s="53">
        <v>138662.58664691402</v>
      </c>
      <c r="AX71" s="122">
        <v>39646.486902436998</v>
      </c>
      <c r="AY71" s="122">
        <v>44447.528390279003</v>
      </c>
      <c r="AZ71" s="122">
        <v>17232.887329145</v>
      </c>
      <c r="BA71" s="122">
        <v>2499.4488884370003</v>
      </c>
      <c r="BB71" s="122">
        <v>2982.0089304429998</v>
      </c>
      <c r="BC71" s="122">
        <v>2128.1898038620002</v>
      </c>
      <c r="BD71" s="122">
        <v>26734.985689675003</v>
      </c>
      <c r="BE71" s="122">
        <v>2991.0507126359998</v>
      </c>
      <c r="BF71" s="53">
        <v>19028.936160994999</v>
      </c>
    </row>
    <row r="72" spans="1:58" x14ac:dyDescent="0.25">
      <c r="A72" s="37" t="s">
        <v>199</v>
      </c>
      <c r="B72" s="59">
        <v>37308.053673032999</v>
      </c>
      <c r="C72" s="74">
        <v>180.952242853</v>
      </c>
      <c r="D72" s="74">
        <v>10595.683552071001</v>
      </c>
      <c r="E72" s="60">
        <v>1595.3436502930001</v>
      </c>
      <c r="F72" s="61">
        <v>2039.4565651119999</v>
      </c>
      <c r="G72" s="61">
        <v>832.03939456900002</v>
      </c>
      <c r="H72" s="61">
        <v>1169.2421654980001</v>
      </c>
      <c r="I72" s="62">
        <v>4959.601776599</v>
      </c>
      <c r="J72" s="74">
        <v>10444.930219915999</v>
      </c>
      <c r="K72" s="74">
        <v>14995.676915186001</v>
      </c>
      <c r="L72" s="60">
        <v>4350.8116758240003</v>
      </c>
      <c r="M72" s="61">
        <v>5064.2731427979998</v>
      </c>
      <c r="N72" s="61">
        <v>782.08175364099998</v>
      </c>
      <c r="O72" s="61">
        <v>370.98273720399999</v>
      </c>
      <c r="P72" s="61">
        <v>599.16179990399996</v>
      </c>
      <c r="Q72" s="61">
        <v>208.20168004600001</v>
      </c>
      <c r="R72" s="61">
        <v>3348.5407311590002</v>
      </c>
      <c r="S72" s="63">
        <v>271.62339460999999</v>
      </c>
      <c r="T72" s="162">
        <v>1090.8107430069999</v>
      </c>
      <c r="U72" s="52">
        <v>36709.390237662999</v>
      </c>
      <c r="V72" s="52">
        <v>178.36283073100003</v>
      </c>
      <c r="W72" s="52">
        <v>10432.064261319667</v>
      </c>
      <c r="X72" s="121">
        <v>1588.5666642369999</v>
      </c>
      <c r="Y72" s="121">
        <v>2117.2563289583336</v>
      </c>
      <c r="Z72" s="121">
        <v>774.59407536533342</v>
      </c>
      <c r="AA72" s="121">
        <v>1175.830891028</v>
      </c>
      <c r="AB72" s="121">
        <v>4775.8163017309998</v>
      </c>
      <c r="AC72" s="52">
        <v>9653.7289830869995</v>
      </c>
      <c r="AD72" s="52">
        <v>15351.795425454335</v>
      </c>
      <c r="AE72" s="121">
        <v>4639.2137391573333</v>
      </c>
      <c r="AF72" s="121">
        <v>5204.079636671333</v>
      </c>
      <c r="AG72" s="121">
        <v>883.0280179406667</v>
      </c>
      <c r="AH72" s="121">
        <v>345.30005590866659</v>
      </c>
      <c r="AI72" s="121">
        <v>585.61958489566678</v>
      </c>
      <c r="AJ72" s="121">
        <v>237.97704590433332</v>
      </c>
      <c r="AK72" s="121">
        <v>3162.2643449566663</v>
      </c>
      <c r="AL72" s="121">
        <v>294.31300001966662</v>
      </c>
      <c r="AM72" s="52">
        <v>1093.4387370710001</v>
      </c>
      <c r="AN72" s="53">
        <v>277234.92665233702</v>
      </c>
      <c r="AO72" s="53">
        <v>1057.3658384390001</v>
      </c>
      <c r="AP72" s="53">
        <v>62933.744987926999</v>
      </c>
      <c r="AQ72" s="122">
        <v>16644.092617143</v>
      </c>
      <c r="AR72" s="122">
        <v>16671.571276764</v>
      </c>
      <c r="AS72" s="122">
        <v>2651.6569044620001</v>
      </c>
      <c r="AT72" s="122">
        <v>798.42364978499995</v>
      </c>
      <c r="AU72" s="122">
        <v>26168.000539772998</v>
      </c>
      <c r="AV72" s="53">
        <v>47542.40109603</v>
      </c>
      <c r="AW72" s="53">
        <v>146429.55648685803</v>
      </c>
      <c r="AX72" s="122">
        <v>44291.012942925998</v>
      </c>
      <c r="AY72" s="122">
        <v>45029.795504089001</v>
      </c>
      <c r="AZ72" s="122">
        <v>17550.887292809999</v>
      </c>
      <c r="BA72" s="122">
        <v>2638.0762136799999</v>
      </c>
      <c r="BB72" s="122">
        <v>3416.2519680329997</v>
      </c>
      <c r="BC72" s="122">
        <v>2087.9976895729997</v>
      </c>
      <c r="BD72" s="122">
        <v>28124.412862113004</v>
      </c>
      <c r="BE72" s="122">
        <v>3291.1220136339998</v>
      </c>
      <c r="BF72" s="53">
        <v>19271.858243082999</v>
      </c>
    </row>
    <row r="73" spans="1:58" x14ac:dyDescent="0.25">
      <c r="A73" s="37" t="s">
        <v>200</v>
      </c>
      <c r="B73" s="59">
        <v>37706.125087146997</v>
      </c>
      <c r="C73" s="74">
        <v>168.026463955</v>
      </c>
      <c r="D73" s="74">
        <v>10517.592865769002</v>
      </c>
      <c r="E73" s="60">
        <v>1598.743685706</v>
      </c>
      <c r="F73" s="61">
        <v>2121.7690825560003</v>
      </c>
      <c r="G73" s="61">
        <v>793.87892160700005</v>
      </c>
      <c r="H73" s="61">
        <v>1135.9470644390001</v>
      </c>
      <c r="I73" s="62">
        <v>4867.2541114610003</v>
      </c>
      <c r="J73" s="74">
        <v>10230.418969502</v>
      </c>
      <c r="K73" s="74">
        <v>15624.121215277999</v>
      </c>
      <c r="L73" s="60">
        <v>4792.9188058720001</v>
      </c>
      <c r="M73" s="61">
        <v>5373.4530782089996</v>
      </c>
      <c r="N73" s="61">
        <v>765.18030519900003</v>
      </c>
      <c r="O73" s="61">
        <v>373.62111562799998</v>
      </c>
      <c r="P73" s="61">
        <v>552.09421015600003</v>
      </c>
      <c r="Q73" s="61">
        <v>188.64616629700001</v>
      </c>
      <c r="R73" s="61">
        <v>3323.3643064399998</v>
      </c>
      <c r="S73" s="63">
        <v>254.843227477</v>
      </c>
      <c r="T73" s="162">
        <v>1165.9655726430001</v>
      </c>
      <c r="U73" s="52">
        <v>37998.934056152997</v>
      </c>
      <c r="V73" s="52">
        <v>180.60699372633334</v>
      </c>
      <c r="W73" s="52">
        <v>10559.142157677001</v>
      </c>
      <c r="X73" s="121">
        <v>1544.758414207</v>
      </c>
      <c r="Y73" s="121">
        <v>2135.152580079</v>
      </c>
      <c r="Z73" s="121">
        <v>834.92601474800006</v>
      </c>
      <c r="AA73" s="121">
        <v>1167.0738082726666</v>
      </c>
      <c r="AB73" s="121">
        <v>4877.2313403703329</v>
      </c>
      <c r="AC73" s="52">
        <v>10305.459374495667</v>
      </c>
      <c r="AD73" s="52">
        <v>15739.521897445</v>
      </c>
      <c r="AE73" s="121">
        <v>4730.232059869667</v>
      </c>
      <c r="AF73" s="121">
        <v>5390.7327398853331</v>
      </c>
      <c r="AG73" s="121">
        <v>846.70425473099988</v>
      </c>
      <c r="AH73" s="121">
        <v>407.56852654099998</v>
      </c>
      <c r="AI73" s="121">
        <v>581.36817101166673</v>
      </c>
      <c r="AJ73" s="121">
        <v>232.72845892566667</v>
      </c>
      <c r="AK73" s="121">
        <v>3253.643628783333</v>
      </c>
      <c r="AL73" s="121">
        <v>296.54405769733336</v>
      </c>
      <c r="AM73" s="52">
        <v>1214.2036328090001</v>
      </c>
      <c r="AN73" s="53">
        <v>276861.23782848602</v>
      </c>
      <c r="AO73" s="53">
        <v>1027.1825284699999</v>
      </c>
      <c r="AP73" s="53">
        <v>60738.926121109005</v>
      </c>
      <c r="AQ73" s="122">
        <v>16196.629867437001</v>
      </c>
      <c r="AR73" s="122">
        <v>16434.122198334997</v>
      </c>
      <c r="AS73" s="122">
        <v>2633.4165476079997</v>
      </c>
      <c r="AT73" s="122">
        <v>771.63922436799999</v>
      </c>
      <c r="AU73" s="122">
        <v>24703.118283361</v>
      </c>
      <c r="AV73" s="53">
        <v>47383.426625345004</v>
      </c>
      <c r="AW73" s="53">
        <v>146519.32358946401</v>
      </c>
      <c r="AX73" s="122">
        <v>45414.280665658007</v>
      </c>
      <c r="AY73" s="122">
        <v>44607.095789500003</v>
      </c>
      <c r="AZ73" s="122">
        <v>17124.824180025</v>
      </c>
      <c r="BA73" s="122">
        <v>2744.6130043930002</v>
      </c>
      <c r="BB73" s="122">
        <v>2966.7692430470001</v>
      </c>
      <c r="BC73" s="122">
        <v>1649.3830798009999</v>
      </c>
      <c r="BD73" s="122">
        <v>28129.618215506998</v>
      </c>
      <c r="BE73" s="122">
        <v>3882.7394115329998</v>
      </c>
      <c r="BF73" s="53">
        <v>21192.378964097999</v>
      </c>
    </row>
    <row r="74" spans="1:58" s="106" customFormat="1" x14ac:dyDescent="0.25">
      <c r="A74" s="98" t="s">
        <v>201</v>
      </c>
      <c r="B74" s="99">
        <v>38263.756447091</v>
      </c>
      <c r="C74" s="100">
        <v>219.85732670799999</v>
      </c>
      <c r="D74" s="100">
        <v>10496.303819531</v>
      </c>
      <c r="E74" s="101">
        <v>1470.133788757</v>
      </c>
      <c r="F74" s="102">
        <v>2129.1024429459999</v>
      </c>
      <c r="G74" s="102">
        <v>841.128931749</v>
      </c>
      <c r="H74" s="102">
        <v>1102.442475458</v>
      </c>
      <c r="I74" s="103">
        <v>4953.4961806210003</v>
      </c>
      <c r="J74" s="100">
        <v>10574.358980113</v>
      </c>
      <c r="K74" s="100">
        <v>15741.025973863001</v>
      </c>
      <c r="L74" s="101">
        <v>4390.9476332820004</v>
      </c>
      <c r="M74" s="102">
        <v>5397.5458887819996</v>
      </c>
      <c r="N74" s="102">
        <v>880.45719856000005</v>
      </c>
      <c r="O74" s="102">
        <v>353.87809625099999</v>
      </c>
      <c r="P74" s="102">
        <v>597.40582816300002</v>
      </c>
      <c r="Q74" s="102">
        <v>205.567397798</v>
      </c>
      <c r="R74" s="102">
        <v>3620.7260616869999</v>
      </c>
      <c r="S74" s="104">
        <v>294.49786934000002</v>
      </c>
      <c r="T74" s="163">
        <v>1232.2103468759999</v>
      </c>
      <c r="U74" s="100">
        <v>38414.599302690331</v>
      </c>
      <c r="V74" s="100">
        <v>203.61934501266668</v>
      </c>
      <c r="W74" s="100">
        <v>10409.892580713333</v>
      </c>
      <c r="X74" s="120">
        <v>1481.9047503396669</v>
      </c>
      <c r="Y74" s="120">
        <v>2179.0430794706667</v>
      </c>
      <c r="Z74" s="120">
        <v>833.97509659700006</v>
      </c>
      <c r="AA74" s="120">
        <v>1120.5226352950001</v>
      </c>
      <c r="AB74" s="120">
        <v>4794.4470190109996</v>
      </c>
      <c r="AC74" s="100">
        <v>10345.125417747999</v>
      </c>
      <c r="AD74" s="100">
        <v>16121.474154235335</v>
      </c>
      <c r="AE74" s="120">
        <v>4700.5192848683328</v>
      </c>
      <c r="AF74" s="120">
        <v>5429.0381452903339</v>
      </c>
      <c r="AG74" s="120">
        <v>911.35092351800006</v>
      </c>
      <c r="AH74" s="120">
        <v>374.29796248599996</v>
      </c>
      <c r="AI74" s="120">
        <v>588.57139990633334</v>
      </c>
      <c r="AJ74" s="120">
        <v>224.07100933566667</v>
      </c>
      <c r="AK74" s="120">
        <v>3570.6264833743335</v>
      </c>
      <c r="AL74" s="120">
        <v>322.99894545633333</v>
      </c>
      <c r="AM74" s="100">
        <v>1334.4878049810002</v>
      </c>
      <c r="AN74" s="100">
        <v>268228.34544250905</v>
      </c>
      <c r="AO74" s="100">
        <v>1124.9830647849999</v>
      </c>
      <c r="AP74" s="100">
        <v>57308.996041403007</v>
      </c>
      <c r="AQ74" s="120">
        <v>15347.857194248001</v>
      </c>
      <c r="AR74" s="120">
        <v>15974.710418646999</v>
      </c>
      <c r="AS74" s="120">
        <v>2355.1246877550002</v>
      </c>
      <c r="AT74" s="120">
        <v>963.26349542600008</v>
      </c>
      <c r="AU74" s="120">
        <v>22668.040245327</v>
      </c>
      <c r="AV74" s="100">
        <v>44309.806350817002</v>
      </c>
      <c r="AW74" s="100">
        <v>142464.05479103999</v>
      </c>
      <c r="AX74" s="120">
        <v>43021.508942631001</v>
      </c>
      <c r="AY74" s="120">
        <v>41897.200819140999</v>
      </c>
      <c r="AZ74" s="120">
        <v>18211.969300770001</v>
      </c>
      <c r="BA74" s="120">
        <v>2645.0800544590002</v>
      </c>
      <c r="BB74" s="120">
        <v>3061.0826673199999</v>
      </c>
      <c r="BC74" s="120">
        <v>1578.431415557</v>
      </c>
      <c r="BD74" s="120">
        <v>28064.581836916001</v>
      </c>
      <c r="BE74" s="120">
        <v>3984.1997542459999</v>
      </c>
      <c r="BF74" s="100">
        <v>23020.505194464</v>
      </c>
    </row>
    <row r="75" spans="1:58" x14ac:dyDescent="0.25">
      <c r="A75" s="37" t="s">
        <v>202</v>
      </c>
      <c r="B75" s="59">
        <v>39127.081410364</v>
      </c>
      <c r="C75" s="74">
        <v>234.16063227199999</v>
      </c>
      <c r="D75" s="74">
        <v>10515.471910188</v>
      </c>
      <c r="E75" s="60">
        <v>1553.731263183</v>
      </c>
      <c r="F75" s="61">
        <v>2067.7955831200002</v>
      </c>
      <c r="G75" s="61">
        <v>836.08394497799998</v>
      </c>
      <c r="H75" s="61">
        <v>1022.912825484</v>
      </c>
      <c r="I75" s="62">
        <v>5034.948293423</v>
      </c>
      <c r="J75" s="74">
        <v>10595.028420731</v>
      </c>
      <c r="K75" s="74">
        <v>16508.595514793</v>
      </c>
      <c r="L75" s="60">
        <v>4768.2886418219996</v>
      </c>
      <c r="M75" s="61">
        <v>5583.1523675059998</v>
      </c>
      <c r="N75" s="61">
        <v>878.78164389400001</v>
      </c>
      <c r="O75" s="61">
        <v>331.96026685499999</v>
      </c>
      <c r="P75" s="61">
        <v>628.20809811799995</v>
      </c>
      <c r="Q75" s="61">
        <v>213.88221399400001</v>
      </c>
      <c r="R75" s="61">
        <v>3836.222926332</v>
      </c>
      <c r="S75" s="63">
        <v>268.09935627200002</v>
      </c>
      <c r="T75" s="162">
        <v>1273.8249323800001</v>
      </c>
      <c r="U75" s="52">
        <v>39228.47654419567</v>
      </c>
      <c r="V75" s="52">
        <v>234.15372105466668</v>
      </c>
      <c r="W75" s="52">
        <v>10418.906421260001</v>
      </c>
      <c r="X75" s="121">
        <v>1522.967473185</v>
      </c>
      <c r="Y75" s="121">
        <v>2108.8423406776669</v>
      </c>
      <c r="Z75" s="121">
        <v>808.30133103500009</v>
      </c>
      <c r="AA75" s="121">
        <v>1033.924895507</v>
      </c>
      <c r="AB75" s="121">
        <v>4944.8703808553337</v>
      </c>
      <c r="AC75" s="52">
        <v>10227.706455740334</v>
      </c>
      <c r="AD75" s="52">
        <v>16917.07294115733</v>
      </c>
      <c r="AE75" s="121">
        <v>4865.1074522566669</v>
      </c>
      <c r="AF75" s="121">
        <v>5691.9379167750012</v>
      </c>
      <c r="AG75" s="121">
        <v>969.05030350600009</v>
      </c>
      <c r="AH75" s="121">
        <v>356.72245412000001</v>
      </c>
      <c r="AI75" s="121">
        <v>639.15153073433328</v>
      </c>
      <c r="AJ75" s="121">
        <v>229.51750032499999</v>
      </c>
      <c r="AK75" s="121">
        <v>3834.1680052459997</v>
      </c>
      <c r="AL75" s="121">
        <v>331.41777819433332</v>
      </c>
      <c r="AM75" s="52">
        <v>1430.6370049833333</v>
      </c>
      <c r="AN75" s="53">
        <v>278036.58922081499</v>
      </c>
      <c r="AO75" s="53">
        <v>1193.2500468550002</v>
      </c>
      <c r="AP75" s="53">
        <v>59126.383471467001</v>
      </c>
      <c r="AQ75" s="122">
        <v>15360.662565906001</v>
      </c>
      <c r="AR75" s="122">
        <v>15293.914040505999</v>
      </c>
      <c r="AS75" s="122">
        <v>2465.2223630379999</v>
      </c>
      <c r="AT75" s="122">
        <v>1219.5608854339998</v>
      </c>
      <c r="AU75" s="122">
        <v>24787.023616582999</v>
      </c>
      <c r="AV75" s="53">
        <v>42422.565580319002</v>
      </c>
      <c r="AW75" s="53">
        <v>151366.58123122703</v>
      </c>
      <c r="AX75" s="122">
        <v>45610.262786705003</v>
      </c>
      <c r="AY75" s="122">
        <v>43766.363923425997</v>
      </c>
      <c r="AZ75" s="122">
        <v>20424.791831942999</v>
      </c>
      <c r="BA75" s="122">
        <v>2301.7550892720001</v>
      </c>
      <c r="BB75" s="122">
        <v>3106.3072543379999</v>
      </c>
      <c r="BC75" s="122">
        <v>1692.084661637</v>
      </c>
      <c r="BD75" s="122">
        <v>30168.889392802001</v>
      </c>
      <c r="BE75" s="122">
        <v>4296.1262911040003</v>
      </c>
      <c r="BF75" s="53">
        <v>23927.808890946999</v>
      </c>
    </row>
    <row r="76" spans="1:58" x14ac:dyDescent="0.25">
      <c r="A76" s="37" t="s">
        <v>203</v>
      </c>
      <c r="B76" s="59">
        <v>40919.282089836001</v>
      </c>
      <c r="C76" s="74">
        <v>267.57540988199997</v>
      </c>
      <c r="D76" s="74">
        <v>10781.117868574998</v>
      </c>
      <c r="E76" s="60">
        <v>1539.995737732</v>
      </c>
      <c r="F76" s="61">
        <v>2055.051363046</v>
      </c>
      <c r="G76" s="61">
        <v>894.85387287599997</v>
      </c>
      <c r="H76" s="61">
        <v>1041.148315121</v>
      </c>
      <c r="I76" s="62">
        <v>5250.0685798000004</v>
      </c>
      <c r="J76" s="74">
        <v>10874.988527799</v>
      </c>
      <c r="K76" s="74">
        <v>17779.193450866002</v>
      </c>
      <c r="L76" s="60">
        <v>5323.1583444309999</v>
      </c>
      <c r="M76" s="61">
        <v>5869.28624459</v>
      </c>
      <c r="N76" s="61">
        <v>974.81890260900002</v>
      </c>
      <c r="O76" s="61">
        <v>349.47342006399998</v>
      </c>
      <c r="P76" s="61">
        <v>593.47022448999996</v>
      </c>
      <c r="Q76" s="61">
        <v>231.94048106</v>
      </c>
      <c r="R76" s="61">
        <v>4077.3682057420001</v>
      </c>
      <c r="S76" s="63">
        <v>359.67762787999999</v>
      </c>
      <c r="T76" s="162">
        <v>1216.4068327140001</v>
      </c>
      <c r="U76" s="52">
        <v>40645.015111878667</v>
      </c>
      <c r="V76" s="52">
        <v>261.98362167866668</v>
      </c>
      <c r="W76" s="52">
        <v>10720.460702104332</v>
      </c>
      <c r="X76" s="121">
        <v>1542.5260130796669</v>
      </c>
      <c r="Y76" s="121">
        <v>2100.2303043686666</v>
      </c>
      <c r="Z76" s="121">
        <v>857.91670984500013</v>
      </c>
      <c r="AA76" s="121">
        <v>1027.3972706586667</v>
      </c>
      <c r="AB76" s="121">
        <v>5192.3904041523338</v>
      </c>
      <c r="AC76" s="52">
        <v>10514.415571672</v>
      </c>
      <c r="AD76" s="52">
        <v>17785.586590139334</v>
      </c>
      <c r="AE76" s="121">
        <v>5261.7253679866662</v>
      </c>
      <c r="AF76" s="121">
        <v>5901.3463643376672</v>
      </c>
      <c r="AG76" s="121">
        <v>1015.6454464949999</v>
      </c>
      <c r="AH76" s="121">
        <v>355.20604607199999</v>
      </c>
      <c r="AI76" s="121">
        <v>610.19409095033325</v>
      </c>
      <c r="AJ76" s="121">
        <v>233.44323050433331</v>
      </c>
      <c r="AK76" s="121">
        <v>4051.1880181630004</v>
      </c>
      <c r="AL76" s="121">
        <v>356.83802563033333</v>
      </c>
      <c r="AM76" s="52">
        <v>1362.5686262843335</v>
      </c>
      <c r="AN76" s="53">
        <v>294393.13325606997</v>
      </c>
      <c r="AO76" s="53">
        <v>1420.4909813449999</v>
      </c>
      <c r="AP76" s="53">
        <v>63138.625518642002</v>
      </c>
      <c r="AQ76" s="122">
        <v>16232.033746781</v>
      </c>
      <c r="AR76" s="122">
        <v>15807.810130791002</v>
      </c>
      <c r="AS76" s="122">
        <v>2779.2410617420001</v>
      </c>
      <c r="AT76" s="122">
        <v>1400.654076949</v>
      </c>
      <c r="AU76" s="122">
        <v>26918.886502379002</v>
      </c>
      <c r="AV76" s="53">
        <v>43864.160573335997</v>
      </c>
      <c r="AW76" s="53">
        <v>162038.41592941497</v>
      </c>
      <c r="AX76" s="122">
        <v>48563.958051435002</v>
      </c>
      <c r="AY76" s="122">
        <v>46158.964542549002</v>
      </c>
      <c r="AZ76" s="122">
        <v>23673.322734828002</v>
      </c>
      <c r="BA76" s="122">
        <v>2165.3707065389999</v>
      </c>
      <c r="BB76" s="122">
        <v>2738.6155384680001</v>
      </c>
      <c r="BC76" s="122">
        <v>1674.239077728</v>
      </c>
      <c r="BD76" s="122">
        <v>31940.529837748996</v>
      </c>
      <c r="BE76" s="122">
        <v>5123.4154401189999</v>
      </c>
      <c r="BF76" s="53">
        <v>23931.440253331999</v>
      </c>
    </row>
    <row r="77" spans="1:58" x14ac:dyDescent="0.25">
      <c r="A77" s="37" t="s">
        <v>204</v>
      </c>
      <c r="B77" s="59">
        <v>41337.921500162993</v>
      </c>
      <c r="C77" s="74">
        <v>245.25962055100001</v>
      </c>
      <c r="D77" s="74">
        <v>10758.388602325998</v>
      </c>
      <c r="E77" s="60">
        <v>1665.817608243</v>
      </c>
      <c r="F77" s="61">
        <v>1984.7290920329999</v>
      </c>
      <c r="G77" s="61">
        <v>910.42606584999999</v>
      </c>
      <c r="H77" s="61">
        <v>880.98483684799999</v>
      </c>
      <c r="I77" s="62">
        <v>5316.4309993520001</v>
      </c>
      <c r="J77" s="74">
        <v>11606.451618902</v>
      </c>
      <c r="K77" s="74">
        <v>17499.80419802</v>
      </c>
      <c r="L77" s="60">
        <v>4928.0967437440004</v>
      </c>
      <c r="M77" s="61">
        <v>6228.1177952509997</v>
      </c>
      <c r="N77" s="61">
        <v>735.67033836799999</v>
      </c>
      <c r="O77" s="61">
        <v>348.00766621700001</v>
      </c>
      <c r="P77" s="61">
        <v>597.968311169</v>
      </c>
      <c r="Q77" s="61">
        <v>186.004873014</v>
      </c>
      <c r="R77" s="61">
        <v>4105.6976435910001</v>
      </c>
      <c r="S77" s="63">
        <v>370.24082666599998</v>
      </c>
      <c r="T77" s="162">
        <v>1228.017460364</v>
      </c>
      <c r="U77" s="52">
        <v>42334.469699179666</v>
      </c>
      <c r="V77" s="52">
        <v>247.14143497266664</v>
      </c>
      <c r="W77" s="52">
        <v>10887.628404005334</v>
      </c>
      <c r="X77" s="121">
        <v>1608.8487911433333</v>
      </c>
      <c r="Y77" s="121">
        <v>2073.1145452733335</v>
      </c>
      <c r="Z77" s="121">
        <v>895.71249837266669</v>
      </c>
      <c r="AA77" s="121">
        <v>967.51145726666664</v>
      </c>
      <c r="AB77" s="121">
        <v>5342.4411119493334</v>
      </c>
      <c r="AC77" s="52">
        <v>11408.382730635667</v>
      </c>
      <c r="AD77" s="52">
        <v>18415.02773843467</v>
      </c>
      <c r="AE77" s="121">
        <v>5487.719060092666</v>
      </c>
      <c r="AF77" s="121">
        <v>6381.4067276426676</v>
      </c>
      <c r="AG77" s="121">
        <v>906.83847513766659</v>
      </c>
      <c r="AH77" s="121">
        <v>372.53907099666668</v>
      </c>
      <c r="AI77" s="121">
        <v>593.34153718233335</v>
      </c>
      <c r="AJ77" s="121">
        <v>233.345964216</v>
      </c>
      <c r="AK77" s="121">
        <v>4059.5487708896667</v>
      </c>
      <c r="AL77" s="121">
        <v>380.28813227699999</v>
      </c>
      <c r="AM77" s="52">
        <v>1376.2893911313333</v>
      </c>
      <c r="AN77" s="53">
        <v>292900.96119138901</v>
      </c>
      <c r="AO77" s="53">
        <v>1376.8290143869999</v>
      </c>
      <c r="AP77" s="53">
        <v>63399.517875406993</v>
      </c>
      <c r="AQ77" s="122">
        <v>16444.130763055</v>
      </c>
      <c r="AR77" s="122">
        <v>15814.730848742001</v>
      </c>
      <c r="AS77" s="122">
        <v>2705.8454004549999</v>
      </c>
      <c r="AT77" s="122">
        <v>1206.2503334170001</v>
      </c>
      <c r="AU77" s="122">
        <v>27228.560529738003</v>
      </c>
      <c r="AV77" s="53">
        <v>45200.345559566005</v>
      </c>
      <c r="AW77" s="53">
        <v>160567.74825487897</v>
      </c>
      <c r="AX77" s="122">
        <v>49191.668475974002</v>
      </c>
      <c r="AY77" s="122">
        <v>49099.938635371</v>
      </c>
      <c r="AZ77" s="122">
        <v>18588.127850208999</v>
      </c>
      <c r="BA77" s="122">
        <v>2261.8430042209998</v>
      </c>
      <c r="BB77" s="122">
        <v>2510.7545910910003</v>
      </c>
      <c r="BC77" s="122">
        <v>1683.517327992</v>
      </c>
      <c r="BD77" s="122">
        <v>32523.484494789998</v>
      </c>
      <c r="BE77" s="122">
        <v>4708.413875231</v>
      </c>
      <c r="BF77" s="53">
        <v>22356.520487149999</v>
      </c>
    </row>
    <row r="78" spans="1:58" s="106" customFormat="1" x14ac:dyDescent="0.25">
      <c r="A78" s="98" t="s">
        <v>205</v>
      </c>
      <c r="B78" s="99">
        <v>43587.426508083001</v>
      </c>
      <c r="C78" s="100">
        <v>289.90374216200001</v>
      </c>
      <c r="D78" s="100">
        <v>11710.632942353001</v>
      </c>
      <c r="E78" s="101">
        <v>1652.560587597</v>
      </c>
      <c r="F78" s="102">
        <v>2183.6700463740003</v>
      </c>
      <c r="G78" s="102">
        <v>935.77772569399997</v>
      </c>
      <c r="H78" s="102">
        <v>1692.4681737620001</v>
      </c>
      <c r="I78" s="103">
        <v>5246.156408926</v>
      </c>
      <c r="J78" s="100">
        <v>12325.1192606</v>
      </c>
      <c r="K78" s="100">
        <v>17973.815438064998</v>
      </c>
      <c r="L78" s="101">
        <v>5154.3933698829997</v>
      </c>
      <c r="M78" s="102">
        <v>6020.3951434760002</v>
      </c>
      <c r="N78" s="102">
        <v>931.95155439400003</v>
      </c>
      <c r="O78" s="102">
        <v>397.97015253000001</v>
      </c>
      <c r="P78" s="102">
        <v>643.93617094599995</v>
      </c>
      <c r="Q78" s="102">
        <v>219.036643639</v>
      </c>
      <c r="R78" s="102">
        <v>4276.9716898910001</v>
      </c>
      <c r="S78" s="104">
        <v>329.16071330599999</v>
      </c>
      <c r="T78" s="163">
        <v>1287.9551249030001</v>
      </c>
      <c r="U78" s="100">
        <v>42804.975744042335</v>
      </c>
      <c r="V78" s="100">
        <v>244.569566571</v>
      </c>
      <c r="W78" s="100">
        <v>11102.436364738</v>
      </c>
      <c r="X78" s="120">
        <v>1664.3717874653332</v>
      </c>
      <c r="Y78" s="120">
        <v>2209.5667208603331</v>
      </c>
      <c r="Z78" s="120">
        <v>918.58383685299998</v>
      </c>
      <c r="AA78" s="120">
        <v>1070.1610507033331</v>
      </c>
      <c r="AB78" s="120">
        <v>5239.7529688559998</v>
      </c>
      <c r="AC78" s="100">
        <v>11748.846746241334</v>
      </c>
      <c r="AD78" s="100">
        <v>18323.023531245337</v>
      </c>
      <c r="AE78" s="120">
        <v>5258.2002349353334</v>
      </c>
      <c r="AF78" s="120">
        <v>6224.7065461616667</v>
      </c>
      <c r="AG78" s="120">
        <v>949.51397106333332</v>
      </c>
      <c r="AH78" s="120">
        <v>394.15716715433331</v>
      </c>
      <c r="AI78" s="120">
        <v>633.52237633266668</v>
      </c>
      <c r="AJ78" s="120">
        <v>232.36428940600001</v>
      </c>
      <c r="AK78" s="120">
        <v>4265.9620204603334</v>
      </c>
      <c r="AL78" s="120">
        <v>364.59692573166666</v>
      </c>
      <c r="AM78" s="100">
        <v>1386.0995352466668</v>
      </c>
      <c r="AN78" s="100">
        <v>298548.98730283597</v>
      </c>
      <c r="AO78" s="100">
        <v>1229.4903910200001</v>
      </c>
      <c r="AP78" s="100">
        <v>65868.893066393997</v>
      </c>
      <c r="AQ78" s="120">
        <v>16690.082915031002</v>
      </c>
      <c r="AR78" s="120">
        <v>17950.699661124003</v>
      </c>
      <c r="AS78" s="120">
        <v>2583.2637960279999</v>
      </c>
      <c r="AT78" s="120">
        <v>1502.1552382770001</v>
      </c>
      <c r="AU78" s="120">
        <v>27142.691455934</v>
      </c>
      <c r="AV78" s="100">
        <v>47499.272097595</v>
      </c>
      <c r="AW78" s="100">
        <v>159663.269989166</v>
      </c>
      <c r="AX78" s="120">
        <v>46969.514687741001</v>
      </c>
      <c r="AY78" s="120">
        <v>47914.330304720002</v>
      </c>
      <c r="AZ78" s="120">
        <v>20068.883357440998</v>
      </c>
      <c r="BA78" s="120">
        <v>2107.660385697</v>
      </c>
      <c r="BB78" s="120">
        <v>2480.2524757430001</v>
      </c>
      <c r="BC78" s="120">
        <v>1931.6351456059999</v>
      </c>
      <c r="BD78" s="120">
        <v>33732.040042838002</v>
      </c>
      <c r="BE78" s="120">
        <v>4458.9535893800003</v>
      </c>
      <c r="BF78" s="100">
        <v>24288.061758661002</v>
      </c>
    </row>
    <row r="79" spans="1:58" x14ac:dyDescent="0.25">
      <c r="A79" s="37" t="s">
        <v>206</v>
      </c>
      <c r="B79" s="59">
        <v>45123.405843410001</v>
      </c>
      <c r="C79" s="74">
        <v>252.06660980000001</v>
      </c>
      <c r="D79" s="74">
        <v>10911.476687513001</v>
      </c>
      <c r="E79" s="60">
        <v>1675.3978615579999</v>
      </c>
      <c r="F79" s="61">
        <v>2068.8819215570002</v>
      </c>
      <c r="G79" s="61">
        <v>935.63060383599998</v>
      </c>
      <c r="H79" s="61">
        <v>922.75491994900005</v>
      </c>
      <c r="I79" s="62">
        <v>5308.8113806130004</v>
      </c>
      <c r="J79" s="74">
        <v>13120.021367899</v>
      </c>
      <c r="K79" s="74">
        <v>19214.412359062997</v>
      </c>
      <c r="L79" s="60">
        <v>5393.6708790530001</v>
      </c>
      <c r="M79" s="61">
        <v>6436.7679644290001</v>
      </c>
      <c r="N79" s="61">
        <v>992.57809297799997</v>
      </c>
      <c r="O79" s="61">
        <v>450.56349312999998</v>
      </c>
      <c r="P79" s="61">
        <v>655.79062858299994</v>
      </c>
      <c r="Q79" s="61">
        <v>256.45405072800003</v>
      </c>
      <c r="R79" s="61">
        <v>4635.7015844280004</v>
      </c>
      <c r="S79" s="63">
        <v>392.88566573399999</v>
      </c>
      <c r="T79" s="162">
        <v>1625.4288191349999</v>
      </c>
      <c r="U79" s="52">
        <v>45455.480629317666</v>
      </c>
      <c r="V79" s="52">
        <v>219.31613461433335</v>
      </c>
      <c r="W79" s="52">
        <v>10769.113917334334</v>
      </c>
      <c r="X79" s="121">
        <v>1667.5860596536668</v>
      </c>
      <c r="Y79" s="121">
        <v>2160.2682944853332</v>
      </c>
      <c r="Z79" s="121">
        <v>933.50371186799987</v>
      </c>
      <c r="AA79" s="121">
        <v>886.58482703366678</v>
      </c>
      <c r="AB79" s="121">
        <v>5121.171024293667</v>
      </c>
      <c r="AC79" s="52">
        <v>13119.711827080333</v>
      </c>
      <c r="AD79" s="52">
        <v>19581.210543839334</v>
      </c>
      <c r="AE79" s="121">
        <v>5473.9457448709991</v>
      </c>
      <c r="AF79" s="121">
        <v>6548.2657663200007</v>
      </c>
      <c r="AG79" s="121">
        <v>1052.8517283723334</v>
      </c>
      <c r="AH79" s="121">
        <v>449.02424271666672</v>
      </c>
      <c r="AI79" s="121">
        <v>636.58547713300004</v>
      </c>
      <c r="AJ79" s="121">
        <v>272.14746183833336</v>
      </c>
      <c r="AK79" s="121">
        <v>4724.6165525783335</v>
      </c>
      <c r="AL79" s="121">
        <v>423.77357000966668</v>
      </c>
      <c r="AM79" s="52">
        <v>1766.1282064493334</v>
      </c>
      <c r="AN79" s="53">
        <v>325044.933311467</v>
      </c>
      <c r="AO79" s="53">
        <v>1118.010077722</v>
      </c>
      <c r="AP79" s="53">
        <v>66894.966744640988</v>
      </c>
      <c r="AQ79" s="122">
        <v>17621.047056265001</v>
      </c>
      <c r="AR79" s="122">
        <v>20022.513505586998</v>
      </c>
      <c r="AS79" s="122">
        <v>2718.1767607000002</v>
      </c>
      <c r="AT79" s="122">
        <v>1487.270301906</v>
      </c>
      <c r="AU79" s="122">
        <v>25045.959120182997</v>
      </c>
      <c r="AV79" s="53">
        <v>51199.045385357007</v>
      </c>
      <c r="AW79" s="53">
        <v>176629.94328248998</v>
      </c>
      <c r="AX79" s="122">
        <v>50452.896040378</v>
      </c>
      <c r="AY79" s="122">
        <v>51685.373596592995</v>
      </c>
      <c r="AZ79" s="122">
        <v>23447.059074461002</v>
      </c>
      <c r="BA79" s="122">
        <v>2172.4224125169999</v>
      </c>
      <c r="BB79" s="122">
        <v>2420.1493288370002</v>
      </c>
      <c r="BC79" s="122">
        <v>2666.3924101799998</v>
      </c>
      <c r="BD79" s="122">
        <v>38056.124301250995</v>
      </c>
      <c r="BE79" s="122">
        <v>5729.5261182730001</v>
      </c>
      <c r="BF79" s="53">
        <v>29202.967821257</v>
      </c>
    </row>
    <row r="80" spans="1:58" x14ac:dyDescent="0.25">
      <c r="A80" s="37" t="s">
        <v>207</v>
      </c>
      <c r="B80" s="59">
        <v>46777.820375209994</v>
      </c>
      <c r="C80" s="74">
        <v>237.98626307800001</v>
      </c>
      <c r="D80" s="74">
        <v>10999.714152222999</v>
      </c>
      <c r="E80" s="60">
        <v>1784.971305693</v>
      </c>
      <c r="F80" s="61">
        <v>2159.977117939</v>
      </c>
      <c r="G80" s="61">
        <v>973.64871780600004</v>
      </c>
      <c r="H80" s="61">
        <v>881.14529293700002</v>
      </c>
      <c r="I80" s="62">
        <v>5199.9717178479996</v>
      </c>
      <c r="J80" s="74">
        <v>13312.193514264</v>
      </c>
      <c r="K80" s="74">
        <v>20611.175703700999</v>
      </c>
      <c r="L80" s="60">
        <v>5550.5469592170002</v>
      </c>
      <c r="M80" s="61">
        <v>7370.3490236050002</v>
      </c>
      <c r="N80" s="61">
        <v>983.02892625200002</v>
      </c>
      <c r="O80" s="61">
        <v>408.36086899999998</v>
      </c>
      <c r="P80" s="61">
        <v>729.76783900299995</v>
      </c>
      <c r="Q80" s="61">
        <v>256.72810475</v>
      </c>
      <c r="R80" s="61">
        <v>4916.3160104219996</v>
      </c>
      <c r="S80" s="63">
        <v>396.07797145199999</v>
      </c>
      <c r="T80" s="162">
        <v>1616.7507419440001</v>
      </c>
      <c r="U80" s="52">
        <v>46707.452723515664</v>
      </c>
      <c r="V80" s="52">
        <v>224.95127029633332</v>
      </c>
      <c r="W80" s="52">
        <v>11107.919624059667</v>
      </c>
      <c r="X80" s="121">
        <v>1720.9903521076667</v>
      </c>
      <c r="Y80" s="121">
        <v>2206.3740795936669</v>
      </c>
      <c r="Z80" s="121">
        <v>973.1386813493333</v>
      </c>
      <c r="AA80" s="121">
        <v>906.11581997066662</v>
      </c>
      <c r="AB80" s="121">
        <v>5301.3006910383328</v>
      </c>
      <c r="AC80" s="52">
        <v>13129.356534010667</v>
      </c>
      <c r="AD80" s="52">
        <v>20508.318633540664</v>
      </c>
      <c r="AE80" s="121">
        <v>5630.8535887180005</v>
      </c>
      <c r="AF80" s="121">
        <v>6953.5380063189996</v>
      </c>
      <c r="AG80" s="121">
        <v>1090.7851690110001</v>
      </c>
      <c r="AH80" s="121">
        <v>452.35972249466664</v>
      </c>
      <c r="AI80" s="121">
        <v>712.06128256499994</v>
      </c>
      <c r="AJ80" s="121">
        <v>275.950016017</v>
      </c>
      <c r="AK80" s="121">
        <v>4981.0270889413332</v>
      </c>
      <c r="AL80" s="121">
        <v>411.74375947466666</v>
      </c>
      <c r="AM80" s="52">
        <v>1736.9066616083335</v>
      </c>
      <c r="AN80" s="53">
        <v>335336.56198511901</v>
      </c>
      <c r="AO80" s="53">
        <v>1133.351461106</v>
      </c>
      <c r="AP80" s="53">
        <v>70483.266866979015</v>
      </c>
      <c r="AQ80" s="122">
        <v>18543.056772964999</v>
      </c>
      <c r="AR80" s="122">
        <v>20787.562413200001</v>
      </c>
      <c r="AS80" s="122">
        <v>2731.2601416040002</v>
      </c>
      <c r="AT80" s="122">
        <v>1353.5714816069999</v>
      </c>
      <c r="AU80" s="122">
        <v>27067.816057602999</v>
      </c>
      <c r="AV80" s="53">
        <v>53464.335431918997</v>
      </c>
      <c r="AW80" s="53">
        <v>182635.48321099099</v>
      </c>
      <c r="AX80" s="122">
        <v>53935.516289997002</v>
      </c>
      <c r="AY80" s="122">
        <v>54199.374188931994</v>
      </c>
      <c r="AZ80" s="122">
        <v>23335.714322656997</v>
      </c>
      <c r="BA80" s="122">
        <v>2051.0463891239997</v>
      </c>
      <c r="BB80" s="122">
        <v>2448.5773558179999</v>
      </c>
      <c r="BC80" s="122">
        <v>2076.5961290269997</v>
      </c>
      <c r="BD80" s="122">
        <v>39382.629432693</v>
      </c>
      <c r="BE80" s="122">
        <v>5206.0291027430003</v>
      </c>
      <c r="BF80" s="53">
        <v>27620.125014124002</v>
      </c>
    </row>
    <row r="81" spans="1:58" x14ac:dyDescent="0.25">
      <c r="A81" s="37" t="s">
        <v>208</v>
      </c>
      <c r="B81" s="59">
        <v>48147.803325201006</v>
      </c>
      <c r="C81" s="74">
        <v>250.09005696700001</v>
      </c>
      <c r="D81" s="74">
        <v>11208.878224059999</v>
      </c>
      <c r="E81" s="60">
        <v>1647.263349178</v>
      </c>
      <c r="F81" s="61">
        <v>2270.8337285069997</v>
      </c>
      <c r="G81" s="61">
        <v>1015.041630546</v>
      </c>
      <c r="H81" s="61">
        <v>953.73192569699995</v>
      </c>
      <c r="I81" s="62">
        <v>5322.0075901319997</v>
      </c>
      <c r="J81" s="74">
        <v>14238.803939150001</v>
      </c>
      <c r="K81" s="74">
        <v>20842.316279930001</v>
      </c>
      <c r="L81" s="60">
        <v>5699.3001558639999</v>
      </c>
      <c r="M81" s="61">
        <v>7298.4211784990002</v>
      </c>
      <c r="N81" s="61">
        <v>992.76294507</v>
      </c>
      <c r="O81" s="61">
        <v>478.312148568</v>
      </c>
      <c r="P81" s="61">
        <v>756.10452809900005</v>
      </c>
      <c r="Q81" s="61">
        <v>286.61706220000002</v>
      </c>
      <c r="R81" s="61">
        <v>4962.3518808959998</v>
      </c>
      <c r="S81" s="63">
        <v>368.446380734</v>
      </c>
      <c r="T81" s="162">
        <v>1607.7148250939999</v>
      </c>
      <c r="U81" s="52">
        <v>48703.419933448669</v>
      </c>
      <c r="V81" s="52">
        <v>262.31888060366668</v>
      </c>
      <c r="W81" s="52">
        <v>11187.043204342333</v>
      </c>
      <c r="X81" s="121">
        <v>1705.0207946370001</v>
      </c>
      <c r="Y81" s="121">
        <v>2364.1096272256668</v>
      </c>
      <c r="Z81" s="121">
        <v>966.69221649066674</v>
      </c>
      <c r="AA81" s="121">
        <v>901.2103524583332</v>
      </c>
      <c r="AB81" s="121">
        <v>5250.0102135306661</v>
      </c>
      <c r="AC81" s="52">
        <v>13530.032028232999</v>
      </c>
      <c r="AD81" s="52">
        <v>21955.788178304003</v>
      </c>
      <c r="AE81" s="121">
        <v>6303.4628392213335</v>
      </c>
      <c r="AF81" s="121">
        <v>7426.1749300486663</v>
      </c>
      <c r="AG81" s="121">
        <v>1130.0985805063333</v>
      </c>
      <c r="AH81" s="121">
        <v>465.41161335166663</v>
      </c>
      <c r="AI81" s="121">
        <v>767.93987586900005</v>
      </c>
      <c r="AJ81" s="121">
        <v>290.96850730900002</v>
      </c>
      <c r="AK81" s="121">
        <v>5118.5093635476669</v>
      </c>
      <c r="AL81" s="121">
        <v>453.22246845033334</v>
      </c>
      <c r="AM81" s="52">
        <v>1768.2376419656666</v>
      </c>
      <c r="AN81" s="53">
        <v>345238.50758818997</v>
      </c>
      <c r="AO81" s="53">
        <v>1234.6177365420001</v>
      </c>
      <c r="AP81" s="53">
        <v>69074.265466291996</v>
      </c>
      <c r="AQ81" s="122">
        <v>18153.971517507998</v>
      </c>
      <c r="AR81" s="122">
        <v>21285.100637273001</v>
      </c>
      <c r="AS81" s="122">
        <v>2752.3850158820001</v>
      </c>
      <c r="AT81" s="122">
        <v>1344.4411568320002</v>
      </c>
      <c r="AU81" s="122">
        <v>25538.367138797003</v>
      </c>
      <c r="AV81" s="53">
        <v>54440.037375429005</v>
      </c>
      <c r="AW81" s="53">
        <v>192476.742148135</v>
      </c>
      <c r="AX81" s="122">
        <v>58640.203254084001</v>
      </c>
      <c r="AY81" s="122">
        <v>56055.523342346001</v>
      </c>
      <c r="AZ81" s="122">
        <v>24488.750973786999</v>
      </c>
      <c r="BA81" s="122">
        <v>1885.7517703359999</v>
      </c>
      <c r="BB81" s="122">
        <v>2331.5602963330002</v>
      </c>
      <c r="BC81" s="122">
        <v>2319.613497974</v>
      </c>
      <c r="BD81" s="122">
        <v>40331.129677554003</v>
      </c>
      <c r="BE81" s="122">
        <v>6424.2093357209997</v>
      </c>
      <c r="BF81" s="53">
        <v>28012.844861792</v>
      </c>
    </row>
    <row r="82" spans="1:58" s="106" customFormat="1" x14ac:dyDescent="0.25">
      <c r="A82" s="98" t="s">
        <v>209</v>
      </c>
      <c r="B82" s="99">
        <v>49502.242823462002</v>
      </c>
      <c r="C82" s="100">
        <v>271.60329744299997</v>
      </c>
      <c r="D82" s="100">
        <v>11573.036074726999</v>
      </c>
      <c r="E82" s="101">
        <v>1612.059764527</v>
      </c>
      <c r="F82" s="102">
        <v>2323.3632899309996</v>
      </c>
      <c r="G82" s="102">
        <v>1029.2993567169999</v>
      </c>
      <c r="H82" s="102">
        <v>1106.726897757</v>
      </c>
      <c r="I82" s="103">
        <v>5501.5867657950002</v>
      </c>
      <c r="J82" s="100">
        <v>14931.644118499</v>
      </c>
      <c r="K82" s="100">
        <v>20957.712632794002</v>
      </c>
      <c r="L82" s="101">
        <v>5648.8204711660001</v>
      </c>
      <c r="M82" s="102">
        <v>7222.2172547170003</v>
      </c>
      <c r="N82" s="102">
        <v>991.91114222399995</v>
      </c>
      <c r="O82" s="102">
        <v>525.56636908799999</v>
      </c>
      <c r="P82" s="102">
        <v>649.64922956600003</v>
      </c>
      <c r="Q82" s="102">
        <v>269.970658238</v>
      </c>
      <c r="R82" s="102">
        <v>5279.8853957060001</v>
      </c>
      <c r="S82" s="104">
        <v>369.69211208899998</v>
      </c>
      <c r="T82" s="163">
        <v>1768.2466999989999</v>
      </c>
      <c r="U82" s="100">
        <v>49813.468511314662</v>
      </c>
      <c r="V82" s="100">
        <v>288.96526882466668</v>
      </c>
      <c r="W82" s="100">
        <v>11524.443479140667</v>
      </c>
      <c r="X82" s="120">
        <v>1677.8636610496667</v>
      </c>
      <c r="Y82" s="120">
        <v>2444.6289811733336</v>
      </c>
      <c r="Z82" s="120">
        <v>1010.7118017403333</v>
      </c>
      <c r="AA82" s="120">
        <v>1043.0788760970001</v>
      </c>
      <c r="AB82" s="120">
        <v>5348.160159080333</v>
      </c>
      <c r="AC82" s="100">
        <v>14296.683125165668</v>
      </c>
      <c r="AD82" s="100">
        <v>21874.406067227334</v>
      </c>
      <c r="AE82" s="120">
        <v>5938.8190333923339</v>
      </c>
      <c r="AF82" s="120">
        <v>7482.8171965056672</v>
      </c>
      <c r="AG82" s="120">
        <v>1195.9794032383334</v>
      </c>
      <c r="AH82" s="120">
        <v>536.05916192466668</v>
      </c>
      <c r="AI82" s="120">
        <v>698.06775407466682</v>
      </c>
      <c r="AJ82" s="120">
        <v>302.07180620000003</v>
      </c>
      <c r="AK82" s="120">
        <v>5273.0041967459993</v>
      </c>
      <c r="AL82" s="120">
        <v>447.58751514566666</v>
      </c>
      <c r="AM82" s="100">
        <v>1828.9705709563332</v>
      </c>
      <c r="AN82" s="100">
        <v>342451.46941319096</v>
      </c>
      <c r="AO82" s="100">
        <v>1524.684934223</v>
      </c>
      <c r="AP82" s="100">
        <v>69197.503625805999</v>
      </c>
      <c r="AQ82" s="120">
        <v>18285.887367301999</v>
      </c>
      <c r="AR82" s="120">
        <v>20806.745000946998</v>
      </c>
      <c r="AS82" s="120">
        <v>3002.2537110619996</v>
      </c>
      <c r="AT82" s="120">
        <v>1419.947447392</v>
      </c>
      <c r="AU82" s="120">
        <v>25682.670099103001</v>
      </c>
      <c r="AV82" s="100">
        <v>57370.116659403</v>
      </c>
      <c r="AW82" s="100">
        <v>186036.872704565</v>
      </c>
      <c r="AX82" s="120">
        <v>54065.602995870002</v>
      </c>
      <c r="AY82" s="120">
        <v>55676.688647453004</v>
      </c>
      <c r="AZ82" s="120">
        <v>24525.847424132</v>
      </c>
      <c r="BA82" s="120">
        <v>2012.413652169</v>
      </c>
      <c r="BB82" s="120">
        <v>1842.5738747560001</v>
      </c>
      <c r="BC82" s="120">
        <v>2130.9604274929998</v>
      </c>
      <c r="BD82" s="120">
        <v>39814.539845535</v>
      </c>
      <c r="BE82" s="120">
        <v>5968.2458371570001</v>
      </c>
      <c r="BF82" s="100">
        <v>28322.291489193998</v>
      </c>
    </row>
    <row r="83" spans="1:58" x14ac:dyDescent="0.25">
      <c r="A83" s="37" t="s">
        <v>210</v>
      </c>
      <c r="B83" s="59">
        <v>50786.280064373001</v>
      </c>
      <c r="C83" s="74">
        <v>319.439634184</v>
      </c>
      <c r="D83" s="74">
        <v>11849.862759853</v>
      </c>
      <c r="E83" s="60">
        <v>1732.0183922399999</v>
      </c>
      <c r="F83" s="61">
        <v>2219.3986827850003</v>
      </c>
      <c r="G83" s="61">
        <v>1029.7737066110001</v>
      </c>
      <c r="H83" s="61">
        <v>1134.7653702529999</v>
      </c>
      <c r="I83" s="62">
        <v>5733.9066079639997</v>
      </c>
      <c r="J83" s="74">
        <v>14791.348649942</v>
      </c>
      <c r="K83" s="74">
        <v>21803.401262073003</v>
      </c>
      <c r="L83" s="60">
        <v>5827.4503274079998</v>
      </c>
      <c r="M83" s="61">
        <v>7823.2283289589996</v>
      </c>
      <c r="N83" s="61">
        <v>1040.010721737</v>
      </c>
      <c r="O83" s="61">
        <v>535.24545740600001</v>
      </c>
      <c r="P83" s="61">
        <v>627.50224385900003</v>
      </c>
      <c r="Q83" s="61">
        <v>263.33348942100002</v>
      </c>
      <c r="R83" s="61">
        <v>5300.5742284959997</v>
      </c>
      <c r="S83" s="63">
        <v>386.05646478699998</v>
      </c>
      <c r="T83" s="162">
        <v>2022.227758321</v>
      </c>
      <c r="U83" s="52">
        <v>51217.934482088334</v>
      </c>
      <c r="V83" s="52">
        <v>299.48934069766665</v>
      </c>
      <c r="W83" s="52">
        <v>11805.741826580334</v>
      </c>
      <c r="X83" s="121">
        <v>1726.7507162300001</v>
      </c>
      <c r="Y83" s="121">
        <v>2371.4441928780002</v>
      </c>
      <c r="Z83" s="121">
        <v>1034.5481703856665</v>
      </c>
      <c r="AA83" s="121">
        <v>1099.1692382673334</v>
      </c>
      <c r="AB83" s="121">
        <v>5573.8295088193336</v>
      </c>
      <c r="AC83" s="52">
        <v>14744.255878039336</v>
      </c>
      <c r="AD83" s="52">
        <v>22298.743118767004</v>
      </c>
      <c r="AE83" s="121">
        <v>6041.825209966667</v>
      </c>
      <c r="AF83" s="121">
        <v>7711.9652042130001</v>
      </c>
      <c r="AG83" s="121">
        <v>1296.9501694800001</v>
      </c>
      <c r="AH83" s="121">
        <v>507.46672573233332</v>
      </c>
      <c r="AI83" s="121">
        <v>650.81893531000003</v>
      </c>
      <c r="AJ83" s="121">
        <v>284.94414335433333</v>
      </c>
      <c r="AK83" s="121">
        <v>5362.2469314036671</v>
      </c>
      <c r="AL83" s="121">
        <v>442.525799307</v>
      </c>
      <c r="AM83" s="52">
        <v>2069.704318004</v>
      </c>
      <c r="AN83" s="53">
        <v>351399.07866134297</v>
      </c>
      <c r="AO83" s="53">
        <v>1486.5987136270001</v>
      </c>
      <c r="AP83" s="53">
        <v>69381.307852382</v>
      </c>
      <c r="AQ83" s="122">
        <v>18120.977880350001</v>
      </c>
      <c r="AR83" s="122">
        <v>21095.798580189999</v>
      </c>
      <c r="AS83" s="122">
        <v>2877.9739438460001</v>
      </c>
      <c r="AT83" s="122">
        <v>1509.7583956429999</v>
      </c>
      <c r="AU83" s="122">
        <v>25776.799052353002</v>
      </c>
      <c r="AV83" s="53">
        <v>56247.781406271002</v>
      </c>
      <c r="AW83" s="53">
        <v>191758.85196073999</v>
      </c>
      <c r="AX83" s="122">
        <v>54117.530115059999</v>
      </c>
      <c r="AY83" s="122">
        <v>57355.851515888004</v>
      </c>
      <c r="AZ83" s="122">
        <v>28995.313672962002</v>
      </c>
      <c r="BA83" s="122">
        <v>1719.43567439</v>
      </c>
      <c r="BB83" s="122">
        <v>1612.1383590189998</v>
      </c>
      <c r="BC83" s="122">
        <v>2205.1664527439998</v>
      </c>
      <c r="BD83" s="122">
        <v>40049.733322585002</v>
      </c>
      <c r="BE83" s="122">
        <v>5703.6828480920003</v>
      </c>
      <c r="BF83" s="53">
        <v>32524.538728323001</v>
      </c>
    </row>
    <row r="84" spans="1:58" x14ac:dyDescent="0.25">
      <c r="A84" s="37" t="s">
        <v>211</v>
      </c>
      <c r="B84" s="59">
        <v>50299.967863426005</v>
      </c>
      <c r="C84" s="74">
        <v>330.12796581800001</v>
      </c>
      <c r="D84" s="74">
        <v>11752.453235162</v>
      </c>
      <c r="E84" s="60">
        <v>1662.1899715229999</v>
      </c>
      <c r="F84" s="61">
        <v>2225.477311306</v>
      </c>
      <c r="G84" s="61">
        <v>1017.09376119</v>
      </c>
      <c r="H84" s="61">
        <v>1150.5996022009999</v>
      </c>
      <c r="I84" s="62">
        <v>5697.0925889419996</v>
      </c>
      <c r="J84" s="74">
        <v>14637.302922946001</v>
      </c>
      <c r="K84" s="74">
        <v>21425.327152772003</v>
      </c>
      <c r="L84" s="60">
        <v>5402.5907271360002</v>
      </c>
      <c r="M84" s="61">
        <v>7593.7765380049996</v>
      </c>
      <c r="N84" s="61">
        <v>1132.5343468010001</v>
      </c>
      <c r="O84" s="61">
        <v>555.58361963200002</v>
      </c>
      <c r="P84" s="61">
        <v>599.18050647600001</v>
      </c>
      <c r="Q84" s="61">
        <v>273.89696582900001</v>
      </c>
      <c r="R84" s="61">
        <v>5426.4866683990003</v>
      </c>
      <c r="S84" s="63">
        <v>441.27778049400001</v>
      </c>
      <c r="T84" s="162">
        <v>2154.756586728</v>
      </c>
      <c r="U84" s="52">
        <v>51074.453779494332</v>
      </c>
      <c r="V84" s="52">
        <v>332.44762170433336</v>
      </c>
      <c r="W84" s="52">
        <v>11921.704266101333</v>
      </c>
      <c r="X84" s="121">
        <v>1734.3683907806669</v>
      </c>
      <c r="Y84" s="121">
        <v>2390.3022424696669</v>
      </c>
      <c r="Z84" s="121">
        <v>1011.6771386333334</v>
      </c>
      <c r="AA84" s="121">
        <v>1171.6248798293334</v>
      </c>
      <c r="AB84" s="121">
        <v>5613.7316143883327</v>
      </c>
      <c r="AC84" s="52">
        <v>14361.895489412665</v>
      </c>
      <c r="AD84" s="52">
        <v>22247.528602689999</v>
      </c>
      <c r="AE84" s="121">
        <v>5702.8721997623334</v>
      </c>
      <c r="AF84" s="121">
        <v>7898.6651067223329</v>
      </c>
      <c r="AG84" s="121">
        <v>1233.0241930286666</v>
      </c>
      <c r="AH84" s="121">
        <v>555.53696711366672</v>
      </c>
      <c r="AI84" s="121">
        <v>607.17178778000005</v>
      </c>
      <c r="AJ84" s="121">
        <v>266.88408422033336</v>
      </c>
      <c r="AK84" s="121">
        <v>5470.0115372893333</v>
      </c>
      <c r="AL84" s="121">
        <v>513.36272677333329</v>
      </c>
      <c r="AM84" s="52">
        <v>2210.877799586</v>
      </c>
      <c r="AN84" s="53">
        <v>350680.29500562698</v>
      </c>
      <c r="AO84" s="53">
        <v>1555.1233952159998</v>
      </c>
      <c r="AP84" s="53">
        <v>69635.640599236998</v>
      </c>
      <c r="AQ84" s="122">
        <v>17697.500896958998</v>
      </c>
      <c r="AR84" s="122">
        <v>21680.098203707999</v>
      </c>
      <c r="AS84" s="122">
        <v>2727.4083047909999</v>
      </c>
      <c r="AT84" s="122">
        <v>1505.8173058309999</v>
      </c>
      <c r="AU84" s="122">
        <v>26024.815887948003</v>
      </c>
      <c r="AV84" s="53">
        <v>56214.252905646994</v>
      </c>
      <c r="AW84" s="53">
        <v>187169.08755956803</v>
      </c>
      <c r="AX84" s="122">
        <v>51694.315388610994</v>
      </c>
      <c r="AY84" s="122">
        <v>57702.687235537</v>
      </c>
      <c r="AZ84" s="122">
        <v>27307.212518115997</v>
      </c>
      <c r="BA84" s="122">
        <v>1897.3566116750001</v>
      </c>
      <c r="BB84" s="122">
        <v>1469.1953892880001</v>
      </c>
      <c r="BC84" s="122">
        <v>1822.9980544630002</v>
      </c>
      <c r="BD84" s="122">
        <v>39229.489315009996</v>
      </c>
      <c r="BE84" s="122">
        <v>6045.8330468680006</v>
      </c>
      <c r="BF84" s="53">
        <v>36106.190545958998</v>
      </c>
    </row>
    <row r="85" spans="1:58" x14ac:dyDescent="0.25">
      <c r="A85" s="37" t="s">
        <v>212</v>
      </c>
      <c r="B85" s="59">
        <v>51155.348558971004</v>
      </c>
      <c r="C85" s="74">
        <v>390.92352425000001</v>
      </c>
      <c r="D85" s="74">
        <v>11960.013606496999</v>
      </c>
      <c r="E85" s="60">
        <v>1747.8234892420001</v>
      </c>
      <c r="F85" s="61">
        <v>2315.3336581840003</v>
      </c>
      <c r="G85" s="61">
        <v>996.18359557500003</v>
      </c>
      <c r="H85" s="61">
        <v>1194.9854147359999</v>
      </c>
      <c r="I85" s="62">
        <v>5705.6874487599998</v>
      </c>
      <c r="J85" s="74">
        <v>15137.857530968</v>
      </c>
      <c r="K85" s="74">
        <v>21736.449721282999</v>
      </c>
      <c r="L85" s="60">
        <v>5373.9921924680002</v>
      </c>
      <c r="M85" s="61">
        <v>7794.3112955059996</v>
      </c>
      <c r="N85" s="61">
        <v>1040.7477726940001</v>
      </c>
      <c r="O85" s="61">
        <v>543.443134074</v>
      </c>
      <c r="P85" s="61">
        <v>549.91781129799995</v>
      </c>
      <c r="Q85" s="61">
        <v>242.51963062300001</v>
      </c>
      <c r="R85" s="61">
        <v>5775.1919247819997</v>
      </c>
      <c r="S85" s="63">
        <v>416.32595983800002</v>
      </c>
      <c r="T85" s="162">
        <v>1930.1041759730001</v>
      </c>
      <c r="U85" s="52">
        <v>50945.901859292666</v>
      </c>
      <c r="V85" s="52">
        <v>369.0659153753333</v>
      </c>
      <c r="W85" s="52">
        <v>11864.191159028</v>
      </c>
      <c r="X85" s="121">
        <v>1732.5673852603331</v>
      </c>
      <c r="Y85" s="121">
        <v>2324.1708234116668</v>
      </c>
      <c r="Z85" s="121">
        <v>995.64490178866663</v>
      </c>
      <c r="AA85" s="121">
        <v>1181.687751789</v>
      </c>
      <c r="AB85" s="121">
        <v>5630.1202967783329</v>
      </c>
      <c r="AC85" s="52">
        <v>14390.265493569001</v>
      </c>
      <c r="AD85" s="52">
        <v>22121.538755620666</v>
      </c>
      <c r="AE85" s="121">
        <v>5576.8772001040006</v>
      </c>
      <c r="AF85" s="121">
        <v>7883.7418948880004</v>
      </c>
      <c r="AG85" s="121">
        <v>1208.3996252156667</v>
      </c>
      <c r="AH85" s="121">
        <v>567.78795086699995</v>
      </c>
      <c r="AI85" s="121">
        <v>621.23723880699993</v>
      </c>
      <c r="AJ85" s="121">
        <v>268.02284731133335</v>
      </c>
      <c r="AK85" s="121">
        <v>5550.6576868586671</v>
      </c>
      <c r="AL85" s="121">
        <v>444.81431156899998</v>
      </c>
      <c r="AM85" s="52">
        <v>2200.8405356996668</v>
      </c>
      <c r="AN85" s="53">
        <v>350769.908311192</v>
      </c>
      <c r="AO85" s="53">
        <v>1563.725459796</v>
      </c>
      <c r="AP85" s="53">
        <v>70093.840159896994</v>
      </c>
      <c r="AQ85" s="122">
        <v>17555.658927927001</v>
      </c>
      <c r="AR85" s="122">
        <v>21459.377158454998</v>
      </c>
      <c r="AS85" s="122">
        <v>2767.6797452350002</v>
      </c>
      <c r="AT85" s="122">
        <v>1524.7059092740001</v>
      </c>
      <c r="AU85" s="122">
        <v>26786.418419005997</v>
      </c>
      <c r="AV85" s="53">
        <v>57181.370109997995</v>
      </c>
      <c r="AW85" s="53">
        <v>186469.24022476695</v>
      </c>
      <c r="AX85" s="122">
        <v>51508.797076647992</v>
      </c>
      <c r="AY85" s="122">
        <v>57986.563420054001</v>
      </c>
      <c r="AZ85" s="122">
        <v>27243.786277243002</v>
      </c>
      <c r="BA85" s="122">
        <v>1865.725374571</v>
      </c>
      <c r="BB85" s="122">
        <v>1879.29506765</v>
      </c>
      <c r="BC85" s="122">
        <v>1600.8446520420002</v>
      </c>
      <c r="BD85" s="122">
        <v>38569.843342496999</v>
      </c>
      <c r="BE85" s="122">
        <v>5814.3850140619998</v>
      </c>
      <c r="BF85" s="53">
        <v>35461.732356734006</v>
      </c>
    </row>
    <row r="86" spans="1:58" s="106" customFormat="1" x14ac:dyDescent="0.25">
      <c r="A86" s="98" t="s">
        <v>213</v>
      </c>
      <c r="B86" s="99">
        <v>50087.616819868999</v>
      </c>
      <c r="C86" s="100">
        <v>328.86797726700001</v>
      </c>
      <c r="D86" s="100">
        <v>11491.927588626</v>
      </c>
      <c r="E86" s="101">
        <v>1741.8116895820001</v>
      </c>
      <c r="F86" s="102">
        <v>2366.4994832699999</v>
      </c>
      <c r="G86" s="102">
        <v>943.04479493700001</v>
      </c>
      <c r="H86" s="102">
        <v>1169.1841082660001</v>
      </c>
      <c r="I86" s="103">
        <v>5271.3875125710001</v>
      </c>
      <c r="J86" s="100">
        <v>14560.687421872</v>
      </c>
      <c r="K86" s="100">
        <v>21564.129839708003</v>
      </c>
      <c r="L86" s="101">
        <v>5417.2931689389998</v>
      </c>
      <c r="M86" s="102">
        <v>7668.6406281010004</v>
      </c>
      <c r="N86" s="102">
        <v>980.95304422799995</v>
      </c>
      <c r="O86" s="102">
        <v>554.59003275400005</v>
      </c>
      <c r="P86" s="102">
        <v>551.01048527700004</v>
      </c>
      <c r="Q86" s="102">
        <v>225.30247353999999</v>
      </c>
      <c r="R86" s="102">
        <v>5778.2371385590004</v>
      </c>
      <c r="S86" s="104">
        <v>388.10286831000002</v>
      </c>
      <c r="T86" s="163">
        <v>2142.0039923959998</v>
      </c>
      <c r="U86" s="100">
        <v>52077.103638428998</v>
      </c>
      <c r="V86" s="100">
        <v>352.52697032533337</v>
      </c>
      <c r="W86" s="100">
        <v>12104.924548026667</v>
      </c>
      <c r="X86" s="120">
        <v>1783.1252303173333</v>
      </c>
      <c r="Y86" s="120">
        <v>2491.2478091063335</v>
      </c>
      <c r="Z86" s="120">
        <v>964.55611142199996</v>
      </c>
      <c r="AA86" s="120">
        <v>1201.0220744756668</v>
      </c>
      <c r="AB86" s="120">
        <v>5664.9733227053339</v>
      </c>
      <c r="AC86" s="100">
        <v>14918.579341837665</v>
      </c>
      <c r="AD86" s="100">
        <v>22403.464640528335</v>
      </c>
      <c r="AE86" s="120">
        <v>5686.4265684086668</v>
      </c>
      <c r="AF86" s="120">
        <v>7830.0909441316662</v>
      </c>
      <c r="AG86" s="120">
        <v>1174.7047002383333</v>
      </c>
      <c r="AH86" s="120">
        <v>555.17159059200003</v>
      </c>
      <c r="AI86" s="120">
        <v>545.89740629200003</v>
      </c>
      <c r="AJ86" s="120">
        <v>232.13855416833334</v>
      </c>
      <c r="AK86" s="120">
        <v>5941.9889159696659</v>
      </c>
      <c r="AL86" s="120">
        <v>437.04596072766662</v>
      </c>
      <c r="AM86" s="100">
        <v>2297.6081377109999</v>
      </c>
      <c r="AN86" s="100">
        <v>351189.86449652602</v>
      </c>
      <c r="AO86" s="100">
        <v>1571.299838374</v>
      </c>
      <c r="AP86" s="100">
        <v>68867.593610423006</v>
      </c>
      <c r="AQ86" s="120">
        <v>17229.640705939</v>
      </c>
      <c r="AR86" s="120">
        <v>22530.571990697001</v>
      </c>
      <c r="AS86" s="120">
        <v>2571.8166623679999</v>
      </c>
      <c r="AT86" s="120">
        <v>1414.5993949829999</v>
      </c>
      <c r="AU86" s="120">
        <v>25120.964856436003</v>
      </c>
      <c r="AV86" s="100">
        <v>53946.510199048993</v>
      </c>
      <c r="AW86" s="100">
        <v>190597.03419265401</v>
      </c>
      <c r="AX86" s="120">
        <v>53799.079898726995</v>
      </c>
      <c r="AY86" s="120">
        <v>59870.719531378003</v>
      </c>
      <c r="AZ86" s="120">
        <v>26256.014875362001</v>
      </c>
      <c r="BA86" s="120">
        <v>1779.2254206709999</v>
      </c>
      <c r="BB86" s="120">
        <v>1383.654029625</v>
      </c>
      <c r="BC86" s="120">
        <v>1508.8535514610001</v>
      </c>
      <c r="BD86" s="120">
        <v>40431.224061107001</v>
      </c>
      <c r="BE86" s="120">
        <v>5568.2628243230001</v>
      </c>
      <c r="BF86" s="100">
        <v>36207.426656026</v>
      </c>
    </row>
    <row r="87" spans="1:58" x14ac:dyDescent="0.25">
      <c r="A87" s="37" t="s">
        <v>214</v>
      </c>
      <c r="B87" s="59">
        <v>52002.912415572006</v>
      </c>
      <c r="C87" s="74">
        <v>373.93003339799998</v>
      </c>
      <c r="D87" s="74">
        <v>11638.841086462002</v>
      </c>
      <c r="E87" s="60">
        <v>1696.963635287</v>
      </c>
      <c r="F87" s="61">
        <v>2427.0598945909996</v>
      </c>
      <c r="G87" s="61">
        <v>932.06282681300002</v>
      </c>
      <c r="H87" s="61">
        <v>1255.567735608</v>
      </c>
      <c r="I87" s="62">
        <v>5327.1869941630002</v>
      </c>
      <c r="J87" s="74">
        <v>15518.277415618</v>
      </c>
      <c r="K87" s="74">
        <v>22319.397859977002</v>
      </c>
      <c r="L87" s="60">
        <v>5660.1264070260004</v>
      </c>
      <c r="M87" s="61">
        <v>7771.4110313299998</v>
      </c>
      <c r="N87" s="61">
        <v>1047.7682928950001</v>
      </c>
      <c r="O87" s="61">
        <v>538.47681147200001</v>
      </c>
      <c r="P87" s="61">
        <v>618.246357246</v>
      </c>
      <c r="Q87" s="61">
        <v>186.50910292500001</v>
      </c>
      <c r="R87" s="61">
        <v>6044.6158739089997</v>
      </c>
      <c r="S87" s="63">
        <v>452.24398317399999</v>
      </c>
      <c r="T87" s="162">
        <v>2152.466020117</v>
      </c>
      <c r="U87" s="52">
        <v>52669.346809361334</v>
      </c>
      <c r="V87" s="52">
        <v>367.04600932599993</v>
      </c>
      <c r="W87" s="52">
        <v>11717.182188081002</v>
      </c>
      <c r="X87" s="121">
        <v>1698.9982251946667</v>
      </c>
      <c r="Y87" s="121">
        <v>2557.5936101286666</v>
      </c>
      <c r="Z87" s="121">
        <v>917.0925868106666</v>
      </c>
      <c r="AA87" s="121">
        <v>1220.9285974513334</v>
      </c>
      <c r="AB87" s="121">
        <v>5322.5691684956664</v>
      </c>
      <c r="AC87" s="52">
        <v>15209.791373931332</v>
      </c>
      <c r="AD87" s="52">
        <v>23096.459044949672</v>
      </c>
      <c r="AE87" s="121">
        <v>5938.5054777326659</v>
      </c>
      <c r="AF87" s="121">
        <v>8038.4372934113335</v>
      </c>
      <c r="AG87" s="121">
        <v>1222.0947445670001</v>
      </c>
      <c r="AH87" s="121">
        <v>563.73711828733337</v>
      </c>
      <c r="AI87" s="121">
        <v>601.83318010000005</v>
      </c>
      <c r="AJ87" s="121">
        <v>200.25743848466666</v>
      </c>
      <c r="AK87" s="121">
        <v>6052.1412066223338</v>
      </c>
      <c r="AL87" s="121">
        <v>479.45258574433336</v>
      </c>
      <c r="AM87" s="52">
        <v>2278.8681930733333</v>
      </c>
      <c r="AN87" s="53">
        <v>364118.190247869</v>
      </c>
      <c r="AO87" s="53">
        <v>1614.8946225019999</v>
      </c>
      <c r="AP87" s="53">
        <v>70492.73771907801</v>
      </c>
      <c r="AQ87" s="122">
        <v>17418.057074848999</v>
      </c>
      <c r="AR87" s="122">
        <v>24188.599508093001</v>
      </c>
      <c r="AS87" s="122">
        <v>2454.6423727659999</v>
      </c>
      <c r="AT87" s="122">
        <v>1558.349233032</v>
      </c>
      <c r="AU87" s="122">
        <v>24873.089530337998</v>
      </c>
      <c r="AV87" s="53">
        <v>58260.597647119997</v>
      </c>
      <c r="AW87" s="53">
        <v>197193.99958762698</v>
      </c>
      <c r="AX87" s="122">
        <v>58312.192051883991</v>
      </c>
      <c r="AY87" s="122">
        <v>62093.793340657998</v>
      </c>
      <c r="AZ87" s="122">
        <v>25896.438184583003</v>
      </c>
      <c r="BA87" s="122">
        <v>1961.371943678</v>
      </c>
      <c r="BB87" s="122">
        <v>1492.3100836809999</v>
      </c>
      <c r="BC87" s="122">
        <v>1467.2764029670002</v>
      </c>
      <c r="BD87" s="122">
        <v>39910.641039695001</v>
      </c>
      <c r="BE87" s="122">
        <v>6059.9765404810005</v>
      </c>
      <c r="BF87" s="53">
        <v>36555.960671542001</v>
      </c>
    </row>
    <row r="88" spans="1:58" x14ac:dyDescent="0.25">
      <c r="A88" s="37" t="s">
        <v>215</v>
      </c>
      <c r="B88" s="59">
        <v>51574.439604858002</v>
      </c>
      <c r="C88" s="74">
        <v>318.69046991599998</v>
      </c>
      <c r="D88" s="74">
        <v>11256.780894897001</v>
      </c>
      <c r="E88" s="60">
        <v>1698.2377219719999</v>
      </c>
      <c r="F88" s="61">
        <v>2311.0194857639999</v>
      </c>
      <c r="G88" s="61">
        <v>908.91993108199995</v>
      </c>
      <c r="H88" s="61">
        <v>1217.298679002</v>
      </c>
      <c r="I88" s="62">
        <v>5121.3050770769996</v>
      </c>
      <c r="J88" s="74">
        <v>15412.838458037</v>
      </c>
      <c r="K88" s="74">
        <v>22370.897418885001</v>
      </c>
      <c r="L88" s="60">
        <v>5710.0471621979996</v>
      </c>
      <c r="M88" s="61">
        <v>7797.4552993970001</v>
      </c>
      <c r="N88" s="61">
        <v>1111.0015464000001</v>
      </c>
      <c r="O88" s="61">
        <v>533.54051693300005</v>
      </c>
      <c r="P88" s="61">
        <v>649.09593689799999</v>
      </c>
      <c r="Q88" s="61">
        <v>195.302624073</v>
      </c>
      <c r="R88" s="61">
        <v>5890.0929248350003</v>
      </c>
      <c r="S88" s="63">
        <v>484.36140815099998</v>
      </c>
      <c r="T88" s="162">
        <v>2215.2323631230001</v>
      </c>
      <c r="U88" s="52">
        <v>52339.618055175328</v>
      </c>
      <c r="V88" s="52">
        <v>338.23559692599997</v>
      </c>
      <c r="W88" s="52">
        <v>11475.831485800665</v>
      </c>
      <c r="X88" s="121">
        <v>1689.9741412066669</v>
      </c>
      <c r="Y88" s="121">
        <v>2469.0592671849995</v>
      </c>
      <c r="Z88" s="121">
        <v>908.46931340766662</v>
      </c>
      <c r="AA88" s="121">
        <v>1237.3004129106666</v>
      </c>
      <c r="AB88" s="121">
        <v>5171.0283510906675</v>
      </c>
      <c r="AC88" s="52">
        <v>15186.562151921666</v>
      </c>
      <c r="AD88" s="52">
        <v>22953.824736031664</v>
      </c>
      <c r="AE88" s="121">
        <v>5914.5747631710001</v>
      </c>
      <c r="AF88" s="121">
        <v>7908.4392552696663</v>
      </c>
      <c r="AG88" s="121">
        <v>1249.5485709730001</v>
      </c>
      <c r="AH88" s="121">
        <v>514.00067823899997</v>
      </c>
      <c r="AI88" s="121">
        <v>653.06695475466665</v>
      </c>
      <c r="AJ88" s="121">
        <v>204.82305644300001</v>
      </c>
      <c r="AK88" s="121">
        <v>5969.3588103006659</v>
      </c>
      <c r="AL88" s="121">
        <v>540.01264688066669</v>
      </c>
      <c r="AM88" s="52">
        <v>2385.1640844953331</v>
      </c>
      <c r="AN88" s="53">
        <v>362174.87368193001</v>
      </c>
      <c r="AO88" s="53">
        <v>1462.6575974299999</v>
      </c>
      <c r="AP88" s="53">
        <v>68901.536908730995</v>
      </c>
      <c r="AQ88" s="122">
        <v>17049.698367577999</v>
      </c>
      <c r="AR88" s="122">
        <v>24518.550736910001</v>
      </c>
      <c r="AS88" s="122">
        <v>2307.124820084</v>
      </c>
      <c r="AT88" s="122">
        <v>1796.9924468849999</v>
      </c>
      <c r="AU88" s="122">
        <v>23229.170537274</v>
      </c>
      <c r="AV88" s="53">
        <v>57905.826939282997</v>
      </c>
      <c r="AW88" s="53">
        <v>194836.16283162401</v>
      </c>
      <c r="AX88" s="122">
        <v>57440.109995033999</v>
      </c>
      <c r="AY88" s="122">
        <v>59150.669170302994</v>
      </c>
      <c r="AZ88" s="122">
        <v>27553.604337317</v>
      </c>
      <c r="BA88" s="122">
        <v>2058.986953093</v>
      </c>
      <c r="BB88" s="122">
        <v>2204.9767649770001</v>
      </c>
      <c r="BC88" s="122">
        <v>1701.4262250669999</v>
      </c>
      <c r="BD88" s="122">
        <v>38171.719205923</v>
      </c>
      <c r="BE88" s="122">
        <v>6554.6701799099992</v>
      </c>
      <c r="BF88" s="53">
        <v>39068.689404862002</v>
      </c>
    </row>
    <row r="89" spans="1:58" x14ac:dyDescent="0.25">
      <c r="A89" s="37" t="s">
        <v>216</v>
      </c>
      <c r="B89" s="59">
        <v>51773.406775092997</v>
      </c>
      <c r="C89" s="74">
        <v>379.36761429299997</v>
      </c>
      <c r="D89" s="74">
        <v>11362.981881716998</v>
      </c>
      <c r="E89" s="60">
        <v>1758.613133848</v>
      </c>
      <c r="F89" s="61">
        <v>2284.3934856429996</v>
      </c>
      <c r="G89" s="61">
        <v>916.04308506300004</v>
      </c>
      <c r="H89" s="61">
        <v>1265.2110353630001</v>
      </c>
      <c r="I89" s="62">
        <v>5138.7211417999997</v>
      </c>
      <c r="J89" s="74">
        <v>15434.747267479001</v>
      </c>
      <c r="K89" s="74">
        <v>22367.008032658996</v>
      </c>
      <c r="L89" s="60">
        <v>5715.229756193</v>
      </c>
      <c r="M89" s="61">
        <v>7752.3376464169996</v>
      </c>
      <c r="N89" s="61">
        <v>1130.211158974</v>
      </c>
      <c r="O89" s="61">
        <v>503.37356835700001</v>
      </c>
      <c r="P89" s="61">
        <v>569.32154548400001</v>
      </c>
      <c r="Q89" s="61">
        <v>178.04700810599999</v>
      </c>
      <c r="R89" s="61">
        <v>6052.6203300469997</v>
      </c>
      <c r="S89" s="63">
        <v>465.86701908100002</v>
      </c>
      <c r="T89" s="162">
        <v>2229.301978945</v>
      </c>
      <c r="U89" s="52">
        <v>51808.021644602668</v>
      </c>
      <c r="V89" s="52">
        <v>345.2227562793334</v>
      </c>
      <c r="W89" s="52">
        <v>11281.613903833335</v>
      </c>
      <c r="X89" s="121">
        <v>1759.0530411009997</v>
      </c>
      <c r="Y89" s="121">
        <v>2415.4978623576667</v>
      </c>
      <c r="Z89" s="121">
        <v>867.02202656166673</v>
      </c>
      <c r="AA89" s="121">
        <v>1213.5717410646666</v>
      </c>
      <c r="AB89" s="121">
        <v>5026.4692327483326</v>
      </c>
      <c r="AC89" s="52">
        <v>14602.283410052667</v>
      </c>
      <c r="AD89" s="52">
        <v>23120.771370233335</v>
      </c>
      <c r="AE89" s="121">
        <v>5875.6534267636671</v>
      </c>
      <c r="AF89" s="121">
        <v>7943.5854516793333</v>
      </c>
      <c r="AG89" s="121">
        <v>1268.8831960083332</v>
      </c>
      <c r="AH89" s="121">
        <v>567.72907348599995</v>
      </c>
      <c r="AI89" s="121">
        <v>649.49167287233331</v>
      </c>
      <c r="AJ89" s="121">
        <v>209.96935810633332</v>
      </c>
      <c r="AK89" s="121">
        <v>6093.3695159033332</v>
      </c>
      <c r="AL89" s="121">
        <v>512.089675414</v>
      </c>
      <c r="AM89" s="52">
        <v>2458.1302042040002</v>
      </c>
      <c r="AN89" s="53">
        <v>357546.60824430396</v>
      </c>
      <c r="AO89" s="53">
        <v>1669.9271213479999</v>
      </c>
      <c r="AP89" s="53">
        <v>69180.698564484002</v>
      </c>
      <c r="AQ89" s="122">
        <v>17224.601203138001</v>
      </c>
      <c r="AR89" s="122">
        <v>24945.259511805001</v>
      </c>
      <c r="AS89" s="122">
        <v>2385.544093512</v>
      </c>
      <c r="AT89" s="122">
        <v>1788.9958289230001</v>
      </c>
      <c r="AU89" s="122">
        <v>22836.297927105999</v>
      </c>
      <c r="AV89" s="53">
        <v>57579.265994818008</v>
      </c>
      <c r="AW89" s="53">
        <v>189376.91597509</v>
      </c>
      <c r="AX89" s="122">
        <v>54380.551255733</v>
      </c>
      <c r="AY89" s="122">
        <v>55391.879523586002</v>
      </c>
      <c r="AZ89" s="122">
        <v>29403.698379187001</v>
      </c>
      <c r="BA89" s="122">
        <v>2254.4652401210001</v>
      </c>
      <c r="BB89" s="122">
        <v>2093.995363089</v>
      </c>
      <c r="BC89" s="122">
        <v>1543.5099777209998</v>
      </c>
      <c r="BD89" s="122">
        <v>38096.441876570003</v>
      </c>
      <c r="BE89" s="122">
        <v>6212.3743590829999</v>
      </c>
      <c r="BF89" s="53">
        <v>39739.800588564001</v>
      </c>
    </row>
    <row r="90" spans="1:58" s="106" customFormat="1" x14ac:dyDescent="0.25">
      <c r="A90" s="98" t="s">
        <v>217</v>
      </c>
      <c r="B90" s="99">
        <v>50902.899276087002</v>
      </c>
      <c r="C90" s="100">
        <v>264.96676883800001</v>
      </c>
      <c r="D90" s="100">
        <v>10884.646245281001</v>
      </c>
      <c r="E90" s="101">
        <v>1911.341313897</v>
      </c>
      <c r="F90" s="102">
        <v>2190.7915785980003</v>
      </c>
      <c r="G90" s="102">
        <v>831.24486055299997</v>
      </c>
      <c r="H90" s="102">
        <v>1170.910648436</v>
      </c>
      <c r="I90" s="103">
        <v>4780.357843797</v>
      </c>
      <c r="J90" s="100">
        <v>14177.196328937</v>
      </c>
      <c r="K90" s="100">
        <v>23281.352237473999</v>
      </c>
      <c r="L90" s="101">
        <v>5957.3773230779998</v>
      </c>
      <c r="M90" s="102">
        <v>8146.4920494620001</v>
      </c>
      <c r="N90" s="102">
        <v>1101.7691267939999</v>
      </c>
      <c r="O90" s="102">
        <v>500.161689233</v>
      </c>
      <c r="P90" s="102">
        <v>590.536808791</v>
      </c>
      <c r="Q90" s="102">
        <v>239.00180666399999</v>
      </c>
      <c r="R90" s="102">
        <v>6293.0301342749999</v>
      </c>
      <c r="S90" s="104">
        <v>452.98329917699999</v>
      </c>
      <c r="T90" s="163">
        <v>2294.7376955569998</v>
      </c>
      <c r="U90" s="100">
        <v>52502.699465901998</v>
      </c>
      <c r="V90" s="100">
        <v>299.23218399533334</v>
      </c>
      <c r="W90" s="100">
        <v>11214.395581570667</v>
      </c>
      <c r="X90" s="120">
        <v>1822.1729757853334</v>
      </c>
      <c r="Y90" s="120">
        <v>2334.476428853</v>
      </c>
      <c r="Z90" s="120">
        <v>860.9696060583334</v>
      </c>
      <c r="AA90" s="120">
        <v>1205.7707315499999</v>
      </c>
      <c r="AB90" s="120">
        <v>4991.0058393239997</v>
      </c>
      <c r="AC90" s="100">
        <v>14857.825089970667</v>
      </c>
      <c r="AD90" s="100">
        <v>23675.724762354334</v>
      </c>
      <c r="AE90" s="120">
        <v>5905.1320429783336</v>
      </c>
      <c r="AF90" s="120">
        <v>8211.4780957919993</v>
      </c>
      <c r="AG90" s="120">
        <v>1312.7088861069999</v>
      </c>
      <c r="AH90" s="120">
        <v>507.08898775233337</v>
      </c>
      <c r="AI90" s="120">
        <v>601.41708699100002</v>
      </c>
      <c r="AJ90" s="120">
        <v>222.78775160833334</v>
      </c>
      <c r="AK90" s="120">
        <v>6399.5688592493343</v>
      </c>
      <c r="AL90" s="120">
        <v>515.54305187599994</v>
      </c>
      <c r="AM90" s="100">
        <v>2455.5218480110002</v>
      </c>
      <c r="AN90" s="100">
        <v>362022.341416476</v>
      </c>
      <c r="AO90" s="100">
        <v>1450.3280217380002</v>
      </c>
      <c r="AP90" s="100">
        <v>68553.176491834995</v>
      </c>
      <c r="AQ90" s="120">
        <v>18095.953406102999</v>
      </c>
      <c r="AR90" s="120">
        <v>24502.394868295996</v>
      </c>
      <c r="AS90" s="120">
        <v>2407.3133281109999</v>
      </c>
      <c r="AT90" s="120">
        <v>1254.404937773</v>
      </c>
      <c r="AU90" s="120">
        <v>22293.109951552</v>
      </c>
      <c r="AV90" s="100">
        <v>55509.636094938003</v>
      </c>
      <c r="AW90" s="100">
        <v>194653.21735579797</v>
      </c>
      <c r="AX90" s="120">
        <v>53374.864783387995</v>
      </c>
      <c r="AY90" s="120">
        <v>60162.423096086</v>
      </c>
      <c r="AZ90" s="120">
        <v>29943.199136082003</v>
      </c>
      <c r="BA90" s="120">
        <v>1734.943497429</v>
      </c>
      <c r="BB90" s="120">
        <v>1783.537826555</v>
      </c>
      <c r="BC90" s="120">
        <v>1432.7251338819999</v>
      </c>
      <c r="BD90" s="120">
        <v>39433.721370391999</v>
      </c>
      <c r="BE90" s="120">
        <v>6787.8025119840004</v>
      </c>
      <c r="BF90" s="100">
        <v>41855.983452166998</v>
      </c>
    </row>
    <row r="91" spans="1:58" x14ac:dyDescent="0.25">
      <c r="A91" s="37" t="s">
        <v>218</v>
      </c>
      <c r="B91" s="59">
        <v>31156.567247300998</v>
      </c>
      <c r="C91" s="74">
        <v>175.923852907</v>
      </c>
      <c r="D91" s="74">
        <v>7426.3413023109988</v>
      </c>
      <c r="E91" s="60">
        <v>1288.429715535</v>
      </c>
      <c r="F91" s="61">
        <v>1546.213229107</v>
      </c>
      <c r="G91" s="61">
        <v>617.83182184299994</v>
      </c>
      <c r="H91" s="61">
        <v>977.86704403199997</v>
      </c>
      <c r="I91" s="62">
        <v>2995.9994917939998</v>
      </c>
      <c r="J91" s="74">
        <v>5579.241289224</v>
      </c>
      <c r="K91" s="74">
        <v>15938.996548042001</v>
      </c>
      <c r="L91" s="60">
        <v>4133.3634184829998</v>
      </c>
      <c r="M91" s="61">
        <v>5467.9379878359996</v>
      </c>
      <c r="N91" s="61">
        <v>267.00542153800001</v>
      </c>
      <c r="O91" s="61">
        <v>329.37877676300002</v>
      </c>
      <c r="P91" s="61">
        <v>446.90685548200003</v>
      </c>
      <c r="Q91" s="61">
        <v>184.842939992</v>
      </c>
      <c r="R91" s="61">
        <v>4829.187753915</v>
      </c>
      <c r="S91" s="63">
        <v>280.37339403300001</v>
      </c>
      <c r="T91" s="162">
        <v>2036.0642548169999</v>
      </c>
      <c r="U91" s="52">
        <v>49207.138118359995</v>
      </c>
      <c r="V91" s="52">
        <v>251.33131625233332</v>
      </c>
      <c r="W91" s="52">
        <v>10577.758007866667</v>
      </c>
      <c r="X91" s="121">
        <v>1717.0731922003333</v>
      </c>
      <c r="Y91" s="121">
        <v>2274.7528450126665</v>
      </c>
      <c r="Z91" s="121">
        <v>847.5706307173333</v>
      </c>
      <c r="AA91" s="121">
        <v>1150.8327463546668</v>
      </c>
      <c r="AB91" s="121">
        <v>4587.5285935816664</v>
      </c>
      <c r="AC91" s="52">
        <v>13195.207559755334</v>
      </c>
      <c r="AD91" s="52">
        <v>22715.942189373334</v>
      </c>
      <c r="AE91" s="121">
        <v>5615.3579422613329</v>
      </c>
      <c r="AF91" s="121">
        <v>7797.9084875736662</v>
      </c>
      <c r="AG91" s="121">
        <v>1087.2991556686668</v>
      </c>
      <c r="AH91" s="121">
        <v>477.6866895143333</v>
      </c>
      <c r="AI91" s="121">
        <v>559.90038874633331</v>
      </c>
      <c r="AJ91" s="121">
        <v>224.76803250166665</v>
      </c>
      <c r="AK91" s="121">
        <v>6472.9751549693347</v>
      </c>
      <c r="AL91" s="121">
        <v>480.04633813800001</v>
      </c>
      <c r="AM91" s="52">
        <v>2466.8990451123332</v>
      </c>
      <c r="AN91" s="53">
        <v>331687.34122942097</v>
      </c>
      <c r="AO91" s="53">
        <v>1148.7782133410001</v>
      </c>
      <c r="AP91" s="53">
        <v>64301.479199756999</v>
      </c>
      <c r="AQ91" s="122">
        <v>17241.194730996001</v>
      </c>
      <c r="AR91" s="122">
        <v>23501.204265101998</v>
      </c>
      <c r="AS91" s="122">
        <v>2555.5661391850003</v>
      </c>
      <c r="AT91" s="122">
        <v>1276.1932180220001</v>
      </c>
      <c r="AU91" s="122">
        <v>19727.320846451999</v>
      </c>
      <c r="AV91" s="53">
        <v>47582.861544227999</v>
      </c>
      <c r="AW91" s="53">
        <v>174766.009315745</v>
      </c>
      <c r="AX91" s="122">
        <v>50234.752453418994</v>
      </c>
      <c r="AY91" s="122">
        <v>55449.108437789</v>
      </c>
      <c r="AZ91" s="122">
        <v>22824.806900157004</v>
      </c>
      <c r="BA91" s="122">
        <v>1702.464218048</v>
      </c>
      <c r="BB91" s="122">
        <v>1549.2707900390001</v>
      </c>
      <c r="BC91" s="122">
        <v>1744.4101900840001</v>
      </c>
      <c r="BD91" s="122">
        <v>34407.535723640001</v>
      </c>
      <c r="BE91" s="122">
        <v>6853.6606025689998</v>
      </c>
      <c r="BF91" s="53">
        <v>43888.212956349998</v>
      </c>
    </row>
    <row r="92" spans="1:58" x14ac:dyDescent="0.25">
      <c r="A92" s="37" t="s">
        <v>219</v>
      </c>
      <c r="B92" s="59">
        <v>41210.119633687995</v>
      </c>
      <c r="C92" s="74">
        <v>320.33993253300002</v>
      </c>
      <c r="D92" s="74">
        <v>8827.7741438849989</v>
      </c>
      <c r="E92" s="60">
        <v>1354.1224781579999</v>
      </c>
      <c r="F92" s="61">
        <v>1912.1093162110001</v>
      </c>
      <c r="G92" s="61">
        <v>758.14211615099998</v>
      </c>
      <c r="H92" s="61">
        <v>871.82650566300003</v>
      </c>
      <c r="I92" s="62">
        <v>3931.5737277019998</v>
      </c>
      <c r="J92" s="74">
        <v>11331.400132297</v>
      </c>
      <c r="K92" s="74">
        <v>18418.281237757998</v>
      </c>
      <c r="L92" s="60">
        <v>4188.3884181080002</v>
      </c>
      <c r="M92" s="61">
        <v>7382.7701456249997</v>
      </c>
      <c r="N92" s="61">
        <v>76.120741918999997</v>
      </c>
      <c r="O92" s="61">
        <v>380.874209307</v>
      </c>
      <c r="P92" s="61">
        <v>365.28890847100001</v>
      </c>
      <c r="Q92" s="61">
        <v>193.04114425500001</v>
      </c>
      <c r="R92" s="61">
        <v>5554.8356619200003</v>
      </c>
      <c r="S92" s="63">
        <v>276.962008153</v>
      </c>
      <c r="T92" s="162">
        <v>2312.3241872150002</v>
      </c>
      <c r="U92" s="52">
        <v>31891.069924897001</v>
      </c>
      <c r="V92" s="52">
        <v>270.88315250366668</v>
      </c>
      <c r="W92" s="52">
        <v>7234.3133870653328</v>
      </c>
      <c r="X92" s="121">
        <v>1314.0361290473336</v>
      </c>
      <c r="Y92" s="121">
        <v>1538.7000041880001</v>
      </c>
      <c r="Z92" s="121">
        <v>616.76176630200007</v>
      </c>
      <c r="AA92" s="121">
        <v>827.05161230233318</v>
      </c>
      <c r="AB92" s="121">
        <v>2937.7638752256667</v>
      </c>
      <c r="AC92" s="52">
        <v>6471.7066954559996</v>
      </c>
      <c r="AD92" s="52">
        <v>15885.094654853001</v>
      </c>
      <c r="AE92" s="121">
        <v>3820.0895052393334</v>
      </c>
      <c r="AF92" s="121">
        <v>6125.3807543776666</v>
      </c>
      <c r="AG92" s="121">
        <v>158.66043611466668</v>
      </c>
      <c r="AH92" s="121">
        <v>303.46254551833334</v>
      </c>
      <c r="AI92" s="121">
        <v>366.12254275499998</v>
      </c>
      <c r="AJ92" s="121">
        <v>178.66328291366668</v>
      </c>
      <c r="AK92" s="121">
        <v>4687.8406235103339</v>
      </c>
      <c r="AL92" s="121">
        <v>244.87496442400001</v>
      </c>
      <c r="AM92" s="52">
        <v>2029.0720350190002</v>
      </c>
      <c r="AN92" s="53">
        <v>194634.17081099001</v>
      </c>
      <c r="AO92" s="53">
        <v>1099.757911125</v>
      </c>
      <c r="AP92" s="53">
        <v>44041.352715849003</v>
      </c>
      <c r="AQ92" s="122">
        <v>12535.646237751</v>
      </c>
      <c r="AR92" s="122">
        <v>16650.530002346</v>
      </c>
      <c r="AS92" s="122">
        <v>1801.4831463109999</v>
      </c>
      <c r="AT92" s="122">
        <v>567.90451210200001</v>
      </c>
      <c r="AU92" s="122">
        <v>12485.788817338998</v>
      </c>
      <c r="AV92" s="53">
        <v>29981.686484794998</v>
      </c>
      <c r="AW92" s="53">
        <v>89544.102060819001</v>
      </c>
      <c r="AX92" s="122">
        <v>28677.706530078998</v>
      </c>
      <c r="AY92" s="122">
        <v>39863.471071544001</v>
      </c>
      <c r="AZ92" s="122">
        <v>1492.9660204020001</v>
      </c>
      <c r="BA92" s="122">
        <v>792.07826175900004</v>
      </c>
      <c r="BB92" s="122">
        <v>764.18914539999992</v>
      </c>
      <c r="BC92" s="122">
        <v>845.68181538299996</v>
      </c>
      <c r="BD92" s="122">
        <v>15831.807742809</v>
      </c>
      <c r="BE92" s="122">
        <v>1276.2014734429999</v>
      </c>
      <c r="BF92" s="53">
        <v>29967.271638402002</v>
      </c>
    </row>
    <row r="93" spans="1:58" x14ac:dyDescent="0.25">
      <c r="A93" s="37" t="s">
        <v>220</v>
      </c>
      <c r="B93" s="59">
        <v>47612.038692991002</v>
      </c>
      <c r="C93" s="74">
        <v>331.87312297800003</v>
      </c>
      <c r="D93" s="74">
        <v>10843.979613314001</v>
      </c>
      <c r="E93" s="60">
        <v>1669.48361198</v>
      </c>
      <c r="F93" s="61">
        <v>2587.6299677899997</v>
      </c>
      <c r="G93" s="61">
        <v>800.80638252300002</v>
      </c>
      <c r="H93" s="61">
        <v>1074.6562301260001</v>
      </c>
      <c r="I93" s="62">
        <v>4711.4034208949997</v>
      </c>
      <c r="J93" s="74">
        <v>12933.059066350001</v>
      </c>
      <c r="K93" s="74">
        <v>20762.778577642999</v>
      </c>
      <c r="L93" s="60">
        <v>5391.8223600089996</v>
      </c>
      <c r="M93" s="61">
        <v>7912.6682719299997</v>
      </c>
      <c r="N93" s="61">
        <v>395.36221114699998</v>
      </c>
      <c r="O93" s="61">
        <v>456.62503399299999</v>
      </c>
      <c r="P93" s="61">
        <v>407.099757571</v>
      </c>
      <c r="Q93" s="61">
        <v>139.439957548</v>
      </c>
      <c r="R93" s="61">
        <v>5715.0797245530002</v>
      </c>
      <c r="S93" s="63">
        <v>344.68126089200001</v>
      </c>
      <c r="T93" s="162">
        <v>2740.3483127059999</v>
      </c>
      <c r="U93" s="52">
        <v>47282.533118821659</v>
      </c>
      <c r="V93" s="52">
        <v>316.39498970533333</v>
      </c>
      <c r="W93" s="52">
        <v>10257.780341704332</v>
      </c>
      <c r="X93" s="121">
        <v>1642.4473494499998</v>
      </c>
      <c r="Y93" s="121">
        <v>2436.3811991019998</v>
      </c>
      <c r="Z93" s="121">
        <v>789.7698334866667</v>
      </c>
      <c r="AA93" s="121">
        <v>1006.3805017196668</v>
      </c>
      <c r="AB93" s="121">
        <v>4382.8014579460005</v>
      </c>
      <c r="AC93" s="52">
        <v>12883.277668058667</v>
      </c>
      <c r="AD93" s="52">
        <v>21034.05197365833</v>
      </c>
      <c r="AE93" s="121">
        <v>5312.398601474667</v>
      </c>
      <c r="AF93" s="121">
        <v>8041.6649947699998</v>
      </c>
      <c r="AG93" s="121">
        <v>557.86508411066666</v>
      </c>
      <c r="AH93" s="121">
        <v>424.78029180266668</v>
      </c>
      <c r="AI93" s="121">
        <v>402.88632253733334</v>
      </c>
      <c r="AJ93" s="121">
        <v>167.497051637</v>
      </c>
      <c r="AK93" s="121">
        <v>5762.8375941406666</v>
      </c>
      <c r="AL93" s="121">
        <v>364.12203318533329</v>
      </c>
      <c r="AM93" s="52">
        <v>2791.0281456949997</v>
      </c>
      <c r="AN93" s="53">
        <v>302982.32951299998</v>
      </c>
      <c r="AO93" s="53">
        <v>1403.329608239</v>
      </c>
      <c r="AP93" s="53">
        <v>62737.250956878001</v>
      </c>
      <c r="AQ93" s="122">
        <v>16022.894217366998</v>
      </c>
      <c r="AR93" s="122">
        <v>24031.486699112</v>
      </c>
      <c r="AS93" s="122">
        <v>2235.0094368480004</v>
      </c>
      <c r="AT93" s="122">
        <v>1517.0624691150001</v>
      </c>
      <c r="AU93" s="122">
        <v>18930.798134435998</v>
      </c>
      <c r="AV93" s="53">
        <v>49530.809678043996</v>
      </c>
      <c r="AW93" s="53">
        <v>146196.718590996</v>
      </c>
      <c r="AX93" s="122">
        <v>47271.764283213</v>
      </c>
      <c r="AY93" s="122">
        <v>54727.736882846002</v>
      </c>
      <c r="AZ93" s="122">
        <v>11434.937818800001</v>
      </c>
      <c r="BA93" s="122">
        <v>1648.1070671050002</v>
      </c>
      <c r="BB93" s="122">
        <v>1340.0847745800002</v>
      </c>
      <c r="BC93" s="122">
        <v>1209.3856781320001</v>
      </c>
      <c r="BD93" s="122">
        <v>25337.029018401001</v>
      </c>
      <c r="BE93" s="122">
        <v>3227.673067919</v>
      </c>
      <c r="BF93" s="53">
        <v>43114.220678843005</v>
      </c>
    </row>
    <row r="94" spans="1:58" s="106" customFormat="1" x14ac:dyDescent="0.25">
      <c r="A94" s="98" t="s">
        <v>221</v>
      </c>
      <c r="B94" s="99">
        <v>49916.753676530003</v>
      </c>
      <c r="C94" s="100">
        <v>233.20239635999999</v>
      </c>
      <c r="D94" s="100">
        <v>11553.130761323</v>
      </c>
      <c r="E94" s="101">
        <v>1652.909275861</v>
      </c>
      <c r="F94" s="102">
        <v>3026.0758263440002</v>
      </c>
      <c r="G94" s="102">
        <v>808.43367823300002</v>
      </c>
      <c r="H94" s="102">
        <v>1084.1962191580001</v>
      </c>
      <c r="I94" s="103">
        <v>4981.5157617269997</v>
      </c>
      <c r="J94" s="100">
        <v>13252.357346466</v>
      </c>
      <c r="K94" s="100">
        <v>22121.159618165002</v>
      </c>
      <c r="L94" s="101">
        <v>5432.3984740960004</v>
      </c>
      <c r="M94" s="102">
        <v>8829.9834908569992</v>
      </c>
      <c r="N94" s="102">
        <v>529.33061416400005</v>
      </c>
      <c r="O94" s="102">
        <v>467.802037568</v>
      </c>
      <c r="P94" s="102">
        <v>399.00273249100002</v>
      </c>
      <c r="Q94" s="102">
        <v>138.86858174</v>
      </c>
      <c r="R94" s="102">
        <v>6025.7671767299998</v>
      </c>
      <c r="S94" s="104">
        <v>298.00651051900002</v>
      </c>
      <c r="T94" s="163">
        <v>2756.903554216</v>
      </c>
      <c r="U94" s="100">
        <v>49504.660085029667</v>
      </c>
      <c r="V94" s="100">
        <v>265.23506108866667</v>
      </c>
      <c r="W94" s="100">
        <v>11468.980969257333</v>
      </c>
      <c r="X94" s="120">
        <v>1598.2256115933333</v>
      </c>
      <c r="Y94" s="120">
        <v>3039.0701152460001</v>
      </c>
      <c r="Z94" s="120">
        <v>825.87194493033337</v>
      </c>
      <c r="AA94" s="120">
        <v>1082.0188553863334</v>
      </c>
      <c r="AB94" s="120">
        <v>4923.7944421013335</v>
      </c>
      <c r="AC94" s="100">
        <v>13156.331509668</v>
      </c>
      <c r="AD94" s="100">
        <v>21640.725831118001</v>
      </c>
      <c r="AE94" s="120">
        <v>5263.1405056539998</v>
      </c>
      <c r="AF94" s="120">
        <v>8507.3170327563348</v>
      </c>
      <c r="AG94" s="120">
        <v>507.61155847633336</v>
      </c>
      <c r="AH94" s="120">
        <v>466.32026210800001</v>
      </c>
      <c r="AI94" s="120">
        <v>426.00635377500004</v>
      </c>
      <c r="AJ94" s="120">
        <v>144.36346750300001</v>
      </c>
      <c r="AK94" s="120">
        <v>5998.4101416820004</v>
      </c>
      <c r="AL94" s="120">
        <v>327.55650916333332</v>
      </c>
      <c r="AM94" s="100">
        <v>2973.3867138976661</v>
      </c>
      <c r="AN94" s="100">
        <v>315322.80245326203</v>
      </c>
      <c r="AO94" s="100">
        <v>1126.440945953</v>
      </c>
      <c r="AP94" s="100">
        <v>65274.979433300003</v>
      </c>
      <c r="AQ94" s="120">
        <v>16590.593694558</v>
      </c>
      <c r="AR94" s="120">
        <v>23956.340299043</v>
      </c>
      <c r="AS94" s="120">
        <v>2326.674206573</v>
      </c>
      <c r="AT94" s="120">
        <v>1496.9671700859999</v>
      </c>
      <c r="AU94" s="120">
        <v>20904.404063039998</v>
      </c>
      <c r="AV94" s="100">
        <v>52787.604911875002</v>
      </c>
      <c r="AW94" s="100">
        <v>148691.71650679901</v>
      </c>
      <c r="AX94" s="120">
        <v>45487.913280883004</v>
      </c>
      <c r="AY94" s="120">
        <v>61956.190266745005</v>
      </c>
      <c r="AZ94" s="120">
        <v>6231.2854017250002</v>
      </c>
      <c r="BA94" s="120">
        <v>1398.7572413150001</v>
      </c>
      <c r="BB94" s="120">
        <v>1166.717490282</v>
      </c>
      <c r="BC94" s="120">
        <v>965.09986766799989</v>
      </c>
      <c r="BD94" s="120">
        <v>28779.140118940995</v>
      </c>
      <c r="BE94" s="120">
        <v>2706.6128392400001</v>
      </c>
      <c r="BF94" s="100">
        <v>47442.060655335001</v>
      </c>
    </row>
    <row r="95" spans="1:58" x14ac:dyDescent="0.25">
      <c r="A95" s="37" t="s">
        <v>222</v>
      </c>
      <c r="B95" s="59">
        <v>51606.540917218997</v>
      </c>
      <c r="C95" s="74">
        <v>370.93606462899999</v>
      </c>
      <c r="D95" s="74">
        <v>12216.455902967</v>
      </c>
      <c r="E95" s="60">
        <v>1761.7067709989999</v>
      </c>
      <c r="F95" s="61">
        <v>3200.411088286</v>
      </c>
      <c r="G95" s="61">
        <v>900.45317128500005</v>
      </c>
      <c r="H95" s="61">
        <v>1090.8154024739999</v>
      </c>
      <c r="I95" s="62">
        <v>5263.0694699229998</v>
      </c>
      <c r="J95" s="74">
        <v>13960.495704020999</v>
      </c>
      <c r="K95" s="74">
        <v>22288.975579978</v>
      </c>
      <c r="L95" s="60">
        <v>5505.9537544699997</v>
      </c>
      <c r="M95" s="61">
        <v>8636.7715839310004</v>
      </c>
      <c r="N95" s="61">
        <v>561.81536007600005</v>
      </c>
      <c r="O95" s="61">
        <v>478.42049281599998</v>
      </c>
      <c r="P95" s="61">
        <v>409.22952233000001</v>
      </c>
      <c r="Q95" s="61">
        <v>154.65321176699999</v>
      </c>
      <c r="R95" s="61">
        <v>6230.0713208460002</v>
      </c>
      <c r="S95" s="63">
        <v>312.06033374200001</v>
      </c>
      <c r="T95" s="162">
        <v>2769.6776656239999</v>
      </c>
      <c r="U95" s="52">
        <v>51598.693676557334</v>
      </c>
      <c r="V95" s="52">
        <v>316.12123455400001</v>
      </c>
      <c r="W95" s="52">
        <v>12230.598119336</v>
      </c>
      <c r="X95" s="121">
        <v>1672.6138898663332</v>
      </c>
      <c r="Y95" s="121">
        <v>3356.9030914246669</v>
      </c>
      <c r="Z95" s="121">
        <v>833.81086132899998</v>
      </c>
      <c r="AA95" s="121">
        <v>1084.2793040006668</v>
      </c>
      <c r="AB95" s="121">
        <v>5282.9909727153326</v>
      </c>
      <c r="AC95" s="52">
        <v>13873.60494607</v>
      </c>
      <c r="AD95" s="52">
        <v>22296.069780930666</v>
      </c>
      <c r="AE95" s="121">
        <v>5494.1284097743337</v>
      </c>
      <c r="AF95" s="121">
        <v>8709.4761307570006</v>
      </c>
      <c r="AG95" s="121">
        <v>579.605861269</v>
      </c>
      <c r="AH95" s="121">
        <v>456.64770138399996</v>
      </c>
      <c r="AI95" s="121">
        <v>411.17413483466663</v>
      </c>
      <c r="AJ95" s="121">
        <v>168.75154187933333</v>
      </c>
      <c r="AK95" s="121">
        <v>6150.8326414666662</v>
      </c>
      <c r="AL95" s="121">
        <v>325.45335956566669</v>
      </c>
      <c r="AM95" s="52">
        <v>2882.2995956666668</v>
      </c>
      <c r="AN95" s="53">
        <v>323887.50476201304</v>
      </c>
      <c r="AO95" s="53">
        <v>1454.299896255</v>
      </c>
      <c r="AP95" s="53">
        <v>68014.806230838003</v>
      </c>
      <c r="AQ95" s="122">
        <v>16986.164583058002</v>
      </c>
      <c r="AR95" s="122">
        <v>25116.559644887995</v>
      </c>
      <c r="AS95" s="122">
        <v>2554.5850697549999</v>
      </c>
      <c r="AT95" s="122">
        <v>1695.6536284490001</v>
      </c>
      <c r="AU95" s="122">
        <v>21661.843304688002</v>
      </c>
      <c r="AV95" s="53">
        <v>54143.611231105002</v>
      </c>
      <c r="AW95" s="53">
        <v>152333.25519833204</v>
      </c>
      <c r="AX95" s="122">
        <v>47641.198661011003</v>
      </c>
      <c r="AY95" s="122">
        <v>61872.412143837006</v>
      </c>
      <c r="AZ95" s="122">
        <v>7012.3823221320008</v>
      </c>
      <c r="BA95" s="122">
        <v>1587.7766227409998</v>
      </c>
      <c r="BB95" s="122">
        <v>1251.877481884</v>
      </c>
      <c r="BC95" s="122">
        <v>943.80648046099986</v>
      </c>
      <c r="BD95" s="122">
        <v>29467.660256196999</v>
      </c>
      <c r="BE95" s="122">
        <v>2556.1412300689999</v>
      </c>
      <c r="BF95" s="53">
        <v>47941.532205483003</v>
      </c>
    </row>
    <row r="96" spans="1:58" x14ac:dyDescent="0.25">
      <c r="A96" s="37" t="s">
        <v>223</v>
      </c>
      <c r="B96" s="59">
        <v>54777.306594378002</v>
      </c>
      <c r="C96" s="74">
        <v>324.563872635</v>
      </c>
      <c r="D96" s="74">
        <v>12445.3900856</v>
      </c>
      <c r="E96" s="60">
        <v>1807.036628325</v>
      </c>
      <c r="F96" s="61">
        <v>3195.6290527649999</v>
      </c>
      <c r="G96" s="61">
        <v>926.60248267300005</v>
      </c>
      <c r="H96" s="61">
        <v>981.82116480100001</v>
      </c>
      <c r="I96" s="62">
        <v>5534.3007570359996</v>
      </c>
      <c r="J96" s="74">
        <v>13920.506049702</v>
      </c>
      <c r="K96" s="74">
        <v>25356.121864317003</v>
      </c>
      <c r="L96" s="60">
        <v>5955.2656130599999</v>
      </c>
      <c r="M96" s="61">
        <v>8740.5490243410004</v>
      </c>
      <c r="N96" s="61">
        <v>593.61145055999998</v>
      </c>
      <c r="O96" s="61">
        <v>468.125043468</v>
      </c>
      <c r="P96" s="61">
        <v>437.21920794200003</v>
      </c>
      <c r="Q96" s="61">
        <v>159.979207737</v>
      </c>
      <c r="R96" s="61">
        <v>8588.8314235689995</v>
      </c>
      <c r="S96" s="63">
        <v>412.54089363999998</v>
      </c>
      <c r="T96" s="162">
        <v>2730.724722124</v>
      </c>
      <c r="U96" s="52">
        <v>53311.508341712331</v>
      </c>
      <c r="V96" s="52">
        <v>329.30354060600001</v>
      </c>
      <c r="W96" s="52">
        <v>12537.762462204</v>
      </c>
      <c r="X96" s="121">
        <v>1790.1843832943334</v>
      </c>
      <c r="Y96" s="121">
        <v>3345.5564845776667</v>
      </c>
      <c r="Z96" s="121">
        <v>919.57675870399999</v>
      </c>
      <c r="AA96" s="121">
        <v>996.54110838266661</v>
      </c>
      <c r="AB96" s="121">
        <v>5485.9037272453324</v>
      </c>
      <c r="AC96" s="52">
        <v>13689.878423959999</v>
      </c>
      <c r="AD96" s="52">
        <v>23842.258473844668</v>
      </c>
      <c r="AE96" s="121">
        <v>5970.3238385806662</v>
      </c>
      <c r="AF96" s="121">
        <v>9106.0761464166662</v>
      </c>
      <c r="AG96" s="121">
        <v>529.72475269200004</v>
      </c>
      <c r="AH96" s="121">
        <v>453.85084125000003</v>
      </c>
      <c r="AI96" s="121">
        <v>426.33342184633329</v>
      </c>
      <c r="AJ96" s="121">
        <v>152.94957574033333</v>
      </c>
      <c r="AK96" s="121">
        <v>6821.9810144216672</v>
      </c>
      <c r="AL96" s="121">
        <v>381.01888289699997</v>
      </c>
      <c r="AM96" s="52">
        <v>2912.305441097667</v>
      </c>
      <c r="AN96" s="53">
        <v>333418.89643244795</v>
      </c>
      <c r="AO96" s="53">
        <v>1537.764847706</v>
      </c>
      <c r="AP96" s="53">
        <v>68193.453411363007</v>
      </c>
      <c r="AQ96" s="122">
        <v>17499.188248745999</v>
      </c>
      <c r="AR96" s="122">
        <v>24400.002404208</v>
      </c>
      <c r="AS96" s="122">
        <v>2904.2301463479998</v>
      </c>
      <c r="AT96" s="122">
        <v>1516.0444285399999</v>
      </c>
      <c r="AU96" s="122">
        <v>21873.988183521</v>
      </c>
      <c r="AV96" s="53">
        <v>53505.922471494006</v>
      </c>
      <c r="AW96" s="53">
        <v>163921.12594516302</v>
      </c>
      <c r="AX96" s="122">
        <v>52050.840055557004</v>
      </c>
      <c r="AY96" s="122">
        <v>61676.914035318005</v>
      </c>
      <c r="AZ96" s="122">
        <v>7512.1769799569993</v>
      </c>
      <c r="BA96" s="122">
        <v>1230.6978071020001</v>
      </c>
      <c r="BB96" s="122">
        <v>1395.4840359279999</v>
      </c>
      <c r="BC96" s="122">
        <v>890.79124672899991</v>
      </c>
      <c r="BD96" s="122">
        <v>35545.962152958004</v>
      </c>
      <c r="BE96" s="122">
        <v>3618.2596316140002</v>
      </c>
      <c r="BF96" s="53">
        <v>46260.629756722003</v>
      </c>
    </row>
    <row r="97" spans="1:58" x14ac:dyDescent="0.25">
      <c r="A97" s="37" t="s">
        <v>224</v>
      </c>
      <c r="B97" s="59">
        <v>54862.804193789001</v>
      </c>
      <c r="C97" s="74">
        <v>389.63303373299999</v>
      </c>
      <c r="D97" s="74">
        <v>12491.461514494</v>
      </c>
      <c r="E97" s="60">
        <v>1737.5465909760001</v>
      </c>
      <c r="F97" s="61">
        <v>3469.2259027559999</v>
      </c>
      <c r="G97" s="61">
        <v>920.21073571199997</v>
      </c>
      <c r="H97" s="61">
        <v>828.57075352200002</v>
      </c>
      <c r="I97" s="62">
        <v>5535.9075315279997</v>
      </c>
      <c r="J97" s="74">
        <v>13906.216405543</v>
      </c>
      <c r="K97" s="74">
        <v>25063.884538408001</v>
      </c>
      <c r="L97" s="60">
        <v>6595.1444328890002</v>
      </c>
      <c r="M97" s="61">
        <v>9054.0555485589994</v>
      </c>
      <c r="N97" s="61">
        <v>921.20761301000005</v>
      </c>
      <c r="O97" s="61">
        <v>467.985265406</v>
      </c>
      <c r="P97" s="61">
        <v>395.29693446599998</v>
      </c>
      <c r="Q97" s="61">
        <v>150.390761841</v>
      </c>
      <c r="R97" s="61">
        <v>7021.3370858589997</v>
      </c>
      <c r="S97" s="63">
        <v>458.466896378</v>
      </c>
      <c r="T97" s="162">
        <v>3011.608701611</v>
      </c>
      <c r="U97" s="52">
        <v>54735.537359805661</v>
      </c>
      <c r="V97" s="52">
        <v>337.53911467733332</v>
      </c>
      <c r="W97" s="52">
        <v>12581.999985081</v>
      </c>
      <c r="X97" s="121">
        <v>1813.0218108286665</v>
      </c>
      <c r="Y97" s="121">
        <v>3457.3949601826666</v>
      </c>
      <c r="Z97" s="121">
        <v>911.85475255199992</v>
      </c>
      <c r="AA97" s="121">
        <v>944.43008802566658</v>
      </c>
      <c r="AB97" s="121">
        <v>5455.2983734919999</v>
      </c>
      <c r="AC97" s="52">
        <v>13437.929578152</v>
      </c>
      <c r="AD97" s="52">
        <v>25314.315648160667</v>
      </c>
      <c r="AE97" s="121">
        <v>6717.5685155760002</v>
      </c>
      <c r="AF97" s="121">
        <v>8960.911424298667</v>
      </c>
      <c r="AG97" s="121">
        <v>1059.2414584639998</v>
      </c>
      <c r="AH97" s="121">
        <v>468.65027732866673</v>
      </c>
      <c r="AI97" s="121">
        <v>427.66469279733337</v>
      </c>
      <c r="AJ97" s="121">
        <v>162.64731036466665</v>
      </c>
      <c r="AK97" s="121">
        <v>7025.5772138773327</v>
      </c>
      <c r="AL97" s="121">
        <v>492.05475545400003</v>
      </c>
      <c r="AM97" s="52">
        <v>3063.7530337346666</v>
      </c>
      <c r="AN97" s="53">
        <v>353329.04137463501</v>
      </c>
      <c r="AO97" s="53">
        <v>1570.388936541</v>
      </c>
      <c r="AP97" s="53">
        <v>66609.612990203997</v>
      </c>
      <c r="AQ97" s="122">
        <v>17311.470227296999</v>
      </c>
      <c r="AR97" s="122">
        <v>23739.764013975</v>
      </c>
      <c r="AS97" s="122">
        <v>2795.9102787279999</v>
      </c>
      <c r="AT97" s="122">
        <v>1353.451842277</v>
      </c>
      <c r="AU97" s="122">
        <v>21409.016627926998</v>
      </c>
      <c r="AV97" s="53">
        <v>50698.268202817999</v>
      </c>
      <c r="AW97" s="53">
        <v>184860.70602144999</v>
      </c>
      <c r="AX97" s="122">
        <v>58924.690068753989</v>
      </c>
      <c r="AY97" s="122">
        <v>58471.078983543004</v>
      </c>
      <c r="AZ97" s="122">
        <v>23066.725299752001</v>
      </c>
      <c r="BA97" s="122">
        <v>1583.2171608159999</v>
      </c>
      <c r="BB97" s="122">
        <v>1424.7936834010002</v>
      </c>
      <c r="BC97" s="122">
        <v>1048.632483674</v>
      </c>
      <c r="BD97" s="122">
        <v>34836.832465849002</v>
      </c>
      <c r="BE97" s="122">
        <v>5504.7358756610001</v>
      </c>
      <c r="BF97" s="53">
        <v>49590.065223622005</v>
      </c>
    </row>
    <row r="98" spans="1:58" x14ac:dyDescent="0.25">
      <c r="A98" s="98" t="s">
        <v>225</v>
      </c>
      <c r="B98" s="99">
        <v>55993.099484824001</v>
      </c>
      <c r="C98" s="100">
        <v>325.68574558400002</v>
      </c>
      <c r="D98" s="100">
        <v>13251.140955568</v>
      </c>
      <c r="E98" s="101">
        <v>1895.1069740400001</v>
      </c>
      <c r="F98" s="102">
        <v>3653.726210714</v>
      </c>
      <c r="G98" s="102">
        <v>1010.715411677</v>
      </c>
      <c r="H98" s="102">
        <v>1039.398944841</v>
      </c>
      <c r="I98" s="103">
        <v>5652.1934142959999</v>
      </c>
      <c r="J98" s="100">
        <v>13877.808401711</v>
      </c>
      <c r="K98" s="100">
        <v>25175.046480109999</v>
      </c>
      <c r="L98" s="101">
        <v>6500.7070934619996</v>
      </c>
      <c r="M98" s="102">
        <v>9070.8182233059997</v>
      </c>
      <c r="N98" s="102">
        <v>941.04240535999998</v>
      </c>
      <c r="O98" s="102">
        <v>466.33330749700002</v>
      </c>
      <c r="P98" s="102">
        <v>407.85376116100002</v>
      </c>
      <c r="Q98" s="102">
        <v>151.54373435599999</v>
      </c>
      <c r="R98" s="102">
        <v>7180.4345677519996</v>
      </c>
      <c r="S98" s="104">
        <v>456.31338721600002</v>
      </c>
      <c r="T98" s="163">
        <v>3363.4179018509999</v>
      </c>
      <c r="U98" s="100">
        <v>56782.362457667004</v>
      </c>
      <c r="V98" s="100">
        <v>354.51887096733338</v>
      </c>
      <c r="W98" s="100">
        <v>13214.208213741333</v>
      </c>
      <c r="X98" s="120">
        <v>1906.8618133543332</v>
      </c>
      <c r="Y98" s="120">
        <v>3741.774983621</v>
      </c>
      <c r="Z98" s="120">
        <v>995.28226958966661</v>
      </c>
      <c r="AA98" s="120">
        <v>916.11652680099996</v>
      </c>
      <c r="AB98" s="120">
        <v>5654.1726203753324</v>
      </c>
      <c r="AC98" s="100">
        <v>13860.669652674333</v>
      </c>
      <c r="AD98" s="100">
        <v>26042.182279775334</v>
      </c>
      <c r="AE98" s="120">
        <v>6813.4425748036665</v>
      </c>
      <c r="AF98" s="120">
        <v>9141.9827166376672</v>
      </c>
      <c r="AG98" s="120">
        <v>1197.9636484590001</v>
      </c>
      <c r="AH98" s="120">
        <v>480.63386631099996</v>
      </c>
      <c r="AI98" s="120">
        <v>418.20999075600002</v>
      </c>
      <c r="AJ98" s="120">
        <v>160.09357059466666</v>
      </c>
      <c r="AK98" s="120">
        <v>7325.8150976973338</v>
      </c>
      <c r="AL98" s="120">
        <v>504.04081451599995</v>
      </c>
      <c r="AM98" s="100">
        <v>3310.7834405086664</v>
      </c>
      <c r="AN98" s="100">
        <v>372833.22236382199</v>
      </c>
      <c r="AO98" s="100">
        <v>1727.9422930979999</v>
      </c>
      <c r="AP98" s="100">
        <v>69685.121122237993</v>
      </c>
      <c r="AQ98" s="120">
        <v>18344.816491755002</v>
      </c>
      <c r="AR98" s="120">
        <v>24913.39519453</v>
      </c>
      <c r="AS98" s="120">
        <v>3328.8597856529996</v>
      </c>
      <c r="AT98" s="120">
        <v>1342.1532712810001</v>
      </c>
      <c r="AU98" s="120">
        <v>21755.896379018999</v>
      </c>
      <c r="AV98" s="100">
        <v>51030.442648766999</v>
      </c>
      <c r="AW98" s="100">
        <v>195695.87710037298</v>
      </c>
      <c r="AX98" s="120">
        <v>61448.231153271001</v>
      </c>
      <c r="AY98" s="120">
        <v>59507.795762319991</v>
      </c>
      <c r="AZ98" s="120">
        <v>24577.372994074001</v>
      </c>
      <c r="BA98" s="120">
        <v>1407.837432822</v>
      </c>
      <c r="BB98" s="120">
        <v>1157.74305368</v>
      </c>
      <c r="BC98" s="120">
        <v>1148.7453265670001</v>
      </c>
      <c r="BD98" s="120">
        <v>40070.962316759003</v>
      </c>
      <c r="BE98" s="120">
        <v>6377.1890608800004</v>
      </c>
      <c r="BF98" s="100">
        <v>54693.839199346003</v>
      </c>
    </row>
    <row r="99" spans="1:58" x14ac:dyDescent="0.25">
      <c r="A99" s="37" t="s">
        <v>226</v>
      </c>
      <c r="B99" s="59">
        <v>55230.795082703</v>
      </c>
      <c r="C99" s="74">
        <v>319.21503062699998</v>
      </c>
      <c r="D99" s="74">
        <v>12662.421295107999</v>
      </c>
      <c r="E99" s="60">
        <v>1746.7296952219999</v>
      </c>
      <c r="F99" s="61">
        <v>3469.2733856149998</v>
      </c>
      <c r="G99" s="61">
        <v>957.13231948099997</v>
      </c>
      <c r="H99" s="61">
        <v>1013.767499406</v>
      </c>
      <c r="I99" s="62">
        <v>5475.5183953839996</v>
      </c>
      <c r="J99" s="74">
        <v>13180.664694720999</v>
      </c>
      <c r="K99" s="74">
        <v>25238.035696346004</v>
      </c>
      <c r="L99" s="60">
        <v>6444.2922786620002</v>
      </c>
      <c r="M99" s="61">
        <v>9040.6744085490009</v>
      </c>
      <c r="N99" s="61">
        <v>1074.735926007</v>
      </c>
      <c r="O99" s="61">
        <v>433.220327467</v>
      </c>
      <c r="P99" s="61">
        <v>424.76564715799998</v>
      </c>
      <c r="Q99" s="61">
        <v>147.04238416699999</v>
      </c>
      <c r="R99" s="61">
        <v>7217.5282354399997</v>
      </c>
      <c r="S99" s="63">
        <v>455.77648889599999</v>
      </c>
      <c r="T99" s="162">
        <v>3830.458365901</v>
      </c>
      <c r="U99" s="52">
        <v>58059.606731198997</v>
      </c>
      <c r="V99" s="52">
        <v>322.40280368766668</v>
      </c>
      <c r="W99" s="52">
        <v>13322.307708755334</v>
      </c>
      <c r="X99" s="121">
        <v>1872.3978913450001</v>
      </c>
      <c r="Y99" s="121">
        <v>3801.6869768816669</v>
      </c>
      <c r="Z99" s="121">
        <v>1012.4147514703333</v>
      </c>
      <c r="AA99" s="121">
        <v>1023.9495006703334</v>
      </c>
      <c r="AB99" s="121">
        <v>5611.8585883880005</v>
      </c>
      <c r="AC99" s="52">
        <v>13652.669876299333</v>
      </c>
      <c r="AD99" s="52">
        <v>26775.013720145002</v>
      </c>
      <c r="AE99" s="121">
        <v>7035.1956940923337</v>
      </c>
      <c r="AF99" s="121">
        <v>9586.8686932996661</v>
      </c>
      <c r="AG99" s="121">
        <v>1142.4865818370001</v>
      </c>
      <c r="AH99" s="121">
        <v>453.52314241599998</v>
      </c>
      <c r="AI99" s="121">
        <v>432.38653790000006</v>
      </c>
      <c r="AJ99" s="121">
        <v>165.83372770700001</v>
      </c>
      <c r="AK99" s="121">
        <v>7478.1512165023332</v>
      </c>
      <c r="AL99" s="121">
        <v>480.56812639066669</v>
      </c>
      <c r="AM99" s="52">
        <v>3987.212622311667</v>
      </c>
      <c r="AN99" s="53">
        <v>379368.88691045396</v>
      </c>
      <c r="AO99" s="53">
        <v>1750.7418893470003</v>
      </c>
      <c r="AP99" s="53">
        <v>70022.541774248006</v>
      </c>
      <c r="AQ99" s="122">
        <v>17776.737552053</v>
      </c>
      <c r="AR99" s="122">
        <v>25850.593900893</v>
      </c>
      <c r="AS99" s="122">
        <v>3128.0865369610001</v>
      </c>
      <c r="AT99" s="122">
        <v>1549.655908709</v>
      </c>
      <c r="AU99" s="122">
        <v>21717.467875632003</v>
      </c>
      <c r="AV99" s="53">
        <v>50210.848873453993</v>
      </c>
      <c r="AW99" s="53">
        <v>196981.28612150002</v>
      </c>
      <c r="AX99" s="122">
        <v>65319.898873221995</v>
      </c>
      <c r="AY99" s="122">
        <v>63028.718937942002</v>
      </c>
      <c r="AZ99" s="122">
        <v>21605.113748356001</v>
      </c>
      <c r="BA99" s="122">
        <v>1398.5450239510001</v>
      </c>
      <c r="BB99" s="122">
        <v>1061.8879004099999</v>
      </c>
      <c r="BC99" s="122">
        <v>1272.734562182</v>
      </c>
      <c r="BD99" s="122">
        <v>37325.005243892003</v>
      </c>
      <c r="BE99" s="122">
        <v>5969.3818315449998</v>
      </c>
      <c r="BF99" s="53">
        <v>60403.468251905004</v>
      </c>
    </row>
    <row r="100" spans="1:58" x14ac:dyDescent="0.25">
      <c r="A100" s="37" t="s">
        <v>227</v>
      </c>
      <c r="B100" s="59">
        <v>55032.219953209998</v>
      </c>
      <c r="C100" s="74">
        <v>341.286188864</v>
      </c>
      <c r="D100" s="74">
        <v>12395.435961802999</v>
      </c>
      <c r="E100" s="60">
        <v>1751.1544310039999</v>
      </c>
      <c r="F100" s="61">
        <v>3361.2241961540003</v>
      </c>
      <c r="G100" s="61">
        <v>942.11884611400001</v>
      </c>
      <c r="H100" s="61">
        <v>1163.111447778</v>
      </c>
      <c r="I100" s="62">
        <v>5177.8270407529999</v>
      </c>
      <c r="J100" s="74">
        <v>12840.346727028</v>
      </c>
      <c r="K100" s="74">
        <v>25659.524203866</v>
      </c>
      <c r="L100" s="60">
        <v>6696.9619952679996</v>
      </c>
      <c r="M100" s="61">
        <v>8951.0651427320008</v>
      </c>
      <c r="N100" s="61">
        <v>1294.1905284249999</v>
      </c>
      <c r="O100" s="61">
        <v>454.52294544599999</v>
      </c>
      <c r="P100" s="61">
        <v>460.99927128600001</v>
      </c>
      <c r="Q100" s="61">
        <v>147.68291012700001</v>
      </c>
      <c r="R100" s="61">
        <v>7033.1205169710001</v>
      </c>
      <c r="S100" s="63">
        <v>620.98089361100006</v>
      </c>
      <c r="T100" s="162">
        <v>3795.6268716489999</v>
      </c>
      <c r="U100" s="52">
        <v>56030.483236775675</v>
      </c>
      <c r="V100" s="52">
        <v>351.94768032299999</v>
      </c>
      <c r="W100" s="52">
        <v>12728.792110054332</v>
      </c>
      <c r="X100" s="121">
        <v>1809.580907321</v>
      </c>
      <c r="Y100" s="121">
        <v>3598.0815658706665</v>
      </c>
      <c r="Z100" s="121">
        <v>952.28311227799998</v>
      </c>
      <c r="AA100" s="121">
        <v>1091.9250171906667</v>
      </c>
      <c r="AB100" s="121">
        <v>5276.9215073940004</v>
      </c>
      <c r="AC100" s="52">
        <v>12690.899217560334</v>
      </c>
      <c r="AD100" s="52">
        <v>26336.326159753335</v>
      </c>
      <c r="AE100" s="121">
        <v>6868.3489134756674</v>
      </c>
      <c r="AF100" s="121">
        <v>9196.1508690736664</v>
      </c>
      <c r="AG100" s="121">
        <v>1372.561517722</v>
      </c>
      <c r="AH100" s="121">
        <v>447.09476758566666</v>
      </c>
      <c r="AI100" s="121">
        <v>458.80693263133327</v>
      </c>
      <c r="AJ100" s="121">
        <v>151.48795661333332</v>
      </c>
      <c r="AK100" s="121">
        <v>7230.9757346393335</v>
      </c>
      <c r="AL100" s="121">
        <v>610.89946801233327</v>
      </c>
      <c r="AM100" s="52">
        <v>3922.5180690846664</v>
      </c>
      <c r="AN100" s="53">
        <v>380279.60490086197</v>
      </c>
      <c r="AO100" s="53">
        <v>1849.3800677259999</v>
      </c>
      <c r="AP100" s="53">
        <v>66199.686897471998</v>
      </c>
      <c r="AQ100" s="122">
        <v>17229.226135158999</v>
      </c>
      <c r="AR100" s="122">
        <v>24561.409070434998</v>
      </c>
      <c r="AS100" s="122">
        <v>2806.2573345669998</v>
      </c>
      <c r="AT100" s="122">
        <v>1486.8822984349999</v>
      </c>
      <c r="AU100" s="122">
        <v>20115.912058875998</v>
      </c>
      <c r="AV100" s="53">
        <v>47109.580743687002</v>
      </c>
      <c r="AW100" s="53">
        <v>203831.46899856799</v>
      </c>
      <c r="AX100" s="122">
        <v>63591.952064491998</v>
      </c>
      <c r="AY100" s="122">
        <v>60611.998580286003</v>
      </c>
      <c r="AZ100" s="122">
        <v>33173.216789718004</v>
      </c>
      <c r="BA100" s="122">
        <v>1383.1247515519999</v>
      </c>
      <c r="BB100" s="122">
        <v>1181.929195189</v>
      </c>
      <c r="BC100" s="122">
        <v>1158.4427667590001</v>
      </c>
      <c r="BD100" s="122">
        <v>35018.720011707999</v>
      </c>
      <c r="BE100" s="122">
        <v>7712.0848388639997</v>
      </c>
      <c r="BF100" s="53">
        <v>61289.488193409001</v>
      </c>
    </row>
    <row r="101" spans="1:58" x14ac:dyDescent="0.25">
      <c r="A101" s="37" t="s">
        <v>228</v>
      </c>
      <c r="B101" s="59">
        <v>55115.571142412999</v>
      </c>
      <c r="C101" s="74">
        <v>287.15419146800002</v>
      </c>
      <c r="D101" s="74">
        <v>12540.566153493</v>
      </c>
      <c r="E101" s="60">
        <v>1801.7588863460001</v>
      </c>
      <c r="F101" s="61">
        <v>3541.004536641</v>
      </c>
      <c r="G101" s="61">
        <v>1002.4291849259999</v>
      </c>
      <c r="H101" s="61">
        <v>1179.6451671469999</v>
      </c>
      <c r="I101" s="62">
        <v>5015.7283784330002</v>
      </c>
      <c r="J101" s="74">
        <v>13421.140185439001</v>
      </c>
      <c r="K101" s="74">
        <v>25483.781472856001</v>
      </c>
      <c r="L101" s="60">
        <v>6588.5508703380001</v>
      </c>
      <c r="M101" s="61">
        <v>9262.7908152910004</v>
      </c>
      <c r="N101" s="61">
        <v>1189.014029034</v>
      </c>
      <c r="O101" s="61">
        <v>450.07381144700003</v>
      </c>
      <c r="P101" s="61">
        <v>440.117504774</v>
      </c>
      <c r="Q101" s="61">
        <v>141.82387629600001</v>
      </c>
      <c r="R101" s="61">
        <v>6998.8482895269999</v>
      </c>
      <c r="S101" s="63">
        <v>412.56227614900001</v>
      </c>
      <c r="T101" s="162">
        <v>3382.929139157</v>
      </c>
      <c r="U101" s="52">
        <v>55915.073410325334</v>
      </c>
      <c r="V101" s="52">
        <v>335.452768703</v>
      </c>
      <c r="W101" s="52">
        <v>12566.861511153</v>
      </c>
      <c r="X101" s="121">
        <v>1750.5951326593333</v>
      </c>
      <c r="Y101" s="121">
        <v>3560.6673456059998</v>
      </c>
      <c r="Z101" s="121">
        <v>952.24142258099994</v>
      </c>
      <c r="AA101" s="121">
        <v>1192.1789648673332</v>
      </c>
      <c r="AB101" s="121">
        <v>5111.1786454393341</v>
      </c>
      <c r="AC101" s="52">
        <v>12662.050263242665</v>
      </c>
      <c r="AD101" s="52">
        <v>26416.135168503668</v>
      </c>
      <c r="AE101" s="121">
        <v>6903.6220377476666</v>
      </c>
      <c r="AF101" s="121">
        <v>9426.3706496599989</v>
      </c>
      <c r="AG101" s="121">
        <v>1394.3459547056666</v>
      </c>
      <c r="AH101" s="121">
        <v>457.76734844266667</v>
      </c>
      <c r="AI101" s="121">
        <v>444.59493882500004</v>
      </c>
      <c r="AJ101" s="121">
        <v>145.82731270166667</v>
      </c>
      <c r="AK101" s="121">
        <v>7041.0704032380008</v>
      </c>
      <c r="AL101" s="121">
        <v>602.53652318299999</v>
      </c>
      <c r="AM101" s="52">
        <v>3934.5736987229998</v>
      </c>
      <c r="AN101" s="53">
        <v>375812.88750655204</v>
      </c>
      <c r="AO101" s="53">
        <v>1516.5018505469998</v>
      </c>
      <c r="AP101" s="53">
        <v>63796.74627856</v>
      </c>
      <c r="AQ101" s="122">
        <v>15386.640060869</v>
      </c>
      <c r="AR101" s="122">
        <v>24504.990448416</v>
      </c>
      <c r="AS101" s="122">
        <v>2708.8281609839996</v>
      </c>
      <c r="AT101" s="122">
        <v>1454.2229232760001</v>
      </c>
      <c r="AU101" s="122">
        <v>19742.064685015001</v>
      </c>
      <c r="AV101" s="53">
        <v>46472.102855934005</v>
      </c>
      <c r="AW101" s="53">
        <v>202223.04666691003</v>
      </c>
      <c r="AX101" s="122">
        <v>63121.824033170997</v>
      </c>
      <c r="AY101" s="122">
        <v>60757.774652780005</v>
      </c>
      <c r="AZ101" s="122">
        <v>33814.280200537003</v>
      </c>
      <c r="BA101" s="122">
        <v>1371.8011749329999</v>
      </c>
      <c r="BB101" s="122">
        <v>1351.717754796</v>
      </c>
      <c r="BC101" s="122">
        <v>1079.086210707</v>
      </c>
      <c r="BD101" s="122">
        <v>33149.506744901002</v>
      </c>
      <c r="BE101" s="122">
        <v>7577.055895085</v>
      </c>
      <c r="BF101" s="53">
        <v>61804.489854601001</v>
      </c>
    </row>
    <row r="102" spans="1:58" x14ac:dyDescent="0.25">
      <c r="A102" s="37" t="s">
        <v>229</v>
      </c>
      <c r="B102" s="59">
        <v>54915.493101663989</v>
      </c>
      <c r="C102" s="74">
        <v>271.256825784</v>
      </c>
      <c r="D102" s="74">
        <v>12258.268635618</v>
      </c>
      <c r="E102" s="60">
        <v>1673.7106094390001</v>
      </c>
      <c r="F102" s="61">
        <v>3668.0287113290001</v>
      </c>
      <c r="G102" s="61">
        <v>965.96441910999999</v>
      </c>
      <c r="H102" s="61">
        <v>1213.2582520139999</v>
      </c>
      <c r="I102" s="62">
        <v>4737.3066437260004</v>
      </c>
      <c r="J102" s="74">
        <v>13470.17669405</v>
      </c>
      <c r="K102" s="74">
        <v>25212.783548276995</v>
      </c>
      <c r="L102" s="60">
        <v>6659.8760498689999</v>
      </c>
      <c r="M102" s="61">
        <v>9473.1131743170008</v>
      </c>
      <c r="N102" s="61">
        <v>1191.9948919589999</v>
      </c>
      <c r="O102" s="61">
        <v>469.66205211499999</v>
      </c>
      <c r="P102" s="61">
        <v>449.64365779000002</v>
      </c>
      <c r="Q102" s="61">
        <v>111.802062058</v>
      </c>
      <c r="R102" s="61">
        <v>6383.6557333319997</v>
      </c>
      <c r="S102" s="63">
        <v>473.03592683699998</v>
      </c>
      <c r="T102" s="162">
        <v>3703.007397935</v>
      </c>
      <c r="U102" s="52">
        <v>56280.259148647667</v>
      </c>
      <c r="V102" s="52">
        <v>300.75775373933334</v>
      </c>
      <c r="W102" s="52">
        <v>12567.973279972999</v>
      </c>
      <c r="X102" s="121">
        <v>1765.3056045866667</v>
      </c>
      <c r="Y102" s="121">
        <v>3803.650767035333</v>
      </c>
      <c r="Z102" s="121">
        <v>985.66077875833344</v>
      </c>
      <c r="AA102" s="121">
        <v>1190.2144287643332</v>
      </c>
      <c r="AB102" s="121">
        <v>4823.1417008283343</v>
      </c>
      <c r="AC102" s="52">
        <v>13320.768313244334</v>
      </c>
      <c r="AD102" s="52">
        <v>26283.075438251664</v>
      </c>
      <c r="AE102" s="121">
        <v>6956.958318924334</v>
      </c>
      <c r="AF102" s="121">
        <v>9715.495667031335</v>
      </c>
      <c r="AG102" s="121">
        <v>1384.8060541473333</v>
      </c>
      <c r="AH102" s="120">
        <v>472.80708141299993</v>
      </c>
      <c r="AI102" s="120">
        <v>445.44013792100003</v>
      </c>
      <c r="AJ102" s="120">
        <v>127.81360119033332</v>
      </c>
      <c r="AK102" s="120">
        <v>6644.8696017369994</v>
      </c>
      <c r="AL102" s="120">
        <v>534.88497588733333</v>
      </c>
      <c r="AM102" s="100">
        <v>3807.6843634393335</v>
      </c>
      <c r="AN102" s="100">
        <v>379463.48155802197</v>
      </c>
      <c r="AO102" s="100">
        <v>1370.038973121</v>
      </c>
      <c r="AP102" s="100">
        <v>64677.65671938</v>
      </c>
      <c r="AQ102" s="120">
        <v>16111.990743062001</v>
      </c>
      <c r="AR102" s="120">
        <v>24853.887526058003</v>
      </c>
      <c r="AS102" s="120">
        <v>2854.055930515</v>
      </c>
      <c r="AT102" s="120">
        <v>1488.981388957</v>
      </c>
      <c r="AU102" s="120">
        <v>19368.741130787999</v>
      </c>
      <c r="AV102" s="100">
        <v>49756.617661869997</v>
      </c>
      <c r="AW102" s="100">
        <v>199369.47551885899</v>
      </c>
      <c r="AX102" s="120">
        <v>62478.267521075999</v>
      </c>
      <c r="AY102" s="120">
        <v>61570.024620545999</v>
      </c>
      <c r="AZ102" s="120">
        <v>32439.102718686998</v>
      </c>
      <c r="BA102" s="120">
        <v>1279.473330923</v>
      </c>
      <c r="BB102" s="120">
        <v>1210.8522815460001</v>
      </c>
      <c r="BC102" s="120">
        <v>992.08815323499994</v>
      </c>
      <c r="BD102" s="120">
        <v>32105.137303121999</v>
      </c>
      <c r="BE102" s="120">
        <v>7294.5295897240003</v>
      </c>
      <c r="BF102" s="100">
        <v>64289.692684791997</v>
      </c>
    </row>
    <row r="103" spans="1:58" x14ac:dyDescent="0.25">
      <c r="A103" s="37" t="s">
        <v>230</v>
      </c>
      <c r="B103" s="59">
        <v>53881.996269765004</v>
      </c>
      <c r="C103" s="74">
        <v>283.53205466899999</v>
      </c>
      <c r="D103" s="74">
        <v>11925.470786040001</v>
      </c>
      <c r="E103" s="60">
        <v>1618.211569908</v>
      </c>
      <c r="F103" s="61">
        <v>3536.4891588390001</v>
      </c>
      <c r="G103" s="61">
        <v>948.32744385599995</v>
      </c>
      <c r="H103" s="61">
        <v>1249.152300688</v>
      </c>
      <c r="I103" s="62">
        <v>4573.2903127489999</v>
      </c>
      <c r="J103" s="74">
        <v>13882.964616349</v>
      </c>
      <c r="K103" s="74">
        <v>24645.781517294006</v>
      </c>
      <c r="L103" s="60">
        <v>6296.3748794390003</v>
      </c>
      <c r="M103" s="61">
        <v>9345.0892392690002</v>
      </c>
      <c r="N103" s="61">
        <v>1308.282556638</v>
      </c>
      <c r="O103" s="61">
        <v>403.30572043199999</v>
      </c>
      <c r="P103" s="61">
        <v>391.79036199299998</v>
      </c>
      <c r="Q103" s="61">
        <v>117.31392071499999</v>
      </c>
      <c r="R103" s="61">
        <v>6348.5529960289996</v>
      </c>
      <c r="S103" s="63">
        <v>435.07184277900001</v>
      </c>
      <c r="T103" s="162">
        <v>3144.2472954129998</v>
      </c>
      <c r="U103" s="52">
        <v>55728.245343480994</v>
      </c>
      <c r="V103" s="52">
        <v>281.06613852833334</v>
      </c>
      <c r="W103" s="52">
        <v>12267.642991309665</v>
      </c>
      <c r="X103" s="121">
        <v>1668.5385761473335</v>
      </c>
      <c r="Y103" s="121">
        <v>3764.2997460259999</v>
      </c>
      <c r="Z103" s="121">
        <v>965.24326583499987</v>
      </c>
      <c r="AA103" s="121">
        <v>1285.9379131040002</v>
      </c>
      <c r="AB103" s="121">
        <v>4583.623490197333</v>
      </c>
      <c r="AC103" s="52">
        <v>13796.651078204333</v>
      </c>
      <c r="AD103" s="52">
        <v>25790.857254260336</v>
      </c>
      <c r="AE103" s="121">
        <v>6598.1142396719997</v>
      </c>
      <c r="AF103" s="121">
        <v>9600.6045115916677</v>
      </c>
      <c r="AG103" s="121">
        <v>1545.7664466686665</v>
      </c>
      <c r="AH103" s="121">
        <v>425.97597219099998</v>
      </c>
      <c r="AI103" s="121">
        <v>408.77260673833331</v>
      </c>
      <c r="AJ103" s="121">
        <v>138.22759246133333</v>
      </c>
      <c r="AK103" s="121">
        <v>6553.5513941903337</v>
      </c>
      <c r="AL103" s="121">
        <v>519.8444907469999</v>
      </c>
      <c r="AM103" s="52">
        <v>3592.0278811783332</v>
      </c>
      <c r="AN103" s="53">
        <v>383503.35303905001</v>
      </c>
      <c r="AO103" s="53">
        <v>1450.985222132</v>
      </c>
      <c r="AP103" s="53">
        <v>61808.975274210999</v>
      </c>
      <c r="AQ103" s="122">
        <v>15024.116049755001</v>
      </c>
      <c r="AR103" s="122">
        <v>23852.837630734</v>
      </c>
      <c r="AS103" s="122">
        <v>2722.5213026310003</v>
      </c>
      <c r="AT103" s="122">
        <v>1997.770157078</v>
      </c>
      <c r="AU103" s="122">
        <v>18211.730134013</v>
      </c>
      <c r="AV103" s="53">
        <v>48903.478904427</v>
      </c>
      <c r="AW103" s="53">
        <v>209271.95669617297</v>
      </c>
      <c r="AX103" s="122">
        <v>60627.392877054001</v>
      </c>
      <c r="AY103" s="122">
        <v>61013.998804142997</v>
      </c>
      <c r="AZ103" s="122">
        <v>40934.027401744002</v>
      </c>
      <c r="BA103" s="122">
        <v>1321.1844127429999</v>
      </c>
      <c r="BB103" s="122">
        <v>1171.559277862</v>
      </c>
      <c r="BC103" s="122">
        <v>1285.659212109</v>
      </c>
      <c r="BD103" s="122">
        <v>35133.741158460005</v>
      </c>
      <c r="BE103" s="122">
        <v>7784.3935520580008</v>
      </c>
      <c r="BF103" s="53">
        <v>62067.956942107005</v>
      </c>
    </row>
    <row r="104" spans="1:58" x14ac:dyDescent="0.25">
      <c r="A104" s="37" t="s">
        <v>231</v>
      </c>
      <c r="B104" s="59">
        <v>53177.619352373003</v>
      </c>
      <c r="C104" s="74">
        <v>283.84809403700001</v>
      </c>
      <c r="D104" s="74">
        <v>11876.055644158001</v>
      </c>
      <c r="E104" s="60">
        <v>1617.16280465</v>
      </c>
      <c r="F104" s="61">
        <v>3509.0656426670002</v>
      </c>
      <c r="G104" s="61">
        <v>933.24703828999998</v>
      </c>
      <c r="H104" s="61">
        <v>1258.3909365869999</v>
      </c>
      <c r="I104" s="62">
        <v>4558.1892219640004</v>
      </c>
      <c r="J104" s="74">
        <v>13288.697392511</v>
      </c>
      <c r="K104" s="74">
        <v>24377.291923674999</v>
      </c>
      <c r="L104" s="60">
        <v>5937.7373797869996</v>
      </c>
      <c r="M104" s="61">
        <v>9983.5556102249993</v>
      </c>
      <c r="N104" s="61">
        <v>1152.8371305329999</v>
      </c>
      <c r="O104" s="61">
        <v>388.38599321100003</v>
      </c>
      <c r="P104" s="61">
        <v>390.64301497500003</v>
      </c>
      <c r="Q104" s="61">
        <v>127.921286483</v>
      </c>
      <c r="R104" s="61">
        <v>5988.1915004539997</v>
      </c>
      <c r="S104" s="63">
        <v>408.020008007</v>
      </c>
      <c r="T104" s="162">
        <v>3351.7262979920001</v>
      </c>
      <c r="U104" s="52">
        <v>54420.697662599669</v>
      </c>
      <c r="V104" s="52">
        <v>299.68748714500003</v>
      </c>
      <c r="W104" s="52">
        <v>12016.419282896333</v>
      </c>
      <c r="X104" s="121">
        <v>1609.2487981246666</v>
      </c>
      <c r="Y104" s="121">
        <v>3688.9287667893332</v>
      </c>
      <c r="Z104" s="121">
        <v>908.1290062923332</v>
      </c>
      <c r="AA104" s="121">
        <v>1240.5552736026666</v>
      </c>
      <c r="AB104" s="121">
        <v>4569.557438087334</v>
      </c>
      <c r="AC104" s="52">
        <v>13207.480341414666</v>
      </c>
      <c r="AD104" s="52">
        <v>25233.678704670667</v>
      </c>
      <c r="AE104" s="121">
        <v>6236.7571731960006</v>
      </c>
      <c r="AF104" s="121">
        <v>10006.413477652333</v>
      </c>
      <c r="AG104" s="121">
        <v>1375.2121082966667</v>
      </c>
      <c r="AH104" s="121">
        <v>386.58180639166659</v>
      </c>
      <c r="AI104" s="121">
        <v>379.20124750900004</v>
      </c>
      <c r="AJ104" s="121">
        <v>121.72596450966665</v>
      </c>
      <c r="AK104" s="121">
        <v>6223.5707102883325</v>
      </c>
      <c r="AL104" s="121">
        <v>504.21621682699998</v>
      </c>
      <c r="AM104" s="52">
        <v>3663.431846473</v>
      </c>
      <c r="AN104" s="53">
        <v>377014.59049449104</v>
      </c>
      <c r="AO104" s="53">
        <v>1444.0828388199998</v>
      </c>
      <c r="AP104" s="53">
        <v>61597.177836490009</v>
      </c>
      <c r="AQ104" s="122">
        <v>14147.365827810001</v>
      </c>
      <c r="AR104" s="122">
        <v>24565.838306941001</v>
      </c>
      <c r="AS104" s="122">
        <v>2324.6574861210001</v>
      </c>
      <c r="AT104" s="122">
        <v>1716.3545407940001</v>
      </c>
      <c r="AU104" s="122">
        <v>18842.961674824001</v>
      </c>
      <c r="AV104" s="53">
        <v>47731.689578179001</v>
      </c>
      <c r="AW104" s="53">
        <v>201455.406995436</v>
      </c>
      <c r="AX104" s="122">
        <v>56603.726124938999</v>
      </c>
      <c r="AY104" s="122">
        <v>66124.129087181005</v>
      </c>
      <c r="AZ104" s="122">
        <v>35742.352806215</v>
      </c>
      <c r="BA104" s="122">
        <v>1397.4430938840001</v>
      </c>
      <c r="BB104" s="122">
        <v>1181.9118096289999</v>
      </c>
      <c r="BC104" s="122">
        <v>992.28267021499994</v>
      </c>
      <c r="BD104" s="122">
        <v>32203.491765678998</v>
      </c>
      <c r="BE104" s="122">
        <v>7210.0696376939995</v>
      </c>
      <c r="BF104" s="53">
        <v>64786.233245566007</v>
      </c>
    </row>
    <row r="105" spans="1:58" x14ac:dyDescent="0.25">
      <c r="A105" s="37" t="s">
        <v>232</v>
      </c>
      <c r="B105" s="59">
        <v>52790.607042329</v>
      </c>
      <c r="C105" s="74">
        <v>271.06759457300001</v>
      </c>
      <c r="D105" s="74">
        <v>11759.509995264001</v>
      </c>
      <c r="E105" s="60">
        <v>1565.2602175649999</v>
      </c>
      <c r="F105" s="61">
        <v>3489.4547139300003</v>
      </c>
      <c r="G105" s="61">
        <v>827.38260829599994</v>
      </c>
      <c r="H105" s="61">
        <v>1246.600091241</v>
      </c>
      <c r="I105" s="62">
        <v>4630.8123642319997</v>
      </c>
      <c r="J105" s="74">
        <v>13409.99530665</v>
      </c>
      <c r="K105" s="74">
        <v>23913.754390795999</v>
      </c>
      <c r="L105" s="60">
        <v>5782.6129886620001</v>
      </c>
      <c r="M105" s="61">
        <v>9841.5371628640005</v>
      </c>
      <c r="N105" s="61">
        <v>1100.1493028790001</v>
      </c>
      <c r="O105" s="61">
        <v>376.55103356400002</v>
      </c>
      <c r="P105" s="61">
        <v>330.981684599</v>
      </c>
      <c r="Q105" s="61">
        <v>108.585959974</v>
      </c>
      <c r="R105" s="61">
        <v>5953.7840832170004</v>
      </c>
      <c r="S105" s="63">
        <v>419.55217503699998</v>
      </c>
      <c r="T105" s="162">
        <v>3436.279755046</v>
      </c>
      <c r="U105" s="52">
        <v>54284.730859346339</v>
      </c>
      <c r="V105" s="52">
        <v>281.85415995399995</v>
      </c>
      <c r="W105" s="52">
        <v>11936.776835265666</v>
      </c>
      <c r="X105" s="121">
        <v>1651.2270507856665</v>
      </c>
      <c r="Y105" s="121">
        <v>3589.4598837716671</v>
      </c>
      <c r="Z105" s="121">
        <v>843.27435112800003</v>
      </c>
      <c r="AA105" s="121">
        <v>1259.2112720349999</v>
      </c>
      <c r="AB105" s="121">
        <v>4593.6042775453343</v>
      </c>
      <c r="AC105" s="52">
        <v>13049.122504528999</v>
      </c>
      <c r="AD105" s="52">
        <v>25127.406511773333</v>
      </c>
      <c r="AE105" s="121">
        <v>6156.6787122236665</v>
      </c>
      <c r="AF105" s="121">
        <v>10180.245005365336</v>
      </c>
      <c r="AG105" s="121">
        <v>1360.0238218930001</v>
      </c>
      <c r="AH105" s="121">
        <v>385.53876749066666</v>
      </c>
      <c r="AI105" s="121">
        <v>380.00484950600003</v>
      </c>
      <c r="AJ105" s="121">
        <v>121.01948570033333</v>
      </c>
      <c r="AK105" s="121">
        <v>6073.0617982776675</v>
      </c>
      <c r="AL105" s="121">
        <v>470.83407131666667</v>
      </c>
      <c r="AM105" s="52">
        <v>3889.5708478243337</v>
      </c>
      <c r="AN105" s="53">
        <v>376075.27170108096</v>
      </c>
      <c r="AO105" s="53">
        <v>1356.0141342300001</v>
      </c>
      <c r="AP105" s="53">
        <v>59903.793521016007</v>
      </c>
      <c r="AQ105" s="122">
        <v>14190.277855555001</v>
      </c>
      <c r="AR105" s="122">
        <v>23324.932602751003</v>
      </c>
      <c r="AS105" s="122">
        <v>2209.283686234</v>
      </c>
      <c r="AT105" s="122">
        <v>1516.1090685230001</v>
      </c>
      <c r="AU105" s="122">
        <v>18663.190307953002</v>
      </c>
      <c r="AV105" s="53">
        <v>47839.919273156003</v>
      </c>
      <c r="AW105" s="53">
        <v>194268.88266578602</v>
      </c>
      <c r="AX105" s="122">
        <v>53559.163623515997</v>
      </c>
      <c r="AY105" s="122">
        <v>64457.675128025003</v>
      </c>
      <c r="AZ105" s="122">
        <v>35458.275056202001</v>
      </c>
      <c r="BA105" s="122">
        <v>1222.619535629</v>
      </c>
      <c r="BB105" s="122">
        <v>1085.2715224250001</v>
      </c>
      <c r="BC105" s="122">
        <v>1138.020760006</v>
      </c>
      <c r="BD105" s="122">
        <v>30128.817324450996</v>
      </c>
      <c r="BE105" s="122">
        <v>7219.0397155319997</v>
      </c>
      <c r="BF105" s="53">
        <v>72706.662106892996</v>
      </c>
    </row>
    <row r="106" spans="1:58" x14ac:dyDescent="0.25">
      <c r="A106" s="98" t="s">
        <v>233</v>
      </c>
      <c r="B106" s="99">
        <v>53875.817045267002</v>
      </c>
      <c r="C106" s="100">
        <v>266.019747714</v>
      </c>
      <c r="D106" s="100">
        <v>11743.008597949</v>
      </c>
      <c r="E106" s="101">
        <v>1564.129542373</v>
      </c>
      <c r="F106" s="102">
        <v>3464.091336988</v>
      </c>
      <c r="G106" s="102">
        <v>802.39282186200001</v>
      </c>
      <c r="H106" s="102">
        <v>1272.844641552</v>
      </c>
      <c r="I106" s="103">
        <v>4639.5502551740001</v>
      </c>
      <c r="J106" s="100">
        <v>13359.643458748</v>
      </c>
      <c r="K106" s="100">
        <v>24776.890467891004</v>
      </c>
      <c r="L106" s="101">
        <v>5956.7294638840003</v>
      </c>
      <c r="M106" s="102">
        <v>10331.852992344</v>
      </c>
      <c r="N106" s="102">
        <v>1244.800485103</v>
      </c>
      <c r="O106" s="102">
        <v>406.06625025599999</v>
      </c>
      <c r="P106" s="102">
        <v>325.72451658099999</v>
      </c>
      <c r="Q106" s="102">
        <v>114.196663863</v>
      </c>
      <c r="R106" s="102">
        <v>6005.3609106710001</v>
      </c>
      <c r="S106" s="104">
        <v>392.15918518900003</v>
      </c>
      <c r="T106" s="163">
        <v>3730.254772965</v>
      </c>
      <c r="U106" s="100">
        <v>54945.999435944679</v>
      </c>
      <c r="V106" s="100">
        <v>274.15984230800001</v>
      </c>
      <c r="W106" s="100">
        <v>11905.481781612334</v>
      </c>
      <c r="X106" s="120">
        <v>1587.5727069456668</v>
      </c>
      <c r="Y106" s="120">
        <v>3613.2890917900004</v>
      </c>
      <c r="Z106" s="120">
        <v>789.40046321066666</v>
      </c>
      <c r="AA106" s="120">
        <v>1277.3925643523332</v>
      </c>
      <c r="AB106" s="120">
        <v>4637.826955313667</v>
      </c>
      <c r="AC106" s="100">
        <v>13246.451499982999</v>
      </c>
      <c r="AD106" s="100">
        <v>25628.913933543998</v>
      </c>
      <c r="AE106" s="120">
        <v>6149.7297577533327</v>
      </c>
      <c r="AF106" s="120">
        <v>10571.073703169333</v>
      </c>
      <c r="AG106" s="120">
        <v>1453.0531057603332</v>
      </c>
      <c r="AH106" s="120">
        <v>394.81267120400003</v>
      </c>
      <c r="AI106" s="120">
        <v>334.65665453866671</v>
      </c>
      <c r="AJ106" s="120">
        <v>117.49296337766667</v>
      </c>
      <c r="AK106" s="120">
        <v>6138.8765066686656</v>
      </c>
      <c r="AL106" s="120">
        <v>469.21857107199997</v>
      </c>
      <c r="AM106" s="100">
        <v>3890.992378497333</v>
      </c>
      <c r="AN106" s="100">
        <v>384619.51835051703</v>
      </c>
      <c r="AO106" s="100">
        <v>1324.24464117</v>
      </c>
      <c r="AP106" s="100">
        <v>58908.833243142006</v>
      </c>
      <c r="AQ106" s="120">
        <v>14569.088695432001</v>
      </c>
      <c r="AR106" s="120">
        <v>22049.356014905999</v>
      </c>
      <c r="AS106" s="120">
        <v>1750.797102022</v>
      </c>
      <c r="AT106" s="120">
        <v>1687.5950910700001</v>
      </c>
      <c r="AU106" s="120">
        <v>18851.996339712001</v>
      </c>
      <c r="AV106" s="100">
        <v>49033.509118079004</v>
      </c>
      <c r="AW106" s="100">
        <v>201448.740205651</v>
      </c>
      <c r="AX106" s="120">
        <v>54540.765121930002</v>
      </c>
      <c r="AY106" s="120">
        <v>67538.805100541998</v>
      </c>
      <c r="AZ106" s="120">
        <v>37822.938379245003</v>
      </c>
      <c r="BA106" s="120">
        <v>1342.03354496</v>
      </c>
      <c r="BB106" s="120">
        <v>970.91465565399994</v>
      </c>
      <c r="BC106" s="120">
        <v>1031.077395905</v>
      </c>
      <c r="BD106" s="120">
        <v>30948.542574686999</v>
      </c>
      <c r="BE106" s="120">
        <v>7253.663432727999</v>
      </c>
      <c r="BF106" s="100">
        <v>73904.191142475</v>
      </c>
    </row>
    <row r="107" spans="1:58" x14ac:dyDescent="0.25">
      <c r="A107" s="37" t="s">
        <v>234</v>
      </c>
      <c r="B107" s="59">
        <v>53921.671556051006</v>
      </c>
      <c r="C107" s="74">
        <v>233.03400167199999</v>
      </c>
      <c r="D107" s="74">
        <v>11707.742450015001</v>
      </c>
      <c r="E107" s="60">
        <v>1742.507254481</v>
      </c>
      <c r="F107" s="61">
        <v>3492.1578513310001</v>
      </c>
      <c r="G107" s="61">
        <v>729.11200598100004</v>
      </c>
      <c r="H107" s="61">
        <v>1262.3634301269999</v>
      </c>
      <c r="I107" s="62">
        <v>4481.601908095</v>
      </c>
      <c r="J107" s="74">
        <v>12546.008936823</v>
      </c>
      <c r="K107" s="74">
        <v>26044.84198126</v>
      </c>
      <c r="L107" s="60">
        <v>6404.3453192699999</v>
      </c>
      <c r="M107" s="61">
        <v>10936.731017595001</v>
      </c>
      <c r="N107" s="61">
        <v>1270.633765109</v>
      </c>
      <c r="O107" s="61">
        <v>361.85027835199998</v>
      </c>
      <c r="P107" s="61">
        <v>297.110609157</v>
      </c>
      <c r="Q107" s="61">
        <v>109.944810868</v>
      </c>
      <c r="R107" s="61">
        <v>6240.4344398390003</v>
      </c>
      <c r="S107" s="63">
        <v>423.79174107</v>
      </c>
      <c r="T107" s="162">
        <v>3390.0441862809998</v>
      </c>
      <c r="U107" s="52">
        <v>55015.306103021663</v>
      </c>
      <c r="V107" s="52">
        <v>266.61104677366666</v>
      </c>
      <c r="W107" s="52">
        <v>11952.860319938665</v>
      </c>
      <c r="X107" s="121">
        <v>1734.6119463550001</v>
      </c>
      <c r="Y107" s="121">
        <v>3628.3649943846667</v>
      </c>
      <c r="Z107" s="121">
        <v>709.42110880066673</v>
      </c>
      <c r="AA107" s="121">
        <v>1271.990019093</v>
      </c>
      <c r="AB107" s="121">
        <v>4608.4722513053339</v>
      </c>
      <c r="AC107" s="52">
        <v>12513.153535923333</v>
      </c>
      <c r="AD107" s="52">
        <v>26554.097825377328</v>
      </c>
      <c r="AE107" s="121">
        <v>6567.9204019440003</v>
      </c>
      <c r="AF107" s="121">
        <v>10945.446093757666</v>
      </c>
      <c r="AG107" s="121">
        <v>1415.4691900289999</v>
      </c>
      <c r="AH107" s="121">
        <v>380.69563203133333</v>
      </c>
      <c r="AI107" s="121">
        <v>310.48657310466666</v>
      </c>
      <c r="AJ107" s="121">
        <v>123.26954982566667</v>
      </c>
      <c r="AK107" s="121">
        <v>6348.4783416036662</v>
      </c>
      <c r="AL107" s="121">
        <v>462.33204308133332</v>
      </c>
      <c r="AM107" s="52">
        <v>3728.5833750086672</v>
      </c>
      <c r="AN107" s="53">
        <v>380207.46530795598</v>
      </c>
      <c r="AO107" s="53">
        <v>1365.2860109640001</v>
      </c>
      <c r="AP107" s="53">
        <v>59061.923514508002</v>
      </c>
      <c r="AQ107" s="122">
        <v>15739.094226115998</v>
      </c>
      <c r="AR107" s="122">
        <v>22007.367509064999</v>
      </c>
      <c r="AS107" s="122">
        <v>1775.8645479429999</v>
      </c>
      <c r="AT107" s="122">
        <v>1491.178615537</v>
      </c>
      <c r="AU107" s="122">
        <v>18048.418615847</v>
      </c>
      <c r="AV107" s="53">
        <v>44991.104718686998</v>
      </c>
      <c r="AW107" s="53">
        <v>203770.20246497603</v>
      </c>
      <c r="AX107" s="122">
        <v>59312.550453015996</v>
      </c>
      <c r="AY107" s="122">
        <v>69223.897277465992</v>
      </c>
      <c r="AZ107" s="122">
        <v>32475.8206618</v>
      </c>
      <c r="BA107" s="122">
        <v>1207.4013839649999</v>
      </c>
      <c r="BB107" s="122">
        <v>827.68865703799997</v>
      </c>
      <c r="BC107" s="122">
        <v>1184.749550814</v>
      </c>
      <c r="BD107" s="122">
        <v>31777.977883291998</v>
      </c>
      <c r="BE107" s="122">
        <v>7760.1165975850008</v>
      </c>
      <c r="BF107" s="53">
        <v>71018.948598821007</v>
      </c>
    </row>
    <row r="108" spans="1:58" x14ac:dyDescent="0.25">
      <c r="A108" s="37" t="s">
        <v>235</v>
      </c>
      <c r="B108" s="59">
        <v>54073.381602936002</v>
      </c>
      <c r="C108" s="74">
        <v>240.56060266399999</v>
      </c>
      <c r="D108" s="74">
        <v>11334.071131698001</v>
      </c>
      <c r="E108" s="60">
        <v>1574.534532504</v>
      </c>
      <c r="F108" s="61">
        <v>3399.2990246549998</v>
      </c>
      <c r="G108" s="61">
        <v>750.04131943300001</v>
      </c>
      <c r="H108" s="61">
        <v>1232.112500989</v>
      </c>
      <c r="I108" s="62">
        <v>4378.0837541170004</v>
      </c>
      <c r="J108" s="74">
        <v>12767.343335137</v>
      </c>
      <c r="K108" s="74">
        <v>26256.497722150998</v>
      </c>
      <c r="L108" s="60">
        <v>6448.3004947769996</v>
      </c>
      <c r="M108" s="61">
        <v>10821.314812949</v>
      </c>
      <c r="N108" s="61">
        <v>1455.0942984650001</v>
      </c>
      <c r="O108" s="61">
        <v>353.80793057099999</v>
      </c>
      <c r="P108" s="61">
        <v>290.91066333100002</v>
      </c>
      <c r="Q108" s="61">
        <v>119.34884213300001</v>
      </c>
      <c r="R108" s="61">
        <v>6375.4804446669996</v>
      </c>
      <c r="S108" s="63">
        <v>392.24023525799998</v>
      </c>
      <c r="T108" s="162">
        <v>3474.9088112859999</v>
      </c>
      <c r="U108" s="52">
        <v>54873.347651368007</v>
      </c>
      <c r="V108" s="52">
        <v>241.56855608433332</v>
      </c>
      <c r="W108" s="52">
        <v>11529.644531950667</v>
      </c>
      <c r="X108" s="121">
        <v>1674.8867369943334</v>
      </c>
      <c r="Y108" s="121">
        <v>3494.6243908326664</v>
      </c>
      <c r="Z108" s="121">
        <v>731.56159101399999</v>
      </c>
      <c r="AA108" s="121">
        <v>1253.3332653240002</v>
      </c>
      <c r="AB108" s="121">
        <v>4375.2385477856669</v>
      </c>
      <c r="AC108" s="52">
        <v>12421.024168000333</v>
      </c>
      <c r="AD108" s="52">
        <v>26973.513578875663</v>
      </c>
      <c r="AE108" s="121">
        <v>6717.1925505206664</v>
      </c>
      <c r="AF108" s="121">
        <v>11144.671821139667</v>
      </c>
      <c r="AG108" s="121">
        <v>1512.5937620476668</v>
      </c>
      <c r="AH108" s="121">
        <v>376.94329083266666</v>
      </c>
      <c r="AI108" s="121">
        <v>276.90227277700001</v>
      </c>
      <c r="AJ108" s="121">
        <v>119.760426267</v>
      </c>
      <c r="AK108" s="121">
        <v>6384.7395175049996</v>
      </c>
      <c r="AL108" s="121">
        <v>440.70993778599995</v>
      </c>
      <c r="AM108" s="52">
        <v>3707.5968164570004</v>
      </c>
      <c r="AN108" s="53">
        <v>386392.45602838398</v>
      </c>
      <c r="AO108" s="53">
        <v>1326.775249219</v>
      </c>
      <c r="AP108" s="53">
        <v>56359.416585237006</v>
      </c>
      <c r="AQ108" s="122">
        <v>15033.534173929</v>
      </c>
      <c r="AR108" s="122">
        <v>20315.616306428001</v>
      </c>
      <c r="AS108" s="122">
        <v>1921.5813861219999</v>
      </c>
      <c r="AT108" s="122">
        <v>1541.721643631</v>
      </c>
      <c r="AU108" s="122">
        <v>17546.963075127002</v>
      </c>
      <c r="AV108" s="53">
        <v>47046.557585203002</v>
      </c>
      <c r="AW108" s="53">
        <v>212522.35921998997</v>
      </c>
      <c r="AX108" s="122">
        <v>61709.327674332999</v>
      </c>
      <c r="AY108" s="122">
        <v>67846.249567059</v>
      </c>
      <c r="AZ108" s="122">
        <v>38755.423093599995</v>
      </c>
      <c r="BA108" s="122">
        <v>1720.2542488660001</v>
      </c>
      <c r="BB108" s="122">
        <v>798.80465930000014</v>
      </c>
      <c r="BC108" s="122">
        <v>1009.531291771</v>
      </c>
      <c r="BD108" s="122">
        <v>34048.294226981001</v>
      </c>
      <c r="BE108" s="122">
        <v>6634.4744580799997</v>
      </c>
      <c r="BF108" s="53">
        <v>69137.347388734997</v>
      </c>
    </row>
    <row r="109" spans="1:58" x14ac:dyDescent="0.25">
      <c r="A109" s="37" t="s">
        <v>236</v>
      </c>
      <c r="B109" s="59">
        <v>54216.803139064999</v>
      </c>
      <c r="C109" s="74">
        <v>239.97079315400001</v>
      </c>
      <c r="D109" s="74">
        <v>11243.604154627001</v>
      </c>
      <c r="E109" s="60">
        <v>1640.7560754680001</v>
      </c>
      <c r="F109" s="61">
        <v>3350.0740605649999</v>
      </c>
      <c r="G109" s="61">
        <v>678.85298319000003</v>
      </c>
      <c r="H109" s="61">
        <v>1159.968036813</v>
      </c>
      <c r="I109" s="62">
        <v>4413.9529985910003</v>
      </c>
      <c r="J109" s="74">
        <v>12583.527759205999</v>
      </c>
      <c r="K109" s="74">
        <v>26966.403438238998</v>
      </c>
      <c r="L109" s="60">
        <v>6589.120153371</v>
      </c>
      <c r="M109" s="61">
        <v>11603.009936492999</v>
      </c>
      <c r="N109" s="61">
        <v>1352.760941282</v>
      </c>
      <c r="O109" s="61">
        <v>324.03230293299998</v>
      </c>
      <c r="P109" s="61">
        <v>253.25618468499999</v>
      </c>
      <c r="Q109" s="61">
        <v>119.51264465600001</v>
      </c>
      <c r="R109" s="61">
        <v>6358.7968740189999</v>
      </c>
      <c r="S109" s="63">
        <v>365.91440080000001</v>
      </c>
      <c r="T109" s="162">
        <v>3183.2969938390002</v>
      </c>
      <c r="U109" s="52">
        <v>55233.239213377994</v>
      </c>
      <c r="V109" s="52">
        <v>263.88613865233333</v>
      </c>
      <c r="W109" s="52">
        <v>11419.872355751335</v>
      </c>
      <c r="X109" s="121">
        <v>1650.8136841493333</v>
      </c>
      <c r="Y109" s="121">
        <v>3477.9876269503334</v>
      </c>
      <c r="Z109" s="121">
        <v>696.00733438833333</v>
      </c>
      <c r="AA109" s="121">
        <v>1222.524148877</v>
      </c>
      <c r="AB109" s="121">
        <v>4372.5395613863329</v>
      </c>
      <c r="AC109" s="52">
        <v>12523.908253664667</v>
      </c>
      <c r="AD109" s="52">
        <v>27537.901605487001</v>
      </c>
      <c r="AE109" s="121">
        <v>6679.3582525603342</v>
      </c>
      <c r="AF109" s="121">
        <v>11605.021677643666</v>
      </c>
      <c r="AG109" s="121">
        <v>1508.6760982256667</v>
      </c>
      <c r="AH109" s="121">
        <v>359.98406385933339</v>
      </c>
      <c r="AI109" s="121">
        <v>282.47978420433333</v>
      </c>
      <c r="AJ109" s="121">
        <v>122.279484176</v>
      </c>
      <c r="AK109" s="121">
        <v>6561.5653930906665</v>
      </c>
      <c r="AL109" s="121">
        <v>418.53685172700006</v>
      </c>
      <c r="AM109" s="52">
        <v>3487.6708598226669</v>
      </c>
      <c r="AN109" s="53">
        <v>375158.81205369998</v>
      </c>
      <c r="AO109" s="53">
        <v>1299.309641456</v>
      </c>
      <c r="AP109" s="53">
        <v>55486.200779643004</v>
      </c>
      <c r="AQ109" s="122">
        <v>15118.376944000998</v>
      </c>
      <c r="AR109" s="122">
        <v>19812.206976914</v>
      </c>
      <c r="AS109" s="122">
        <v>1873.1752569820001</v>
      </c>
      <c r="AT109" s="122">
        <v>1452.8243658040001</v>
      </c>
      <c r="AU109" s="122">
        <v>17229.617235942002</v>
      </c>
      <c r="AV109" s="53">
        <v>45969.707402845997</v>
      </c>
      <c r="AW109" s="53">
        <v>211724.76503001101</v>
      </c>
      <c r="AX109" s="122">
        <v>59162.199238364003</v>
      </c>
      <c r="AY109" s="122">
        <v>70309.939146339006</v>
      </c>
      <c r="AZ109" s="122">
        <v>39394.750770231003</v>
      </c>
      <c r="BA109" s="122">
        <v>1759.7365399729999</v>
      </c>
      <c r="BB109" s="122">
        <v>883.14486252100005</v>
      </c>
      <c r="BC109" s="122">
        <v>1080.5157697630002</v>
      </c>
      <c r="BD109" s="122">
        <v>33420.528020502999</v>
      </c>
      <c r="BE109" s="122">
        <v>5713.9506823169995</v>
      </c>
      <c r="BF109" s="53">
        <v>60678.829199743996</v>
      </c>
    </row>
    <row r="110" spans="1:58" x14ac:dyDescent="0.25">
      <c r="A110" s="98" t="s">
        <v>237</v>
      </c>
      <c r="B110" s="99">
        <v>52709.170723185998</v>
      </c>
      <c r="C110" s="100">
        <v>232.558599155</v>
      </c>
      <c r="D110" s="100">
        <v>10920.125512703</v>
      </c>
      <c r="E110" s="101">
        <v>1574.490094534</v>
      </c>
      <c r="F110" s="102">
        <v>3175.822028349</v>
      </c>
      <c r="G110" s="102">
        <v>685.73375088099999</v>
      </c>
      <c r="H110" s="102">
        <v>1222.277252159</v>
      </c>
      <c r="I110" s="103">
        <v>4261.8023867800002</v>
      </c>
      <c r="J110" s="100">
        <v>12678.397031512999</v>
      </c>
      <c r="K110" s="100">
        <v>25734.984582145</v>
      </c>
      <c r="L110" s="101">
        <v>6396.0611967229997</v>
      </c>
      <c r="M110" s="102">
        <v>10698.380222633999</v>
      </c>
      <c r="N110" s="102">
        <v>1155.855778029</v>
      </c>
      <c r="O110" s="102">
        <v>303.45388541199998</v>
      </c>
      <c r="P110" s="102">
        <v>262.11534092900001</v>
      </c>
      <c r="Q110" s="102">
        <v>137.827909726</v>
      </c>
      <c r="R110" s="102">
        <v>6426.9638472750003</v>
      </c>
      <c r="S110" s="104">
        <v>354.326401417</v>
      </c>
      <c r="T110" s="163">
        <v>3143.1049976700001</v>
      </c>
      <c r="U110" s="100">
        <v>54259.797818479659</v>
      </c>
      <c r="V110" s="100">
        <v>231.30347115333333</v>
      </c>
      <c r="W110" s="100">
        <v>11203.043916616667</v>
      </c>
      <c r="X110" s="120">
        <v>1648.3588114456668</v>
      </c>
      <c r="Y110" s="120">
        <v>3393.7036813136669</v>
      </c>
      <c r="Z110" s="120">
        <v>673.59066421033333</v>
      </c>
      <c r="AA110" s="120">
        <v>1203.6892477399999</v>
      </c>
      <c r="AB110" s="120">
        <v>4283.7015119069993</v>
      </c>
      <c r="AC110" s="100">
        <v>12329.099911221332</v>
      </c>
      <c r="AD110" s="100">
        <v>27162.068322250005</v>
      </c>
      <c r="AE110" s="120">
        <v>6750.6503830586662</v>
      </c>
      <c r="AF110" s="120">
        <v>11302.459106777</v>
      </c>
      <c r="AG110" s="120">
        <v>1428.6233178963332</v>
      </c>
      <c r="AH110" s="120">
        <v>326.42598941033333</v>
      </c>
      <c r="AI110" s="120">
        <v>255.85867160500001</v>
      </c>
      <c r="AJ110" s="120">
        <v>137.05950483466668</v>
      </c>
      <c r="AK110" s="120">
        <v>6552.3395827503336</v>
      </c>
      <c r="AL110" s="120">
        <v>408.65176591766664</v>
      </c>
      <c r="AM110" s="100">
        <v>3334.2821972383331</v>
      </c>
      <c r="AN110" s="100">
        <v>375429.98630303203</v>
      </c>
      <c r="AO110" s="100">
        <v>1419.9051375690001</v>
      </c>
      <c r="AP110" s="100">
        <v>57225.729685945997</v>
      </c>
      <c r="AQ110" s="120">
        <v>15641.258872885999</v>
      </c>
      <c r="AR110" s="120">
        <v>22172.328088961</v>
      </c>
      <c r="AS110" s="120">
        <v>1697.5474197410001</v>
      </c>
      <c r="AT110" s="120">
        <v>1470.4487234180001</v>
      </c>
      <c r="AU110" s="120">
        <v>16244.14658094</v>
      </c>
      <c r="AV110" s="100">
        <v>45403.232293920002</v>
      </c>
      <c r="AW110" s="100">
        <v>208530.556890306</v>
      </c>
      <c r="AX110" s="120">
        <v>58931.145692425001</v>
      </c>
      <c r="AY110" s="120">
        <v>70288.709581507996</v>
      </c>
      <c r="AZ110" s="120">
        <v>33682.278690943</v>
      </c>
      <c r="BA110" s="120">
        <v>1438.1025007769999</v>
      </c>
      <c r="BB110" s="120">
        <v>735.46810824499994</v>
      </c>
      <c r="BC110" s="120">
        <v>1202.8469231670001</v>
      </c>
      <c r="BD110" s="120">
        <v>35790.189314539006</v>
      </c>
      <c r="BE110" s="120">
        <v>6461.8160787019997</v>
      </c>
      <c r="BF110" s="100">
        <v>62850.562295290998</v>
      </c>
    </row>
    <row r="111" spans="1:58" x14ac:dyDescent="0.25">
      <c r="A111" s="37" t="s">
        <v>238</v>
      </c>
      <c r="B111" s="59">
        <v>51938.715192641001</v>
      </c>
      <c r="C111" s="74">
        <v>231.79485780799999</v>
      </c>
      <c r="D111" s="74">
        <v>10980.578810318002</v>
      </c>
      <c r="E111" s="60">
        <v>1601.7062796519999</v>
      </c>
      <c r="F111" s="61">
        <v>3113.6778276479999</v>
      </c>
      <c r="G111" s="61">
        <v>684.88616164500002</v>
      </c>
      <c r="H111" s="61">
        <v>1046.6547079090001</v>
      </c>
      <c r="I111" s="62">
        <v>4533.6538334639999</v>
      </c>
      <c r="J111" s="74">
        <v>12439.753556287</v>
      </c>
      <c r="K111" s="74">
        <v>24999.070937732002</v>
      </c>
      <c r="L111" s="60">
        <v>6305.0348164750003</v>
      </c>
      <c r="M111" s="61">
        <v>10294.338065467</v>
      </c>
      <c r="N111" s="61">
        <v>1101.089527847</v>
      </c>
      <c r="O111" s="61">
        <v>309.79842798999999</v>
      </c>
      <c r="P111" s="61">
        <v>261.34353954800002</v>
      </c>
      <c r="Q111" s="61">
        <v>140.32294955899999</v>
      </c>
      <c r="R111" s="61">
        <v>6238.1351091200004</v>
      </c>
      <c r="S111" s="63">
        <v>349.00850172600002</v>
      </c>
      <c r="T111" s="162">
        <v>3287.5170304960002</v>
      </c>
      <c r="U111" s="52">
        <v>52815.231671591668</v>
      </c>
      <c r="V111" s="52">
        <v>209.51519521433332</v>
      </c>
      <c r="W111" s="52">
        <v>11031.326934246003</v>
      </c>
      <c r="X111" s="121">
        <v>1640.9198731026665</v>
      </c>
      <c r="Y111" s="121">
        <v>3256.9676864593334</v>
      </c>
      <c r="Z111" s="121">
        <v>672.59480487400003</v>
      </c>
      <c r="AA111" s="121">
        <v>1096.2153855876668</v>
      </c>
      <c r="AB111" s="121">
        <v>4364.6291842223336</v>
      </c>
      <c r="AC111" s="52">
        <v>12225.086691914999</v>
      </c>
      <c r="AD111" s="52">
        <v>25977.682327120667</v>
      </c>
      <c r="AE111" s="121">
        <v>6634.9415695739999</v>
      </c>
      <c r="AF111" s="121">
        <v>10484.177756240666</v>
      </c>
      <c r="AG111" s="121">
        <v>1357.6726887763332</v>
      </c>
      <c r="AH111" s="121">
        <v>326.28914778366669</v>
      </c>
      <c r="AI111" s="121">
        <v>265.27235744733332</v>
      </c>
      <c r="AJ111" s="121">
        <v>146.46032991033334</v>
      </c>
      <c r="AK111" s="121">
        <v>6366.3780365873326</v>
      </c>
      <c r="AL111" s="121">
        <v>396.49044080100003</v>
      </c>
      <c r="AM111" s="52">
        <v>3371.6205230956671</v>
      </c>
      <c r="AN111" s="53">
        <v>369012.650011922</v>
      </c>
      <c r="AO111" s="53">
        <v>1139.0988716870002</v>
      </c>
      <c r="AP111" s="53">
        <v>57107.793012462003</v>
      </c>
      <c r="AQ111" s="122">
        <v>15097.380763579</v>
      </c>
      <c r="AR111" s="122">
        <v>21040.518480141</v>
      </c>
      <c r="AS111" s="122">
        <v>1984.8314575230002</v>
      </c>
      <c r="AT111" s="122">
        <v>1152.1773365829999</v>
      </c>
      <c r="AU111" s="122">
        <v>17832.884974635999</v>
      </c>
      <c r="AV111" s="53">
        <v>47301.962742743002</v>
      </c>
      <c r="AW111" s="53">
        <v>198136.54666108001</v>
      </c>
      <c r="AX111" s="122">
        <v>57916.027494727001</v>
      </c>
      <c r="AY111" s="122">
        <v>68400.123141873002</v>
      </c>
      <c r="AZ111" s="122">
        <v>29214.592398355999</v>
      </c>
      <c r="BA111" s="122">
        <v>1040.142534355</v>
      </c>
      <c r="BB111" s="122">
        <v>723.28440273199999</v>
      </c>
      <c r="BC111" s="122">
        <v>1192.3868731289999</v>
      </c>
      <c r="BD111" s="122">
        <v>32944.049414715002</v>
      </c>
      <c r="BE111" s="122">
        <v>6705.9404011930001</v>
      </c>
      <c r="BF111" s="53">
        <v>65327.248723950004</v>
      </c>
    </row>
    <row r="112" spans="1:58" x14ac:dyDescent="0.25">
      <c r="A112" s="37" t="s">
        <v>239</v>
      </c>
      <c r="B112" s="59">
        <v>52136.820518334003</v>
      </c>
      <c r="C112" s="74">
        <v>263.35905726800002</v>
      </c>
      <c r="D112" s="74">
        <v>10954.866060923001</v>
      </c>
      <c r="E112" s="60">
        <v>1584.9437463009999</v>
      </c>
      <c r="F112" s="61">
        <v>3036.7414496040001</v>
      </c>
      <c r="G112" s="61">
        <v>733.25786836400005</v>
      </c>
      <c r="H112" s="61">
        <v>1079.654454962</v>
      </c>
      <c r="I112" s="62">
        <v>4520.2685416920003</v>
      </c>
      <c r="J112" s="74">
        <v>12219.683490371999</v>
      </c>
      <c r="K112" s="74">
        <v>25601.791608304</v>
      </c>
      <c r="L112" s="60">
        <v>6320.6008631699997</v>
      </c>
      <c r="M112" s="61">
        <v>10686.932434881001</v>
      </c>
      <c r="N112" s="61">
        <v>1188.1299935279999</v>
      </c>
      <c r="O112" s="61">
        <v>304.39272179199997</v>
      </c>
      <c r="P112" s="61">
        <v>281.596387101</v>
      </c>
      <c r="Q112" s="61">
        <v>107.099151408</v>
      </c>
      <c r="R112" s="61">
        <v>6315.8918878439999</v>
      </c>
      <c r="S112" s="63">
        <v>397.14816858</v>
      </c>
      <c r="T112" s="162">
        <v>3097.120301467</v>
      </c>
      <c r="U112" s="52">
        <v>52491.279486607003</v>
      </c>
      <c r="V112" s="52">
        <v>249.115586033</v>
      </c>
      <c r="W112" s="52">
        <v>11114.905019153666</v>
      </c>
      <c r="X112" s="121">
        <v>1594.0217572636666</v>
      </c>
      <c r="Y112" s="121">
        <v>3230.1052502233338</v>
      </c>
      <c r="Z112" s="121">
        <v>709.50756906733341</v>
      </c>
      <c r="AA112" s="121">
        <v>1057.7585707586666</v>
      </c>
      <c r="AB112" s="121">
        <v>4523.5118718406666</v>
      </c>
      <c r="AC112" s="52">
        <v>11896.452680943667</v>
      </c>
      <c r="AD112" s="52">
        <v>25923.511421316332</v>
      </c>
      <c r="AE112" s="121">
        <v>6498.4303458280001</v>
      </c>
      <c r="AF112" s="121">
        <v>10517.201786019001</v>
      </c>
      <c r="AG112" s="121">
        <v>1362.8240786879999</v>
      </c>
      <c r="AH112" s="121">
        <v>287.87604017000001</v>
      </c>
      <c r="AI112" s="121">
        <v>295.07919766466665</v>
      </c>
      <c r="AJ112" s="121">
        <v>123.87557898866667</v>
      </c>
      <c r="AK112" s="121">
        <v>6411.1301160459998</v>
      </c>
      <c r="AL112" s="121">
        <v>427.09427791200005</v>
      </c>
      <c r="AM112" s="52">
        <v>3307.2947791603328</v>
      </c>
      <c r="AN112" s="53">
        <v>367400.702940427</v>
      </c>
      <c r="AO112" s="53">
        <v>1326.6460929479999</v>
      </c>
      <c r="AP112" s="53">
        <v>56215.562590110996</v>
      </c>
      <c r="AQ112" s="122">
        <v>15045.724864732001</v>
      </c>
      <c r="AR112" s="122">
        <v>20633.884016593001</v>
      </c>
      <c r="AS112" s="122">
        <v>1839.2392923810003</v>
      </c>
      <c r="AT112" s="122">
        <v>1118.3805545320001</v>
      </c>
      <c r="AU112" s="122">
        <v>17578.333861873001</v>
      </c>
      <c r="AV112" s="53">
        <v>45306.609444100999</v>
      </c>
      <c r="AW112" s="53">
        <v>201225.11658387401</v>
      </c>
      <c r="AX112" s="122">
        <v>57298.150958183003</v>
      </c>
      <c r="AY112" s="122">
        <v>68825.368637794003</v>
      </c>
      <c r="AZ112" s="122">
        <v>30105.648501290998</v>
      </c>
      <c r="BA112" s="122">
        <v>1168.322121161</v>
      </c>
      <c r="BB112" s="122">
        <v>1587.6071267010002</v>
      </c>
      <c r="BC112" s="122">
        <v>1199.5348119369999</v>
      </c>
      <c r="BD112" s="122">
        <v>34698.685893229995</v>
      </c>
      <c r="BE112" s="122">
        <v>6341.7985335770009</v>
      </c>
      <c r="BF112" s="53">
        <v>63326.768229392997</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0" type="noConversion"/>
  <pageMargins left="0.7" right="0.7" top="0.75" bottom="0.75" header="0.3" footer="0.3"/>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82"/>
  <sheetViews>
    <sheetView zoomScaleNormal="100" workbookViewId="0">
      <pane xSplit="1" ySplit="10" topLeftCell="B107" activePane="bottomRight" state="frozen"/>
      <selection activeCell="AV114" sqref="A1:XFD1048576"/>
      <selection pane="topRight" activeCell="AV114" sqref="A1:XFD1048576"/>
      <selection pane="bottomLeft" activeCell="AV114" sqref="A1:XFD1048576"/>
      <selection pane="bottomRight" activeCell="AV11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31</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138</v>
      </c>
      <c r="B11" s="59">
        <v>903.79740086700008</v>
      </c>
      <c r="C11" s="74">
        <v>8.5070881390000004</v>
      </c>
      <c r="D11" s="74">
        <v>351.07997521699997</v>
      </c>
      <c r="E11" s="60">
        <v>53.841314486000002</v>
      </c>
      <c r="F11" s="61">
        <v>51.377009805</v>
      </c>
      <c r="G11" s="61">
        <v>10.964691379</v>
      </c>
      <c r="H11" s="61">
        <v>0</v>
      </c>
      <c r="I11" s="62">
        <v>234.89695954699999</v>
      </c>
      <c r="J11" s="74">
        <v>381.746305398</v>
      </c>
      <c r="K11" s="74">
        <v>160.95166088799999</v>
      </c>
      <c r="L11" s="60">
        <v>47.23157836</v>
      </c>
      <c r="M11" s="61">
        <v>15.507476090999999</v>
      </c>
      <c r="N11" s="61">
        <v>20.845059486</v>
      </c>
      <c r="O11" s="61">
        <v>0</v>
      </c>
      <c r="P11" s="61">
        <v>6.6166241079999999</v>
      </c>
      <c r="Q11" s="61">
        <v>24.008893192999999</v>
      </c>
      <c r="R11" s="61">
        <v>46.742029649999999</v>
      </c>
      <c r="S11" s="63">
        <v>0</v>
      </c>
      <c r="T11" s="162">
        <v>1.5123712250000001</v>
      </c>
      <c r="U11" s="52">
        <v>898.857729275</v>
      </c>
      <c r="V11" s="52">
        <v>4.5285782846666667</v>
      </c>
      <c r="W11" s="52">
        <v>366.04811755899999</v>
      </c>
      <c r="X11" s="121">
        <v>65.520367639666674</v>
      </c>
      <c r="Y11" s="121">
        <v>56.387929068000005</v>
      </c>
      <c r="Z11" s="121">
        <v>9.5145247813333338</v>
      </c>
      <c r="AA11" s="121">
        <v>0.13258701133333334</v>
      </c>
      <c r="AB11" s="121">
        <v>234.49270905866669</v>
      </c>
      <c r="AC11" s="52">
        <v>374.70323508600001</v>
      </c>
      <c r="AD11" s="52">
        <v>152.66827159266668</v>
      </c>
      <c r="AE11" s="121">
        <v>56.069323306333331</v>
      </c>
      <c r="AF11" s="121">
        <v>16.007305025666668</v>
      </c>
      <c r="AG11" s="121">
        <v>8.6896079506666677</v>
      </c>
      <c r="AH11" s="121">
        <v>0.48625657900000002</v>
      </c>
      <c r="AI11" s="121">
        <v>9.0434689136666666</v>
      </c>
      <c r="AJ11" s="121">
        <v>14.426202706333333</v>
      </c>
      <c r="AK11" s="121">
        <v>47.864312646999998</v>
      </c>
      <c r="AL11" s="121">
        <v>8.1794463999999997E-2</v>
      </c>
      <c r="AM11" s="52">
        <v>0.90952675266666672</v>
      </c>
      <c r="AN11" s="53">
        <v>4430.8923966580005</v>
      </c>
      <c r="AO11" s="53">
        <v>24.322043065999999</v>
      </c>
      <c r="AP11" s="53">
        <v>1615.8015138569999</v>
      </c>
      <c r="AQ11" s="122">
        <v>729.29392341300002</v>
      </c>
      <c r="AR11" s="122">
        <v>181.76042787099999</v>
      </c>
      <c r="AS11" s="122">
        <v>40.643136089000002</v>
      </c>
      <c r="AT11" s="122">
        <v>3.3055378279999998</v>
      </c>
      <c r="AU11" s="122">
        <v>660.79848865600002</v>
      </c>
      <c r="AV11" s="53">
        <v>1468.7751138250001</v>
      </c>
      <c r="AW11" s="53">
        <v>1315.800349572</v>
      </c>
      <c r="AX11" s="122">
        <v>422.253783118</v>
      </c>
      <c r="AY11" s="122">
        <v>219.042167933</v>
      </c>
      <c r="AZ11" s="122">
        <v>238.73726500500001</v>
      </c>
      <c r="BA11" s="122">
        <v>2.0697027810000002</v>
      </c>
      <c r="BB11" s="122">
        <v>175.253393956</v>
      </c>
      <c r="BC11" s="122">
        <v>91.010226425000013</v>
      </c>
      <c r="BD11" s="122">
        <v>165.36410757300001</v>
      </c>
      <c r="BE11" s="122">
        <v>2.0697027810000002</v>
      </c>
      <c r="BF11" s="53">
        <v>6.1933763380000002</v>
      </c>
    </row>
    <row r="12" spans="1:58" s="29" customFormat="1" x14ac:dyDescent="0.25">
      <c r="A12" s="37" t="s">
        <v>139</v>
      </c>
      <c r="B12" s="59">
        <v>935.25382597199996</v>
      </c>
      <c r="C12" s="74">
        <v>0.92126413699999998</v>
      </c>
      <c r="D12" s="74">
        <v>377.595987159</v>
      </c>
      <c r="E12" s="60">
        <v>84.665751908999994</v>
      </c>
      <c r="F12" s="61">
        <v>49.416361958000003</v>
      </c>
      <c r="G12" s="61">
        <v>18.241029917999999</v>
      </c>
      <c r="H12" s="61">
        <v>6.1573096779999998</v>
      </c>
      <c r="I12" s="62">
        <v>219.115533696</v>
      </c>
      <c r="J12" s="74">
        <v>384.97322743199999</v>
      </c>
      <c r="K12" s="74">
        <v>169.92081896900001</v>
      </c>
      <c r="L12" s="60">
        <v>65.590100495000002</v>
      </c>
      <c r="M12" s="61">
        <v>14.288226247000001</v>
      </c>
      <c r="N12" s="61">
        <v>18.034527639</v>
      </c>
      <c r="O12" s="61">
        <v>0</v>
      </c>
      <c r="P12" s="61">
        <v>3.3165508940000001</v>
      </c>
      <c r="Q12" s="61">
        <v>25.426890189000002</v>
      </c>
      <c r="R12" s="61">
        <v>42.343259367999998</v>
      </c>
      <c r="S12" s="63">
        <v>0.92126413699999998</v>
      </c>
      <c r="T12" s="162">
        <v>1.842528275</v>
      </c>
      <c r="U12" s="52">
        <v>939.4571817420001</v>
      </c>
      <c r="V12" s="52">
        <v>4.5024130836666663</v>
      </c>
      <c r="W12" s="52">
        <v>371.11899896866663</v>
      </c>
      <c r="X12" s="121">
        <v>72.156595852666669</v>
      </c>
      <c r="Y12" s="121">
        <v>56.525851002333333</v>
      </c>
      <c r="Z12" s="121">
        <v>12.395933596000001</v>
      </c>
      <c r="AA12" s="121">
        <v>3.2955289413333335</v>
      </c>
      <c r="AB12" s="121">
        <v>226.74508957633336</v>
      </c>
      <c r="AC12" s="52">
        <v>385.57234115900002</v>
      </c>
      <c r="AD12" s="52">
        <v>176.689140993</v>
      </c>
      <c r="AE12" s="121">
        <v>59.638349529000003</v>
      </c>
      <c r="AF12" s="121">
        <v>14.439063208666667</v>
      </c>
      <c r="AG12" s="121">
        <v>20.099076895666666</v>
      </c>
      <c r="AH12" s="121">
        <v>1.4801533333333334E-2</v>
      </c>
      <c r="AI12" s="121">
        <v>10.884891815000001</v>
      </c>
      <c r="AJ12" s="121">
        <v>29.313032541666669</v>
      </c>
      <c r="AK12" s="121">
        <v>41.250105960333336</v>
      </c>
      <c r="AL12" s="121">
        <v>1.0498195093333333</v>
      </c>
      <c r="AM12" s="52">
        <v>1.5742875376666667</v>
      </c>
      <c r="AN12" s="53">
        <v>5219.5896369410002</v>
      </c>
      <c r="AO12" s="53">
        <v>11.751449560000001</v>
      </c>
      <c r="AP12" s="53">
        <v>1913.4804498660001</v>
      </c>
      <c r="AQ12" s="122">
        <v>808.11119779000001</v>
      </c>
      <c r="AR12" s="122">
        <v>230.29306251200001</v>
      </c>
      <c r="AS12" s="122">
        <v>70.893451802999991</v>
      </c>
      <c r="AT12" s="122">
        <v>10.195023564</v>
      </c>
      <c r="AU12" s="122">
        <v>793.98771419699995</v>
      </c>
      <c r="AV12" s="53">
        <v>1504.7434813680002</v>
      </c>
      <c r="AW12" s="53">
        <v>1779.7793533939998</v>
      </c>
      <c r="AX12" s="122">
        <v>543.54117058799989</v>
      </c>
      <c r="AY12" s="122">
        <v>137.72233839400002</v>
      </c>
      <c r="AZ12" s="122">
        <v>561.95153656299999</v>
      </c>
      <c r="BA12" s="122">
        <v>1.0115727320000001</v>
      </c>
      <c r="BB12" s="122">
        <v>223.75186712999999</v>
      </c>
      <c r="BC12" s="122">
        <v>159.86889933500001</v>
      </c>
      <c r="BD12" s="122">
        <v>148.011533001</v>
      </c>
      <c r="BE12" s="122">
        <v>3.920435651</v>
      </c>
      <c r="BF12" s="53">
        <v>9.8349027529999997</v>
      </c>
    </row>
    <row r="13" spans="1:58" s="29" customFormat="1" x14ac:dyDescent="0.25">
      <c r="A13" s="37" t="s">
        <v>140</v>
      </c>
      <c r="B13" s="59">
        <v>964.94257006099997</v>
      </c>
      <c r="C13" s="74">
        <v>0.92896215299999996</v>
      </c>
      <c r="D13" s="74">
        <v>417.209772128</v>
      </c>
      <c r="E13" s="60">
        <v>132.172148639</v>
      </c>
      <c r="F13" s="61">
        <v>51.678684699999998</v>
      </c>
      <c r="G13" s="61">
        <v>11.890715558</v>
      </c>
      <c r="H13" s="61">
        <v>0.94072116800000005</v>
      </c>
      <c r="I13" s="62">
        <v>220.52750206299999</v>
      </c>
      <c r="J13" s="74">
        <v>382.24822678200002</v>
      </c>
      <c r="K13" s="74">
        <v>163.62664684499998</v>
      </c>
      <c r="L13" s="60">
        <v>57.103388181</v>
      </c>
      <c r="M13" s="61">
        <v>17.301882271</v>
      </c>
      <c r="N13" s="61">
        <v>12.915147985999999</v>
      </c>
      <c r="O13" s="61">
        <v>0</v>
      </c>
      <c r="P13" s="61">
        <v>4.0874334729999999</v>
      </c>
      <c r="Q13" s="61">
        <v>13.562847433</v>
      </c>
      <c r="R13" s="61">
        <v>41.934628748000002</v>
      </c>
      <c r="S13" s="63">
        <v>16.721318752999998</v>
      </c>
      <c r="T13" s="162">
        <v>0.92896215299999996</v>
      </c>
      <c r="U13" s="52">
        <v>954.9676230660001</v>
      </c>
      <c r="V13" s="52">
        <v>0.59788523833333329</v>
      </c>
      <c r="W13" s="52">
        <v>411.67670214200001</v>
      </c>
      <c r="X13" s="121">
        <v>123.89865003300001</v>
      </c>
      <c r="Y13" s="121">
        <v>54.16147651033333</v>
      </c>
      <c r="Z13" s="121">
        <v>11.779983793333335</v>
      </c>
      <c r="AA13" s="121">
        <v>0.86847053266666663</v>
      </c>
      <c r="AB13" s="121">
        <v>220.96812127266665</v>
      </c>
      <c r="AC13" s="52">
        <v>375.10509689566669</v>
      </c>
      <c r="AD13" s="52">
        <v>165.22550694466668</v>
      </c>
      <c r="AE13" s="121">
        <v>54.779297794999998</v>
      </c>
      <c r="AF13" s="121">
        <v>19.646580669333336</v>
      </c>
      <c r="AG13" s="121">
        <v>13.084473209333332</v>
      </c>
      <c r="AH13" s="121">
        <v>0.7991153156666666</v>
      </c>
      <c r="AI13" s="121">
        <v>2.2377660110000002</v>
      </c>
      <c r="AJ13" s="121">
        <v>15.565751190999999</v>
      </c>
      <c r="AK13" s="121">
        <v>53.254913535333337</v>
      </c>
      <c r="AL13" s="121">
        <v>5.8576092179999995</v>
      </c>
      <c r="AM13" s="52">
        <v>2.3624318453333335</v>
      </c>
      <c r="AN13" s="53">
        <v>5433.7116631719991</v>
      </c>
      <c r="AO13" s="53">
        <v>4.0643882839999996</v>
      </c>
      <c r="AP13" s="53">
        <v>2552.618492436</v>
      </c>
      <c r="AQ13" s="122">
        <v>1412.738088374</v>
      </c>
      <c r="AR13" s="122">
        <v>246.91083522299999</v>
      </c>
      <c r="AS13" s="122">
        <v>71.245000312000002</v>
      </c>
      <c r="AT13" s="122">
        <v>2.0670087209999997</v>
      </c>
      <c r="AU13" s="122">
        <v>819.65755980599999</v>
      </c>
      <c r="AV13" s="53">
        <v>1439.1236599020001</v>
      </c>
      <c r="AW13" s="53">
        <v>1426.0199575909999</v>
      </c>
      <c r="AX13" s="122">
        <v>499.65996024700007</v>
      </c>
      <c r="AY13" s="122">
        <v>145.26978352699999</v>
      </c>
      <c r="AZ13" s="122">
        <v>447.61208361299998</v>
      </c>
      <c r="BA13" s="122">
        <v>2.9077567200000001</v>
      </c>
      <c r="BB13" s="122">
        <v>52.705804239999999</v>
      </c>
      <c r="BC13" s="122">
        <v>73.644480873000006</v>
      </c>
      <c r="BD13" s="122">
        <v>191.02821187200001</v>
      </c>
      <c r="BE13" s="122">
        <v>13.191876498999999</v>
      </c>
      <c r="BF13" s="53">
        <v>11.885164959000001</v>
      </c>
    </row>
    <row r="14" spans="1:58" s="105" customFormat="1" x14ac:dyDescent="0.25">
      <c r="A14" s="98" t="s">
        <v>141</v>
      </c>
      <c r="B14" s="99">
        <v>943.70433866400003</v>
      </c>
      <c r="C14" s="100">
        <v>0.35076232699999998</v>
      </c>
      <c r="D14" s="100">
        <v>357.57134053800002</v>
      </c>
      <c r="E14" s="101">
        <v>57.759767177000001</v>
      </c>
      <c r="F14" s="102">
        <v>58.671401701000001</v>
      </c>
      <c r="G14" s="102">
        <v>8.2429146880000008</v>
      </c>
      <c r="H14" s="102">
        <v>0</v>
      </c>
      <c r="I14" s="103">
        <v>232.89725697200001</v>
      </c>
      <c r="J14" s="100">
        <v>361.26907819600001</v>
      </c>
      <c r="K14" s="100">
        <v>222.23320247700002</v>
      </c>
      <c r="L14" s="101">
        <v>97.878594680999996</v>
      </c>
      <c r="M14" s="102">
        <v>14.782766125</v>
      </c>
      <c r="N14" s="102">
        <v>13.198413733000001</v>
      </c>
      <c r="O14" s="102">
        <v>0</v>
      </c>
      <c r="P14" s="102">
        <v>12.627443777</v>
      </c>
      <c r="Q14" s="102">
        <v>23.851838245</v>
      </c>
      <c r="R14" s="102">
        <v>59.017240098000002</v>
      </c>
      <c r="S14" s="104">
        <v>0.876905818</v>
      </c>
      <c r="T14" s="163">
        <v>2.2799551259999999</v>
      </c>
      <c r="U14" s="100">
        <v>951.00481428700004</v>
      </c>
      <c r="V14" s="100">
        <v>0.47307005566666671</v>
      </c>
      <c r="W14" s="100">
        <v>368.84466564333337</v>
      </c>
      <c r="X14" s="120">
        <v>95.899770648000001</v>
      </c>
      <c r="Y14" s="120">
        <v>56.364110348333334</v>
      </c>
      <c r="Z14" s="120">
        <v>7.6402565943333336</v>
      </c>
      <c r="AA14" s="120">
        <v>7.4217405666666666E-2</v>
      </c>
      <c r="AB14" s="120">
        <v>208.86631064699998</v>
      </c>
      <c r="AC14" s="100">
        <v>377.87579168966664</v>
      </c>
      <c r="AD14" s="100">
        <v>197.1466597356667</v>
      </c>
      <c r="AE14" s="120">
        <v>67.149843186666672</v>
      </c>
      <c r="AF14" s="120">
        <v>13.350770602000003</v>
      </c>
      <c r="AG14" s="120">
        <v>12.798466401666666</v>
      </c>
      <c r="AH14" s="120">
        <v>0</v>
      </c>
      <c r="AI14" s="120">
        <v>10.170468811000001</v>
      </c>
      <c r="AJ14" s="120">
        <v>26.011683198</v>
      </c>
      <c r="AK14" s="120">
        <v>66.462619457333332</v>
      </c>
      <c r="AL14" s="120">
        <v>1.2028080790000002</v>
      </c>
      <c r="AM14" s="100">
        <v>6.6646271626666662</v>
      </c>
      <c r="AN14" s="100">
        <v>5195.8092424850001</v>
      </c>
      <c r="AO14" s="100">
        <v>0.86754561600000002</v>
      </c>
      <c r="AP14" s="100">
        <v>2096.0253898880001</v>
      </c>
      <c r="AQ14" s="120">
        <v>1047.284542999</v>
      </c>
      <c r="AR14" s="120">
        <v>179.61406901399999</v>
      </c>
      <c r="AS14" s="120">
        <v>50.043209546</v>
      </c>
      <c r="AT14" s="120">
        <v>0</v>
      </c>
      <c r="AU14" s="120">
        <v>819.08356832899995</v>
      </c>
      <c r="AV14" s="100">
        <v>1587.9450063040001</v>
      </c>
      <c r="AW14" s="100">
        <v>1432.0958813699999</v>
      </c>
      <c r="AX14" s="120">
        <v>512.09582703199999</v>
      </c>
      <c r="AY14" s="120">
        <v>91.501211847999997</v>
      </c>
      <c r="AZ14" s="120">
        <v>370.959762485</v>
      </c>
      <c r="BA14" s="120">
        <v>0</v>
      </c>
      <c r="BB14" s="120">
        <v>158.330332325</v>
      </c>
      <c r="BC14" s="120">
        <v>129.05743632899998</v>
      </c>
      <c r="BD14" s="120">
        <v>161.563377965</v>
      </c>
      <c r="BE14" s="120">
        <v>8.5879333859999996</v>
      </c>
      <c r="BF14" s="100">
        <v>78.875419307000001</v>
      </c>
    </row>
    <row r="15" spans="1:58" s="29" customFormat="1" x14ac:dyDescent="0.25">
      <c r="A15" s="37" t="s">
        <v>142</v>
      </c>
      <c r="B15" s="59">
        <v>813.68263774100001</v>
      </c>
      <c r="C15" s="74">
        <v>0.95335111500000003</v>
      </c>
      <c r="D15" s="74">
        <v>336.96748767299999</v>
      </c>
      <c r="E15" s="60">
        <v>49.158188436000003</v>
      </c>
      <c r="F15" s="61">
        <v>56.669819607999997</v>
      </c>
      <c r="G15" s="61">
        <v>6.1014471390000002</v>
      </c>
      <c r="H15" s="61">
        <v>0.19308376999999999</v>
      </c>
      <c r="I15" s="62">
        <v>224.84494871999999</v>
      </c>
      <c r="J15" s="74">
        <v>306.64091795500002</v>
      </c>
      <c r="K15" s="74">
        <v>167.97685965900001</v>
      </c>
      <c r="L15" s="60">
        <v>65.708650430000006</v>
      </c>
      <c r="M15" s="61">
        <v>14.585591871</v>
      </c>
      <c r="N15" s="61">
        <v>6.2926461729999996</v>
      </c>
      <c r="O15" s="61">
        <v>0.95335111500000003</v>
      </c>
      <c r="P15" s="61">
        <v>11.249543162</v>
      </c>
      <c r="Q15" s="61">
        <v>24.977799224999998</v>
      </c>
      <c r="R15" s="61">
        <v>44.209277683000003</v>
      </c>
      <c r="S15" s="63">
        <v>0</v>
      </c>
      <c r="T15" s="162">
        <v>1.144021339</v>
      </c>
      <c r="U15" s="52">
        <v>967.43477254366678</v>
      </c>
      <c r="V15" s="52">
        <v>1.0588609243333333</v>
      </c>
      <c r="W15" s="52">
        <v>367.66071117133333</v>
      </c>
      <c r="X15" s="121">
        <v>49.795705571000006</v>
      </c>
      <c r="Y15" s="121">
        <v>66.601946545333334</v>
      </c>
      <c r="Z15" s="121">
        <v>8.7593113673333338</v>
      </c>
      <c r="AA15" s="121">
        <v>0.52948050833333327</v>
      </c>
      <c r="AB15" s="121">
        <v>241.97426717933331</v>
      </c>
      <c r="AC15" s="52">
        <v>389.27294753899997</v>
      </c>
      <c r="AD15" s="52">
        <v>207.29845192600001</v>
      </c>
      <c r="AE15" s="121">
        <v>81.528483470000012</v>
      </c>
      <c r="AF15" s="121">
        <v>16.621575935666666</v>
      </c>
      <c r="AG15" s="121">
        <v>13.126907982333334</v>
      </c>
      <c r="AH15" s="121">
        <v>1.3799080623333335</v>
      </c>
      <c r="AI15" s="121">
        <v>12.692375365666665</v>
      </c>
      <c r="AJ15" s="121">
        <v>23.349156199000003</v>
      </c>
      <c r="AK15" s="121">
        <v>57.796869500333337</v>
      </c>
      <c r="AL15" s="121">
        <v>0.80317541066666676</v>
      </c>
      <c r="AM15" s="52">
        <v>2.1438009829999998</v>
      </c>
      <c r="AN15" s="53">
        <v>4893.5996494579995</v>
      </c>
      <c r="AO15" s="53">
        <v>6.1501747459999994</v>
      </c>
      <c r="AP15" s="53">
        <v>1742.3694742790003</v>
      </c>
      <c r="AQ15" s="122">
        <v>638.87077879000003</v>
      </c>
      <c r="AR15" s="122">
        <v>225.78779313400003</v>
      </c>
      <c r="AS15" s="122">
        <v>56.265794938999996</v>
      </c>
      <c r="AT15" s="122">
        <v>1.0188098240000001</v>
      </c>
      <c r="AU15" s="122">
        <v>820.42629759200008</v>
      </c>
      <c r="AV15" s="53">
        <v>1502.0732887060001</v>
      </c>
      <c r="AW15" s="53">
        <v>1633.7154989189996</v>
      </c>
      <c r="AX15" s="122">
        <v>593.615109781</v>
      </c>
      <c r="AY15" s="122">
        <v>117.20336817799999</v>
      </c>
      <c r="AZ15" s="122">
        <v>419.82950032299993</v>
      </c>
      <c r="BA15" s="122">
        <v>3.1035190080000001</v>
      </c>
      <c r="BB15" s="122">
        <v>196.49335987699999</v>
      </c>
      <c r="BC15" s="122">
        <v>109.637024219</v>
      </c>
      <c r="BD15" s="122">
        <v>188.496209131</v>
      </c>
      <c r="BE15" s="122">
        <v>5.3374084020000003</v>
      </c>
      <c r="BF15" s="53">
        <v>9.2912128079999992</v>
      </c>
    </row>
    <row r="16" spans="1:58" s="29" customFormat="1" x14ac:dyDescent="0.25">
      <c r="A16" s="37" t="s">
        <v>143</v>
      </c>
      <c r="B16" s="59">
        <v>1028.678826327</v>
      </c>
      <c r="C16" s="74">
        <v>0</v>
      </c>
      <c r="D16" s="74">
        <v>375.35232879900002</v>
      </c>
      <c r="E16" s="60">
        <v>45.672308405999999</v>
      </c>
      <c r="F16" s="61">
        <v>75.852784600000007</v>
      </c>
      <c r="G16" s="61">
        <v>19.709931645000001</v>
      </c>
      <c r="H16" s="61">
        <v>0.94148228599999995</v>
      </c>
      <c r="I16" s="62">
        <v>233.17582186199999</v>
      </c>
      <c r="J16" s="74">
        <v>402.263491864</v>
      </c>
      <c r="K16" s="74">
        <v>245.67066587400001</v>
      </c>
      <c r="L16" s="60">
        <v>101.359567328</v>
      </c>
      <c r="M16" s="61">
        <v>21.601469345999998</v>
      </c>
      <c r="N16" s="61">
        <v>18.388028227</v>
      </c>
      <c r="O16" s="61">
        <v>0.92971375700000003</v>
      </c>
      <c r="P16" s="61">
        <v>8.7393093139999998</v>
      </c>
      <c r="Q16" s="61">
        <v>34.771294505999997</v>
      </c>
      <c r="R16" s="61">
        <v>59.137512391000001</v>
      </c>
      <c r="S16" s="63">
        <v>0.74377100500000004</v>
      </c>
      <c r="T16" s="162">
        <v>5.3923397900000003</v>
      </c>
      <c r="U16" s="52">
        <v>1008.3902341570001</v>
      </c>
      <c r="V16" s="52">
        <v>0.56026188399999999</v>
      </c>
      <c r="W16" s="52">
        <v>364.02056319600001</v>
      </c>
      <c r="X16" s="121">
        <v>41.452564262666669</v>
      </c>
      <c r="Y16" s="121">
        <v>69.290727264333341</v>
      </c>
      <c r="Z16" s="121">
        <v>16.652077100333333</v>
      </c>
      <c r="AA16" s="121">
        <v>0.52862367300000002</v>
      </c>
      <c r="AB16" s="121">
        <v>236.09657089566667</v>
      </c>
      <c r="AC16" s="52">
        <v>400.50580468799996</v>
      </c>
      <c r="AD16" s="52">
        <v>241.39412488599996</v>
      </c>
      <c r="AE16" s="121">
        <v>91.585642496666651</v>
      </c>
      <c r="AF16" s="121">
        <v>20.31577191966667</v>
      </c>
      <c r="AG16" s="121">
        <v>15.009872534000001</v>
      </c>
      <c r="AH16" s="121">
        <v>2.8677275800000004</v>
      </c>
      <c r="AI16" s="121">
        <v>17.620984838333332</v>
      </c>
      <c r="AJ16" s="121">
        <v>39.045803285333335</v>
      </c>
      <c r="AK16" s="121">
        <v>53.878167757666667</v>
      </c>
      <c r="AL16" s="121">
        <v>1.0701544743333333</v>
      </c>
      <c r="AM16" s="52">
        <v>1.909479503</v>
      </c>
      <c r="AN16" s="53">
        <v>4583.4426916789998</v>
      </c>
      <c r="AO16" s="53">
        <v>4.039972959</v>
      </c>
      <c r="AP16" s="53">
        <v>1539.1125821329999</v>
      </c>
      <c r="AQ16" s="122">
        <v>349.70789536899997</v>
      </c>
      <c r="AR16" s="122">
        <v>242.44351618499999</v>
      </c>
      <c r="AS16" s="122">
        <v>102.18176990800001</v>
      </c>
      <c r="AT16" s="122">
        <v>2.0290247399999997</v>
      </c>
      <c r="AU16" s="122">
        <v>842.75037593100001</v>
      </c>
      <c r="AV16" s="53">
        <v>1450.989343278</v>
      </c>
      <c r="AW16" s="53">
        <v>1568.1334343380001</v>
      </c>
      <c r="AX16" s="122">
        <v>547.43581922600004</v>
      </c>
      <c r="AY16" s="122">
        <v>145.59344411399999</v>
      </c>
      <c r="AZ16" s="122">
        <v>314.95024708599999</v>
      </c>
      <c r="BA16" s="122">
        <v>9.0812143199999991</v>
      </c>
      <c r="BB16" s="122">
        <v>205.68221910599999</v>
      </c>
      <c r="BC16" s="122">
        <v>128.632584933</v>
      </c>
      <c r="BD16" s="122">
        <v>203.74721144899999</v>
      </c>
      <c r="BE16" s="122">
        <v>13.010694103999999</v>
      </c>
      <c r="BF16" s="53">
        <v>21.167358970999999</v>
      </c>
    </row>
    <row r="17" spans="1:58" s="29" customFormat="1" x14ac:dyDescent="0.25">
      <c r="A17" s="37" t="s">
        <v>144</v>
      </c>
      <c r="B17" s="59">
        <v>1030.944974189</v>
      </c>
      <c r="C17" s="74">
        <v>0</v>
      </c>
      <c r="D17" s="74">
        <v>357.82298001099997</v>
      </c>
      <c r="E17" s="60">
        <v>29.95364975</v>
      </c>
      <c r="F17" s="61">
        <v>70.269346510999995</v>
      </c>
      <c r="G17" s="61">
        <v>7.5319046089999997</v>
      </c>
      <c r="H17" s="61">
        <v>1.9068112939999999</v>
      </c>
      <c r="I17" s="62">
        <v>248.161267847</v>
      </c>
      <c r="J17" s="74">
        <v>396.75365611400002</v>
      </c>
      <c r="K17" s="74">
        <v>270.71940960700005</v>
      </c>
      <c r="L17" s="60">
        <v>106.62944742099999</v>
      </c>
      <c r="M17" s="61">
        <v>17.325331172999999</v>
      </c>
      <c r="N17" s="61">
        <v>15.633781033</v>
      </c>
      <c r="O17" s="61">
        <v>1.8829761519999999</v>
      </c>
      <c r="P17" s="61">
        <v>7.5319046089999997</v>
      </c>
      <c r="Q17" s="61">
        <v>41.237177733000003</v>
      </c>
      <c r="R17" s="61">
        <v>77.466029642999999</v>
      </c>
      <c r="S17" s="63">
        <v>3.0127618429999998</v>
      </c>
      <c r="T17" s="162">
        <v>5.6489284570000002</v>
      </c>
      <c r="U17" s="52">
        <v>1048.1036836096666</v>
      </c>
      <c r="V17" s="52">
        <v>0</v>
      </c>
      <c r="W17" s="52">
        <v>352.08615656733338</v>
      </c>
      <c r="X17" s="121">
        <v>30.689607483666663</v>
      </c>
      <c r="Y17" s="121">
        <v>75.300218010666654</v>
      </c>
      <c r="Z17" s="121">
        <v>12.422855604666665</v>
      </c>
      <c r="AA17" s="121">
        <v>0.7026108683333333</v>
      </c>
      <c r="AB17" s="121">
        <v>232.9708646</v>
      </c>
      <c r="AC17" s="52">
        <v>407.90511898199998</v>
      </c>
      <c r="AD17" s="52">
        <v>283.99218787766665</v>
      </c>
      <c r="AE17" s="121">
        <v>107.87975451666667</v>
      </c>
      <c r="AF17" s="121">
        <v>16.897473922333333</v>
      </c>
      <c r="AG17" s="121">
        <v>13.186245984999999</v>
      </c>
      <c r="AH17" s="121">
        <v>1.7067438863333333</v>
      </c>
      <c r="AI17" s="121">
        <v>5.1097599323333336</v>
      </c>
      <c r="AJ17" s="121">
        <v>48.342415741000003</v>
      </c>
      <c r="AK17" s="121">
        <v>88.11756991</v>
      </c>
      <c r="AL17" s="121">
        <v>2.752223984</v>
      </c>
      <c r="AM17" s="52">
        <v>4.1202201826666665</v>
      </c>
      <c r="AN17" s="53">
        <v>4885.408623366</v>
      </c>
      <c r="AO17" s="53">
        <v>0</v>
      </c>
      <c r="AP17" s="53">
        <v>1493.872336038</v>
      </c>
      <c r="AQ17" s="122">
        <v>217.459675277</v>
      </c>
      <c r="AR17" s="122">
        <v>306.56428222900001</v>
      </c>
      <c r="AS17" s="122">
        <v>63.547054868000004</v>
      </c>
      <c r="AT17" s="122">
        <v>2.0503770130000003</v>
      </c>
      <c r="AU17" s="122">
        <v>904.25094665100005</v>
      </c>
      <c r="AV17" s="53">
        <v>1574.9061896430003</v>
      </c>
      <c r="AW17" s="53">
        <v>1804.5323414049994</v>
      </c>
      <c r="AX17" s="122">
        <v>727.44860018400004</v>
      </c>
      <c r="AY17" s="122">
        <v>102.40557055799999</v>
      </c>
      <c r="AZ17" s="122">
        <v>376.497871089</v>
      </c>
      <c r="BA17" s="122">
        <v>9.0437422079999994</v>
      </c>
      <c r="BB17" s="122">
        <v>83.173598900999991</v>
      </c>
      <c r="BC17" s="122">
        <v>185.56666262599998</v>
      </c>
      <c r="BD17" s="122">
        <v>298.27093385299997</v>
      </c>
      <c r="BE17" s="122">
        <v>22.125361986000001</v>
      </c>
      <c r="BF17" s="53">
        <v>12.09775628</v>
      </c>
    </row>
    <row r="18" spans="1:58" s="105" customFormat="1" x14ac:dyDescent="0.25">
      <c r="A18" s="98" t="s">
        <v>145</v>
      </c>
      <c r="B18" s="99">
        <v>823.75961372399991</v>
      </c>
      <c r="C18" s="100">
        <v>0.888998446</v>
      </c>
      <c r="D18" s="100">
        <v>312.19660644199996</v>
      </c>
      <c r="E18" s="101">
        <v>54.681035344999998</v>
      </c>
      <c r="F18" s="102">
        <v>63.161962580000001</v>
      </c>
      <c r="G18" s="102">
        <v>18.313367981999999</v>
      </c>
      <c r="H18" s="102">
        <v>1.8005031810000001</v>
      </c>
      <c r="I18" s="103">
        <v>174.239737354</v>
      </c>
      <c r="J18" s="100">
        <v>260.09544545599999</v>
      </c>
      <c r="K18" s="100">
        <v>247.022569597</v>
      </c>
      <c r="L18" s="101">
        <v>86.256981898000006</v>
      </c>
      <c r="M18" s="102">
        <v>17.378033407</v>
      </c>
      <c r="N18" s="102">
        <v>15.923395317000001</v>
      </c>
      <c r="O18" s="102">
        <v>3.2003944049999999</v>
      </c>
      <c r="P18" s="102">
        <v>19.024566738000001</v>
      </c>
      <c r="Q18" s="102">
        <v>40.893928502999998</v>
      </c>
      <c r="R18" s="102">
        <v>62.567272438000003</v>
      </c>
      <c r="S18" s="104">
        <v>1.7779968909999999</v>
      </c>
      <c r="T18" s="163">
        <v>3.5559937829999999</v>
      </c>
      <c r="U18" s="100">
        <v>958.50296111699993</v>
      </c>
      <c r="V18" s="100">
        <v>1.408744835</v>
      </c>
      <c r="W18" s="100">
        <v>356.97289781833337</v>
      </c>
      <c r="X18" s="120">
        <v>44.559391975666664</v>
      </c>
      <c r="Y18" s="120">
        <v>74.922604773333333</v>
      </c>
      <c r="Z18" s="120">
        <v>21.894563950333332</v>
      </c>
      <c r="AA18" s="120">
        <v>0.6900852409999999</v>
      </c>
      <c r="AB18" s="120">
        <v>214.90625187800001</v>
      </c>
      <c r="AC18" s="100">
        <v>326.33737499199998</v>
      </c>
      <c r="AD18" s="100">
        <v>269.78294871499997</v>
      </c>
      <c r="AE18" s="120">
        <v>99.636861857999989</v>
      </c>
      <c r="AF18" s="120">
        <v>19.886403404333333</v>
      </c>
      <c r="AG18" s="120">
        <v>16.600743141999999</v>
      </c>
      <c r="AH18" s="120">
        <v>2.0118051646666668</v>
      </c>
      <c r="AI18" s="120">
        <v>12.192941725666666</v>
      </c>
      <c r="AJ18" s="120">
        <v>46.357315327000002</v>
      </c>
      <c r="AK18" s="120">
        <v>69.917158369666666</v>
      </c>
      <c r="AL18" s="120">
        <v>3.179719723666667</v>
      </c>
      <c r="AM18" s="100">
        <v>4.0009947566666666</v>
      </c>
      <c r="AN18" s="100">
        <v>4297.2903281380004</v>
      </c>
      <c r="AO18" s="100">
        <v>4.9541615109999997</v>
      </c>
      <c r="AP18" s="100">
        <v>1494.2879668979999</v>
      </c>
      <c r="AQ18" s="120">
        <v>342.90924099199998</v>
      </c>
      <c r="AR18" s="120">
        <v>233.65256661400002</v>
      </c>
      <c r="AS18" s="120">
        <v>107.369851137</v>
      </c>
      <c r="AT18" s="120">
        <v>3.8700494550000002</v>
      </c>
      <c r="AU18" s="120">
        <v>806.48625870000001</v>
      </c>
      <c r="AV18" s="100">
        <v>1105.7185679590002</v>
      </c>
      <c r="AW18" s="100">
        <v>1650.50740569</v>
      </c>
      <c r="AX18" s="120">
        <v>554.546708653</v>
      </c>
      <c r="AY18" s="120">
        <v>114.06560980799999</v>
      </c>
      <c r="AZ18" s="120">
        <v>411.49677054799997</v>
      </c>
      <c r="BA18" s="120">
        <v>1.6983538600000001</v>
      </c>
      <c r="BB18" s="120">
        <v>192.04202332199998</v>
      </c>
      <c r="BC18" s="120">
        <v>166.18249269400002</v>
      </c>
      <c r="BD18" s="120">
        <v>195.91010591099999</v>
      </c>
      <c r="BE18" s="120">
        <v>14.565340893999998</v>
      </c>
      <c r="BF18" s="100">
        <v>41.82222608</v>
      </c>
    </row>
    <row r="19" spans="1:58" s="29" customFormat="1" x14ac:dyDescent="0.25">
      <c r="A19" s="37" t="s">
        <v>146</v>
      </c>
      <c r="B19" s="59">
        <v>1081.5066999819999</v>
      </c>
      <c r="C19" s="74">
        <v>5.6380527440000003</v>
      </c>
      <c r="D19" s="74">
        <v>427.29756710200002</v>
      </c>
      <c r="E19" s="60">
        <v>93.931158741999994</v>
      </c>
      <c r="F19" s="61">
        <v>84.562550232000007</v>
      </c>
      <c r="G19" s="61">
        <v>18.229703871000002</v>
      </c>
      <c r="H19" s="61">
        <v>1.9031401670000001</v>
      </c>
      <c r="I19" s="62">
        <v>228.67101409</v>
      </c>
      <c r="J19" s="74">
        <v>393.29819761599998</v>
      </c>
      <c r="K19" s="74">
        <v>248.88308941100001</v>
      </c>
      <c r="L19" s="60">
        <v>87.153631942000004</v>
      </c>
      <c r="M19" s="61">
        <v>17.983251197000001</v>
      </c>
      <c r="N19" s="61">
        <v>22.520759653999999</v>
      </c>
      <c r="O19" s="61">
        <v>0.37587018300000002</v>
      </c>
      <c r="P19" s="61">
        <v>4.6983772860000004</v>
      </c>
      <c r="Q19" s="61">
        <v>39.278434113000003</v>
      </c>
      <c r="R19" s="61">
        <v>74.617543939000001</v>
      </c>
      <c r="S19" s="63">
        <v>2.2552210970000002</v>
      </c>
      <c r="T19" s="162">
        <v>6.3897931090000002</v>
      </c>
      <c r="U19" s="52">
        <v>1067.3571508883333</v>
      </c>
      <c r="V19" s="52">
        <v>3.1331507953333335</v>
      </c>
      <c r="W19" s="52">
        <v>383.43529346800005</v>
      </c>
      <c r="X19" s="121">
        <v>69.10256816366666</v>
      </c>
      <c r="Y19" s="121">
        <v>78.764187140333334</v>
      </c>
      <c r="Z19" s="121">
        <v>14.953170152666667</v>
      </c>
      <c r="AA19" s="121">
        <v>1.0689192036666666</v>
      </c>
      <c r="AB19" s="121">
        <v>219.54644880766668</v>
      </c>
      <c r="AC19" s="52">
        <v>399.86064030100005</v>
      </c>
      <c r="AD19" s="52">
        <v>274.9122317793333</v>
      </c>
      <c r="AE19" s="121">
        <v>90.140462148333327</v>
      </c>
      <c r="AF19" s="121">
        <v>22.888261709999998</v>
      </c>
      <c r="AG19" s="121">
        <v>21.696422436333332</v>
      </c>
      <c r="AH19" s="121">
        <v>1.2136044939999999</v>
      </c>
      <c r="AI19" s="121">
        <v>19.405097502666667</v>
      </c>
      <c r="AJ19" s="121">
        <v>43.616369864666666</v>
      </c>
      <c r="AK19" s="121">
        <v>72.44090310866666</v>
      </c>
      <c r="AL19" s="121">
        <v>3.5111105146666666</v>
      </c>
      <c r="AM19" s="52">
        <v>6.0158345446666672</v>
      </c>
      <c r="AN19" s="53">
        <v>5118.9261743070001</v>
      </c>
      <c r="AO19" s="53">
        <v>8.1352994649999992</v>
      </c>
      <c r="AP19" s="53">
        <v>1700.6601105479999</v>
      </c>
      <c r="AQ19" s="122">
        <v>525.79342510200001</v>
      </c>
      <c r="AR19" s="122">
        <v>217.94074530099999</v>
      </c>
      <c r="AS19" s="122">
        <v>82.243026942</v>
      </c>
      <c r="AT19" s="122">
        <v>3.0900237740000001</v>
      </c>
      <c r="AU19" s="122">
        <v>871.59288942900002</v>
      </c>
      <c r="AV19" s="53">
        <v>1527.2777636559999</v>
      </c>
      <c r="AW19" s="53">
        <v>1857.5541249450002</v>
      </c>
      <c r="AX19" s="122">
        <v>650.04909832500005</v>
      </c>
      <c r="AY19" s="122">
        <v>207.54116605999999</v>
      </c>
      <c r="AZ19" s="122">
        <v>496.00818213399998</v>
      </c>
      <c r="BA19" s="122">
        <v>2.0246556079999998</v>
      </c>
      <c r="BB19" s="122">
        <v>156.934040366</v>
      </c>
      <c r="BC19" s="122">
        <v>133.773377662</v>
      </c>
      <c r="BD19" s="122">
        <v>181.956812611</v>
      </c>
      <c r="BE19" s="122">
        <v>29.266792179000003</v>
      </c>
      <c r="BF19" s="53">
        <v>25.298875693000003</v>
      </c>
    </row>
    <row r="20" spans="1:58" s="29" customFormat="1" x14ac:dyDescent="0.25">
      <c r="A20" s="37" t="s">
        <v>147</v>
      </c>
      <c r="B20" s="59">
        <v>1063.074441144</v>
      </c>
      <c r="C20" s="74">
        <v>0</v>
      </c>
      <c r="D20" s="74">
        <v>417.690143578</v>
      </c>
      <c r="E20" s="60">
        <v>94.556872498000004</v>
      </c>
      <c r="F20" s="61">
        <v>63.546851857</v>
      </c>
      <c r="G20" s="61">
        <v>19.600122528</v>
      </c>
      <c r="H20" s="61">
        <v>8.1618870589999997</v>
      </c>
      <c r="I20" s="62">
        <v>231.82440963600001</v>
      </c>
      <c r="J20" s="74">
        <v>384.39731431500002</v>
      </c>
      <c r="K20" s="74">
        <v>256.95705151599998</v>
      </c>
      <c r="L20" s="60">
        <v>59.330565524999997</v>
      </c>
      <c r="M20" s="61">
        <v>17.939493829</v>
      </c>
      <c r="N20" s="61">
        <v>17.550783384999999</v>
      </c>
      <c r="O20" s="61">
        <v>2.5645020129999998</v>
      </c>
      <c r="P20" s="61">
        <v>4.2131104500000003</v>
      </c>
      <c r="Q20" s="61">
        <v>56.235865570999998</v>
      </c>
      <c r="R20" s="61">
        <v>95.092799008</v>
      </c>
      <c r="S20" s="63">
        <v>4.0299317349999999</v>
      </c>
      <c r="T20" s="162">
        <v>4.0299317349999999</v>
      </c>
      <c r="U20" s="52">
        <v>1105.9723546426665</v>
      </c>
      <c r="V20" s="52">
        <v>1.1188752106666666</v>
      </c>
      <c r="W20" s="52">
        <v>425.93302497366659</v>
      </c>
      <c r="X20" s="121">
        <v>95.475323365333338</v>
      </c>
      <c r="Y20" s="121">
        <v>71.540095537999989</v>
      </c>
      <c r="Z20" s="121">
        <v>19.501030936666666</v>
      </c>
      <c r="AA20" s="121">
        <v>3.3419810086666666</v>
      </c>
      <c r="AB20" s="121">
        <v>236.07459412499998</v>
      </c>
      <c r="AC20" s="52">
        <v>393.44211243000001</v>
      </c>
      <c r="AD20" s="52">
        <v>278.29913044133332</v>
      </c>
      <c r="AE20" s="121">
        <v>87.324105936000009</v>
      </c>
      <c r="AF20" s="121">
        <v>18.375536582999999</v>
      </c>
      <c r="AG20" s="121">
        <v>16.432317223333332</v>
      </c>
      <c r="AH20" s="121">
        <v>1.3032838309999999</v>
      </c>
      <c r="AI20" s="121">
        <v>7.769041534666667</v>
      </c>
      <c r="AJ20" s="121">
        <v>50.377503518333334</v>
      </c>
      <c r="AK20" s="121">
        <v>90.890342020333321</v>
      </c>
      <c r="AL20" s="121">
        <v>5.8269997946666665</v>
      </c>
      <c r="AM20" s="52">
        <v>7.1792115870000002</v>
      </c>
      <c r="AN20" s="53">
        <v>5163.0859982439997</v>
      </c>
      <c r="AO20" s="53">
        <v>3.062403437</v>
      </c>
      <c r="AP20" s="53">
        <v>1862.2532790079999</v>
      </c>
      <c r="AQ20" s="122">
        <v>608.80477634399995</v>
      </c>
      <c r="AR20" s="122">
        <v>267.02218640500001</v>
      </c>
      <c r="AS20" s="122">
        <v>83.910876067000004</v>
      </c>
      <c r="AT20" s="122">
        <v>7.0786341890000006</v>
      </c>
      <c r="AU20" s="122">
        <v>895.4368060029999</v>
      </c>
      <c r="AV20" s="53">
        <v>1421.5925723740002</v>
      </c>
      <c r="AW20" s="53">
        <v>1843.9491249530001</v>
      </c>
      <c r="AX20" s="122">
        <v>684.66437553499998</v>
      </c>
      <c r="AY20" s="122">
        <v>112.05273260999999</v>
      </c>
      <c r="AZ20" s="122">
        <v>448.12866607299998</v>
      </c>
      <c r="BA20" s="122">
        <v>3.9831617960000001</v>
      </c>
      <c r="BB20" s="122">
        <v>124.266653955</v>
      </c>
      <c r="BC20" s="122">
        <v>184.29893253099999</v>
      </c>
      <c r="BD20" s="122">
        <v>219.07687864500002</v>
      </c>
      <c r="BE20" s="122">
        <v>67.477723808000007</v>
      </c>
      <c r="BF20" s="53">
        <v>32.228618472000001</v>
      </c>
    </row>
    <row r="21" spans="1:58" s="29" customFormat="1" x14ac:dyDescent="0.25">
      <c r="A21" s="37" t="s">
        <v>148</v>
      </c>
      <c r="B21" s="59">
        <v>753.45960756800002</v>
      </c>
      <c r="C21" s="74">
        <v>0</v>
      </c>
      <c r="D21" s="74">
        <v>327.62543664899999</v>
      </c>
      <c r="E21" s="60">
        <v>86.636054928999997</v>
      </c>
      <c r="F21" s="61">
        <v>47.256063722999997</v>
      </c>
      <c r="G21" s="61">
        <v>21.068689505999998</v>
      </c>
      <c r="H21" s="61">
        <v>0.93576235900000004</v>
      </c>
      <c r="I21" s="62">
        <v>171.72886613200001</v>
      </c>
      <c r="J21" s="74">
        <v>241.234250565</v>
      </c>
      <c r="K21" s="74">
        <v>179.05552837900001</v>
      </c>
      <c r="L21" s="60">
        <v>38.099688450999999</v>
      </c>
      <c r="M21" s="61">
        <v>12.813680231999999</v>
      </c>
      <c r="N21" s="61">
        <v>22.669510835000001</v>
      </c>
      <c r="O21" s="61">
        <v>1.8481306580000001</v>
      </c>
      <c r="P21" s="61">
        <v>11.828036214000001</v>
      </c>
      <c r="Q21" s="61">
        <v>4.0658874479999998</v>
      </c>
      <c r="R21" s="61">
        <v>85.512837751000006</v>
      </c>
      <c r="S21" s="63">
        <v>2.2177567900000001</v>
      </c>
      <c r="T21" s="162">
        <v>5.5443919749999999</v>
      </c>
      <c r="U21" s="52">
        <v>980.70192704733336</v>
      </c>
      <c r="V21" s="52">
        <v>0.84571835800000006</v>
      </c>
      <c r="W21" s="52">
        <v>394.0370274833333</v>
      </c>
      <c r="X21" s="121">
        <v>98.280155203333337</v>
      </c>
      <c r="Y21" s="121">
        <v>62.011676643666668</v>
      </c>
      <c r="Z21" s="121">
        <v>14.823410176333335</v>
      </c>
      <c r="AA21" s="121">
        <v>1.4566048933333331</v>
      </c>
      <c r="AB21" s="121">
        <v>217.46518056666665</v>
      </c>
      <c r="AC21" s="52">
        <v>330.78175109200004</v>
      </c>
      <c r="AD21" s="52">
        <v>250.75710589033335</v>
      </c>
      <c r="AE21" s="121">
        <v>60.369384955000008</v>
      </c>
      <c r="AF21" s="121">
        <v>18.083245418000001</v>
      </c>
      <c r="AG21" s="121">
        <v>22.223214748333334</v>
      </c>
      <c r="AH21" s="121">
        <v>1.2330559939999999</v>
      </c>
      <c r="AI21" s="121">
        <v>7.7075051619999995</v>
      </c>
      <c r="AJ21" s="121">
        <v>37.897569806</v>
      </c>
      <c r="AK21" s="121">
        <v>100.17844275333334</v>
      </c>
      <c r="AL21" s="121">
        <v>3.0646870536666668</v>
      </c>
      <c r="AM21" s="52">
        <v>4.2803242236666668</v>
      </c>
      <c r="AN21" s="53">
        <v>4943.1551267269997</v>
      </c>
      <c r="AO21" s="53">
        <v>1.9696564809999999</v>
      </c>
      <c r="AP21" s="53">
        <v>1910.5091927640001</v>
      </c>
      <c r="AQ21" s="122">
        <v>573.56146486800003</v>
      </c>
      <c r="AR21" s="122">
        <v>315.49015649</v>
      </c>
      <c r="AS21" s="122">
        <v>91.293507402000003</v>
      </c>
      <c r="AT21" s="122">
        <v>0.99138722700000004</v>
      </c>
      <c r="AU21" s="122">
        <v>929.17267677699999</v>
      </c>
      <c r="AV21" s="53">
        <v>1279.4178408750001</v>
      </c>
      <c r="AW21" s="53">
        <v>1722.6777383740002</v>
      </c>
      <c r="AX21" s="122">
        <v>575.76508737500001</v>
      </c>
      <c r="AY21" s="122">
        <v>137.46714187999999</v>
      </c>
      <c r="AZ21" s="122">
        <v>562.74912263099998</v>
      </c>
      <c r="BA21" s="122">
        <v>7.1088178389999994</v>
      </c>
      <c r="BB21" s="122">
        <v>70.815349730999998</v>
      </c>
      <c r="BC21" s="122">
        <v>123.81777686299999</v>
      </c>
      <c r="BD21" s="122">
        <v>234.88530613999998</v>
      </c>
      <c r="BE21" s="122">
        <v>10.069135915</v>
      </c>
      <c r="BF21" s="53">
        <v>28.580698233</v>
      </c>
    </row>
    <row r="22" spans="1:58" s="105" customFormat="1" x14ac:dyDescent="0.25">
      <c r="A22" s="98" t="s">
        <v>149</v>
      </c>
      <c r="B22" s="99">
        <v>959.18783665000012</v>
      </c>
      <c r="C22" s="100">
        <v>4.7527493339999998</v>
      </c>
      <c r="D22" s="100">
        <v>355.39076239899998</v>
      </c>
      <c r="E22" s="101">
        <v>86.539021109999993</v>
      </c>
      <c r="F22" s="102">
        <v>60.774571008999999</v>
      </c>
      <c r="G22" s="102">
        <v>32.389106574000003</v>
      </c>
      <c r="H22" s="102">
        <v>0.891279763</v>
      </c>
      <c r="I22" s="103">
        <v>174.79678394300001</v>
      </c>
      <c r="J22" s="100">
        <v>329.90245745700003</v>
      </c>
      <c r="K22" s="100">
        <v>268.26172869400006</v>
      </c>
      <c r="L22" s="101">
        <v>60.128621805999998</v>
      </c>
      <c r="M22" s="102">
        <v>12.967525491</v>
      </c>
      <c r="N22" s="102">
        <v>12.783020945000001</v>
      </c>
      <c r="O22" s="102">
        <v>0</v>
      </c>
      <c r="P22" s="102">
        <v>18.482914077</v>
      </c>
      <c r="Q22" s="102">
        <v>9.1534431620000003</v>
      </c>
      <c r="R22" s="102">
        <v>153.86606444700001</v>
      </c>
      <c r="S22" s="104">
        <v>0.88013876599999996</v>
      </c>
      <c r="T22" s="163">
        <v>0.88013876599999996</v>
      </c>
      <c r="U22" s="100">
        <v>962.88247420266669</v>
      </c>
      <c r="V22" s="100">
        <v>4.3841245090000003</v>
      </c>
      <c r="W22" s="100">
        <v>379.13290403366665</v>
      </c>
      <c r="X22" s="120">
        <v>79.948165536333349</v>
      </c>
      <c r="Y22" s="120">
        <v>69.586635444333339</v>
      </c>
      <c r="Z22" s="120">
        <v>37.365281433</v>
      </c>
      <c r="AA22" s="120">
        <v>0.43233404566666667</v>
      </c>
      <c r="AB22" s="120">
        <v>191.80048757433335</v>
      </c>
      <c r="AC22" s="100">
        <v>347.35425323566665</v>
      </c>
      <c r="AD22" s="100">
        <v>226.90042435299998</v>
      </c>
      <c r="AE22" s="120">
        <v>67.70690450666666</v>
      </c>
      <c r="AF22" s="120">
        <v>16.883564472666666</v>
      </c>
      <c r="AG22" s="120">
        <v>15.618700092000003</v>
      </c>
      <c r="AH22" s="120">
        <v>0.75320980999999998</v>
      </c>
      <c r="AI22" s="120">
        <v>13.634899626000001</v>
      </c>
      <c r="AJ22" s="120">
        <v>14.068198395666668</v>
      </c>
      <c r="AK22" s="120">
        <v>96.492328271666665</v>
      </c>
      <c r="AL22" s="120">
        <v>1.7426191783333334</v>
      </c>
      <c r="AM22" s="100">
        <v>5.1107680713333332</v>
      </c>
      <c r="AN22" s="100">
        <v>4594.4339096200001</v>
      </c>
      <c r="AO22" s="100">
        <v>17.294611507999999</v>
      </c>
      <c r="AP22" s="100">
        <v>1833.6204835170001</v>
      </c>
      <c r="AQ22" s="120">
        <v>517.70892015599998</v>
      </c>
      <c r="AR22" s="120">
        <v>363.58904864900001</v>
      </c>
      <c r="AS22" s="120">
        <v>228.26610121300001</v>
      </c>
      <c r="AT22" s="120">
        <v>3.788134146</v>
      </c>
      <c r="AU22" s="120">
        <v>720.26827935300003</v>
      </c>
      <c r="AV22" s="100">
        <v>1210.3046504409999</v>
      </c>
      <c r="AW22" s="100">
        <v>1523.5611778470002</v>
      </c>
      <c r="AX22" s="120">
        <v>486.37434107900003</v>
      </c>
      <c r="AY22" s="120">
        <v>113.597020048</v>
      </c>
      <c r="AZ22" s="120">
        <v>407.33120790499999</v>
      </c>
      <c r="BA22" s="120">
        <v>2.9019898660000001</v>
      </c>
      <c r="BB22" s="120">
        <v>167.735713049</v>
      </c>
      <c r="BC22" s="120">
        <v>85.397843112999993</v>
      </c>
      <c r="BD22" s="120">
        <v>257.34926689499997</v>
      </c>
      <c r="BE22" s="120">
        <v>2.873795892</v>
      </c>
      <c r="BF22" s="100">
        <v>9.6529863070000008</v>
      </c>
    </row>
    <row r="23" spans="1:58" s="29" customFormat="1" x14ac:dyDescent="0.25">
      <c r="A23" s="37" t="s">
        <v>150</v>
      </c>
      <c r="B23" s="59">
        <v>976.18278790200009</v>
      </c>
      <c r="C23" s="74">
        <v>9.3316622640000002</v>
      </c>
      <c r="D23" s="74">
        <v>397.25778260499999</v>
      </c>
      <c r="E23" s="60">
        <v>84.328491678999995</v>
      </c>
      <c r="F23" s="61">
        <v>71.498221580999996</v>
      </c>
      <c r="G23" s="61">
        <v>18.663324529</v>
      </c>
      <c r="H23" s="61">
        <v>0</v>
      </c>
      <c r="I23" s="62">
        <v>222.767744816</v>
      </c>
      <c r="J23" s="74">
        <v>363.38378668000001</v>
      </c>
      <c r="K23" s="74">
        <v>195.01156163600001</v>
      </c>
      <c r="L23" s="60">
        <v>69.511091893</v>
      </c>
      <c r="M23" s="61">
        <v>22.801917245999999</v>
      </c>
      <c r="N23" s="61">
        <v>16.701777736</v>
      </c>
      <c r="O23" s="61">
        <v>2.2395989429999998</v>
      </c>
      <c r="P23" s="61">
        <v>6.5321635850000002</v>
      </c>
      <c r="Q23" s="61">
        <v>2.799498679</v>
      </c>
      <c r="R23" s="61">
        <v>72.185914611000001</v>
      </c>
      <c r="S23" s="63">
        <v>2.2395989429999998</v>
      </c>
      <c r="T23" s="162">
        <v>11.197994717</v>
      </c>
      <c r="U23" s="52">
        <v>1024.1004748486666</v>
      </c>
      <c r="V23" s="52">
        <v>7.3325709660000014</v>
      </c>
      <c r="W23" s="52">
        <v>417.1885514176667</v>
      </c>
      <c r="X23" s="121">
        <v>101.08191537433333</v>
      </c>
      <c r="Y23" s="121">
        <v>73.819706011999997</v>
      </c>
      <c r="Z23" s="121">
        <v>16.023693347999998</v>
      </c>
      <c r="AA23" s="121">
        <v>0.60630012366666663</v>
      </c>
      <c r="AB23" s="121">
        <v>225.65693655966666</v>
      </c>
      <c r="AC23" s="52">
        <v>369.62891962166668</v>
      </c>
      <c r="AD23" s="52">
        <v>222.70887023633333</v>
      </c>
      <c r="AE23" s="121">
        <v>80.362580734000005</v>
      </c>
      <c r="AF23" s="121">
        <v>24.896829136666668</v>
      </c>
      <c r="AG23" s="121">
        <v>16.912474040666666</v>
      </c>
      <c r="AH23" s="121">
        <v>2.4180692703333335</v>
      </c>
      <c r="AI23" s="121">
        <v>13.068287488666668</v>
      </c>
      <c r="AJ23" s="121">
        <v>3.3444402146666667</v>
      </c>
      <c r="AK23" s="121">
        <v>79.843832829999997</v>
      </c>
      <c r="AL23" s="121">
        <v>1.8623565213333333</v>
      </c>
      <c r="AM23" s="52">
        <v>7.2415626069999997</v>
      </c>
      <c r="AN23" s="53">
        <v>5188.1912083309999</v>
      </c>
      <c r="AO23" s="53">
        <v>18.349165032999998</v>
      </c>
      <c r="AP23" s="53">
        <v>2083.6657408769997</v>
      </c>
      <c r="AQ23" s="122">
        <v>693.88202271799992</v>
      </c>
      <c r="AR23" s="122">
        <v>388.97472896099998</v>
      </c>
      <c r="AS23" s="122">
        <v>65.644580969999993</v>
      </c>
      <c r="AT23" s="122">
        <v>1.022208118</v>
      </c>
      <c r="AU23" s="122">
        <v>934.14220010999998</v>
      </c>
      <c r="AV23" s="53">
        <v>1455.0846054640001</v>
      </c>
      <c r="AW23" s="53">
        <v>1602.406077871</v>
      </c>
      <c r="AX23" s="122">
        <v>685.46191312799999</v>
      </c>
      <c r="AY23" s="122">
        <v>159.272586034</v>
      </c>
      <c r="AZ23" s="122">
        <v>396.81915214199995</v>
      </c>
      <c r="BA23" s="122">
        <v>18.416144079999999</v>
      </c>
      <c r="BB23" s="122">
        <v>115.16487160899999</v>
      </c>
      <c r="BC23" s="122">
        <v>23.433595276000002</v>
      </c>
      <c r="BD23" s="122">
        <v>184.42678984200001</v>
      </c>
      <c r="BE23" s="122">
        <v>19.411025760000001</v>
      </c>
      <c r="BF23" s="53">
        <v>28.685619085999999</v>
      </c>
    </row>
    <row r="24" spans="1:58" s="29" customFormat="1" x14ac:dyDescent="0.25">
      <c r="A24" s="37" t="s">
        <v>151</v>
      </c>
      <c r="B24" s="59">
        <v>960.85616036900012</v>
      </c>
      <c r="C24" s="74">
        <v>3.662084889</v>
      </c>
      <c r="D24" s="74">
        <v>406.09899174500003</v>
      </c>
      <c r="E24" s="60">
        <v>83.691839987999998</v>
      </c>
      <c r="F24" s="61">
        <v>81.606601662000003</v>
      </c>
      <c r="G24" s="61">
        <v>19.775258397999998</v>
      </c>
      <c r="H24" s="61">
        <v>0</v>
      </c>
      <c r="I24" s="62">
        <v>221.025291697</v>
      </c>
      <c r="J24" s="74">
        <v>346.98548652199997</v>
      </c>
      <c r="K24" s="74">
        <v>200.08130383599999</v>
      </c>
      <c r="L24" s="60">
        <v>71.350374872000003</v>
      </c>
      <c r="M24" s="61">
        <v>21.180750562</v>
      </c>
      <c r="N24" s="61">
        <v>17.772338709</v>
      </c>
      <c r="O24" s="61">
        <v>0</v>
      </c>
      <c r="P24" s="61">
        <v>2.9296679110000001</v>
      </c>
      <c r="Q24" s="61">
        <v>2.7465636660000001</v>
      </c>
      <c r="R24" s="61">
        <v>81.904357183000002</v>
      </c>
      <c r="S24" s="63">
        <v>2.1972509329999999</v>
      </c>
      <c r="T24" s="162">
        <v>4.0282933769999998</v>
      </c>
      <c r="U24" s="52">
        <v>951.87381647566679</v>
      </c>
      <c r="V24" s="52">
        <v>5.5795556369999995</v>
      </c>
      <c r="W24" s="52">
        <v>393.36573419066667</v>
      </c>
      <c r="X24" s="121">
        <v>77.143518139999983</v>
      </c>
      <c r="Y24" s="121">
        <v>75.606324902333327</v>
      </c>
      <c r="Z24" s="121">
        <v>17.462047461000001</v>
      </c>
      <c r="AA24" s="121">
        <v>0.329072315</v>
      </c>
      <c r="AB24" s="121">
        <v>222.82477137233332</v>
      </c>
      <c r="AC24" s="52">
        <v>337.69656613199999</v>
      </c>
      <c r="AD24" s="52">
        <v>209.45334174066664</v>
      </c>
      <c r="AE24" s="121">
        <v>78.454229499999997</v>
      </c>
      <c r="AF24" s="121">
        <v>19.68722223233333</v>
      </c>
      <c r="AG24" s="121">
        <v>18.061528300666666</v>
      </c>
      <c r="AH24" s="121">
        <v>0.98710945733333333</v>
      </c>
      <c r="AI24" s="121">
        <v>8.7314134946666666</v>
      </c>
      <c r="AJ24" s="121">
        <v>3.0328792143333332</v>
      </c>
      <c r="AK24" s="121">
        <v>78.659619557666659</v>
      </c>
      <c r="AL24" s="121">
        <v>1.8393399836666664</v>
      </c>
      <c r="AM24" s="52">
        <v>5.7786187753333342</v>
      </c>
      <c r="AN24" s="53">
        <v>4954.7848134899996</v>
      </c>
      <c r="AO24" s="53">
        <v>10.985428381</v>
      </c>
      <c r="AP24" s="53">
        <v>2032.767744899</v>
      </c>
      <c r="AQ24" s="122">
        <v>705.634158867</v>
      </c>
      <c r="AR24" s="122">
        <v>361.62781169499999</v>
      </c>
      <c r="AS24" s="122">
        <v>54.955314959999995</v>
      </c>
      <c r="AT24" s="122">
        <v>2.017035554</v>
      </c>
      <c r="AU24" s="122">
        <v>908.53342382300002</v>
      </c>
      <c r="AV24" s="53">
        <v>1338.463058761</v>
      </c>
      <c r="AW24" s="53">
        <v>1548.6123000109999</v>
      </c>
      <c r="AX24" s="122">
        <v>604.38277035999999</v>
      </c>
      <c r="AY24" s="122">
        <v>125.501859387</v>
      </c>
      <c r="AZ24" s="122">
        <v>458.54440552800003</v>
      </c>
      <c r="BA24" s="122">
        <v>4.9956650659999999</v>
      </c>
      <c r="BB24" s="122">
        <v>102.904138946</v>
      </c>
      <c r="BC24" s="122">
        <v>8.9989404589999999</v>
      </c>
      <c r="BD24" s="122">
        <v>225.32056500800002</v>
      </c>
      <c r="BE24" s="122">
        <v>17.963955257000002</v>
      </c>
      <c r="BF24" s="53">
        <v>23.956281437999998</v>
      </c>
    </row>
    <row r="25" spans="1:58" s="29" customFormat="1" x14ac:dyDescent="0.25">
      <c r="A25" s="37" t="s">
        <v>152</v>
      </c>
      <c r="B25" s="59">
        <v>1120.7962622790001</v>
      </c>
      <c r="C25" s="74">
        <v>3.945457942</v>
      </c>
      <c r="D25" s="74">
        <v>470.09089546200005</v>
      </c>
      <c r="E25" s="60">
        <v>69.711766178999994</v>
      </c>
      <c r="F25" s="61">
        <v>92.229378460000007</v>
      </c>
      <c r="G25" s="61">
        <v>25.927295046000001</v>
      </c>
      <c r="H25" s="61">
        <v>3.8051432840000001</v>
      </c>
      <c r="I25" s="62">
        <v>278.417312493</v>
      </c>
      <c r="J25" s="74">
        <v>453.24656485000003</v>
      </c>
      <c r="K25" s="74">
        <v>189.56788608299999</v>
      </c>
      <c r="L25" s="60">
        <v>81.767330184000002</v>
      </c>
      <c r="M25" s="61">
        <v>24.915392734000001</v>
      </c>
      <c r="N25" s="61">
        <v>13.630204373</v>
      </c>
      <c r="O25" s="61">
        <v>1.878789496</v>
      </c>
      <c r="P25" s="61">
        <v>6.3878842870000003</v>
      </c>
      <c r="Q25" s="61">
        <v>9.0181895809999997</v>
      </c>
      <c r="R25" s="61">
        <v>49.151911183999999</v>
      </c>
      <c r="S25" s="63">
        <v>2.8181842439999998</v>
      </c>
      <c r="T25" s="162">
        <v>3.945457942</v>
      </c>
      <c r="U25" s="52">
        <v>1082.6660916800001</v>
      </c>
      <c r="V25" s="52">
        <v>2.0676481566666669</v>
      </c>
      <c r="W25" s="52">
        <v>441.60209807733344</v>
      </c>
      <c r="X25" s="121">
        <v>81.890125709333333</v>
      </c>
      <c r="Y25" s="121">
        <v>75.134388685666664</v>
      </c>
      <c r="Z25" s="121">
        <v>23.857789753333332</v>
      </c>
      <c r="AA25" s="121">
        <v>3.0502190630000001</v>
      </c>
      <c r="AB25" s="121">
        <v>257.669574866</v>
      </c>
      <c r="AC25" s="52">
        <v>432.15202531966662</v>
      </c>
      <c r="AD25" s="52">
        <v>201.953125156</v>
      </c>
      <c r="AE25" s="121">
        <v>77.826964132000001</v>
      </c>
      <c r="AF25" s="121">
        <v>20.833024809666668</v>
      </c>
      <c r="AG25" s="121">
        <v>15.367301017000001</v>
      </c>
      <c r="AH25" s="121">
        <v>1.8714742573333332</v>
      </c>
      <c r="AI25" s="121">
        <v>3.8640962316666667</v>
      </c>
      <c r="AJ25" s="121">
        <v>7.9343530393333337</v>
      </c>
      <c r="AK25" s="121">
        <v>71.946454184999993</v>
      </c>
      <c r="AL25" s="121">
        <v>2.3094574839999997</v>
      </c>
      <c r="AM25" s="52">
        <v>4.8911949703333333</v>
      </c>
      <c r="AN25" s="53">
        <v>5176.6514415180009</v>
      </c>
      <c r="AO25" s="53">
        <v>5.2407594499999997</v>
      </c>
      <c r="AP25" s="53">
        <v>2184.4612602960001</v>
      </c>
      <c r="AQ25" s="122">
        <v>673.47744250300002</v>
      </c>
      <c r="AR25" s="122">
        <v>418.65857871599997</v>
      </c>
      <c r="AS25" s="122">
        <v>121.10458277699999</v>
      </c>
      <c r="AT25" s="122">
        <v>1.0198754720000001</v>
      </c>
      <c r="AU25" s="122">
        <v>970.20078082800001</v>
      </c>
      <c r="AV25" s="53">
        <v>1585.925434814</v>
      </c>
      <c r="AW25" s="53">
        <v>1378.6532610199999</v>
      </c>
      <c r="AX25" s="122">
        <v>570.76663838900004</v>
      </c>
      <c r="AY25" s="122">
        <v>116.119784624</v>
      </c>
      <c r="AZ25" s="122">
        <v>408.94837066599996</v>
      </c>
      <c r="BA25" s="122">
        <v>2.0038660950000002</v>
      </c>
      <c r="BB25" s="122">
        <v>53.630934250000003</v>
      </c>
      <c r="BC25" s="122">
        <v>38.719992614999995</v>
      </c>
      <c r="BD25" s="122">
        <v>173.11114677300003</v>
      </c>
      <c r="BE25" s="122">
        <v>15.352527608000001</v>
      </c>
      <c r="BF25" s="53">
        <v>22.370725938</v>
      </c>
    </row>
    <row r="26" spans="1:58" s="105" customFormat="1" x14ac:dyDescent="0.25">
      <c r="A26" s="98" t="s">
        <v>153</v>
      </c>
      <c r="B26" s="99">
        <v>1179.848378159</v>
      </c>
      <c r="C26" s="100">
        <v>32.382747856000002</v>
      </c>
      <c r="D26" s="100">
        <v>449.40944920499999</v>
      </c>
      <c r="E26" s="101">
        <v>87.200132902999997</v>
      </c>
      <c r="F26" s="102">
        <v>73.07011885</v>
      </c>
      <c r="G26" s="102">
        <v>8.9952077379999995</v>
      </c>
      <c r="H26" s="102">
        <v>5.4654426770000004</v>
      </c>
      <c r="I26" s="103">
        <v>274.67854703699999</v>
      </c>
      <c r="J26" s="100">
        <v>468.73389169199999</v>
      </c>
      <c r="K26" s="100">
        <v>224.82468553700002</v>
      </c>
      <c r="L26" s="101">
        <v>64.818840284000004</v>
      </c>
      <c r="M26" s="102">
        <v>27.025148773000002</v>
      </c>
      <c r="N26" s="102">
        <v>16.798546692999999</v>
      </c>
      <c r="O26" s="102">
        <v>3.5980830949999998</v>
      </c>
      <c r="P26" s="102">
        <v>7.9157828090000004</v>
      </c>
      <c r="Q26" s="102">
        <v>1.7990415479999999</v>
      </c>
      <c r="R26" s="102">
        <v>98.191734311000005</v>
      </c>
      <c r="S26" s="104">
        <v>4.6775080239999998</v>
      </c>
      <c r="T26" s="163">
        <v>4.4976038689999998</v>
      </c>
      <c r="U26" s="100">
        <v>1240.0284208156665</v>
      </c>
      <c r="V26" s="100">
        <v>15.555268651666665</v>
      </c>
      <c r="W26" s="100">
        <v>488.4282683516667</v>
      </c>
      <c r="X26" s="120">
        <v>105.21491046066667</v>
      </c>
      <c r="Y26" s="120">
        <v>81.494837136000001</v>
      </c>
      <c r="Z26" s="120">
        <v>22.029304680999999</v>
      </c>
      <c r="AA26" s="120">
        <v>2.5416633983333337</v>
      </c>
      <c r="AB26" s="120">
        <v>277.14755267566665</v>
      </c>
      <c r="AC26" s="100">
        <v>474.53419651133328</v>
      </c>
      <c r="AD26" s="100">
        <v>256.52597488166668</v>
      </c>
      <c r="AE26" s="120">
        <v>78.095470570333333</v>
      </c>
      <c r="AF26" s="120">
        <v>27.622876353666669</v>
      </c>
      <c r="AG26" s="120">
        <v>15.092875295666667</v>
      </c>
      <c r="AH26" s="120">
        <v>2.8319319240000005</v>
      </c>
      <c r="AI26" s="120">
        <v>9.1784287453333331</v>
      </c>
      <c r="AJ26" s="120">
        <v>5.0876193079999998</v>
      </c>
      <c r="AK26" s="120">
        <v>114.89602920566666</v>
      </c>
      <c r="AL26" s="120">
        <v>3.7207434789999998</v>
      </c>
      <c r="AM26" s="100">
        <v>4.9847124193333334</v>
      </c>
      <c r="AN26" s="100">
        <v>6654.8886783359994</v>
      </c>
      <c r="AO26" s="100">
        <v>304.88368251700001</v>
      </c>
      <c r="AP26" s="100">
        <v>2569.5391354859999</v>
      </c>
      <c r="AQ26" s="120">
        <v>913.70120849499995</v>
      </c>
      <c r="AR26" s="120">
        <v>510.179257076</v>
      </c>
      <c r="AS26" s="120">
        <v>96.385318390999998</v>
      </c>
      <c r="AT26" s="120">
        <v>4.821063798</v>
      </c>
      <c r="AU26" s="120">
        <v>1044.4522877260001</v>
      </c>
      <c r="AV26" s="100">
        <v>1760.9743778959999</v>
      </c>
      <c r="AW26" s="100">
        <v>2001.9973312020002</v>
      </c>
      <c r="AX26" s="120">
        <v>573.03573213699997</v>
      </c>
      <c r="AY26" s="120">
        <v>160.08717595299998</v>
      </c>
      <c r="AZ26" s="120">
        <v>425.81905425299999</v>
      </c>
      <c r="BA26" s="120">
        <v>28.21983221</v>
      </c>
      <c r="BB26" s="120">
        <v>135.817098531</v>
      </c>
      <c r="BC26" s="120">
        <v>32.082386924000005</v>
      </c>
      <c r="BD26" s="120">
        <v>629.57138032800003</v>
      </c>
      <c r="BE26" s="120">
        <v>17.364670866000001</v>
      </c>
      <c r="BF26" s="100">
        <v>17.494151235</v>
      </c>
    </row>
    <row r="27" spans="1:58" s="29" customFormat="1" x14ac:dyDescent="0.25">
      <c r="A27" s="37" t="s">
        <v>154</v>
      </c>
      <c r="B27" s="59">
        <v>1115.0842488759999</v>
      </c>
      <c r="C27" s="74">
        <v>0</v>
      </c>
      <c r="D27" s="74">
        <v>432.81469831999999</v>
      </c>
      <c r="E27" s="60">
        <v>79.955051046999998</v>
      </c>
      <c r="F27" s="61">
        <v>62.080474915000003</v>
      </c>
      <c r="G27" s="61">
        <v>20.805639683999999</v>
      </c>
      <c r="H27" s="61">
        <v>1.915363838</v>
      </c>
      <c r="I27" s="62">
        <v>268.05816883599999</v>
      </c>
      <c r="J27" s="74">
        <v>487.92975770999999</v>
      </c>
      <c r="K27" s="74">
        <v>191.50266016200001</v>
      </c>
      <c r="L27" s="60">
        <v>77.248330387999999</v>
      </c>
      <c r="M27" s="61">
        <v>23.431360080000001</v>
      </c>
      <c r="N27" s="61">
        <v>11.854515415</v>
      </c>
      <c r="O27" s="61">
        <v>0.56742653700000001</v>
      </c>
      <c r="P27" s="61">
        <v>6.0525497259999996</v>
      </c>
      <c r="Q27" s="61">
        <v>3.7828435790000001</v>
      </c>
      <c r="R27" s="61">
        <v>63.647937784</v>
      </c>
      <c r="S27" s="63">
        <v>4.9176966530000001</v>
      </c>
      <c r="T27" s="162">
        <v>2.8371326840000002</v>
      </c>
      <c r="U27" s="52">
        <v>1128.1177079463334</v>
      </c>
      <c r="V27" s="52">
        <v>1.4649312203333336</v>
      </c>
      <c r="W27" s="52">
        <v>411.52261103299998</v>
      </c>
      <c r="X27" s="121">
        <v>80.188194240666675</v>
      </c>
      <c r="Y27" s="121">
        <v>62.58580387733334</v>
      </c>
      <c r="Z27" s="121">
        <v>11.338819762333335</v>
      </c>
      <c r="AA27" s="121">
        <v>3.5086081623333332</v>
      </c>
      <c r="AB27" s="121">
        <v>253.90118499033335</v>
      </c>
      <c r="AC27" s="52">
        <v>489.04020023566665</v>
      </c>
      <c r="AD27" s="52">
        <v>221.36654205200006</v>
      </c>
      <c r="AE27" s="121">
        <v>86.679243390000011</v>
      </c>
      <c r="AF27" s="121">
        <v>23.738023583</v>
      </c>
      <c r="AG27" s="121">
        <v>13.063084033666668</v>
      </c>
      <c r="AH27" s="121">
        <v>1.2393688810000001</v>
      </c>
      <c r="AI27" s="121">
        <v>7.3588977366666661</v>
      </c>
      <c r="AJ27" s="121">
        <v>3.656047727666667</v>
      </c>
      <c r="AK27" s="121">
        <v>81.035942130000009</v>
      </c>
      <c r="AL27" s="121">
        <v>4.5959345699999998</v>
      </c>
      <c r="AM27" s="52">
        <v>4.7234234053333326</v>
      </c>
      <c r="AN27" s="53">
        <v>5659.6395677180008</v>
      </c>
      <c r="AO27" s="53">
        <v>6.0868600819999994</v>
      </c>
      <c r="AP27" s="53">
        <v>2124.9640418049999</v>
      </c>
      <c r="AQ27" s="122">
        <v>624.77603701999999</v>
      </c>
      <c r="AR27" s="122">
        <v>341.06593183999996</v>
      </c>
      <c r="AS27" s="122">
        <v>31.442460100000002</v>
      </c>
      <c r="AT27" s="122">
        <v>21.987179696000002</v>
      </c>
      <c r="AU27" s="122">
        <v>1105.692433149</v>
      </c>
      <c r="AV27" s="53">
        <v>1845.0734492329998</v>
      </c>
      <c r="AW27" s="53">
        <v>1641.858665733</v>
      </c>
      <c r="AX27" s="122">
        <v>661.483984341</v>
      </c>
      <c r="AY27" s="122">
        <v>194.36015520799998</v>
      </c>
      <c r="AZ27" s="122">
        <v>335.35817495599997</v>
      </c>
      <c r="BA27" s="122">
        <v>1.0423416889999999</v>
      </c>
      <c r="BB27" s="122">
        <v>86.790752202999997</v>
      </c>
      <c r="BC27" s="122">
        <v>17.375783137999999</v>
      </c>
      <c r="BD27" s="122">
        <v>280.39032662</v>
      </c>
      <c r="BE27" s="122">
        <v>65.057147577999999</v>
      </c>
      <c r="BF27" s="53">
        <v>41.656550865</v>
      </c>
    </row>
    <row r="28" spans="1:58" s="29" customFormat="1" x14ac:dyDescent="0.25">
      <c r="A28" s="37" t="s">
        <v>155</v>
      </c>
      <c r="B28" s="59">
        <v>1192.4295238249999</v>
      </c>
      <c r="C28" s="74">
        <v>0.744643681</v>
      </c>
      <c r="D28" s="74">
        <v>434.54573590799998</v>
      </c>
      <c r="E28" s="60">
        <v>84.978097876999996</v>
      </c>
      <c r="F28" s="61">
        <v>70.183162676999999</v>
      </c>
      <c r="G28" s="61">
        <v>7.446436812</v>
      </c>
      <c r="H28" s="61">
        <v>0</v>
      </c>
      <c r="I28" s="62">
        <v>271.93803854200002</v>
      </c>
      <c r="J28" s="74">
        <v>522.37271713099994</v>
      </c>
      <c r="K28" s="74">
        <v>229.92624317699998</v>
      </c>
      <c r="L28" s="60">
        <v>90.371660117999994</v>
      </c>
      <c r="M28" s="61">
        <v>16.724094508</v>
      </c>
      <c r="N28" s="61">
        <v>17.263483891</v>
      </c>
      <c r="O28" s="61">
        <v>0</v>
      </c>
      <c r="P28" s="61">
        <v>6.5156322109999998</v>
      </c>
      <c r="Q28" s="61">
        <v>1.861609203</v>
      </c>
      <c r="R28" s="61">
        <v>96.258958644000003</v>
      </c>
      <c r="S28" s="63">
        <v>0.93080460200000004</v>
      </c>
      <c r="T28" s="162">
        <v>4.8401839280000001</v>
      </c>
      <c r="U28" s="52">
        <v>1211.5936418849999</v>
      </c>
      <c r="V28" s="52">
        <v>0.4960846843333333</v>
      </c>
      <c r="W28" s="52">
        <v>445.34898705833331</v>
      </c>
      <c r="X28" s="121">
        <v>81.695570457666676</v>
      </c>
      <c r="Y28" s="121">
        <v>79.881464618333325</v>
      </c>
      <c r="Z28" s="121">
        <v>10.524685690333333</v>
      </c>
      <c r="AA28" s="121">
        <v>1.7665141836666667</v>
      </c>
      <c r="AB28" s="121">
        <v>271.48075210833332</v>
      </c>
      <c r="AC28" s="52">
        <v>528.78192979833341</v>
      </c>
      <c r="AD28" s="52">
        <v>232.60423973599998</v>
      </c>
      <c r="AE28" s="121">
        <v>91.473736410333345</v>
      </c>
      <c r="AF28" s="121">
        <v>21.424282567999999</v>
      </c>
      <c r="AG28" s="121">
        <v>14.582085364999999</v>
      </c>
      <c r="AH28" s="121">
        <v>1.5659184076666666</v>
      </c>
      <c r="AI28" s="121">
        <v>8.6344034906666653</v>
      </c>
      <c r="AJ28" s="121">
        <v>3.182848734666667</v>
      </c>
      <c r="AK28" s="121">
        <v>88.951785967666652</v>
      </c>
      <c r="AL28" s="121">
        <v>2.789178792</v>
      </c>
      <c r="AM28" s="52">
        <v>4.3624006079999997</v>
      </c>
      <c r="AN28" s="53">
        <v>5885.4259327179998</v>
      </c>
      <c r="AO28" s="53">
        <v>2.931747095</v>
      </c>
      <c r="AP28" s="53">
        <v>2467.4215911679998</v>
      </c>
      <c r="AQ28" s="122">
        <v>928.32470576100002</v>
      </c>
      <c r="AR28" s="122">
        <v>328.15669709700001</v>
      </c>
      <c r="AS28" s="122">
        <v>44.898290215999999</v>
      </c>
      <c r="AT28" s="122">
        <v>0</v>
      </c>
      <c r="AU28" s="122">
        <v>1166.0418980939999</v>
      </c>
      <c r="AV28" s="53">
        <v>1860.655885524</v>
      </c>
      <c r="AW28" s="53">
        <v>1521.8008358669997</v>
      </c>
      <c r="AX28" s="122">
        <v>614.560687745</v>
      </c>
      <c r="AY28" s="122">
        <v>150.673466155</v>
      </c>
      <c r="AZ28" s="122">
        <v>389.17320099999995</v>
      </c>
      <c r="BA28" s="122">
        <v>33.042430238000001</v>
      </c>
      <c r="BB28" s="122">
        <v>65.067068274999997</v>
      </c>
      <c r="BC28" s="122">
        <v>13.040640957999999</v>
      </c>
      <c r="BD28" s="122">
        <v>242.23936750999999</v>
      </c>
      <c r="BE28" s="122">
        <v>14.003973986</v>
      </c>
      <c r="BF28" s="53">
        <v>32.615873063999999</v>
      </c>
    </row>
    <row r="29" spans="1:58" s="29" customFormat="1" x14ac:dyDescent="0.25">
      <c r="A29" s="37" t="s">
        <v>156</v>
      </c>
      <c r="B29" s="59">
        <v>1228.8445781099999</v>
      </c>
      <c r="C29" s="74">
        <v>0.37574970499999999</v>
      </c>
      <c r="D29" s="74">
        <v>459.52166306000004</v>
      </c>
      <c r="E29" s="60">
        <v>86.177409413999996</v>
      </c>
      <c r="F29" s="61">
        <v>64.994235248999999</v>
      </c>
      <c r="G29" s="61">
        <v>8.2664935100000001</v>
      </c>
      <c r="H29" s="61">
        <v>8.7516387009999992</v>
      </c>
      <c r="I29" s="62">
        <v>291.33188618600002</v>
      </c>
      <c r="J29" s="74">
        <v>546.55819683100003</v>
      </c>
      <c r="K29" s="74">
        <v>221.073844546</v>
      </c>
      <c r="L29" s="60">
        <v>91.742053205000005</v>
      </c>
      <c r="M29" s="61">
        <v>22.714268615000002</v>
      </c>
      <c r="N29" s="61">
        <v>17.794142569000002</v>
      </c>
      <c r="O29" s="61">
        <v>2.8181227880000002</v>
      </c>
      <c r="P29" s="61">
        <v>3.381747345</v>
      </c>
      <c r="Q29" s="61">
        <v>5.0726210180000004</v>
      </c>
      <c r="R29" s="61">
        <v>72.666142840999996</v>
      </c>
      <c r="S29" s="63">
        <v>4.8847461650000001</v>
      </c>
      <c r="T29" s="162">
        <v>1.315123968</v>
      </c>
      <c r="U29" s="52">
        <v>1202.3939513483331</v>
      </c>
      <c r="V29" s="52">
        <v>0.62618892800000003</v>
      </c>
      <c r="W29" s="52">
        <v>445.63314201533331</v>
      </c>
      <c r="X29" s="121">
        <v>84.454705844666663</v>
      </c>
      <c r="Y29" s="121">
        <v>67.696943413333329</v>
      </c>
      <c r="Z29" s="121">
        <v>7.2738943419999993</v>
      </c>
      <c r="AA29" s="121">
        <v>8.9798803033333332</v>
      </c>
      <c r="AB29" s="121">
        <v>277.22771811199999</v>
      </c>
      <c r="AC29" s="52">
        <v>533.9359448703334</v>
      </c>
      <c r="AD29" s="52">
        <v>219.41793859133335</v>
      </c>
      <c r="AE29" s="121">
        <v>89.21645301333335</v>
      </c>
      <c r="AF29" s="121">
        <v>20.722499214333336</v>
      </c>
      <c r="AG29" s="121">
        <v>17.164269373333337</v>
      </c>
      <c r="AH29" s="121">
        <v>1.4360509239999999</v>
      </c>
      <c r="AI29" s="121">
        <v>2.5676186493333333</v>
      </c>
      <c r="AJ29" s="121">
        <v>2.1998006933333336</v>
      </c>
      <c r="AK29" s="121">
        <v>82.260118261666662</v>
      </c>
      <c r="AL29" s="121">
        <v>3.8511284620000001</v>
      </c>
      <c r="AM29" s="52">
        <v>2.7807369433333338</v>
      </c>
      <c r="AN29" s="53">
        <v>6111.0935973369997</v>
      </c>
      <c r="AO29" s="53">
        <v>3.0590450249999996</v>
      </c>
      <c r="AP29" s="53">
        <v>2557.293480542</v>
      </c>
      <c r="AQ29" s="122">
        <v>808.475768647</v>
      </c>
      <c r="AR29" s="122">
        <v>388.97856156299997</v>
      </c>
      <c r="AS29" s="122">
        <v>63.105039485999995</v>
      </c>
      <c r="AT29" s="122">
        <v>64.423752436000001</v>
      </c>
      <c r="AU29" s="122">
        <v>1232.3103584099999</v>
      </c>
      <c r="AV29" s="53">
        <v>1973.7256610159998</v>
      </c>
      <c r="AW29" s="53">
        <v>1560.7589650770001</v>
      </c>
      <c r="AX29" s="122">
        <v>642.38896106300001</v>
      </c>
      <c r="AY29" s="122">
        <v>147.11958241900001</v>
      </c>
      <c r="AZ29" s="122">
        <v>424.40799216999994</v>
      </c>
      <c r="BA29" s="122">
        <v>9.090716797999999</v>
      </c>
      <c r="BB29" s="122">
        <v>29.362334412999999</v>
      </c>
      <c r="BC29" s="122">
        <v>14.117534410999999</v>
      </c>
      <c r="BD29" s="122">
        <v>247.91425590599999</v>
      </c>
      <c r="BE29" s="122">
        <v>46.357587897000002</v>
      </c>
      <c r="BF29" s="53">
        <v>16.256445677000002</v>
      </c>
    </row>
    <row r="30" spans="1:58" s="105" customFormat="1" x14ac:dyDescent="0.25">
      <c r="A30" s="98" t="s">
        <v>157</v>
      </c>
      <c r="B30" s="99">
        <v>1252.012426255</v>
      </c>
      <c r="C30" s="100">
        <v>0.90750398399999999</v>
      </c>
      <c r="D30" s="100">
        <v>406.33028580799999</v>
      </c>
      <c r="E30" s="101">
        <v>68.700435038999998</v>
      </c>
      <c r="F30" s="102">
        <v>69.981390665000006</v>
      </c>
      <c r="G30" s="102">
        <v>3.4485151369999998</v>
      </c>
      <c r="H30" s="102">
        <v>0</v>
      </c>
      <c r="I30" s="103">
        <v>264.19994496700002</v>
      </c>
      <c r="J30" s="100">
        <v>580.96043717600003</v>
      </c>
      <c r="K30" s="100">
        <v>262.90669530299999</v>
      </c>
      <c r="L30" s="101">
        <v>88.494881328000005</v>
      </c>
      <c r="M30" s="102">
        <v>21.016717364000002</v>
      </c>
      <c r="N30" s="102">
        <v>28.054554226</v>
      </c>
      <c r="O30" s="102">
        <v>0.72600318699999999</v>
      </c>
      <c r="P30" s="102">
        <v>6.8970302749999997</v>
      </c>
      <c r="Q30" s="102">
        <v>3.9930175280000002</v>
      </c>
      <c r="R30" s="102">
        <v>104.64945156</v>
      </c>
      <c r="S30" s="104">
        <v>9.0750398350000001</v>
      </c>
      <c r="T30" s="163">
        <v>0.90750398399999999</v>
      </c>
      <c r="U30" s="100">
        <v>1244.9441527609999</v>
      </c>
      <c r="V30" s="100">
        <v>1.7691131836666665</v>
      </c>
      <c r="W30" s="100">
        <v>420.61888641566662</v>
      </c>
      <c r="X30" s="120">
        <v>69.873935146999997</v>
      </c>
      <c r="Y30" s="120">
        <v>70.874780540333333</v>
      </c>
      <c r="Z30" s="120">
        <v>5.2755775300000005</v>
      </c>
      <c r="AA30" s="120">
        <v>0.94029074466666662</v>
      </c>
      <c r="AB30" s="120">
        <v>273.65430245366662</v>
      </c>
      <c r="AC30" s="100">
        <v>570.85748785833334</v>
      </c>
      <c r="AD30" s="100">
        <v>249.77224945566667</v>
      </c>
      <c r="AE30" s="120">
        <v>100.89943021766668</v>
      </c>
      <c r="AF30" s="120">
        <v>18.926543073333335</v>
      </c>
      <c r="AG30" s="120">
        <v>20.264828385666668</v>
      </c>
      <c r="AH30" s="120">
        <v>1.0239699616666667</v>
      </c>
      <c r="AI30" s="120">
        <v>6.1735659773333325</v>
      </c>
      <c r="AJ30" s="120">
        <v>4.8707236803333336</v>
      </c>
      <c r="AK30" s="120">
        <v>90.103776191000009</v>
      </c>
      <c r="AL30" s="120">
        <v>7.509411968666666</v>
      </c>
      <c r="AM30" s="100">
        <v>1.9264158476666668</v>
      </c>
      <c r="AN30" s="100">
        <v>6135.0245825990005</v>
      </c>
      <c r="AO30" s="100">
        <v>14.651736031000002</v>
      </c>
      <c r="AP30" s="100">
        <v>2035.513522015</v>
      </c>
      <c r="AQ30" s="120">
        <v>501.89202394999995</v>
      </c>
      <c r="AR30" s="120">
        <v>259.98938120599996</v>
      </c>
      <c r="AS30" s="120">
        <v>36.157966729999998</v>
      </c>
      <c r="AT30" s="120">
        <v>3.974689315</v>
      </c>
      <c r="AU30" s="120">
        <v>1233.499460814</v>
      </c>
      <c r="AV30" s="100">
        <v>2151.3329541160001</v>
      </c>
      <c r="AW30" s="100">
        <v>1904.0712824709999</v>
      </c>
      <c r="AX30" s="120">
        <v>720.83811531599997</v>
      </c>
      <c r="AY30" s="120">
        <v>129.568723847</v>
      </c>
      <c r="AZ30" s="120">
        <v>407.55126484799996</v>
      </c>
      <c r="BA30" s="120">
        <v>3.8579703609999996</v>
      </c>
      <c r="BB30" s="120">
        <v>85.963245800999999</v>
      </c>
      <c r="BC30" s="120">
        <v>26.020154788999999</v>
      </c>
      <c r="BD30" s="120">
        <v>414.62044245799996</v>
      </c>
      <c r="BE30" s="120">
        <v>115.651365051</v>
      </c>
      <c r="BF30" s="100">
        <v>29.455087966000001</v>
      </c>
    </row>
    <row r="31" spans="1:58" s="29" customFormat="1" x14ac:dyDescent="0.25">
      <c r="A31" s="37" t="s">
        <v>158</v>
      </c>
      <c r="B31" s="59">
        <v>1177.016695131</v>
      </c>
      <c r="C31" s="74">
        <v>4.3595919600000004</v>
      </c>
      <c r="D31" s="74">
        <v>357.25546436600001</v>
      </c>
      <c r="E31" s="60">
        <v>102.779739319</v>
      </c>
      <c r="F31" s="61">
        <v>76.403147673999996</v>
      </c>
      <c r="G31" s="61">
        <v>18.954747653999998</v>
      </c>
      <c r="H31" s="61">
        <v>0</v>
      </c>
      <c r="I31" s="62">
        <v>159.11782971900001</v>
      </c>
      <c r="J31" s="74">
        <v>578.05829600699997</v>
      </c>
      <c r="K31" s="74">
        <v>229.76144373600002</v>
      </c>
      <c r="L31" s="60">
        <v>94.651562421999998</v>
      </c>
      <c r="M31" s="61">
        <v>18.706444957999999</v>
      </c>
      <c r="N31" s="61">
        <v>19.460842277000001</v>
      </c>
      <c r="O31" s="61">
        <v>0.94773738299999999</v>
      </c>
      <c r="P31" s="61">
        <v>10.99375364</v>
      </c>
      <c r="Q31" s="61">
        <v>6.8237091559999996</v>
      </c>
      <c r="R31" s="61">
        <v>70.785042314999998</v>
      </c>
      <c r="S31" s="63">
        <v>7.3923515850000001</v>
      </c>
      <c r="T31" s="162">
        <v>7.5818990619999997</v>
      </c>
      <c r="U31" s="52">
        <v>1143.7627263483334</v>
      </c>
      <c r="V31" s="52">
        <v>1.2694610476666666</v>
      </c>
      <c r="W31" s="52">
        <v>356.71764246233329</v>
      </c>
      <c r="X31" s="121">
        <v>74.649650827666662</v>
      </c>
      <c r="Y31" s="121">
        <v>79.030897023333338</v>
      </c>
      <c r="Z31" s="121">
        <v>9.2743282643333327</v>
      </c>
      <c r="AA31" s="121">
        <v>0</v>
      </c>
      <c r="AB31" s="121">
        <v>193.762766347</v>
      </c>
      <c r="AC31" s="52">
        <v>544.16114770366664</v>
      </c>
      <c r="AD31" s="52">
        <v>237.15581609866666</v>
      </c>
      <c r="AE31" s="121">
        <v>97.548863026666666</v>
      </c>
      <c r="AF31" s="121">
        <v>21.532706244</v>
      </c>
      <c r="AG31" s="121">
        <v>19.141523826</v>
      </c>
      <c r="AH31" s="121">
        <v>0.68802278933333338</v>
      </c>
      <c r="AI31" s="121">
        <v>11.165610002333333</v>
      </c>
      <c r="AJ31" s="121">
        <v>5.1374779006666671</v>
      </c>
      <c r="AK31" s="121">
        <v>74.112146280666664</v>
      </c>
      <c r="AL31" s="121">
        <v>7.8294660289999998</v>
      </c>
      <c r="AM31" s="52">
        <v>4.4586590360000002</v>
      </c>
      <c r="AN31" s="53">
        <v>5914.5605202380002</v>
      </c>
      <c r="AO31" s="53">
        <v>8.189053745999999</v>
      </c>
      <c r="AP31" s="53">
        <v>1969.556160185</v>
      </c>
      <c r="AQ31" s="122">
        <v>677.06869977500003</v>
      </c>
      <c r="AR31" s="122">
        <v>370.961050312</v>
      </c>
      <c r="AS31" s="122">
        <v>50.002508190999997</v>
      </c>
      <c r="AT31" s="122">
        <v>0</v>
      </c>
      <c r="AU31" s="122">
        <v>871.52390190699998</v>
      </c>
      <c r="AV31" s="53">
        <v>2006.9220108029999</v>
      </c>
      <c r="AW31" s="53">
        <v>1912.4941612170001</v>
      </c>
      <c r="AX31" s="122">
        <v>702.63842403000001</v>
      </c>
      <c r="AY31" s="122">
        <v>143.76397354699998</v>
      </c>
      <c r="AZ31" s="122">
        <v>438.14555896799999</v>
      </c>
      <c r="BA31" s="122">
        <v>1.042697867</v>
      </c>
      <c r="BB31" s="122">
        <v>266.05444984899998</v>
      </c>
      <c r="BC31" s="122">
        <v>21.526063806</v>
      </c>
      <c r="BD31" s="122">
        <v>200.826711268</v>
      </c>
      <c r="BE31" s="122">
        <v>138.49628188200001</v>
      </c>
      <c r="BF31" s="53">
        <v>17.399134286999999</v>
      </c>
    </row>
    <row r="32" spans="1:58" s="29" customFormat="1" x14ac:dyDescent="0.25">
      <c r="A32" s="37" t="s">
        <v>159</v>
      </c>
      <c r="B32" s="59">
        <v>1158.6794030010001</v>
      </c>
      <c r="C32" s="74">
        <v>2.046377466</v>
      </c>
      <c r="D32" s="74">
        <v>349.86652979300004</v>
      </c>
      <c r="E32" s="60">
        <v>81.567520811999998</v>
      </c>
      <c r="F32" s="61">
        <v>67.132482265999997</v>
      </c>
      <c r="G32" s="61">
        <v>11.906196166000001</v>
      </c>
      <c r="H32" s="61">
        <v>0</v>
      </c>
      <c r="I32" s="62">
        <v>189.260330549</v>
      </c>
      <c r="J32" s="74">
        <v>595.41508793000003</v>
      </c>
      <c r="K32" s="74">
        <v>200.00331459200001</v>
      </c>
      <c r="L32" s="60">
        <v>97.487744347000003</v>
      </c>
      <c r="M32" s="61">
        <v>24.732797752</v>
      </c>
      <c r="N32" s="61">
        <v>16.818048611999998</v>
      </c>
      <c r="O32" s="61">
        <v>1.4882745209999999</v>
      </c>
      <c r="P32" s="61">
        <v>3.348617672</v>
      </c>
      <c r="Q32" s="61">
        <v>5.5810294530000002</v>
      </c>
      <c r="R32" s="61">
        <v>41.989223741000004</v>
      </c>
      <c r="S32" s="63">
        <v>8.5575784939999995</v>
      </c>
      <c r="T32" s="162">
        <v>11.348093220000001</v>
      </c>
      <c r="U32" s="52">
        <v>1132.9725606293334</v>
      </c>
      <c r="V32" s="52">
        <v>1.7509614870000003</v>
      </c>
      <c r="W32" s="52">
        <v>321.25663538233334</v>
      </c>
      <c r="X32" s="121">
        <v>81.469252050000009</v>
      </c>
      <c r="Y32" s="121">
        <v>70.826115860000002</v>
      </c>
      <c r="Z32" s="121">
        <v>15.214658434</v>
      </c>
      <c r="AA32" s="121">
        <v>7.5896327E-2</v>
      </c>
      <c r="AB32" s="121">
        <v>153.67071271133332</v>
      </c>
      <c r="AC32" s="52">
        <v>587.70789375766662</v>
      </c>
      <c r="AD32" s="52">
        <v>214.2707913363333</v>
      </c>
      <c r="AE32" s="121">
        <v>84.284479720333337</v>
      </c>
      <c r="AF32" s="121">
        <v>22.847709783666669</v>
      </c>
      <c r="AG32" s="121">
        <v>16.691484122000002</v>
      </c>
      <c r="AH32" s="121">
        <v>1.860155972</v>
      </c>
      <c r="AI32" s="121">
        <v>5.0497725129999997</v>
      </c>
      <c r="AJ32" s="121">
        <v>6.2985859449999992</v>
      </c>
      <c r="AK32" s="121">
        <v>66.902461213666655</v>
      </c>
      <c r="AL32" s="121">
        <v>10.336142066666667</v>
      </c>
      <c r="AM32" s="52">
        <v>7.9862786659999996</v>
      </c>
      <c r="AN32" s="53">
        <v>5876.5349274290002</v>
      </c>
      <c r="AO32" s="53">
        <v>7.0402074689999994</v>
      </c>
      <c r="AP32" s="53">
        <v>1732.7159882889998</v>
      </c>
      <c r="AQ32" s="122">
        <v>572.74905446100001</v>
      </c>
      <c r="AR32" s="122">
        <v>375.72933512999998</v>
      </c>
      <c r="AS32" s="122">
        <v>82.922310595999988</v>
      </c>
      <c r="AT32" s="122">
        <v>0.99619310000000005</v>
      </c>
      <c r="AU32" s="122">
        <v>700.31909500200004</v>
      </c>
      <c r="AV32" s="53">
        <v>2138.5264384309999</v>
      </c>
      <c r="AW32" s="53">
        <v>1971.262170969</v>
      </c>
      <c r="AX32" s="122">
        <v>694.06641851500001</v>
      </c>
      <c r="AY32" s="122">
        <v>130.885063089</v>
      </c>
      <c r="AZ32" s="122">
        <v>434.36495259900005</v>
      </c>
      <c r="BA32" s="122">
        <v>65.059086511999993</v>
      </c>
      <c r="BB32" s="122">
        <v>72.852596951999999</v>
      </c>
      <c r="BC32" s="122">
        <v>19.274219454000001</v>
      </c>
      <c r="BD32" s="122">
        <v>328.24602454500001</v>
      </c>
      <c r="BE32" s="122">
        <v>226.51380930300002</v>
      </c>
      <c r="BF32" s="53">
        <v>26.990122270999997</v>
      </c>
    </row>
    <row r="33" spans="1:58" s="29" customFormat="1" x14ac:dyDescent="0.25">
      <c r="A33" s="37" t="s">
        <v>160</v>
      </c>
      <c r="B33" s="59">
        <v>1164.8355926270001</v>
      </c>
      <c r="C33" s="74">
        <v>7.4587044840000001</v>
      </c>
      <c r="D33" s="74">
        <v>328.58533220100003</v>
      </c>
      <c r="E33" s="60">
        <v>72.371927585999998</v>
      </c>
      <c r="F33" s="61">
        <v>63.666361051000003</v>
      </c>
      <c r="G33" s="61">
        <v>3.3564170180000001</v>
      </c>
      <c r="H33" s="61">
        <v>0</v>
      </c>
      <c r="I33" s="62">
        <v>189.190626546</v>
      </c>
      <c r="J33" s="74">
        <v>581.74382321799999</v>
      </c>
      <c r="K33" s="74">
        <v>241.45370436100001</v>
      </c>
      <c r="L33" s="60">
        <v>94.603229954</v>
      </c>
      <c r="M33" s="61">
        <v>31.284549899000002</v>
      </c>
      <c r="N33" s="61">
        <v>17.900187229</v>
      </c>
      <c r="O33" s="61">
        <v>2.7970141810000002</v>
      </c>
      <c r="P33" s="61">
        <v>4.4752226899999998</v>
      </c>
      <c r="Q33" s="61">
        <v>17.527955537</v>
      </c>
      <c r="R33" s="61">
        <v>64.660969938999997</v>
      </c>
      <c r="S33" s="63">
        <v>8.2045749319999999</v>
      </c>
      <c r="T33" s="162">
        <v>5.5940283629999996</v>
      </c>
      <c r="U33" s="52">
        <v>1153.712852572</v>
      </c>
      <c r="V33" s="52">
        <v>2.9680207726666663</v>
      </c>
      <c r="W33" s="52">
        <v>328.95004279066666</v>
      </c>
      <c r="X33" s="121">
        <v>72.172221128000004</v>
      </c>
      <c r="Y33" s="121">
        <v>63.940725828333335</v>
      </c>
      <c r="Z33" s="121">
        <v>9.0735096223333329</v>
      </c>
      <c r="AA33" s="121">
        <v>0.41927458333333334</v>
      </c>
      <c r="AB33" s="121">
        <v>183.34431162866667</v>
      </c>
      <c r="AC33" s="52">
        <v>582.95778690366672</v>
      </c>
      <c r="AD33" s="52">
        <v>232.67783889333333</v>
      </c>
      <c r="AE33" s="121">
        <v>96.667556473333335</v>
      </c>
      <c r="AF33" s="121">
        <v>29.626512449666667</v>
      </c>
      <c r="AG33" s="121">
        <v>16.724752381333332</v>
      </c>
      <c r="AH33" s="121">
        <v>2.4319100923333337</v>
      </c>
      <c r="AI33" s="121">
        <v>2.745216816333333</v>
      </c>
      <c r="AJ33" s="121">
        <v>9.1107222193333328</v>
      </c>
      <c r="AK33" s="121">
        <v>68.651154191666663</v>
      </c>
      <c r="AL33" s="121">
        <v>6.7200142693333333</v>
      </c>
      <c r="AM33" s="52">
        <v>6.1591632116666659</v>
      </c>
      <c r="AN33" s="53">
        <v>5756.9383788020004</v>
      </c>
      <c r="AO33" s="53">
        <v>21.168267346</v>
      </c>
      <c r="AP33" s="53">
        <v>1747.7983251159999</v>
      </c>
      <c r="AQ33" s="122">
        <v>455.87565358699999</v>
      </c>
      <c r="AR33" s="122">
        <v>339.24656783</v>
      </c>
      <c r="AS33" s="122">
        <v>65.194272518000005</v>
      </c>
      <c r="AT33" s="122">
        <v>2.0724273960000001</v>
      </c>
      <c r="AU33" s="122">
        <v>885.40940378499999</v>
      </c>
      <c r="AV33" s="53">
        <v>2040.1420955469998</v>
      </c>
      <c r="AW33" s="53">
        <v>1927.5395219369998</v>
      </c>
      <c r="AX33" s="122">
        <v>869.16134203199999</v>
      </c>
      <c r="AY33" s="122">
        <v>165.23667830799999</v>
      </c>
      <c r="AZ33" s="122">
        <v>438.946355987</v>
      </c>
      <c r="BA33" s="122">
        <v>6.0687763810000002</v>
      </c>
      <c r="BB33" s="122">
        <v>77.581031976000006</v>
      </c>
      <c r="BC33" s="122">
        <v>17.20544121</v>
      </c>
      <c r="BD33" s="122">
        <v>287.61745334099999</v>
      </c>
      <c r="BE33" s="122">
        <v>65.722442701999995</v>
      </c>
      <c r="BF33" s="53">
        <v>20.290168856000001</v>
      </c>
    </row>
    <row r="34" spans="1:58" s="105" customFormat="1" x14ac:dyDescent="0.25">
      <c r="A34" s="98" t="s">
        <v>161</v>
      </c>
      <c r="B34" s="99">
        <v>1151.363362133</v>
      </c>
      <c r="C34" s="100">
        <v>0.94982323400000002</v>
      </c>
      <c r="D34" s="100">
        <v>394.09494646799999</v>
      </c>
      <c r="E34" s="101">
        <v>115.66453986</v>
      </c>
      <c r="F34" s="102">
        <v>53.887131705999998</v>
      </c>
      <c r="G34" s="102">
        <v>9.6881969819999991</v>
      </c>
      <c r="H34" s="102">
        <v>0</v>
      </c>
      <c r="I34" s="103">
        <v>214.85507792000001</v>
      </c>
      <c r="J34" s="100">
        <v>537.61140890800004</v>
      </c>
      <c r="K34" s="100">
        <v>213.95806735499997</v>
      </c>
      <c r="L34" s="101">
        <v>96.279831009999995</v>
      </c>
      <c r="M34" s="102">
        <v>13.408502347000001</v>
      </c>
      <c r="N34" s="102">
        <v>18.028248283</v>
      </c>
      <c r="O34" s="102">
        <v>1.3297525269999999</v>
      </c>
      <c r="P34" s="102">
        <v>3.4193636409999999</v>
      </c>
      <c r="Q34" s="102">
        <v>1.8996464669999999</v>
      </c>
      <c r="R34" s="102">
        <v>75.033571558999995</v>
      </c>
      <c r="S34" s="104">
        <v>4.5591515210000004</v>
      </c>
      <c r="T34" s="163">
        <v>4.7491161679999996</v>
      </c>
      <c r="U34" s="100">
        <v>1111.5492483086666</v>
      </c>
      <c r="V34" s="100">
        <v>0.83247118666666664</v>
      </c>
      <c r="W34" s="100">
        <v>360.70330296933327</v>
      </c>
      <c r="X34" s="120">
        <v>90.620970907</v>
      </c>
      <c r="Y34" s="120">
        <v>76.907774641333333</v>
      </c>
      <c r="Z34" s="120">
        <v>11.191219459666668</v>
      </c>
      <c r="AA34" s="120">
        <v>4.5591709516666663</v>
      </c>
      <c r="AB34" s="120">
        <v>177.42416700966666</v>
      </c>
      <c r="AC34" s="100">
        <v>531.95414114066659</v>
      </c>
      <c r="AD34" s="100">
        <v>212.81212848233335</v>
      </c>
      <c r="AE34" s="120">
        <v>89.737581342666672</v>
      </c>
      <c r="AF34" s="120">
        <v>22.168217277333337</v>
      </c>
      <c r="AG34" s="120">
        <v>16.915287116000002</v>
      </c>
      <c r="AH34" s="120">
        <v>3.7669148823333329</v>
      </c>
      <c r="AI34" s="120">
        <v>2.6687340403333333</v>
      </c>
      <c r="AJ34" s="120">
        <v>1.6213920813333333</v>
      </c>
      <c r="AK34" s="120">
        <v>68.888893640333336</v>
      </c>
      <c r="AL34" s="120">
        <v>7.0451081019999995</v>
      </c>
      <c r="AM34" s="100">
        <v>5.247204529666667</v>
      </c>
      <c r="AN34" s="100">
        <v>5667.0474458839999</v>
      </c>
      <c r="AO34" s="100">
        <v>10.663596795</v>
      </c>
      <c r="AP34" s="100">
        <v>1986.6598622870001</v>
      </c>
      <c r="AQ34" s="120">
        <v>613.73122986700002</v>
      </c>
      <c r="AR34" s="120">
        <v>314.61912446600002</v>
      </c>
      <c r="AS34" s="120">
        <v>71.337740147999995</v>
      </c>
      <c r="AT34" s="120">
        <v>200.564319676</v>
      </c>
      <c r="AU34" s="120">
        <v>786.40744812999992</v>
      </c>
      <c r="AV34" s="100">
        <v>1949.459533834</v>
      </c>
      <c r="AW34" s="100">
        <v>1692.5098148469997</v>
      </c>
      <c r="AX34" s="120">
        <v>738.08871301399995</v>
      </c>
      <c r="AY34" s="120">
        <v>138.624662653</v>
      </c>
      <c r="AZ34" s="120">
        <v>460.60400846900001</v>
      </c>
      <c r="BA34" s="120">
        <v>17.142594941999999</v>
      </c>
      <c r="BB34" s="120">
        <v>40.102470820000001</v>
      </c>
      <c r="BC34" s="120">
        <v>0</v>
      </c>
      <c r="BD34" s="120">
        <v>210.03355008400001</v>
      </c>
      <c r="BE34" s="120">
        <v>87.913814865000006</v>
      </c>
      <c r="BF34" s="100">
        <v>27.754638121000003</v>
      </c>
    </row>
    <row r="35" spans="1:58" s="29" customFormat="1" x14ac:dyDescent="0.25">
      <c r="A35" s="37" t="s">
        <v>162</v>
      </c>
      <c r="B35" s="59">
        <v>1379.309776846</v>
      </c>
      <c r="C35" s="74">
        <v>2.9306699439999999</v>
      </c>
      <c r="D35" s="74">
        <v>469.81933837999998</v>
      </c>
      <c r="E35" s="60">
        <v>119.885193413</v>
      </c>
      <c r="F35" s="61">
        <v>61.084695762999999</v>
      </c>
      <c r="G35" s="61">
        <v>10.159655806</v>
      </c>
      <c r="H35" s="61">
        <v>0</v>
      </c>
      <c r="I35" s="62">
        <v>278.68979339800001</v>
      </c>
      <c r="J35" s="74">
        <v>667.26005015400006</v>
      </c>
      <c r="K35" s="74">
        <v>237.93207239399999</v>
      </c>
      <c r="L35" s="60">
        <v>89.692718827999997</v>
      </c>
      <c r="M35" s="61">
        <v>22.199389721999999</v>
      </c>
      <c r="N35" s="61">
        <v>15.804201331</v>
      </c>
      <c r="O35" s="61">
        <v>0.97688998100000002</v>
      </c>
      <c r="P35" s="61">
        <v>3.1260479399999999</v>
      </c>
      <c r="Q35" s="61">
        <v>3.7121819290000002</v>
      </c>
      <c r="R35" s="61">
        <v>94.410144815999999</v>
      </c>
      <c r="S35" s="63">
        <v>8.0104978469999999</v>
      </c>
      <c r="T35" s="162">
        <v>1.367645974</v>
      </c>
      <c r="U35" s="52">
        <v>1280.7045132979999</v>
      </c>
      <c r="V35" s="52">
        <v>2.1282314756666669</v>
      </c>
      <c r="W35" s="52">
        <v>423.77800681899998</v>
      </c>
      <c r="X35" s="121">
        <v>115.69297683466668</v>
      </c>
      <c r="Y35" s="121">
        <v>60.124434317999999</v>
      </c>
      <c r="Z35" s="121">
        <v>8.2355057259999995</v>
      </c>
      <c r="AA35" s="121">
        <v>0.34910874133333336</v>
      </c>
      <c r="AB35" s="121">
        <v>239.37598119899999</v>
      </c>
      <c r="AC35" s="52">
        <v>621.48415868899997</v>
      </c>
      <c r="AD35" s="52">
        <v>223.0395169243333</v>
      </c>
      <c r="AE35" s="121">
        <v>91.829916690999994</v>
      </c>
      <c r="AF35" s="121">
        <v>20.820278445333333</v>
      </c>
      <c r="AG35" s="121">
        <v>17.259801465666666</v>
      </c>
      <c r="AH35" s="121">
        <v>0.2441708366666667</v>
      </c>
      <c r="AI35" s="121">
        <v>2.4852293663333334</v>
      </c>
      <c r="AJ35" s="121">
        <v>3.7128853696666666</v>
      </c>
      <c r="AK35" s="121">
        <v>78.907858794000006</v>
      </c>
      <c r="AL35" s="121">
        <v>7.7793759556666666</v>
      </c>
      <c r="AM35" s="52">
        <v>10.274599390000001</v>
      </c>
      <c r="AN35" s="53">
        <v>6729.9543569270008</v>
      </c>
      <c r="AO35" s="53">
        <v>8.2542339949999999</v>
      </c>
      <c r="AP35" s="53">
        <v>2229.152562325</v>
      </c>
      <c r="AQ35" s="122">
        <v>890.17448367200018</v>
      </c>
      <c r="AR35" s="122">
        <v>338.97995147099999</v>
      </c>
      <c r="AS35" s="122">
        <v>66.953600356999999</v>
      </c>
      <c r="AT35" s="122">
        <v>0</v>
      </c>
      <c r="AU35" s="122">
        <v>933.04452682500005</v>
      </c>
      <c r="AV35" s="53">
        <v>2455.70944233</v>
      </c>
      <c r="AW35" s="53">
        <v>1985.7874455170002</v>
      </c>
      <c r="AX35" s="122">
        <v>856.287451713</v>
      </c>
      <c r="AY35" s="122">
        <v>135.473399016</v>
      </c>
      <c r="AZ35" s="122">
        <v>524.08992740400004</v>
      </c>
      <c r="BA35" s="122">
        <v>4.1304101460000009</v>
      </c>
      <c r="BB35" s="122">
        <v>25.963795108999999</v>
      </c>
      <c r="BC35" s="122">
        <v>16.330281501000002</v>
      </c>
      <c r="BD35" s="122">
        <v>390.30717871000002</v>
      </c>
      <c r="BE35" s="122">
        <v>33.205001918000001</v>
      </c>
      <c r="BF35" s="53">
        <v>51.050672760000005</v>
      </c>
    </row>
    <row r="36" spans="1:58" s="29" customFormat="1" x14ac:dyDescent="0.25">
      <c r="A36" s="37" t="s">
        <v>163</v>
      </c>
      <c r="B36" s="59">
        <v>1538.563360205</v>
      </c>
      <c r="C36" s="74">
        <v>7.7785826629999999</v>
      </c>
      <c r="D36" s="74">
        <v>541.13235577</v>
      </c>
      <c r="E36" s="60">
        <v>115.209053084</v>
      </c>
      <c r="F36" s="61">
        <v>89.143233194999993</v>
      </c>
      <c r="G36" s="61">
        <v>6.8062598300000001</v>
      </c>
      <c r="H36" s="61">
        <v>31.508182943000001</v>
      </c>
      <c r="I36" s="62">
        <v>298.46562671800001</v>
      </c>
      <c r="J36" s="74">
        <v>713.66189624699996</v>
      </c>
      <c r="K36" s="74">
        <v>268.01747829600004</v>
      </c>
      <c r="L36" s="60">
        <v>87.143583837999998</v>
      </c>
      <c r="M36" s="61">
        <v>30.524516089999999</v>
      </c>
      <c r="N36" s="61">
        <v>21.172948080000001</v>
      </c>
      <c r="O36" s="61">
        <v>0.972322833</v>
      </c>
      <c r="P36" s="61">
        <v>1.944645666</v>
      </c>
      <c r="Q36" s="61">
        <v>8.1675117959999994</v>
      </c>
      <c r="R36" s="61">
        <v>109.72997363</v>
      </c>
      <c r="S36" s="63">
        <v>8.3619763630000001</v>
      </c>
      <c r="T36" s="162">
        <v>7.9730472289999996</v>
      </c>
      <c r="U36" s="52">
        <v>1452.8187404713335</v>
      </c>
      <c r="V36" s="52">
        <v>3.4763019179999994</v>
      </c>
      <c r="W36" s="52">
        <v>533.55084886099996</v>
      </c>
      <c r="X36" s="121">
        <v>112.00309502466666</v>
      </c>
      <c r="Y36" s="121">
        <v>83.206137530333351</v>
      </c>
      <c r="Z36" s="121">
        <v>8.5952621906666664</v>
      </c>
      <c r="AA36" s="121">
        <v>27.629635534333335</v>
      </c>
      <c r="AB36" s="121">
        <v>302.11671858099999</v>
      </c>
      <c r="AC36" s="52">
        <v>673.52105692766668</v>
      </c>
      <c r="AD36" s="52">
        <v>237.43027582266672</v>
      </c>
      <c r="AE36" s="121">
        <v>84.101831106000006</v>
      </c>
      <c r="AF36" s="121">
        <v>24.022400011000002</v>
      </c>
      <c r="AG36" s="121">
        <v>20.667765114333331</v>
      </c>
      <c r="AH36" s="121">
        <v>1.4151199263333334</v>
      </c>
      <c r="AI36" s="121">
        <v>2.1086111973333335</v>
      </c>
      <c r="AJ36" s="121">
        <v>2.9593959999999999</v>
      </c>
      <c r="AK36" s="121">
        <v>92.96329990866667</v>
      </c>
      <c r="AL36" s="121">
        <v>9.1918525589999991</v>
      </c>
      <c r="AM36" s="52">
        <v>4.8402569419999999</v>
      </c>
      <c r="AN36" s="53">
        <v>7511.5142432780003</v>
      </c>
      <c r="AO36" s="53">
        <v>21.624868224</v>
      </c>
      <c r="AP36" s="53">
        <v>2654.5111434050004</v>
      </c>
      <c r="AQ36" s="122">
        <v>805.607980752</v>
      </c>
      <c r="AR36" s="122">
        <v>440.25496729700001</v>
      </c>
      <c r="AS36" s="122">
        <v>45.771365873000001</v>
      </c>
      <c r="AT36" s="122">
        <v>65.957804464999995</v>
      </c>
      <c r="AU36" s="122">
        <v>1296.919025018</v>
      </c>
      <c r="AV36" s="53">
        <v>2565.016511631</v>
      </c>
      <c r="AW36" s="53">
        <v>2207.9141754930001</v>
      </c>
      <c r="AX36" s="122">
        <v>759.26246405999996</v>
      </c>
      <c r="AY36" s="122">
        <v>198.11101748999999</v>
      </c>
      <c r="AZ36" s="122">
        <v>688.2551449739999</v>
      </c>
      <c r="BA36" s="122">
        <v>7.0554073029999991</v>
      </c>
      <c r="BB36" s="122">
        <v>14.876767129999999</v>
      </c>
      <c r="BC36" s="122">
        <v>7.9148012669999996</v>
      </c>
      <c r="BD36" s="122">
        <v>483.30034805299999</v>
      </c>
      <c r="BE36" s="122">
        <v>49.138225215999995</v>
      </c>
      <c r="BF36" s="53">
        <v>62.447544524999998</v>
      </c>
    </row>
    <row r="37" spans="1:58" s="29" customFormat="1" x14ac:dyDescent="0.25">
      <c r="A37" s="37" t="s">
        <v>164</v>
      </c>
      <c r="B37" s="59">
        <v>1356.035315914</v>
      </c>
      <c r="C37" s="74">
        <v>1.951231865</v>
      </c>
      <c r="D37" s="74">
        <v>468.872224383</v>
      </c>
      <c r="E37" s="60">
        <v>120.459837773</v>
      </c>
      <c r="F37" s="61">
        <v>72.788965309000005</v>
      </c>
      <c r="G37" s="61">
        <v>13.073253499</v>
      </c>
      <c r="H37" s="61">
        <v>1.7783379029999999</v>
      </c>
      <c r="I37" s="62">
        <v>260.77182989900001</v>
      </c>
      <c r="J37" s="74">
        <v>673.24764731300002</v>
      </c>
      <c r="K37" s="74">
        <v>210.01298048799998</v>
      </c>
      <c r="L37" s="60">
        <v>86.738579064000007</v>
      </c>
      <c r="M37" s="61">
        <v>23.674464104999998</v>
      </c>
      <c r="N37" s="61">
        <v>20.529239652000001</v>
      </c>
      <c r="O37" s="61">
        <v>0.97561593300000005</v>
      </c>
      <c r="P37" s="61">
        <v>2.5366014250000002</v>
      </c>
      <c r="Q37" s="61">
        <v>0</v>
      </c>
      <c r="R37" s="61">
        <v>71.265770204999995</v>
      </c>
      <c r="S37" s="63">
        <v>4.2927101040000002</v>
      </c>
      <c r="T37" s="162">
        <v>1.951231865</v>
      </c>
      <c r="U37" s="52">
        <v>1324.4354561943335</v>
      </c>
      <c r="V37" s="52">
        <v>1.1893405786666669</v>
      </c>
      <c r="W37" s="52">
        <v>446.45067591133335</v>
      </c>
      <c r="X37" s="121">
        <v>107.61694505166668</v>
      </c>
      <c r="Y37" s="121">
        <v>75.532394399666657</v>
      </c>
      <c r="Z37" s="121">
        <v>11.115784737666667</v>
      </c>
      <c r="AA37" s="121">
        <v>0.39973062233333329</v>
      </c>
      <c r="AB37" s="121">
        <v>251.78582110000002</v>
      </c>
      <c r="AC37" s="52">
        <v>637.14245959166658</v>
      </c>
      <c r="AD37" s="52">
        <v>235.67803621600001</v>
      </c>
      <c r="AE37" s="121">
        <v>95.629048588000003</v>
      </c>
      <c r="AF37" s="121">
        <v>23.100857227333336</v>
      </c>
      <c r="AG37" s="121">
        <v>22.63383022133333</v>
      </c>
      <c r="AH37" s="121">
        <v>0.66474928166666669</v>
      </c>
      <c r="AI37" s="121">
        <v>8.9258528853333328</v>
      </c>
      <c r="AJ37" s="121">
        <v>3.1571251886666669</v>
      </c>
      <c r="AK37" s="121">
        <v>78.664712652333321</v>
      </c>
      <c r="AL37" s="121">
        <v>2.9018601713333338</v>
      </c>
      <c r="AM37" s="52">
        <v>3.9749438966666664</v>
      </c>
      <c r="AN37" s="53">
        <v>7032.5519440520002</v>
      </c>
      <c r="AO37" s="53">
        <v>17.925962785999999</v>
      </c>
      <c r="AP37" s="53">
        <v>2691.2363957389998</v>
      </c>
      <c r="AQ37" s="122">
        <v>849.03556221700001</v>
      </c>
      <c r="AR37" s="122">
        <v>461.956111792</v>
      </c>
      <c r="AS37" s="122">
        <v>135.237834937</v>
      </c>
      <c r="AT37" s="122">
        <v>7.0281927299999998</v>
      </c>
      <c r="AU37" s="122">
        <v>1237.9786940630001</v>
      </c>
      <c r="AV37" s="53">
        <v>2270.1394702510001</v>
      </c>
      <c r="AW37" s="53">
        <v>2034.4085364270002</v>
      </c>
      <c r="AX37" s="122">
        <v>835.40942524600007</v>
      </c>
      <c r="AY37" s="122">
        <v>162.21173184100002</v>
      </c>
      <c r="AZ37" s="122">
        <v>606.58750617199996</v>
      </c>
      <c r="BA37" s="122">
        <v>4.9557001400000003</v>
      </c>
      <c r="BB37" s="122">
        <v>81.872663972000012</v>
      </c>
      <c r="BC37" s="122">
        <v>20.720715692999999</v>
      </c>
      <c r="BD37" s="122">
        <v>309.710032265</v>
      </c>
      <c r="BE37" s="122">
        <v>12.940761097999999</v>
      </c>
      <c r="BF37" s="53">
        <v>18.841578848999998</v>
      </c>
    </row>
    <row r="38" spans="1:58" s="105" customFormat="1" x14ac:dyDescent="0.25">
      <c r="A38" s="98" t="s">
        <v>165</v>
      </c>
      <c r="B38" s="99">
        <v>1353.524124691</v>
      </c>
      <c r="C38" s="100">
        <v>21.265938947999999</v>
      </c>
      <c r="D38" s="100">
        <v>435.46431522700004</v>
      </c>
      <c r="E38" s="101">
        <v>90.868294738000003</v>
      </c>
      <c r="F38" s="102">
        <v>63.578238255999999</v>
      </c>
      <c r="G38" s="102">
        <v>11.406276345</v>
      </c>
      <c r="H38" s="102">
        <v>1.9577389140000001</v>
      </c>
      <c r="I38" s="103">
        <v>267.65376697400001</v>
      </c>
      <c r="J38" s="100">
        <v>663.75485892699999</v>
      </c>
      <c r="K38" s="100">
        <v>231.10574441200004</v>
      </c>
      <c r="L38" s="101">
        <v>60.367658751999997</v>
      </c>
      <c r="M38" s="102">
        <v>11.739039782000001</v>
      </c>
      <c r="N38" s="102">
        <v>25.702906895000002</v>
      </c>
      <c r="O38" s="102">
        <v>1.9332671770000001</v>
      </c>
      <c r="P38" s="102">
        <v>4.2531877900000001</v>
      </c>
      <c r="Q38" s="102">
        <v>2.899900766</v>
      </c>
      <c r="R38" s="102">
        <v>118.409981719</v>
      </c>
      <c r="S38" s="104">
        <v>5.799801531</v>
      </c>
      <c r="T38" s="163">
        <v>1.9332671770000001</v>
      </c>
      <c r="U38" s="100">
        <v>1287.0425434436668</v>
      </c>
      <c r="V38" s="100">
        <v>8.6023041806666658</v>
      </c>
      <c r="W38" s="100">
        <v>426.19044949066665</v>
      </c>
      <c r="X38" s="120">
        <v>101.49471520933334</v>
      </c>
      <c r="Y38" s="120">
        <v>64.925371040000002</v>
      </c>
      <c r="Z38" s="120">
        <v>12.523131799666666</v>
      </c>
      <c r="AA38" s="120">
        <v>5.3382172920000004</v>
      </c>
      <c r="AB38" s="120">
        <v>241.90901414966666</v>
      </c>
      <c r="AC38" s="100">
        <v>624.60684484633327</v>
      </c>
      <c r="AD38" s="100">
        <v>224.56501594266669</v>
      </c>
      <c r="AE38" s="120">
        <v>72.90131891066666</v>
      </c>
      <c r="AF38" s="120">
        <v>18.834544522666672</v>
      </c>
      <c r="AG38" s="120">
        <v>21.705412427666669</v>
      </c>
      <c r="AH38" s="120">
        <v>2.8871147896666667</v>
      </c>
      <c r="AI38" s="120">
        <v>6.2381435940000003</v>
      </c>
      <c r="AJ38" s="120">
        <v>4.8958040476666671</v>
      </c>
      <c r="AK38" s="120">
        <v>92.562374212666668</v>
      </c>
      <c r="AL38" s="120">
        <v>4.5403034376666662</v>
      </c>
      <c r="AM38" s="100">
        <v>3.077928983333333</v>
      </c>
      <c r="AN38" s="100">
        <v>6963.8871598969999</v>
      </c>
      <c r="AO38" s="100">
        <v>19.044316518000002</v>
      </c>
      <c r="AP38" s="100">
        <v>2472.7671659829998</v>
      </c>
      <c r="AQ38" s="120">
        <v>804.37780589700014</v>
      </c>
      <c r="AR38" s="120">
        <v>340.51768384400003</v>
      </c>
      <c r="AS38" s="120">
        <v>50.589923134000003</v>
      </c>
      <c r="AT38" s="120">
        <v>195.25307296099999</v>
      </c>
      <c r="AU38" s="120">
        <v>1082.0286801469999</v>
      </c>
      <c r="AV38" s="100">
        <v>2302.1420453569999</v>
      </c>
      <c r="AW38" s="100">
        <v>2159.4333583590001</v>
      </c>
      <c r="AX38" s="120">
        <v>975.94534204399997</v>
      </c>
      <c r="AY38" s="120">
        <v>116.305707207</v>
      </c>
      <c r="AZ38" s="120">
        <v>635.70912847500006</v>
      </c>
      <c r="BA38" s="120">
        <v>32.500839466999999</v>
      </c>
      <c r="BB38" s="120">
        <v>32.318471320999997</v>
      </c>
      <c r="BC38" s="120">
        <v>10.549539085999999</v>
      </c>
      <c r="BD38" s="120">
        <v>332.265799818</v>
      </c>
      <c r="BE38" s="120">
        <v>23.838530941000002</v>
      </c>
      <c r="BF38" s="100">
        <v>10.500273679999999</v>
      </c>
    </row>
    <row r="39" spans="1:58" s="29" customFormat="1" x14ac:dyDescent="0.25">
      <c r="A39" s="37" t="s">
        <v>166</v>
      </c>
      <c r="B39" s="59">
        <v>1367.3502329369999</v>
      </c>
      <c r="C39" s="74">
        <v>0.99214108899999998</v>
      </c>
      <c r="D39" s="74">
        <v>426.38733146599998</v>
      </c>
      <c r="E39" s="60">
        <v>98.863028978000003</v>
      </c>
      <c r="F39" s="61">
        <v>79.565716338000001</v>
      </c>
      <c r="G39" s="61">
        <v>9.9214108880000005</v>
      </c>
      <c r="H39" s="61">
        <v>2.009399674</v>
      </c>
      <c r="I39" s="62">
        <v>236.027775588</v>
      </c>
      <c r="J39" s="74">
        <v>666.433365761</v>
      </c>
      <c r="K39" s="74">
        <v>269.37040204800002</v>
      </c>
      <c r="L39" s="60">
        <v>78.891758869</v>
      </c>
      <c r="M39" s="61">
        <v>32.799529546000002</v>
      </c>
      <c r="N39" s="61">
        <v>26.320920318999999</v>
      </c>
      <c r="O39" s="61">
        <v>0.39685643599999998</v>
      </c>
      <c r="P39" s="61">
        <v>4.7622772260000001</v>
      </c>
      <c r="Q39" s="61">
        <v>2.5795668310000002</v>
      </c>
      <c r="R39" s="61">
        <v>117.666646288</v>
      </c>
      <c r="S39" s="63">
        <v>5.9528465329999998</v>
      </c>
      <c r="T39" s="162">
        <v>4.1669925729999999</v>
      </c>
      <c r="U39" s="52">
        <v>1308.5115365129998</v>
      </c>
      <c r="V39" s="52">
        <v>1.698966153</v>
      </c>
      <c r="W39" s="52">
        <v>423.88970254733334</v>
      </c>
      <c r="X39" s="121">
        <v>94.846575037666682</v>
      </c>
      <c r="Y39" s="121">
        <v>74.150788938333335</v>
      </c>
      <c r="Z39" s="121">
        <v>9.415501917666667</v>
      </c>
      <c r="AA39" s="121">
        <v>1.9470400000000001</v>
      </c>
      <c r="AB39" s="121">
        <v>243.52979665366669</v>
      </c>
      <c r="AC39" s="52">
        <v>635.00913884733336</v>
      </c>
      <c r="AD39" s="52">
        <v>245.40317755033334</v>
      </c>
      <c r="AE39" s="121">
        <v>64.654304982333329</v>
      </c>
      <c r="AF39" s="121">
        <v>35.319334825000006</v>
      </c>
      <c r="AG39" s="121">
        <v>24.091192040999999</v>
      </c>
      <c r="AH39" s="121">
        <v>0.80453849266666666</v>
      </c>
      <c r="AI39" s="121">
        <v>9.3768770723333326</v>
      </c>
      <c r="AJ39" s="121">
        <v>2.5079248826666665</v>
      </c>
      <c r="AK39" s="121">
        <v>104.14510091533333</v>
      </c>
      <c r="AL39" s="121">
        <v>4.503904339</v>
      </c>
      <c r="AM39" s="52">
        <v>2.5105514150000001</v>
      </c>
      <c r="AN39" s="53">
        <v>6996.9773774739988</v>
      </c>
      <c r="AO39" s="53">
        <v>10.188103307</v>
      </c>
      <c r="AP39" s="53">
        <v>2222.098869075</v>
      </c>
      <c r="AQ39" s="122">
        <v>776.27973144500004</v>
      </c>
      <c r="AR39" s="122">
        <v>372.056967375</v>
      </c>
      <c r="AS39" s="122">
        <v>39.766311602000002</v>
      </c>
      <c r="AT39" s="122">
        <v>9.2870888530000002</v>
      </c>
      <c r="AU39" s="122">
        <v>1024.7087698</v>
      </c>
      <c r="AV39" s="53">
        <v>2414.8498207470002</v>
      </c>
      <c r="AW39" s="53">
        <v>2337.6154656990002</v>
      </c>
      <c r="AX39" s="122">
        <v>609.020600468</v>
      </c>
      <c r="AY39" s="122">
        <v>213.80019892399997</v>
      </c>
      <c r="AZ39" s="122">
        <v>532.34248264600001</v>
      </c>
      <c r="BA39" s="122">
        <v>15.311860499</v>
      </c>
      <c r="BB39" s="122">
        <v>192.047986345</v>
      </c>
      <c r="BC39" s="122">
        <v>15.293876682</v>
      </c>
      <c r="BD39" s="122">
        <v>721.05124980200003</v>
      </c>
      <c r="BE39" s="122">
        <v>38.747210332999998</v>
      </c>
      <c r="BF39" s="53">
        <v>12.225118645999999</v>
      </c>
    </row>
    <row r="40" spans="1:58" s="29" customFormat="1" x14ac:dyDescent="0.25">
      <c r="A40" s="37" t="s">
        <v>167</v>
      </c>
      <c r="B40" s="59">
        <v>1333.3905586850001</v>
      </c>
      <c r="C40" s="74">
        <v>2.9091620520000001</v>
      </c>
      <c r="D40" s="74">
        <v>457.98983433800004</v>
      </c>
      <c r="E40" s="60">
        <v>95.911097971999993</v>
      </c>
      <c r="F40" s="61">
        <v>66.330242149</v>
      </c>
      <c r="G40" s="61">
        <v>11.054815796</v>
      </c>
      <c r="H40" s="61">
        <v>0</v>
      </c>
      <c r="I40" s="62">
        <v>284.69367842100002</v>
      </c>
      <c r="J40" s="74">
        <v>617.95564679300003</v>
      </c>
      <c r="K40" s="74">
        <v>250.65703276600001</v>
      </c>
      <c r="L40" s="60">
        <v>86.218865577000003</v>
      </c>
      <c r="M40" s="61">
        <v>33.404186654</v>
      </c>
      <c r="N40" s="61">
        <v>22.103533024000001</v>
      </c>
      <c r="O40" s="61">
        <v>0</v>
      </c>
      <c r="P40" s="61">
        <v>6.4001565139999999</v>
      </c>
      <c r="Q40" s="61">
        <v>0.969720684</v>
      </c>
      <c r="R40" s="61">
        <v>97.099855167000001</v>
      </c>
      <c r="S40" s="63">
        <v>4.4607151460000001</v>
      </c>
      <c r="T40" s="162">
        <v>3.878882736</v>
      </c>
      <c r="U40" s="52">
        <v>1273.5808678193334</v>
      </c>
      <c r="V40" s="52">
        <v>2.5366721156666667</v>
      </c>
      <c r="W40" s="52">
        <v>428.62103712533332</v>
      </c>
      <c r="X40" s="121">
        <v>94.58058690933332</v>
      </c>
      <c r="Y40" s="121">
        <v>74.058066520666671</v>
      </c>
      <c r="Z40" s="121">
        <v>8.0836227246666663</v>
      </c>
      <c r="AA40" s="121">
        <v>0.88816966299999989</v>
      </c>
      <c r="AB40" s="121">
        <v>251.01059130766666</v>
      </c>
      <c r="AC40" s="52">
        <v>593.5601869213333</v>
      </c>
      <c r="AD40" s="52">
        <v>245.61029865933332</v>
      </c>
      <c r="AE40" s="121">
        <v>86.428792552333334</v>
      </c>
      <c r="AF40" s="121">
        <v>28.536052374333337</v>
      </c>
      <c r="AG40" s="121">
        <v>22.224236470999998</v>
      </c>
      <c r="AH40" s="121">
        <v>0.43289279066666664</v>
      </c>
      <c r="AI40" s="121">
        <v>11.451646737333334</v>
      </c>
      <c r="AJ40" s="121">
        <v>2.1187327246666667</v>
      </c>
      <c r="AK40" s="121">
        <v>89.341557262333325</v>
      </c>
      <c r="AL40" s="121">
        <v>5.0763877466666667</v>
      </c>
      <c r="AM40" s="52">
        <v>3.2526729976666666</v>
      </c>
      <c r="AN40" s="53">
        <v>6572.6660968449996</v>
      </c>
      <c r="AO40" s="53">
        <v>6.9590968440000003</v>
      </c>
      <c r="AP40" s="53">
        <v>2350.5992427460001</v>
      </c>
      <c r="AQ40" s="122">
        <v>663.95918152500008</v>
      </c>
      <c r="AR40" s="122">
        <v>336.16711526299997</v>
      </c>
      <c r="AS40" s="122">
        <v>32.046981084999999</v>
      </c>
      <c r="AT40" s="122">
        <v>3.0713935679999995</v>
      </c>
      <c r="AU40" s="122">
        <v>1315.354571305</v>
      </c>
      <c r="AV40" s="53">
        <v>2087.9249523460003</v>
      </c>
      <c r="AW40" s="53">
        <v>2109.0300372000006</v>
      </c>
      <c r="AX40" s="122">
        <v>1052.394303949</v>
      </c>
      <c r="AY40" s="122">
        <v>155.19280449600001</v>
      </c>
      <c r="AZ40" s="122">
        <v>394.90821746199998</v>
      </c>
      <c r="BA40" s="122">
        <v>4.9603506719999997</v>
      </c>
      <c r="BB40" s="122">
        <v>221.17081874899998</v>
      </c>
      <c r="BC40" s="122">
        <v>16.880342477999999</v>
      </c>
      <c r="BD40" s="122">
        <v>247.46346623800002</v>
      </c>
      <c r="BE40" s="122">
        <v>16.059733156</v>
      </c>
      <c r="BF40" s="53">
        <v>18.152767709000003</v>
      </c>
    </row>
    <row r="41" spans="1:58" s="29" customFormat="1" x14ac:dyDescent="0.25">
      <c r="A41" s="37" t="s">
        <v>168</v>
      </c>
      <c r="B41" s="59">
        <v>1330.4633756800001</v>
      </c>
      <c r="C41" s="74">
        <v>5.8153651530000001</v>
      </c>
      <c r="D41" s="74">
        <v>448.17268952900002</v>
      </c>
      <c r="E41" s="60">
        <v>102.557025796</v>
      </c>
      <c r="F41" s="61">
        <v>62.735546733</v>
      </c>
      <c r="G41" s="61">
        <v>12.406112326000001</v>
      </c>
      <c r="H41" s="61">
        <v>2.944488685</v>
      </c>
      <c r="I41" s="62">
        <v>267.529515989</v>
      </c>
      <c r="J41" s="74">
        <v>633.20710867900004</v>
      </c>
      <c r="K41" s="74">
        <v>238.80976570199999</v>
      </c>
      <c r="L41" s="60">
        <v>85.099755294000005</v>
      </c>
      <c r="M41" s="61">
        <v>28.791727035000001</v>
      </c>
      <c r="N41" s="61">
        <v>27.706396820999998</v>
      </c>
      <c r="O41" s="61">
        <v>1.744609546</v>
      </c>
      <c r="P41" s="61">
        <v>3.1015280820000002</v>
      </c>
      <c r="Q41" s="61">
        <v>3.2953735869999998</v>
      </c>
      <c r="R41" s="61">
        <v>88.101147811999994</v>
      </c>
      <c r="S41" s="63">
        <v>0.96922752499999998</v>
      </c>
      <c r="T41" s="162">
        <v>4.4584466169999999</v>
      </c>
      <c r="U41" s="52">
        <v>1284.0090610523332</v>
      </c>
      <c r="V41" s="52">
        <v>3.6935250970000002</v>
      </c>
      <c r="W41" s="52">
        <v>420.82114533100003</v>
      </c>
      <c r="X41" s="121">
        <v>98.368747035666658</v>
      </c>
      <c r="Y41" s="121">
        <v>66.204512887333337</v>
      </c>
      <c r="Z41" s="121">
        <v>12.758024802333333</v>
      </c>
      <c r="AA41" s="121">
        <v>2.091938195</v>
      </c>
      <c r="AB41" s="121">
        <v>241.39792241066667</v>
      </c>
      <c r="AC41" s="52">
        <v>603.36263963433328</v>
      </c>
      <c r="AD41" s="52">
        <v>251.91691498933332</v>
      </c>
      <c r="AE41" s="121">
        <v>89.191025650333316</v>
      </c>
      <c r="AF41" s="121">
        <v>28.94704809466667</v>
      </c>
      <c r="AG41" s="121">
        <v>23.355617858333336</v>
      </c>
      <c r="AH41" s="121">
        <v>2.3130991496666664</v>
      </c>
      <c r="AI41" s="121">
        <v>9.1588511373333343</v>
      </c>
      <c r="AJ41" s="121">
        <v>2.9549968926666668</v>
      </c>
      <c r="AK41" s="121">
        <v>93.376071390999996</v>
      </c>
      <c r="AL41" s="121">
        <v>2.620204815333333</v>
      </c>
      <c r="AM41" s="52">
        <v>4.2148360006666659</v>
      </c>
      <c r="AN41" s="53">
        <v>7054.7651549709999</v>
      </c>
      <c r="AO41" s="53">
        <v>12.164707622000002</v>
      </c>
      <c r="AP41" s="53">
        <v>2653.7784272620002</v>
      </c>
      <c r="AQ41" s="122">
        <v>771.15732993400002</v>
      </c>
      <c r="AR41" s="122">
        <v>328.19576880800003</v>
      </c>
      <c r="AS41" s="122">
        <v>204.83970615600001</v>
      </c>
      <c r="AT41" s="122">
        <v>10.254482510999999</v>
      </c>
      <c r="AU41" s="122">
        <v>1339.331139853</v>
      </c>
      <c r="AV41" s="53">
        <v>2230.0074350770001</v>
      </c>
      <c r="AW41" s="53">
        <v>2140.6514661250003</v>
      </c>
      <c r="AX41" s="122">
        <v>1016.1306497570001</v>
      </c>
      <c r="AY41" s="122">
        <v>165.89750640700001</v>
      </c>
      <c r="AZ41" s="122">
        <v>401.746131343</v>
      </c>
      <c r="BA41" s="122">
        <v>25.247094182999998</v>
      </c>
      <c r="BB41" s="122">
        <v>41.945328259999997</v>
      </c>
      <c r="BC41" s="122">
        <v>24.456276646999999</v>
      </c>
      <c r="BD41" s="122">
        <v>440.40006298399999</v>
      </c>
      <c r="BE41" s="122">
        <v>24.828416544</v>
      </c>
      <c r="BF41" s="53">
        <v>18.163118884999999</v>
      </c>
    </row>
    <row r="42" spans="1:58" s="105" customFormat="1" x14ac:dyDescent="0.25">
      <c r="A42" s="98" t="s">
        <v>169</v>
      </c>
      <c r="B42" s="99">
        <v>1570.8379046079999</v>
      </c>
      <c r="C42" s="100">
        <v>4.4822940170000001</v>
      </c>
      <c r="D42" s="100">
        <v>485.80674864100001</v>
      </c>
      <c r="E42" s="101">
        <v>90.367974765</v>
      </c>
      <c r="F42" s="102">
        <v>57.408361480000003</v>
      </c>
      <c r="G42" s="102">
        <v>11.692940914999999</v>
      </c>
      <c r="H42" s="102">
        <v>6.9072224819999999</v>
      </c>
      <c r="I42" s="103">
        <v>319.43024899900001</v>
      </c>
      <c r="J42" s="100">
        <v>722.90544979699996</v>
      </c>
      <c r="K42" s="100">
        <v>352.96623578699996</v>
      </c>
      <c r="L42" s="101">
        <v>145.327466203</v>
      </c>
      <c r="M42" s="102">
        <v>66.044367808000004</v>
      </c>
      <c r="N42" s="102">
        <v>31.154751793999999</v>
      </c>
      <c r="O42" s="102">
        <v>10.523646823</v>
      </c>
      <c r="P42" s="102">
        <v>5.6515881090000004</v>
      </c>
      <c r="Q42" s="102">
        <v>1.948823486</v>
      </c>
      <c r="R42" s="102">
        <v>90.17188573</v>
      </c>
      <c r="S42" s="104">
        <v>2.1437058339999999</v>
      </c>
      <c r="T42" s="163">
        <v>4.6771763660000003</v>
      </c>
      <c r="U42" s="100">
        <v>1514.1215745299999</v>
      </c>
      <c r="V42" s="100">
        <v>3.6742455053333329</v>
      </c>
      <c r="W42" s="100">
        <v>483.78689406766665</v>
      </c>
      <c r="X42" s="120">
        <v>91.125105473000005</v>
      </c>
      <c r="Y42" s="120">
        <v>62.043570181666659</v>
      </c>
      <c r="Z42" s="120">
        <v>12.239298896666668</v>
      </c>
      <c r="AA42" s="120">
        <v>2.9642065936666668</v>
      </c>
      <c r="AB42" s="120">
        <v>315.41471292266669</v>
      </c>
      <c r="AC42" s="100">
        <v>692.95013024033335</v>
      </c>
      <c r="AD42" s="100">
        <v>329.14456215400003</v>
      </c>
      <c r="AE42" s="120">
        <v>120.23129363433334</v>
      </c>
      <c r="AF42" s="120">
        <v>59.107901435666669</v>
      </c>
      <c r="AG42" s="120">
        <v>28.373058068999999</v>
      </c>
      <c r="AH42" s="120">
        <v>8.2580930083333328</v>
      </c>
      <c r="AI42" s="120">
        <v>6.0671513923333329</v>
      </c>
      <c r="AJ42" s="120">
        <v>4.8696397256666666</v>
      </c>
      <c r="AK42" s="120">
        <v>99.387730296333345</v>
      </c>
      <c r="AL42" s="120">
        <v>2.8496945923333334</v>
      </c>
      <c r="AM42" s="100">
        <v>4.5657425626666672</v>
      </c>
      <c r="AN42" s="100">
        <v>8246.721175527</v>
      </c>
      <c r="AO42" s="100">
        <v>12.452553542</v>
      </c>
      <c r="AP42" s="100">
        <v>2371.837556171</v>
      </c>
      <c r="AQ42" s="120">
        <v>770.77407165199998</v>
      </c>
      <c r="AR42" s="120">
        <v>250.46147554199999</v>
      </c>
      <c r="AS42" s="120">
        <v>49.071316402999997</v>
      </c>
      <c r="AT42" s="120">
        <v>3.9337772489999998</v>
      </c>
      <c r="AU42" s="120">
        <v>1297.5969153250001</v>
      </c>
      <c r="AV42" s="100">
        <v>2609.7795828819999</v>
      </c>
      <c r="AW42" s="100">
        <v>3221.7386092879997</v>
      </c>
      <c r="AX42" s="120">
        <v>1383.969297972</v>
      </c>
      <c r="AY42" s="120">
        <v>436.48071745200002</v>
      </c>
      <c r="AZ42" s="120">
        <v>401.00279497099996</v>
      </c>
      <c r="BA42" s="120">
        <v>301.25588076700001</v>
      </c>
      <c r="BB42" s="120">
        <v>227.867169792</v>
      </c>
      <c r="BC42" s="120">
        <v>34.585411175000004</v>
      </c>
      <c r="BD42" s="120">
        <v>418.30827889800003</v>
      </c>
      <c r="BE42" s="120">
        <v>18.269058260999998</v>
      </c>
      <c r="BF42" s="100">
        <v>30.912873644000001</v>
      </c>
    </row>
    <row r="43" spans="1:58" s="29" customFormat="1" x14ac:dyDescent="0.25">
      <c r="A43" s="37" t="s">
        <v>170</v>
      </c>
      <c r="B43" s="59">
        <v>1482.5590738369999</v>
      </c>
      <c r="C43" s="74">
        <v>3.1238616970000002</v>
      </c>
      <c r="D43" s="74">
        <v>469.51759023599999</v>
      </c>
      <c r="E43" s="60">
        <v>49.395141338000002</v>
      </c>
      <c r="F43" s="61">
        <v>58.146513863999999</v>
      </c>
      <c r="G43" s="61">
        <v>19.914618319999999</v>
      </c>
      <c r="H43" s="61">
        <v>0</v>
      </c>
      <c r="I43" s="62">
        <v>342.06131671399999</v>
      </c>
      <c r="J43" s="74">
        <v>552.83932578700001</v>
      </c>
      <c r="K43" s="74">
        <v>454.54015848799997</v>
      </c>
      <c r="L43" s="60">
        <v>133.73878902199999</v>
      </c>
      <c r="M43" s="61">
        <v>102.05852659999999</v>
      </c>
      <c r="N43" s="61">
        <v>34.504134915999998</v>
      </c>
      <c r="O43" s="61">
        <v>1.757172205</v>
      </c>
      <c r="P43" s="61">
        <v>0</v>
      </c>
      <c r="Q43" s="61">
        <v>1.952413561</v>
      </c>
      <c r="R43" s="61">
        <v>174.86712285799999</v>
      </c>
      <c r="S43" s="63">
        <v>5.6619993260000001</v>
      </c>
      <c r="T43" s="162">
        <v>2.538137629</v>
      </c>
      <c r="U43" s="52">
        <v>1465.396163374</v>
      </c>
      <c r="V43" s="52">
        <v>4.433889268333334</v>
      </c>
      <c r="W43" s="52">
        <v>471.46669380966659</v>
      </c>
      <c r="X43" s="121">
        <v>77.166262557333326</v>
      </c>
      <c r="Y43" s="121">
        <v>63.983768576333325</v>
      </c>
      <c r="Z43" s="121">
        <v>14.929806790333332</v>
      </c>
      <c r="AA43" s="121">
        <v>0</v>
      </c>
      <c r="AB43" s="121">
        <v>315.38685588566665</v>
      </c>
      <c r="AC43" s="52">
        <v>584.15113253599998</v>
      </c>
      <c r="AD43" s="52">
        <v>402.14843105266664</v>
      </c>
      <c r="AE43" s="121">
        <v>143.74788835500001</v>
      </c>
      <c r="AF43" s="121">
        <v>84.708312059666682</v>
      </c>
      <c r="AG43" s="121">
        <v>28.936822075999999</v>
      </c>
      <c r="AH43" s="121">
        <v>0.28653553000000004</v>
      </c>
      <c r="AI43" s="121">
        <v>2.4403488453333333</v>
      </c>
      <c r="AJ43" s="121">
        <v>2.7424941356666666</v>
      </c>
      <c r="AK43" s="121">
        <v>134.21376596166667</v>
      </c>
      <c r="AL43" s="121">
        <v>5.0722640893333333</v>
      </c>
      <c r="AM43" s="52">
        <v>3.1960167073333334</v>
      </c>
      <c r="AN43" s="53">
        <v>8172.6925595470002</v>
      </c>
      <c r="AO43" s="53">
        <v>16.276044735999999</v>
      </c>
      <c r="AP43" s="53">
        <v>2355.6220878980002</v>
      </c>
      <c r="AQ43" s="122">
        <v>577.56796085600001</v>
      </c>
      <c r="AR43" s="122">
        <v>255.22086919999998</v>
      </c>
      <c r="AS43" s="122">
        <v>79.35143569600001</v>
      </c>
      <c r="AT43" s="122">
        <v>0</v>
      </c>
      <c r="AU43" s="122">
        <v>1443.481822146</v>
      </c>
      <c r="AV43" s="53">
        <v>2194.4550455119997</v>
      </c>
      <c r="AW43" s="53">
        <v>3574.486087626</v>
      </c>
      <c r="AX43" s="122">
        <v>1354.1532813700001</v>
      </c>
      <c r="AY43" s="122">
        <v>503.68627420199999</v>
      </c>
      <c r="AZ43" s="122">
        <v>409.04420096999996</v>
      </c>
      <c r="BA43" s="122">
        <v>10.189899714999999</v>
      </c>
      <c r="BB43" s="122">
        <v>14.409447868999999</v>
      </c>
      <c r="BC43" s="122">
        <v>9.2710709040000001</v>
      </c>
      <c r="BD43" s="122">
        <v>1253.3579083119998</v>
      </c>
      <c r="BE43" s="122">
        <v>20.374004284000002</v>
      </c>
      <c r="BF43" s="53">
        <v>31.853293775000001</v>
      </c>
    </row>
    <row r="44" spans="1:58" s="29" customFormat="1" x14ac:dyDescent="0.25">
      <c r="A44" s="37" t="s">
        <v>171</v>
      </c>
      <c r="B44" s="59">
        <v>1327.7748764789999</v>
      </c>
      <c r="C44" s="74">
        <v>2.9134603860000001</v>
      </c>
      <c r="D44" s="74">
        <v>502.90191650300005</v>
      </c>
      <c r="E44" s="60">
        <v>102.91751281800001</v>
      </c>
      <c r="F44" s="61">
        <v>56.514452659</v>
      </c>
      <c r="G44" s="61">
        <v>17.480762316</v>
      </c>
      <c r="H44" s="61">
        <v>0</v>
      </c>
      <c r="I44" s="62">
        <v>325.98918871000001</v>
      </c>
      <c r="J44" s="74">
        <v>522.790564872</v>
      </c>
      <c r="K44" s="74">
        <v>295.86701294700003</v>
      </c>
      <c r="L44" s="60">
        <v>110.328630672</v>
      </c>
      <c r="M44" s="61">
        <v>83.478634749999998</v>
      </c>
      <c r="N44" s="61">
        <v>24.821179368999999</v>
      </c>
      <c r="O44" s="61">
        <v>0.38846138499999999</v>
      </c>
      <c r="P44" s="61">
        <v>3.6903831560000002</v>
      </c>
      <c r="Q44" s="61">
        <v>1.9423069239999999</v>
      </c>
      <c r="R44" s="61">
        <v>66.555880072999997</v>
      </c>
      <c r="S44" s="63">
        <v>4.6615366180000004</v>
      </c>
      <c r="T44" s="162">
        <v>3.3019217709999999</v>
      </c>
      <c r="U44" s="52">
        <v>1308.9457845093332</v>
      </c>
      <c r="V44" s="52">
        <v>1.5272650429999999</v>
      </c>
      <c r="W44" s="52">
        <v>472.72372431233333</v>
      </c>
      <c r="X44" s="121">
        <v>80.029295484333332</v>
      </c>
      <c r="Y44" s="121">
        <v>60.690543745333336</v>
      </c>
      <c r="Z44" s="121">
        <v>15.020747803666666</v>
      </c>
      <c r="AA44" s="121">
        <v>0.44721755766666665</v>
      </c>
      <c r="AB44" s="121">
        <v>316.53591972133336</v>
      </c>
      <c r="AC44" s="52">
        <v>505.72890427133331</v>
      </c>
      <c r="AD44" s="52">
        <v>326.92069106966665</v>
      </c>
      <c r="AE44" s="121">
        <v>111.54878315299999</v>
      </c>
      <c r="AF44" s="121">
        <v>103.12316718000001</v>
      </c>
      <c r="AG44" s="121">
        <v>23.988639866666663</v>
      </c>
      <c r="AH44" s="121">
        <v>0.36704553400000001</v>
      </c>
      <c r="AI44" s="121">
        <v>3.5425226286666667</v>
      </c>
      <c r="AJ44" s="121">
        <v>2.6421091706666666</v>
      </c>
      <c r="AK44" s="121">
        <v>75.759897466333328</v>
      </c>
      <c r="AL44" s="121">
        <v>5.948526070333334</v>
      </c>
      <c r="AM44" s="52">
        <v>2.045199813</v>
      </c>
      <c r="AN44" s="53">
        <v>6846.0568433230001</v>
      </c>
      <c r="AO44" s="53">
        <v>7.1140581450000004</v>
      </c>
      <c r="AP44" s="53">
        <v>2258.7404763929999</v>
      </c>
      <c r="AQ44" s="122">
        <v>576.35612519799997</v>
      </c>
      <c r="AR44" s="122">
        <v>276.48733622499998</v>
      </c>
      <c r="AS44" s="122">
        <v>50.594076717</v>
      </c>
      <c r="AT44" s="122">
        <v>4.1066791450000002</v>
      </c>
      <c r="AU44" s="122">
        <v>1351.196259108</v>
      </c>
      <c r="AV44" s="53">
        <v>1845.176881507</v>
      </c>
      <c r="AW44" s="53">
        <v>2716.81984521</v>
      </c>
      <c r="AX44" s="122">
        <v>1002.58574161</v>
      </c>
      <c r="AY44" s="122">
        <v>576.90938820199995</v>
      </c>
      <c r="AZ44" s="122">
        <v>289.38871923800002</v>
      </c>
      <c r="BA44" s="122">
        <v>12.212248104</v>
      </c>
      <c r="BB44" s="122">
        <v>16.090239584000003</v>
      </c>
      <c r="BC44" s="122">
        <v>8.0830522989999984</v>
      </c>
      <c r="BD44" s="122">
        <v>779.05298198200001</v>
      </c>
      <c r="BE44" s="122">
        <v>32.497474190999995</v>
      </c>
      <c r="BF44" s="53">
        <v>18.205582067999998</v>
      </c>
    </row>
    <row r="45" spans="1:58" s="29" customFormat="1" x14ac:dyDescent="0.25">
      <c r="A45" s="37" t="s">
        <v>172</v>
      </c>
      <c r="B45" s="59">
        <v>1389.6093554189997</v>
      </c>
      <c r="C45" s="74">
        <v>19.687018415000001</v>
      </c>
      <c r="D45" s="74">
        <v>537.15797716399993</v>
      </c>
      <c r="E45" s="60">
        <v>113.790431782</v>
      </c>
      <c r="F45" s="61">
        <v>53.976206712</v>
      </c>
      <c r="G45" s="61">
        <v>15.983519901999999</v>
      </c>
      <c r="H45" s="61">
        <v>3.9477665709999998</v>
      </c>
      <c r="I45" s="62">
        <v>349.46005219699998</v>
      </c>
      <c r="J45" s="74">
        <v>527.644834909</v>
      </c>
      <c r="K45" s="74">
        <v>303.17031518699997</v>
      </c>
      <c r="L45" s="60">
        <v>103.11730036</v>
      </c>
      <c r="M45" s="61">
        <v>89.783544364999997</v>
      </c>
      <c r="N45" s="61">
        <v>25.924055215999999</v>
      </c>
      <c r="O45" s="61">
        <v>0.58476292299999999</v>
      </c>
      <c r="P45" s="61">
        <v>0.77968389800000004</v>
      </c>
      <c r="Q45" s="61">
        <v>6.8222341039999996</v>
      </c>
      <c r="R45" s="61">
        <v>67.192369498000005</v>
      </c>
      <c r="S45" s="63">
        <v>8.9663648229999993</v>
      </c>
      <c r="T45" s="162">
        <v>1.949209744</v>
      </c>
      <c r="U45" s="52">
        <v>1342.1272995556667</v>
      </c>
      <c r="V45" s="52">
        <v>7.102364961666666</v>
      </c>
      <c r="W45" s="52">
        <v>511.72465147399998</v>
      </c>
      <c r="X45" s="121">
        <v>116.77142208599999</v>
      </c>
      <c r="Y45" s="121">
        <v>63.363208816666678</v>
      </c>
      <c r="Z45" s="121">
        <v>19.777477089666665</v>
      </c>
      <c r="AA45" s="121">
        <v>1.9941745933333335</v>
      </c>
      <c r="AB45" s="121">
        <v>309.81836888833328</v>
      </c>
      <c r="AC45" s="52">
        <v>510.40433910733333</v>
      </c>
      <c r="AD45" s="52">
        <v>309.89489913200003</v>
      </c>
      <c r="AE45" s="121">
        <v>107.93497210533333</v>
      </c>
      <c r="AF45" s="121">
        <v>86.265876896666668</v>
      </c>
      <c r="AG45" s="121">
        <v>27.253074124666668</v>
      </c>
      <c r="AH45" s="121">
        <v>0.89362753733333333</v>
      </c>
      <c r="AI45" s="121">
        <v>6.1874498246666674</v>
      </c>
      <c r="AJ45" s="121">
        <v>3.1114189516666664</v>
      </c>
      <c r="AK45" s="121">
        <v>66.266449219333325</v>
      </c>
      <c r="AL45" s="121">
        <v>11.982030472333333</v>
      </c>
      <c r="AM45" s="52">
        <v>3.001044880666667</v>
      </c>
      <c r="AN45" s="53">
        <v>7184.5680994329996</v>
      </c>
      <c r="AO45" s="53">
        <v>60.222800540000001</v>
      </c>
      <c r="AP45" s="53">
        <v>2657.9833875189997</v>
      </c>
      <c r="AQ45" s="122">
        <v>929.27407037399996</v>
      </c>
      <c r="AR45" s="122">
        <v>259.97772769400001</v>
      </c>
      <c r="AS45" s="122">
        <v>56.440126167000003</v>
      </c>
      <c r="AT45" s="122">
        <v>8.1824872630000005</v>
      </c>
      <c r="AU45" s="122">
        <v>1404.108976021</v>
      </c>
      <c r="AV45" s="53">
        <v>2007.0090819719999</v>
      </c>
      <c r="AW45" s="53">
        <v>2442.1987259719999</v>
      </c>
      <c r="AX45" s="122">
        <v>1323.5674838699999</v>
      </c>
      <c r="AY45" s="122">
        <v>364.32730788399999</v>
      </c>
      <c r="AZ45" s="122">
        <v>380.05265658999997</v>
      </c>
      <c r="BA45" s="122">
        <v>12.923793987</v>
      </c>
      <c r="BB45" s="122">
        <v>19.189348439</v>
      </c>
      <c r="BC45" s="122">
        <v>5.9013726709999998</v>
      </c>
      <c r="BD45" s="122">
        <v>272.98023735200002</v>
      </c>
      <c r="BE45" s="122">
        <v>63.256525179</v>
      </c>
      <c r="BF45" s="53">
        <v>17.154103429999999</v>
      </c>
    </row>
    <row r="46" spans="1:58" s="105" customFormat="1" x14ac:dyDescent="0.25">
      <c r="A46" s="98" t="s">
        <v>173</v>
      </c>
      <c r="B46" s="99">
        <v>1161.328499279</v>
      </c>
      <c r="C46" s="100">
        <v>3.4603252410000001</v>
      </c>
      <c r="D46" s="100">
        <v>467.69926107000003</v>
      </c>
      <c r="E46" s="101">
        <v>99.936255039000002</v>
      </c>
      <c r="F46" s="102">
        <v>45.760331860000001</v>
      </c>
      <c r="G46" s="102">
        <v>29.797245134000001</v>
      </c>
      <c r="H46" s="102">
        <v>11.096401619</v>
      </c>
      <c r="I46" s="103">
        <v>281.10902741799998</v>
      </c>
      <c r="J46" s="100">
        <v>479.16856620300001</v>
      </c>
      <c r="K46" s="100">
        <v>208.50122298000002</v>
      </c>
      <c r="L46" s="101">
        <v>69.180971589999999</v>
      </c>
      <c r="M46" s="102">
        <v>38.404462293999998</v>
      </c>
      <c r="N46" s="102">
        <v>21.113129088000001</v>
      </c>
      <c r="O46" s="102">
        <v>0.768961165</v>
      </c>
      <c r="P46" s="102">
        <v>0.768961165</v>
      </c>
      <c r="Q46" s="102">
        <v>4.9982475710000003</v>
      </c>
      <c r="R46" s="102">
        <v>61.732072635999998</v>
      </c>
      <c r="S46" s="104">
        <v>11.534417470999999</v>
      </c>
      <c r="T46" s="163">
        <v>2.4991237850000001</v>
      </c>
      <c r="U46" s="100">
        <v>1109.5699621103333</v>
      </c>
      <c r="V46" s="100">
        <v>4.7001876183333335</v>
      </c>
      <c r="W46" s="100">
        <v>434.53528090266667</v>
      </c>
      <c r="X46" s="120">
        <v>98.098866386666671</v>
      </c>
      <c r="Y46" s="120">
        <v>52.567808667333338</v>
      </c>
      <c r="Z46" s="120">
        <v>28.502281018333335</v>
      </c>
      <c r="AA46" s="120">
        <v>8.1805213346666665</v>
      </c>
      <c r="AB46" s="120">
        <v>247.18580349566665</v>
      </c>
      <c r="AC46" s="100">
        <v>416.54881466400002</v>
      </c>
      <c r="AD46" s="100">
        <v>250.09381626166669</v>
      </c>
      <c r="AE46" s="120">
        <v>82.973294651000003</v>
      </c>
      <c r="AF46" s="120">
        <v>65.929523415000006</v>
      </c>
      <c r="AG46" s="120">
        <v>21.867185178</v>
      </c>
      <c r="AH46" s="120">
        <v>0.57450223933333333</v>
      </c>
      <c r="AI46" s="120">
        <v>1.7639201613333333</v>
      </c>
      <c r="AJ46" s="120">
        <v>5.8593338083333331</v>
      </c>
      <c r="AK46" s="120">
        <v>62.461574645666666</v>
      </c>
      <c r="AL46" s="120">
        <v>8.6644821630000006</v>
      </c>
      <c r="AM46" s="100">
        <v>3.6918626636666665</v>
      </c>
      <c r="AN46" s="100">
        <v>5909.9145923929991</v>
      </c>
      <c r="AO46" s="100">
        <v>31.457072443999998</v>
      </c>
      <c r="AP46" s="100">
        <v>2067.9558321019999</v>
      </c>
      <c r="AQ46" s="120">
        <v>711.63719605100005</v>
      </c>
      <c r="AR46" s="120">
        <v>195.47109477700002</v>
      </c>
      <c r="AS46" s="120">
        <v>142.56375366899999</v>
      </c>
      <c r="AT46" s="120">
        <v>20.928658466999998</v>
      </c>
      <c r="AU46" s="120">
        <v>997.35512913800005</v>
      </c>
      <c r="AV46" s="100">
        <v>1646.3571683630003</v>
      </c>
      <c r="AW46" s="100">
        <v>2137.4606303789997</v>
      </c>
      <c r="AX46" s="120">
        <v>1100.2116704139999</v>
      </c>
      <c r="AY46" s="120">
        <v>272.58440570599998</v>
      </c>
      <c r="AZ46" s="120">
        <v>371.36107519400002</v>
      </c>
      <c r="BA46" s="120">
        <v>8.5589611970000004</v>
      </c>
      <c r="BB46" s="120">
        <v>13.501582770000001</v>
      </c>
      <c r="BC46" s="120">
        <v>18.003101430999997</v>
      </c>
      <c r="BD46" s="120">
        <v>307.33438179699999</v>
      </c>
      <c r="BE46" s="120">
        <v>45.90545187</v>
      </c>
      <c r="BF46" s="100">
        <v>26.683889104999999</v>
      </c>
    </row>
    <row r="47" spans="1:58" s="29" customFormat="1" x14ac:dyDescent="0.25">
      <c r="A47" s="37" t="s">
        <v>174</v>
      </c>
      <c r="B47" s="59">
        <v>1327.4982558000002</v>
      </c>
      <c r="C47" s="74">
        <v>7.4474158619999997</v>
      </c>
      <c r="D47" s="74">
        <v>424.87764754199998</v>
      </c>
      <c r="E47" s="60">
        <v>100.733846904</v>
      </c>
      <c r="F47" s="61">
        <v>44.445325957999998</v>
      </c>
      <c r="G47" s="61">
        <v>21.005531917999999</v>
      </c>
      <c r="H47" s="61">
        <v>22.238307672000001</v>
      </c>
      <c r="I47" s="62">
        <v>236.45463509000001</v>
      </c>
      <c r="J47" s="74">
        <v>606.75061943900005</v>
      </c>
      <c r="K47" s="74">
        <v>282.88475090599997</v>
      </c>
      <c r="L47" s="60">
        <v>75.979296254999994</v>
      </c>
      <c r="M47" s="61">
        <v>88.876264086000006</v>
      </c>
      <c r="N47" s="61">
        <v>29.880012107999999</v>
      </c>
      <c r="O47" s="61">
        <v>8.0202940050000002</v>
      </c>
      <c r="P47" s="61">
        <v>1.71863443</v>
      </c>
      <c r="Q47" s="61">
        <v>8.5931721480000007</v>
      </c>
      <c r="R47" s="61">
        <v>65.043093346999996</v>
      </c>
      <c r="S47" s="63">
        <v>4.7739845269999996</v>
      </c>
      <c r="T47" s="162">
        <v>5.537822051</v>
      </c>
      <c r="U47" s="52">
        <v>1243.2083898673334</v>
      </c>
      <c r="V47" s="52">
        <v>4.8906394653333338</v>
      </c>
      <c r="W47" s="52">
        <v>382.32668869500003</v>
      </c>
      <c r="X47" s="121">
        <v>80.063868067666661</v>
      </c>
      <c r="Y47" s="121">
        <v>47.411975870333329</v>
      </c>
      <c r="Z47" s="121">
        <v>19.089080488000004</v>
      </c>
      <c r="AA47" s="121">
        <v>19.469498852333334</v>
      </c>
      <c r="AB47" s="121">
        <v>216.29226541666665</v>
      </c>
      <c r="AC47" s="52">
        <v>551.52463238466669</v>
      </c>
      <c r="AD47" s="52">
        <v>296.66566882366664</v>
      </c>
      <c r="AE47" s="121">
        <v>88.740768083333322</v>
      </c>
      <c r="AF47" s="121">
        <v>83.696787028666677</v>
      </c>
      <c r="AG47" s="121">
        <v>27.924768005999997</v>
      </c>
      <c r="AH47" s="121">
        <v>7.1782787749999999</v>
      </c>
      <c r="AI47" s="121">
        <v>1.3053717953333333</v>
      </c>
      <c r="AJ47" s="121">
        <v>8.4665414033333324</v>
      </c>
      <c r="AK47" s="121">
        <v>72.674692937666663</v>
      </c>
      <c r="AL47" s="121">
        <v>6.6784607943333327</v>
      </c>
      <c r="AM47" s="52">
        <v>7.8007604986666665</v>
      </c>
      <c r="AN47" s="53">
        <v>6991.149708383</v>
      </c>
      <c r="AO47" s="53">
        <v>40.095392773</v>
      </c>
      <c r="AP47" s="53">
        <v>1879.5522961239999</v>
      </c>
      <c r="AQ47" s="122">
        <v>586.76603847599995</v>
      </c>
      <c r="AR47" s="122">
        <v>218.90716702500001</v>
      </c>
      <c r="AS47" s="122">
        <v>62.824873107000002</v>
      </c>
      <c r="AT47" s="122">
        <v>41.449585681999999</v>
      </c>
      <c r="AU47" s="122">
        <v>969.60463183399997</v>
      </c>
      <c r="AV47" s="53">
        <v>2304.7950257289999</v>
      </c>
      <c r="AW47" s="53">
        <v>2711.8130751339995</v>
      </c>
      <c r="AX47" s="122">
        <v>1288.24437504</v>
      </c>
      <c r="AY47" s="122">
        <v>356.017950601</v>
      </c>
      <c r="AZ47" s="122">
        <v>439.613323197</v>
      </c>
      <c r="BA47" s="122">
        <v>242.17782487800002</v>
      </c>
      <c r="BB47" s="122">
        <v>9.4270982849999996</v>
      </c>
      <c r="BC47" s="122">
        <v>39.880859944000001</v>
      </c>
      <c r="BD47" s="122">
        <v>322.25186757500001</v>
      </c>
      <c r="BE47" s="122">
        <v>14.199775614</v>
      </c>
      <c r="BF47" s="53">
        <v>54.893918623000005</v>
      </c>
    </row>
    <row r="48" spans="1:58" s="29" customFormat="1" x14ac:dyDescent="0.25">
      <c r="A48" s="37" t="s">
        <v>175</v>
      </c>
      <c r="B48" s="59">
        <v>1426.250117286</v>
      </c>
      <c r="C48" s="74">
        <v>9.7637289480000007</v>
      </c>
      <c r="D48" s="74">
        <v>492.35795915699998</v>
      </c>
      <c r="E48" s="60">
        <v>112.682506068</v>
      </c>
      <c r="F48" s="61">
        <v>58.757085113000002</v>
      </c>
      <c r="G48" s="61">
        <v>12.354106015999999</v>
      </c>
      <c r="H48" s="61">
        <v>11.098012755999999</v>
      </c>
      <c r="I48" s="62">
        <v>297.46624920400001</v>
      </c>
      <c r="J48" s="74">
        <v>565.996805322</v>
      </c>
      <c r="K48" s="74">
        <v>354.34568814400001</v>
      </c>
      <c r="L48" s="60">
        <v>87.481008200000005</v>
      </c>
      <c r="M48" s="61">
        <v>94.001736111</v>
      </c>
      <c r="N48" s="61">
        <v>40.361138042999997</v>
      </c>
      <c r="O48" s="61">
        <v>0</v>
      </c>
      <c r="P48" s="61">
        <v>5.3800139099999997</v>
      </c>
      <c r="Q48" s="61">
        <v>19.527457896000001</v>
      </c>
      <c r="R48" s="61">
        <v>102.214320074</v>
      </c>
      <c r="S48" s="63">
        <v>5.3800139099999997</v>
      </c>
      <c r="T48" s="162">
        <v>3.7859357149999999</v>
      </c>
      <c r="U48" s="52">
        <v>1311.785368632</v>
      </c>
      <c r="V48" s="52">
        <v>9.5235659019999996</v>
      </c>
      <c r="W48" s="52">
        <v>419.21864540533335</v>
      </c>
      <c r="X48" s="121">
        <v>102.28319315733334</v>
      </c>
      <c r="Y48" s="121">
        <v>56.73736880533334</v>
      </c>
      <c r="Z48" s="121">
        <v>16.130948471666667</v>
      </c>
      <c r="AA48" s="121">
        <v>11.606475416</v>
      </c>
      <c r="AB48" s="121">
        <v>232.46065955500001</v>
      </c>
      <c r="AC48" s="52">
        <v>544.28373310133327</v>
      </c>
      <c r="AD48" s="52">
        <v>335.57693658699998</v>
      </c>
      <c r="AE48" s="121">
        <v>94.089085366999996</v>
      </c>
      <c r="AF48" s="121">
        <v>96.581520903666657</v>
      </c>
      <c r="AG48" s="121">
        <v>32.86237898866667</v>
      </c>
      <c r="AH48" s="121">
        <v>0.94316749466666661</v>
      </c>
      <c r="AI48" s="121">
        <v>2.3239754476666667</v>
      </c>
      <c r="AJ48" s="121">
        <v>12.220738165666665</v>
      </c>
      <c r="AK48" s="121">
        <v>89.94451608866666</v>
      </c>
      <c r="AL48" s="121">
        <v>6.6115541309999992</v>
      </c>
      <c r="AM48" s="52">
        <v>3.1824876363333332</v>
      </c>
      <c r="AN48" s="53">
        <v>7680.8898461739991</v>
      </c>
      <c r="AO48" s="53">
        <v>54.616504225</v>
      </c>
      <c r="AP48" s="53">
        <v>2380.8880680980001</v>
      </c>
      <c r="AQ48" s="122">
        <v>767.66564766700003</v>
      </c>
      <c r="AR48" s="122">
        <v>278.12099707900001</v>
      </c>
      <c r="AS48" s="122">
        <v>33.830799381000006</v>
      </c>
      <c r="AT48" s="122">
        <v>30.956054815999998</v>
      </c>
      <c r="AU48" s="122">
        <v>1270.3145691550001</v>
      </c>
      <c r="AV48" s="53">
        <v>2352.2455235540001</v>
      </c>
      <c r="AW48" s="53">
        <v>2866.9233442599993</v>
      </c>
      <c r="AX48" s="122">
        <v>1326.327609398</v>
      </c>
      <c r="AY48" s="122">
        <v>546.95607690600002</v>
      </c>
      <c r="AZ48" s="122">
        <v>467.78945274499995</v>
      </c>
      <c r="BA48" s="122">
        <v>52.644465220000001</v>
      </c>
      <c r="BB48" s="122">
        <v>11.442278786999999</v>
      </c>
      <c r="BC48" s="122">
        <v>42.317994990999999</v>
      </c>
      <c r="BD48" s="122">
        <v>407.98532696400002</v>
      </c>
      <c r="BE48" s="122">
        <v>11.460139249000001</v>
      </c>
      <c r="BF48" s="53">
        <v>26.216406036999999</v>
      </c>
    </row>
    <row r="49" spans="1:58" s="29" customFormat="1" x14ac:dyDescent="0.25">
      <c r="A49" s="37" t="s">
        <v>176</v>
      </c>
      <c r="B49" s="59">
        <v>1535.433771302</v>
      </c>
      <c r="C49" s="74">
        <v>64.349459207999999</v>
      </c>
      <c r="D49" s="74">
        <v>507.08017508299997</v>
      </c>
      <c r="E49" s="60">
        <v>111.49887542</v>
      </c>
      <c r="F49" s="61">
        <v>63.228740118000005</v>
      </c>
      <c r="G49" s="61">
        <v>25.197077401000001</v>
      </c>
      <c r="H49" s="61">
        <v>26.889967707</v>
      </c>
      <c r="I49" s="62">
        <v>280.26551443699998</v>
      </c>
      <c r="J49" s="74">
        <v>538.00445128499996</v>
      </c>
      <c r="K49" s="74">
        <v>424.06144900300001</v>
      </c>
      <c r="L49" s="60">
        <v>145.70383249599999</v>
      </c>
      <c r="M49" s="61">
        <v>143.01385873000001</v>
      </c>
      <c r="N49" s="61">
        <v>32.919133944000002</v>
      </c>
      <c r="O49" s="61">
        <v>0</v>
      </c>
      <c r="P49" s="61">
        <v>0.96911836200000001</v>
      </c>
      <c r="Q49" s="61">
        <v>20.351485593</v>
      </c>
      <c r="R49" s="61">
        <v>72.381954624000002</v>
      </c>
      <c r="S49" s="63">
        <v>8.7220652540000003</v>
      </c>
      <c r="T49" s="162">
        <v>1.9382367229999999</v>
      </c>
      <c r="U49" s="52">
        <v>1396.8370977426666</v>
      </c>
      <c r="V49" s="52">
        <v>24.236647487666669</v>
      </c>
      <c r="W49" s="52">
        <v>482.35957362933328</v>
      </c>
      <c r="X49" s="121">
        <v>104.23024254633333</v>
      </c>
      <c r="Y49" s="121">
        <v>66.250762942000009</v>
      </c>
      <c r="Z49" s="121">
        <v>13.521249586333333</v>
      </c>
      <c r="AA49" s="121">
        <v>24.451829023666665</v>
      </c>
      <c r="AB49" s="121">
        <v>273.905489531</v>
      </c>
      <c r="AC49" s="52">
        <v>505.51549299866673</v>
      </c>
      <c r="AD49" s="52">
        <v>381.53404659599994</v>
      </c>
      <c r="AE49" s="121">
        <v>114.11223717166666</v>
      </c>
      <c r="AF49" s="121">
        <v>125.33661034666666</v>
      </c>
      <c r="AG49" s="121">
        <v>35.668037196</v>
      </c>
      <c r="AH49" s="121">
        <v>0.21359846233333335</v>
      </c>
      <c r="AI49" s="121">
        <v>3.0048369816666667</v>
      </c>
      <c r="AJ49" s="121">
        <v>19.956184025999999</v>
      </c>
      <c r="AK49" s="121">
        <v>76.242586384666666</v>
      </c>
      <c r="AL49" s="121">
        <v>6.9999560270000005</v>
      </c>
      <c r="AM49" s="52">
        <v>3.1913370309999998</v>
      </c>
      <c r="AN49" s="53">
        <v>8137.9885308480007</v>
      </c>
      <c r="AO49" s="53">
        <v>211.05810472900001</v>
      </c>
      <c r="AP49" s="53">
        <v>2727.0152921950003</v>
      </c>
      <c r="AQ49" s="122">
        <v>730.84665902400002</v>
      </c>
      <c r="AR49" s="122">
        <v>306.16076145099998</v>
      </c>
      <c r="AS49" s="122">
        <v>75.147054021000002</v>
      </c>
      <c r="AT49" s="122">
        <v>171.66930671200001</v>
      </c>
      <c r="AU49" s="122">
        <v>1443.1915109869999</v>
      </c>
      <c r="AV49" s="53">
        <v>2294.479697536</v>
      </c>
      <c r="AW49" s="53">
        <v>2879.9288630000005</v>
      </c>
      <c r="AX49" s="122">
        <v>1219.8693059130001</v>
      </c>
      <c r="AY49" s="122">
        <v>664.49070098200002</v>
      </c>
      <c r="AZ49" s="122">
        <v>477.60682118</v>
      </c>
      <c r="BA49" s="122">
        <v>14.406042357999999</v>
      </c>
      <c r="BB49" s="122">
        <v>14.255162977000001</v>
      </c>
      <c r="BC49" s="122">
        <v>56.052661640000004</v>
      </c>
      <c r="BD49" s="122">
        <v>391.85301430300001</v>
      </c>
      <c r="BE49" s="122">
        <v>41.395153647000001</v>
      </c>
      <c r="BF49" s="53">
        <v>25.506573388</v>
      </c>
    </row>
    <row r="50" spans="1:58" s="105" customFormat="1" x14ac:dyDescent="0.25">
      <c r="A50" s="98" t="s">
        <v>177</v>
      </c>
      <c r="B50" s="99">
        <v>1504.6852935499999</v>
      </c>
      <c r="C50" s="100">
        <v>3.2499881670000001</v>
      </c>
      <c r="D50" s="100">
        <v>536.40618563500004</v>
      </c>
      <c r="E50" s="101">
        <v>128.26641461200001</v>
      </c>
      <c r="F50" s="102">
        <v>72.558587261</v>
      </c>
      <c r="G50" s="102">
        <v>11.852898022</v>
      </c>
      <c r="H50" s="102">
        <v>21.876316484</v>
      </c>
      <c r="I50" s="103">
        <v>301.85196925600002</v>
      </c>
      <c r="J50" s="100">
        <v>527.00924046700004</v>
      </c>
      <c r="K50" s="100">
        <v>431.519902946</v>
      </c>
      <c r="L50" s="101">
        <v>116.453813787</v>
      </c>
      <c r="M50" s="102">
        <v>170.45062392400001</v>
      </c>
      <c r="N50" s="102">
        <v>33.962381434000001</v>
      </c>
      <c r="O50" s="102">
        <v>0.95587887299999996</v>
      </c>
      <c r="P50" s="102">
        <v>2.8676366180000001</v>
      </c>
      <c r="Q50" s="102">
        <v>13.573479992999999</v>
      </c>
      <c r="R50" s="102">
        <v>89.241397051000007</v>
      </c>
      <c r="S50" s="104">
        <v>4.0146912659999998</v>
      </c>
      <c r="T50" s="163">
        <v>6.4999763350000004</v>
      </c>
      <c r="U50" s="100">
        <v>1463.4000763183333</v>
      </c>
      <c r="V50" s="100">
        <v>31.307114687999999</v>
      </c>
      <c r="W50" s="100">
        <v>487.90230783599992</v>
      </c>
      <c r="X50" s="120">
        <v>115.84192448966667</v>
      </c>
      <c r="Y50" s="120">
        <v>69.165986263999983</v>
      </c>
      <c r="Z50" s="120">
        <v>17.150639728333331</v>
      </c>
      <c r="AA50" s="120">
        <v>19.552349503666665</v>
      </c>
      <c r="AB50" s="120">
        <v>266.19140785033329</v>
      </c>
      <c r="AC50" s="100">
        <v>531.60607154033335</v>
      </c>
      <c r="AD50" s="100">
        <v>407.86859814099995</v>
      </c>
      <c r="AE50" s="120">
        <v>122.48272468533334</v>
      </c>
      <c r="AF50" s="120">
        <v>145.73857370633334</v>
      </c>
      <c r="AG50" s="120">
        <v>32.283537071333335</v>
      </c>
      <c r="AH50" s="120">
        <v>3.9844089353333332</v>
      </c>
      <c r="AI50" s="120">
        <v>2.9890241873333334</v>
      </c>
      <c r="AJ50" s="120">
        <v>14.309768718000001</v>
      </c>
      <c r="AK50" s="120">
        <v>81.512761839333336</v>
      </c>
      <c r="AL50" s="120">
        <v>4.5677989979999998</v>
      </c>
      <c r="AM50" s="100">
        <v>4.7159841130000002</v>
      </c>
      <c r="AN50" s="100">
        <v>8020.773833887999</v>
      </c>
      <c r="AO50" s="100">
        <v>180.336526746</v>
      </c>
      <c r="AP50" s="100">
        <v>2591.1456491609997</v>
      </c>
      <c r="AQ50" s="120">
        <v>676.27618970700007</v>
      </c>
      <c r="AR50" s="120">
        <v>251.57269991799998</v>
      </c>
      <c r="AS50" s="120">
        <v>67.888430972000009</v>
      </c>
      <c r="AT50" s="120">
        <v>148.13879283</v>
      </c>
      <c r="AU50" s="120">
        <v>1447.2695357339999</v>
      </c>
      <c r="AV50" s="100">
        <v>2034.29430751</v>
      </c>
      <c r="AW50" s="100">
        <v>3179.075072695</v>
      </c>
      <c r="AX50" s="120">
        <v>1351.5090965730001</v>
      </c>
      <c r="AY50" s="120">
        <v>601.16840496700001</v>
      </c>
      <c r="AZ50" s="120">
        <v>416.69832002300001</v>
      </c>
      <c r="BA50" s="120">
        <v>223.06834391000004</v>
      </c>
      <c r="BB50" s="120">
        <v>9.5221630990000001</v>
      </c>
      <c r="BC50" s="120">
        <v>31.498789604999999</v>
      </c>
      <c r="BD50" s="120">
        <v>528.47864420600001</v>
      </c>
      <c r="BE50" s="120">
        <v>17.131310312</v>
      </c>
      <c r="BF50" s="100">
        <v>35.922277776000001</v>
      </c>
    </row>
    <row r="51" spans="1:58" s="29" customFormat="1" x14ac:dyDescent="0.25">
      <c r="A51" s="37" t="s">
        <v>178</v>
      </c>
      <c r="B51" s="59">
        <v>1557.9056003100002</v>
      </c>
      <c r="C51" s="74">
        <v>11.195447207999999</v>
      </c>
      <c r="D51" s="74">
        <v>682.84467032500004</v>
      </c>
      <c r="E51" s="60">
        <v>125.414367951</v>
      </c>
      <c r="F51" s="61">
        <v>100.098247716</v>
      </c>
      <c r="G51" s="61">
        <v>10.436433837999999</v>
      </c>
      <c r="H51" s="61">
        <v>59.375982624000002</v>
      </c>
      <c r="I51" s="62">
        <v>387.51963819600002</v>
      </c>
      <c r="J51" s="74">
        <v>514.41177247600001</v>
      </c>
      <c r="K51" s="74">
        <v>346.41765682099998</v>
      </c>
      <c r="L51" s="60">
        <v>97.645115683</v>
      </c>
      <c r="M51" s="61">
        <v>124.033538769</v>
      </c>
      <c r="N51" s="61">
        <v>25.806138089000001</v>
      </c>
      <c r="O51" s="61">
        <v>0.37950668500000001</v>
      </c>
      <c r="P51" s="61">
        <v>11.195447207999999</v>
      </c>
      <c r="Q51" s="61">
        <v>6.6413669879999997</v>
      </c>
      <c r="R51" s="61">
        <v>77.870243260999999</v>
      </c>
      <c r="S51" s="63">
        <v>2.8463001380000001</v>
      </c>
      <c r="T51" s="162">
        <v>3.0360534800000001</v>
      </c>
      <c r="U51" s="52">
        <v>1426.5830486076666</v>
      </c>
      <c r="V51" s="52">
        <v>6.8458636549999996</v>
      </c>
      <c r="W51" s="52">
        <v>582.69938014299998</v>
      </c>
      <c r="X51" s="121">
        <v>121.84767235599999</v>
      </c>
      <c r="Y51" s="121">
        <v>92.797335695666675</v>
      </c>
      <c r="Z51" s="121">
        <v>5.5163849986666662</v>
      </c>
      <c r="AA51" s="121">
        <v>49.369013609</v>
      </c>
      <c r="AB51" s="121">
        <v>313.16897348366666</v>
      </c>
      <c r="AC51" s="52">
        <v>454.60152367599994</v>
      </c>
      <c r="AD51" s="52">
        <v>377.53065218166671</v>
      </c>
      <c r="AE51" s="121">
        <v>126.65448289333334</v>
      </c>
      <c r="AF51" s="121">
        <v>120.08524373966667</v>
      </c>
      <c r="AG51" s="121">
        <v>28.818766285333336</v>
      </c>
      <c r="AH51" s="121">
        <v>0.18157531733333335</v>
      </c>
      <c r="AI51" s="121">
        <v>5.9143851490000001</v>
      </c>
      <c r="AJ51" s="121">
        <v>6.9198252730000007</v>
      </c>
      <c r="AK51" s="121">
        <v>86.081685402333335</v>
      </c>
      <c r="AL51" s="121">
        <v>2.8746881216666669</v>
      </c>
      <c r="AM51" s="52">
        <v>4.9056289519999998</v>
      </c>
      <c r="AN51" s="53">
        <v>7970.1377173809997</v>
      </c>
      <c r="AO51" s="53">
        <v>50.906935271000002</v>
      </c>
      <c r="AP51" s="53">
        <v>3331.3722882729999</v>
      </c>
      <c r="AQ51" s="122">
        <v>761.84548328100004</v>
      </c>
      <c r="AR51" s="122">
        <v>450.78870925900003</v>
      </c>
      <c r="AS51" s="122">
        <v>20.563123750999999</v>
      </c>
      <c r="AT51" s="122">
        <v>280.30753646699998</v>
      </c>
      <c r="AU51" s="122">
        <v>1817.8674355149999</v>
      </c>
      <c r="AV51" s="53">
        <v>1911.4385108659999</v>
      </c>
      <c r="AW51" s="53">
        <v>2640.9875198159998</v>
      </c>
      <c r="AX51" s="122">
        <v>1077.126121346</v>
      </c>
      <c r="AY51" s="122">
        <v>649.52796247900005</v>
      </c>
      <c r="AZ51" s="122">
        <v>417.12887105599998</v>
      </c>
      <c r="BA51" s="122">
        <v>11.705790921999998</v>
      </c>
      <c r="BB51" s="122">
        <v>33.419894114999998</v>
      </c>
      <c r="BC51" s="122">
        <v>12.937972567999999</v>
      </c>
      <c r="BD51" s="122">
        <v>425.15918098000003</v>
      </c>
      <c r="BE51" s="122">
        <v>13.981726349999999</v>
      </c>
      <c r="BF51" s="53">
        <v>35.432463155000001</v>
      </c>
    </row>
    <row r="52" spans="1:58" s="29" customFormat="1" x14ac:dyDescent="0.25">
      <c r="A52" s="37" t="s">
        <v>179</v>
      </c>
      <c r="B52" s="59">
        <v>1731.7127378229998</v>
      </c>
      <c r="C52" s="74">
        <v>5.6231038870000001</v>
      </c>
      <c r="D52" s="74">
        <v>695.370770515</v>
      </c>
      <c r="E52" s="60">
        <v>107.53852822499999</v>
      </c>
      <c r="F52" s="61">
        <v>110.076465489</v>
      </c>
      <c r="G52" s="61">
        <v>16.675411526000001</v>
      </c>
      <c r="H52" s="61">
        <v>99.355410456000001</v>
      </c>
      <c r="I52" s="62">
        <v>361.724954819</v>
      </c>
      <c r="J52" s="74">
        <v>516.263908517</v>
      </c>
      <c r="K52" s="74">
        <v>514.45495490399992</v>
      </c>
      <c r="L52" s="60">
        <v>110.56339009</v>
      </c>
      <c r="M52" s="61">
        <v>194.22426269799999</v>
      </c>
      <c r="N52" s="61">
        <v>33.731223344</v>
      </c>
      <c r="O52" s="61">
        <v>3.4902024119999999</v>
      </c>
      <c r="P52" s="61">
        <v>32.575222515</v>
      </c>
      <c r="Q52" s="61">
        <v>5.8170040209999998</v>
      </c>
      <c r="R52" s="61">
        <v>133.08414915399999</v>
      </c>
      <c r="S52" s="63">
        <v>0.96950066999999995</v>
      </c>
      <c r="T52" s="162">
        <v>0</v>
      </c>
      <c r="U52" s="52">
        <v>1603.4305377103335</v>
      </c>
      <c r="V52" s="52">
        <v>6.2901300710000001</v>
      </c>
      <c r="W52" s="52">
        <v>683.47152411400009</v>
      </c>
      <c r="X52" s="121">
        <v>115.12887657233334</v>
      </c>
      <c r="Y52" s="121">
        <v>109.37799918433332</v>
      </c>
      <c r="Z52" s="121">
        <v>11.332269038</v>
      </c>
      <c r="AA52" s="121">
        <v>79.499934543999998</v>
      </c>
      <c r="AB52" s="121">
        <v>368.13244477533334</v>
      </c>
      <c r="AC52" s="52">
        <v>482.47495108866661</v>
      </c>
      <c r="AD52" s="52">
        <v>430.25237740666665</v>
      </c>
      <c r="AE52" s="121">
        <v>114.35311181966667</v>
      </c>
      <c r="AF52" s="121">
        <v>141.81656013899999</v>
      </c>
      <c r="AG52" s="121">
        <v>35.526591778333334</v>
      </c>
      <c r="AH52" s="121">
        <v>1.6359334529999998</v>
      </c>
      <c r="AI52" s="121">
        <v>14.997018001000001</v>
      </c>
      <c r="AJ52" s="121">
        <v>5.6195808603333335</v>
      </c>
      <c r="AK52" s="121">
        <v>114.03621256233333</v>
      </c>
      <c r="AL52" s="121">
        <v>2.2673687929999997</v>
      </c>
      <c r="AM52" s="52">
        <v>0.94155502999999996</v>
      </c>
      <c r="AN52" s="53">
        <v>9809.6941674869995</v>
      </c>
      <c r="AO52" s="53">
        <v>44.308945720000004</v>
      </c>
      <c r="AP52" s="53">
        <v>3942.955299883</v>
      </c>
      <c r="AQ52" s="122">
        <v>743.10402143500005</v>
      </c>
      <c r="AR52" s="122">
        <v>749.97800137499996</v>
      </c>
      <c r="AS52" s="122">
        <v>33.123097963999996</v>
      </c>
      <c r="AT52" s="122">
        <v>283.19001610099997</v>
      </c>
      <c r="AU52" s="122">
        <v>2133.560163008</v>
      </c>
      <c r="AV52" s="53">
        <v>2279.459246035</v>
      </c>
      <c r="AW52" s="53">
        <v>3527.5653063379996</v>
      </c>
      <c r="AX52" s="122">
        <v>1257.613989126</v>
      </c>
      <c r="AY52" s="122">
        <v>860.22541654799988</v>
      </c>
      <c r="AZ52" s="122">
        <v>567.25187501799996</v>
      </c>
      <c r="BA52" s="122">
        <v>27.850875242999997</v>
      </c>
      <c r="BB52" s="122">
        <v>92.346419112000007</v>
      </c>
      <c r="BC52" s="122">
        <v>19.511852457</v>
      </c>
      <c r="BD52" s="122">
        <v>686.39375224800006</v>
      </c>
      <c r="BE52" s="122">
        <v>16.371126586000003</v>
      </c>
      <c r="BF52" s="53">
        <v>15.405369510999998</v>
      </c>
    </row>
    <row r="53" spans="1:58" s="29" customFormat="1" x14ac:dyDescent="0.25">
      <c r="A53" s="37" t="s">
        <v>180</v>
      </c>
      <c r="B53" s="59">
        <v>1889.7417616860002</v>
      </c>
      <c r="C53" s="74">
        <v>7.4119475509999999</v>
      </c>
      <c r="D53" s="74">
        <v>833.92027715500012</v>
      </c>
      <c r="E53" s="60">
        <v>110.743567974</v>
      </c>
      <c r="F53" s="61">
        <v>125.395059858</v>
      </c>
      <c r="G53" s="61">
        <v>13.068433840000001</v>
      </c>
      <c r="H53" s="61">
        <v>99.747728550000005</v>
      </c>
      <c r="I53" s="62">
        <v>484.96548693300002</v>
      </c>
      <c r="J53" s="74">
        <v>558.66298495700005</v>
      </c>
      <c r="K53" s="74">
        <v>489.551500772</v>
      </c>
      <c r="L53" s="60">
        <v>79.656492654000004</v>
      </c>
      <c r="M53" s="61">
        <v>225.41093469699999</v>
      </c>
      <c r="N53" s="61">
        <v>52.592491764000002</v>
      </c>
      <c r="O53" s="61">
        <v>0</v>
      </c>
      <c r="P53" s="61">
        <v>16.969458867</v>
      </c>
      <c r="Q53" s="61">
        <v>3.5109225240000002</v>
      </c>
      <c r="R53" s="61">
        <v>109.460687753</v>
      </c>
      <c r="S53" s="63">
        <v>1.9505125130000001</v>
      </c>
      <c r="T53" s="162">
        <v>0.19505125100000001</v>
      </c>
      <c r="U53" s="52">
        <v>1775.7150227470001</v>
      </c>
      <c r="V53" s="52">
        <v>4.6077080939999995</v>
      </c>
      <c r="W53" s="52">
        <v>750.42269599700012</v>
      </c>
      <c r="X53" s="121">
        <v>108.58515378066666</v>
      </c>
      <c r="Y53" s="121">
        <v>120.65777176933334</v>
      </c>
      <c r="Z53" s="121">
        <v>16.997521397</v>
      </c>
      <c r="AA53" s="121">
        <v>56.627730450999998</v>
      </c>
      <c r="AB53" s="121">
        <v>447.554518599</v>
      </c>
      <c r="AC53" s="52">
        <v>513.27128052366663</v>
      </c>
      <c r="AD53" s="52">
        <v>507.10623331866674</v>
      </c>
      <c r="AE53" s="121">
        <v>113.20527204033334</v>
      </c>
      <c r="AF53" s="121">
        <v>194.30325612233332</v>
      </c>
      <c r="AG53" s="121">
        <v>39.451074760666671</v>
      </c>
      <c r="AH53" s="121">
        <v>1.6747661596666668</v>
      </c>
      <c r="AI53" s="121">
        <v>20.606422359333333</v>
      </c>
      <c r="AJ53" s="121">
        <v>7.0610063889999992</v>
      </c>
      <c r="AK53" s="121">
        <v>127.15397563933334</v>
      </c>
      <c r="AL53" s="121">
        <v>3.6504598480000001</v>
      </c>
      <c r="AM53" s="52">
        <v>0.3071048136666667</v>
      </c>
      <c r="AN53" s="53">
        <v>10184.383457554</v>
      </c>
      <c r="AO53" s="53">
        <v>35.456276297000002</v>
      </c>
      <c r="AP53" s="53">
        <v>4279.5557517380003</v>
      </c>
      <c r="AQ53" s="122">
        <v>689.94139135699993</v>
      </c>
      <c r="AR53" s="122">
        <v>724.96553745899996</v>
      </c>
      <c r="AS53" s="122">
        <v>75.855534362</v>
      </c>
      <c r="AT53" s="122">
        <v>253.57981956200001</v>
      </c>
      <c r="AU53" s="122">
        <v>2535.2134689980003</v>
      </c>
      <c r="AV53" s="53">
        <v>2357.827330175</v>
      </c>
      <c r="AW53" s="53">
        <v>3501.3026761479996</v>
      </c>
      <c r="AX53" s="122">
        <v>1053.234605546</v>
      </c>
      <c r="AY53" s="122">
        <v>1087.805360977</v>
      </c>
      <c r="AZ53" s="122">
        <v>576.51260913900001</v>
      </c>
      <c r="BA53" s="122">
        <v>5.1940798670000001</v>
      </c>
      <c r="BB53" s="122">
        <v>77.806028130999991</v>
      </c>
      <c r="BC53" s="122">
        <v>46.460260804000001</v>
      </c>
      <c r="BD53" s="122">
        <v>638.85422862099995</v>
      </c>
      <c r="BE53" s="122">
        <v>15.435503063000001</v>
      </c>
      <c r="BF53" s="53">
        <v>10.241423196</v>
      </c>
    </row>
    <row r="54" spans="1:58" s="105" customFormat="1" x14ac:dyDescent="0.25">
      <c r="A54" s="98" t="s">
        <v>181</v>
      </c>
      <c r="B54" s="99">
        <v>2415.7582437000001</v>
      </c>
      <c r="C54" s="100">
        <v>28.692697374000002</v>
      </c>
      <c r="D54" s="100">
        <v>954.08935830499991</v>
      </c>
      <c r="E54" s="101">
        <v>135.919426262</v>
      </c>
      <c r="F54" s="102">
        <v>114.460590291</v>
      </c>
      <c r="G54" s="102">
        <v>31.600741026000001</v>
      </c>
      <c r="H54" s="102">
        <v>68.909591375999995</v>
      </c>
      <c r="I54" s="103">
        <v>603.19900934999998</v>
      </c>
      <c r="J54" s="100">
        <v>590.59895529100004</v>
      </c>
      <c r="K54" s="100">
        <v>837.53049330900001</v>
      </c>
      <c r="L54" s="101">
        <v>234.785150246</v>
      </c>
      <c r="M54" s="102">
        <v>363.70928982599997</v>
      </c>
      <c r="N54" s="102">
        <v>42.156091762999999</v>
      </c>
      <c r="O54" s="102">
        <v>0.96934788400000005</v>
      </c>
      <c r="P54" s="102">
        <v>2.908043653</v>
      </c>
      <c r="Q54" s="102">
        <v>7.7547830739999997</v>
      </c>
      <c r="R54" s="102">
        <v>180.40104744199999</v>
      </c>
      <c r="S54" s="104">
        <v>4.8467394209999997</v>
      </c>
      <c r="T54" s="163">
        <v>4.8467394209999997</v>
      </c>
      <c r="U54" s="100">
        <v>2065.6679818990001</v>
      </c>
      <c r="V54" s="100">
        <v>9.7068595389999999</v>
      </c>
      <c r="W54" s="100">
        <v>826.05226437066665</v>
      </c>
      <c r="X54" s="120">
        <v>113.01371895266665</v>
      </c>
      <c r="Y54" s="120">
        <v>134.71456888700001</v>
      </c>
      <c r="Z54" s="120">
        <v>24.613026239333333</v>
      </c>
      <c r="AA54" s="120">
        <v>22.142500600999998</v>
      </c>
      <c r="AB54" s="120">
        <v>531.56844969066663</v>
      </c>
      <c r="AC54" s="100">
        <v>554.08631093466659</v>
      </c>
      <c r="AD54" s="100">
        <v>673.63192802399988</v>
      </c>
      <c r="AE54" s="120">
        <v>155.0302812693333</v>
      </c>
      <c r="AF54" s="120">
        <v>283.31229915433335</v>
      </c>
      <c r="AG54" s="120">
        <v>39.242837593333327</v>
      </c>
      <c r="AH54" s="120">
        <v>0.7641615060000001</v>
      </c>
      <c r="AI54" s="120">
        <v>7.9742159229999992</v>
      </c>
      <c r="AJ54" s="120">
        <v>7.1049147590000006</v>
      </c>
      <c r="AK54" s="120">
        <v>177.73475387099998</v>
      </c>
      <c r="AL54" s="120">
        <v>2.4684639480000001</v>
      </c>
      <c r="AM54" s="100">
        <v>2.1906190306666669</v>
      </c>
      <c r="AN54" s="100">
        <v>12232.401027536</v>
      </c>
      <c r="AO54" s="100">
        <v>84.906732607999999</v>
      </c>
      <c r="AP54" s="100">
        <v>4369.4413863640002</v>
      </c>
      <c r="AQ54" s="120">
        <v>717.64245083500009</v>
      </c>
      <c r="AR54" s="120">
        <v>601.20481489500003</v>
      </c>
      <c r="AS54" s="120">
        <v>89.768464535999996</v>
      </c>
      <c r="AT54" s="120">
        <v>119.469389065</v>
      </c>
      <c r="AU54" s="120">
        <v>2841.3562670330002</v>
      </c>
      <c r="AV54" s="100">
        <v>2352.819748201</v>
      </c>
      <c r="AW54" s="100">
        <v>5406.8452363569995</v>
      </c>
      <c r="AX54" s="120">
        <v>1433.900865224</v>
      </c>
      <c r="AY54" s="120">
        <v>1524.3728876529999</v>
      </c>
      <c r="AZ54" s="120">
        <v>613.16048753299992</v>
      </c>
      <c r="BA54" s="120">
        <v>13.368496945</v>
      </c>
      <c r="BB54" s="120">
        <v>37.060103683000001</v>
      </c>
      <c r="BC54" s="120">
        <v>24.230735244999998</v>
      </c>
      <c r="BD54" s="120">
        <v>1677.1212218989999</v>
      </c>
      <c r="BE54" s="120">
        <v>83.630438174999995</v>
      </c>
      <c r="BF54" s="100">
        <v>18.387924005999999</v>
      </c>
    </row>
    <row r="55" spans="1:58" s="29" customFormat="1" x14ac:dyDescent="0.25">
      <c r="A55" s="37" t="s">
        <v>182</v>
      </c>
      <c r="B55" s="59">
        <v>1899.5839601709999</v>
      </c>
      <c r="C55" s="74">
        <v>4.2121381419999997</v>
      </c>
      <c r="D55" s="74">
        <v>887.96581413500007</v>
      </c>
      <c r="E55" s="60">
        <v>194.61858088400001</v>
      </c>
      <c r="F55" s="61">
        <v>64.034039153999998</v>
      </c>
      <c r="G55" s="61">
        <v>14.359561849</v>
      </c>
      <c r="H55" s="61">
        <v>63.594076453</v>
      </c>
      <c r="I55" s="62">
        <v>551.35955579500001</v>
      </c>
      <c r="J55" s="74">
        <v>528.50395191200005</v>
      </c>
      <c r="K55" s="74">
        <v>472.00946629399994</v>
      </c>
      <c r="L55" s="60">
        <v>111.912261798</v>
      </c>
      <c r="M55" s="61">
        <v>231.15073658200001</v>
      </c>
      <c r="N55" s="61">
        <v>34.33750448</v>
      </c>
      <c r="O55" s="61">
        <v>3.063373195</v>
      </c>
      <c r="P55" s="61">
        <v>2.1060690709999998</v>
      </c>
      <c r="Q55" s="61">
        <v>3.8292164930000001</v>
      </c>
      <c r="R55" s="61">
        <v>76.803106740999993</v>
      </c>
      <c r="S55" s="63">
        <v>8.8071979339999995</v>
      </c>
      <c r="T55" s="162">
        <v>6.8925896880000002</v>
      </c>
      <c r="U55" s="52">
        <v>2049.2127236603333</v>
      </c>
      <c r="V55" s="52">
        <v>5.5110089229999994</v>
      </c>
      <c r="W55" s="52">
        <v>905.41816598933337</v>
      </c>
      <c r="X55" s="121">
        <v>160.68418768100003</v>
      </c>
      <c r="Y55" s="121">
        <v>103.79375534166665</v>
      </c>
      <c r="Z55" s="121">
        <v>14.847719965000001</v>
      </c>
      <c r="AA55" s="121">
        <v>73.949193063999999</v>
      </c>
      <c r="AB55" s="121">
        <v>552.14330993766669</v>
      </c>
      <c r="AC55" s="52">
        <v>566.10020558399992</v>
      </c>
      <c r="AD55" s="52">
        <v>567.35488774399994</v>
      </c>
      <c r="AE55" s="121">
        <v>144.10919009566669</v>
      </c>
      <c r="AF55" s="121">
        <v>240.09993132433331</v>
      </c>
      <c r="AG55" s="121">
        <v>39.374104654</v>
      </c>
      <c r="AH55" s="121">
        <v>4.7573802646666667</v>
      </c>
      <c r="AI55" s="121">
        <v>1.4378042823333335</v>
      </c>
      <c r="AJ55" s="121">
        <v>5.8924785600000007</v>
      </c>
      <c r="AK55" s="121">
        <v>124.69153572633336</v>
      </c>
      <c r="AL55" s="121">
        <v>6.9924628366666655</v>
      </c>
      <c r="AM55" s="52">
        <v>4.8284554200000001</v>
      </c>
      <c r="AN55" s="53">
        <v>11819.182468722</v>
      </c>
      <c r="AO55" s="53">
        <v>22.685146240999998</v>
      </c>
      <c r="AP55" s="53">
        <v>5036.9553621350005</v>
      </c>
      <c r="AQ55" s="122">
        <v>1096.148855336</v>
      </c>
      <c r="AR55" s="122">
        <v>450.39915162800003</v>
      </c>
      <c r="AS55" s="122">
        <v>87.319473133000002</v>
      </c>
      <c r="AT55" s="122">
        <v>267.85951498200001</v>
      </c>
      <c r="AU55" s="122">
        <v>3135.2283670559996</v>
      </c>
      <c r="AV55" s="53">
        <v>2418.8044529419999</v>
      </c>
      <c r="AW55" s="53">
        <v>4309.0821772669997</v>
      </c>
      <c r="AX55" s="122">
        <v>1140.588525574</v>
      </c>
      <c r="AY55" s="122">
        <v>1695.443907112</v>
      </c>
      <c r="AZ55" s="122">
        <v>590.92516593400001</v>
      </c>
      <c r="BA55" s="122">
        <v>34.551858930999998</v>
      </c>
      <c r="BB55" s="122">
        <v>8.8618684509999994</v>
      </c>
      <c r="BC55" s="122">
        <v>33.925295996999999</v>
      </c>
      <c r="BD55" s="122">
        <v>763.33299185800001</v>
      </c>
      <c r="BE55" s="122">
        <v>41.452563410000003</v>
      </c>
      <c r="BF55" s="53">
        <v>31.655330137</v>
      </c>
    </row>
    <row r="56" spans="1:58" s="29" customFormat="1" x14ac:dyDescent="0.25">
      <c r="A56" s="37" t="s">
        <v>183</v>
      </c>
      <c r="B56" s="59">
        <v>1851.9235407439999</v>
      </c>
      <c r="C56" s="74">
        <v>3.219421074</v>
      </c>
      <c r="D56" s="74">
        <v>806.46655738999993</v>
      </c>
      <c r="E56" s="60">
        <v>148.530483285</v>
      </c>
      <c r="F56" s="61">
        <v>71.119514308999996</v>
      </c>
      <c r="G56" s="61">
        <v>58.707090176999998</v>
      </c>
      <c r="H56" s="61">
        <v>60.409092391999998</v>
      </c>
      <c r="I56" s="62">
        <v>467.70037722699999</v>
      </c>
      <c r="J56" s="74">
        <v>587.74392585199996</v>
      </c>
      <c r="K56" s="74">
        <v>445.97163946699999</v>
      </c>
      <c r="L56" s="60">
        <v>101.25250251200001</v>
      </c>
      <c r="M56" s="61">
        <v>225.64120175599999</v>
      </c>
      <c r="N56" s="61">
        <v>41.821408849000001</v>
      </c>
      <c r="O56" s="61">
        <v>1.515021682</v>
      </c>
      <c r="P56" s="61">
        <v>1.515021682</v>
      </c>
      <c r="Q56" s="61">
        <v>3.5981764950000001</v>
      </c>
      <c r="R56" s="61">
        <v>67.030129995999999</v>
      </c>
      <c r="S56" s="63">
        <v>3.5981764950000001</v>
      </c>
      <c r="T56" s="162">
        <v>8.5219969609999993</v>
      </c>
      <c r="U56" s="52">
        <v>1816.6823849463333</v>
      </c>
      <c r="V56" s="52">
        <v>4.3637493666666662</v>
      </c>
      <c r="W56" s="52">
        <v>796.57314941200002</v>
      </c>
      <c r="X56" s="121">
        <v>170.41043612233332</v>
      </c>
      <c r="Y56" s="121">
        <v>78.759871723333333</v>
      </c>
      <c r="Z56" s="121">
        <v>25.255265316000003</v>
      </c>
      <c r="AA56" s="121">
        <v>69.449196552333333</v>
      </c>
      <c r="AB56" s="121">
        <v>452.698379698</v>
      </c>
      <c r="AC56" s="52">
        <v>557.72872532633335</v>
      </c>
      <c r="AD56" s="52">
        <v>451.3166777749999</v>
      </c>
      <c r="AE56" s="121">
        <v>109.630296715</v>
      </c>
      <c r="AF56" s="121">
        <v>206.30926929899999</v>
      </c>
      <c r="AG56" s="121">
        <v>51.853812421666667</v>
      </c>
      <c r="AH56" s="121">
        <v>3.0200049619999998</v>
      </c>
      <c r="AI56" s="121">
        <v>1.7321924510000002</v>
      </c>
      <c r="AJ56" s="121">
        <v>4.05700299</v>
      </c>
      <c r="AK56" s="121">
        <v>70.37447438433334</v>
      </c>
      <c r="AL56" s="121">
        <v>4.3396245520000001</v>
      </c>
      <c r="AM56" s="52">
        <v>6.7000830663333337</v>
      </c>
      <c r="AN56" s="53">
        <v>11159.407975856</v>
      </c>
      <c r="AO56" s="53">
        <v>20.3966949</v>
      </c>
      <c r="AP56" s="53">
        <v>4827.1040515959994</v>
      </c>
      <c r="AQ56" s="122">
        <v>1204.800576736</v>
      </c>
      <c r="AR56" s="122">
        <v>345.74847686800001</v>
      </c>
      <c r="AS56" s="122">
        <v>103.931929916</v>
      </c>
      <c r="AT56" s="122">
        <v>299.61533496100003</v>
      </c>
      <c r="AU56" s="122">
        <v>2873.0077331150001</v>
      </c>
      <c r="AV56" s="53">
        <v>2597.4328549889997</v>
      </c>
      <c r="AW56" s="53">
        <v>3673.175382984</v>
      </c>
      <c r="AX56" s="122">
        <v>1178.4740919819999</v>
      </c>
      <c r="AY56" s="122">
        <v>1317.410730092</v>
      </c>
      <c r="AZ56" s="122">
        <v>683.93484215299998</v>
      </c>
      <c r="BA56" s="122">
        <v>23.489340933999998</v>
      </c>
      <c r="BB56" s="122">
        <v>16.530078848000002</v>
      </c>
      <c r="BC56" s="122">
        <v>16.317355920000001</v>
      </c>
      <c r="BD56" s="122">
        <v>404.020428025</v>
      </c>
      <c r="BE56" s="122">
        <v>32.99851503</v>
      </c>
      <c r="BF56" s="53">
        <v>41.298991387000001</v>
      </c>
    </row>
    <row r="57" spans="1:58" s="29" customFormat="1" x14ac:dyDescent="0.25">
      <c r="A57" s="37" t="s">
        <v>184</v>
      </c>
      <c r="B57" s="59">
        <v>1890.0490060319999</v>
      </c>
      <c r="C57" s="74">
        <v>1.368628848</v>
      </c>
      <c r="D57" s="74">
        <v>784.23260807799988</v>
      </c>
      <c r="E57" s="60">
        <v>238.53367120799999</v>
      </c>
      <c r="F57" s="61">
        <v>81.561964431000007</v>
      </c>
      <c r="G57" s="61">
        <v>32.847092353000001</v>
      </c>
      <c r="H57" s="61">
        <v>0.98996661699999999</v>
      </c>
      <c r="I57" s="62">
        <v>430.29991346899999</v>
      </c>
      <c r="J57" s="74">
        <v>663.599114128</v>
      </c>
      <c r="K57" s="74">
        <v>436.54725002699996</v>
      </c>
      <c r="L57" s="60">
        <v>128.95978017900001</v>
      </c>
      <c r="M57" s="61">
        <v>174.307229307</v>
      </c>
      <c r="N57" s="61">
        <v>37.811214468999999</v>
      </c>
      <c r="O57" s="61">
        <v>0.97759203400000005</v>
      </c>
      <c r="P57" s="61">
        <v>1.1731104409999999</v>
      </c>
      <c r="Q57" s="61">
        <v>20.529432720999999</v>
      </c>
      <c r="R57" s="61">
        <v>71.811298841999999</v>
      </c>
      <c r="S57" s="63">
        <v>0.97759203400000005</v>
      </c>
      <c r="T57" s="162">
        <v>4.3014049510000003</v>
      </c>
      <c r="U57" s="52">
        <v>1718.0357227240002</v>
      </c>
      <c r="V57" s="52">
        <v>2.1990031436666668</v>
      </c>
      <c r="W57" s="52">
        <v>697.36056894500007</v>
      </c>
      <c r="X57" s="121">
        <v>172.99389563033333</v>
      </c>
      <c r="Y57" s="121">
        <v>69.538726414666669</v>
      </c>
      <c r="Z57" s="121">
        <v>24.279583748999997</v>
      </c>
      <c r="AA57" s="121">
        <v>26.787936341666665</v>
      </c>
      <c r="AB57" s="121">
        <v>403.7604268093333</v>
      </c>
      <c r="AC57" s="52">
        <v>596.34541677833329</v>
      </c>
      <c r="AD57" s="52">
        <v>418.37380337766672</v>
      </c>
      <c r="AE57" s="121">
        <v>112.38446402133333</v>
      </c>
      <c r="AF57" s="121">
        <v>179.33689276433336</v>
      </c>
      <c r="AG57" s="121">
        <v>33.815254968666672</v>
      </c>
      <c r="AH57" s="121">
        <v>2.1045149823333333</v>
      </c>
      <c r="AI57" s="121">
        <v>1.0677362563333335</v>
      </c>
      <c r="AJ57" s="121">
        <v>19.757869070000002</v>
      </c>
      <c r="AK57" s="121">
        <v>67.38136363866667</v>
      </c>
      <c r="AL57" s="121">
        <v>2.5257076760000001</v>
      </c>
      <c r="AM57" s="52">
        <v>3.7569304793333331</v>
      </c>
      <c r="AN57" s="53">
        <v>10677.135513899</v>
      </c>
      <c r="AO57" s="53">
        <v>13.275072137</v>
      </c>
      <c r="AP57" s="53">
        <v>4510.3123309769999</v>
      </c>
      <c r="AQ57" s="122">
        <v>1255.213968944</v>
      </c>
      <c r="AR57" s="122">
        <v>318.93771453900001</v>
      </c>
      <c r="AS57" s="122">
        <v>86.897059374999998</v>
      </c>
      <c r="AT57" s="122">
        <v>74.479299990000001</v>
      </c>
      <c r="AU57" s="122">
        <v>2774.7842881290003</v>
      </c>
      <c r="AV57" s="53">
        <v>2808.4918651329999</v>
      </c>
      <c r="AW57" s="53">
        <v>3312.5255004060009</v>
      </c>
      <c r="AX57" s="122">
        <v>1208.7460014569999</v>
      </c>
      <c r="AY57" s="122">
        <v>988.52697647600007</v>
      </c>
      <c r="AZ57" s="122">
        <v>517.65857420099996</v>
      </c>
      <c r="BA57" s="122">
        <v>13.467021879000001</v>
      </c>
      <c r="BB57" s="122">
        <v>7.0655474320000007</v>
      </c>
      <c r="BC57" s="122">
        <v>107.70190018</v>
      </c>
      <c r="BD57" s="122">
        <v>444.71332970200001</v>
      </c>
      <c r="BE57" s="122">
        <v>24.646149078999997</v>
      </c>
      <c r="BF57" s="53">
        <v>32.530745246000002</v>
      </c>
    </row>
    <row r="58" spans="1:58" s="105" customFormat="1" x14ac:dyDescent="0.25">
      <c r="A58" s="98" t="s">
        <v>185</v>
      </c>
      <c r="B58" s="99">
        <v>2419.2397216849999</v>
      </c>
      <c r="C58" s="100">
        <v>17.205542248</v>
      </c>
      <c r="D58" s="100">
        <v>921.45605151199993</v>
      </c>
      <c r="E58" s="101">
        <v>306.62076061699997</v>
      </c>
      <c r="F58" s="102">
        <v>67.076871116000007</v>
      </c>
      <c r="G58" s="102">
        <v>29.578067010000002</v>
      </c>
      <c r="H58" s="102">
        <v>7.8307118759999996</v>
      </c>
      <c r="I58" s="103">
        <v>510.34964089300001</v>
      </c>
      <c r="J58" s="100">
        <v>1033.1212621919999</v>
      </c>
      <c r="K58" s="100">
        <v>437.40418936399999</v>
      </c>
      <c r="L58" s="101">
        <v>127.30475241800001</v>
      </c>
      <c r="M58" s="102">
        <v>152.70903850100001</v>
      </c>
      <c r="N58" s="102">
        <v>47.065208972000001</v>
      </c>
      <c r="O58" s="102">
        <v>3.8664139880000001</v>
      </c>
      <c r="P58" s="102">
        <v>3.8664139880000001</v>
      </c>
      <c r="Q58" s="102">
        <v>0.96660349700000003</v>
      </c>
      <c r="R58" s="102">
        <v>96.986061214000003</v>
      </c>
      <c r="S58" s="104">
        <v>4.639696786</v>
      </c>
      <c r="T58" s="163">
        <v>10.052676369</v>
      </c>
      <c r="U58" s="100">
        <v>1906.2900868703334</v>
      </c>
      <c r="V58" s="100">
        <v>10.587363308999999</v>
      </c>
      <c r="W58" s="100">
        <v>743.45451897366672</v>
      </c>
      <c r="X58" s="120">
        <v>227.53758018266663</v>
      </c>
      <c r="Y58" s="120">
        <v>64.592976731666667</v>
      </c>
      <c r="Z58" s="120">
        <v>21.965146490666665</v>
      </c>
      <c r="AA58" s="120">
        <v>5.542205725333333</v>
      </c>
      <c r="AB58" s="120">
        <v>423.81660984333331</v>
      </c>
      <c r="AC58" s="100">
        <v>734.84160379133334</v>
      </c>
      <c r="AD58" s="100">
        <v>411.87518804299998</v>
      </c>
      <c r="AE58" s="120">
        <v>124.91042767900001</v>
      </c>
      <c r="AF58" s="120">
        <v>157.84130488466667</v>
      </c>
      <c r="AG58" s="120">
        <v>34.616981097</v>
      </c>
      <c r="AH58" s="120">
        <v>2.2641025379999999</v>
      </c>
      <c r="AI58" s="120">
        <v>2.6488975673333335</v>
      </c>
      <c r="AJ58" s="120">
        <v>2.7965733726666664</v>
      </c>
      <c r="AK58" s="120">
        <v>83.715851633</v>
      </c>
      <c r="AL58" s="120">
        <v>3.0810492713333333</v>
      </c>
      <c r="AM58" s="100">
        <v>5.5314127533333339</v>
      </c>
      <c r="AN58" s="100">
        <v>11691.316656468</v>
      </c>
      <c r="AO58" s="100">
        <v>46.014866928000004</v>
      </c>
      <c r="AP58" s="100">
        <v>5165.3400040460001</v>
      </c>
      <c r="AQ58" s="120">
        <v>1434.825504339</v>
      </c>
      <c r="AR58" s="120">
        <v>255.14820183900002</v>
      </c>
      <c r="AS58" s="120">
        <v>98.213845539000005</v>
      </c>
      <c r="AT58" s="120">
        <v>19.409507595999997</v>
      </c>
      <c r="AU58" s="120">
        <v>3357.7429447330001</v>
      </c>
      <c r="AV58" s="100">
        <v>3413.1058752869999</v>
      </c>
      <c r="AW58" s="100">
        <v>3025.6686002960005</v>
      </c>
      <c r="AX58" s="120">
        <v>1109.0457835279999</v>
      </c>
      <c r="AY58" s="120">
        <v>655.77741095700003</v>
      </c>
      <c r="AZ58" s="120">
        <v>531.498760382</v>
      </c>
      <c r="BA58" s="120">
        <v>38.099096236000001</v>
      </c>
      <c r="BB58" s="120">
        <v>17.382748667000001</v>
      </c>
      <c r="BC58" s="120">
        <v>7.6631720169999999</v>
      </c>
      <c r="BD58" s="120">
        <v>646.98517492600001</v>
      </c>
      <c r="BE58" s="120">
        <v>19.216453583</v>
      </c>
      <c r="BF58" s="100">
        <v>41.187309911</v>
      </c>
    </row>
    <row r="59" spans="1:58" s="29" customFormat="1" x14ac:dyDescent="0.25">
      <c r="A59" s="37" t="s">
        <v>186</v>
      </c>
      <c r="B59" s="59">
        <v>2269.7310351229999</v>
      </c>
      <c r="C59" s="74">
        <v>35.692726483999998</v>
      </c>
      <c r="D59" s="74">
        <v>796.43223862900004</v>
      </c>
      <c r="E59" s="60">
        <v>207.993540193</v>
      </c>
      <c r="F59" s="61">
        <v>85.276084531999999</v>
      </c>
      <c r="G59" s="61">
        <v>32.499166746</v>
      </c>
      <c r="H59" s="61">
        <v>15.028516416</v>
      </c>
      <c r="I59" s="62">
        <v>455.63493074199999</v>
      </c>
      <c r="J59" s="74">
        <v>990.04005104199996</v>
      </c>
      <c r="K59" s="74">
        <v>443.05746404399997</v>
      </c>
      <c r="L59" s="60">
        <v>217.918235049</v>
      </c>
      <c r="M59" s="61">
        <v>92.152410109000002</v>
      </c>
      <c r="N59" s="61">
        <v>31.322608887000001</v>
      </c>
      <c r="O59" s="61">
        <v>4.6964113789999997</v>
      </c>
      <c r="P59" s="61">
        <v>3.944985559</v>
      </c>
      <c r="Q59" s="61">
        <v>4.6964113789999997</v>
      </c>
      <c r="R59" s="61">
        <v>83.066420937000004</v>
      </c>
      <c r="S59" s="63">
        <v>5.259980745</v>
      </c>
      <c r="T59" s="162">
        <v>4.5085549240000002</v>
      </c>
      <c r="U59" s="52">
        <v>2001.8536958093334</v>
      </c>
      <c r="V59" s="52">
        <v>32.00145817566667</v>
      </c>
      <c r="W59" s="52">
        <v>753.74294958933342</v>
      </c>
      <c r="X59" s="121">
        <v>203.17349432533334</v>
      </c>
      <c r="Y59" s="121">
        <v>80.077071511999989</v>
      </c>
      <c r="Z59" s="121">
        <v>32.510061651333338</v>
      </c>
      <c r="AA59" s="121">
        <v>10.791495719333334</v>
      </c>
      <c r="AB59" s="121">
        <v>427.19082638133335</v>
      </c>
      <c r="AC59" s="52">
        <v>825.68175036866671</v>
      </c>
      <c r="AD59" s="52">
        <v>383.47640618866666</v>
      </c>
      <c r="AE59" s="121">
        <v>141.82180175266669</v>
      </c>
      <c r="AF59" s="121">
        <v>114.81964173900001</v>
      </c>
      <c r="AG59" s="121">
        <v>29.95647104533333</v>
      </c>
      <c r="AH59" s="121">
        <v>5.1214071993333334</v>
      </c>
      <c r="AI59" s="121">
        <v>3.9636180753333332</v>
      </c>
      <c r="AJ59" s="121">
        <v>2.5900545959999999</v>
      </c>
      <c r="AK59" s="121">
        <v>80.378893953000002</v>
      </c>
      <c r="AL59" s="121">
        <v>4.8245178280000003</v>
      </c>
      <c r="AM59" s="52">
        <v>6.9511314870000005</v>
      </c>
      <c r="AN59" s="53">
        <v>11629.298586015</v>
      </c>
      <c r="AO59" s="53">
        <v>98.397436900999992</v>
      </c>
      <c r="AP59" s="53">
        <v>4780.4370748319998</v>
      </c>
      <c r="AQ59" s="122">
        <v>1214.8621869569999</v>
      </c>
      <c r="AR59" s="122">
        <v>298.31083406699997</v>
      </c>
      <c r="AS59" s="122">
        <v>129.79388191300001</v>
      </c>
      <c r="AT59" s="122">
        <v>37.812359953000005</v>
      </c>
      <c r="AU59" s="122">
        <v>3099.6578119420001</v>
      </c>
      <c r="AV59" s="53">
        <v>3509.5839132769997</v>
      </c>
      <c r="AW59" s="53">
        <v>3188.7259322219998</v>
      </c>
      <c r="AX59" s="122">
        <v>1242.39486644</v>
      </c>
      <c r="AY59" s="122">
        <v>789.11591225500001</v>
      </c>
      <c r="AZ59" s="122">
        <v>533.629891929</v>
      </c>
      <c r="BA59" s="122">
        <v>105.18763432999999</v>
      </c>
      <c r="BB59" s="122">
        <v>13.756725315999999</v>
      </c>
      <c r="BC59" s="122">
        <v>14.696585626000001</v>
      </c>
      <c r="BD59" s="122">
        <v>474.19762941800002</v>
      </c>
      <c r="BE59" s="122">
        <v>15.746686908000001</v>
      </c>
      <c r="BF59" s="53">
        <v>52.154228782999994</v>
      </c>
    </row>
    <row r="60" spans="1:58" s="29" customFormat="1" x14ac:dyDescent="0.25">
      <c r="A60" s="37" t="s">
        <v>187</v>
      </c>
      <c r="B60" s="59">
        <v>2448.5649340770001</v>
      </c>
      <c r="C60" s="74">
        <v>23.395157986000001</v>
      </c>
      <c r="D60" s="74">
        <v>815.62044034500002</v>
      </c>
      <c r="E60" s="60">
        <v>193.13926816700001</v>
      </c>
      <c r="F60" s="61">
        <v>112.576986791</v>
      </c>
      <c r="G60" s="61">
        <v>31.129094510000002</v>
      </c>
      <c r="H60" s="61">
        <v>6.8528551489999998</v>
      </c>
      <c r="I60" s="62">
        <v>471.92223572799998</v>
      </c>
      <c r="J60" s="74">
        <v>1111.534686774</v>
      </c>
      <c r="K60" s="74">
        <v>493.56763547099996</v>
      </c>
      <c r="L60" s="60">
        <v>177.425272718</v>
      </c>
      <c r="M60" s="61">
        <v>93.508075594000005</v>
      </c>
      <c r="N60" s="61">
        <v>39.324944995999999</v>
      </c>
      <c r="O60" s="61">
        <v>0.96674206600000001</v>
      </c>
      <c r="P60" s="61">
        <v>11.407556373</v>
      </c>
      <c r="Q60" s="61">
        <v>16.434615114</v>
      </c>
      <c r="R60" s="61">
        <v>153.53368654400001</v>
      </c>
      <c r="S60" s="63">
        <v>0.96674206600000001</v>
      </c>
      <c r="T60" s="162">
        <v>4.4470135009999998</v>
      </c>
      <c r="U60" s="52">
        <v>2140.7745464696668</v>
      </c>
      <c r="V60" s="52">
        <v>17.125544424000001</v>
      </c>
      <c r="W60" s="52">
        <v>779.31855143099995</v>
      </c>
      <c r="X60" s="121">
        <v>186.03371244133334</v>
      </c>
      <c r="Y60" s="121">
        <v>91.005794861666672</v>
      </c>
      <c r="Z60" s="121">
        <v>22.566905379000001</v>
      </c>
      <c r="AA60" s="121">
        <v>8.9496223483333335</v>
      </c>
      <c r="AB60" s="121">
        <v>470.7625164006667</v>
      </c>
      <c r="AC60" s="52">
        <v>951.57553700400001</v>
      </c>
      <c r="AD60" s="52">
        <v>388.73421034566667</v>
      </c>
      <c r="AE60" s="121">
        <v>146.98848508733332</v>
      </c>
      <c r="AF60" s="121">
        <v>85.777323359333323</v>
      </c>
      <c r="AG60" s="121">
        <v>31.934875512000001</v>
      </c>
      <c r="AH60" s="121">
        <v>3.1159957096666666</v>
      </c>
      <c r="AI60" s="121">
        <v>6.0868707439999996</v>
      </c>
      <c r="AJ60" s="121">
        <v>10.198223505333333</v>
      </c>
      <c r="AK60" s="121">
        <v>103.11650470166667</v>
      </c>
      <c r="AL60" s="121">
        <v>1.5159317263333332</v>
      </c>
      <c r="AM60" s="52">
        <v>4.0207032650000007</v>
      </c>
      <c r="AN60" s="53">
        <v>12781.159013537999</v>
      </c>
      <c r="AO60" s="53">
        <v>64.275459799000004</v>
      </c>
      <c r="AP60" s="53">
        <v>5141.2979266120001</v>
      </c>
      <c r="AQ60" s="122">
        <v>1173.498607986</v>
      </c>
      <c r="AR60" s="122">
        <v>417.26856922000002</v>
      </c>
      <c r="AS60" s="122">
        <v>159.58248189400001</v>
      </c>
      <c r="AT60" s="122">
        <v>22.060783153999999</v>
      </c>
      <c r="AU60" s="122">
        <v>3368.8874843579997</v>
      </c>
      <c r="AV60" s="53">
        <v>3941.1097730789998</v>
      </c>
      <c r="AW60" s="53">
        <v>3595.0163109859991</v>
      </c>
      <c r="AX60" s="122">
        <v>1413.3506590510001</v>
      </c>
      <c r="AY60" s="122">
        <v>779.84669915999996</v>
      </c>
      <c r="AZ60" s="122">
        <v>526.89999003899993</v>
      </c>
      <c r="BA60" s="122">
        <v>19.768044611000001</v>
      </c>
      <c r="BB60" s="122">
        <v>19.743433432</v>
      </c>
      <c r="BC60" s="122">
        <v>72.619325462999996</v>
      </c>
      <c r="BD60" s="122">
        <v>751.30662004999999</v>
      </c>
      <c r="BE60" s="122">
        <v>11.48153918</v>
      </c>
      <c r="BF60" s="53">
        <v>39.459543062000002</v>
      </c>
    </row>
    <row r="61" spans="1:58" s="29" customFormat="1" x14ac:dyDescent="0.25">
      <c r="A61" s="37" t="s">
        <v>188</v>
      </c>
      <c r="B61" s="59">
        <v>2169.9520051640002</v>
      </c>
      <c r="C61" s="74">
        <v>67.387340346000002</v>
      </c>
      <c r="D61" s="74">
        <v>778.54833326500011</v>
      </c>
      <c r="E61" s="60">
        <v>225.49384288600001</v>
      </c>
      <c r="F61" s="61">
        <v>130.05760412800001</v>
      </c>
      <c r="G61" s="61">
        <v>26.719178679999999</v>
      </c>
      <c r="H61" s="61">
        <v>0</v>
      </c>
      <c r="I61" s="62">
        <v>396.27770757100001</v>
      </c>
      <c r="J61" s="74">
        <v>961.87377124800003</v>
      </c>
      <c r="K61" s="74">
        <v>354.28397834000003</v>
      </c>
      <c r="L61" s="60">
        <v>109.184926058</v>
      </c>
      <c r="M61" s="61">
        <v>87.749478808000006</v>
      </c>
      <c r="N61" s="61">
        <v>33.577162367</v>
      </c>
      <c r="O61" s="61">
        <v>2.9469682370000001</v>
      </c>
      <c r="P61" s="61">
        <v>4.9116137279999998</v>
      </c>
      <c r="Q61" s="61">
        <v>29.469682367000001</v>
      </c>
      <c r="R61" s="61">
        <v>85.461824028999999</v>
      </c>
      <c r="S61" s="63">
        <v>0.98232274600000002</v>
      </c>
      <c r="T61" s="162">
        <v>7.8585819649999999</v>
      </c>
      <c r="U61" s="52">
        <v>2130.5020632139999</v>
      </c>
      <c r="V61" s="52">
        <v>19.573531645666666</v>
      </c>
      <c r="W61" s="52">
        <v>769.51047635333327</v>
      </c>
      <c r="X61" s="121">
        <v>212.37695466233333</v>
      </c>
      <c r="Y61" s="121">
        <v>115.282931701</v>
      </c>
      <c r="Z61" s="121">
        <v>28.485578711333332</v>
      </c>
      <c r="AA61" s="121">
        <v>6.3437168720000008</v>
      </c>
      <c r="AB61" s="121">
        <v>407.02129440666664</v>
      </c>
      <c r="AC61" s="52">
        <v>966.83408545700001</v>
      </c>
      <c r="AD61" s="52">
        <v>370.1275141733334</v>
      </c>
      <c r="AE61" s="121">
        <v>124.03148489366667</v>
      </c>
      <c r="AF61" s="121">
        <v>74.330763147666673</v>
      </c>
      <c r="AG61" s="121">
        <v>31.715750582333332</v>
      </c>
      <c r="AH61" s="121">
        <v>3.4833617443333336</v>
      </c>
      <c r="AI61" s="121">
        <v>6.5407933866666665</v>
      </c>
      <c r="AJ61" s="121">
        <v>26.53802739</v>
      </c>
      <c r="AK61" s="121">
        <v>102.29715745466667</v>
      </c>
      <c r="AL61" s="121">
        <v>1.190175574</v>
      </c>
      <c r="AM61" s="52">
        <v>4.4564555846666671</v>
      </c>
      <c r="AN61" s="53">
        <v>11679.687910313</v>
      </c>
      <c r="AO61" s="53">
        <v>101.849536728</v>
      </c>
      <c r="AP61" s="53">
        <v>5037.8177875769998</v>
      </c>
      <c r="AQ61" s="122">
        <v>1417.823343584</v>
      </c>
      <c r="AR61" s="122">
        <v>419.95479590499997</v>
      </c>
      <c r="AS61" s="122">
        <v>164.46507107799999</v>
      </c>
      <c r="AT61" s="122">
        <v>17.458536088999999</v>
      </c>
      <c r="AU61" s="122">
        <v>3018.1160409210001</v>
      </c>
      <c r="AV61" s="53">
        <v>3843.1183533480003</v>
      </c>
      <c r="AW61" s="53">
        <v>2655.9684606609999</v>
      </c>
      <c r="AX61" s="122">
        <v>1040.1092463129999</v>
      </c>
      <c r="AY61" s="122">
        <v>446.67351378600006</v>
      </c>
      <c r="AZ61" s="122">
        <v>430.283286874</v>
      </c>
      <c r="BA61" s="122">
        <v>22.561985116000002</v>
      </c>
      <c r="BB61" s="122">
        <v>16.193368921000001</v>
      </c>
      <c r="BC61" s="122">
        <v>121.94241252699999</v>
      </c>
      <c r="BD61" s="122">
        <v>566.87726066100004</v>
      </c>
      <c r="BE61" s="122">
        <v>11.327386462999998</v>
      </c>
      <c r="BF61" s="53">
        <v>40.933771999000001</v>
      </c>
    </row>
    <row r="62" spans="1:58" s="105" customFormat="1" x14ac:dyDescent="0.25">
      <c r="A62" s="98" t="s">
        <v>189</v>
      </c>
      <c r="B62" s="99">
        <v>1891.515141289</v>
      </c>
      <c r="C62" s="100">
        <v>29.523968878000002</v>
      </c>
      <c r="D62" s="100">
        <v>696.39028107800004</v>
      </c>
      <c r="E62" s="101">
        <v>184.224030422</v>
      </c>
      <c r="F62" s="102">
        <v>163.493730247</v>
      </c>
      <c r="G62" s="102">
        <v>21.612317088000001</v>
      </c>
      <c r="H62" s="102">
        <v>0</v>
      </c>
      <c r="I62" s="103">
        <v>327.06020332100002</v>
      </c>
      <c r="J62" s="100">
        <v>788.60728868000001</v>
      </c>
      <c r="K62" s="100">
        <v>366.38041122600004</v>
      </c>
      <c r="L62" s="101">
        <v>145.43818954100001</v>
      </c>
      <c r="M62" s="102">
        <v>57.714160862</v>
      </c>
      <c r="N62" s="102">
        <v>33.934836632</v>
      </c>
      <c r="O62" s="102">
        <v>6.9468162070000004</v>
      </c>
      <c r="P62" s="102">
        <v>15.244402231</v>
      </c>
      <c r="Q62" s="102">
        <v>33.190344099000001</v>
      </c>
      <c r="R62" s="102">
        <v>68.894516616000004</v>
      </c>
      <c r="S62" s="104">
        <v>5.0171450379999998</v>
      </c>
      <c r="T62" s="163">
        <v>10.613191427</v>
      </c>
      <c r="U62" s="100">
        <v>1797.3478034689999</v>
      </c>
      <c r="V62" s="100">
        <v>28.812836306999998</v>
      </c>
      <c r="W62" s="100">
        <v>648.50825816100007</v>
      </c>
      <c r="X62" s="120">
        <v>169.89295624399998</v>
      </c>
      <c r="Y62" s="120">
        <v>164.27023382366667</v>
      </c>
      <c r="Z62" s="120">
        <v>23.416308373333333</v>
      </c>
      <c r="AA62" s="120">
        <v>0</v>
      </c>
      <c r="AB62" s="120">
        <v>290.92875971999996</v>
      </c>
      <c r="AC62" s="100">
        <v>803.88446058299996</v>
      </c>
      <c r="AD62" s="100">
        <v>305.22539888800003</v>
      </c>
      <c r="AE62" s="120">
        <v>102.06155525166666</v>
      </c>
      <c r="AF62" s="120">
        <v>57.828869034666667</v>
      </c>
      <c r="AG62" s="120">
        <v>29.717416648</v>
      </c>
      <c r="AH62" s="120">
        <v>4.2766971613333338</v>
      </c>
      <c r="AI62" s="120">
        <v>7.7254869900000003</v>
      </c>
      <c r="AJ62" s="120">
        <v>31.055981415666665</v>
      </c>
      <c r="AK62" s="120">
        <v>69.591729870999998</v>
      </c>
      <c r="AL62" s="120">
        <v>2.9676625156666669</v>
      </c>
      <c r="AM62" s="100">
        <v>10.91684953</v>
      </c>
      <c r="AN62" s="100">
        <v>9826.9143159169998</v>
      </c>
      <c r="AO62" s="100">
        <v>167.49699360700001</v>
      </c>
      <c r="AP62" s="100">
        <v>3703.6366288629997</v>
      </c>
      <c r="AQ62" s="120">
        <v>1083.571763504</v>
      </c>
      <c r="AR62" s="120">
        <v>368.32634076600004</v>
      </c>
      <c r="AS62" s="120">
        <v>155.839751103</v>
      </c>
      <c r="AT62" s="120">
        <v>0</v>
      </c>
      <c r="AU62" s="120">
        <v>2095.8987734900002</v>
      </c>
      <c r="AV62" s="100">
        <v>3184.3686782479999</v>
      </c>
      <c r="AW62" s="100">
        <v>2696.009746276</v>
      </c>
      <c r="AX62" s="120">
        <v>882.879834415</v>
      </c>
      <c r="AY62" s="120">
        <v>354.27404239399999</v>
      </c>
      <c r="AZ62" s="120">
        <v>471.60124403399999</v>
      </c>
      <c r="BA62" s="120">
        <v>31.533675561999999</v>
      </c>
      <c r="BB62" s="120">
        <v>67.779313775000006</v>
      </c>
      <c r="BC62" s="120">
        <v>209.92669175600003</v>
      </c>
      <c r="BD62" s="120">
        <v>660.98747605899996</v>
      </c>
      <c r="BE62" s="120">
        <v>17.027468280999997</v>
      </c>
      <c r="BF62" s="100">
        <v>75.402268923000008</v>
      </c>
    </row>
    <row r="63" spans="1:58" s="29" customFormat="1" x14ac:dyDescent="0.25">
      <c r="A63" s="37" t="s">
        <v>190</v>
      </c>
      <c r="B63" s="59">
        <v>2136.8728388200002</v>
      </c>
      <c r="C63" s="74">
        <v>23.822129754999999</v>
      </c>
      <c r="D63" s="74">
        <v>686.28420788800008</v>
      </c>
      <c r="E63" s="60">
        <v>190.96665602300001</v>
      </c>
      <c r="F63" s="61">
        <v>167.17412846100001</v>
      </c>
      <c r="G63" s="61">
        <v>23.444000711000001</v>
      </c>
      <c r="H63" s="61">
        <v>3.4462393859999998</v>
      </c>
      <c r="I63" s="62">
        <v>301.25318330699997</v>
      </c>
      <c r="J63" s="74">
        <v>874.10110330600003</v>
      </c>
      <c r="K63" s="74">
        <v>539.619945863</v>
      </c>
      <c r="L63" s="60">
        <v>179.37037825900001</v>
      </c>
      <c r="M63" s="61">
        <v>175.55111172400001</v>
      </c>
      <c r="N63" s="61">
        <v>46.155358305999997</v>
      </c>
      <c r="O63" s="61">
        <v>5.6719356559999996</v>
      </c>
      <c r="P63" s="61">
        <v>10.965742268</v>
      </c>
      <c r="Q63" s="61">
        <v>63.525679345</v>
      </c>
      <c r="R63" s="61">
        <v>58.190675783000003</v>
      </c>
      <c r="S63" s="63">
        <v>0.18906452200000001</v>
      </c>
      <c r="T63" s="162">
        <v>13.045452008</v>
      </c>
      <c r="U63" s="52">
        <v>1988.6563057066667</v>
      </c>
      <c r="V63" s="52">
        <v>22.737444052000001</v>
      </c>
      <c r="W63" s="52">
        <v>678.61775496166672</v>
      </c>
      <c r="X63" s="121">
        <v>187.31605302466664</v>
      </c>
      <c r="Y63" s="121">
        <v>170.88094069733333</v>
      </c>
      <c r="Z63" s="121">
        <v>21.637139278333336</v>
      </c>
      <c r="AA63" s="121">
        <v>2.0658480736666669</v>
      </c>
      <c r="AB63" s="121">
        <v>296.71777388766668</v>
      </c>
      <c r="AC63" s="52">
        <v>822.70563250299995</v>
      </c>
      <c r="AD63" s="52">
        <v>451.461983277</v>
      </c>
      <c r="AE63" s="121">
        <v>151.55917240800002</v>
      </c>
      <c r="AF63" s="121">
        <v>148.95982787966668</v>
      </c>
      <c r="AG63" s="121">
        <v>36.307107323333334</v>
      </c>
      <c r="AH63" s="121">
        <v>5.772702391666666</v>
      </c>
      <c r="AI63" s="121">
        <v>9.7891285103333328</v>
      </c>
      <c r="AJ63" s="121">
        <v>47.521417772999996</v>
      </c>
      <c r="AK63" s="121">
        <v>51.160105452333333</v>
      </c>
      <c r="AL63" s="121">
        <v>0.39252153866666667</v>
      </c>
      <c r="AM63" s="52">
        <v>13.133490913000001</v>
      </c>
      <c r="AN63" s="53">
        <v>11349.20801027</v>
      </c>
      <c r="AO63" s="53">
        <v>194.08168354</v>
      </c>
      <c r="AP63" s="53">
        <v>4415.4620464319996</v>
      </c>
      <c r="AQ63" s="122">
        <v>1328.0035759059999</v>
      </c>
      <c r="AR63" s="122">
        <v>395.65839656399999</v>
      </c>
      <c r="AS63" s="122">
        <v>175.06151950499998</v>
      </c>
      <c r="AT63" s="122">
        <v>4.0192890019999998</v>
      </c>
      <c r="AU63" s="122">
        <v>2512.7192654549999</v>
      </c>
      <c r="AV63" s="53">
        <v>3363.4381584290004</v>
      </c>
      <c r="AW63" s="53">
        <v>3264.2840804870007</v>
      </c>
      <c r="AX63" s="122">
        <v>1289.732233468</v>
      </c>
      <c r="AY63" s="122">
        <v>805.86486645500008</v>
      </c>
      <c r="AZ63" s="122">
        <v>433.52437895499997</v>
      </c>
      <c r="BA63" s="122">
        <v>24.748084810999998</v>
      </c>
      <c r="BB63" s="122">
        <v>97.237568805999999</v>
      </c>
      <c r="BC63" s="122">
        <v>392.19097773699997</v>
      </c>
      <c r="BD63" s="122">
        <v>215.95603706399999</v>
      </c>
      <c r="BE63" s="122">
        <v>5.0299331909999996</v>
      </c>
      <c r="BF63" s="53">
        <v>111.942041382</v>
      </c>
    </row>
    <row r="64" spans="1:58" s="29" customFormat="1" x14ac:dyDescent="0.25">
      <c r="A64" s="37" t="s">
        <v>191</v>
      </c>
      <c r="B64" s="59">
        <v>2306.7089523570003</v>
      </c>
      <c r="C64" s="74">
        <v>20.480149065999999</v>
      </c>
      <c r="D64" s="74">
        <v>760.87809881400005</v>
      </c>
      <c r="E64" s="60">
        <v>213.39294141600001</v>
      </c>
      <c r="F64" s="61">
        <v>155.650990861</v>
      </c>
      <c r="G64" s="61">
        <v>37.868954877</v>
      </c>
      <c r="H64" s="61">
        <v>0.97827318200000002</v>
      </c>
      <c r="I64" s="62">
        <v>352.98693847800001</v>
      </c>
      <c r="J64" s="74">
        <v>952.165280908</v>
      </c>
      <c r="K64" s="74">
        <v>558.69475206000004</v>
      </c>
      <c r="L64" s="60">
        <v>195.88954697099999</v>
      </c>
      <c r="M64" s="61">
        <v>156.531875173</v>
      </c>
      <c r="N64" s="61">
        <v>35.591638306999997</v>
      </c>
      <c r="O64" s="61">
        <v>9.6604476730000002</v>
      </c>
      <c r="P64" s="61">
        <v>9.274029766</v>
      </c>
      <c r="Q64" s="61">
        <v>87.523655914000003</v>
      </c>
      <c r="R64" s="61">
        <v>64.223558256000004</v>
      </c>
      <c r="S64" s="63">
        <v>0</v>
      </c>
      <c r="T64" s="162">
        <v>14.490671509</v>
      </c>
      <c r="U64" s="52">
        <v>2111.6442495480001</v>
      </c>
      <c r="V64" s="52">
        <v>24.749584963999997</v>
      </c>
      <c r="W64" s="52">
        <v>690.19148877033331</v>
      </c>
      <c r="X64" s="121">
        <v>177.00113810066668</v>
      </c>
      <c r="Y64" s="121">
        <v>172.92887962633336</v>
      </c>
      <c r="Z64" s="121">
        <v>30.280150786333337</v>
      </c>
      <c r="AA64" s="121">
        <v>2.0163748783333335</v>
      </c>
      <c r="AB64" s="121">
        <v>307.96494537866664</v>
      </c>
      <c r="AC64" s="52">
        <v>866.60020272400004</v>
      </c>
      <c r="AD64" s="52">
        <v>516.03249166933335</v>
      </c>
      <c r="AE64" s="121">
        <v>175.94472409766664</v>
      </c>
      <c r="AF64" s="121">
        <v>142.94129001433336</v>
      </c>
      <c r="AG64" s="121">
        <v>35.503328228999997</v>
      </c>
      <c r="AH64" s="121">
        <v>7.3456050859999991</v>
      </c>
      <c r="AI64" s="121">
        <v>15.761352437333334</v>
      </c>
      <c r="AJ64" s="121">
        <v>75.376230950333351</v>
      </c>
      <c r="AK64" s="121">
        <v>61.898853006333333</v>
      </c>
      <c r="AL64" s="121">
        <v>1.2611078483333333</v>
      </c>
      <c r="AM64" s="52">
        <v>14.070481420333332</v>
      </c>
      <c r="AN64" s="53">
        <v>12750.639023700001</v>
      </c>
      <c r="AO64" s="53">
        <v>230.132129445</v>
      </c>
      <c r="AP64" s="53">
        <v>4679.7172399090005</v>
      </c>
      <c r="AQ64" s="122">
        <v>1396.448188201</v>
      </c>
      <c r="AR64" s="122">
        <v>432.83401396599999</v>
      </c>
      <c r="AS64" s="122">
        <v>226.99397086700003</v>
      </c>
      <c r="AT64" s="122">
        <v>4.0927243549999996</v>
      </c>
      <c r="AU64" s="122">
        <v>2619.3483425200002</v>
      </c>
      <c r="AV64" s="53">
        <v>3930.287126272</v>
      </c>
      <c r="AW64" s="53">
        <v>3768.2840126169999</v>
      </c>
      <c r="AX64" s="122">
        <v>1533.441575115</v>
      </c>
      <c r="AY64" s="122">
        <v>751.39803039999993</v>
      </c>
      <c r="AZ64" s="122">
        <v>440.03033120999999</v>
      </c>
      <c r="BA64" s="122">
        <v>40.583819257000002</v>
      </c>
      <c r="BB64" s="122">
        <v>83.233953628999998</v>
      </c>
      <c r="BC64" s="122">
        <v>476.70208128499996</v>
      </c>
      <c r="BD64" s="122">
        <v>432.77614825399996</v>
      </c>
      <c r="BE64" s="122">
        <v>10.118073467</v>
      </c>
      <c r="BF64" s="53">
        <v>142.218515457</v>
      </c>
    </row>
    <row r="65" spans="1:58" s="29" customFormat="1" x14ac:dyDescent="0.25">
      <c r="A65" s="37" t="s">
        <v>192</v>
      </c>
      <c r="B65" s="59">
        <v>2464.6380583949999</v>
      </c>
      <c r="C65" s="74">
        <v>32.049694187</v>
      </c>
      <c r="D65" s="74">
        <v>880.02390054400007</v>
      </c>
      <c r="E65" s="60">
        <v>183.28406105400001</v>
      </c>
      <c r="F65" s="61">
        <v>175.58328900399999</v>
      </c>
      <c r="G65" s="61">
        <v>18.452854229</v>
      </c>
      <c r="H65" s="61">
        <v>0</v>
      </c>
      <c r="I65" s="62">
        <v>502.70369625699999</v>
      </c>
      <c r="J65" s="74">
        <v>890.97515032199999</v>
      </c>
      <c r="K65" s="74">
        <v>656.34481792999998</v>
      </c>
      <c r="L65" s="60">
        <v>319.38203513899998</v>
      </c>
      <c r="M65" s="61">
        <v>151.45674840800001</v>
      </c>
      <c r="N65" s="61">
        <v>29.891624501999999</v>
      </c>
      <c r="O65" s="61">
        <v>7.5753822619999998</v>
      </c>
      <c r="P65" s="61">
        <v>12.237155961999999</v>
      </c>
      <c r="Q65" s="61">
        <v>53.998878691000002</v>
      </c>
      <c r="R65" s="61">
        <v>77.918181548999996</v>
      </c>
      <c r="S65" s="63">
        <v>3.8848114169999999</v>
      </c>
      <c r="T65" s="162">
        <v>5.244495412</v>
      </c>
      <c r="U65" s="52">
        <v>2304.3782699393337</v>
      </c>
      <c r="V65" s="52">
        <v>25.208009323333332</v>
      </c>
      <c r="W65" s="52">
        <v>758.42634923166668</v>
      </c>
      <c r="X65" s="121">
        <v>167.49178900499999</v>
      </c>
      <c r="Y65" s="121">
        <v>148.49967215866664</v>
      </c>
      <c r="Z65" s="121">
        <v>26.934084106666671</v>
      </c>
      <c r="AA65" s="121">
        <v>0.44447834666666663</v>
      </c>
      <c r="AB65" s="121">
        <v>415.05632561466672</v>
      </c>
      <c r="AC65" s="52">
        <v>862.85097497866661</v>
      </c>
      <c r="AD65" s="52">
        <v>651.96789993900006</v>
      </c>
      <c r="AE65" s="121">
        <v>247.73005968400003</v>
      </c>
      <c r="AF65" s="121">
        <v>160.25087800033336</v>
      </c>
      <c r="AG65" s="121">
        <v>29.942860186000001</v>
      </c>
      <c r="AH65" s="121">
        <v>11.701548825333333</v>
      </c>
      <c r="AI65" s="121">
        <v>39.349658074666671</v>
      </c>
      <c r="AJ65" s="121">
        <v>90.231687057333332</v>
      </c>
      <c r="AK65" s="121">
        <v>68.237828628000003</v>
      </c>
      <c r="AL65" s="121">
        <v>4.5233794833333327</v>
      </c>
      <c r="AM65" s="52">
        <v>5.9250364666666657</v>
      </c>
      <c r="AN65" s="53">
        <v>14846.935937908998</v>
      </c>
      <c r="AO65" s="53">
        <v>259.131382868</v>
      </c>
      <c r="AP65" s="53">
        <v>5530.1391474229995</v>
      </c>
      <c r="AQ65" s="122">
        <v>1239.703170003</v>
      </c>
      <c r="AR65" s="122">
        <v>823.77002461999996</v>
      </c>
      <c r="AS65" s="122">
        <v>171.00795199800001</v>
      </c>
      <c r="AT65" s="122">
        <v>3.0192667420000001</v>
      </c>
      <c r="AU65" s="122">
        <v>3292.6387340599999</v>
      </c>
      <c r="AV65" s="53">
        <v>3939.735424297</v>
      </c>
      <c r="AW65" s="53">
        <v>5073.8201628179995</v>
      </c>
      <c r="AX65" s="122">
        <v>2390.1286696030002</v>
      </c>
      <c r="AY65" s="122">
        <v>940.48095681399991</v>
      </c>
      <c r="AZ65" s="122">
        <v>502.75891748399999</v>
      </c>
      <c r="BA65" s="122">
        <v>86.800725231000001</v>
      </c>
      <c r="BB65" s="122">
        <v>170.97384157700003</v>
      </c>
      <c r="BC65" s="122">
        <v>358.30125085200001</v>
      </c>
      <c r="BD65" s="122">
        <v>601.86689886099998</v>
      </c>
      <c r="BE65" s="122">
        <v>22.508902395999996</v>
      </c>
      <c r="BF65" s="53">
        <v>44.109820503000002</v>
      </c>
    </row>
    <row r="66" spans="1:58" s="105" customFormat="1" x14ac:dyDescent="0.25">
      <c r="A66" s="98" t="s">
        <v>193</v>
      </c>
      <c r="B66" s="99">
        <v>2422.7054073979998</v>
      </c>
      <c r="C66" s="100">
        <v>26.473983090000001</v>
      </c>
      <c r="D66" s="100">
        <v>831.90792691899992</v>
      </c>
      <c r="E66" s="101">
        <v>181.92036801699999</v>
      </c>
      <c r="F66" s="102">
        <v>157.067629705</v>
      </c>
      <c r="G66" s="102">
        <v>22.802408793000001</v>
      </c>
      <c r="H66" s="102">
        <v>0.97843418999999998</v>
      </c>
      <c r="I66" s="103">
        <v>469.13908621399997</v>
      </c>
      <c r="J66" s="100">
        <v>789.91291555199996</v>
      </c>
      <c r="K66" s="100">
        <v>762.23641443099996</v>
      </c>
      <c r="L66" s="101">
        <v>325.40931390499998</v>
      </c>
      <c r="M66" s="102">
        <v>189.08352445700001</v>
      </c>
      <c r="N66" s="102">
        <v>34.159159027999998</v>
      </c>
      <c r="O66" s="102">
        <v>15.459260198999999</v>
      </c>
      <c r="P66" s="102">
        <v>22.415927287999999</v>
      </c>
      <c r="Q66" s="102">
        <v>41.353521031</v>
      </c>
      <c r="R66" s="102">
        <v>132.036819493</v>
      </c>
      <c r="S66" s="104">
        <v>2.3188890299999998</v>
      </c>
      <c r="T66" s="163">
        <v>12.174167406</v>
      </c>
      <c r="U66" s="100">
        <v>2302.0711277623336</v>
      </c>
      <c r="V66" s="100">
        <v>21.883355649333335</v>
      </c>
      <c r="W66" s="100">
        <v>797.9363760760001</v>
      </c>
      <c r="X66" s="120">
        <v>183.938522818</v>
      </c>
      <c r="Y66" s="120">
        <v>175.93148918</v>
      </c>
      <c r="Z66" s="120">
        <v>20.594210795999999</v>
      </c>
      <c r="AA66" s="120">
        <v>0.67783535100000003</v>
      </c>
      <c r="AB66" s="120">
        <v>416.79431793100002</v>
      </c>
      <c r="AC66" s="100">
        <v>777.8824825526666</v>
      </c>
      <c r="AD66" s="100">
        <v>695.67807973833351</v>
      </c>
      <c r="AE66" s="120">
        <v>288.28979865933337</v>
      </c>
      <c r="AF66" s="120">
        <v>160.95223487033334</v>
      </c>
      <c r="AG66" s="120">
        <v>36.567194789333335</v>
      </c>
      <c r="AH66" s="120">
        <v>19.961633444333334</v>
      </c>
      <c r="AI66" s="120">
        <v>31.651924827666665</v>
      </c>
      <c r="AJ66" s="120">
        <v>53.501743069000007</v>
      </c>
      <c r="AK66" s="120">
        <v>101.37918492</v>
      </c>
      <c r="AL66" s="120">
        <v>3.3743651583333336</v>
      </c>
      <c r="AM66" s="100">
        <v>8.6908337460000009</v>
      </c>
      <c r="AN66" s="100">
        <v>16640.402211517001</v>
      </c>
      <c r="AO66" s="100">
        <v>218.14908439000001</v>
      </c>
      <c r="AP66" s="100">
        <v>6311.4749108069991</v>
      </c>
      <c r="AQ66" s="120">
        <v>1463.6423303070001</v>
      </c>
      <c r="AR66" s="120">
        <v>1476.4113883559999</v>
      </c>
      <c r="AS66" s="120">
        <v>76.537408798999991</v>
      </c>
      <c r="AT66" s="120">
        <v>2.9030973649999998</v>
      </c>
      <c r="AU66" s="120">
        <v>3291.9806859800001</v>
      </c>
      <c r="AV66" s="100">
        <v>3785.2440554739997</v>
      </c>
      <c r="AW66" s="100">
        <v>6207.5701454619993</v>
      </c>
      <c r="AX66" s="120">
        <v>2541.3532035769999</v>
      </c>
      <c r="AY66" s="120">
        <v>1117.6751305719999</v>
      </c>
      <c r="AZ66" s="120">
        <v>527.43019365999999</v>
      </c>
      <c r="BA66" s="120">
        <v>163.88665717999999</v>
      </c>
      <c r="BB66" s="120">
        <v>251.952565908</v>
      </c>
      <c r="BC66" s="120">
        <v>326.71975663699999</v>
      </c>
      <c r="BD66" s="120">
        <v>1256.299622084</v>
      </c>
      <c r="BE66" s="120">
        <v>22.253015844</v>
      </c>
      <c r="BF66" s="100">
        <v>117.96401538399999</v>
      </c>
    </row>
    <row r="67" spans="1:58" s="29" customFormat="1" x14ac:dyDescent="0.25">
      <c r="A67" s="37" t="s">
        <v>194</v>
      </c>
      <c r="B67" s="59">
        <v>2455.2874973190001</v>
      </c>
      <c r="C67" s="74">
        <v>19.763419038999999</v>
      </c>
      <c r="D67" s="74">
        <v>855.1927334259999</v>
      </c>
      <c r="E67" s="60">
        <v>175.87459377100001</v>
      </c>
      <c r="F67" s="61">
        <v>164.57226580599999</v>
      </c>
      <c r="G67" s="61">
        <v>33.194868870999997</v>
      </c>
      <c r="H67" s="61">
        <v>3.8861337680000001</v>
      </c>
      <c r="I67" s="62">
        <v>477.66487121</v>
      </c>
      <c r="J67" s="74">
        <v>757.96155698300004</v>
      </c>
      <c r="K67" s="74">
        <v>813.35152869800015</v>
      </c>
      <c r="L67" s="60">
        <v>323.52940305300001</v>
      </c>
      <c r="M67" s="61">
        <v>287.85921405699997</v>
      </c>
      <c r="N67" s="61">
        <v>37.250083267000001</v>
      </c>
      <c r="O67" s="61">
        <v>13.431449832</v>
      </c>
      <c r="P67" s="61">
        <v>8.2507477540000007</v>
      </c>
      <c r="Q67" s="61">
        <v>45.858807284000001</v>
      </c>
      <c r="R67" s="61">
        <v>94.293655630000003</v>
      </c>
      <c r="S67" s="63">
        <v>2.8781678209999999</v>
      </c>
      <c r="T67" s="162">
        <v>9.0182591730000006</v>
      </c>
      <c r="U67" s="52">
        <v>2323.8042543179999</v>
      </c>
      <c r="V67" s="52">
        <v>20.891136929333332</v>
      </c>
      <c r="W67" s="52">
        <v>790.074629759</v>
      </c>
      <c r="X67" s="121">
        <v>176.03136245766666</v>
      </c>
      <c r="Y67" s="121">
        <v>160.23502161666667</v>
      </c>
      <c r="Z67" s="121">
        <v>25.778271755666665</v>
      </c>
      <c r="AA67" s="121">
        <v>2.4726274433333333</v>
      </c>
      <c r="AB67" s="121">
        <v>425.55734648566664</v>
      </c>
      <c r="AC67" s="52">
        <v>716.12306800833323</v>
      </c>
      <c r="AD67" s="52">
        <v>782.55645109633338</v>
      </c>
      <c r="AE67" s="121">
        <v>339.52363188966666</v>
      </c>
      <c r="AF67" s="121">
        <v>244.19349835266667</v>
      </c>
      <c r="AG67" s="121">
        <v>36.579342479333334</v>
      </c>
      <c r="AH67" s="121">
        <v>12.556248943666667</v>
      </c>
      <c r="AI67" s="121">
        <v>12.826561713666669</v>
      </c>
      <c r="AJ67" s="121">
        <v>42.572668914666671</v>
      </c>
      <c r="AK67" s="121">
        <v>91.003203453000012</v>
      </c>
      <c r="AL67" s="121">
        <v>3.3012953496666668</v>
      </c>
      <c r="AM67" s="52">
        <v>14.158968525000001</v>
      </c>
      <c r="AN67" s="53">
        <v>17408.541693268002</v>
      </c>
      <c r="AO67" s="53">
        <v>184.95652212900001</v>
      </c>
      <c r="AP67" s="53">
        <v>7074.5294023679999</v>
      </c>
      <c r="AQ67" s="122">
        <v>1610.7121306459999</v>
      </c>
      <c r="AR67" s="122">
        <v>1647.732502289</v>
      </c>
      <c r="AS67" s="122">
        <v>108.167186727</v>
      </c>
      <c r="AT67" s="122">
        <v>11.251799248000001</v>
      </c>
      <c r="AU67" s="122">
        <v>3696.6657834580001</v>
      </c>
      <c r="AV67" s="53">
        <v>3855.216723515</v>
      </c>
      <c r="AW67" s="53">
        <v>6084.2684736649999</v>
      </c>
      <c r="AX67" s="122">
        <v>2664.5210148280003</v>
      </c>
      <c r="AY67" s="122">
        <v>1627.8826873150001</v>
      </c>
      <c r="AZ67" s="122">
        <v>602.06475555399993</v>
      </c>
      <c r="BA67" s="122">
        <v>53.772330877000002</v>
      </c>
      <c r="BB67" s="122">
        <v>73.709959877999992</v>
      </c>
      <c r="BC67" s="122">
        <v>304.53668416599999</v>
      </c>
      <c r="BD67" s="122">
        <v>745.57442969599992</v>
      </c>
      <c r="BE67" s="122">
        <v>12.206611350999999</v>
      </c>
      <c r="BF67" s="53">
        <v>209.570571591</v>
      </c>
    </row>
    <row r="68" spans="1:58" x14ac:dyDescent="0.25">
      <c r="A68" s="37" t="s">
        <v>195</v>
      </c>
      <c r="B68" s="59">
        <v>2200.53303332</v>
      </c>
      <c r="C68" s="74">
        <v>40.934513203999998</v>
      </c>
      <c r="D68" s="74">
        <v>750.33329398599994</v>
      </c>
      <c r="E68" s="60">
        <v>227.64258326800001</v>
      </c>
      <c r="F68" s="61">
        <v>110.535660276</v>
      </c>
      <c r="G68" s="61">
        <v>22.698284572999999</v>
      </c>
      <c r="H68" s="61">
        <v>0</v>
      </c>
      <c r="I68" s="62">
        <v>389.45676586899998</v>
      </c>
      <c r="J68" s="74">
        <v>630.73910932000001</v>
      </c>
      <c r="K68" s="74">
        <v>771.54202924900017</v>
      </c>
      <c r="L68" s="60">
        <v>305.704893266</v>
      </c>
      <c r="M68" s="61">
        <v>273.02505096099998</v>
      </c>
      <c r="N68" s="61">
        <v>33.535836537000002</v>
      </c>
      <c r="O68" s="61">
        <v>17.26621647</v>
      </c>
      <c r="P68" s="61">
        <v>10.670133774</v>
      </c>
      <c r="Q68" s="61">
        <v>57.230717513000002</v>
      </c>
      <c r="R68" s="61">
        <v>69.065117490000006</v>
      </c>
      <c r="S68" s="63">
        <v>5.0440632379999997</v>
      </c>
      <c r="T68" s="162">
        <v>6.9840875609999999</v>
      </c>
      <c r="U68" s="52">
        <v>2188.9183189063333</v>
      </c>
      <c r="V68" s="52">
        <v>24.045948930999998</v>
      </c>
      <c r="W68" s="52">
        <v>729.93773743600002</v>
      </c>
      <c r="X68" s="121">
        <v>189.71418559366666</v>
      </c>
      <c r="Y68" s="121">
        <v>120.89929849399999</v>
      </c>
      <c r="Z68" s="121">
        <v>27.902493970999998</v>
      </c>
      <c r="AA68" s="121">
        <v>0.76105290166666661</v>
      </c>
      <c r="AB68" s="121">
        <v>390.6607064756667</v>
      </c>
      <c r="AC68" s="52">
        <v>644.71992830066665</v>
      </c>
      <c r="AD68" s="52">
        <v>783.98303003966657</v>
      </c>
      <c r="AE68" s="121">
        <v>289.03567895066664</v>
      </c>
      <c r="AF68" s="121">
        <v>286.75869894566671</v>
      </c>
      <c r="AG68" s="121">
        <v>31.637288081999998</v>
      </c>
      <c r="AH68" s="121">
        <v>17.124970548666667</v>
      </c>
      <c r="AI68" s="121">
        <v>7.3890505209999988</v>
      </c>
      <c r="AJ68" s="121">
        <v>56.974035932333329</v>
      </c>
      <c r="AK68" s="121">
        <v>91.556925650999986</v>
      </c>
      <c r="AL68" s="121">
        <v>3.5063814083333327</v>
      </c>
      <c r="AM68" s="52">
        <v>6.2316741989999995</v>
      </c>
      <c r="AN68" s="53">
        <v>15668.419038929</v>
      </c>
      <c r="AO68" s="53">
        <v>274.10437570299996</v>
      </c>
      <c r="AP68" s="53">
        <v>5909.9490447179996</v>
      </c>
      <c r="AQ68" s="122">
        <v>1857.6821065539998</v>
      </c>
      <c r="AR68" s="122">
        <v>550.26576977399998</v>
      </c>
      <c r="AS68" s="122">
        <v>105.45054147499999</v>
      </c>
      <c r="AT68" s="122">
        <v>1.0808907889999999</v>
      </c>
      <c r="AU68" s="122">
        <v>3395.469736126</v>
      </c>
      <c r="AV68" s="53">
        <v>3381.5795329389998</v>
      </c>
      <c r="AW68" s="53">
        <v>6058.5921980479998</v>
      </c>
      <c r="AX68" s="122">
        <v>2395.5690253789999</v>
      </c>
      <c r="AY68" s="122">
        <v>1767.555484596</v>
      </c>
      <c r="AZ68" s="122">
        <v>498.690623835</v>
      </c>
      <c r="BA68" s="122">
        <v>80.054572628000003</v>
      </c>
      <c r="BB68" s="122">
        <v>128.410063463</v>
      </c>
      <c r="BC68" s="122">
        <v>399.234516864</v>
      </c>
      <c r="BD68" s="122">
        <v>780.81559728100001</v>
      </c>
      <c r="BE68" s="122">
        <v>8.2623140020000001</v>
      </c>
      <c r="BF68" s="53">
        <v>44.193887521000001</v>
      </c>
    </row>
    <row r="69" spans="1:58" x14ac:dyDescent="0.25">
      <c r="A69" s="37" t="s">
        <v>196</v>
      </c>
      <c r="B69" s="59">
        <v>1919.5368851969997</v>
      </c>
      <c r="C69" s="74">
        <v>43.309414404000002</v>
      </c>
      <c r="D69" s="74">
        <v>579.99879389800003</v>
      </c>
      <c r="E69" s="60">
        <v>175.046547366</v>
      </c>
      <c r="F69" s="61">
        <v>91.347633883</v>
      </c>
      <c r="G69" s="61">
        <v>26.922068414000002</v>
      </c>
      <c r="H69" s="61">
        <v>2.9633537059999999</v>
      </c>
      <c r="I69" s="62">
        <v>283.719190529</v>
      </c>
      <c r="J69" s="74">
        <v>512.32269360500004</v>
      </c>
      <c r="K69" s="74">
        <v>778.24844717399992</v>
      </c>
      <c r="L69" s="60">
        <v>256.94437157200002</v>
      </c>
      <c r="M69" s="61">
        <v>286.69525245199998</v>
      </c>
      <c r="N69" s="61">
        <v>39.942162637999999</v>
      </c>
      <c r="O69" s="61">
        <v>23.995756628999999</v>
      </c>
      <c r="P69" s="61">
        <v>17.752958156999998</v>
      </c>
      <c r="Q69" s="61">
        <v>66.719908677000006</v>
      </c>
      <c r="R69" s="61">
        <v>84.637337431000006</v>
      </c>
      <c r="S69" s="63">
        <v>1.5606996179999999</v>
      </c>
      <c r="T69" s="162">
        <v>5.6575361160000002</v>
      </c>
      <c r="U69" s="52">
        <v>1952.0978426723334</v>
      </c>
      <c r="V69" s="52">
        <v>47.732325688666663</v>
      </c>
      <c r="W69" s="52">
        <v>625.69993526066662</v>
      </c>
      <c r="X69" s="121">
        <v>171.26622865466666</v>
      </c>
      <c r="Y69" s="121">
        <v>101.72481468133334</v>
      </c>
      <c r="Z69" s="121">
        <v>22.033214174333335</v>
      </c>
      <c r="AA69" s="121">
        <v>1.4278327456666666</v>
      </c>
      <c r="AB69" s="121">
        <v>329.24784500466666</v>
      </c>
      <c r="AC69" s="52">
        <v>541.74826873766676</v>
      </c>
      <c r="AD69" s="52">
        <v>729.76085571800002</v>
      </c>
      <c r="AE69" s="121">
        <v>254.18556473499999</v>
      </c>
      <c r="AF69" s="121">
        <v>256.53966000299999</v>
      </c>
      <c r="AG69" s="121">
        <v>32.356475045333333</v>
      </c>
      <c r="AH69" s="121">
        <v>24.9603587</v>
      </c>
      <c r="AI69" s="121">
        <v>9.6518509546666671</v>
      </c>
      <c r="AJ69" s="121">
        <v>73.885319652333337</v>
      </c>
      <c r="AK69" s="121">
        <v>75.189238986000007</v>
      </c>
      <c r="AL69" s="121">
        <v>2.9923876416666668</v>
      </c>
      <c r="AM69" s="52">
        <v>7.1564572673333329</v>
      </c>
      <c r="AN69" s="53">
        <v>14020.735626824</v>
      </c>
      <c r="AO69" s="53">
        <v>359.35016137799994</v>
      </c>
      <c r="AP69" s="53">
        <v>4763.4779514239999</v>
      </c>
      <c r="AQ69" s="122">
        <v>1435.9488717930001</v>
      </c>
      <c r="AR69" s="122">
        <v>560.09673205199999</v>
      </c>
      <c r="AS69" s="122">
        <v>76.855003345</v>
      </c>
      <c r="AT69" s="122">
        <v>16.572340287999999</v>
      </c>
      <c r="AU69" s="122">
        <v>2674.0050039459998</v>
      </c>
      <c r="AV69" s="53">
        <v>2871.5564563799999</v>
      </c>
      <c r="AW69" s="53">
        <v>5943.0524550689988</v>
      </c>
      <c r="AX69" s="122">
        <v>2387.0091244989999</v>
      </c>
      <c r="AY69" s="122">
        <v>1501.984898509</v>
      </c>
      <c r="AZ69" s="122">
        <v>694.57962211799997</v>
      </c>
      <c r="BA69" s="122">
        <v>116.432517609</v>
      </c>
      <c r="BB69" s="122">
        <v>90.864969172999992</v>
      </c>
      <c r="BC69" s="122">
        <v>389.29201358099999</v>
      </c>
      <c r="BD69" s="122">
        <v>748.5941640609999</v>
      </c>
      <c r="BE69" s="122">
        <v>14.295145519</v>
      </c>
      <c r="BF69" s="53">
        <v>83.298602572999997</v>
      </c>
    </row>
    <row r="70" spans="1:58" s="106" customFormat="1" x14ac:dyDescent="0.25">
      <c r="A70" s="98" t="s">
        <v>197</v>
      </c>
      <c r="B70" s="99">
        <v>2293.9785290230002</v>
      </c>
      <c r="C70" s="100">
        <v>25.186147961</v>
      </c>
      <c r="D70" s="100">
        <v>717.08115586600002</v>
      </c>
      <c r="E70" s="101">
        <v>203.46389164499999</v>
      </c>
      <c r="F70" s="102">
        <v>110.041797934</v>
      </c>
      <c r="G70" s="102">
        <v>17.512243504000001</v>
      </c>
      <c r="H70" s="102">
        <v>44.235164937</v>
      </c>
      <c r="I70" s="103">
        <v>341.82805784599998</v>
      </c>
      <c r="J70" s="100">
        <v>670.60342498399996</v>
      </c>
      <c r="K70" s="100">
        <v>874.61449644100003</v>
      </c>
      <c r="L70" s="101">
        <v>249.57709172200001</v>
      </c>
      <c r="M70" s="102">
        <v>385.112788561</v>
      </c>
      <c r="N70" s="102">
        <v>24.337641339000001</v>
      </c>
      <c r="O70" s="102">
        <v>17.905777065999999</v>
      </c>
      <c r="P70" s="102">
        <v>35.418020570000003</v>
      </c>
      <c r="Q70" s="102">
        <v>66.703938738999994</v>
      </c>
      <c r="R70" s="102">
        <v>94.575404539000004</v>
      </c>
      <c r="S70" s="104">
        <v>0.98383390500000001</v>
      </c>
      <c r="T70" s="163">
        <v>6.4933037709999999</v>
      </c>
      <c r="U70" s="100">
        <v>2140.5225766883332</v>
      </c>
      <c r="V70" s="100">
        <v>30.562424324000002</v>
      </c>
      <c r="W70" s="100">
        <v>669.17083106999996</v>
      </c>
      <c r="X70" s="120">
        <v>173.8541050806667</v>
      </c>
      <c r="Y70" s="120">
        <v>110.51732938166667</v>
      </c>
      <c r="Z70" s="120">
        <v>20.150637090666667</v>
      </c>
      <c r="AA70" s="120">
        <v>31.925669642666662</v>
      </c>
      <c r="AB70" s="120">
        <v>332.72308987433331</v>
      </c>
      <c r="AC70" s="100">
        <v>612.4821153449999</v>
      </c>
      <c r="AD70" s="100">
        <v>821.88340373866663</v>
      </c>
      <c r="AE70" s="120">
        <v>261.62236423166661</v>
      </c>
      <c r="AF70" s="120">
        <v>328.37481006333331</v>
      </c>
      <c r="AG70" s="120">
        <v>24.889310859666665</v>
      </c>
      <c r="AH70" s="120">
        <v>20.881063793999999</v>
      </c>
      <c r="AI70" s="120">
        <v>29.989743494666669</v>
      </c>
      <c r="AJ70" s="120">
        <v>65.439139892666674</v>
      </c>
      <c r="AK70" s="120">
        <v>89.903760062000003</v>
      </c>
      <c r="AL70" s="120">
        <v>0.78321134066666664</v>
      </c>
      <c r="AM70" s="100">
        <v>6.4238022106666675</v>
      </c>
      <c r="AN70" s="100">
        <v>16138.812973148</v>
      </c>
      <c r="AO70" s="100">
        <v>248.412072639</v>
      </c>
      <c r="AP70" s="100">
        <v>5477.3851843619996</v>
      </c>
      <c r="AQ70" s="120">
        <v>1621.0166863029999</v>
      </c>
      <c r="AR70" s="120">
        <v>642.385045902</v>
      </c>
      <c r="AS70" s="120">
        <v>60.647138439000003</v>
      </c>
      <c r="AT70" s="120">
        <v>86.665070407000002</v>
      </c>
      <c r="AU70" s="120">
        <v>3066.6712433110001</v>
      </c>
      <c r="AV70" s="100">
        <v>3436.3710378380001</v>
      </c>
      <c r="AW70" s="100">
        <v>6884.0369752889992</v>
      </c>
      <c r="AX70" s="120">
        <v>2412.1912148280003</v>
      </c>
      <c r="AY70" s="120">
        <v>1970.3055722670001</v>
      </c>
      <c r="AZ70" s="120">
        <v>511.89459747900003</v>
      </c>
      <c r="BA70" s="120">
        <v>96.539973164999992</v>
      </c>
      <c r="BB70" s="120">
        <v>188.09690924500001</v>
      </c>
      <c r="BC70" s="120">
        <v>440.75586731100003</v>
      </c>
      <c r="BD70" s="120">
        <v>1245.561336494</v>
      </c>
      <c r="BE70" s="120">
        <v>18.691504500000001</v>
      </c>
      <c r="BF70" s="100">
        <v>92.607703020000002</v>
      </c>
    </row>
    <row r="71" spans="1:58" x14ac:dyDescent="0.25">
      <c r="A71" s="37" t="s">
        <v>198</v>
      </c>
      <c r="B71" s="59">
        <v>2216.268272071</v>
      </c>
      <c r="C71" s="74">
        <v>11.341520467</v>
      </c>
      <c r="D71" s="74">
        <v>684.26893683699996</v>
      </c>
      <c r="E71" s="60">
        <v>166.830867095</v>
      </c>
      <c r="F71" s="61">
        <v>105.090931586</v>
      </c>
      <c r="G71" s="61">
        <v>11.145977010999999</v>
      </c>
      <c r="H71" s="61">
        <v>20.395925068</v>
      </c>
      <c r="I71" s="62">
        <v>380.80523607700002</v>
      </c>
      <c r="J71" s="74">
        <v>713.05802586799996</v>
      </c>
      <c r="K71" s="74">
        <v>802.71120249099999</v>
      </c>
      <c r="L71" s="60">
        <v>242.89826935799999</v>
      </c>
      <c r="M71" s="61">
        <v>357.69603696000001</v>
      </c>
      <c r="N71" s="61">
        <v>35.735030795</v>
      </c>
      <c r="O71" s="61">
        <v>12.710324661</v>
      </c>
      <c r="P71" s="61">
        <v>9.7771728160000002</v>
      </c>
      <c r="Q71" s="61">
        <v>52.796733209000003</v>
      </c>
      <c r="R71" s="61">
        <v>87.968939391000006</v>
      </c>
      <c r="S71" s="63">
        <v>3.128695301</v>
      </c>
      <c r="T71" s="162">
        <v>4.8885864080000001</v>
      </c>
      <c r="U71" s="52">
        <v>2033.3705465673331</v>
      </c>
      <c r="V71" s="52">
        <v>6.3783390813333334</v>
      </c>
      <c r="W71" s="52">
        <v>617.67775816300002</v>
      </c>
      <c r="X71" s="121">
        <v>157.73550692233334</v>
      </c>
      <c r="Y71" s="121">
        <v>97.329855482333343</v>
      </c>
      <c r="Z71" s="121">
        <v>13.053752189000001</v>
      </c>
      <c r="AA71" s="121">
        <v>17.439954664666669</v>
      </c>
      <c r="AB71" s="121">
        <v>332.11868890466667</v>
      </c>
      <c r="AC71" s="52">
        <v>615.81948437233336</v>
      </c>
      <c r="AD71" s="52">
        <v>790.48860793266658</v>
      </c>
      <c r="AE71" s="121">
        <v>238.63701122966665</v>
      </c>
      <c r="AF71" s="121">
        <v>365.39465792433333</v>
      </c>
      <c r="AG71" s="121">
        <v>32.274695139000002</v>
      </c>
      <c r="AH71" s="121">
        <v>17.176547125999999</v>
      </c>
      <c r="AI71" s="121">
        <v>13.923469324000001</v>
      </c>
      <c r="AJ71" s="121">
        <v>40.125859546333338</v>
      </c>
      <c r="AK71" s="121">
        <v>81.235098340333323</v>
      </c>
      <c r="AL71" s="121">
        <v>1.7212693029999999</v>
      </c>
      <c r="AM71" s="52">
        <v>3.0063570179999997</v>
      </c>
      <c r="AN71" s="53">
        <v>14707.772289619999</v>
      </c>
      <c r="AO71" s="53">
        <v>53.356748264000004</v>
      </c>
      <c r="AP71" s="53">
        <v>5348.4416187669995</v>
      </c>
      <c r="AQ71" s="122">
        <v>1427.1438893940001</v>
      </c>
      <c r="AR71" s="122">
        <v>537.22714332999999</v>
      </c>
      <c r="AS71" s="122">
        <v>44.599561609000006</v>
      </c>
      <c r="AT71" s="122">
        <v>82.976719768999999</v>
      </c>
      <c r="AU71" s="122">
        <v>3256.4943046649996</v>
      </c>
      <c r="AV71" s="53">
        <v>2967.9166304990003</v>
      </c>
      <c r="AW71" s="53">
        <v>6280.9858703890004</v>
      </c>
      <c r="AX71" s="122">
        <v>2134.4448803310001</v>
      </c>
      <c r="AY71" s="122">
        <v>2136.9945008939999</v>
      </c>
      <c r="AZ71" s="122">
        <v>634.02103549599997</v>
      </c>
      <c r="BA71" s="122">
        <v>61.572732363</v>
      </c>
      <c r="BB71" s="122">
        <v>149.85356687500001</v>
      </c>
      <c r="BC71" s="122">
        <v>389.45330406899996</v>
      </c>
      <c r="BD71" s="122">
        <v>756.78805695400001</v>
      </c>
      <c r="BE71" s="122">
        <v>17.857793406999999</v>
      </c>
      <c r="BF71" s="53">
        <v>57.071421700999998</v>
      </c>
    </row>
    <row r="72" spans="1:58" x14ac:dyDescent="0.25">
      <c r="A72" s="37" t="s">
        <v>199</v>
      </c>
      <c r="B72" s="59">
        <v>2359.6980428960001</v>
      </c>
      <c r="C72" s="74">
        <v>16.731945096</v>
      </c>
      <c r="D72" s="74">
        <v>773.95476311700008</v>
      </c>
      <c r="E72" s="60">
        <v>155.73245173199999</v>
      </c>
      <c r="F72" s="61">
        <v>117.519187875</v>
      </c>
      <c r="G72" s="61">
        <v>12.308557312</v>
      </c>
      <c r="H72" s="61">
        <v>22.591655830000001</v>
      </c>
      <c r="I72" s="62">
        <v>465.80291036800003</v>
      </c>
      <c r="J72" s="74">
        <v>665.68456289699998</v>
      </c>
      <c r="K72" s="74">
        <v>895.24928104999992</v>
      </c>
      <c r="L72" s="60">
        <v>276.10435200799998</v>
      </c>
      <c r="M72" s="61">
        <v>393.40381217800001</v>
      </c>
      <c r="N72" s="61">
        <v>37.177281591000003</v>
      </c>
      <c r="O72" s="61">
        <v>14.4240906</v>
      </c>
      <c r="P72" s="61">
        <v>7.1158846960000002</v>
      </c>
      <c r="Q72" s="61">
        <v>54.426901864000001</v>
      </c>
      <c r="R72" s="61">
        <v>107.21196428899999</v>
      </c>
      <c r="S72" s="63">
        <v>5.3849938240000004</v>
      </c>
      <c r="T72" s="162">
        <v>8.0774907359999997</v>
      </c>
      <c r="U72" s="52">
        <v>2268.1099140503334</v>
      </c>
      <c r="V72" s="52">
        <v>14.119024466000001</v>
      </c>
      <c r="W72" s="52">
        <v>704.17660443933346</v>
      </c>
      <c r="X72" s="121">
        <v>147.53990650666665</v>
      </c>
      <c r="Y72" s="121">
        <v>109.95483032433333</v>
      </c>
      <c r="Z72" s="121">
        <v>11.018613704666665</v>
      </c>
      <c r="AA72" s="121">
        <v>22.99165984133333</v>
      </c>
      <c r="AB72" s="121">
        <v>412.67159406233333</v>
      </c>
      <c r="AC72" s="52">
        <v>652.37121252999998</v>
      </c>
      <c r="AD72" s="52">
        <v>892.90671571533335</v>
      </c>
      <c r="AE72" s="121">
        <v>297.08290028000005</v>
      </c>
      <c r="AF72" s="121">
        <v>375.96713443633331</v>
      </c>
      <c r="AG72" s="121">
        <v>33.622200208000002</v>
      </c>
      <c r="AH72" s="121">
        <v>13.560050556999999</v>
      </c>
      <c r="AI72" s="121">
        <v>13.097500414333334</v>
      </c>
      <c r="AJ72" s="121">
        <v>63.784917140000005</v>
      </c>
      <c r="AK72" s="121">
        <v>91.568051746999984</v>
      </c>
      <c r="AL72" s="121">
        <v>4.2239609326666665</v>
      </c>
      <c r="AM72" s="52">
        <v>4.536356899666667</v>
      </c>
      <c r="AN72" s="53">
        <v>16501.320535862</v>
      </c>
      <c r="AO72" s="53">
        <v>212.21827169099998</v>
      </c>
      <c r="AP72" s="53">
        <v>6011.5442945489995</v>
      </c>
      <c r="AQ72" s="122">
        <v>1302.0787754960002</v>
      </c>
      <c r="AR72" s="122">
        <v>780.123220307</v>
      </c>
      <c r="AS72" s="122">
        <v>45.935631786000002</v>
      </c>
      <c r="AT72" s="122">
        <v>76.509737879999989</v>
      </c>
      <c r="AU72" s="122">
        <v>3806.8969290800001</v>
      </c>
      <c r="AV72" s="53">
        <v>3296.2700585499997</v>
      </c>
      <c r="AW72" s="53">
        <v>6888.094512402</v>
      </c>
      <c r="AX72" s="122">
        <v>2809.0953318450001</v>
      </c>
      <c r="AY72" s="122">
        <v>2026.251982023</v>
      </c>
      <c r="AZ72" s="122">
        <v>582.27607142199997</v>
      </c>
      <c r="BA72" s="122">
        <v>54.849589281</v>
      </c>
      <c r="BB72" s="122">
        <v>174.00344887300002</v>
      </c>
      <c r="BC72" s="122">
        <v>503.86737333500002</v>
      </c>
      <c r="BD72" s="122">
        <v>671.97263940899995</v>
      </c>
      <c r="BE72" s="122">
        <v>65.778076214000009</v>
      </c>
      <c r="BF72" s="53">
        <v>93.193398669999993</v>
      </c>
    </row>
    <row r="73" spans="1:58" x14ac:dyDescent="0.25">
      <c r="A73" s="37" t="s">
        <v>200</v>
      </c>
      <c r="B73" s="59">
        <v>2605.7620314229998</v>
      </c>
      <c r="C73" s="74">
        <v>14.468409728999999</v>
      </c>
      <c r="D73" s="74">
        <v>775.72954385799994</v>
      </c>
      <c r="E73" s="60">
        <v>154.73949936899999</v>
      </c>
      <c r="F73" s="61">
        <v>113.309126925</v>
      </c>
      <c r="G73" s="61">
        <v>12.539288431999999</v>
      </c>
      <c r="H73" s="61">
        <v>28.130983983</v>
      </c>
      <c r="I73" s="62">
        <v>467.01064514900003</v>
      </c>
      <c r="J73" s="74">
        <v>813.77912552700002</v>
      </c>
      <c r="K73" s="74">
        <v>988.47401535899996</v>
      </c>
      <c r="L73" s="60">
        <v>347.36216446200001</v>
      </c>
      <c r="M73" s="61">
        <v>429.67777297600003</v>
      </c>
      <c r="N73" s="61">
        <v>40.163886826000002</v>
      </c>
      <c r="O73" s="61">
        <v>15.432970377</v>
      </c>
      <c r="P73" s="61">
        <v>10.031430745</v>
      </c>
      <c r="Q73" s="61">
        <v>36.653304646000002</v>
      </c>
      <c r="R73" s="61">
        <v>102.593472917</v>
      </c>
      <c r="S73" s="63">
        <v>6.5590124100000002</v>
      </c>
      <c r="T73" s="162">
        <v>13.31093695</v>
      </c>
      <c r="U73" s="52">
        <v>2444.5714451863332</v>
      </c>
      <c r="V73" s="52">
        <v>16.594162832666669</v>
      </c>
      <c r="W73" s="52">
        <v>737.19747516099994</v>
      </c>
      <c r="X73" s="121">
        <v>144.80407527066666</v>
      </c>
      <c r="Y73" s="121">
        <v>114.04520184733333</v>
      </c>
      <c r="Z73" s="121">
        <v>11.755432390000001</v>
      </c>
      <c r="AA73" s="121">
        <v>19.903641451999999</v>
      </c>
      <c r="AB73" s="121">
        <v>446.68912420099997</v>
      </c>
      <c r="AC73" s="52">
        <v>726.81165009433334</v>
      </c>
      <c r="AD73" s="52">
        <v>953.6598706763333</v>
      </c>
      <c r="AE73" s="121">
        <v>320.65401699866669</v>
      </c>
      <c r="AF73" s="121">
        <v>408.29037118933337</v>
      </c>
      <c r="AG73" s="121">
        <v>35.281621952666661</v>
      </c>
      <c r="AH73" s="121">
        <v>14.390451043333334</v>
      </c>
      <c r="AI73" s="121">
        <v>9.335849394666667</v>
      </c>
      <c r="AJ73" s="121">
        <v>62.532342517333326</v>
      </c>
      <c r="AK73" s="121">
        <v>96.14800469733332</v>
      </c>
      <c r="AL73" s="121">
        <v>7.0272128829999998</v>
      </c>
      <c r="AM73" s="52">
        <v>10.308286422</v>
      </c>
      <c r="AN73" s="53">
        <v>16293.053207633</v>
      </c>
      <c r="AO73" s="53">
        <v>190.25857694600001</v>
      </c>
      <c r="AP73" s="53">
        <v>5509.007223482</v>
      </c>
      <c r="AQ73" s="122">
        <v>1231.7590027000001</v>
      </c>
      <c r="AR73" s="122">
        <v>833.079600626</v>
      </c>
      <c r="AS73" s="122">
        <v>37.673654989999996</v>
      </c>
      <c r="AT73" s="122">
        <v>65.485869303000001</v>
      </c>
      <c r="AU73" s="122">
        <v>3341.0090958629999</v>
      </c>
      <c r="AV73" s="53">
        <v>3509.654696351</v>
      </c>
      <c r="AW73" s="53">
        <v>6982.9733564150001</v>
      </c>
      <c r="AX73" s="122">
        <v>2887.7549393849999</v>
      </c>
      <c r="AY73" s="122">
        <v>2193.2343261999999</v>
      </c>
      <c r="AZ73" s="122">
        <v>562.31443442800003</v>
      </c>
      <c r="BA73" s="122">
        <v>53.604354463</v>
      </c>
      <c r="BB73" s="122">
        <v>164.425484743</v>
      </c>
      <c r="BC73" s="122">
        <v>235.452200355</v>
      </c>
      <c r="BD73" s="122">
        <v>838.4326024909999</v>
      </c>
      <c r="BE73" s="122">
        <v>47.755014349999996</v>
      </c>
      <c r="BF73" s="53">
        <v>101.159354439</v>
      </c>
    </row>
    <row r="74" spans="1:58" s="106" customFormat="1" x14ac:dyDescent="0.25">
      <c r="A74" s="98" t="s">
        <v>201</v>
      </c>
      <c r="B74" s="99">
        <v>2845.909530592</v>
      </c>
      <c r="C74" s="100">
        <v>12.578539502</v>
      </c>
      <c r="D74" s="100">
        <v>964.58471686099995</v>
      </c>
      <c r="E74" s="101">
        <v>139.158062892</v>
      </c>
      <c r="F74" s="102">
        <v>258.705351038</v>
      </c>
      <c r="G74" s="102">
        <v>14.150856940000001</v>
      </c>
      <c r="H74" s="102">
        <v>20.897889999</v>
      </c>
      <c r="I74" s="103">
        <v>531.67255599199996</v>
      </c>
      <c r="J74" s="100">
        <v>832.81419347300005</v>
      </c>
      <c r="K74" s="100">
        <v>1022.9604618939999</v>
      </c>
      <c r="L74" s="101">
        <v>323.125822454</v>
      </c>
      <c r="M74" s="102">
        <v>458.16825749700001</v>
      </c>
      <c r="N74" s="102">
        <v>42.657337945999998</v>
      </c>
      <c r="O74" s="102">
        <v>10.809682385</v>
      </c>
      <c r="P74" s="102">
        <v>16.312793417000002</v>
      </c>
      <c r="Q74" s="102">
        <v>34.197904270999999</v>
      </c>
      <c r="R74" s="102">
        <v>129.82707673499999</v>
      </c>
      <c r="S74" s="104">
        <v>7.8615871889999998</v>
      </c>
      <c r="T74" s="163">
        <v>12.971618862</v>
      </c>
      <c r="U74" s="100">
        <v>2698.0647676656667</v>
      </c>
      <c r="V74" s="100">
        <v>14.558333825</v>
      </c>
      <c r="W74" s="100">
        <v>833.9215095953333</v>
      </c>
      <c r="X74" s="120">
        <v>136.09811701033334</v>
      </c>
      <c r="Y74" s="120">
        <v>200.06716361033332</v>
      </c>
      <c r="Z74" s="120">
        <v>14.409209529666668</v>
      </c>
      <c r="AA74" s="120">
        <v>21.216468069333335</v>
      </c>
      <c r="AB74" s="120">
        <v>462.1305513756667</v>
      </c>
      <c r="AC74" s="100">
        <v>821.73699519966669</v>
      </c>
      <c r="AD74" s="100">
        <v>1016.5208944286667</v>
      </c>
      <c r="AE74" s="120">
        <v>327.59105815433333</v>
      </c>
      <c r="AF74" s="120">
        <v>461.14992623899997</v>
      </c>
      <c r="AG74" s="120">
        <v>41.690952685333336</v>
      </c>
      <c r="AH74" s="120">
        <v>12.632638391</v>
      </c>
      <c r="AI74" s="120">
        <v>12.031290545666666</v>
      </c>
      <c r="AJ74" s="120">
        <v>33.161806249333331</v>
      </c>
      <c r="AK74" s="120">
        <v>122.82760477233334</v>
      </c>
      <c r="AL74" s="120">
        <v>5.4356173916666668</v>
      </c>
      <c r="AM74" s="100">
        <v>11.327034617000001</v>
      </c>
      <c r="AN74" s="100">
        <v>16223.301319629001</v>
      </c>
      <c r="AO74" s="100">
        <v>179.37600904300001</v>
      </c>
      <c r="AP74" s="100">
        <v>5558.0940864580007</v>
      </c>
      <c r="AQ74" s="120">
        <v>1096.126383279</v>
      </c>
      <c r="AR74" s="120">
        <v>1487.461990751</v>
      </c>
      <c r="AS74" s="120">
        <v>28.557667936000001</v>
      </c>
      <c r="AT74" s="120">
        <v>31.897721391000005</v>
      </c>
      <c r="AU74" s="120">
        <v>2914.0503231009998</v>
      </c>
      <c r="AV74" s="100">
        <v>3363.9434132179999</v>
      </c>
      <c r="AW74" s="100">
        <v>7025.5020290700013</v>
      </c>
      <c r="AX74" s="120">
        <v>3116.5429568360005</v>
      </c>
      <c r="AY74" s="120">
        <v>2123.7467925309998</v>
      </c>
      <c r="AZ74" s="120">
        <v>583.30012702399995</v>
      </c>
      <c r="BA74" s="120">
        <v>45.006085532</v>
      </c>
      <c r="BB74" s="120">
        <v>117.62726488</v>
      </c>
      <c r="BC74" s="120">
        <v>199.29508815200001</v>
      </c>
      <c r="BD74" s="120">
        <v>788.446853132</v>
      </c>
      <c r="BE74" s="120">
        <v>51.536860982999997</v>
      </c>
      <c r="BF74" s="100">
        <v>96.385781840000007</v>
      </c>
    </row>
    <row r="75" spans="1:58" x14ac:dyDescent="0.25">
      <c r="A75" s="37" t="s">
        <v>202</v>
      </c>
      <c r="B75" s="59">
        <v>2826.9940472819999</v>
      </c>
      <c r="C75" s="74">
        <v>26.010486805999999</v>
      </c>
      <c r="D75" s="74">
        <v>800.49782671699995</v>
      </c>
      <c r="E75" s="60">
        <v>167.37045155300001</v>
      </c>
      <c r="F75" s="61">
        <v>132.051480892</v>
      </c>
      <c r="G75" s="61">
        <v>12.711892047999999</v>
      </c>
      <c r="H75" s="61">
        <v>38.024276901</v>
      </c>
      <c r="I75" s="62">
        <v>450.33972532299998</v>
      </c>
      <c r="J75" s="74">
        <v>897.733047027</v>
      </c>
      <c r="K75" s="74">
        <v>1077.3289026360001</v>
      </c>
      <c r="L75" s="60">
        <v>394.39339504200001</v>
      </c>
      <c r="M75" s="61">
        <v>490.43989719199999</v>
      </c>
      <c r="N75" s="61">
        <v>24.069826045999999</v>
      </c>
      <c r="O75" s="61">
        <v>9.5828109280000007</v>
      </c>
      <c r="P75" s="61">
        <v>14.472000178</v>
      </c>
      <c r="Q75" s="61">
        <v>17.796648866999998</v>
      </c>
      <c r="R75" s="61">
        <v>123.640810833</v>
      </c>
      <c r="S75" s="63">
        <v>2.9335135499999998</v>
      </c>
      <c r="T75" s="162">
        <v>25.423784095999999</v>
      </c>
      <c r="U75" s="52">
        <v>2721.9357905083334</v>
      </c>
      <c r="V75" s="52">
        <v>22.580153114666668</v>
      </c>
      <c r="W75" s="52">
        <v>763.17649828133335</v>
      </c>
      <c r="X75" s="121">
        <v>152.09705305166665</v>
      </c>
      <c r="Y75" s="121">
        <v>144.32951523233334</v>
      </c>
      <c r="Z75" s="121">
        <v>9.2984430306666663</v>
      </c>
      <c r="AA75" s="121">
        <v>42.008876721666667</v>
      </c>
      <c r="AB75" s="121">
        <v>415.44261024499997</v>
      </c>
      <c r="AC75" s="52">
        <v>837.9176923463333</v>
      </c>
      <c r="AD75" s="52">
        <v>1079.005152539333</v>
      </c>
      <c r="AE75" s="121">
        <v>386.22079478266664</v>
      </c>
      <c r="AF75" s="121">
        <v>498.87468621366662</v>
      </c>
      <c r="AG75" s="121">
        <v>30.432810458000002</v>
      </c>
      <c r="AH75" s="121">
        <v>10.308211253000001</v>
      </c>
      <c r="AI75" s="121">
        <v>15.384554844</v>
      </c>
      <c r="AJ75" s="121">
        <v>21.076366921333335</v>
      </c>
      <c r="AK75" s="121">
        <v>113.35186665466665</v>
      </c>
      <c r="AL75" s="121">
        <v>3.3558614119999999</v>
      </c>
      <c r="AM75" s="52">
        <v>19.256294226666668</v>
      </c>
      <c r="AN75" s="53">
        <v>17474.135643614001</v>
      </c>
      <c r="AO75" s="53">
        <v>186.33607571600001</v>
      </c>
      <c r="AP75" s="53">
        <v>5869.0745622169998</v>
      </c>
      <c r="AQ75" s="122">
        <v>1241.228897363</v>
      </c>
      <c r="AR75" s="122">
        <v>1072.5503687109999</v>
      </c>
      <c r="AS75" s="122">
        <v>21.251878850000001</v>
      </c>
      <c r="AT75" s="122">
        <v>112.692800902</v>
      </c>
      <c r="AU75" s="122">
        <v>3421.3506163909997</v>
      </c>
      <c r="AV75" s="53">
        <v>3826.1763213479999</v>
      </c>
      <c r="AW75" s="53">
        <v>7471.1662746940001</v>
      </c>
      <c r="AX75" s="122">
        <v>3766.3642791040002</v>
      </c>
      <c r="AY75" s="122">
        <v>2175.017532844</v>
      </c>
      <c r="AZ75" s="122">
        <v>417.96551173299997</v>
      </c>
      <c r="BA75" s="122">
        <v>39.497056698999998</v>
      </c>
      <c r="BB75" s="122">
        <v>108.25906671600001</v>
      </c>
      <c r="BC75" s="122">
        <v>119.443794125</v>
      </c>
      <c r="BD75" s="122">
        <v>798.03926260100002</v>
      </c>
      <c r="BE75" s="122">
        <v>46.579770871999997</v>
      </c>
      <c r="BF75" s="53">
        <v>121.382409639</v>
      </c>
    </row>
    <row r="76" spans="1:58" x14ac:dyDescent="0.25">
      <c r="A76" s="37" t="s">
        <v>203</v>
      </c>
      <c r="B76" s="59">
        <v>3441.8184051500002</v>
      </c>
      <c r="C76" s="74">
        <v>84.056919919999999</v>
      </c>
      <c r="D76" s="74">
        <v>952.53690563000009</v>
      </c>
      <c r="E76" s="60">
        <v>156.769667295</v>
      </c>
      <c r="F76" s="61">
        <v>138.977118155</v>
      </c>
      <c r="G76" s="61">
        <v>23.659041534</v>
      </c>
      <c r="H76" s="61">
        <v>47.490954531</v>
      </c>
      <c r="I76" s="62">
        <v>585.64012411500005</v>
      </c>
      <c r="J76" s="74">
        <v>983.86960970999996</v>
      </c>
      <c r="K76" s="74">
        <v>1404.4281759470002</v>
      </c>
      <c r="L76" s="60">
        <v>490.50592806399999</v>
      </c>
      <c r="M76" s="61">
        <v>652.56650978499999</v>
      </c>
      <c r="N76" s="61">
        <v>27.555269978999998</v>
      </c>
      <c r="O76" s="61">
        <v>5.7704979349999999</v>
      </c>
      <c r="P76" s="61">
        <v>17.311493805000001</v>
      </c>
      <c r="Q76" s="61">
        <v>42.701684718999999</v>
      </c>
      <c r="R76" s="61">
        <v>160.899844207</v>
      </c>
      <c r="S76" s="63">
        <v>7.1169474529999999</v>
      </c>
      <c r="T76" s="162">
        <v>16.926793943</v>
      </c>
      <c r="U76" s="52">
        <v>3212.9565791443333</v>
      </c>
      <c r="V76" s="52">
        <v>54.921552263333332</v>
      </c>
      <c r="W76" s="52">
        <v>912.57621034633337</v>
      </c>
      <c r="X76" s="121">
        <v>157.46433856566668</v>
      </c>
      <c r="Y76" s="121">
        <v>134.16991896900001</v>
      </c>
      <c r="Z76" s="121">
        <v>18.374410108999999</v>
      </c>
      <c r="AA76" s="121">
        <v>44.309444459333328</v>
      </c>
      <c r="AB76" s="121">
        <v>558.25809824333328</v>
      </c>
      <c r="AC76" s="52">
        <v>926.12385412799995</v>
      </c>
      <c r="AD76" s="52">
        <v>1298.9406368466668</v>
      </c>
      <c r="AE76" s="121">
        <v>447.57065930266663</v>
      </c>
      <c r="AF76" s="121">
        <v>626.90701603399998</v>
      </c>
      <c r="AG76" s="121">
        <v>22.652450068666667</v>
      </c>
      <c r="AH76" s="121">
        <v>7.5516825603333331</v>
      </c>
      <c r="AI76" s="121">
        <v>15.287408673666667</v>
      </c>
      <c r="AJ76" s="121">
        <v>31.754859199999999</v>
      </c>
      <c r="AK76" s="121">
        <v>142.207542096</v>
      </c>
      <c r="AL76" s="121">
        <v>5.0090189113333334</v>
      </c>
      <c r="AM76" s="52">
        <v>20.394325559999999</v>
      </c>
      <c r="AN76" s="53">
        <v>22667.931718951</v>
      </c>
      <c r="AO76" s="53">
        <v>350.13008314499996</v>
      </c>
      <c r="AP76" s="53">
        <v>7187.6117678930004</v>
      </c>
      <c r="AQ76" s="122">
        <v>1338.9193274730001</v>
      </c>
      <c r="AR76" s="122">
        <v>1434.7676699650001</v>
      </c>
      <c r="AS76" s="122">
        <v>82.759068188000001</v>
      </c>
      <c r="AT76" s="122">
        <v>133.089014572</v>
      </c>
      <c r="AU76" s="122">
        <v>4198.0766876950001</v>
      </c>
      <c r="AV76" s="53">
        <v>4431.645490674</v>
      </c>
      <c r="AW76" s="53">
        <v>10576.884415123001</v>
      </c>
      <c r="AX76" s="122">
        <v>4239.4414508680002</v>
      </c>
      <c r="AY76" s="122">
        <v>4784.5662269229997</v>
      </c>
      <c r="AZ76" s="122">
        <v>243.01012111900002</v>
      </c>
      <c r="BA76" s="122">
        <v>27.874131977000001</v>
      </c>
      <c r="BB76" s="122">
        <v>45.901138640999996</v>
      </c>
      <c r="BC76" s="122">
        <v>160.37706064999998</v>
      </c>
      <c r="BD76" s="122">
        <v>1038.824877344</v>
      </c>
      <c r="BE76" s="122">
        <v>36.889407601000002</v>
      </c>
      <c r="BF76" s="53">
        <v>121.659962116</v>
      </c>
    </row>
    <row r="77" spans="1:58" x14ac:dyDescent="0.25">
      <c r="A77" s="37" t="s">
        <v>204</v>
      </c>
      <c r="B77" s="59">
        <v>3496.0805856960005</v>
      </c>
      <c r="C77" s="74">
        <v>78.485894794999993</v>
      </c>
      <c r="D77" s="74">
        <v>1000.44737835</v>
      </c>
      <c r="E77" s="60">
        <v>192.11255434200001</v>
      </c>
      <c r="F77" s="61">
        <v>121.278634998</v>
      </c>
      <c r="G77" s="61">
        <v>27.576125198</v>
      </c>
      <c r="H77" s="61">
        <v>52.493987118</v>
      </c>
      <c r="I77" s="62">
        <v>606.98607669399996</v>
      </c>
      <c r="J77" s="74">
        <v>994.78663953600005</v>
      </c>
      <c r="K77" s="74">
        <v>1409.2475505430002</v>
      </c>
      <c r="L77" s="60">
        <v>496.57968193900001</v>
      </c>
      <c r="M77" s="61">
        <v>692.65361249</v>
      </c>
      <c r="N77" s="61">
        <v>15.778399122</v>
      </c>
      <c r="O77" s="61">
        <v>8.6778016359999999</v>
      </c>
      <c r="P77" s="61">
        <v>7.3279213810000003</v>
      </c>
      <c r="Q77" s="61">
        <v>32.011446034000002</v>
      </c>
      <c r="R77" s="61">
        <v>152.55472725000001</v>
      </c>
      <c r="S77" s="63">
        <v>3.6639606910000002</v>
      </c>
      <c r="T77" s="162">
        <v>13.113122472000001</v>
      </c>
      <c r="U77" s="52">
        <v>3430.5197966673331</v>
      </c>
      <c r="V77" s="52">
        <v>70.407689357666669</v>
      </c>
      <c r="W77" s="52">
        <v>951.30508690633326</v>
      </c>
      <c r="X77" s="121">
        <v>169.28924524133333</v>
      </c>
      <c r="Y77" s="121">
        <v>142.08284042899996</v>
      </c>
      <c r="Z77" s="121">
        <v>25.760812232999996</v>
      </c>
      <c r="AA77" s="121">
        <v>47.536137109000002</v>
      </c>
      <c r="AB77" s="121">
        <v>566.63605189400005</v>
      </c>
      <c r="AC77" s="52">
        <v>941.33269966699993</v>
      </c>
      <c r="AD77" s="52">
        <v>1452.3652355453335</v>
      </c>
      <c r="AE77" s="121">
        <v>527.09653878666666</v>
      </c>
      <c r="AF77" s="121">
        <v>683.411923226</v>
      </c>
      <c r="AG77" s="121">
        <v>25.166514493333334</v>
      </c>
      <c r="AH77" s="121">
        <v>10.204039236666667</v>
      </c>
      <c r="AI77" s="121">
        <v>10.934904399333334</v>
      </c>
      <c r="AJ77" s="121">
        <v>45.177689778999998</v>
      </c>
      <c r="AK77" s="121">
        <v>145.04921928799999</v>
      </c>
      <c r="AL77" s="121">
        <v>5.3244063363333334</v>
      </c>
      <c r="AM77" s="52">
        <v>15.109085190999998</v>
      </c>
      <c r="AN77" s="53">
        <v>23855.339468860999</v>
      </c>
      <c r="AO77" s="53">
        <v>377.403485725</v>
      </c>
      <c r="AP77" s="53">
        <v>7763.2204372400001</v>
      </c>
      <c r="AQ77" s="122">
        <v>1470.9171143130002</v>
      </c>
      <c r="AR77" s="122">
        <v>1512.245944838</v>
      </c>
      <c r="AS77" s="122">
        <v>99.989639424000003</v>
      </c>
      <c r="AT77" s="122">
        <v>182.97248912700002</v>
      </c>
      <c r="AU77" s="122">
        <v>4497.0952495379997</v>
      </c>
      <c r="AV77" s="53">
        <v>4335.4180618499995</v>
      </c>
      <c r="AW77" s="53">
        <v>11296.938566000003</v>
      </c>
      <c r="AX77" s="122">
        <v>4754.0833753320003</v>
      </c>
      <c r="AY77" s="122">
        <v>4999.686865488</v>
      </c>
      <c r="AZ77" s="122">
        <v>244.30249463600001</v>
      </c>
      <c r="BA77" s="122">
        <v>40.327917868</v>
      </c>
      <c r="BB77" s="122">
        <v>20.552716134999997</v>
      </c>
      <c r="BC77" s="122">
        <v>143.79483467200001</v>
      </c>
      <c r="BD77" s="122">
        <v>1062.8753356299999</v>
      </c>
      <c r="BE77" s="122">
        <v>31.315026238999998</v>
      </c>
      <c r="BF77" s="53">
        <v>82.358918046000014</v>
      </c>
    </row>
    <row r="78" spans="1:58" s="106" customFormat="1" x14ac:dyDescent="0.25">
      <c r="A78" s="98" t="s">
        <v>205</v>
      </c>
      <c r="B78" s="99">
        <v>4374.9733894189994</v>
      </c>
      <c r="C78" s="100">
        <v>149.85747085599999</v>
      </c>
      <c r="D78" s="100">
        <v>1802.564197657</v>
      </c>
      <c r="E78" s="101">
        <v>205.48548977499999</v>
      </c>
      <c r="F78" s="102">
        <v>110.99398946400001</v>
      </c>
      <c r="G78" s="102">
        <v>29.371578631999999</v>
      </c>
      <c r="H78" s="102">
        <v>847.67266985699996</v>
      </c>
      <c r="I78" s="103">
        <v>609.04046992899998</v>
      </c>
      <c r="J78" s="100">
        <v>1018.395083213</v>
      </c>
      <c r="K78" s="100">
        <v>1394.6598245140001</v>
      </c>
      <c r="L78" s="101">
        <v>512.76815898899997</v>
      </c>
      <c r="M78" s="102">
        <v>635.63994979100005</v>
      </c>
      <c r="N78" s="102">
        <v>28.974860026000002</v>
      </c>
      <c r="O78" s="102">
        <v>11.256620032000001</v>
      </c>
      <c r="P78" s="102">
        <v>20.150864325000001</v>
      </c>
      <c r="Q78" s="102">
        <v>27.690871573999999</v>
      </c>
      <c r="R78" s="102">
        <v>149.93911241399999</v>
      </c>
      <c r="S78" s="104">
        <v>8.2393873630000005</v>
      </c>
      <c r="T78" s="163">
        <v>9.4968131790000001</v>
      </c>
      <c r="U78" s="100">
        <v>3605.9674214193333</v>
      </c>
      <c r="V78" s="100">
        <v>97.466043920000004</v>
      </c>
      <c r="W78" s="100">
        <v>1189.310210505</v>
      </c>
      <c r="X78" s="120">
        <v>208.42351658933333</v>
      </c>
      <c r="Y78" s="120">
        <v>119.813241456</v>
      </c>
      <c r="Z78" s="120">
        <v>26.063692913000001</v>
      </c>
      <c r="AA78" s="120">
        <v>263.1270814043333</v>
      </c>
      <c r="AB78" s="120">
        <v>571.88267814233325</v>
      </c>
      <c r="AC78" s="100">
        <v>968.98391180199997</v>
      </c>
      <c r="AD78" s="100">
        <v>1340.9047237919999</v>
      </c>
      <c r="AE78" s="120">
        <v>479.13208651099995</v>
      </c>
      <c r="AF78" s="120">
        <v>643.74178006533339</v>
      </c>
      <c r="AG78" s="120">
        <v>23.417919428333335</v>
      </c>
      <c r="AH78" s="120">
        <v>8.405896680333333</v>
      </c>
      <c r="AI78" s="120">
        <v>12.902272028000001</v>
      </c>
      <c r="AJ78" s="120">
        <v>29.313776716000003</v>
      </c>
      <c r="AK78" s="120">
        <v>138.46273361466669</v>
      </c>
      <c r="AL78" s="120">
        <v>5.5282587483333332</v>
      </c>
      <c r="AM78" s="100">
        <v>9.3025314003333346</v>
      </c>
      <c r="AN78" s="100">
        <v>23757.827635141999</v>
      </c>
      <c r="AO78" s="100">
        <v>355.80686655900001</v>
      </c>
      <c r="AP78" s="100">
        <v>7978.1078178440002</v>
      </c>
      <c r="AQ78" s="120">
        <v>1690.7531661550001</v>
      </c>
      <c r="AR78" s="120">
        <v>1297.3322572359998</v>
      </c>
      <c r="AS78" s="120">
        <v>63.366835924</v>
      </c>
      <c r="AT78" s="120">
        <v>391.98498358300003</v>
      </c>
      <c r="AU78" s="120">
        <v>4534.6705749459998</v>
      </c>
      <c r="AV78" s="100">
        <v>4193.9097072240002</v>
      </c>
      <c r="AW78" s="100">
        <v>11163.620081358</v>
      </c>
      <c r="AX78" s="120">
        <v>4313.761363267</v>
      </c>
      <c r="AY78" s="120">
        <v>5188.9946753160002</v>
      </c>
      <c r="AZ78" s="120">
        <v>251.59671064299999</v>
      </c>
      <c r="BA78" s="120">
        <v>37.221187392999994</v>
      </c>
      <c r="BB78" s="120">
        <v>14.872830958999998</v>
      </c>
      <c r="BC78" s="120">
        <v>142.330756423</v>
      </c>
      <c r="BD78" s="120">
        <v>1168.565947926</v>
      </c>
      <c r="BE78" s="120">
        <v>46.276609430999997</v>
      </c>
      <c r="BF78" s="100">
        <v>66.383162157000015</v>
      </c>
    </row>
    <row r="79" spans="1:58" x14ac:dyDescent="0.25">
      <c r="A79" s="37" t="s">
        <v>206</v>
      </c>
      <c r="B79" s="59">
        <v>3454.4885790380004</v>
      </c>
      <c r="C79" s="74">
        <v>43.210533967000003</v>
      </c>
      <c r="D79" s="74">
        <v>887.71944682599997</v>
      </c>
      <c r="E79" s="60">
        <v>173.509837973</v>
      </c>
      <c r="F79" s="61">
        <v>121.917684862</v>
      </c>
      <c r="G79" s="61">
        <v>56.520921663000003</v>
      </c>
      <c r="H79" s="61">
        <v>73.496488579000001</v>
      </c>
      <c r="I79" s="62">
        <v>462.27451374899999</v>
      </c>
      <c r="J79" s="74">
        <v>885.85158681400003</v>
      </c>
      <c r="K79" s="74">
        <v>1626.7114737700001</v>
      </c>
      <c r="L79" s="60">
        <v>657.74950766400002</v>
      </c>
      <c r="M79" s="61">
        <v>639.83111200500002</v>
      </c>
      <c r="N79" s="61">
        <v>27.235828837</v>
      </c>
      <c r="O79" s="61">
        <v>15.23942939</v>
      </c>
      <c r="P79" s="61">
        <v>38.195025561000001</v>
      </c>
      <c r="Q79" s="61">
        <v>27.778200408</v>
      </c>
      <c r="R79" s="61">
        <v>218.17461570200001</v>
      </c>
      <c r="S79" s="63">
        <v>2.5077542030000002</v>
      </c>
      <c r="T79" s="162">
        <v>10.995537661</v>
      </c>
      <c r="U79" s="52">
        <v>3350.6500053220002</v>
      </c>
      <c r="V79" s="52">
        <v>37.091400326333336</v>
      </c>
      <c r="W79" s="52">
        <v>860.35305854866658</v>
      </c>
      <c r="X79" s="121">
        <v>169.34303915766668</v>
      </c>
      <c r="Y79" s="121">
        <v>117.07797840000001</v>
      </c>
      <c r="Z79" s="121">
        <v>58.367606702333326</v>
      </c>
      <c r="AA79" s="121">
        <v>76.611825402333338</v>
      </c>
      <c r="AB79" s="121">
        <v>438.95260888633334</v>
      </c>
      <c r="AC79" s="52">
        <v>890.34916424799997</v>
      </c>
      <c r="AD79" s="52">
        <v>1556.5170865293333</v>
      </c>
      <c r="AE79" s="121">
        <v>628.82126428433332</v>
      </c>
      <c r="AF79" s="121">
        <v>637.17224330733336</v>
      </c>
      <c r="AG79" s="121">
        <v>23.655744647666669</v>
      </c>
      <c r="AH79" s="121">
        <v>8.366790743000001</v>
      </c>
      <c r="AI79" s="121">
        <v>34.103338685000004</v>
      </c>
      <c r="AJ79" s="121">
        <v>26.418615377999998</v>
      </c>
      <c r="AK79" s="121">
        <v>194.99602510400004</v>
      </c>
      <c r="AL79" s="121">
        <v>2.9830643800000001</v>
      </c>
      <c r="AM79" s="52">
        <v>6.339295669666666</v>
      </c>
      <c r="AN79" s="53">
        <v>24044.553962686001</v>
      </c>
      <c r="AO79" s="53">
        <v>89.912586407999996</v>
      </c>
      <c r="AP79" s="53">
        <v>7720.0041596560004</v>
      </c>
      <c r="AQ79" s="122">
        <v>1766.3460225000001</v>
      </c>
      <c r="AR79" s="122">
        <v>2410.311599824</v>
      </c>
      <c r="AS79" s="122">
        <v>279.51273006500003</v>
      </c>
      <c r="AT79" s="122">
        <v>201.176129438</v>
      </c>
      <c r="AU79" s="122">
        <v>3062.657677829</v>
      </c>
      <c r="AV79" s="53">
        <v>3607.2335907200004</v>
      </c>
      <c r="AW79" s="53">
        <v>12559.917453961001</v>
      </c>
      <c r="AX79" s="122">
        <v>6022.5349789060001</v>
      </c>
      <c r="AY79" s="122">
        <v>4410.5030498630003</v>
      </c>
      <c r="AZ79" s="122">
        <v>201.21292592700001</v>
      </c>
      <c r="BA79" s="122">
        <v>86.240685026999998</v>
      </c>
      <c r="BB79" s="122">
        <v>186.78981224</v>
      </c>
      <c r="BC79" s="122">
        <v>215.139287271</v>
      </c>
      <c r="BD79" s="122">
        <v>1393.7125316209999</v>
      </c>
      <c r="BE79" s="122">
        <v>43.784183106</v>
      </c>
      <c r="BF79" s="53">
        <v>67.486171940999995</v>
      </c>
    </row>
    <row r="80" spans="1:58" x14ac:dyDescent="0.25">
      <c r="A80" s="37" t="s">
        <v>207</v>
      </c>
      <c r="B80" s="59">
        <v>3504.9621156619996</v>
      </c>
      <c r="C80" s="74">
        <v>29.61525623</v>
      </c>
      <c r="D80" s="74">
        <v>969.9597806459999</v>
      </c>
      <c r="E80" s="60">
        <v>180.98442677099999</v>
      </c>
      <c r="F80" s="61">
        <v>123.271457376</v>
      </c>
      <c r="G80" s="61">
        <v>74.324739829999999</v>
      </c>
      <c r="H80" s="61">
        <v>91.520695060999998</v>
      </c>
      <c r="I80" s="62">
        <v>499.85846160800003</v>
      </c>
      <c r="J80" s="74">
        <v>866.27813912399995</v>
      </c>
      <c r="K80" s="74">
        <v>1631.6573590620001</v>
      </c>
      <c r="L80" s="60">
        <v>614.47433933800005</v>
      </c>
      <c r="M80" s="61">
        <v>726.94037064999998</v>
      </c>
      <c r="N80" s="61">
        <v>25.233872352999999</v>
      </c>
      <c r="O80" s="61">
        <v>8.5979776149999996</v>
      </c>
      <c r="P80" s="61">
        <v>45.664814446000001</v>
      </c>
      <c r="Q80" s="61">
        <v>5.731985077</v>
      </c>
      <c r="R80" s="61">
        <v>202.72120555199999</v>
      </c>
      <c r="S80" s="63">
        <v>2.2927940310000001</v>
      </c>
      <c r="T80" s="162">
        <v>7.4515805999999998</v>
      </c>
      <c r="U80" s="52">
        <v>3574.1326632543332</v>
      </c>
      <c r="V80" s="52">
        <v>32.183786901333335</v>
      </c>
      <c r="W80" s="52">
        <v>1035.7890642519999</v>
      </c>
      <c r="X80" s="121">
        <v>174.78448670766667</v>
      </c>
      <c r="Y80" s="121">
        <v>142.49220489000001</v>
      </c>
      <c r="Z80" s="121">
        <v>65.859419522333326</v>
      </c>
      <c r="AA80" s="121">
        <v>85.051480118666674</v>
      </c>
      <c r="AB80" s="121">
        <v>567.60147301333325</v>
      </c>
      <c r="AC80" s="52">
        <v>870.78380641366675</v>
      </c>
      <c r="AD80" s="52">
        <v>1628.9844645226667</v>
      </c>
      <c r="AE80" s="121">
        <v>655.41944178300002</v>
      </c>
      <c r="AF80" s="121">
        <v>692.78601479499991</v>
      </c>
      <c r="AG80" s="121">
        <v>27.402852683999999</v>
      </c>
      <c r="AH80" s="121">
        <v>8.8209474416666662</v>
      </c>
      <c r="AI80" s="121">
        <v>46.383514155999997</v>
      </c>
      <c r="AJ80" s="121">
        <v>10.635629677666666</v>
      </c>
      <c r="AK80" s="121">
        <v>184.62215984166667</v>
      </c>
      <c r="AL80" s="121">
        <v>2.9139041436666666</v>
      </c>
      <c r="AM80" s="52">
        <v>6.3915411646666671</v>
      </c>
      <c r="AN80" s="53">
        <v>25635.589707382002</v>
      </c>
      <c r="AO80" s="53">
        <v>60.286911794999995</v>
      </c>
      <c r="AP80" s="53">
        <v>10267.048303055</v>
      </c>
      <c r="AQ80" s="122">
        <v>1775.0895776470002</v>
      </c>
      <c r="AR80" s="122">
        <v>3329.6002322709996</v>
      </c>
      <c r="AS80" s="122">
        <v>343.72886624399996</v>
      </c>
      <c r="AT80" s="122">
        <v>204.731073786</v>
      </c>
      <c r="AU80" s="122">
        <v>4613.8985531070002</v>
      </c>
      <c r="AV80" s="53">
        <v>3466.2313577979999</v>
      </c>
      <c r="AW80" s="53">
        <v>11784.563052433999</v>
      </c>
      <c r="AX80" s="122">
        <v>5807.7123933809999</v>
      </c>
      <c r="AY80" s="122">
        <v>4173.362019962</v>
      </c>
      <c r="AZ80" s="122">
        <v>222.878740048</v>
      </c>
      <c r="BA80" s="122">
        <v>34.017701776000003</v>
      </c>
      <c r="BB80" s="122">
        <v>175.179372992</v>
      </c>
      <c r="BC80" s="122">
        <v>5.097544246</v>
      </c>
      <c r="BD80" s="122">
        <v>1317.410519519</v>
      </c>
      <c r="BE80" s="122">
        <v>48.904760509999996</v>
      </c>
      <c r="BF80" s="53">
        <v>57.460082300000003</v>
      </c>
    </row>
    <row r="81" spans="1:58" x14ac:dyDescent="0.25">
      <c r="A81" s="37" t="s">
        <v>208</v>
      </c>
      <c r="B81" s="59">
        <v>3505.8555457319999</v>
      </c>
      <c r="C81" s="74">
        <v>60.966650012000002</v>
      </c>
      <c r="D81" s="74">
        <v>989.53401712499999</v>
      </c>
      <c r="E81" s="60">
        <v>164.42987943</v>
      </c>
      <c r="F81" s="61">
        <v>118.956183252</v>
      </c>
      <c r="G81" s="61">
        <v>62.510109505999999</v>
      </c>
      <c r="H81" s="61">
        <v>101.289529292</v>
      </c>
      <c r="I81" s="62">
        <v>542.34831564499996</v>
      </c>
      <c r="J81" s="74">
        <v>827.64225054999997</v>
      </c>
      <c r="K81" s="74">
        <v>1620.3811954490002</v>
      </c>
      <c r="L81" s="60">
        <v>559.75004843800002</v>
      </c>
      <c r="M81" s="61">
        <v>786.66690570599997</v>
      </c>
      <c r="N81" s="61">
        <v>17.749965305</v>
      </c>
      <c r="O81" s="61">
        <v>9.2607569640000005</v>
      </c>
      <c r="P81" s="61">
        <v>13.312338135999999</v>
      </c>
      <c r="Q81" s="61">
        <v>3.8586487350000001</v>
      </c>
      <c r="R81" s="61">
        <v>228.432005108</v>
      </c>
      <c r="S81" s="63">
        <v>1.3505270570000001</v>
      </c>
      <c r="T81" s="162">
        <v>7.331432596</v>
      </c>
      <c r="U81" s="52">
        <v>3475.5981198216668</v>
      </c>
      <c r="V81" s="52">
        <v>48.150197741333329</v>
      </c>
      <c r="W81" s="52">
        <v>986.78649819899999</v>
      </c>
      <c r="X81" s="121">
        <v>171.75932737466667</v>
      </c>
      <c r="Y81" s="121">
        <v>137.836267865</v>
      </c>
      <c r="Z81" s="121">
        <v>64.303041487333331</v>
      </c>
      <c r="AA81" s="121">
        <v>95.920704593333326</v>
      </c>
      <c r="AB81" s="121">
        <v>516.96715687866674</v>
      </c>
      <c r="AC81" s="52">
        <v>827.31872690399996</v>
      </c>
      <c r="AD81" s="52">
        <v>1607.6672609226669</v>
      </c>
      <c r="AE81" s="121">
        <v>611.51811834900002</v>
      </c>
      <c r="AF81" s="121">
        <v>707.59731671299994</v>
      </c>
      <c r="AG81" s="121">
        <v>20.667687848666663</v>
      </c>
      <c r="AH81" s="121">
        <v>7.9049922740000005</v>
      </c>
      <c r="AI81" s="121">
        <v>15.318595655999999</v>
      </c>
      <c r="AJ81" s="121">
        <v>5.9844067623333332</v>
      </c>
      <c r="AK81" s="121">
        <v>236.562311346</v>
      </c>
      <c r="AL81" s="121">
        <v>2.1138319736666666</v>
      </c>
      <c r="AM81" s="52">
        <v>5.6754360546666662</v>
      </c>
      <c r="AN81" s="53">
        <v>23735.275646959999</v>
      </c>
      <c r="AO81" s="53">
        <v>84.833251504000003</v>
      </c>
      <c r="AP81" s="53">
        <v>9288.5291247050009</v>
      </c>
      <c r="AQ81" s="122">
        <v>1698.5714257029999</v>
      </c>
      <c r="AR81" s="122">
        <v>3132.1764463319996</v>
      </c>
      <c r="AS81" s="122">
        <v>272.231806898</v>
      </c>
      <c r="AT81" s="122">
        <v>206.22104293899997</v>
      </c>
      <c r="AU81" s="122">
        <v>3979.3284028329999</v>
      </c>
      <c r="AV81" s="53">
        <v>3341.4735322430001</v>
      </c>
      <c r="AW81" s="53">
        <v>10983.241866044</v>
      </c>
      <c r="AX81" s="122">
        <v>4998.4009902039998</v>
      </c>
      <c r="AY81" s="122">
        <v>3980.7163065969999</v>
      </c>
      <c r="AZ81" s="122">
        <v>221.945072928</v>
      </c>
      <c r="BA81" s="122">
        <v>13.372834375999998</v>
      </c>
      <c r="BB81" s="122">
        <v>17.176174432</v>
      </c>
      <c r="BC81" s="122">
        <v>48.053390392000004</v>
      </c>
      <c r="BD81" s="122">
        <v>1671.0718884140001</v>
      </c>
      <c r="BE81" s="122">
        <v>32.505208701000001</v>
      </c>
      <c r="BF81" s="53">
        <v>37.197872464</v>
      </c>
    </row>
    <row r="82" spans="1:58" s="106" customFormat="1" x14ac:dyDescent="0.25">
      <c r="A82" s="98" t="s">
        <v>209</v>
      </c>
      <c r="B82" s="99">
        <v>3215.4340034290003</v>
      </c>
      <c r="C82" s="100">
        <v>47.940173268999999</v>
      </c>
      <c r="D82" s="100">
        <v>854.10312042800001</v>
      </c>
      <c r="E82" s="101">
        <v>148.38387052600001</v>
      </c>
      <c r="F82" s="102">
        <v>85.678133563000003</v>
      </c>
      <c r="G82" s="102">
        <v>52.245005153999998</v>
      </c>
      <c r="H82" s="102">
        <v>90.597143768999999</v>
      </c>
      <c r="I82" s="103">
        <v>477.19896741600002</v>
      </c>
      <c r="J82" s="100">
        <v>851.97282460899999</v>
      </c>
      <c r="K82" s="100">
        <v>1449.8731087030003</v>
      </c>
      <c r="L82" s="101">
        <v>617.30633782500001</v>
      </c>
      <c r="M82" s="102">
        <v>550.26724786499994</v>
      </c>
      <c r="N82" s="102">
        <v>13.834552707</v>
      </c>
      <c r="O82" s="102">
        <v>14.675563245999999</v>
      </c>
      <c r="P82" s="102">
        <v>13.110169833</v>
      </c>
      <c r="Q82" s="102">
        <v>0.39134835299999998</v>
      </c>
      <c r="R82" s="102">
        <v>236.961427872</v>
      </c>
      <c r="S82" s="104">
        <v>3.3264610019999998</v>
      </c>
      <c r="T82" s="163">
        <v>11.54477642</v>
      </c>
      <c r="U82" s="100">
        <v>3321.7092140396667</v>
      </c>
      <c r="V82" s="100">
        <v>64.753309072666667</v>
      </c>
      <c r="W82" s="100">
        <v>883.82784854599993</v>
      </c>
      <c r="X82" s="120">
        <v>147.45918929666666</v>
      </c>
      <c r="Y82" s="120">
        <v>128.64145459433334</v>
      </c>
      <c r="Z82" s="120">
        <v>54.368426901333329</v>
      </c>
      <c r="AA82" s="120">
        <v>95.072707465000008</v>
      </c>
      <c r="AB82" s="120">
        <v>458.28607028866662</v>
      </c>
      <c r="AC82" s="100">
        <v>807.80740865166672</v>
      </c>
      <c r="AD82" s="100">
        <v>1554.7371105650002</v>
      </c>
      <c r="AE82" s="120">
        <v>598.40151222866666</v>
      </c>
      <c r="AF82" s="120">
        <v>691.75278596400005</v>
      </c>
      <c r="AG82" s="120">
        <v>17.08397429</v>
      </c>
      <c r="AH82" s="120">
        <v>13.514535555333334</v>
      </c>
      <c r="AI82" s="120">
        <v>11.872005376666666</v>
      </c>
      <c r="AJ82" s="120">
        <v>0.89376296133333322</v>
      </c>
      <c r="AK82" s="120">
        <v>218.40098269933333</v>
      </c>
      <c r="AL82" s="120">
        <v>2.8175514896666667</v>
      </c>
      <c r="AM82" s="100">
        <v>10.583537204333334</v>
      </c>
      <c r="AN82" s="100">
        <v>23588.798410278003</v>
      </c>
      <c r="AO82" s="100">
        <v>122.508056787</v>
      </c>
      <c r="AP82" s="100">
        <v>8271.9786895739999</v>
      </c>
      <c r="AQ82" s="120">
        <v>1571.99556364</v>
      </c>
      <c r="AR82" s="120">
        <v>3092.2467723780001</v>
      </c>
      <c r="AS82" s="120">
        <v>266.96974189500003</v>
      </c>
      <c r="AT82" s="120">
        <v>147.33975110699998</v>
      </c>
      <c r="AU82" s="120">
        <v>3193.4268605540001</v>
      </c>
      <c r="AV82" s="100">
        <v>3486.624755156</v>
      </c>
      <c r="AW82" s="100">
        <v>11625.919821996</v>
      </c>
      <c r="AX82" s="120">
        <v>5529.7838157019996</v>
      </c>
      <c r="AY82" s="120">
        <v>3785.9587071830001</v>
      </c>
      <c r="AZ82" s="120">
        <v>237.80952836500001</v>
      </c>
      <c r="BA82" s="120">
        <v>29.201231715000002</v>
      </c>
      <c r="BB82" s="120">
        <v>22.025156490000001</v>
      </c>
      <c r="BC82" s="120">
        <v>12.007073353000001</v>
      </c>
      <c r="BD82" s="120">
        <v>1963.832077221</v>
      </c>
      <c r="BE82" s="120">
        <v>45.302231966999997</v>
      </c>
      <c r="BF82" s="100">
        <v>81.767086764999988</v>
      </c>
    </row>
    <row r="83" spans="1:58" x14ac:dyDescent="0.25">
      <c r="A83" s="37" t="s">
        <v>210</v>
      </c>
      <c r="B83" s="59">
        <v>3203.9547369929996</v>
      </c>
      <c r="C83" s="74">
        <v>64.484097585000001</v>
      </c>
      <c r="D83" s="74">
        <v>853.615468061</v>
      </c>
      <c r="E83" s="60">
        <v>156.884962102</v>
      </c>
      <c r="F83" s="61">
        <v>121.93114848099999</v>
      </c>
      <c r="G83" s="61">
        <v>64.290451646999998</v>
      </c>
      <c r="H83" s="61">
        <v>80.363064558000005</v>
      </c>
      <c r="I83" s="62">
        <v>430.14584127299997</v>
      </c>
      <c r="J83" s="74">
        <v>805.99142355100003</v>
      </c>
      <c r="K83" s="74">
        <v>1472.3115561869997</v>
      </c>
      <c r="L83" s="60">
        <v>565.95067008299998</v>
      </c>
      <c r="M83" s="61">
        <v>643.39774964799994</v>
      </c>
      <c r="N83" s="61">
        <v>20.905713086999999</v>
      </c>
      <c r="O83" s="61">
        <v>17.428134483000001</v>
      </c>
      <c r="P83" s="61">
        <v>8.90771318</v>
      </c>
      <c r="Q83" s="61">
        <v>4.6475025289999996</v>
      </c>
      <c r="R83" s="61">
        <v>201.19813030399999</v>
      </c>
      <c r="S83" s="63">
        <v>9.8759428729999996</v>
      </c>
      <c r="T83" s="162">
        <v>7.5521916090000003</v>
      </c>
      <c r="U83" s="52">
        <v>3286.5400371566666</v>
      </c>
      <c r="V83" s="52">
        <v>55.591036515666666</v>
      </c>
      <c r="W83" s="52">
        <v>869.32805473566668</v>
      </c>
      <c r="X83" s="121">
        <v>161.39974437066667</v>
      </c>
      <c r="Y83" s="121">
        <v>131.21720523266666</v>
      </c>
      <c r="Z83" s="121">
        <v>54.742977037999999</v>
      </c>
      <c r="AA83" s="121">
        <v>83.609201800999998</v>
      </c>
      <c r="AB83" s="121">
        <v>438.3589262933333</v>
      </c>
      <c r="AC83" s="52">
        <v>813.41735896833336</v>
      </c>
      <c r="AD83" s="52">
        <v>1539.9320242153335</v>
      </c>
      <c r="AE83" s="121">
        <v>604.78601818300001</v>
      </c>
      <c r="AF83" s="121">
        <v>660.4526217240001</v>
      </c>
      <c r="AG83" s="121">
        <v>21.288511997333334</v>
      </c>
      <c r="AH83" s="121">
        <v>17.179974708666666</v>
      </c>
      <c r="AI83" s="121">
        <v>11.254107970666666</v>
      </c>
      <c r="AJ83" s="121">
        <v>4.3832572653333335</v>
      </c>
      <c r="AK83" s="121">
        <v>214.19227190633333</v>
      </c>
      <c r="AL83" s="121">
        <v>6.3952604600000003</v>
      </c>
      <c r="AM83" s="52">
        <v>8.2715627216666672</v>
      </c>
      <c r="AN83" s="53">
        <v>23779.571217425997</v>
      </c>
      <c r="AO83" s="53">
        <v>90.106276444000002</v>
      </c>
      <c r="AP83" s="53">
        <v>8753.9341182839999</v>
      </c>
      <c r="AQ83" s="122">
        <v>1713.7451882099999</v>
      </c>
      <c r="AR83" s="122">
        <v>3436.295300881</v>
      </c>
      <c r="AS83" s="122">
        <v>256.85128478600001</v>
      </c>
      <c r="AT83" s="122">
        <v>179.529035134</v>
      </c>
      <c r="AU83" s="122">
        <v>3167.5133092729998</v>
      </c>
      <c r="AV83" s="53">
        <v>3359.7679545820001</v>
      </c>
      <c r="AW83" s="53">
        <v>11478.119041187001</v>
      </c>
      <c r="AX83" s="122">
        <v>5027.7175756010001</v>
      </c>
      <c r="AY83" s="122">
        <v>4180.0636242090004</v>
      </c>
      <c r="AZ83" s="122">
        <v>283.74575807899998</v>
      </c>
      <c r="BA83" s="122">
        <v>24.082442602999997</v>
      </c>
      <c r="BB83" s="122">
        <v>13.345766726000001</v>
      </c>
      <c r="BC83" s="122">
        <v>138.46448952600002</v>
      </c>
      <c r="BD83" s="122">
        <v>1750.9579869429999</v>
      </c>
      <c r="BE83" s="122">
        <v>59.741397500000005</v>
      </c>
      <c r="BF83" s="53">
        <v>97.643826928999999</v>
      </c>
    </row>
    <row r="84" spans="1:58" x14ac:dyDescent="0.25">
      <c r="A84" s="37" t="s">
        <v>211</v>
      </c>
      <c r="B84" s="59">
        <v>2964.238205658</v>
      </c>
      <c r="C84" s="74">
        <v>67.371456093999996</v>
      </c>
      <c r="D84" s="74">
        <v>772.111579893</v>
      </c>
      <c r="E84" s="60">
        <v>148.91436347199999</v>
      </c>
      <c r="F84" s="61">
        <v>116.93515580899999</v>
      </c>
      <c r="G84" s="61">
        <v>57.397469577000003</v>
      </c>
      <c r="H84" s="61">
        <v>92.965081871999999</v>
      </c>
      <c r="I84" s="62">
        <v>355.899509163</v>
      </c>
      <c r="J84" s="74">
        <v>781.89067405399999</v>
      </c>
      <c r="K84" s="74">
        <v>1330.0676827280001</v>
      </c>
      <c r="L84" s="60">
        <v>451.73490649000001</v>
      </c>
      <c r="M84" s="61">
        <v>598.171327744</v>
      </c>
      <c r="N84" s="61">
        <v>20.649610636999999</v>
      </c>
      <c r="O84" s="61">
        <v>17.877900360000002</v>
      </c>
      <c r="P84" s="61">
        <v>6.5865948689999998</v>
      </c>
      <c r="Q84" s="61">
        <v>2.4464495230000001</v>
      </c>
      <c r="R84" s="61">
        <v>223.191471863</v>
      </c>
      <c r="S84" s="63">
        <v>9.4094212420000005</v>
      </c>
      <c r="T84" s="162">
        <v>12.796812889</v>
      </c>
      <c r="U84" s="52">
        <v>3092.9039672023332</v>
      </c>
      <c r="V84" s="52">
        <v>63.615734903333333</v>
      </c>
      <c r="W84" s="52">
        <v>824.32143085300004</v>
      </c>
      <c r="X84" s="121">
        <v>158.00496259099998</v>
      </c>
      <c r="Y84" s="121">
        <v>142.59196198999999</v>
      </c>
      <c r="Z84" s="121">
        <v>57.283299090333337</v>
      </c>
      <c r="AA84" s="121">
        <v>92.905308218333332</v>
      </c>
      <c r="AB84" s="121">
        <v>373.5358989633333</v>
      </c>
      <c r="AC84" s="52">
        <v>741.26916822400005</v>
      </c>
      <c r="AD84" s="52">
        <v>1447.3897572626665</v>
      </c>
      <c r="AE84" s="121">
        <v>530.9564704866666</v>
      </c>
      <c r="AF84" s="121">
        <v>630.46747359199992</v>
      </c>
      <c r="AG84" s="121">
        <v>32.920331401333335</v>
      </c>
      <c r="AH84" s="121">
        <v>19.401499836666666</v>
      </c>
      <c r="AI84" s="121">
        <v>7.5136988346666671</v>
      </c>
      <c r="AJ84" s="121">
        <v>2.9335668629999998</v>
      </c>
      <c r="AK84" s="121">
        <v>212.31436425666666</v>
      </c>
      <c r="AL84" s="121">
        <v>10.882351991666667</v>
      </c>
      <c r="AM84" s="52">
        <v>16.307875959333334</v>
      </c>
      <c r="AN84" s="53">
        <v>21907.681831672002</v>
      </c>
      <c r="AO84" s="53">
        <v>129.11476896599999</v>
      </c>
      <c r="AP84" s="53">
        <v>8270.2955866939992</v>
      </c>
      <c r="AQ84" s="122">
        <v>1672.525507218</v>
      </c>
      <c r="AR84" s="122">
        <v>3280.6433422629998</v>
      </c>
      <c r="AS84" s="122">
        <v>287.95318850399997</v>
      </c>
      <c r="AT84" s="122">
        <v>162.03845170800003</v>
      </c>
      <c r="AU84" s="122">
        <v>2867.1350970009998</v>
      </c>
      <c r="AV84" s="53">
        <v>3045.4017729800003</v>
      </c>
      <c r="AW84" s="53">
        <v>10331.767366343</v>
      </c>
      <c r="AX84" s="122">
        <v>4558.7065122009999</v>
      </c>
      <c r="AY84" s="122">
        <v>3575.541045722</v>
      </c>
      <c r="AZ84" s="122">
        <v>490.06295232299999</v>
      </c>
      <c r="BA84" s="122">
        <v>22.988390497000001</v>
      </c>
      <c r="BB84" s="122">
        <v>10.82337618</v>
      </c>
      <c r="BC84" s="122">
        <v>23.659363716999998</v>
      </c>
      <c r="BD84" s="122">
        <v>1569.421209459</v>
      </c>
      <c r="BE84" s="122">
        <v>80.564516244000004</v>
      </c>
      <c r="BF84" s="53">
        <v>131.102336689</v>
      </c>
    </row>
    <row r="85" spans="1:58" x14ac:dyDescent="0.25">
      <c r="A85" s="37" t="s">
        <v>212</v>
      </c>
      <c r="B85" s="59">
        <v>3328.8769725330003</v>
      </c>
      <c r="C85" s="74">
        <v>88.572295616000005</v>
      </c>
      <c r="D85" s="74">
        <v>779.59847214000001</v>
      </c>
      <c r="E85" s="60">
        <v>153.83060429599999</v>
      </c>
      <c r="F85" s="61">
        <v>132.79688824499999</v>
      </c>
      <c r="G85" s="61">
        <v>48.947847576999997</v>
      </c>
      <c r="H85" s="61">
        <v>98.089932645000005</v>
      </c>
      <c r="I85" s="62">
        <v>345.93319937699999</v>
      </c>
      <c r="J85" s="74">
        <v>888.61497760700001</v>
      </c>
      <c r="K85" s="74">
        <v>1550.5308657370003</v>
      </c>
      <c r="L85" s="60">
        <v>513.90439233200004</v>
      </c>
      <c r="M85" s="61">
        <v>733.01468603800004</v>
      </c>
      <c r="N85" s="61">
        <v>34.010150709999998</v>
      </c>
      <c r="O85" s="61">
        <v>26.416298693000002</v>
      </c>
      <c r="P85" s="61">
        <v>5.2444122399999999</v>
      </c>
      <c r="Q85" s="61">
        <v>0.97118745200000001</v>
      </c>
      <c r="R85" s="61">
        <v>229.006001166</v>
      </c>
      <c r="S85" s="63">
        <v>7.963737106</v>
      </c>
      <c r="T85" s="162">
        <v>21.560361433000001</v>
      </c>
      <c r="U85" s="52">
        <v>3322.3409926593326</v>
      </c>
      <c r="V85" s="52">
        <v>87.200902864666659</v>
      </c>
      <c r="W85" s="52">
        <v>844.53110291199994</v>
      </c>
      <c r="X85" s="121">
        <v>167.69227053866666</v>
      </c>
      <c r="Y85" s="121">
        <v>144.18315902033331</v>
      </c>
      <c r="Z85" s="121">
        <v>56.176531304999997</v>
      </c>
      <c r="AA85" s="121">
        <v>92.587379161666661</v>
      </c>
      <c r="AB85" s="121">
        <v>383.89176288633331</v>
      </c>
      <c r="AC85" s="52">
        <v>851.30630265366665</v>
      </c>
      <c r="AD85" s="52">
        <v>1527.5991752030002</v>
      </c>
      <c r="AE85" s="121">
        <v>531.90393365699993</v>
      </c>
      <c r="AF85" s="121">
        <v>694.48687821500005</v>
      </c>
      <c r="AG85" s="121">
        <v>39.956965982333337</v>
      </c>
      <c r="AH85" s="121">
        <v>19.54056018533333</v>
      </c>
      <c r="AI85" s="121">
        <v>8.0035617786666666</v>
      </c>
      <c r="AJ85" s="121">
        <v>3.6824708246666664</v>
      </c>
      <c r="AK85" s="121">
        <v>219.86639203133333</v>
      </c>
      <c r="AL85" s="121">
        <v>10.158412528666666</v>
      </c>
      <c r="AM85" s="52">
        <v>11.703509025999999</v>
      </c>
      <c r="AN85" s="53">
        <v>23105.129025777998</v>
      </c>
      <c r="AO85" s="53">
        <v>209.381843164</v>
      </c>
      <c r="AP85" s="53">
        <v>8674.3132995489996</v>
      </c>
      <c r="AQ85" s="122">
        <v>1684.3455738299999</v>
      </c>
      <c r="AR85" s="122">
        <v>3507.0912236759996</v>
      </c>
      <c r="AS85" s="122">
        <v>278.41409034900005</v>
      </c>
      <c r="AT85" s="122">
        <v>192.553360621</v>
      </c>
      <c r="AU85" s="122">
        <v>3011.9090510729998</v>
      </c>
      <c r="AV85" s="53">
        <v>3174.6897930060004</v>
      </c>
      <c r="AW85" s="53">
        <v>10985.884327212998</v>
      </c>
      <c r="AX85" s="122">
        <v>4483.3834515340004</v>
      </c>
      <c r="AY85" s="122">
        <v>3892.2567001859998</v>
      </c>
      <c r="AZ85" s="122">
        <v>739.51821155800008</v>
      </c>
      <c r="BA85" s="122">
        <v>38.094312252999998</v>
      </c>
      <c r="BB85" s="122">
        <v>19.101372924</v>
      </c>
      <c r="BC85" s="122">
        <v>78.285240713000007</v>
      </c>
      <c r="BD85" s="122">
        <v>1630.3700328700002</v>
      </c>
      <c r="BE85" s="122">
        <v>104.875005175</v>
      </c>
      <c r="BF85" s="53">
        <v>60.859762846000002</v>
      </c>
    </row>
    <row r="86" spans="1:58" s="106" customFormat="1" x14ac:dyDescent="0.25">
      <c r="A86" s="98" t="s">
        <v>213</v>
      </c>
      <c r="B86" s="99">
        <v>3298.6445995419999</v>
      </c>
      <c r="C86" s="100">
        <v>47.452121871000003</v>
      </c>
      <c r="D86" s="100">
        <v>761.26696622199995</v>
      </c>
      <c r="E86" s="101">
        <v>161.68878454899999</v>
      </c>
      <c r="F86" s="102">
        <v>125.365254092</v>
      </c>
      <c r="G86" s="102">
        <v>38.985560708000001</v>
      </c>
      <c r="H86" s="102">
        <v>109.474604816</v>
      </c>
      <c r="I86" s="103">
        <v>325.75276205699998</v>
      </c>
      <c r="J86" s="100">
        <v>879.812640966</v>
      </c>
      <c r="K86" s="100">
        <v>1590.226296587</v>
      </c>
      <c r="L86" s="101">
        <v>554.83432115200003</v>
      </c>
      <c r="M86" s="102">
        <v>742.514253607</v>
      </c>
      <c r="N86" s="102">
        <v>33.958467632999998</v>
      </c>
      <c r="O86" s="102">
        <v>37.804180080000002</v>
      </c>
      <c r="P86" s="102">
        <v>11.223115961</v>
      </c>
      <c r="Q86" s="102">
        <v>0.39379354300000002</v>
      </c>
      <c r="R86" s="102">
        <v>196.10918416600001</v>
      </c>
      <c r="S86" s="104">
        <v>13.388980445</v>
      </c>
      <c r="T86" s="163">
        <v>19.886573896000002</v>
      </c>
      <c r="U86" s="100">
        <v>3358.9888258336669</v>
      </c>
      <c r="V86" s="100">
        <v>74.109406128666663</v>
      </c>
      <c r="W86" s="100">
        <v>797.68235891633333</v>
      </c>
      <c r="X86" s="120">
        <v>158.83096473999998</v>
      </c>
      <c r="Y86" s="120">
        <v>156.30150214233331</v>
      </c>
      <c r="Z86" s="120">
        <v>37.192564752000003</v>
      </c>
      <c r="AA86" s="120">
        <v>104.67950988933335</v>
      </c>
      <c r="AB86" s="120">
        <v>340.67781739266667</v>
      </c>
      <c r="AC86" s="100">
        <v>877.22853887600002</v>
      </c>
      <c r="AD86" s="100">
        <v>1589.7423156786665</v>
      </c>
      <c r="AE86" s="120">
        <v>543.02675638700009</v>
      </c>
      <c r="AF86" s="120">
        <v>749.75261218699995</v>
      </c>
      <c r="AG86" s="120">
        <v>36.138897051999997</v>
      </c>
      <c r="AH86" s="120">
        <v>34.632068877999998</v>
      </c>
      <c r="AI86" s="120">
        <v>10.777903981</v>
      </c>
      <c r="AJ86" s="120">
        <v>0.81199706333333321</v>
      </c>
      <c r="AK86" s="120">
        <v>203.54363459566665</v>
      </c>
      <c r="AL86" s="120">
        <v>11.058445534666667</v>
      </c>
      <c r="AM86" s="100">
        <v>20.226206233999999</v>
      </c>
      <c r="AN86" s="100">
        <v>23766.168907016003</v>
      </c>
      <c r="AO86" s="100">
        <v>181.39711636300001</v>
      </c>
      <c r="AP86" s="100">
        <v>8716.0430429340013</v>
      </c>
      <c r="AQ86" s="120">
        <v>1894.7818322620001</v>
      </c>
      <c r="AR86" s="120">
        <v>3522.0267550520002</v>
      </c>
      <c r="AS86" s="120">
        <v>140.68917974499999</v>
      </c>
      <c r="AT86" s="120">
        <v>244.51198957599999</v>
      </c>
      <c r="AU86" s="120">
        <v>2914.0332862989999</v>
      </c>
      <c r="AV86" s="100">
        <v>3434.362104846</v>
      </c>
      <c r="AW86" s="100">
        <v>11364.763388418001</v>
      </c>
      <c r="AX86" s="120">
        <v>5217.6096138620005</v>
      </c>
      <c r="AY86" s="120">
        <v>3883.243924163</v>
      </c>
      <c r="AZ86" s="120">
        <v>459.95336368900007</v>
      </c>
      <c r="BA86" s="120">
        <v>60.942701552999999</v>
      </c>
      <c r="BB86" s="120">
        <v>29.707515301999997</v>
      </c>
      <c r="BC86" s="120">
        <v>21.379075847999999</v>
      </c>
      <c r="BD86" s="120">
        <v>1651.2405781460002</v>
      </c>
      <c r="BE86" s="120">
        <v>40.686615854999999</v>
      </c>
      <c r="BF86" s="100">
        <v>69.603254454999998</v>
      </c>
    </row>
    <row r="87" spans="1:58" x14ac:dyDescent="0.25">
      <c r="A87" s="98" t="s">
        <v>214</v>
      </c>
      <c r="B87" s="99">
        <v>3391.1229008999999</v>
      </c>
      <c r="C87" s="100">
        <v>64.749126528999994</v>
      </c>
      <c r="D87" s="100">
        <v>8.6538811751581104</v>
      </c>
      <c r="E87" s="101">
        <v>172.13793000000001</v>
      </c>
      <c r="F87" s="102">
        <v>107.011973177</v>
      </c>
      <c r="G87" s="102">
        <v>36.614089405999998</v>
      </c>
      <c r="H87" s="102">
        <v>106.566270745</v>
      </c>
      <c r="I87" s="103">
        <v>363.22451874900003</v>
      </c>
      <c r="J87" s="100">
        <v>890.99589851899998</v>
      </c>
      <c r="K87" s="100">
        <v>1633.2504006750003</v>
      </c>
      <c r="L87" s="101">
        <v>510.578321496</v>
      </c>
      <c r="M87" s="102">
        <v>809.50742441</v>
      </c>
      <c r="N87" s="102">
        <v>38.366278489000003</v>
      </c>
      <c r="O87" s="102">
        <v>31.603740330000001</v>
      </c>
      <c r="P87" s="102">
        <v>27.171508454000001</v>
      </c>
      <c r="Q87" s="102">
        <v>0</v>
      </c>
      <c r="R87" s="102">
        <v>201.57019746700001</v>
      </c>
      <c r="S87" s="104">
        <v>14.452930028999999</v>
      </c>
      <c r="T87" s="163">
        <v>16.572693099999999</v>
      </c>
      <c r="U87" s="100">
        <v>3423.3548247956664</v>
      </c>
      <c r="V87" s="100">
        <v>54.814833875333328</v>
      </c>
      <c r="W87" s="100">
        <v>806.21412838499998</v>
      </c>
      <c r="X87" s="120">
        <v>158.05778909800003</v>
      </c>
      <c r="Y87" s="120">
        <v>154.05733350766664</v>
      </c>
      <c r="Z87" s="120">
        <v>34.397424532000002</v>
      </c>
      <c r="AA87" s="120">
        <v>112.709757508</v>
      </c>
      <c r="AB87" s="120">
        <v>346.99182373933331</v>
      </c>
      <c r="AC87" s="100">
        <v>866.53586228866664</v>
      </c>
      <c r="AD87" s="100">
        <v>1679.3606014710001</v>
      </c>
      <c r="AE87" s="120">
        <v>572.059365469</v>
      </c>
      <c r="AF87" s="120">
        <v>785.3521493046668</v>
      </c>
      <c r="AG87" s="120">
        <v>39.042242332333331</v>
      </c>
      <c r="AH87" s="121">
        <v>41.118609280333338</v>
      </c>
      <c r="AI87" s="121">
        <v>21.627839662666663</v>
      </c>
      <c r="AJ87" s="121">
        <v>1.9180072086666666</v>
      </c>
      <c r="AK87" s="121">
        <v>204.57389655533333</v>
      </c>
      <c r="AL87" s="121">
        <v>13.668491658000001</v>
      </c>
      <c r="AM87" s="52">
        <v>16.429398775666666</v>
      </c>
      <c r="AN87" s="53">
        <v>24504.414177801998</v>
      </c>
      <c r="AO87" s="53">
        <v>101.10680951499999</v>
      </c>
      <c r="AP87" s="53">
        <v>9275.0036432519992</v>
      </c>
      <c r="AQ87" s="122">
        <v>1941.540288573</v>
      </c>
      <c r="AR87" s="122">
        <v>3601.0428323169999</v>
      </c>
      <c r="AS87" s="122">
        <v>105.59047307100001</v>
      </c>
      <c r="AT87" s="122">
        <v>255.62186854399999</v>
      </c>
      <c r="AU87" s="122">
        <v>3371.2081807470004</v>
      </c>
      <c r="AV87" s="53">
        <v>3456.8590439870004</v>
      </c>
      <c r="AW87" s="53">
        <v>11602.487357177</v>
      </c>
      <c r="AX87" s="122">
        <v>5357.364906156</v>
      </c>
      <c r="AY87" s="122">
        <v>4019.1699262639995</v>
      </c>
      <c r="AZ87" s="122">
        <v>458.47570788900003</v>
      </c>
      <c r="BA87" s="122">
        <v>46.444713563999997</v>
      </c>
      <c r="BB87" s="122">
        <v>45.252859774000001</v>
      </c>
      <c r="BC87" s="122">
        <v>86.055909339999999</v>
      </c>
      <c r="BD87" s="122">
        <v>1546.7110580189999</v>
      </c>
      <c r="BE87" s="122">
        <v>43.012276170999996</v>
      </c>
      <c r="BF87" s="53">
        <v>68.957323871</v>
      </c>
    </row>
    <row r="88" spans="1:58" x14ac:dyDescent="0.25">
      <c r="A88" s="37" t="s">
        <v>215</v>
      </c>
      <c r="B88" s="59">
        <v>3373.5648420299995</v>
      </c>
      <c r="C88" s="74">
        <v>61.917256070999997</v>
      </c>
      <c r="D88" s="74">
        <v>768.62814744900004</v>
      </c>
      <c r="E88" s="60">
        <v>170.27023675199999</v>
      </c>
      <c r="F88" s="61">
        <v>119.45034592499999</v>
      </c>
      <c r="G88" s="61">
        <v>39.075829288000001</v>
      </c>
      <c r="H88" s="61">
        <v>129.12013156200001</v>
      </c>
      <c r="I88" s="62">
        <v>310.71160392199999</v>
      </c>
      <c r="J88" s="74">
        <v>910.57691382600001</v>
      </c>
      <c r="K88" s="74">
        <v>1625.8355004079997</v>
      </c>
      <c r="L88" s="60">
        <v>488.10357896900001</v>
      </c>
      <c r="M88" s="61">
        <v>863.24043155699997</v>
      </c>
      <c r="N88" s="61">
        <v>40.602830519000001</v>
      </c>
      <c r="O88" s="61">
        <v>8.4947454970000003</v>
      </c>
      <c r="P88" s="61">
        <v>31.713716523999999</v>
      </c>
      <c r="Q88" s="61">
        <v>1.698949099</v>
      </c>
      <c r="R88" s="61">
        <v>184.996679723</v>
      </c>
      <c r="S88" s="63">
        <v>6.9845685199999998</v>
      </c>
      <c r="T88" s="162">
        <v>6.6070242759999998</v>
      </c>
      <c r="U88" s="52">
        <v>3375.9640852253337</v>
      </c>
      <c r="V88" s="52">
        <v>58.642040518333339</v>
      </c>
      <c r="W88" s="52">
        <v>780.51284454300003</v>
      </c>
      <c r="X88" s="121">
        <v>169.90857210833335</v>
      </c>
      <c r="Y88" s="121">
        <v>134.66181460866667</v>
      </c>
      <c r="Z88" s="121">
        <v>39.619931672666667</v>
      </c>
      <c r="AA88" s="121">
        <v>125.89142783833331</v>
      </c>
      <c r="AB88" s="121">
        <v>310.43109831500004</v>
      </c>
      <c r="AC88" s="52">
        <v>861.85395701466678</v>
      </c>
      <c r="AD88" s="52">
        <v>1664.6247905176663</v>
      </c>
      <c r="AE88" s="121">
        <v>525.8890626266666</v>
      </c>
      <c r="AF88" s="121">
        <v>865.04902525033333</v>
      </c>
      <c r="AG88" s="121">
        <v>39.085347789333333</v>
      </c>
      <c r="AH88" s="121">
        <v>15.215133087333333</v>
      </c>
      <c r="AI88" s="121">
        <v>29.257753016666669</v>
      </c>
      <c r="AJ88" s="121">
        <v>0.94307445733333328</v>
      </c>
      <c r="AK88" s="121">
        <v>174.90839187733334</v>
      </c>
      <c r="AL88" s="121">
        <v>14.277002412666667</v>
      </c>
      <c r="AM88" s="52">
        <v>10.330452631666667</v>
      </c>
      <c r="AN88" s="53">
        <v>22924.741429889</v>
      </c>
      <c r="AO88" s="53">
        <v>156.79327454099999</v>
      </c>
      <c r="AP88" s="53">
        <v>8833.6245608460013</v>
      </c>
      <c r="AQ88" s="122">
        <v>1905.3057529289999</v>
      </c>
      <c r="AR88" s="122">
        <v>3661.6583670360001</v>
      </c>
      <c r="AS88" s="122">
        <v>133.52067369599999</v>
      </c>
      <c r="AT88" s="122">
        <v>370.44225211899999</v>
      </c>
      <c r="AU88" s="122">
        <v>2762.6975150660001</v>
      </c>
      <c r="AV88" s="53">
        <v>3361.95689141</v>
      </c>
      <c r="AW88" s="53">
        <v>10544.777518750001</v>
      </c>
      <c r="AX88" s="122">
        <v>4774.7559311610003</v>
      </c>
      <c r="AY88" s="122">
        <v>3455.3425615349997</v>
      </c>
      <c r="AZ88" s="122">
        <v>521.79759529499995</v>
      </c>
      <c r="BA88" s="122">
        <v>38.143621807999999</v>
      </c>
      <c r="BB88" s="122">
        <v>117.315712451</v>
      </c>
      <c r="BC88" s="122">
        <v>17.487525974</v>
      </c>
      <c r="BD88" s="122">
        <v>1518.2499030419999</v>
      </c>
      <c r="BE88" s="122">
        <v>101.68466748399999</v>
      </c>
      <c r="BF88" s="53">
        <v>27.589184341999996</v>
      </c>
    </row>
    <row r="89" spans="1:58" x14ac:dyDescent="0.25">
      <c r="A89" s="37" t="s">
        <v>216</v>
      </c>
      <c r="B89" s="59">
        <v>3174.1517184149998</v>
      </c>
      <c r="C89" s="74">
        <v>84.540784431999995</v>
      </c>
      <c r="D89" s="74">
        <v>720.35248770600003</v>
      </c>
      <c r="E89" s="60">
        <v>163.76109343300001</v>
      </c>
      <c r="F89" s="61">
        <v>100.03305784</v>
      </c>
      <c r="G89" s="61">
        <v>48.557750325999997</v>
      </c>
      <c r="H89" s="61">
        <v>107.175273627</v>
      </c>
      <c r="I89" s="62">
        <v>300.82531247999998</v>
      </c>
      <c r="J89" s="74">
        <v>825.54492543699996</v>
      </c>
      <c r="K89" s="74">
        <v>1536.7490626259998</v>
      </c>
      <c r="L89" s="60">
        <v>511.89802660499998</v>
      </c>
      <c r="M89" s="61">
        <v>824.02972745099999</v>
      </c>
      <c r="N89" s="61">
        <v>15.102422862999999</v>
      </c>
      <c r="O89" s="61">
        <v>7.5448297320000002</v>
      </c>
      <c r="P89" s="61">
        <v>23.214860713</v>
      </c>
      <c r="Q89" s="61">
        <v>0.96728586299999997</v>
      </c>
      <c r="R89" s="61">
        <v>147.220908358</v>
      </c>
      <c r="S89" s="63">
        <v>6.7710010409999999</v>
      </c>
      <c r="T89" s="162">
        <v>6.9644582140000004</v>
      </c>
      <c r="U89" s="52">
        <v>3288.8276366630002</v>
      </c>
      <c r="V89" s="52">
        <v>72.834347265666665</v>
      </c>
      <c r="W89" s="52">
        <v>736.85217968633333</v>
      </c>
      <c r="X89" s="121">
        <v>170.15777451200003</v>
      </c>
      <c r="Y89" s="121">
        <v>124.50095639533333</v>
      </c>
      <c r="Z89" s="121">
        <v>38.625140765333335</v>
      </c>
      <c r="AA89" s="121">
        <v>111.69837308566666</v>
      </c>
      <c r="AB89" s="121">
        <v>291.86993492800002</v>
      </c>
      <c r="AC89" s="52">
        <v>792.56926022666664</v>
      </c>
      <c r="AD89" s="52">
        <v>1680.2689706150002</v>
      </c>
      <c r="AE89" s="121">
        <v>555.93555468599993</v>
      </c>
      <c r="AF89" s="121">
        <v>896.8227459266667</v>
      </c>
      <c r="AG89" s="121">
        <v>33.332178559333336</v>
      </c>
      <c r="AH89" s="121">
        <v>5.4102603870000001</v>
      </c>
      <c r="AI89" s="121">
        <v>26.277178241333331</v>
      </c>
      <c r="AJ89" s="121">
        <v>1.9336870523333332</v>
      </c>
      <c r="AK89" s="121">
        <v>154.94385380266667</v>
      </c>
      <c r="AL89" s="121">
        <v>5.6135119596666669</v>
      </c>
      <c r="AM89" s="52">
        <v>6.302878869333334</v>
      </c>
      <c r="AN89" s="53">
        <v>21018.067742886</v>
      </c>
      <c r="AO89" s="53">
        <v>169.49933724900001</v>
      </c>
      <c r="AP89" s="53">
        <v>8302.3923850979991</v>
      </c>
      <c r="AQ89" s="122">
        <v>1666.8395252760001</v>
      </c>
      <c r="AR89" s="122">
        <v>3705.7675966429997</v>
      </c>
      <c r="AS89" s="122">
        <v>120.09313227499999</v>
      </c>
      <c r="AT89" s="122">
        <v>210.76023253699998</v>
      </c>
      <c r="AU89" s="122">
        <v>2598.931898367</v>
      </c>
      <c r="AV89" s="53">
        <v>2984.4827547780001</v>
      </c>
      <c r="AW89" s="53">
        <v>9542.2694056609998</v>
      </c>
      <c r="AX89" s="122">
        <v>4652.0256205400001</v>
      </c>
      <c r="AY89" s="122">
        <v>2878.8724291230001</v>
      </c>
      <c r="AZ89" s="122">
        <v>382.24421279900002</v>
      </c>
      <c r="BA89" s="122">
        <v>17.533368171999999</v>
      </c>
      <c r="BB89" s="122">
        <v>32.607909966000001</v>
      </c>
      <c r="BC89" s="122">
        <v>42.708048884999997</v>
      </c>
      <c r="BD89" s="122">
        <v>1499.9109918469999</v>
      </c>
      <c r="BE89" s="122">
        <v>36.366824329000004</v>
      </c>
      <c r="BF89" s="53">
        <v>19.423860099999999</v>
      </c>
    </row>
    <row r="90" spans="1:58" s="106" customFormat="1" x14ac:dyDescent="0.25">
      <c r="A90" s="98" t="s">
        <v>217</v>
      </c>
      <c r="B90" s="99">
        <v>3354.6873562179999</v>
      </c>
      <c r="C90" s="100">
        <v>52.393659126000003</v>
      </c>
      <c r="D90" s="100">
        <v>765.55801971999995</v>
      </c>
      <c r="E90" s="101">
        <v>185.47368549500001</v>
      </c>
      <c r="F90" s="102">
        <v>110.77219712599999</v>
      </c>
      <c r="G90" s="102">
        <v>62.913645799999998</v>
      </c>
      <c r="H90" s="102">
        <v>83.953619149999994</v>
      </c>
      <c r="I90" s="103">
        <v>322.44487214899999</v>
      </c>
      <c r="J90" s="100">
        <v>845.13662743099997</v>
      </c>
      <c r="K90" s="100">
        <v>1673.6531903190003</v>
      </c>
      <c r="L90" s="101">
        <v>429.222524717</v>
      </c>
      <c r="M90" s="102">
        <v>1023.5181172060001</v>
      </c>
      <c r="N90" s="102">
        <v>23.301818308000001</v>
      </c>
      <c r="O90" s="102">
        <v>5.1568562130000002</v>
      </c>
      <c r="P90" s="102">
        <v>26.403103811000001</v>
      </c>
      <c r="Q90" s="102">
        <v>1.0313712429999999</v>
      </c>
      <c r="R90" s="102">
        <v>152.642943909</v>
      </c>
      <c r="S90" s="104">
        <v>12.376454912</v>
      </c>
      <c r="T90" s="163">
        <v>17.945859622</v>
      </c>
      <c r="U90" s="100">
        <v>3268.5096126666667</v>
      </c>
      <c r="V90" s="100">
        <v>70.182612628666661</v>
      </c>
      <c r="W90" s="100">
        <v>775.81199532433345</v>
      </c>
      <c r="X90" s="120">
        <v>181.51169804733334</v>
      </c>
      <c r="Y90" s="120">
        <v>129.92217107633334</v>
      </c>
      <c r="Z90" s="120">
        <v>57.868635823333335</v>
      </c>
      <c r="AA90" s="120">
        <v>92.562440856666669</v>
      </c>
      <c r="AB90" s="120">
        <v>313.94704952066667</v>
      </c>
      <c r="AC90" s="100">
        <v>840.2593478230001</v>
      </c>
      <c r="AD90" s="100">
        <v>1564.8872498010001</v>
      </c>
      <c r="AE90" s="120">
        <v>375.79831743866663</v>
      </c>
      <c r="AF90" s="120">
        <v>971.64293524999994</v>
      </c>
      <c r="AG90" s="120">
        <v>22.539375691666667</v>
      </c>
      <c r="AH90" s="120">
        <v>5.3963953570000003</v>
      </c>
      <c r="AI90" s="120">
        <v>24.979838192000003</v>
      </c>
      <c r="AJ90" s="120">
        <v>1.1871152759999999</v>
      </c>
      <c r="AK90" s="120">
        <v>154.52920203366668</v>
      </c>
      <c r="AL90" s="120">
        <v>8.8140705619999995</v>
      </c>
      <c r="AM90" s="100">
        <v>17.368407089666665</v>
      </c>
      <c r="AN90" s="100">
        <v>20276.633058218002</v>
      </c>
      <c r="AO90" s="100">
        <v>210.08348546399998</v>
      </c>
      <c r="AP90" s="100">
        <v>8850.4235269670007</v>
      </c>
      <c r="AQ90" s="120">
        <v>1926.1155083459998</v>
      </c>
      <c r="AR90" s="120">
        <v>3745.1375200839998</v>
      </c>
      <c r="AS90" s="120">
        <v>169.08283578499999</v>
      </c>
      <c r="AT90" s="120">
        <v>126.844495868</v>
      </c>
      <c r="AU90" s="120">
        <v>2883.2431668839999</v>
      </c>
      <c r="AV90" s="100">
        <v>3012.7572763640001</v>
      </c>
      <c r="AW90" s="100">
        <v>8134.6132658850001</v>
      </c>
      <c r="AX90" s="120">
        <v>3128.3599648529998</v>
      </c>
      <c r="AY90" s="120">
        <v>3032.529962823</v>
      </c>
      <c r="AZ90" s="120">
        <v>189.69616195899999</v>
      </c>
      <c r="BA90" s="120">
        <v>16.375962871999999</v>
      </c>
      <c r="BB90" s="120">
        <v>23.767814878999999</v>
      </c>
      <c r="BC90" s="120">
        <v>28.673110655999999</v>
      </c>
      <c r="BD90" s="120">
        <v>1671.4745038189999</v>
      </c>
      <c r="BE90" s="120">
        <v>43.735784023999997</v>
      </c>
      <c r="BF90" s="100">
        <v>68.755503537999999</v>
      </c>
    </row>
    <row r="91" spans="1:58" x14ac:dyDescent="0.25">
      <c r="A91" s="37" t="s">
        <v>218</v>
      </c>
      <c r="B91" s="59">
        <v>1899.7656911879999</v>
      </c>
      <c r="C91" s="74">
        <v>15.960596348999999</v>
      </c>
      <c r="D91" s="74">
        <v>527.45669128899999</v>
      </c>
      <c r="E91" s="60">
        <v>138.88812777999999</v>
      </c>
      <c r="F91" s="61">
        <v>91.610636188000001</v>
      </c>
      <c r="G91" s="61">
        <v>30.758327928</v>
      </c>
      <c r="H91" s="61">
        <v>69.013998287999996</v>
      </c>
      <c r="I91" s="62">
        <v>197.18560110499999</v>
      </c>
      <c r="J91" s="74">
        <v>393.585548399</v>
      </c>
      <c r="K91" s="74">
        <v>943.34666064700002</v>
      </c>
      <c r="L91" s="60">
        <v>127.061524944</v>
      </c>
      <c r="M91" s="61">
        <v>675.32844432000002</v>
      </c>
      <c r="N91" s="61">
        <v>8.5864417110000009</v>
      </c>
      <c r="O91" s="61">
        <v>1.922395495</v>
      </c>
      <c r="P91" s="61">
        <v>14.417966216</v>
      </c>
      <c r="Q91" s="61">
        <v>0</v>
      </c>
      <c r="R91" s="61">
        <v>113.14629471799999</v>
      </c>
      <c r="S91" s="63">
        <v>2.883593243</v>
      </c>
      <c r="T91" s="162">
        <v>19.416194504</v>
      </c>
      <c r="U91" s="52">
        <v>2865.5534394146666</v>
      </c>
      <c r="V91" s="52">
        <v>40.311292263000006</v>
      </c>
      <c r="W91" s="52">
        <v>742.19707272666665</v>
      </c>
      <c r="X91" s="121">
        <v>181.70236559</v>
      </c>
      <c r="Y91" s="121">
        <v>133.35325077233333</v>
      </c>
      <c r="Z91" s="121">
        <v>52.956853683333328</v>
      </c>
      <c r="AA91" s="121">
        <v>87.883772964333332</v>
      </c>
      <c r="AB91" s="121">
        <v>286.30082971666661</v>
      </c>
      <c r="AC91" s="52">
        <v>812.20755827833329</v>
      </c>
      <c r="AD91" s="52">
        <v>1251.3712332380001</v>
      </c>
      <c r="AE91" s="121">
        <v>223.70576539566665</v>
      </c>
      <c r="AF91" s="121">
        <v>816.49230074833338</v>
      </c>
      <c r="AG91" s="121">
        <v>22.216338376333336</v>
      </c>
      <c r="AH91" s="121">
        <v>2.6251041120000003</v>
      </c>
      <c r="AI91" s="121">
        <v>17.016407713666666</v>
      </c>
      <c r="AJ91" s="121">
        <v>1.4566998463333334</v>
      </c>
      <c r="AK91" s="121">
        <v>158.60290164400001</v>
      </c>
      <c r="AL91" s="121">
        <v>9.2557154016666665</v>
      </c>
      <c r="AM91" s="52">
        <v>19.466282908666667</v>
      </c>
      <c r="AN91" s="53">
        <v>17710.428527133001</v>
      </c>
      <c r="AO91" s="53">
        <v>120.337409272</v>
      </c>
      <c r="AP91" s="53">
        <v>8334.9692659889988</v>
      </c>
      <c r="AQ91" s="122">
        <v>1702.895765324</v>
      </c>
      <c r="AR91" s="122">
        <v>3637.562097735</v>
      </c>
      <c r="AS91" s="122">
        <v>126.213742368</v>
      </c>
      <c r="AT91" s="122">
        <v>167.52077356000001</v>
      </c>
      <c r="AU91" s="122">
        <v>2700.776887002</v>
      </c>
      <c r="AV91" s="53">
        <v>3023.875536902</v>
      </c>
      <c r="AW91" s="53">
        <v>6178.8409491799994</v>
      </c>
      <c r="AX91" s="122">
        <v>1774.3056630769997</v>
      </c>
      <c r="AY91" s="122">
        <v>2728.2422747559999</v>
      </c>
      <c r="AZ91" s="122">
        <v>294.19565725300004</v>
      </c>
      <c r="BA91" s="122">
        <v>11.592942066000001</v>
      </c>
      <c r="BB91" s="122">
        <v>14.676532854000001</v>
      </c>
      <c r="BC91" s="122">
        <v>93.532475237000014</v>
      </c>
      <c r="BD91" s="122">
        <v>1231.6812925049999</v>
      </c>
      <c r="BE91" s="122">
        <v>30.614111431999998</v>
      </c>
      <c r="BF91" s="53">
        <v>52.405365790000005</v>
      </c>
    </row>
    <row r="92" spans="1:58" x14ac:dyDescent="0.25">
      <c r="A92" s="37" t="s">
        <v>219</v>
      </c>
      <c r="B92" s="59">
        <v>2321.9151574469997</v>
      </c>
      <c r="C92" s="74">
        <v>60.658435507</v>
      </c>
      <c r="D92" s="74">
        <v>640.60476755899992</v>
      </c>
      <c r="E92" s="60">
        <v>116.384337969</v>
      </c>
      <c r="F92" s="61">
        <v>196.919461262</v>
      </c>
      <c r="G92" s="61">
        <v>51.346718543000001</v>
      </c>
      <c r="H92" s="61">
        <v>91.345068132999998</v>
      </c>
      <c r="I92" s="62">
        <v>184.60918165199999</v>
      </c>
      <c r="J92" s="74">
        <v>612.82125350599995</v>
      </c>
      <c r="K92" s="74">
        <v>998.34272027499992</v>
      </c>
      <c r="L92" s="60">
        <v>147.660777849</v>
      </c>
      <c r="M92" s="61">
        <v>643.99250907199996</v>
      </c>
      <c r="N92" s="61">
        <v>6.410914665</v>
      </c>
      <c r="O92" s="61">
        <v>1.8603883530000001</v>
      </c>
      <c r="P92" s="61">
        <v>10.232135941999999</v>
      </c>
      <c r="Q92" s="61">
        <v>0.93019417699999996</v>
      </c>
      <c r="R92" s="61">
        <v>183.53502351099999</v>
      </c>
      <c r="S92" s="63">
        <v>3.7207767060000001</v>
      </c>
      <c r="T92" s="162">
        <v>9.4879806000000002</v>
      </c>
      <c r="U92" s="52">
        <v>1830.7490892053331</v>
      </c>
      <c r="V92" s="52">
        <v>47.159836757333331</v>
      </c>
      <c r="W92" s="52">
        <v>498.31459355033331</v>
      </c>
      <c r="X92" s="121">
        <v>118.097639659</v>
      </c>
      <c r="Y92" s="121">
        <v>111.19499725666667</v>
      </c>
      <c r="Z92" s="121">
        <v>40.459421958999997</v>
      </c>
      <c r="AA92" s="121">
        <v>55.482699015666668</v>
      </c>
      <c r="AB92" s="121">
        <v>173.07983565999999</v>
      </c>
      <c r="AC92" s="52">
        <v>362.73326392733333</v>
      </c>
      <c r="AD92" s="52">
        <v>910.83850511566663</v>
      </c>
      <c r="AE92" s="121">
        <v>117.90175841733333</v>
      </c>
      <c r="AF92" s="121">
        <v>622.62727514533333</v>
      </c>
      <c r="AG92" s="121">
        <v>4.7493931776666676</v>
      </c>
      <c r="AH92" s="121">
        <v>2.7832486920000004</v>
      </c>
      <c r="AI92" s="121">
        <v>9.7243375336666684</v>
      </c>
      <c r="AJ92" s="121">
        <v>0.44333592266666666</v>
      </c>
      <c r="AK92" s="121">
        <v>148.09587387366665</v>
      </c>
      <c r="AL92" s="121">
        <v>4.5132823533333335</v>
      </c>
      <c r="AM92" s="52">
        <v>11.702889854666665</v>
      </c>
      <c r="AN92" s="53">
        <v>11904.960596617</v>
      </c>
      <c r="AO92" s="53">
        <v>174.76002458400001</v>
      </c>
      <c r="AP92" s="53">
        <v>5605.6331708220005</v>
      </c>
      <c r="AQ92" s="122">
        <v>1181.6796938319999</v>
      </c>
      <c r="AR92" s="122">
        <v>2608.3835818480002</v>
      </c>
      <c r="AS92" s="122">
        <v>98.900781424000002</v>
      </c>
      <c r="AT92" s="122">
        <v>111.07866036899999</v>
      </c>
      <c r="AU92" s="122">
        <v>1605.5904533490002</v>
      </c>
      <c r="AV92" s="53">
        <v>1727.0366076770001</v>
      </c>
      <c r="AW92" s="53">
        <v>4355.0733897540003</v>
      </c>
      <c r="AX92" s="122">
        <v>849.37729243500007</v>
      </c>
      <c r="AY92" s="122">
        <v>2276.9444223749997</v>
      </c>
      <c r="AZ92" s="122">
        <v>66.171563942999995</v>
      </c>
      <c r="BA92" s="122">
        <v>39.474476193000001</v>
      </c>
      <c r="BB92" s="122">
        <v>11.687139896</v>
      </c>
      <c r="BC92" s="122">
        <v>3.7756815590000001</v>
      </c>
      <c r="BD92" s="122">
        <v>1092.9501409509999</v>
      </c>
      <c r="BE92" s="122">
        <v>14.692672401999999</v>
      </c>
      <c r="BF92" s="53">
        <v>42.45740378</v>
      </c>
    </row>
    <row r="93" spans="1:58" x14ac:dyDescent="0.25">
      <c r="A93" s="37" t="s">
        <v>220</v>
      </c>
      <c r="B93" s="59">
        <v>3125.7963853269994</v>
      </c>
      <c r="C93" s="74">
        <v>81.474418925999998</v>
      </c>
      <c r="D93" s="74">
        <v>1389.4882048669999</v>
      </c>
      <c r="E93" s="60">
        <v>192.27934819800001</v>
      </c>
      <c r="F93" s="61">
        <v>714.52335890300003</v>
      </c>
      <c r="G93" s="61">
        <v>58.266820963000001</v>
      </c>
      <c r="H93" s="61">
        <v>102.54193820899999</v>
      </c>
      <c r="I93" s="62">
        <v>321.87673859400002</v>
      </c>
      <c r="J93" s="74">
        <v>663.17675245999999</v>
      </c>
      <c r="K93" s="74">
        <v>985.90699384699997</v>
      </c>
      <c r="L93" s="60">
        <v>166.958255487</v>
      </c>
      <c r="M93" s="61">
        <v>610.79881898600001</v>
      </c>
      <c r="N93" s="61">
        <v>18.550845939999999</v>
      </c>
      <c r="O93" s="61">
        <v>3.8333434839999998</v>
      </c>
      <c r="P93" s="61">
        <v>11.500030453000001</v>
      </c>
      <c r="Q93" s="61">
        <v>1.9166717419999999</v>
      </c>
      <c r="R93" s="61">
        <v>170.432356013</v>
      </c>
      <c r="S93" s="63">
        <v>1.9166717419999999</v>
      </c>
      <c r="T93" s="162">
        <v>5.7500152269999996</v>
      </c>
      <c r="U93" s="52">
        <v>2921.3790782866672</v>
      </c>
      <c r="V93" s="52">
        <v>72.232009258333335</v>
      </c>
      <c r="W93" s="52">
        <v>1066.8433244323332</v>
      </c>
      <c r="X93" s="121">
        <v>174.01890286</v>
      </c>
      <c r="Y93" s="121">
        <v>487.24968026366668</v>
      </c>
      <c r="Z93" s="121">
        <v>55.955813788</v>
      </c>
      <c r="AA93" s="121">
        <v>103.78182774700001</v>
      </c>
      <c r="AB93" s="121">
        <v>245.83709977366667</v>
      </c>
      <c r="AC93" s="52">
        <v>707.05886795100002</v>
      </c>
      <c r="AD93" s="52">
        <v>1070.029146978</v>
      </c>
      <c r="AE93" s="121">
        <v>161.71040757</v>
      </c>
      <c r="AF93" s="121">
        <v>682.53081827266669</v>
      </c>
      <c r="AG93" s="121">
        <v>20.339843796333337</v>
      </c>
      <c r="AH93" s="121">
        <v>3.831220086333333</v>
      </c>
      <c r="AI93" s="121">
        <v>11.507596843</v>
      </c>
      <c r="AJ93" s="121">
        <v>2.4420269963333334</v>
      </c>
      <c r="AK93" s="121">
        <v>182.46359373766668</v>
      </c>
      <c r="AL93" s="121">
        <v>5.2036396756666665</v>
      </c>
      <c r="AM93" s="52">
        <v>5.2157296670000006</v>
      </c>
      <c r="AN93" s="53">
        <v>17271.688246640999</v>
      </c>
      <c r="AO93" s="53">
        <v>172.78425389199998</v>
      </c>
      <c r="AP93" s="53">
        <v>8486.221873440998</v>
      </c>
      <c r="AQ93" s="122">
        <v>1529.427102315</v>
      </c>
      <c r="AR93" s="122">
        <v>4367.7087916069995</v>
      </c>
      <c r="AS93" s="122">
        <v>127.96327495700001</v>
      </c>
      <c r="AT93" s="122">
        <v>219.76291551200001</v>
      </c>
      <c r="AU93" s="122">
        <v>2241.35978905</v>
      </c>
      <c r="AV93" s="53">
        <v>2849.9556359409999</v>
      </c>
      <c r="AW93" s="53">
        <v>5723.3071070039996</v>
      </c>
      <c r="AX93" s="122">
        <v>1350.1492006849999</v>
      </c>
      <c r="AY93" s="122">
        <v>2657.978077795</v>
      </c>
      <c r="AZ93" s="122">
        <v>245.24243659400003</v>
      </c>
      <c r="BA93" s="122">
        <v>22.709107268</v>
      </c>
      <c r="BB93" s="122">
        <v>21.366657399000001</v>
      </c>
      <c r="BC93" s="122">
        <v>68.159473910999992</v>
      </c>
      <c r="BD93" s="122">
        <v>1326.4488232590002</v>
      </c>
      <c r="BE93" s="122">
        <v>31.253330093000002</v>
      </c>
      <c r="BF93" s="53">
        <v>39.419376362999998</v>
      </c>
    </row>
    <row r="94" spans="1:58" s="106" customFormat="1" x14ac:dyDescent="0.25">
      <c r="A94" s="98" t="s">
        <v>221</v>
      </c>
      <c r="B94" s="99">
        <v>3466.7874767359999</v>
      </c>
      <c r="C94" s="100">
        <v>38.277341251000003</v>
      </c>
      <c r="D94" s="100">
        <v>1809.4457987259998</v>
      </c>
      <c r="E94" s="101">
        <v>147.34769470200001</v>
      </c>
      <c r="F94" s="102">
        <v>1145.841265134</v>
      </c>
      <c r="G94" s="102">
        <v>58.692540757000003</v>
      </c>
      <c r="H94" s="102">
        <v>104.002417497</v>
      </c>
      <c r="I94" s="103">
        <v>353.56188063600001</v>
      </c>
      <c r="J94" s="100">
        <v>650.72333223400005</v>
      </c>
      <c r="K94" s="100">
        <v>948.45818941500022</v>
      </c>
      <c r="L94" s="101">
        <v>216.67776520699999</v>
      </c>
      <c r="M94" s="102">
        <v>518.21256643900006</v>
      </c>
      <c r="N94" s="102">
        <v>15.626471432000001</v>
      </c>
      <c r="O94" s="102">
        <v>9.5590457260000008</v>
      </c>
      <c r="P94" s="102">
        <v>10.514950298</v>
      </c>
      <c r="Q94" s="102">
        <v>1.147085487</v>
      </c>
      <c r="R94" s="102">
        <v>171.74960104900001</v>
      </c>
      <c r="S94" s="104">
        <v>4.9707037769999998</v>
      </c>
      <c r="T94" s="163">
        <v>19.882815109999999</v>
      </c>
      <c r="U94" s="100">
        <v>3286.8393144063334</v>
      </c>
      <c r="V94" s="100">
        <v>66.453674422999995</v>
      </c>
      <c r="W94" s="100">
        <v>1654.3271084096668</v>
      </c>
      <c r="X94" s="120">
        <v>151.37219779733334</v>
      </c>
      <c r="Y94" s="120">
        <v>1036.5802508973334</v>
      </c>
      <c r="Z94" s="120">
        <v>59.778606017999998</v>
      </c>
      <c r="AA94" s="120">
        <v>100.13399717699998</v>
      </c>
      <c r="AB94" s="120">
        <v>306.46205651999998</v>
      </c>
      <c r="AC94" s="100">
        <v>640.55013799100004</v>
      </c>
      <c r="AD94" s="100">
        <v>911.19148287899986</v>
      </c>
      <c r="AE94" s="120">
        <v>145.71941001133334</v>
      </c>
      <c r="AF94" s="120">
        <v>547.7376972776666</v>
      </c>
      <c r="AG94" s="120">
        <v>16.868714105666669</v>
      </c>
      <c r="AH94" s="120">
        <v>6.2350079919999999</v>
      </c>
      <c r="AI94" s="120">
        <v>11.791293362333334</v>
      </c>
      <c r="AJ94" s="120">
        <v>1.1214436793333333</v>
      </c>
      <c r="AK94" s="120">
        <v>177.94283232199999</v>
      </c>
      <c r="AL94" s="120">
        <v>3.7750841286666663</v>
      </c>
      <c r="AM94" s="100">
        <v>14.316910703666665</v>
      </c>
      <c r="AN94" s="100">
        <v>17187.682354839999</v>
      </c>
      <c r="AO94" s="100">
        <v>140.60514662100002</v>
      </c>
      <c r="AP94" s="100">
        <v>8504.9251870219996</v>
      </c>
      <c r="AQ94" s="120">
        <v>1675.804959823</v>
      </c>
      <c r="AR94" s="120">
        <v>3810.4216068619999</v>
      </c>
      <c r="AS94" s="120">
        <v>129.37441052700001</v>
      </c>
      <c r="AT94" s="120">
        <v>189.77756553899999</v>
      </c>
      <c r="AU94" s="120">
        <v>2699.5466442709999</v>
      </c>
      <c r="AV94" s="100">
        <v>2848.3777565589999</v>
      </c>
      <c r="AW94" s="100">
        <v>5589.3367512740006</v>
      </c>
      <c r="AX94" s="120">
        <v>1286.6160833849999</v>
      </c>
      <c r="AY94" s="120">
        <v>2505.4370364280003</v>
      </c>
      <c r="AZ94" s="120">
        <v>311.15507353300001</v>
      </c>
      <c r="BA94" s="120">
        <v>26.764781648000003</v>
      </c>
      <c r="BB94" s="120">
        <v>21.552684254999999</v>
      </c>
      <c r="BC94" s="120">
        <v>13.525197227</v>
      </c>
      <c r="BD94" s="120">
        <v>1396.326950696</v>
      </c>
      <c r="BE94" s="120">
        <v>27.958944102</v>
      </c>
      <c r="BF94" s="100">
        <v>104.437513364</v>
      </c>
    </row>
    <row r="95" spans="1:58" x14ac:dyDescent="0.25">
      <c r="A95" s="37" t="s">
        <v>222</v>
      </c>
      <c r="B95" s="59">
        <v>3624.0257103539998</v>
      </c>
      <c r="C95" s="74">
        <v>47.315334686</v>
      </c>
      <c r="D95" s="74">
        <v>1933.4625902979999</v>
      </c>
      <c r="E95" s="60">
        <v>202.45876544199999</v>
      </c>
      <c r="F95" s="61">
        <v>1207.6393143499999</v>
      </c>
      <c r="G95" s="61">
        <v>61.954692420999997</v>
      </c>
      <c r="H95" s="61">
        <v>113.294094864</v>
      </c>
      <c r="I95" s="62">
        <v>348.115723221</v>
      </c>
      <c r="J95" s="74">
        <v>653.52512436899997</v>
      </c>
      <c r="K95" s="74">
        <v>962.31591232899996</v>
      </c>
      <c r="L95" s="60">
        <v>191.455044074</v>
      </c>
      <c r="M95" s="61">
        <v>535.979231723</v>
      </c>
      <c r="N95" s="61">
        <v>22.979029858000001</v>
      </c>
      <c r="O95" s="61">
        <v>10.229279434</v>
      </c>
      <c r="P95" s="61">
        <v>17.949490328</v>
      </c>
      <c r="Q95" s="61">
        <v>0.96502636200000003</v>
      </c>
      <c r="R95" s="61">
        <v>178.705699831</v>
      </c>
      <c r="S95" s="63">
        <v>4.0531107190000002</v>
      </c>
      <c r="T95" s="162">
        <v>27.406748671999999</v>
      </c>
      <c r="U95" s="52">
        <v>3606.072935089333</v>
      </c>
      <c r="V95" s="52">
        <v>41.987965934999998</v>
      </c>
      <c r="W95" s="52">
        <v>1981.8947867173335</v>
      </c>
      <c r="X95" s="121">
        <v>176.29805980666666</v>
      </c>
      <c r="Y95" s="121">
        <v>1286.8303493003334</v>
      </c>
      <c r="Z95" s="121">
        <v>59.597485939666662</v>
      </c>
      <c r="AA95" s="121">
        <v>110.28490321966666</v>
      </c>
      <c r="AB95" s="121">
        <v>348.88398845099999</v>
      </c>
      <c r="AC95" s="52">
        <v>650.92463606366664</v>
      </c>
      <c r="AD95" s="52">
        <v>915.10528106666652</v>
      </c>
      <c r="AE95" s="121">
        <v>163.39170710033332</v>
      </c>
      <c r="AF95" s="121">
        <v>526.8392677943333</v>
      </c>
      <c r="AG95" s="121">
        <v>16.804051880666666</v>
      </c>
      <c r="AH95" s="121">
        <v>7.2175457216666672</v>
      </c>
      <c r="AI95" s="121">
        <v>14.660476279333333</v>
      </c>
      <c r="AJ95" s="121">
        <v>0.9411234266666666</v>
      </c>
      <c r="AK95" s="121">
        <v>178.59190005100001</v>
      </c>
      <c r="AL95" s="121">
        <v>6.6592088126666669</v>
      </c>
      <c r="AM95" s="52">
        <v>16.160265306666666</v>
      </c>
      <c r="AN95" s="53">
        <v>16964.642287033999</v>
      </c>
      <c r="AO95" s="53">
        <v>95.368302798999991</v>
      </c>
      <c r="AP95" s="53">
        <v>8939.8396413179998</v>
      </c>
      <c r="AQ95" s="122">
        <v>1675.5626500179999</v>
      </c>
      <c r="AR95" s="122">
        <v>3760.3913285959998</v>
      </c>
      <c r="AS95" s="122">
        <v>136.98451212099999</v>
      </c>
      <c r="AT95" s="122">
        <v>274.59103338900002</v>
      </c>
      <c r="AU95" s="122">
        <v>3092.3101171939998</v>
      </c>
      <c r="AV95" s="53">
        <v>2687.8149077489998</v>
      </c>
      <c r="AW95" s="53">
        <v>5137.1830522519995</v>
      </c>
      <c r="AX95" s="122">
        <v>1423.3700059759999</v>
      </c>
      <c r="AY95" s="122">
        <v>2470.2311419299999</v>
      </c>
      <c r="AZ95" s="122">
        <v>279.02095629600001</v>
      </c>
      <c r="BA95" s="122">
        <v>41.004116639999999</v>
      </c>
      <c r="BB95" s="122">
        <v>25.328659869999999</v>
      </c>
      <c r="BC95" s="122">
        <v>23.573294933000003</v>
      </c>
      <c r="BD95" s="122">
        <v>848.76708904499992</v>
      </c>
      <c r="BE95" s="122">
        <v>25.887787562</v>
      </c>
      <c r="BF95" s="53">
        <v>104.436382916</v>
      </c>
    </row>
    <row r="96" spans="1:58" x14ac:dyDescent="0.25">
      <c r="A96" s="37" t="s">
        <v>223</v>
      </c>
      <c r="B96" s="59">
        <v>3757.530673279</v>
      </c>
      <c r="C96" s="74">
        <v>72.182990591999996</v>
      </c>
      <c r="D96" s="74">
        <v>1917.372491051</v>
      </c>
      <c r="E96" s="60">
        <v>167.38551860499999</v>
      </c>
      <c r="F96" s="61">
        <v>1200.3738258880001</v>
      </c>
      <c r="G96" s="61">
        <v>72.895226703999995</v>
      </c>
      <c r="H96" s="61">
        <v>110.01958619299999</v>
      </c>
      <c r="I96" s="62">
        <v>366.69833366099999</v>
      </c>
      <c r="J96" s="74">
        <v>580.48936655099999</v>
      </c>
      <c r="K96" s="74">
        <v>1177.6246670960002</v>
      </c>
      <c r="L96" s="60">
        <v>168.483363967</v>
      </c>
      <c r="M96" s="61">
        <v>531.57926027500002</v>
      </c>
      <c r="N96" s="61">
        <v>25.540928271999999</v>
      </c>
      <c r="O96" s="61">
        <v>4.0604768189999998</v>
      </c>
      <c r="P96" s="61">
        <v>10.634582145</v>
      </c>
      <c r="Q96" s="61">
        <v>0</v>
      </c>
      <c r="R96" s="61">
        <v>433.458934838</v>
      </c>
      <c r="S96" s="63">
        <v>3.86712078</v>
      </c>
      <c r="T96" s="162">
        <v>9.8611579890000005</v>
      </c>
      <c r="U96" s="52">
        <v>3672.0984680946672</v>
      </c>
      <c r="V96" s="52">
        <v>58.125936523999997</v>
      </c>
      <c r="W96" s="52">
        <v>1982.6831921366665</v>
      </c>
      <c r="X96" s="121">
        <v>167.30292823266669</v>
      </c>
      <c r="Y96" s="121">
        <v>1255.1011107286665</v>
      </c>
      <c r="Z96" s="121">
        <v>67.555069582333331</v>
      </c>
      <c r="AA96" s="121">
        <v>116.90471575533333</v>
      </c>
      <c r="AB96" s="121">
        <v>375.81936783766668</v>
      </c>
      <c r="AC96" s="52">
        <v>579.272021505</v>
      </c>
      <c r="AD96" s="52">
        <v>1042.5880248203334</v>
      </c>
      <c r="AE96" s="121">
        <v>181.64980139033332</v>
      </c>
      <c r="AF96" s="121">
        <v>546.75156200799995</v>
      </c>
      <c r="AG96" s="121">
        <v>20.760687949666664</v>
      </c>
      <c r="AH96" s="121">
        <v>4.6759859886666675</v>
      </c>
      <c r="AI96" s="121">
        <v>13.411256587333334</v>
      </c>
      <c r="AJ96" s="121">
        <v>0.34779459099999999</v>
      </c>
      <c r="AK96" s="121">
        <v>268.81676510633332</v>
      </c>
      <c r="AL96" s="121">
        <v>6.1741711989999999</v>
      </c>
      <c r="AM96" s="52">
        <v>9.429293108666668</v>
      </c>
      <c r="AN96" s="53">
        <v>17238.173699337</v>
      </c>
      <c r="AO96" s="53">
        <v>110.65253744100001</v>
      </c>
      <c r="AP96" s="53">
        <v>9114.2320208390011</v>
      </c>
      <c r="AQ96" s="122">
        <v>1699.8632392179998</v>
      </c>
      <c r="AR96" s="122">
        <v>3753.6230291790002</v>
      </c>
      <c r="AS96" s="122">
        <v>227.56923339299999</v>
      </c>
      <c r="AT96" s="122">
        <v>228.14743134099999</v>
      </c>
      <c r="AU96" s="122">
        <v>3205.0290877079997</v>
      </c>
      <c r="AV96" s="53">
        <v>2297.8132805199998</v>
      </c>
      <c r="AW96" s="53">
        <v>5661.4758193549987</v>
      </c>
      <c r="AX96" s="122">
        <v>1363.1980298190001</v>
      </c>
      <c r="AY96" s="122">
        <v>2317.1672635699997</v>
      </c>
      <c r="AZ96" s="122">
        <v>178.85124524400001</v>
      </c>
      <c r="BA96" s="122">
        <v>18.432288874999998</v>
      </c>
      <c r="BB96" s="122">
        <v>18.646670327999999</v>
      </c>
      <c r="BC96" s="122">
        <v>3.11775293</v>
      </c>
      <c r="BD96" s="122">
        <v>1735.43705811</v>
      </c>
      <c r="BE96" s="122">
        <v>26.625510478999999</v>
      </c>
      <c r="BF96" s="53">
        <v>54.000041182000004</v>
      </c>
    </row>
    <row r="97" spans="1:58" x14ac:dyDescent="0.25">
      <c r="A97" s="37" t="s">
        <v>224</v>
      </c>
      <c r="B97" s="59">
        <v>3802.2616172669996</v>
      </c>
      <c r="C97" s="74">
        <v>106.552930605</v>
      </c>
      <c r="D97" s="74">
        <v>2122.8670279610001</v>
      </c>
      <c r="E97" s="60">
        <v>183.53112509600001</v>
      </c>
      <c r="F97" s="61">
        <v>1409.5169810899999</v>
      </c>
      <c r="G97" s="61">
        <v>61.227404397999997</v>
      </c>
      <c r="H97" s="61">
        <v>103.820381371</v>
      </c>
      <c r="I97" s="62">
        <v>364.77113600600001</v>
      </c>
      <c r="J97" s="74">
        <v>547.62384526000005</v>
      </c>
      <c r="K97" s="74">
        <v>1014.379421979</v>
      </c>
      <c r="L97" s="60">
        <v>216.18563208</v>
      </c>
      <c r="M97" s="61">
        <v>564.95304090699995</v>
      </c>
      <c r="N97" s="61">
        <v>19.350418900000001</v>
      </c>
      <c r="O97" s="61">
        <v>2.8522082790000001</v>
      </c>
      <c r="P97" s="61">
        <v>10.458097025000001</v>
      </c>
      <c r="Q97" s="61">
        <v>0</v>
      </c>
      <c r="R97" s="61">
        <v>195.63619710399999</v>
      </c>
      <c r="S97" s="63">
        <v>4.9438276840000004</v>
      </c>
      <c r="T97" s="162">
        <v>10.838391462000001</v>
      </c>
      <c r="U97" s="52">
        <v>3760.6327653106669</v>
      </c>
      <c r="V97" s="52">
        <v>89.66025007399999</v>
      </c>
      <c r="W97" s="52">
        <v>1996.9700176526665</v>
      </c>
      <c r="X97" s="121">
        <v>176.56393723933334</v>
      </c>
      <c r="Y97" s="121">
        <v>1310.4620645823331</v>
      </c>
      <c r="Z97" s="121">
        <v>66.458469734666664</v>
      </c>
      <c r="AA97" s="121">
        <v>108.03855539166666</v>
      </c>
      <c r="AB97" s="121">
        <v>335.44699070466663</v>
      </c>
      <c r="AC97" s="52">
        <v>590.40387634500007</v>
      </c>
      <c r="AD97" s="52">
        <v>1073.1015542859998</v>
      </c>
      <c r="AE97" s="121">
        <v>228.61726164366667</v>
      </c>
      <c r="AF97" s="121">
        <v>587.38217639899995</v>
      </c>
      <c r="AG97" s="121">
        <v>40.107698892999998</v>
      </c>
      <c r="AH97" s="121">
        <v>3.979197258333333</v>
      </c>
      <c r="AI97" s="121">
        <v>10.620286396333334</v>
      </c>
      <c r="AJ97" s="121">
        <v>1.1469254696666666</v>
      </c>
      <c r="AK97" s="121">
        <v>196.45031102566668</v>
      </c>
      <c r="AL97" s="121">
        <v>4.7976972003333334</v>
      </c>
      <c r="AM97" s="52">
        <v>10.497066952999999</v>
      </c>
      <c r="AN97" s="53">
        <v>16457.481219708003</v>
      </c>
      <c r="AO97" s="53">
        <v>134.63264756799998</v>
      </c>
      <c r="AP97" s="53">
        <v>8593.902185895</v>
      </c>
      <c r="AQ97" s="122">
        <v>1551.4820698019998</v>
      </c>
      <c r="AR97" s="122">
        <v>3703.999275741</v>
      </c>
      <c r="AS97" s="122">
        <v>217.78717963</v>
      </c>
      <c r="AT97" s="122">
        <v>170.514241841</v>
      </c>
      <c r="AU97" s="122">
        <v>2950.119418881</v>
      </c>
      <c r="AV97" s="53">
        <v>2079.7679319940003</v>
      </c>
      <c r="AW97" s="53">
        <v>5523.5537800299999</v>
      </c>
      <c r="AX97" s="122">
        <v>2291.3175323770001</v>
      </c>
      <c r="AY97" s="122">
        <v>2069.6042934610005</v>
      </c>
      <c r="AZ97" s="122">
        <v>186.40154907100001</v>
      </c>
      <c r="BA97" s="122">
        <v>37.886769450999999</v>
      </c>
      <c r="BB97" s="122">
        <v>26.290571138000001</v>
      </c>
      <c r="BC97" s="122">
        <v>33.801452259999998</v>
      </c>
      <c r="BD97" s="122">
        <v>854.88727331299992</v>
      </c>
      <c r="BE97" s="122">
        <v>23.364338958999998</v>
      </c>
      <c r="BF97" s="53">
        <v>125.62467422099999</v>
      </c>
    </row>
    <row r="98" spans="1:58" x14ac:dyDescent="0.25">
      <c r="A98" s="98" t="s">
        <v>225</v>
      </c>
      <c r="B98" s="99">
        <v>3939.2169462419997</v>
      </c>
      <c r="C98" s="100">
        <v>32.352708972999999</v>
      </c>
      <c r="D98" s="100">
        <v>2225.2024198109998</v>
      </c>
      <c r="E98" s="101">
        <v>204.33206500700001</v>
      </c>
      <c r="F98" s="102">
        <v>1508.655851256</v>
      </c>
      <c r="G98" s="102">
        <v>70.143071625000005</v>
      </c>
      <c r="H98" s="102">
        <v>112.37975991499999</v>
      </c>
      <c r="I98" s="103">
        <v>329.69167200800001</v>
      </c>
      <c r="J98" s="100">
        <v>618.31127139800003</v>
      </c>
      <c r="K98" s="100">
        <v>1047.88890124</v>
      </c>
      <c r="L98" s="101">
        <v>200.86429317299999</v>
      </c>
      <c r="M98" s="102">
        <v>617.701104515</v>
      </c>
      <c r="N98" s="102">
        <v>20.472890242999998</v>
      </c>
      <c r="O98" s="102">
        <v>2.8283496619999999</v>
      </c>
      <c r="P98" s="102">
        <v>10.370615428000001</v>
      </c>
      <c r="Q98" s="102">
        <v>1.508453153</v>
      </c>
      <c r="R98" s="102">
        <v>190.516809698</v>
      </c>
      <c r="S98" s="104">
        <v>3.6263853680000002</v>
      </c>
      <c r="T98" s="163">
        <v>15.46164482</v>
      </c>
      <c r="U98" s="100">
        <v>3945.677590399333</v>
      </c>
      <c r="V98" s="100">
        <v>71.323418449666676</v>
      </c>
      <c r="W98" s="100">
        <v>2211.9524161623331</v>
      </c>
      <c r="X98" s="120">
        <v>196.43997334266669</v>
      </c>
      <c r="Y98" s="120">
        <v>1517.6411596840001</v>
      </c>
      <c r="Z98" s="120">
        <v>65.042544527000004</v>
      </c>
      <c r="AA98" s="120">
        <v>102.43610008733333</v>
      </c>
      <c r="AB98" s="120">
        <v>330.39263852133331</v>
      </c>
      <c r="AC98" s="100">
        <v>606.21551595733331</v>
      </c>
      <c r="AD98" s="100">
        <v>1043.8737960589999</v>
      </c>
      <c r="AE98" s="120">
        <v>207.07755655666668</v>
      </c>
      <c r="AF98" s="120">
        <v>613.93438536399992</v>
      </c>
      <c r="AG98" s="120">
        <v>21.832141554666666</v>
      </c>
      <c r="AH98" s="120">
        <v>2.4864099743333337</v>
      </c>
      <c r="AI98" s="120">
        <v>9.746009505</v>
      </c>
      <c r="AJ98" s="120">
        <v>0.363146409</v>
      </c>
      <c r="AK98" s="120">
        <v>185.13123813799999</v>
      </c>
      <c r="AL98" s="120">
        <v>3.3029085573333332</v>
      </c>
      <c r="AM98" s="100">
        <v>12.312443771</v>
      </c>
      <c r="AN98" s="100">
        <v>16698.152875193999</v>
      </c>
      <c r="AO98" s="100">
        <v>86.290673448999996</v>
      </c>
      <c r="AP98" s="100">
        <v>9304.2766125779999</v>
      </c>
      <c r="AQ98" s="120">
        <v>1753.61292211</v>
      </c>
      <c r="AR98" s="120">
        <v>3924.7623768510002</v>
      </c>
      <c r="AS98" s="120">
        <v>214.13157025300001</v>
      </c>
      <c r="AT98" s="120">
        <v>108.039432871</v>
      </c>
      <c r="AU98" s="120">
        <v>3303.7303104929997</v>
      </c>
      <c r="AV98" s="100">
        <v>2302.3762201740001</v>
      </c>
      <c r="AW98" s="100">
        <v>4808.7997757410003</v>
      </c>
      <c r="AX98" s="120">
        <v>1615.9286201509999</v>
      </c>
      <c r="AY98" s="120">
        <v>1965.6059895840001</v>
      </c>
      <c r="AZ98" s="120">
        <v>243.78300931199999</v>
      </c>
      <c r="BA98" s="120">
        <v>20.197145364999997</v>
      </c>
      <c r="BB98" s="120">
        <v>22.885637764000002</v>
      </c>
      <c r="BC98" s="120">
        <v>13.927532026</v>
      </c>
      <c r="BD98" s="120">
        <v>904.79637710700001</v>
      </c>
      <c r="BE98" s="120">
        <v>21.675464432000002</v>
      </c>
      <c r="BF98" s="100">
        <v>196.40959325199998</v>
      </c>
    </row>
    <row r="99" spans="1:58" x14ac:dyDescent="0.25">
      <c r="A99" s="37" t="s">
        <v>226</v>
      </c>
      <c r="B99" s="59">
        <v>3909.8903741529994</v>
      </c>
      <c r="C99" s="74">
        <v>8.8125983140000006</v>
      </c>
      <c r="D99" s="74">
        <v>2175.5605197079999</v>
      </c>
      <c r="E99" s="60">
        <v>167.906717955</v>
      </c>
      <c r="F99" s="61">
        <v>1441.097428842</v>
      </c>
      <c r="G99" s="61">
        <v>53.217054539999999</v>
      </c>
      <c r="H99" s="61">
        <v>152.29753426400001</v>
      </c>
      <c r="I99" s="62">
        <v>361.04178410700001</v>
      </c>
      <c r="J99" s="74">
        <v>640.35902536900005</v>
      </c>
      <c r="K99" s="74">
        <v>1066.5806408139999</v>
      </c>
      <c r="L99" s="60">
        <v>180.75253569700001</v>
      </c>
      <c r="M99" s="61">
        <v>643.58166426100001</v>
      </c>
      <c r="N99" s="61">
        <v>20.885979336999998</v>
      </c>
      <c r="O99" s="61">
        <v>1.93516562</v>
      </c>
      <c r="P99" s="61">
        <v>8.7082452880000005</v>
      </c>
      <c r="Q99" s="61">
        <v>0.96758281000000002</v>
      </c>
      <c r="R99" s="61">
        <v>191.55891097700001</v>
      </c>
      <c r="S99" s="63">
        <v>18.190556824000002</v>
      </c>
      <c r="T99" s="162">
        <v>18.577589948</v>
      </c>
      <c r="U99" s="52">
        <v>4060.8766046163332</v>
      </c>
      <c r="V99" s="52">
        <v>29.944124007333329</v>
      </c>
      <c r="W99" s="52">
        <v>2292.8919033866664</v>
      </c>
      <c r="X99" s="121">
        <v>185.02969647700002</v>
      </c>
      <c r="Y99" s="121">
        <v>1554.7755337793333</v>
      </c>
      <c r="Z99" s="121">
        <v>62.327133292333336</v>
      </c>
      <c r="AA99" s="121">
        <v>141.78098172566663</v>
      </c>
      <c r="AB99" s="121">
        <v>348.97855811233336</v>
      </c>
      <c r="AC99" s="52">
        <v>631.55184016533337</v>
      </c>
      <c r="AD99" s="52">
        <v>1087.6177419836667</v>
      </c>
      <c r="AE99" s="121">
        <v>200.64646779666668</v>
      </c>
      <c r="AF99" s="121">
        <v>652.74701047833332</v>
      </c>
      <c r="AG99" s="121">
        <v>23.102340768000001</v>
      </c>
      <c r="AH99" s="121">
        <v>2.4848272050000002</v>
      </c>
      <c r="AI99" s="121">
        <v>9.6959995033333328</v>
      </c>
      <c r="AJ99" s="121">
        <v>2.3112567216666666</v>
      </c>
      <c r="AK99" s="121">
        <v>184.1739644846667</v>
      </c>
      <c r="AL99" s="121">
        <v>12.455875026000001</v>
      </c>
      <c r="AM99" s="52">
        <v>18.870995073333333</v>
      </c>
      <c r="AN99" s="53">
        <v>17067.738988003002</v>
      </c>
      <c r="AO99" s="53">
        <v>68.807036459000003</v>
      </c>
      <c r="AP99" s="53">
        <v>9576.543213930001</v>
      </c>
      <c r="AQ99" s="122">
        <v>1649.5643425660001</v>
      </c>
      <c r="AR99" s="122">
        <v>4367.6395080299999</v>
      </c>
      <c r="AS99" s="122">
        <v>154.94182568599999</v>
      </c>
      <c r="AT99" s="122">
        <v>236.15202205700001</v>
      </c>
      <c r="AU99" s="122">
        <v>3168.2455155910002</v>
      </c>
      <c r="AV99" s="53">
        <v>2293.85242771</v>
      </c>
      <c r="AW99" s="53">
        <v>4918.4798326319997</v>
      </c>
      <c r="AX99" s="122">
        <v>1659.1751904069999</v>
      </c>
      <c r="AY99" s="122">
        <v>1888.8325156769997</v>
      </c>
      <c r="AZ99" s="122">
        <v>335.03690612100002</v>
      </c>
      <c r="BA99" s="122">
        <v>17.582046271000003</v>
      </c>
      <c r="BB99" s="122">
        <v>29.943112794000001</v>
      </c>
      <c r="BC99" s="122">
        <v>88.327167864000003</v>
      </c>
      <c r="BD99" s="122">
        <v>672.07840535700007</v>
      </c>
      <c r="BE99" s="122">
        <v>227.504488141</v>
      </c>
      <c r="BF99" s="53">
        <v>210.056477272</v>
      </c>
    </row>
    <row r="100" spans="1:58" x14ac:dyDescent="0.25">
      <c r="A100" s="37" t="s">
        <v>227</v>
      </c>
      <c r="B100" s="59">
        <v>3771.1326826740001</v>
      </c>
      <c r="C100" s="74">
        <v>27.439496868999999</v>
      </c>
      <c r="D100" s="74">
        <v>2127.9211733880002</v>
      </c>
      <c r="E100" s="60">
        <v>167.98665069099999</v>
      </c>
      <c r="F100" s="61">
        <v>1360.3967437209999</v>
      </c>
      <c r="G100" s="61">
        <v>60.138372932000003</v>
      </c>
      <c r="H100" s="61">
        <v>193.821762444</v>
      </c>
      <c r="I100" s="62">
        <v>345.57764359999999</v>
      </c>
      <c r="J100" s="74">
        <v>557.06058422700005</v>
      </c>
      <c r="K100" s="74">
        <v>1046.6454489069999</v>
      </c>
      <c r="L100" s="60">
        <v>152.705277843</v>
      </c>
      <c r="M100" s="61">
        <v>623.43570339400003</v>
      </c>
      <c r="N100" s="61">
        <v>17.855611311000001</v>
      </c>
      <c r="O100" s="61">
        <v>7.852462708</v>
      </c>
      <c r="P100" s="61">
        <v>15.321878454</v>
      </c>
      <c r="Q100" s="61">
        <v>0.95761740299999998</v>
      </c>
      <c r="R100" s="61">
        <v>183.50887983499999</v>
      </c>
      <c r="S100" s="63">
        <v>45.008017959</v>
      </c>
      <c r="T100" s="162">
        <v>12.065979283000001</v>
      </c>
      <c r="U100" s="52">
        <v>3902.3893020693336</v>
      </c>
      <c r="V100" s="52">
        <v>19.011976739666668</v>
      </c>
      <c r="W100" s="52">
        <v>2203.3279686163332</v>
      </c>
      <c r="X100" s="121">
        <v>168.97951915533335</v>
      </c>
      <c r="Y100" s="121">
        <v>1462.7396868103333</v>
      </c>
      <c r="Z100" s="121">
        <v>52.681136240999997</v>
      </c>
      <c r="AA100" s="121">
        <v>186.80755891633336</v>
      </c>
      <c r="AB100" s="121">
        <v>332.12006749333335</v>
      </c>
      <c r="AC100" s="52">
        <v>582.40650818733332</v>
      </c>
      <c r="AD100" s="52">
        <v>1081.4118137130001</v>
      </c>
      <c r="AE100" s="121">
        <v>171.38797746600002</v>
      </c>
      <c r="AF100" s="121">
        <v>629.03626448200009</v>
      </c>
      <c r="AG100" s="121">
        <v>22.039606571333334</v>
      </c>
      <c r="AH100" s="121">
        <v>3.4920233709999997</v>
      </c>
      <c r="AI100" s="121">
        <v>13.788184733333333</v>
      </c>
      <c r="AJ100" s="121">
        <v>0.82473432533333335</v>
      </c>
      <c r="AK100" s="121">
        <v>190.47214690333331</v>
      </c>
      <c r="AL100" s="121">
        <v>50.370875860666672</v>
      </c>
      <c r="AM100" s="52">
        <v>16.231034812999997</v>
      </c>
      <c r="AN100" s="53">
        <v>15489.027529112</v>
      </c>
      <c r="AO100" s="53">
        <v>78.901842579999993</v>
      </c>
      <c r="AP100" s="53">
        <v>8905.6677947089993</v>
      </c>
      <c r="AQ100" s="122">
        <v>1622.9957145369999</v>
      </c>
      <c r="AR100" s="122">
        <v>3961.5423410969997</v>
      </c>
      <c r="AS100" s="122">
        <v>156.376079463</v>
      </c>
      <c r="AT100" s="122">
        <v>303.39057365100001</v>
      </c>
      <c r="AU100" s="122">
        <v>2861.3630859610003</v>
      </c>
      <c r="AV100" s="53">
        <v>2004.0546976529999</v>
      </c>
      <c r="AW100" s="53">
        <v>4303.6208209770002</v>
      </c>
      <c r="AX100" s="122">
        <v>1217.974300159</v>
      </c>
      <c r="AY100" s="122">
        <v>1656.6145294390001</v>
      </c>
      <c r="AZ100" s="122">
        <v>268.94496234799999</v>
      </c>
      <c r="BA100" s="122">
        <v>32.464582809999996</v>
      </c>
      <c r="BB100" s="122">
        <v>35.986508055000002</v>
      </c>
      <c r="BC100" s="122">
        <v>2.9207203919999998</v>
      </c>
      <c r="BD100" s="122">
        <v>690.08708885099998</v>
      </c>
      <c r="BE100" s="122">
        <v>398.62812892299996</v>
      </c>
      <c r="BF100" s="53">
        <v>196.78237319300001</v>
      </c>
    </row>
    <row r="101" spans="1:58" x14ac:dyDescent="0.25">
      <c r="A101" s="37" t="s">
        <v>228</v>
      </c>
      <c r="B101" s="59">
        <v>3905.4433417790005</v>
      </c>
      <c r="C101" s="74">
        <v>35.335968053999999</v>
      </c>
      <c r="D101" s="74">
        <v>2292.1457077180003</v>
      </c>
      <c r="E101" s="60">
        <v>173.91524036999999</v>
      </c>
      <c r="F101" s="61">
        <v>1535.230980797</v>
      </c>
      <c r="G101" s="61">
        <v>75.718723294</v>
      </c>
      <c r="H101" s="61">
        <v>171.845263698</v>
      </c>
      <c r="I101" s="62">
        <v>335.43549955899999</v>
      </c>
      <c r="J101" s="74">
        <v>589.76300911999999</v>
      </c>
      <c r="K101" s="74">
        <v>976.75502112499998</v>
      </c>
      <c r="L101" s="60">
        <v>174.93185668199999</v>
      </c>
      <c r="M101" s="61">
        <v>572.29975804399999</v>
      </c>
      <c r="N101" s="61">
        <v>26.106886929000002</v>
      </c>
      <c r="O101" s="61">
        <v>5.7218178809999998</v>
      </c>
      <c r="P101" s="61">
        <v>8.7734540840000008</v>
      </c>
      <c r="Q101" s="61">
        <v>0.76290905099999995</v>
      </c>
      <c r="R101" s="61">
        <v>187.20470213999999</v>
      </c>
      <c r="S101" s="63">
        <v>0.95363631400000004</v>
      </c>
      <c r="T101" s="162">
        <v>11.443635762</v>
      </c>
      <c r="U101" s="52">
        <v>3881.762903983667</v>
      </c>
      <c r="V101" s="52">
        <v>33.711032039999999</v>
      </c>
      <c r="W101" s="52">
        <v>2204.8160328243334</v>
      </c>
      <c r="X101" s="121">
        <v>161.24644797666667</v>
      </c>
      <c r="Y101" s="121">
        <v>1454.0976930273334</v>
      </c>
      <c r="Z101" s="121">
        <v>68.523409354666668</v>
      </c>
      <c r="AA101" s="121">
        <v>181.073894287</v>
      </c>
      <c r="AB101" s="121">
        <v>339.87458817866667</v>
      </c>
      <c r="AC101" s="52">
        <v>575.31592534833328</v>
      </c>
      <c r="AD101" s="52">
        <v>1056.1052990853332</v>
      </c>
      <c r="AE101" s="121">
        <v>174.83315869266667</v>
      </c>
      <c r="AF101" s="121">
        <v>614.05994579699995</v>
      </c>
      <c r="AG101" s="121">
        <v>27.220283379333335</v>
      </c>
      <c r="AH101" s="121">
        <v>13.414180063000002</v>
      </c>
      <c r="AI101" s="121">
        <v>11.335425693333335</v>
      </c>
      <c r="AJ101" s="121">
        <v>3.6870135936666668</v>
      </c>
      <c r="AK101" s="121">
        <v>194.58451168266666</v>
      </c>
      <c r="AL101" s="121">
        <v>16.970780183666665</v>
      </c>
      <c r="AM101" s="52">
        <v>11.814614685666667</v>
      </c>
      <c r="AN101" s="53">
        <v>15522.14525494</v>
      </c>
      <c r="AO101" s="53">
        <v>90.177563083999999</v>
      </c>
      <c r="AP101" s="53">
        <v>8814.6143564109989</v>
      </c>
      <c r="AQ101" s="122">
        <v>1531.7669652730001</v>
      </c>
      <c r="AR101" s="122">
        <v>4079.9659234010001</v>
      </c>
      <c r="AS101" s="122">
        <v>147.01222060800001</v>
      </c>
      <c r="AT101" s="122">
        <v>243.78352874800001</v>
      </c>
      <c r="AU101" s="122">
        <v>2812.0857183809999</v>
      </c>
      <c r="AV101" s="53">
        <v>1951.314792316</v>
      </c>
      <c r="AW101" s="53">
        <v>4532.1011217260002</v>
      </c>
      <c r="AX101" s="122">
        <v>1336.3200718150001</v>
      </c>
      <c r="AY101" s="122">
        <v>1852.9475147150001</v>
      </c>
      <c r="AZ101" s="122">
        <v>271.84189773700001</v>
      </c>
      <c r="BA101" s="122">
        <v>28.788739309</v>
      </c>
      <c r="BB101" s="122">
        <v>31.249188309999997</v>
      </c>
      <c r="BC101" s="122">
        <v>64.316378039</v>
      </c>
      <c r="BD101" s="122">
        <v>818.09117762899996</v>
      </c>
      <c r="BE101" s="122">
        <v>128.546154172</v>
      </c>
      <c r="BF101" s="53">
        <v>133.937421403</v>
      </c>
    </row>
    <row r="102" spans="1:58" x14ac:dyDescent="0.25">
      <c r="A102" s="37" t="s">
        <v>229</v>
      </c>
      <c r="B102" s="59">
        <v>4064.3133357329998</v>
      </c>
      <c r="C102" s="74">
        <v>14.283865385</v>
      </c>
      <c r="D102" s="74">
        <v>2365.1180945279998</v>
      </c>
      <c r="E102" s="60">
        <v>142.201114819</v>
      </c>
      <c r="F102" s="61">
        <v>1627.0057226639999</v>
      </c>
      <c r="G102" s="61">
        <v>100.367960772</v>
      </c>
      <c r="H102" s="61">
        <v>169.88277231199999</v>
      </c>
      <c r="I102" s="62">
        <v>325.66052396100002</v>
      </c>
      <c r="J102" s="74">
        <v>629.60555613999998</v>
      </c>
      <c r="K102" s="74">
        <v>1036.451117372</v>
      </c>
      <c r="L102" s="60">
        <v>241.56558927200001</v>
      </c>
      <c r="M102" s="61">
        <v>566.21041081600004</v>
      </c>
      <c r="N102" s="61">
        <v>17.032784869</v>
      </c>
      <c r="O102" s="61">
        <v>2.8567730770000002</v>
      </c>
      <c r="P102" s="61">
        <v>10.731585176999999</v>
      </c>
      <c r="Q102" s="61">
        <v>0.95225769199999999</v>
      </c>
      <c r="R102" s="61">
        <v>195.197201084</v>
      </c>
      <c r="S102" s="63">
        <v>1.9045153850000001</v>
      </c>
      <c r="T102" s="162">
        <v>18.854702308</v>
      </c>
      <c r="U102" s="52">
        <v>4034.8338618656667</v>
      </c>
      <c r="V102" s="52">
        <v>21.670419390333336</v>
      </c>
      <c r="W102" s="52">
        <v>2357.1952205023331</v>
      </c>
      <c r="X102" s="121">
        <v>145.68793433166667</v>
      </c>
      <c r="Y102" s="121">
        <v>1642.1200249543333</v>
      </c>
      <c r="Z102" s="121">
        <v>99.415063418000003</v>
      </c>
      <c r="AA102" s="121">
        <v>176.41403069533331</v>
      </c>
      <c r="AB102" s="121">
        <v>293.55816710300002</v>
      </c>
      <c r="AC102" s="52">
        <v>605.79085224433345</v>
      </c>
      <c r="AD102" s="52">
        <v>1034.2691051596667</v>
      </c>
      <c r="AE102" s="121">
        <v>217.086553877</v>
      </c>
      <c r="AF102" s="121">
        <v>578.16920329933339</v>
      </c>
      <c r="AG102" s="121">
        <v>26.661444615000004</v>
      </c>
      <c r="AH102" s="120">
        <v>3.748741206</v>
      </c>
      <c r="AI102" s="120">
        <v>12.010468179333335</v>
      </c>
      <c r="AJ102" s="120">
        <v>2.0162153679999997</v>
      </c>
      <c r="AK102" s="120">
        <v>191.9806073346667</v>
      </c>
      <c r="AL102" s="120">
        <v>2.5958712803333337</v>
      </c>
      <c r="AM102" s="100">
        <v>15.908264569000002</v>
      </c>
      <c r="AN102" s="100">
        <v>15518.010941167999</v>
      </c>
      <c r="AO102" s="100">
        <v>54.364384041000001</v>
      </c>
      <c r="AP102" s="100">
        <v>7942.880211359</v>
      </c>
      <c r="AQ102" s="120">
        <v>1339.316897509</v>
      </c>
      <c r="AR102" s="120">
        <v>3558.5613153400004</v>
      </c>
      <c r="AS102" s="120">
        <v>160.93022158599999</v>
      </c>
      <c r="AT102" s="120">
        <v>196.00640214500001</v>
      </c>
      <c r="AU102" s="120">
        <v>2688.0653747789997</v>
      </c>
      <c r="AV102" s="100">
        <v>2249.639726633</v>
      </c>
      <c r="AW102" s="100">
        <v>5012.1864591370004</v>
      </c>
      <c r="AX102" s="120">
        <v>1574.469500598</v>
      </c>
      <c r="AY102" s="120">
        <v>1941.630882083</v>
      </c>
      <c r="AZ102" s="120">
        <v>283.27684088800004</v>
      </c>
      <c r="BA102" s="120">
        <v>16.635639360999999</v>
      </c>
      <c r="BB102" s="120">
        <v>28.001851817000002</v>
      </c>
      <c r="BC102" s="120">
        <v>26.307843247999998</v>
      </c>
      <c r="BD102" s="120">
        <v>1129.644854854</v>
      </c>
      <c r="BE102" s="120">
        <v>12.219046288000001</v>
      </c>
      <c r="BF102" s="100">
        <v>258.94015999800001</v>
      </c>
    </row>
    <row r="103" spans="1:58" x14ac:dyDescent="0.25">
      <c r="A103" s="37" t="s">
        <v>230</v>
      </c>
      <c r="B103" s="59">
        <v>4498.7612689150001</v>
      </c>
      <c r="C103" s="74">
        <v>24.509803853000001</v>
      </c>
      <c r="D103" s="74">
        <v>2403.6301316029999</v>
      </c>
      <c r="E103" s="60">
        <v>127.464024525</v>
      </c>
      <c r="F103" s="61">
        <v>1604.165062072</v>
      </c>
      <c r="G103" s="61">
        <v>112.127527863</v>
      </c>
      <c r="H103" s="61">
        <v>237.57140584999999</v>
      </c>
      <c r="I103" s="62">
        <v>322.302111293</v>
      </c>
      <c r="J103" s="74">
        <v>745.122079816</v>
      </c>
      <c r="K103" s="74">
        <v>1308.5160824689999</v>
      </c>
      <c r="L103" s="60">
        <v>353.83642346200003</v>
      </c>
      <c r="M103" s="61">
        <v>632.78053460599995</v>
      </c>
      <c r="N103" s="61">
        <v>21.977984436</v>
      </c>
      <c r="O103" s="61">
        <v>7.1406515160000001</v>
      </c>
      <c r="P103" s="61">
        <v>17.577291122999998</v>
      </c>
      <c r="Q103" s="61">
        <v>5.0177551200000003</v>
      </c>
      <c r="R103" s="61">
        <v>266.51862115699998</v>
      </c>
      <c r="S103" s="63">
        <v>3.6668210490000002</v>
      </c>
      <c r="T103" s="162">
        <v>16.983171173999999</v>
      </c>
      <c r="U103" s="52">
        <v>4347.7114200613332</v>
      </c>
      <c r="V103" s="52">
        <v>15.379220622666667</v>
      </c>
      <c r="W103" s="52">
        <v>2435.4866136660003</v>
      </c>
      <c r="X103" s="121">
        <v>140.46681471833335</v>
      </c>
      <c r="Y103" s="121">
        <v>1689.2047280066665</v>
      </c>
      <c r="Z103" s="121">
        <v>112.06303230366666</v>
      </c>
      <c r="AA103" s="121">
        <v>203.80942246466668</v>
      </c>
      <c r="AB103" s="121">
        <v>289.9426161726667</v>
      </c>
      <c r="AC103" s="52">
        <v>666.52005536833337</v>
      </c>
      <c r="AD103" s="52">
        <v>1209.1845491743331</v>
      </c>
      <c r="AE103" s="121">
        <v>288.11025750566665</v>
      </c>
      <c r="AF103" s="121">
        <v>655.38098943199998</v>
      </c>
      <c r="AG103" s="121">
        <v>28.295232128666665</v>
      </c>
      <c r="AH103" s="121">
        <v>6.1944331559999997</v>
      </c>
      <c r="AI103" s="121">
        <v>13.828395314333335</v>
      </c>
      <c r="AJ103" s="121">
        <v>5.7617343543333321</v>
      </c>
      <c r="AK103" s="121">
        <v>207.23139546266668</v>
      </c>
      <c r="AL103" s="121">
        <v>4.3821118206666663</v>
      </c>
      <c r="AM103" s="52">
        <v>21.140981229999998</v>
      </c>
      <c r="AN103" s="53">
        <v>17558.378542844002</v>
      </c>
      <c r="AO103" s="53">
        <v>39.207439581000003</v>
      </c>
      <c r="AP103" s="53">
        <v>8734.8354795849991</v>
      </c>
      <c r="AQ103" s="122">
        <v>1215.122679672</v>
      </c>
      <c r="AR103" s="122">
        <v>4627.4493790870001</v>
      </c>
      <c r="AS103" s="122">
        <v>173.32154375900001</v>
      </c>
      <c r="AT103" s="122">
        <v>327.04414774299994</v>
      </c>
      <c r="AU103" s="122">
        <v>2391.8977293239996</v>
      </c>
      <c r="AV103" s="53">
        <v>2246.099786584</v>
      </c>
      <c r="AW103" s="53">
        <v>6299.1147834849999</v>
      </c>
      <c r="AX103" s="122">
        <v>2485.7516519310002</v>
      </c>
      <c r="AY103" s="122">
        <v>2164.3154146300003</v>
      </c>
      <c r="AZ103" s="122">
        <v>321.61189112099999</v>
      </c>
      <c r="BA103" s="122">
        <v>26.297567563000001</v>
      </c>
      <c r="BB103" s="122">
        <v>30.923493188000002</v>
      </c>
      <c r="BC103" s="122">
        <v>151.247920674</v>
      </c>
      <c r="BD103" s="122">
        <v>1081.7755411410001</v>
      </c>
      <c r="BE103" s="122">
        <v>37.191303237</v>
      </c>
      <c r="BF103" s="53">
        <v>239.121053609</v>
      </c>
    </row>
    <row r="104" spans="1:58" x14ac:dyDescent="0.25">
      <c r="A104" s="37" t="s">
        <v>231</v>
      </c>
      <c r="B104" s="59">
        <v>4708.9564508290005</v>
      </c>
      <c r="C104" s="74">
        <v>17.387979589</v>
      </c>
      <c r="D104" s="74">
        <v>2489.9756112149998</v>
      </c>
      <c r="E104" s="60">
        <v>134.836255628</v>
      </c>
      <c r="F104" s="61">
        <v>1606.0229445350001</v>
      </c>
      <c r="G104" s="61">
        <v>127.705050095</v>
      </c>
      <c r="H104" s="61">
        <v>257.53529769599999</v>
      </c>
      <c r="I104" s="62">
        <v>363.87606326100001</v>
      </c>
      <c r="J104" s="74">
        <v>664.75257586500004</v>
      </c>
      <c r="K104" s="74">
        <v>1520.8047029830002</v>
      </c>
      <c r="L104" s="60">
        <v>402.47385178299999</v>
      </c>
      <c r="M104" s="61">
        <v>645.56676624500005</v>
      </c>
      <c r="N104" s="61">
        <v>24.777424512</v>
      </c>
      <c r="O104" s="61">
        <v>5.9891929700000004</v>
      </c>
      <c r="P104" s="61">
        <v>34.404724256999998</v>
      </c>
      <c r="Q104" s="61">
        <v>5.6027934229999996</v>
      </c>
      <c r="R104" s="61">
        <v>397.15995546300002</v>
      </c>
      <c r="S104" s="63">
        <v>4.8299943299999999</v>
      </c>
      <c r="T104" s="162">
        <v>16.035581177000001</v>
      </c>
      <c r="U104" s="52">
        <v>4661.9539618209992</v>
      </c>
      <c r="V104" s="52">
        <v>19.738217774000002</v>
      </c>
      <c r="W104" s="52">
        <v>2504.0571599613336</v>
      </c>
      <c r="X104" s="121">
        <v>136.34047437833331</v>
      </c>
      <c r="Y104" s="121">
        <v>1649.7223803023335</v>
      </c>
      <c r="Z104" s="121">
        <v>116.448203881</v>
      </c>
      <c r="AA104" s="121">
        <v>246.45157380199998</v>
      </c>
      <c r="AB104" s="121">
        <v>355.09452759766668</v>
      </c>
      <c r="AC104" s="52">
        <v>681.67562498466668</v>
      </c>
      <c r="AD104" s="52">
        <v>1440.3428423173334</v>
      </c>
      <c r="AE104" s="121">
        <v>399.48855351133335</v>
      </c>
      <c r="AF104" s="121">
        <v>647.47098922899988</v>
      </c>
      <c r="AG104" s="121">
        <v>23.092099820666665</v>
      </c>
      <c r="AH104" s="121">
        <v>7.3708246476666668</v>
      </c>
      <c r="AI104" s="121">
        <v>14.389323269666667</v>
      </c>
      <c r="AJ104" s="121">
        <v>2.4550534590000002</v>
      </c>
      <c r="AK104" s="121">
        <v>340.71794677066669</v>
      </c>
      <c r="AL104" s="121">
        <v>5.3580516093333337</v>
      </c>
      <c r="AM104" s="52">
        <v>16.140116783666667</v>
      </c>
      <c r="AN104" s="53">
        <v>18657.131967845002</v>
      </c>
      <c r="AO104" s="53">
        <v>56.087784982999999</v>
      </c>
      <c r="AP104" s="53">
        <v>9254.9362124069994</v>
      </c>
      <c r="AQ104" s="122">
        <v>1147.9118438390001</v>
      </c>
      <c r="AR104" s="122">
        <v>4772.1123518629993</v>
      </c>
      <c r="AS104" s="122">
        <v>143.900228484</v>
      </c>
      <c r="AT104" s="122">
        <v>414.936136412</v>
      </c>
      <c r="AU104" s="122">
        <v>2776.0756518090002</v>
      </c>
      <c r="AV104" s="53">
        <v>2326.61588201</v>
      </c>
      <c r="AW104" s="53">
        <v>6899.1432514419985</v>
      </c>
      <c r="AX104" s="122">
        <v>3002.3665461789997</v>
      </c>
      <c r="AY104" s="122">
        <v>1914.6262353289999</v>
      </c>
      <c r="AZ104" s="122">
        <v>372.62177155400002</v>
      </c>
      <c r="BA104" s="122">
        <v>56.542819188999999</v>
      </c>
      <c r="BB104" s="122">
        <v>75.377337748000002</v>
      </c>
      <c r="BC104" s="122">
        <v>45.301042539999997</v>
      </c>
      <c r="BD104" s="122">
        <v>1398.8013245300001</v>
      </c>
      <c r="BE104" s="122">
        <v>33.506174373</v>
      </c>
      <c r="BF104" s="53">
        <v>120.34883700299999</v>
      </c>
    </row>
    <row r="105" spans="1:58" x14ac:dyDescent="0.25">
      <c r="A105" s="37" t="s">
        <v>232</v>
      </c>
      <c r="B105" s="59">
        <v>4661.5649691150002</v>
      </c>
      <c r="C105" s="74">
        <v>9.2160039610000002</v>
      </c>
      <c r="D105" s="74">
        <v>2433.6918524730004</v>
      </c>
      <c r="E105" s="60">
        <v>110.404617675</v>
      </c>
      <c r="F105" s="61">
        <v>1579.371146831</v>
      </c>
      <c r="G105" s="61">
        <v>116.65677236000001</v>
      </c>
      <c r="H105" s="61">
        <v>245.72383965200001</v>
      </c>
      <c r="I105" s="62">
        <v>381.53547595499998</v>
      </c>
      <c r="J105" s="74">
        <v>679.75844620099997</v>
      </c>
      <c r="K105" s="74">
        <v>1524.3881677899999</v>
      </c>
      <c r="L105" s="60">
        <v>404.00368240799997</v>
      </c>
      <c r="M105" s="61">
        <v>632.61339123499999</v>
      </c>
      <c r="N105" s="61">
        <v>15.987897581</v>
      </c>
      <c r="O105" s="61">
        <v>7.6371045730000002</v>
      </c>
      <c r="P105" s="61">
        <v>11.037309436999999</v>
      </c>
      <c r="Q105" s="61">
        <v>0</v>
      </c>
      <c r="R105" s="61">
        <v>449.48115788400003</v>
      </c>
      <c r="S105" s="63">
        <v>3.6276246720000001</v>
      </c>
      <c r="T105" s="162">
        <v>14.51049869</v>
      </c>
      <c r="U105" s="52">
        <v>4794.0721756406665</v>
      </c>
      <c r="V105" s="52">
        <v>11.911694210333332</v>
      </c>
      <c r="W105" s="52">
        <v>2477.6941213726664</v>
      </c>
      <c r="X105" s="121">
        <v>133.24874450199999</v>
      </c>
      <c r="Y105" s="121">
        <v>1592.5013967826665</v>
      </c>
      <c r="Z105" s="121">
        <v>118.31693079633332</v>
      </c>
      <c r="AA105" s="121">
        <v>267.51439320233334</v>
      </c>
      <c r="AB105" s="121">
        <v>366.11265608933337</v>
      </c>
      <c r="AC105" s="52">
        <v>679.90975712066665</v>
      </c>
      <c r="AD105" s="52">
        <v>1608.403139050333</v>
      </c>
      <c r="AE105" s="121">
        <v>428.14176302666664</v>
      </c>
      <c r="AF105" s="121">
        <v>647.26831635066662</v>
      </c>
      <c r="AG105" s="121">
        <v>22.961206045333331</v>
      </c>
      <c r="AH105" s="121">
        <v>7.9773778463333329</v>
      </c>
      <c r="AI105" s="121">
        <v>42.621012659333331</v>
      </c>
      <c r="AJ105" s="121">
        <v>3.9225200106666667</v>
      </c>
      <c r="AK105" s="121">
        <v>451.03266192166666</v>
      </c>
      <c r="AL105" s="121">
        <v>4.4782811896666663</v>
      </c>
      <c r="AM105" s="52">
        <v>16.153463886666668</v>
      </c>
      <c r="AN105" s="53">
        <v>18099.970509114999</v>
      </c>
      <c r="AO105" s="53">
        <v>31.100746538999999</v>
      </c>
      <c r="AP105" s="53">
        <v>9071.3332631960002</v>
      </c>
      <c r="AQ105" s="122">
        <v>1073.1156660229999</v>
      </c>
      <c r="AR105" s="122">
        <v>4518.2020833659999</v>
      </c>
      <c r="AS105" s="122">
        <v>133.102771346</v>
      </c>
      <c r="AT105" s="122">
        <v>383.20065087699999</v>
      </c>
      <c r="AU105" s="122">
        <v>2963.7120915840001</v>
      </c>
      <c r="AV105" s="53">
        <v>2370.41881036</v>
      </c>
      <c r="AW105" s="53">
        <v>6504.2502936639985</v>
      </c>
      <c r="AX105" s="122">
        <v>3148.0169733569996</v>
      </c>
      <c r="AY105" s="122">
        <v>1779.9638794809998</v>
      </c>
      <c r="AZ105" s="122">
        <v>282.18032044099999</v>
      </c>
      <c r="BA105" s="122">
        <v>10.704246395999998</v>
      </c>
      <c r="BB105" s="122">
        <v>148.59616011199998</v>
      </c>
      <c r="BC105" s="122">
        <v>74.440674877000006</v>
      </c>
      <c r="BD105" s="122">
        <v>1029.78803352</v>
      </c>
      <c r="BE105" s="122">
        <v>30.560005480000001</v>
      </c>
      <c r="BF105" s="53">
        <v>122.867395356</v>
      </c>
    </row>
    <row r="106" spans="1:58" x14ac:dyDescent="0.25">
      <c r="A106" s="98" t="s">
        <v>233</v>
      </c>
      <c r="B106" s="99">
        <v>5000.7838558189997</v>
      </c>
      <c r="C106" s="100">
        <v>5.4358634180000003</v>
      </c>
      <c r="D106" s="100">
        <v>2431.779852225</v>
      </c>
      <c r="E106" s="101">
        <v>115.56583424900001</v>
      </c>
      <c r="F106" s="102">
        <v>1559.261853233</v>
      </c>
      <c r="G106" s="102">
        <v>119.269399343</v>
      </c>
      <c r="H106" s="102">
        <v>265.21476043899997</v>
      </c>
      <c r="I106" s="103">
        <v>372.46800496100002</v>
      </c>
      <c r="J106" s="100">
        <v>686.96064795999996</v>
      </c>
      <c r="K106" s="100">
        <v>1853.3408404480001</v>
      </c>
      <c r="L106" s="101">
        <v>478.97388500099999</v>
      </c>
      <c r="M106" s="102">
        <v>744.68725363800002</v>
      </c>
      <c r="N106" s="102">
        <v>27.679628799</v>
      </c>
      <c r="O106" s="102">
        <v>8.6528870209999997</v>
      </c>
      <c r="P106" s="102">
        <v>13.756022509999999</v>
      </c>
      <c r="Q106" s="102">
        <v>6.537736861</v>
      </c>
      <c r="R106" s="102">
        <v>566.32340337899996</v>
      </c>
      <c r="S106" s="104">
        <v>6.7300232390000003</v>
      </c>
      <c r="T106" s="163">
        <v>23.266651767999999</v>
      </c>
      <c r="U106" s="100">
        <v>5014.983926246</v>
      </c>
      <c r="V106" s="100">
        <v>8.314857073333334</v>
      </c>
      <c r="W106" s="100">
        <v>2484.4954563850001</v>
      </c>
      <c r="X106" s="120">
        <v>109.32920575766667</v>
      </c>
      <c r="Y106" s="120">
        <v>1616.056295959</v>
      </c>
      <c r="Z106" s="120">
        <v>121.22648884066666</v>
      </c>
      <c r="AA106" s="120">
        <v>274.96651108700001</v>
      </c>
      <c r="AB106" s="120">
        <v>362.91695474066665</v>
      </c>
      <c r="AC106" s="100">
        <v>693.07601472133331</v>
      </c>
      <c r="AD106" s="100">
        <v>1809.4120876126665</v>
      </c>
      <c r="AE106" s="120">
        <v>461.05698712733329</v>
      </c>
      <c r="AF106" s="120">
        <v>734.44327930300005</v>
      </c>
      <c r="AG106" s="120">
        <v>25.280374901666665</v>
      </c>
      <c r="AH106" s="120">
        <v>12.046662134</v>
      </c>
      <c r="AI106" s="120">
        <v>13.492912463000001</v>
      </c>
      <c r="AJ106" s="120">
        <v>3.3946716299999999</v>
      </c>
      <c r="AK106" s="120">
        <v>552.78577214699999</v>
      </c>
      <c r="AL106" s="120">
        <v>6.9114279066666668</v>
      </c>
      <c r="AM106" s="100">
        <v>19.685510453666666</v>
      </c>
      <c r="AN106" s="100">
        <v>18697.595452834001</v>
      </c>
      <c r="AO106" s="100">
        <v>29.531250480000001</v>
      </c>
      <c r="AP106" s="100">
        <v>8201.013595209999</v>
      </c>
      <c r="AQ106" s="120">
        <v>1040.4650761509999</v>
      </c>
      <c r="AR106" s="120">
        <v>3737.1842295759998</v>
      </c>
      <c r="AS106" s="120">
        <v>78.580207621</v>
      </c>
      <c r="AT106" s="120">
        <v>566.225030522</v>
      </c>
      <c r="AU106" s="120">
        <v>2778.5590513400002</v>
      </c>
      <c r="AV106" s="100">
        <v>2373.4066469989998</v>
      </c>
      <c r="AW106" s="100">
        <v>7925.9814471380005</v>
      </c>
      <c r="AX106" s="120">
        <v>3680.8503233740003</v>
      </c>
      <c r="AY106" s="120">
        <v>2434.7285818949999</v>
      </c>
      <c r="AZ106" s="120">
        <v>267.17168057100002</v>
      </c>
      <c r="BA106" s="120">
        <v>31.628594038000003</v>
      </c>
      <c r="BB106" s="120">
        <v>56.894512910000003</v>
      </c>
      <c r="BC106" s="120">
        <v>33.878760659000001</v>
      </c>
      <c r="BD106" s="120">
        <v>1405.7029936899999</v>
      </c>
      <c r="BE106" s="120">
        <v>15.126000001000001</v>
      </c>
      <c r="BF106" s="100">
        <v>167.662513007</v>
      </c>
    </row>
    <row r="107" spans="1:58" x14ac:dyDescent="0.25">
      <c r="A107" s="37" t="s">
        <v>234</v>
      </c>
      <c r="B107" s="59">
        <v>5146.3615430860009</v>
      </c>
      <c r="C107" s="74">
        <v>2.9389156079999998</v>
      </c>
      <c r="D107" s="74">
        <v>2413.991768718</v>
      </c>
      <c r="E107" s="60">
        <v>148.87934979799999</v>
      </c>
      <c r="F107" s="61">
        <v>1545.7622632170001</v>
      </c>
      <c r="G107" s="61">
        <v>123.80889412000001</v>
      </c>
      <c r="H107" s="61">
        <v>259.63949205699998</v>
      </c>
      <c r="I107" s="62">
        <v>335.90176952600001</v>
      </c>
      <c r="J107" s="74">
        <v>662.52894515599996</v>
      </c>
      <c r="K107" s="74">
        <v>2049.9647191630002</v>
      </c>
      <c r="L107" s="60">
        <v>456.89133504699998</v>
      </c>
      <c r="M107" s="61">
        <v>833.29327395400003</v>
      </c>
      <c r="N107" s="61">
        <v>35.041766946000003</v>
      </c>
      <c r="O107" s="61">
        <v>5.7740435589999999</v>
      </c>
      <c r="P107" s="61">
        <v>11.844342895</v>
      </c>
      <c r="Q107" s="61">
        <v>2.1171493049999999</v>
      </c>
      <c r="R107" s="61">
        <v>692.29991162600004</v>
      </c>
      <c r="S107" s="63">
        <v>12.702895830999999</v>
      </c>
      <c r="T107" s="162">
        <v>16.937194440999999</v>
      </c>
      <c r="U107" s="52">
        <v>5186.4994913586661</v>
      </c>
      <c r="V107" s="52">
        <v>4.6032897869999996</v>
      </c>
      <c r="W107" s="52">
        <v>2502.4538502849996</v>
      </c>
      <c r="X107" s="121">
        <v>134.84588356466668</v>
      </c>
      <c r="Y107" s="121">
        <v>1614.929927399</v>
      </c>
      <c r="Z107" s="121">
        <v>115.17932701733332</v>
      </c>
      <c r="AA107" s="121">
        <v>272.04054227966668</v>
      </c>
      <c r="AB107" s="121">
        <v>365.45817002433336</v>
      </c>
      <c r="AC107" s="52">
        <v>640.93862157766659</v>
      </c>
      <c r="AD107" s="52">
        <v>2017.0769664363331</v>
      </c>
      <c r="AE107" s="121">
        <v>477.4176121343333</v>
      </c>
      <c r="AF107" s="121">
        <v>783.5505150626667</v>
      </c>
      <c r="AG107" s="121">
        <v>31.498546360666666</v>
      </c>
      <c r="AH107" s="121">
        <v>7.1818767843333333</v>
      </c>
      <c r="AI107" s="121">
        <v>11.637730796999998</v>
      </c>
      <c r="AJ107" s="121">
        <v>6.1113891316666669</v>
      </c>
      <c r="AK107" s="121">
        <v>685.09222295566667</v>
      </c>
      <c r="AL107" s="121">
        <v>14.58707321</v>
      </c>
      <c r="AM107" s="52">
        <v>21.426763272666665</v>
      </c>
      <c r="AN107" s="53">
        <v>18799.870966255003</v>
      </c>
      <c r="AO107" s="53">
        <v>14.956615591</v>
      </c>
      <c r="AP107" s="53">
        <v>8086.7051563250006</v>
      </c>
      <c r="AQ107" s="122">
        <v>1145.2889277019999</v>
      </c>
      <c r="AR107" s="122">
        <v>3447.318631955</v>
      </c>
      <c r="AS107" s="122">
        <v>90.241661125999997</v>
      </c>
      <c r="AT107" s="122">
        <v>493.78505239399999</v>
      </c>
      <c r="AU107" s="122">
        <v>2910.0708831479997</v>
      </c>
      <c r="AV107" s="53">
        <v>2061.5478229219998</v>
      </c>
      <c r="AW107" s="53">
        <v>8462.4990011279988</v>
      </c>
      <c r="AX107" s="122">
        <v>3602.4741207030002</v>
      </c>
      <c r="AY107" s="122">
        <v>2569.2906609510001</v>
      </c>
      <c r="AZ107" s="122">
        <v>264.91521008900003</v>
      </c>
      <c r="BA107" s="122">
        <v>14.981510795</v>
      </c>
      <c r="BB107" s="122">
        <v>59.049867579999997</v>
      </c>
      <c r="BC107" s="122">
        <v>126.54880623300001</v>
      </c>
      <c r="BD107" s="122">
        <v>1774.0404641609998</v>
      </c>
      <c r="BE107" s="122">
        <v>51.198360616000002</v>
      </c>
      <c r="BF107" s="53">
        <v>174.16237028899999</v>
      </c>
    </row>
    <row r="108" spans="1:58" x14ac:dyDescent="0.25">
      <c r="A108" s="37" t="s">
        <v>235</v>
      </c>
      <c r="B108" s="59">
        <v>5059.510278574</v>
      </c>
      <c r="C108" s="74">
        <v>4.8710009630000002</v>
      </c>
      <c r="D108" s="74">
        <v>2281.0006055869999</v>
      </c>
      <c r="E108" s="60">
        <v>143.20291639300001</v>
      </c>
      <c r="F108" s="61">
        <v>1463.0494165120001</v>
      </c>
      <c r="G108" s="61">
        <v>138.06893855199999</v>
      </c>
      <c r="H108" s="61">
        <v>261.19132479400002</v>
      </c>
      <c r="I108" s="62">
        <v>275.488009336</v>
      </c>
      <c r="J108" s="74">
        <v>649.31214686299995</v>
      </c>
      <c r="K108" s="74">
        <v>2115.8450356469998</v>
      </c>
      <c r="L108" s="60">
        <v>463.21637359800002</v>
      </c>
      <c r="M108" s="61">
        <v>743.87455075699995</v>
      </c>
      <c r="N108" s="61">
        <v>33.426944044000003</v>
      </c>
      <c r="O108" s="61">
        <v>6.746639386</v>
      </c>
      <c r="P108" s="61">
        <v>40.953250722</v>
      </c>
      <c r="Q108" s="61">
        <v>4.0479836320000002</v>
      </c>
      <c r="R108" s="61">
        <v>806.80907560599996</v>
      </c>
      <c r="S108" s="63">
        <v>16.770217901999999</v>
      </c>
      <c r="T108" s="162">
        <v>8.4814895139999997</v>
      </c>
      <c r="U108" s="52">
        <v>5161.8847794920002</v>
      </c>
      <c r="V108" s="52">
        <v>3.8777624926666667</v>
      </c>
      <c r="W108" s="52">
        <v>2364.8473268046669</v>
      </c>
      <c r="X108" s="121">
        <v>148.18813028966665</v>
      </c>
      <c r="Y108" s="121">
        <v>1509.2693724013334</v>
      </c>
      <c r="Z108" s="121">
        <v>134.72397383966668</v>
      </c>
      <c r="AA108" s="121">
        <v>250.77709272533335</v>
      </c>
      <c r="AB108" s="121">
        <v>321.88875754866666</v>
      </c>
      <c r="AC108" s="52">
        <v>630.59546339899998</v>
      </c>
      <c r="AD108" s="52">
        <v>2149.8262818869994</v>
      </c>
      <c r="AE108" s="121">
        <v>479.71502801199995</v>
      </c>
      <c r="AF108" s="121">
        <v>803.0332261796666</v>
      </c>
      <c r="AG108" s="121">
        <v>36.62274544466667</v>
      </c>
      <c r="AH108" s="121">
        <v>4.4341414736666662</v>
      </c>
      <c r="AI108" s="121">
        <v>19.825127368</v>
      </c>
      <c r="AJ108" s="121">
        <v>2.6868898459999997</v>
      </c>
      <c r="AK108" s="121">
        <v>787.510731502</v>
      </c>
      <c r="AL108" s="121">
        <v>15.998392060999999</v>
      </c>
      <c r="AM108" s="52">
        <v>12.737944908666668</v>
      </c>
      <c r="AN108" s="53">
        <v>18833.662490299997</v>
      </c>
      <c r="AO108" s="53">
        <v>11.037307602</v>
      </c>
      <c r="AP108" s="53">
        <v>6965.8613779509997</v>
      </c>
      <c r="AQ108" s="122">
        <v>1316.7616723619999</v>
      </c>
      <c r="AR108" s="122">
        <v>2668.498902243</v>
      </c>
      <c r="AS108" s="122">
        <v>110.579969613</v>
      </c>
      <c r="AT108" s="122">
        <v>423.69054595099999</v>
      </c>
      <c r="AU108" s="122">
        <v>2446.3302877820001</v>
      </c>
      <c r="AV108" s="53">
        <v>2215.9028874780001</v>
      </c>
      <c r="AW108" s="53">
        <v>9516.5483599300005</v>
      </c>
      <c r="AX108" s="122">
        <v>3717.8714676909999</v>
      </c>
      <c r="AY108" s="122">
        <v>2948.3142348429997</v>
      </c>
      <c r="AZ108" s="122">
        <v>322.36797299299997</v>
      </c>
      <c r="BA108" s="122">
        <v>17.389767453000001</v>
      </c>
      <c r="BB108" s="122">
        <v>125.55184420800001</v>
      </c>
      <c r="BC108" s="122">
        <v>26.045320583999999</v>
      </c>
      <c r="BD108" s="122">
        <v>2287.8091237610001</v>
      </c>
      <c r="BE108" s="122">
        <v>71.198628396999993</v>
      </c>
      <c r="BF108" s="53">
        <v>124.31255733899999</v>
      </c>
    </row>
    <row r="109" spans="1:58" x14ac:dyDescent="0.25">
      <c r="A109" s="37" t="s">
        <v>236</v>
      </c>
      <c r="B109" s="59">
        <v>4916.9755758949996</v>
      </c>
      <c r="C109" s="74">
        <v>5.787664414</v>
      </c>
      <c r="D109" s="74">
        <v>2144.3335187110001</v>
      </c>
      <c r="E109" s="60">
        <v>127.548502552</v>
      </c>
      <c r="F109" s="61">
        <v>1386.276219826</v>
      </c>
      <c r="G109" s="61">
        <v>116.49461631299999</v>
      </c>
      <c r="H109" s="61">
        <v>226.24554963200001</v>
      </c>
      <c r="I109" s="62">
        <v>287.76863038800002</v>
      </c>
      <c r="J109" s="74">
        <v>622.46498880399997</v>
      </c>
      <c r="K109" s="74">
        <v>2140.1829222010001</v>
      </c>
      <c r="L109" s="60">
        <v>468.472872994</v>
      </c>
      <c r="M109" s="61">
        <v>775.69467786400003</v>
      </c>
      <c r="N109" s="61">
        <v>38.753627029</v>
      </c>
      <c r="O109" s="61">
        <v>5.7361114969999996</v>
      </c>
      <c r="P109" s="61">
        <v>30.556049686000001</v>
      </c>
      <c r="Q109" s="61">
        <v>3.8240743319999999</v>
      </c>
      <c r="R109" s="61">
        <v>805.864489521</v>
      </c>
      <c r="S109" s="63">
        <v>11.281019278</v>
      </c>
      <c r="T109" s="162">
        <v>4.2064817650000004</v>
      </c>
      <c r="U109" s="52">
        <v>5132.8554785193337</v>
      </c>
      <c r="V109" s="52">
        <v>4.3734545676666663</v>
      </c>
      <c r="W109" s="52">
        <v>2216.3666658386669</v>
      </c>
      <c r="X109" s="121">
        <v>132.75405931366666</v>
      </c>
      <c r="Y109" s="121">
        <v>1436.213397578</v>
      </c>
      <c r="Z109" s="121">
        <v>117.60006065533334</v>
      </c>
      <c r="AA109" s="121">
        <v>222.703211756</v>
      </c>
      <c r="AB109" s="121">
        <v>307.09593653566668</v>
      </c>
      <c r="AC109" s="52">
        <v>629.771485203</v>
      </c>
      <c r="AD109" s="52">
        <v>2278.042013763667</v>
      </c>
      <c r="AE109" s="121">
        <v>490.65264433566671</v>
      </c>
      <c r="AF109" s="121">
        <v>825.95351380099999</v>
      </c>
      <c r="AG109" s="121">
        <v>37.960682480333332</v>
      </c>
      <c r="AH109" s="121">
        <v>5.8111728483333325</v>
      </c>
      <c r="AI109" s="121">
        <v>54.19450629866666</v>
      </c>
      <c r="AJ109" s="121">
        <v>4.5416544539999997</v>
      </c>
      <c r="AK109" s="121">
        <v>843.43214006766664</v>
      </c>
      <c r="AL109" s="121">
        <v>15.495699478000001</v>
      </c>
      <c r="AM109" s="52">
        <v>4.3018591463333333</v>
      </c>
      <c r="AN109" s="53">
        <v>17390.65618084</v>
      </c>
      <c r="AO109" s="53">
        <v>13.465080880999999</v>
      </c>
      <c r="AP109" s="53">
        <v>6371.6865171379995</v>
      </c>
      <c r="AQ109" s="122">
        <v>1114.6950244760001</v>
      </c>
      <c r="AR109" s="122">
        <v>2319.2382396319999</v>
      </c>
      <c r="AS109" s="122">
        <v>120.54152512099999</v>
      </c>
      <c r="AT109" s="122">
        <v>401.26832577199997</v>
      </c>
      <c r="AU109" s="122">
        <v>2415.9434021369998</v>
      </c>
      <c r="AV109" s="53">
        <v>2149.6692850420004</v>
      </c>
      <c r="AW109" s="53">
        <v>8765.3020283879996</v>
      </c>
      <c r="AX109" s="122">
        <v>3438.2872496310001</v>
      </c>
      <c r="AY109" s="122">
        <v>2740.854851654</v>
      </c>
      <c r="AZ109" s="122">
        <v>368.708015413</v>
      </c>
      <c r="BA109" s="122">
        <v>17.225251755999999</v>
      </c>
      <c r="BB109" s="122">
        <v>144.685084735</v>
      </c>
      <c r="BC109" s="122">
        <v>32.575186303999999</v>
      </c>
      <c r="BD109" s="122">
        <v>1930.5300805930001</v>
      </c>
      <c r="BE109" s="122">
        <v>92.436308302</v>
      </c>
      <c r="BF109" s="53">
        <v>90.533269391000005</v>
      </c>
    </row>
    <row r="110" spans="1:58" x14ac:dyDescent="0.25">
      <c r="A110" s="98" t="s">
        <v>237</v>
      </c>
      <c r="B110" s="99">
        <v>4824.3836790470004</v>
      </c>
      <c r="C110" s="100">
        <v>3.9128665659999999</v>
      </c>
      <c r="D110" s="100">
        <v>2071.3970679989998</v>
      </c>
      <c r="E110" s="101">
        <v>147.80534767699999</v>
      </c>
      <c r="F110" s="102">
        <v>1310.0670662949999</v>
      </c>
      <c r="G110" s="102">
        <v>89.623032780000003</v>
      </c>
      <c r="H110" s="102">
        <v>239.75681630299999</v>
      </c>
      <c r="I110" s="103">
        <v>284.14480494399999</v>
      </c>
      <c r="J110" s="100">
        <v>635.46518628199999</v>
      </c>
      <c r="K110" s="100">
        <v>2108.2034125830005</v>
      </c>
      <c r="L110" s="101">
        <v>390.12221158300002</v>
      </c>
      <c r="M110" s="102">
        <v>730.624456646</v>
      </c>
      <c r="N110" s="102">
        <v>29.448641767000002</v>
      </c>
      <c r="O110" s="102">
        <v>3.8608182979999999</v>
      </c>
      <c r="P110" s="102">
        <v>40.694736931999998</v>
      </c>
      <c r="Q110" s="102">
        <v>4.4399410430000001</v>
      </c>
      <c r="R110" s="102">
        <v>894.920619526</v>
      </c>
      <c r="S110" s="104">
        <v>14.091986788</v>
      </c>
      <c r="T110" s="163">
        <v>5.4051456169999996</v>
      </c>
      <c r="U110" s="100">
        <v>4894.3522037866669</v>
      </c>
      <c r="V110" s="100">
        <v>3.8245209920000001</v>
      </c>
      <c r="W110" s="100">
        <v>2133.6569858870002</v>
      </c>
      <c r="X110" s="120">
        <v>142.59234809566667</v>
      </c>
      <c r="Y110" s="120">
        <v>1390.7927297879999</v>
      </c>
      <c r="Z110" s="120">
        <v>98.575789720999992</v>
      </c>
      <c r="AA110" s="120">
        <v>236.59845205666667</v>
      </c>
      <c r="AB110" s="120">
        <v>265.09766622566667</v>
      </c>
      <c r="AC110" s="100">
        <v>607.3415805136666</v>
      </c>
      <c r="AD110" s="100">
        <v>2143.8015935643334</v>
      </c>
      <c r="AE110" s="120">
        <v>434.12557454000006</v>
      </c>
      <c r="AF110" s="120">
        <v>747.59553925866658</v>
      </c>
      <c r="AG110" s="120">
        <v>34.797316479999999</v>
      </c>
      <c r="AH110" s="120">
        <v>4.5466752020000003</v>
      </c>
      <c r="AI110" s="120">
        <v>29.664218111</v>
      </c>
      <c r="AJ110" s="120">
        <v>4.3872689576666666</v>
      </c>
      <c r="AK110" s="120">
        <v>874.16304796766656</v>
      </c>
      <c r="AL110" s="120">
        <v>14.521953047333332</v>
      </c>
      <c r="AM110" s="100">
        <v>5.7275228296666674</v>
      </c>
      <c r="AN110" s="100">
        <v>19483.596151667996</v>
      </c>
      <c r="AO110" s="100">
        <v>14.248391219</v>
      </c>
      <c r="AP110" s="100">
        <v>7617.2914188159994</v>
      </c>
      <c r="AQ110" s="120">
        <v>1283.3270339360001</v>
      </c>
      <c r="AR110" s="120">
        <v>4005.9134295499998</v>
      </c>
      <c r="AS110" s="120">
        <v>51.812562673000002</v>
      </c>
      <c r="AT110" s="120">
        <v>356.49021709699997</v>
      </c>
      <c r="AU110" s="120">
        <v>1919.7481755600002</v>
      </c>
      <c r="AV110" s="100">
        <v>2242.8874856289999</v>
      </c>
      <c r="AW110" s="100">
        <v>9462.8538980420017</v>
      </c>
      <c r="AX110" s="120">
        <v>3500.298075185</v>
      </c>
      <c r="AY110" s="120">
        <v>2792.651860901</v>
      </c>
      <c r="AZ110" s="120">
        <v>281.48091967699997</v>
      </c>
      <c r="BA110" s="120">
        <v>7.0872959580000003</v>
      </c>
      <c r="BB110" s="120">
        <v>105.951297263</v>
      </c>
      <c r="BC110" s="120">
        <v>20.372615443000001</v>
      </c>
      <c r="BD110" s="120">
        <v>2693.0142205880002</v>
      </c>
      <c r="BE110" s="120">
        <v>61.997613027</v>
      </c>
      <c r="BF110" s="100">
        <v>146.31495796199999</v>
      </c>
    </row>
    <row r="111" spans="1:58" x14ac:dyDescent="0.25">
      <c r="A111" s="37" t="s">
        <v>238</v>
      </c>
      <c r="B111" s="59">
        <v>4582.4132718460005</v>
      </c>
      <c r="C111" s="74">
        <v>8.7382109989999996</v>
      </c>
      <c r="D111" s="74">
        <v>1912.1594663300002</v>
      </c>
      <c r="E111" s="60">
        <v>132.00982002800001</v>
      </c>
      <c r="F111" s="61">
        <v>1158.7603779630001</v>
      </c>
      <c r="G111" s="61">
        <v>102.214804505</v>
      </c>
      <c r="H111" s="61">
        <v>212.113752893</v>
      </c>
      <c r="I111" s="62">
        <v>307.06071094100002</v>
      </c>
      <c r="J111" s="74">
        <v>653.58073306300003</v>
      </c>
      <c r="K111" s="74">
        <v>1999.4417206099999</v>
      </c>
      <c r="L111" s="60">
        <v>378.75650827700002</v>
      </c>
      <c r="M111" s="61">
        <v>687.13809399199999</v>
      </c>
      <c r="N111" s="61">
        <v>21.973494043999999</v>
      </c>
      <c r="O111" s="61">
        <v>2.5093370670000001</v>
      </c>
      <c r="P111" s="61">
        <v>15.212155084999999</v>
      </c>
      <c r="Q111" s="61">
        <v>1.930259283</v>
      </c>
      <c r="R111" s="61">
        <v>877.63795417100005</v>
      </c>
      <c r="S111" s="63">
        <v>14.283918691</v>
      </c>
      <c r="T111" s="162">
        <v>8.4931408439999991</v>
      </c>
      <c r="U111" s="52">
        <v>4682.8029012996667</v>
      </c>
      <c r="V111" s="52">
        <v>4.3753449770000001</v>
      </c>
      <c r="W111" s="52">
        <v>1963.6957417026667</v>
      </c>
      <c r="X111" s="121">
        <v>131.31285147700001</v>
      </c>
      <c r="Y111" s="121">
        <v>1234.5937233883335</v>
      </c>
      <c r="Z111" s="121">
        <v>89.96588065566668</v>
      </c>
      <c r="AA111" s="121">
        <v>216.83541061566666</v>
      </c>
      <c r="AB111" s="121">
        <v>290.98787556600001</v>
      </c>
      <c r="AC111" s="52">
        <v>645.50784304033334</v>
      </c>
      <c r="AD111" s="52">
        <v>2059.5455742583331</v>
      </c>
      <c r="AE111" s="121">
        <v>396.71718684466668</v>
      </c>
      <c r="AF111" s="121">
        <v>716.64636844033339</v>
      </c>
      <c r="AG111" s="121">
        <v>24.827086419</v>
      </c>
      <c r="AH111" s="121">
        <v>3.5247285303333329</v>
      </c>
      <c r="AI111" s="121">
        <v>23.823055761666666</v>
      </c>
      <c r="AJ111" s="121">
        <v>5.0463720286666662</v>
      </c>
      <c r="AK111" s="121">
        <v>875.70191790133322</v>
      </c>
      <c r="AL111" s="121">
        <v>13.258858332333332</v>
      </c>
      <c r="AM111" s="52">
        <v>9.6783973213333336</v>
      </c>
      <c r="AN111" s="53">
        <v>17126.379166313003</v>
      </c>
      <c r="AO111" s="53">
        <v>23.047512841</v>
      </c>
      <c r="AP111" s="53">
        <v>7050.4704658789997</v>
      </c>
      <c r="AQ111" s="122">
        <v>1234.5381940470002</v>
      </c>
      <c r="AR111" s="122">
        <v>2860.4867446070002</v>
      </c>
      <c r="AS111" s="122">
        <v>98.088977899</v>
      </c>
      <c r="AT111" s="122">
        <v>327.14101170800001</v>
      </c>
      <c r="AU111" s="122">
        <v>2530.2155376179999</v>
      </c>
      <c r="AV111" s="53">
        <v>2396.4064940030003</v>
      </c>
      <c r="AW111" s="53">
        <v>7483.0138437339992</v>
      </c>
      <c r="AX111" s="122">
        <v>2940.1704230759997</v>
      </c>
      <c r="AY111" s="122">
        <v>2680.2294469019998</v>
      </c>
      <c r="AZ111" s="122">
        <v>232.532641842</v>
      </c>
      <c r="BA111" s="122">
        <v>9.0115415260000002</v>
      </c>
      <c r="BB111" s="122">
        <v>82.127766862000001</v>
      </c>
      <c r="BC111" s="122">
        <v>78.332287979</v>
      </c>
      <c r="BD111" s="122">
        <v>1412.5031396280001</v>
      </c>
      <c r="BE111" s="122">
        <v>48.106595919</v>
      </c>
      <c r="BF111" s="53">
        <v>173.440849856</v>
      </c>
    </row>
    <row r="112" spans="1:58" x14ac:dyDescent="0.25">
      <c r="A112" s="37" t="s">
        <v>239</v>
      </c>
      <c r="B112" s="59">
        <v>4759.1478858369992</v>
      </c>
      <c r="C112" s="74">
        <v>16.498151840999999</v>
      </c>
      <c r="D112" s="74">
        <v>1790.600457818</v>
      </c>
      <c r="E112" s="60">
        <v>133.924863432</v>
      </c>
      <c r="F112" s="61">
        <v>1123.547313171</v>
      </c>
      <c r="G112" s="61">
        <v>83.783486800000006</v>
      </c>
      <c r="H112" s="61">
        <v>176.89645468000001</v>
      </c>
      <c r="I112" s="62">
        <v>272.44833973499999</v>
      </c>
      <c r="J112" s="74">
        <v>653.18182954300005</v>
      </c>
      <c r="K112" s="74">
        <v>2290.644151985</v>
      </c>
      <c r="L112" s="60">
        <v>353.67954675099998</v>
      </c>
      <c r="M112" s="61">
        <v>893.69635893999998</v>
      </c>
      <c r="N112" s="61">
        <v>21.957603352</v>
      </c>
      <c r="O112" s="61">
        <v>8.03205524</v>
      </c>
      <c r="P112" s="61">
        <v>20.617304541999999</v>
      </c>
      <c r="Q112" s="61">
        <v>3.8247882089999998</v>
      </c>
      <c r="R112" s="61">
        <v>970.85999036700002</v>
      </c>
      <c r="S112" s="63">
        <v>17.976504584000001</v>
      </c>
      <c r="T112" s="162">
        <v>8.2232946499999997</v>
      </c>
      <c r="U112" s="52">
        <v>4679.3712053270001</v>
      </c>
      <c r="V112" s="52">
        <v>14.475482552666668</v>
      </c>
      <c r="W112" s="52">
        <v>1889.0022654613338</v>
      </c>
      <c r="X112" s="121">
        <v>128.45203248600001</v>
      </c>
      <c r="Y112" s="121">
        <v>1200.8565940303336</v>
      </c>
      <c r="Z112" s="121">
        <v>92.889940657333341</v>
      </c>
      <c r="AA112" s="121">
        <v>186.028837708</v>
      </c>
      <c r="AB112" s="121">
        <v>280.77486057966667</v>
      </c>
      <c r="AC112" s="52">
        <v>646.97055962933337</v>
      </c>
      <c r="AD112" s="52">
        <v>2121.1628101336669</v>
      </c>
      <c r="AE112" s="121">
        <v>360.64157697800005</v>
      </c>
      <c r="AF112" s="121">
        <v>735.53222813233333</v>
      </c>
      <c r="AG112" s="121">
        <v>25.10211476266667</v>
      </c>
      <c r="AH112" s="121">
        <v>4.4878082606666672</v>
      </c>
      <c r="AI112" s="121">
        <v>16.395492011000002</v>
      </c>
      <c r="AJ112" s="121">
        <v>3.1988512</v>
      </c>
      <c r="AK112" s="121">
        <v>959.48662380166661</v>
      </c>
      <c r="AL112" s="121">
        <v>16.318114987333335</v>
      </c>
      <c r="AM112" s="52">
        <v>7.7600875499999988</v>
      </c>
      <c r="AN112" s="53">
        <v>17433.988228583999</v>
      </c>
      <c r="AO112" s="53">
        <v>62.680724695999999</v>
      </c>
      <c r="AP112" s="53">
        <v>6486.5115259140002</v>
      </c>
      <c r="AQ112" s="122">
        <v>1242.5285145620001</v>
      </c>
      <c r="AR112" s="122">
        <v>2386.9921743270002</v>
      </c>
      <c r="AS112" s="122">
        <v>64.677858275999995</v>
      </c>
      <c r="AT112" s="122">
        <v>333.21999092300001</v>
      </c>
      <c r="AU112" s="122">
        <v>2459.0929878259999</v>
      </c>
      <c r="AV112" s="53">
        <v>2394.3929685510002</v>
      </c>
      <c r="AW112" s="53">
        <v>8364.7470890299992</v>
      </c>
      <c r="AX112" s="122">
        <v>2972.3820524550001</v>
      </c>
      <c r="AY112" s="122">
        <v>3026.7402198340001</v>
      </c>
      <c r="AZ112" s="122">
        <v>197.102869833</v>
      </c>
      <c r="BA112" s="122">
        <v>10.781877132</v>
      </c>
      <c r="BB112" s="122">
        <v>53.656965979000006</v>
      </c>
      <c r="BC112" s="122">
        <v>21.834312578999999</v>
      </c>
      <c r="BD112" s="122">
        <v>1997.2925953200001</v>
      </c>
      <c r="BE112" s="122">
        <v>84.956195898000004</v>
      </c>
      <c r="BF112" s="53">
        <v>125.655920393</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82"/>
  <sheetViews>
    <sheetView zoomScaleNormal="100" workbookViewId="0">
      <pane xSplit="1" ySplit="10" topLeftCell="B110" activePane="bottomRight" state="frozen"/>
      <selection activeCell="AV114" sqref="A1:XFD1048576"/>
      <selection pane="topRight" activeCell="AV114" sqref="A1:XFD1048576"/>
      <selection pane="bottomLeft" activeCell="AV114" sqref="A1:XFD1048576"/>
      <selection pane="bottomRight" activeCell="AV11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32</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138</v>
      </c>
      <c r="B11" s="59">
        <v>361.18828127700004</v>
      </c>
      <c r="C11" s="74">
        <v>0.91760433600000002</v>
      </c>
      <c r="D11" s="74">
        <v>77.316016035000004</v>
      </c>
      <c r="E11" s="60">
        <v>19.155098334000002</v>
      </c>
      <c r="F11" s="61">
        <v>16.384894454000001</v>
      </c>
      <c r="G11" s="61">
        <v>14.131106776999999</v>
      </c>
      <c r="H11" s="61">
        <v>0</v>
      </c>
      <c r="I11" s="62">
        <v>27.644916469999998</v>
      </c>
      <c r="J11" s="74">
        <v>212.24603897700001</v>
      </c>
      <c r="K11" s="74">
        <v>69.594388091999988</v>
      </c>
      <c r="L11" s="60">
        <v>31.727801446000001</v>
      </c>
      <c r="M11" s="61">
        <v>17.726256943999999</v>
      </c>
      <c r="N11" s="61">
        <v>1.1153451539999999</v>
      </c>
      <c r="O11" s="61">
        <v>3.0108892279999999</v>
      </c>
      <c r="P11" s="61">
        <v>1.835208672</v>
      </c>
      <c r="Q11" s="61">
        <v>0</v>
      </c>
      <c r="R11" s="61">
        <v>9.7743858340000003</v>
      </c>
      <c r="S11" s="63">
        <v>4.4045008140000004</v>
      </c>
      <c r="T11" s="162">
        <v>1.114233837</v>
      </c>
      <c r="U11" s="52">
        <v>368.48161597333336</v>
      </c>
      <c r="V11" s="52">
        <v>1.2888191826666666</v>
      </c>
      <c r="W11" s="52">
        <v>74.137745454000012</v>
      </c>
      <c r="X11" s="121">
        <v>20.436062354000001</v>
      </c>
      <c r="Y11" s="121">
        <v>16.106417828666668</v>
      </c>
      <c r="Z11" s="121">
        <v>11.837349472666666</v>
      </c>
      <c r="AA11" s="121">
        <v>0.56691039633333329</v>
      </c>
      <c r="AB11" s="121">
        <v>25.191005402333332</v>
      </c>
      <c r="AC11" s="52">
        <v>210.28710995966671</v>
      </c>
      <c r="AD11" s="52">
        <v>80.331587961333327</v>
      </c>
      <c r="AE11" s="121">
        <v>34.637277822333331</v>
      </c>
      <c r="AF11" s="121">
        <v>21.493945190666668</v>
      </c>
      <c r="AG11" s="121">
        <v>2.5581273139999996</v>
      </c>
      <c r="AH11" s="121">
        <v>3.2076327713333335</v>
      </c>
      <c r="AI11" s="121">
        <v>1.7556614993333335</v>
      </c>
      <c r="AJ11" s="121">
        <v>1.5824874959999999</v>
      </c>
      <c r="AK11" s="121">
        <v>9.3612845359999994</v>
      </c>
      <c r="AL11" s="121">
        <v>5.7351713316666668</v>
      </c>
      <c r="AM11" s="52">
        <v>2.4363534156666664</v>
      </c>
      <c r="AN11" s="53">
        <v>2448.730471373</v>
      </c>
      <c r="AO11" s="53">
        <v>7.7243407260000003</v>
      </c>
      <c r="AP11" s="53">
        <v>332.249629701</v>
      </c>
      <c r="AQ11" s="122">
        <v>147.96426980999999</v>
      </c>
      <c r="AR11" s="122">
        <v>52.994024664000001</v>
      </c>
      <c r="AS11" s="122">
        <v>38.425053208999998</v>
      </c>
      <c r="AT11" s="122">
        <v>2.0291115689999999</v>
      </c>
      <c r="AU11" s="122">
        <v>90.837170448999998</v>
      </c>
      <c r="AV11" s="53">
        <v>872.78040929299993</v>
      </c>
      <c r="AW11" s="53">
        <v>1223.748444568</v>
      </c>
      <c r="AX11" s="122">
        <v>506.28557985899999</v>
      </c>
      <c r="AY11" s="122">
        <v>479.50339754200002</v>
      </c>
      <c r="AZ11" s="122">
        <v>37.005588029000002</v>
      </c>
      <c r="BA11" s="122">
        <v>15.259024216</v>
      </c>
      <c r="BB11" s="122">
        <v>3.107013405</v>
      </c>
      <c r="BC11" s="122">
        <v>11.477971312000001</v>
      </c>
      <c r="BD11" s="122">
        <v>120.341063375</v>
      </c>
      <c r="BE11" s="122">
        <v>50.768806830000003</v>
      </c>
      <c r="BF11" s="53">
        <v>12.227647084999999</v>
      </c>
    </row>
    <row r="12" spans="1:58" s="29" customFormat="1" x14ac:dyDescent="0.25">
      <c r="A12" s="37" t="s">
        <v>139</v>
      </c>
      <c r="B12" s="59">
        <v>362.71295846099997</v>
      </c>
      <c r="C12" s="74">
        <v>0</v>
      </c>
      <c r="D12" s="74">
        <v>82.968511196999998</v>
      </c>
      <c r="E12" s="60">
        <v>23.657379567</v>
      </c>
      <c r="F12" s="61">
        <v>17.389526275000001</v>
      </c>
      <c r="G12" s="61">
        <v>11.272091142000001</v>
      </c>
      <c r="H12" s="61">
        <v>2.8180227850000001</v>
      </c>
      <c r="I12" s="62">
        <v>27.831491428</v>
      </c>
      <c r="J12" s="74">
        <v>202.60366690199999</v>
      </c>
      <c r="K12" s="74">
        <v>77.140780362000015</v>
      </c>
      <c r="L12" s="60">
        <v>29.662088526000002</v>
      </c>
      <c r="M12" s="61">
        <v>24.366329424</v>
      </c>
      <c r="N12" s="61">
        <v>3.221739645</v>
      </c>
      <c r="O12" s="61">
        <v>3.904135734</v>
      </c>
      <c r="P12" s="61">
        <v>0.751472743</v>
      </c>
      <c r="Q12" s="61">
        <v>1.048566618</v>
      </c>
      <c r="R12" s="61">
        <v>13.810711301</v>
      </c>
      <c r="S12" s="63">
        <v>0.37573637100000001</v>
      </c>
      <c r="T12" s="162">
        <v>0</v>
      </c>
      <c r="U12" s="52">
        <v>297.76149281366662</v>
      </c>
      <c r="V12" s="52">
        <v>1.2840003289999999</v>
      </c>
      <c r="W12" s="52">
        <v>68.320641955333329</v>
      </c>
      <c r="X12" s="121">
        <v>16.781964381999998</v>
      </c>
      <c r="Y12" s="121">
        <v>15.881029786666668</v>
      </c>
      <c r="Z12" s="121">
        <v>4.4805091746666665</v>
      </c>
      <c r="AA12" s="121">
        <v>1.3026770366666667</v>
      </c>
      <c r="AB12" s="121">
        <v>29.874461575333331</v>
      </c>
      <c r="AC12" s="52">
        <v>168.25522069633334</v>
      </c>
      <c r="AD12" s="52">
        <v>57.797024584666659</v>
      </c>
      <c r="AE12" s="121">
        <v>24.127436820333333</v>
      </c>
      <c r="AF12" s="121">
        <v>20.456537869999998</v>
      </c>
      <c r="AG12" s="121">
        <v>1.6089724503333331</v>
      </c>
      <c r="AH12" s="121">
        <v>1.9746409469999999</v>
      </c>
      <c r="AI12" s="121">
        <v>0.31091224700000003</v>
      </c>
      <c r="AJ12" s="121">
        <v>0.90394039300000006</v>
      </c>
      <c r="AK12" s="121">
        <v>7.035435391</v>
      </c>
      <c r="AL12" s="121">
        <v>1.379148466</v>
      </c>
      <c r="AM12" s="52">
        <v>2.1046052483333333</v>
      </c>
      <c r="AN12" s="53">
        <v>1986.3426719880001</v>
      </c>
      <c r="AO12" s="53">
        <v>1.8576412019999999</v>
      </c>
      <c r="AP12" s="53">
        <v>370.67230559400002</v>
      </c>
      <c r="AQ12" s="122">
        <v>132.39759266900001</v>
      </c>
      <c r="AR12" s="122">
        <v>63.76506122</v>
      </c>
      <c r="AS12" s="122">
        <v>19.983031116999999</v>
      </c>
      <c r="AT12" s="122">
        <v>9.1019357050000007</v>
      </c>
      <c r="AU12" s="122">
        <v>145.424684883</v>
      </c>
      <c r="AV12" s="53">
        <v>702.46485158500002</v>
      </c>
      <c r="AW12" s="53">
        <v>904.13847154199982</v>
      </c>
      <c r="AX12" s="122">
        <v>357.23317999200003</v>
      </c>
      <c r="AY12" s="122">
        <v>406.61322394199999</v>
      </c>
      <c r="AZ12" s="122">
        <v>43.475869764999999</v>
      </c>
      <c r="BA12" s="122">
        <v>5.7691321440000003</v>
      </c>
      <c r="BB12" s="122">
        <v>2.1098540410000002</v>
      </c>
      <c r="BC12" s="122">
        <v>7.9610020349999999</v>
      </c>
      <c r="BD12" s="122">
        <v>72.204968253000004</v>
      </c>
      <c r="BE12" s="122">
        <v>8.7712413700000003</v>
      </c>
      <c r="BF12" s="53">
        <v>7.2094020649999999</v>
      </c>
    </row>
    <row r="13" spans="1:58" s="29" customFormat="1" x14ac:dyDescent="0.25">
      <c r="A13" s="37" t="s">
        <v>140</v>
      </c>
      <c r="B13" s="59">
        <v>371.32047512399993</v>
      </c>
      <c r="C13" s="74">
        <v>0</v>
      </c>
      <c r="D13" s="74">
        <v>88.222160602999992</v>
      </c>
      <c r="E13" s="60">
        <v>23.404770681999999</v>
      </c>
      <c r="F13" s="61">
        <v>14.677523990999999</v>
      </c>
      <c r="G13" s="61">
        <v>5.6270312320000002</v>
      </c>
      <c r="H13" s="61">
        <v>0</v>
      </c>
      <c r="I13" s="62">
        <v>44.512834697999999</v>
      </c>
      <c r="J13" s="74">
        <v>193.18535923799999</v>
      </c>
      <c r="K13" s="74">
        <v>89.912955283000002</v>
      </c>
      <c r="L13" s="60">
        <v>30.410206596999998</v>
      </c>
      <c r="M13" s="61">
        <v>22.690808812</v>
      </c>
      <c r="N13" s="61">
        <v>1.9389266430000001</v>
      </c>
      <c r="O13" s="61">
        <v>5.128804508</v>
      </c>
      <c r="P13" s="61">
        <v>0.93783853900000003</v>
      </c>
      <c r="Q13" s="61">
        <v>1.046889532</v>
      </c>
      <c r="R13" s="61">
        <v>15.567579650000001</v>
      </c>
      <c r="S13" s="63">
        <v>12.191901002</v>
      </c>
      <c r="T13" s="162">
        <v>0</v>
      </c>
      <c r="U13" s="52">
        <v>358.49231416499998</v>
      </c>
      <c r="V13" s="52">
        <v>0</v>
      </c>
      <c r="W13" s="52">
        <v>72.618441001666667</v>
      </c>
      <c r="X13" s="121">
        <v>17.639270780666667</v>
      </c>
      <c r="Y13" s="121">
        <v>14.348871010666665</v>
      </c>
      <c r="Z13" s="121">
        <v>4.2133497159999997</v>
      </c>
      <c r="AA13" s="121">
        <v>1.5536533333333333E-2</v>
      </c>
      <c r="AB13" s="121">
        <v>36.401412960999998</v>
      </c>
      <c r="AC13" s="52">
        <v>193.34975638899996</v>
      </c>
      <c r="AD13" s="52">
        <v>90.789815544666652</v>
      </c>
      <c r="AE13" s="121">
        <v>36.129643842333337</v>
      </c>
      <c r="AF13" s="121">
        <v>23.897819934666668</v>
      </c>
      <c r="AG13" s="121">
        <v>1.5489943133333333</v>
      </c>
      <c r="AH13" s="121">
        <v>4.2389339623333333</v>
      </c>
      <c r="AI13" s="121">
        <v>1.0363732013333333</v>
      </c>
      <c r="AJ13" s="121">
        <v>0.32222793300000002</v>
      </c>
      <c r="AK13" s="121">
        <v>14.616379862666667</v>
      </c>
      <c r="AL13" s="121">
        <v>8.9994424950000003</v>
      </c>
      <c r="AM13" s="52">
        <v>1.7343012296666664</v>
      </c>
      <c r="AN13" s="53">
        <v>2335.7388612490004</v>
      </c>
      <c r="AO13" s="53">
        <v>0</v>
      </c>
      <c r="AP13" s="53">
        <v>395.98490572899999</v>
      </c>
      <c r="AQ13" s="122">
        <v>131.56138610400001</v>
      </c>
      <c r="AR13" s="122">
        <v>65.315142363999996</v>
      </c>
      <c r="AS13" s="122">
        <v>19.828661132000001</v>
      </c>
      <c r="AT13" s="122">
        <v>0</v>
      </c>
      <c r="AU13" s="122">
        <v>179.27971612900001</v>
      </c>
      <c r="AV13" s="53">
        <v>785.552963869</v>
      </c>
      <c r="AW13" s="53">
        <v>1142.588446495</v>
      </c>
      <c r="AX13" s="122">
        <v>507.77062358899997</v>
      </c>
      <c r="AY13" s="122">
        <v>422.10865901599999</v>
      </c>
      <c r="AZ13" s="122">
        <v>41.869333095000002</v>
      </c>
      <c r="BA13" s="122">
        <v>12.612342263999999</v>
      </c>
      <c r="BB13" s="122">
        <v>3.0274908260000002</v>
      </c>
      <c r="BC13" s="122">
        <v>3.812034063</v>
      </c>
      <c r="BD13" s="122">
        <v>123.534358446</v>
      </c>
      <c r="BE13" s="122">
        <v>27.853605196</v>
      </c>
      <c r="BF13" s="53">
        <v>11.612545155999999</v>
      </c>
    </row>
    <row r="14" spans="1:58" s="105" customFormat="1" x14ac:dyDescent="0.25">
      <c r="A14" s="98" t="s">
        <v>141</v>
      </c>
      <c r="B14" s="99">
        <v>392.93330399499996</v>
      </c>
      <c r="C14" s="100">
        <v>0</v>
      </c>
      <c r="D14" s="100">
        <v>87.231826071</v>
      </c>
      <c r="E14" s="101">
        <v>18.676228817999998</v>
      </c>
      <c r="F14" s="102">
        <v>19.198605021999999</v>
      </c>
      <c r="G14" s="102">
        <v>1.8480938039999999</v>
      </c>
      <c r="H14" s="102">
        <v>0</v>
      </c>
      <c r="I14" s="103">
        <v>47.508898426999998</v>
      </c>
      <c r="J14" s="100">
        <v>225.69624083900001</v>
      </c>
      <c r="K14" s="100">
        <v>79.556414304</v>
      </c>
      <c r="L14" s="101">
        <v>32.118120490999999</v>
      </c>
      <c r="M14" s="102">
        <v>22.909494481999999</v>
      </c>
      <c r="N14" s="102">
        <v>2.5883406419999999</v>
      </c>
      <c r="O14" s="102">
        <v>4.8512462349999996</v>
      </c>
      <c r="P14" s="102">
        <v>1.2936656630000001</v>
      </c>
      <c r="Q14" s="102">
        <v>2.0629884330000001</v>
      </c>
      <c r="R14" s="102">
        <v>5.4161362410000002</v>
      </c>
      <c r="S14" s="104">
        <v>8.3164221170000001</v>
      </c>
      <c r="T14" s="163">
        <v>0.448822781</v>
      </c>
      <c r="U14" s="100">
        <v>385.66829247166669</v>
      </c>
      <c r="V14" s="100">
        <v>0</v>
      </c>
      <c r="W14" s="100">
        <v>82.073666482666667</v>
      </c>
      <c r="X14" s="120">
        <v>16.579201569333332</v>
      </c>
      <c r="Y14" s="120">
        <v>14.993422402666667</v>
      </c>
      <c r="Z14" s="120">
        <v>5.659900525666667</v>
      </c>
      <c r="AA14" s="120">
        <v>0</v>
      </c>
      <c r="AB14" s="120">
        <v>44.841141985</v>
      </c>
      <c r="AC14" s="100">
        <v>215.58103556066666</v>
      </c>
      <c r="AD14" s="100">
        <v>86.060728403666658</v>
      </c>
      <c r="AE14" s="120">
        <v>35.679969865333334</v>
      </c>
      <c r="AF14" s="120">
        <v>28.010459815000001</v>
      </c>
      <c r="AG14" s="120">
        <v>2.8937246096666667</v>
      </c>
      <c r="AH14" s="120">
        <v>6.2710221979999998</v>
      </c>
      <c r="AI14" s="120">
        <v>0.85741659866666675</v>
      </c>
      <c r="AJ14" s="120">
        <v>0.33054090366666666</v>
      </c>
      <c r="AK14" s="120">
        <v>5.4733509916666669</v>
      </c>
      <c r="AL14" s="120">
        <v>6.5442434216666667</v>
      </c>
      <c r="AM14" s="100">
        <v>1.9528620246666666</v>
      </c>
      <c r="AN14" s="100">
        <v>2436.2925239430001</v>
      </c>
      <c r="AO14" s="100">
        <v>0</v>
      </c>
      <c r="AP14" s="100">
        <v>424.54774392700006</v>
      </c>
      <c r="AQ14" s="120">
        <v>161.728669629</v>
      </c>
      <c r="AR14" s="120">
        <v>64.680946376999998</v>
      </c>
      <c r="AS14" s="120">
        <v>21.166273398000001</v>
      </c>
      <c r="AT14" s="120">
        <v>0</v>
      </c>
      <c r="AU14" s="120">
        <v>176.97185452299999</v>
      </c>
      <c r="AV14" s="100">
        <v>943.805252494</v>
      </c>
      <c r="AW14" s="100">
        <v>1058.705045769</v>
      </c>
      <c r="AX14" s="120">
        <v>393.043489862</v>
      </c>
      <c r="AY14" s="120">
        <v>460.17682732499998</v>
      </c>
      <c r="AZ14" s="120">
        <v>70.609796103999997</v>
      </c>
      <c r="BA14" s="120">
        <v>18.748804434</v>
      </c>
      <c r="BB14" s="120">
        <v>6.7281694520000004</v>
      </c>
      <c r="BC14" s="120">
        <v>11.104214956</v>
      </c>
      <c r="BD14" s="120">
        <v>71.452519287000001</v>
      </c>
      <c r="BE14" s="120">
        <v>26.841224349000001</v>
      </c>
      <c r="BF14" s="100">
        <v>9.2344817530000007</v>
      </c>
    </row>
    <row r="15" spans="1:58" s="29" customFormat="1" x14ac:dyDescent="0.25">
      <c r="A15" s="37" t="s">
        <v>142</v>
      </c>
      <c r="B15" s="59">
        <v>395.24892355300005</v>
      </c>
      <c r="C15" s="74">
        <v>0</v>
      </c>
      <c r="D15" s="74">
        <v>84.15320158099999</v>
      </c>
      <c r="E15" s="60">
        <v>27.073323598999998</v>
      </c>
      <c r="F15" s="61">
        <v>17.837303009999999</v>
      </c>
      <c r="G15" s="61">
        <v>0</v>
      </c>
      <c r="H15" s="61">
        <v>0</v>
      </c>
      <c r="I15" s="62">
        <v>39.242574972</v>
      </c>
      <c r="J15" s="74">
        <v>214.679638377</v>
      </c>
      <c r="K15" s="74">
        <v>95.290776323000003</v>
      </c>
      <c r="L15" s="60">
        <v>36.374941759000002</v>
      </c>
      <c r="M15" s="61">
        <v>25.942641519999999</v>
      </c>
      <c r="N15" s="61">
        <v>5.394537014</v>
      </c>
      <c r="O15" s="61">
        <v>3.0408119309999999</v>
      </c>
      <c r="P15" s="61">
        <v>1.8534472719999999</v>
      </c>
      <c r="Q15" s="61">
        <v>0</v>
      </c>
      <c r="R15" s="61">
        <v>19.533536464000001</v>
      </c>
      <c r="S15" s="63">
        <v>3.1508603630000001</v>
      </c>
      <c r="T15" s="162">
        <v>1.1253072719999999</v>
      </c>
      <c r="U15" s="52">
        <v>391.30564508933338</v>
      </c>
      <c r="V15" s="52">
        <v>0.36933060133333329</v>
      </c>
      <c r="W15" s="52">
        <v>81.508898640333328</v>
      </c>
      <c r="X15" s="121">
        <v>20.462051650666666</v>
      </c>
      <c r="Y15" s="121">
        <v>17.848705057666667</v>
      </c>
      <c r="Z15" s="121">
        <v>6.8958013513333327</v>
      </c>
      <c r="AA15" s="121">
        <v>0.97624133133333324</v>
      </c>
      <c r="AB15" s="121">
        <v>35.326099249333332</v>
      </c>
      <c r="AC15" s="52">
        <v>209.92610975233333</v>
      </c>
      <c r="AD15" s="52">
        <v>97.519169348333321</v>
      </c>
      <c r="AE15" s="121">
        <v>37.759605645000001</v>
      </c>
      <c r="AF15" s="121">
        <v>31.269774130333332</v>
      </c>
      <c r="AG15" s="121">
        <v>4.9108439613333337</v>
      </c>
      <c r="AH15" s="121">
        <v>3.7121367793333335</v>
      </c>
      <c r="AI15" s="121">
        <v>1.8906260813333333</v>
      </c>
      <c r="AJ15" s="121">
        <v>0.21022607033333332</v>
      </c>
      <c r="AK15" s="121">
        <v>15.245454912333335</v>
      </c>
      <c r="AL15" s="121">
        <v>2.5205017683333333</v>
      </c>
      <c r="AM15" s="52">
        <v>1.9821367470000002</v>
      </c>
      <c r="AN15" s="53">
        <v>2652.4552940210001</v>
      </c>
      <c r="AO15" s="53">
        <v>8.1007757520000006</v>
      </c>
      <c r="AP15" s="53">
        <v>439.78263796400006</v>
      </c>
      <c r="AQ15" s="122">
        <v>140.24099417300002</v>
      </c>
      <c r="AR15" s="122">
        <v>68.580651270999994</v>
      </c>
      <c r="AS15" s="122">
        <v>19.505302147999998</v>
      </c>
      <c r="AT15" s="122">
        <v>6.1469450700000001</v>
      </c>
      <c r="AU15" s="122">
        <v>205.30874530199998</v>
      </c>
      <c r="AV15" s="53">
        <v>865.71261030400001</v>
      </c>
      <c r="AW15" s="53">
        <v>1298.8950887000001</v>
      </c>
      <c r="AX15" s="122">
        <v>515.859305963</v>
      </c>
      <c r="AY15" s="122">
        <v>591.61112982499992</v>
      </c>
      <c r="AZ15" s="122">
        <v>57.532810651999995</v>
      </c>
      <c r="BA15" s="122">
        <v>13.430526336</v>
      </c>
      <c r="BB15" s="122">
        <v>6.101107657</v>
      </c>
      <c r="BC15" s="122">
        <v>7.9439037880000001</v>
      </c>
      <c r="BD15" s="122">
        <v>94.249498031999991</v>
      </c>
      <c r="BE15" s="122">
        <v>12.166806446999999</v>
      </c>
      <c r="BF15" s="53">
        <v>39.964181300999996</v>
      </c>
    </row>
    <row r="16" spans="1:58" s="29" customFormat="1" x14ac:dyDescent="0.25">
      <c r="A16" s="37" t="s">
        <v>143</v>
      </c>
      <c r="B16" s="59">
        <v>390.58394385299999</v>
      </c>
      <c r="C16" s="74">
        <v>0.94270557200000005</v>
      </c>
      <c r="D16" s="74">
        <v>57.478814495999998</v>
      </c>
      <c r="E16" s="60">
        <v>24.049983751999999</v>
      </c>
      <c r="F16" s="61">
        <v>11.663700106</v>
      </c>
      <c r="G16" s="61">
        <v>3.2051989459999999</v>
      </c>
      <c r="H16" s="61">
        <v>0.94270557200000005</v>
      </c>
      <c r="I16" s="62">
        <v>17.617226120000002</v>
      </c>
      <c r="J16" s="74">
        <v>211.083020213</v>
      </c>
      <c r="K16" s="74">
        <v>118.78997575399998</v>
      </c>
      <c r="L16" s="60">
        <v>56.514259707999997</v>
      </c>
      <c r="M16" s="61">
        <v>23.914563273999999</v>
      </c>
      <c r="N16" s="61">
        <v>3.7223849900000001</v>
      </c>
      <c r="O16" s="61">
        <v>2.0621684400000002</v>
      </c>
      <c r="P16" s="61">
        <v>2.8281167169999999</v>
      </c>
      <c r="Q16" s="61">
        <v>0</v>
      </c>
      <c r="R16" s="61">
        <v>28.805777053</v>
      </c>
      <c r="S16" s="63">
        <v>0.94270557200000005</v>
      </c>
      <c r="T16" s="162">
        <v>2.2894278180000001</v>
      </c>
      <c r="U16" s="52">
        <v>401.65378844966671</v>
      </c>
      <c r="V16" s="52">
        <v>1.0845155146666665</v>
      </c>
      <c r="W16" s="52">
        <v>75.828574647666656</v>
      </c>
      <c r="X16" s="121">
        <v>20.351742798333333</v>
      </c>
      <c r="Y16" s="121">
        <v>16.410255991</v>
      </c>
      <c r="Z16" s="121">
        <v>4.4542533979999996</v>
      </c>
      <c r="AA16" s="121">
        <v>0.32755851633333333</v>
      </c>
      <c r="AB16" s="121">
        <v>34.284763943999998</v>
      </c>
      <c r="AC16" s="52">
        <v>205.73141464866663</v>
      </c>
      <c r="AD16" s="52">
        <v>117.07449068999999</v>
      </c>
      <c r="AE16" s="121">
        <v>50.410777919333327</v>
      </c>
      <c r="AF16" s="121">
        <v>31.271555983333332</v>
      </c>
      <c r="AG16" s="121">
        <v>6.5959314946666661</v>
      </c>
      <c r="AH16" s="121">
        <v>2.2709010316666665</v>
      </c>
      <c r="AI16" s="121">
        <v>5.8884753293333327</v>
      </c>
      <c r="AJ16" s="121">
        <v>8.8239682E-2</v>
      </c>
      <c r="AK16" s="121">
        <v>17.010670873333336</v>
      </c>
      <c r="AL16" s="121">
        <v>3.5379383763333334</v>
      </c>
      <c r="AM16" s="52">
        <v>1.9347929486666668</v>
      </c>
      <c r="AN16" s="53">
        <v>2779.4856307789996</v>
      </c>
      <c r="AO16" s="53">
        <v>4.947959548</v>
      </c>
      <c r="AP16" s="53">
        <v>405.94160473699992</v>
      </c>
      <c r="AQ16" s="122">
        <v>139.19324136199998</v>
      </c>
      <c r="AR16" s="122">
        <v>55.91160103</v>
      </c>
      <c r="AS16" s="122">
        <v>24.843084786999999</v>
      </c>
      <c r="AT16" s="122">
        <v>0</v>
      </c>
      <c r="AU16" s="122">
        <v>185.993677558</v>
      </c>
      <c r="AV16" s="53">
        <v>874.32099420999998</v>
      </c>
      <c r="AW16" s="53">
        <v>1489.688373293</v>
      </c>
      <c r="AX16" s="122">
        <v>542.040021153</v>
      </c>
      <c r="AY16" s="122">
        <v>687.76006056300002</v>
      </c>
      <c r="AZ16" s="122">
        <v>77.517475294999997</v>
      </c>
      <c r="BA16" s="122">
        <v>7.1877393830000003</v>
      </c>
      <c r="BB16" s="122">
        <v>14.278549023000002</v>
      </c>
      <c r="BC16" s="122">
        <v>2.7637923219999996</v>
      </c>
      <c r="BD16" s="122">
        <v>121.048201226</v>
      </c>
      <c r="BE16" s="122">
        <v>37.092534327999999</v>
      </c>
      <c r="BF16" s="53">
        <v>4.5866989909999996</v>
      </c>
    </row>
    <row r="17" spans="1:58" s="29" customFormat="1" x14ac:dyDescent="0.25">
      <c r="A17" s="37" t="s">
        <v>144</v>
      </c>
      <c r="B17" s="59">
        <v>396.91392656200003</v>
      </c>
      <c r="C17" s="74">
        <v>0</v>
      </c>
      <c r="D17" s="74">
        <v>81.635023564999997</v>
      </c>
      <c r="E17" s="60">
        <v>18.755567726999999</v>
      </c>
      <c r="F17" s="61">
        <v>20.897886233000001</v>
      </c>
      <c r="G17" s="61">
        <v>4.8462503440000004</v>
      </c>
      <c r="H17" s="61">
        <v>0.93197121999999999</v>
      </c>
      <c r="I17" s="62">
        <v>36.203348040999998</v>
      </c>
      <c r="J17" s="74">
        <v>219.047808981</v>
      </c>
      <c r="K17" s="74">
        <v>93.741399472000012</v>
      </c>
      <c r="L17" s="60">
        <v>50.009813254000001</v>
      </c>
      <c r="M17" s="61">
        <v>24.739481784999999</v>
      </c>
      <c r="N17" s="61">
        <v>4.9406431570000002</v>
      </c>
      <c r="O17" s="61">
        <v>0</v>
      </c>
      <c r="P17" s="61">
        <v>1.4911539519999999</v>
      </c>
      <c r="Q17" s="61">
        <v>2.7048839130000002</v>
      </c>
      <c r="R17" s="61">
        <v>5.7547500429999996</v>
      </c>
      <c r="S17" s="63">
        <v>4.1006733679999998</v>
      </c>
      <c r="T17" s="162">
        <v>2.4896945439999998</v>
      </c>
      <c r="U17" s="52">
        <v>388.75117006099998</v>
      </c>
      <c r="V17" s="52">
        <v>0.29473514066666667</v>
      </c>
      <c r="W17" s="52">
        <v>85.789058513000001</v>
      </c>
      <c r="X17" s="121">
        <v>24.485524131666669</v>
      </c>
      <c r="Y17" s="121">
        <v>16.214301475333333</v>
      </c>
      <c r="Z17" s="121">
        <v>5.2295247409999996</v>
      </c>
      <c r="AA17" s="121">
        <v>0.34376494733333335</v>
      </c>
      <c r="AB17" s="121">
        <v>39.515943217666667</v>
      </c>
      <c r="AC17" s="52">
        <v>195.04104267966667</v>
      </c>
      <c r="AD17" s="52">
        <v>105.54118523499999</v>
      </c>
      <c r="AE17" s="121">
        <v>37.408774274666669</v>
      </c>
      <c r="AF17" s="121">
        <v>27.497210417999998</v>
      </c>
      <c r="AG17" s="121">
        <v>6.6382456603333324</v>
      </c>
      <c r="AH17" s="121">
        <v>0.74909396400000006</v>
      </c>
      <c r="AI17" s="121">
        <v>0.71294420866666675</v>
      </c>
      <c r="AJ17" s="121">
        <v>0.75922786799999997</v>
      </c>
      <c r="AK17" s="121">
        <v>28.413513483333332</v>
      </c>
      <c r="AL17" s="121">
        <v>3.3621753580000004</v>
      </c>
      <c r="AM17" s="52">
        <v>2.0851484926666668</v>
      </c>
      <c r="AN17" s="53">
        <v>2615.0644936449999</v>
      </c>
      <c r="AO17" s="53">
        <v>1.9485061450000001</v>
      </c>
      <c r="AP17" s="53">
        <v>539.81657014100006</v>
      </c>
      <c r="AQ17" s="122">
        <v>183.27414967400003</v>
      </c>
      <c r="AR17" s="122">
        <v>104.244467238</v>
      </c>
      <c r="AS17" s="122">
        <v>30.133965514000003</v>
      </c>
      <c r="AT17" s="122">
        <v>1.867890059</v>
      </c>
      <c r="AU17" s="122">
        <v>220.296097656</v>
      </c>
      <c r="AV17" s="53">
        <v>878.17211501399993</v>
      </c>
      <c r="AW17" s="53">
        <v>1188.090403036</v>
      </c>
      <c r="AX17" s="122">
        <v>510.43345442600003</v>
      </c>
      <c r="AY17" s="122">
        <v>454.08768975199996</v>
      </c>
      <c r="AZ17" s="122">
        <v>85.274452096000005</v>
      </c>
      <c r="BA17" s="122">
        <v>1.1096762200000001</v>
      </c>
      <c r="BB17" s="122">
        <v>3.8970122900000002</v>
      </c>
      <c r="BC17" s="122">
        <v>5.6277645359999999</v>
      </c>
      <c r="BD17" s="122">
        <v>111.87092366400002</v>
      </c>
      <c r="BE17" s="122">
        <v>15.789430051999998</v>
      </c>
      <c r="BF17" s="53">
        <v>7.0368993089999998</v>
      </c>
    </row>
    <row r="18" spans="1:58" s="105" customFormat="1" x14ac:dyDescent="0.25">
      <c r="A18" s="98" t="s">
        <v>145</v>
      </c>
      <c r="B18" s="99">
        <v>386.07166465500001</v>
      </c>
      <c r="C18" s="100">
        <v>0</v>
      </c>
      <c r="D18" s="100">
        <v>93.995309485999996</v>
      </c>
      <c r="E18" s="101">
        <v>26.126857180999998</v>
      </c>
      <c r="F18" s="102">
        <v>17.430287827000001</v>
      </c>
      <c r="G18" s="102">
        <v>6.599864942</v>
      </c>
      <c r="H18" s="102">
        <v>0</v>
      </c>
      <c r="I18" s="103">
        <v>43.838299536000001</v>
      </c>
      <c r="J18" s="100">
        <v>177.276193847</v>
      </c>
      <c r="K18" s="100">
        <v>110.79310046500001</v>
      </c>
      <c r="L18" s="101">
        <v>25.439836995</v>
      </c>
      <c r="M18" s="102">
        <v>27.232751237999999</v>
      </c>
      <c r="N18" s="102">
        <v>8.9530970389999993</v>
      </c>
      <c r="O18" s="102">
        <v>3.0077509500000001</v>
      </c>
      <c r="P18" s="102">
        <v>26.582789349999999</v>
      </c>
      <c r="Q18" s="102">
        <v>2.04646975</v>
      </c>
      <c r="R18" s="102">
        <v>15.697109326</v>
      </c>
      <c r="S18" s="104">
        <v>1.833295817</v>
      </c>
      <c r="T18" s="163">
        <v>4.0070608569999999</v>
      </c>
      <c r="U18" s="100">
        <v>387.33412300600003</v>
      </c>
      <c r="V18" s="100">
        <v>5.7718247666666667E-2</v>
      </c>
      <c r="W18" s="100">
        <v>86.808277039000004</v>
      </c>
      <c r="X18" s="120">
        <v>28.296796523000001</v>
      </c>
      <c r="Y18" s="120">
        <v>17.693423352333333</v>
      </c>
      <c r="Z18" s="120">
        <v>3.3745311156666666</v>
      </c>
      <c r="AA18" s="120">
        <v>0.95347637299999999</v>
      </c>
      <c r="AB18" s="120">
        <v>36.490049675000002</v>
      </c>
      <c r="AC18" s="100">
        <v>203.23156001300001</v>
      </c>
      <c r="AD18" s="100">
        <v>94.553574186999995</v>
      </c>
      <c r="AE18" s="120">
        <v>35.613934150666665</v>
      </c>
      <c r="AF18" s="120">
        <v>24.544322377</v>
      </c>
      <c r="AG18" s="120">
        <v>3.5549354753333335</v>
      </c>
      <c r="AH18" s="120">
        <v>3.4371069726666668</v>
      </c>
      <c r="AI18" s="120">
        <v>5.9334026786666669</v>
      </c>
      <c r="AJ18" s="120">
        <v>3.0900625119999998</v>
      </c>
      <c r="AK18" s="120">
        <v>14.697132855333335</v>
      </c>
      <c r="AL18" s="120">
        <v>3.6826771653333332</v>
      </c>
      <c r="AM18" s="100">
        <v>2.6829935193333334</v>
      </c>
      <c r="AN18" s="100">
        <v>2335.5372561100003</v>
      </c>
      <c r="AO18" s="100">
        <v>2.1319588739999999</v>
      </c>
      <c r="AP18" s="100">
        <v>481.07090185099997</v>
      </c>
      <c r="AQ18" s="120">
        <v>167.945721171</v>
      </c>
      <c r="AR18" s="120">
        <v>79.867312747</v>
      </c>
      <c r="AS18" s="120">
        <v>21.464489852</v>
      </c>
      <c r="AT18" s="120">
        <v>6.132730295</v>
      </c>
      <c r="AU18" s="120">
        <v>205.66064778600003</v>
      </c>
      <c r="AV18" s="100">
        <v>833.80908414600003</v>
      </c>
      <c r="AW18" s="100">
        <v>997.88392717800002</v>
      </c>
      <c r="AX18" s="120">
        <v>379.59421533599999</v>
      </c>
      <c r="AY18" s="120">
        <v>367.321956806</v>
      </c>
      <c r="AZ18" s="120">
        <v>62.761766932999997</v>
      </c>
      <c r="BA18" s="120">
        <v>19.340825139</v>
      </c>
      <c r="BB18" s="120">
        <v>43.815220461000003</v>
      </c>
      <c r="BC18" s="120">
        <v>12.389681354999999</v>
      </c>
      <c r="BD18" s="120">
        <v>73.205660940000001</v>
      </c>
      <c r="BE18" s="120">
        <v>39.454600208000002</v>
      </c>
      <c r="BF18" s="100">
        <v>20.641384061</v>
      </c>
    </row>
    <row r="19" spans="1:58" s="29" customFormat="1" x14ac:dyDescent="0.25">
      <c r="A19" s="37" t="s">
        <v>146</v>
      </c>
      <c r="B19" s="59">
        <v>377.168078858</v>
      </c>
      <c r="C19" s="74">
        <v>0.91536399400000001</v>
      </c>
      <c r="D19" s="74">
        <v>84.639504359999989</v>
      </c>
      <c r="E19" s="60">
        <v>31.335252981</v>
      </c>
      <c r="F19" s="61">
        <v>18.227176757999999</v>
      </c>
      <c r="G19" s="61">
        <v>2.5630191839999998</v>
      </c>
      <c r="H19" s="61">
        <v>0</v>
      </c>
      <c r="I19" s="62">
        <v>32.514055437000003</v>
      </c>
      <c r="J19" s="74">
        <v>193.32558288199999</v>
      </c>
      <c r="K19" s="74">
        <v>95.619995411000005</v>
      </c>
      <c r="L19" s="60">
        <v>45.398372747000003</v>
      </c>
      <c r="M19" s="61">
        <v>23.827661534000001</v>
      </c>
      <c r="N19" s="61">
        <v>2.873897683</v>
      </c>
      <c r="O19" s="61">
        <v>2.8033022320000001</v>
      </c>
      <c r="P19" s="61">
        <v>2.7460919819999998</v>
      </c>
      <c r="Q19" s="61">
        <v>3.065405004</v>
      </c>
      <c r="R19" s="61">
        <v>10.511517057000001</v>
      </c>
      <c r="S19" s="63">
        <v>4.3937471720000003</v>
      </c>
      <c r="T19" s="162">
        <v>2.6676322109999999</v>
      </c>
      <c r="U19" s="52">
        <v>397.98470719200003</v>
      </c>
      <c r="V19" s="52">
        <v>0.66827345866666665</v>
      </c>
      <c r="W19" s="52">
        <v>86.765708105666661</v>
      </c>
      <c r="X19" s="121">
        <v>29.578130224999999</v>
      </c>
      <c r="Y19" s="121">
        <v>18.986233983000002</v>
      </c>
      <c r="Z19" s="121">
        <v>2.3646878433333334</v>
      </c>
      <c r="AA19" s="121">
        <v>1.0694964453333333</v>
      </c>
      <c r="AB19" s="121">
        <v>34.767159609000004</v>
      </c>
      <c r="AC19" s="52">
        <v>202.75308088266669</v>
      </c>
      <c r="AD19" s="52">
        <v>105.83408175533336</v>
      </c>
      <c r="AE19" s="121">
        <v>41.956508459333335</v>
      </c>
      <c r="AF19" s="121">
        <v>26.098858375333332</v>
      </c>
      <c r="AG19" s="121">
        <v>3.2506827693333329</v>
      </c>
      <c r="AH19" s="121">
        <v>2.6987767300000001</v>
      </c>
      <c r="AI19" s="121">
        <v>16.682302001</v>
      </c>
      <c r="AJ19" s="121">
        <v>1.4467486456666669</v>
      </c>
      <c r="AK19" s="121">
        <v>9.4167719546666664</v>
      </c>
      <c r="AL19" s="121">
        <v>4.2834328199999998</v>
      </c>
      <c r="AM19" s="52">
        <v>1.9635629896666666</v>
      </c>
      <c r="AN19" s="53">
        <v>2301.537122751</v>
      </c>
      <c r="AO19" s="53">
        <v>0</v>
      </c>
      <c r="AP19" s="53">
        <v>480.31678633800004</v>
      </c>
      <c r="AQ19" s="122">
        <v>179.50058184200003</v>
      </c>
      <c r="AR19" s="122">
        <v>101.08435361999999</v>
      </c>
      <c r="AS19" s="122">
        <v>11.75411546</v>
      </c>
      <c r="AT19" s="122">
        <v>3.9630085939999997</v>
      </c>
      <c r="AU19" s="122">
        <v>184.014726822</v>
      </c>
      <c r="AV19" s="53">
        <v>803.47186501400006</v>
      </c>
      <c r="AW19" s="53">
        <v>1002.4552435930001</v>
      </c>
      <c r="AX19" s="122">
        <v>353.49048689400001</v>
      </c>
      <c r="AY19" s="122">
        <v>439.54156176100003</v>
      </c>
      <c r="AZ19" s="122">
        <v>73.827278360999998</v>
      </c>
      <c r="BA19" s="122">
        <v>18.949172215000001</v>
      </c>
      <c r="BB19" s="122">
        <v>31.451996717</v>
      </c>
      <c r="BC19" s="122">
        <v>5.5787700499999993</v>
      </c>
      <c r="BD19" s="122">
        <v>58.288957645000004</v>
      </c>
      <c r="BE19" s="122">
        <v>21.32701995</v>
      </c>
      <c r="BF19" s="53">
        <v>15.293227806000001</v>
      </c>
    </row>
    <row r="20" spans="1:58" s="29" customFormat="1" x14ac:dyDescent="0.25">
      <c r="A20" s="37" t="s">
        <v>147</v>
      </c>
      <c r="B20" s="59">
        <v>346.14275855300002</v>
      </c>
      <c r="C20" s="74">
        <v>1.3025766590000001</v>
      </c>
      <c r="D20" s="74">
        <v>93.287389098999995</v>
      </c>
      <c r="E20" s="60">
        <v>24.955841003</v>
      </c>
      <c r="F20" s="61">
        <v>18.417361092</v>
      </c>
      <c r="G20" s="61">
        <v>3.5355652160000002</v>
      </c>
      <c r="H20" s="61">
        <v>0</v>
      </c>
      <c r="I20" s="62">
        <v>46.378621787999997</v>
      </c>
      <c r="J20" s="74">
        <v>174.850510536</v>
      </c>
      <c r="K20" s="74">
        <v>74.442710505000008</v>
      </c>
      <c r="L20" s="60">
        <v>32.107150240000003</v>
      </c>
      <c r="M20" s="61">
        <v>20.351770266999999</v>
      </c>
      <c r="N20" s="61">
        <v>2.6205125069999999</v>
      </c>
      <c r="O20" s="61">
        <v>5.4952452789999997</v>
      </c>
      <c r="P20" s="61">
        <v>0.93041189899999999</v>
      </c>
      <c r="Q20" s="61">
        <v>1.454039061</v>
      </c>
      <c r="R20" s="61">
        <v>8.1340984150000004</v>
      </c>
      <c r="S20" s="63">
        <v>3.349482837</v>
      </c>
      <c r="T20" s="162">
        <v>2.259571754</v>
      </c>
      <c r="U20" s="52">
        <v>365.32171162733334</v>
      </c>
      <c r="V20" s="52">
        <v>0.45640697033333333</v>
      </c>
      <c r="W20" s="52">
        <v>90.917394612666669</v>
      </c>
      <c r="X20" s="121">
        <v>30.759574604666668</v>
      </c>
      <c r="Y20" s="121">
        <v>19.837126818000002</v>
      </c>
      <c r="Z20" s="121">
        <v>3.2334961843333332</v>
      </c>
      <c r="AA20" s="121">
        <v>0.17930273833333332</v>
      </c>
      <c r="AB20" s="121">
        <v>36.907894267333326</v>
      </c>
      <c r="AC20" s="52">
        <v>181.08932994766667</v>
      </c>
      <c r="AD20" s="52">
        <v>88.762923544000003</v>
      </c>
      <c r="AE20" s="121">
        <v>47.035865032000004</v>
      </c>
      <c r="AF20" s="121">
        <v>18.817310802333335</v>
      </c>
      <c r="AG20" s="121">
        <v>2.5272577716666667</v>
      </c>
      <c r="AH20" s="121">
        <v>4.0943286816666662</v>
      </c>
      <c r="AI20" s="121">
        <v>0.87472266833333334</v>
      </c>
      <c r="AJ20" s="121">
        <v>1.2949870836666666</v>
      </c>
      <c r="AK20" s="121">
        <v>11.274983908333333</v>
      </c>
      <c r="AL20" s="121">
        <v>2.843467596</v>
      </c>
      <c r="AM20" s="52">
        <v>4.0956565526666671</v>
      </c>
      <c r="AN20" s="53">
        <v>2199.1344058069999</v>
      </c>
      <c r="AO20" s="53">
        <v>1.9977887030000001</v>
      </c>
      <c r="AP20" s="53">
        <v>452.89277086700002</v>
      </c>
      <c r="AQ20" s="122">
        <v>128.44155240000001</v>
      </c>
      <c r="AR20" s="122">
        <v>101.156450697</v>
      </c>
      <c r="AS20" s="122">
        <v>11.580033264000001</v>
      </c>
      <c r="AT20" s="122">
        <v>0.99889435199999999</v>
      </c>
      <c r="AU20" s="122">
        <v>210.71584015399998</v>
      </c>
      <c r="AV20" s="53">
        <v>736.12452516200005</v>
      </c>
      <c r="AW20" s="53">
        <v>984.50074478199997</v>
      </c>
      <c r="AX20" s="122">
        <v>572.73712787099998</v>
      </c>
      <c r="AY20" s="122">
        <v>242.168571224</v>
      </c>
      <c r="AZ20" s="122">
        <v>66.703168950999995</v>
      </c>
      <c r="BA20" s="122">
        <v>9.5395897470000008</v>
      </c>
      <c r="BB20" s="122">
        <v>2.0223791550000003</v>
      </c>
      <c r="BC20" s="122">
        <v>10.318096941</v>
      </c>
      <c r="BD20" s="122">
        <v>54.202457840999998</v>
      </c>
      <c r="BE20" s="122">
        <v>26.809353051999999</v>
      </c>
      <c r="BF20" s="53">
        <v>23.618576293</v>
      </c>
    </row>
    <row r="21" spans="1:58" s="29" customFormat="1" x14ac:dyDescent="0.25">
      <c r="A21" s="37" t="s">
        <v>148</v>
      </c>
      <c r="B21" s="59">
        <v>348.09176913200002</v>
      </c>
      <c r="C21" s="74">
        <v>0</v>
      </c>
      <c r="D21" s="74">
        <v>79.275337984000004</v>
      </c>
      <c r="E21" s="60">
        <v>22.397044903000001</v>
      </c>
      <c r="F21" s="61">
        <v>19.03695682</v>
      </c>
      <c r="G21" s="61">
        <v>2.4192528900000001</v>
      </c>
      <c r="H21" s="61">
        <v>0</v>
      </c>
      <c r="I21" s="62">
        <v>35.422083370999999</v>
      </c>
      <c r="J21" s="74">
        <v>175.975471043</v>
      </c>
      <c r="K21" s="74">
        <v>91.033166737000016</v>
      </c>
      <c r="L21" s="60">
        <v>41.034177268000001</v>
      </c>
      <c r="M21" s="61">
        <v>23.348887207000001</v>
      </c>
      <c r="N21" s="61">
        <v>1.072034113</v>
      </c>
      <c r="O21" s="61">
        <v>6.7169160760000004</v>
      </c>
      <c r="P21" s="61">
        <v>0</v>
      </c>
      <c r="Q21" s="61">
        <v>3.7392388140000001</v>
      </c>
      <c r="R21" s="61">
        <v>8.6085400940000003</v>
      </c>
      <c r="S21" s="63">
        <v>6.513373165</v>
      </c>
      <c r="T21" s="162">
        <v>1.807793368</v>
      </c>
      <c r="U21" s="52">
        <v>347.82562700800003</v>
      </c>
      <c r="V21" s="52">
        <v>0.43182923666666667</v>
      </c>
      <c r="W21" s="52">
        <v>89.996379896666667</v>
      </c>
      <c r="X21" s="121">
        <v>24.142686145666669</v>
      </c>
      <c r="Y21" s="121">
        <v>19.692744916333336</v>
      </c>
      <c r="Z21" s="121">
        <v>4.6722402519999999</v>
      </c>
      <c r="AA21" s="121">
        <v>0.65952307799999998</v>
      </c>
      <c r="AB21" s="121">
        <v>40.829185504666668</v>
      </c>
      <c r="AC21" s="52">
        <v>169.62196381166666</v>
      </c>
      <c r="AD21" s="52">
        <v>85.16628870400001</v>
      </c>
      <c r="AE21" s="121">
        <v>39.495926626333336</v>
      </c>
      <c r="AF21" s="121">
        <v>17.615956416</v>
      </c>
      <c r="AG21" s="121">
        <v>3.5061862806666668</v>
      </c>
      <c r="AH21" s="121">
        <v>6.6792465430000005</v>
      </c>
      <c r="AI21" s="121">
        <v>0.28461730200000002</v>
      </c>
      <c r="AJ21" s="121">
        <v>1.8782738859999999</v>
      </c>
      <c r="AK21" s="121">
        <v>9.5215628046666669</v>
      </c>
      <c r="AL21" s="121">
        <v>6.1845188453333328</v>
      </c>
      <c r="AM21" s="52">
        <v>2.6091653589999999</v>
      </c>
      <c r="AN21" s="53">
        <v>2185.2435898459998</v>
      </c>
      <c r="AO21" s="53">
        <v>5.0094843030000007</v>
      </c>
      <c r="AP21" s="53">
        <v>479.12427241500001</v>
      </c>
      <c r="AQ21" s="122">
        <v>116.004132255</v>
      </c>
      <c r="AR21" s="122">
        <v>106.159189473</v>
      </c>
      <c r="AS21" s="122">
        <v>26.193154633999999</v>
      </c>
      <c r="AT21" s="122">
        <v>0</v>
      </c>
      <c r="AU21" s="122">
        <v>230.76779605300004</v>
      </c>
      <c r="AV21" s="53">
        <v>787.21009315000003</v>
      </c>
      <c r="AW21" s="53">
        <v>906.52857827899993</v>
      </c>
      <c r="AX21" s="122">
        <v>508.03838234</v>
      </c>
      <c r="AY21" s="122">
        <v>180.14472205599998</v>
      </c>
      <c r="AZ21" s="122">
        <v>78.310836108999993</v>
      </c>
      <c r="BA21" s="122">
        <v>23.418991175000002</v>
      </c>
      <c r="BB21" s="122">
        <v>0.99652949400000002</v>
      </c>
      <c r="BC21" s="122">
        <v>12.342350768999999</v>
      </c>
      <c r="BD21" s="122">
        <v>70.92291943699999</v>
      </c>
      <c r="BE21" s="122">
        <v>32.353846899000004</v>
      </c>
      <c r="BF21" s="53">
        <v>7.371161699</v>
      </c>
    </row>
    <row r="22" spans="1:58" s="105" customFormat="1" x14ac:dyDescent="0.25">
      <c r="A22" s="98" t="s">
        <v>149</v>
      </c>
      <c r="B22" s="99">
        <v>356.98686040599995</v>
      </c>
      <c r="C22" s="100">
        <v>0.73489346499999997</v>
      </c>
      <c r="D22" s="100">
        <v>92.317653396999987</v>
      </c>
      <c r="E22" s="101">
        <v>23.157650667999999</v>
      </c>
      <c r="F22" s="102">
        <v>21.930806728</v>
      </c>
      <c r="G22" s="102">
        <v>3.6744673259999998</v>
      </c>
      <c r="H22" s="102">
        <v>0.55117009900000002</v>
      </c>
      <c r="I22" s="103">
        <v>43.003558576000003</v>
      </c>
      <c r="J22" s="100">
        <v>187.34556802899999</v>
      </c>
      <c r="K22" s="100">
        <v>75.69637487899999</v>
      </c>
      <c r="L22" s="101">
        <v>36.197643757999998</v>
      </c>
      <c r="M22" s="102">
        <v>19.869874139</v>
      </c>
      <c r="N22" s="102">
        <v>1.326221989</v>
      </c>
      <c r="O22" s="102">
        <v>0</v>
      </c>
      <c r="P22" s="102">
        <v>2.7558504949999998</v>
      </c>
      <c r="Q22" s="102">
        <v>2.0508654850000001</v>
      </c>
      <c r="R22" s="102">
        <v>7.4330479250000003</v>
      </c>
      <c r="S22" s="104">
        <v>6.0628710879999996</v>
      </c>
      <c r="T22" s="163">
        <v>0.89237063599999999</v>
      </c>
      <c r="U22" s="100">
        <v>362.50438066033331</v>
      </c>
      <c r="V22" s="100">
        <v>0.3347336193333334</v>
      </c>
      <c r="W22" s="100">
        <v>93.615103548666681</v>
      </c>
      <c r="X22" s="120">
        <v>22.884698295666666</v>
      </c>
      <c r="Y22" s="120">
        <v>22.999887986000001</v>
      </c>
      <c r="Z22" s="120">
        <v>5.231199321000001</v>
      </c>
      <c r="AA22" s="120">
        <v>0.7939551823333334</v>
      </c>
      <c r="AB22" s="120">
        <v>41.705362763666663</v>
      </c>
      <c r="AC22" s="100">
        <v>177.27724719</v>
      </c>
      <c r="AD22" s="100">
        <v>89.036232400666663</v>
      </c>
      <c r="AE22" s="120">
        <v>43.034203259000002</v>
      </c>
      <c r="AF22" s="120">
        <v>17.242542537666665</v>
      </c>
      <c r="AG22" s="120">
        <v>2.192169898</v>
      </c>
      <c r="AH22" s="120">
        <v>5.0633857880000006</v>
      </c>
      <c r="AI22" s="120">
        <v>1.9365360279999999</v>
      </c>
      <c r="AJ22" s="120">
        <v>3.7869659556666662</v>
      </c>
      <c r="AK22" s="120">
        <v>9.269383135</v>
      </c>
      <c r="AL22" s="120">
        <v>6.5110457993333339</v>
      </c>
      <c r="AM22" s="100">
        <v>2.2410639016666667</v>
      </c>
      <c r="AN22" s="100">
        <v>2078.9409726509998</v>
      </c>
      <c r="AO22" s="100">
        <v>7.8527250990000006</v>
      </c>
      <c r="AP22" s="100">
        <v>477.76916044399997</v>
      </c>
      <c r="AQ22" s="120">
        <v>187.10063445500001</v>
      </c>
      <c r="AR22" s="120">
        <v>90.950182198999997</v>
      </c>
      <c r="AS22" s="120">
        <v>20.355919540999999</v>
      </c>
      <c r="AT22" s="120">
        <v>7.0995760570000002</v>
      </c>
      <c r="AU22" s="120">
        <v>172.26284819200001</v>
      </c>
      <c r="AV22" s="100">
        <v>754.2441196929999</v>
      </c>
      <c r="AW22" s="100">
        <v>834.14516515499986</v>
      </c>
      <c r="AX22" s="120">
        <v>464.65065664700001</v>
      </c>
      <c r="AY22" s="120">
        <v>147.93302056600001</v>
      </c>
      <c r="AZ22" s="120">
        <v>72.262661981999997</v>
      </c>
      <c r="BA22" s="120">
        <v>2.2164762819999999</v>
      </c>
      <c r="BB22" s="120">
        <v>8.0404665560000002</v>
      </c>
      <c r="BC22" s="120">
        <v>17.785908394999996</v>
      </c>
      <c r="BD22" s="120">
        <v>92.895766530000003</v>
      </c>
      <c r="BE22" s="120">
        <v>28.360208197000002</v>
      </c>
      <c r="BF22" s="100">
        <v>4.9298022599999998</v>
      </c>
    </row>
    <row r="23" spans="1:58" s="29" customFormat="1" x14ac:dyDescent="0.25">
      <c r="A23" s="37" t="s">
        <v>150</v>
      </c>
      <c r="B23" s="59">
        <v>416.30465110600005</v>
      </c>
      <c r="C23" s="74">
        <v>0</v>
      </c>
      <c r="D23" s="74">
        <v>96.563932223000009</v>
      </c>
      <c r="E23" s="60">
        <v>15.692164537</v>
      </c>
      <c r="F23" s="61">
        <v>22.952150670000002</v>
      </c>
      <c r="G23" s="61">
        <v>6.1984332420000001</v>
      </c>
      <c r="H23" s="61">
        <v>1.8230686009999999</v>
      </c>
      <c r="I23" s="62">
        <v>49.898115173000001</v>
      </c>
      <c r="J23" s="74">
        <v>217.33056887500001</v>
      </c>
      <c r="K23" s="74">
        <v>99.310933387999995</v>
      </c>
      <c r="L23" s="60">
        <v>42.127996340999999</v>
      </c>
      <c r="M23" s="61">
        <v>18.763255232999999</v>
      </c>
      <c r="N23" s="61">
        <v>2.2214234689999999</v>
      </c>
      <c r="O23" s="61">
        <v>0</v>
      </c>
      <c r="P23" s="61">
        <v>6.1984332420000001</v>
      </c>
      <c r="Q23" s="61">
        <v>3.0525799830000002</v>
      </c>
      <c r="R23" s="61">
        <v>19.837277577999998</v>
      </c>
      <c r="S23" s="63">
        <v>7.1099675419999997</v>
      </c>
      <c r="T23" s="162">
        <v>3.09921662</v>
      </c>
      <c r="U23" s="52">
        <v>400.93504914566665</v>
      </c>
      <c r="V23" s="52">
        <v>0.52435599100000008</v>
      </c>
      <c r="W23" s="52">
        <v>97.494426744333339</v>
      </c>
      <c r="X23" s="121">
        <v>21.288037306333333</v>
      </c>
      <c r="Y23" s="121">
        <v>25.887714419666668</v>
      </c>
      <c r="Z23" s="121">
        <v>4.0317939576666673</v>
      </c>
      <c r="AA23" s="121">
        <v>1.7178527066666665</v>
      </c>
      <c r="AB23" s="121">
        <v>44.569028354000004</v>
      </c>
      <c r="AC23" s="52">
        <v>213.20897308799999</v>
      </c>
      <c r="AD23" s="52">
        <v>87.198803056666662</v>
      </c>
      <c r="AE23" s="121">
        <v>35.884214862666667</v>
      </c>
      <c r="AF23" s="121">
        <v>20.400650709999997</v>
      </c>
      <c r="AG23" s="121">
        <v>3.8214079766666664</v>
      </c>
      <c r="AH23" s="121">
        <v>0.30140273733333334</v>
      </c>
      <c r="AI23" s="121">
        <v>3.5064992583333332</v>
      </c>
      <c r="AJ23" s="121">
        <v>2.5865404826666665</v>
      </c>
      <c r="AK23" s="121">
        <v>12.460438916999999</v>
      </c>
      <c r="AL23" s="121">
        <v>8.2376481120000005</v>
      </c>
      <c r="AM23" s="52">
        <v>2.508490265666667</v>
      </c>
      <c r="AN23" s="53">
        <v>2234.1459256469998</v>
      </c>
      <c r="AO23" s="53">
        <v>2.949536867</v>
      </c>
      <c r="AP23" s="53">
        <v>475.24616136500003</v>
      </c>
      <c r="AQ23" s="122">
        <v>148.94682627099999</v>
      </c>
      <c r="AR23" s="122">
        <v>71.569558509000004</v>
      </c>
      <c r="AS23" s="122">
        <v>15.749815706</v>
      </c>
      <c r="AT23" s="122">
        <v>5.9429839639999997</v>
      </c>
      <c r="AU23" s="122">
        <v>233.036976915</v>
      </c>
      <c r="AV23" s="53">
        <v>903.47436529100003</v>
      </c>
      <c r="AW23" s="53">
        <v>841.78375696699993</v>
      </c>
      <c r="AX23" s="122">
        <v>380.99944150099998</v>
      </c>
      <c r="AY23" s="122">
        <v>174.334046567</v>
      </c>
      <c r="AZ23" s="122">
        <v>74.688230293999993</v>
      </c>
      <c r="BA23" s="122">
        <v>7.3320724180000001</v>
      </c>
      <c r="BB23" s="122">
        <v>16.72942926</v>
      </c>
      <c r="BC23" s="122">
        <v>13.666027680999999</v>
      </c>
      <c r="BD23" s="122">
        <v>128.31869666199998</v>
      </c>
      <c r="BE23" s="122">
        <v>45.715812584000005</v>
      </c>
      <c r="BF23" s="53">
        <v>10.692105157</v>
      </c>
    </row>
    <row r="24" spans="1:58" s="29" customFormat="1" x14ac:dyDescent="0.25">
      <c r="A24" s="37" t="s">
        <v>151</v>
      </c>
      <c r="B24" s="59">
        <v>425.04372249300002</v>
      </c>
      <c r="C24" s="74">
        <v>1.8669928790000001</v>
      </c>
      <c r="D24" s="74">
        <v>101.560018607</v>
      </c>
      <c r="E24" s="60">
        <v>16.467476856000001</v>
      </c>
      <c r="F24" s="61">
        <v>25.096250671</v>
      </c>
      <c r="G24" s="61">
        <v>7.4679715150000003</v>
      </c>
      <c r="H24" s="61">
        <v>1.8669928790000001</v>
      </c>
      <c r="I24" s="62">
        <v>50.661326686000002</v>
      </c>
      <c r="J24" s="74">
        <v>212.99319131999999</v>
      </c>
      <c r="K24" s="74">
        <v>102.27574390000001</v>
      </c>
      <c r="L24" s="60">
        <v>45.451352012000001</v>
      </c>
      <c r="M24" s="61">
        <v>22.135293061999999</v>
      </c>
      <c r="N24" s="61">
        <v>2.9260349219999999</v>
      </c>
      <c r="O24" s="61">
        <v>0</v>
      </c>
      <c r="P24" s="61">
        <v>3.7339857580000002</v>
      </c>
      <c r="Q24" s="61">
        <v>4.5849871640000002</v>
      </c>
      <c r="R24" s="61">
        <v>23.257391693999999</v>
      </c>
      <c r="S24" s="63">
        <v>0.18669928799999999</v>
      </c>
      <c r="T24" s="162">
        <v>6.3477757869999998</v>
      </c>
      <c r="U24" s="52">
        <v>373.82955751733334</v>
      </c>
      <c r="V24" s="52">
        <v>0.50181631166666663</v>
      </c>
      <c r="W24" s="52">
        <v>84.427681851333332</v>
      </c>
      <c r="X24" s="121">
        <v>17.380375319666665</v>
      </c>
      <c r="Y24" s="121">
        <v>24.097246733000002</v>
      </c>
      <c r="Z24" s="121">
        <v>5.8384715703333327</v>
      </c>
      <c r="AA24" s="121">
        <v>0.595520355</v>
      </c>
      <c r="AB24" s="121">
        <v>36.516067873333334</v>
      </c>
      <c r="AC24" s="52">
        <v>192.87118351433332</v>
      </c>
      <c r="AD24" s="52">
        <v>92.695762201000008</v>
      </c>
      <c r="AE24" s="121">
        <v>35.059166052000002</v>
      </c>
      <c r="AF24" s="121">
        <v>22.303705915333335</v>
      </c>
      <c r="AG24" s="121">
        <v>2.5050319563333332</v>
      </c>
      <c r="AH24" s="121">
        <v>0.233070425</v>
      </c>
      <c r="AI24" s="121">
        <v>5.5156590620000001</v>
      </c>
      <c r="AJ24" s="121">
        <v>3.6761870443333335</v>
      </c>
      <c r="AK24" s="121">
        <v>18.284034114000001</v>
      </c>
      <c r="AL24" s="121">
        <v>5.118907632</v>
      </c>
      <c r="AM24" s="52">
        <v>3.333113639</v>
      </c>
      <c r="AN24" s="53">
        <v>2238.181651414</v>
      </c>
      <c r="AO24" s="53">
        <v>2.0079527530000001</v>
      </c>
      <c r="AP24" s="53">
        <v>439.71617054199999</v>
      </c>
      <c r="AQ24" s="122">
        <v>129.54198395100002</v>
      </c>
      <c r="AR24" s="122">
        <v>75.035798755000002</v>
      </c>
      <c r="AS24" s="122">
        <v>15.850266496</v>
      </c>
      <c r="AT24" s="122">
        <v>9.1180927050000005</v>
      </c>
      <c r="AU24" s="122">
        <v>210.17002863499999</v>
      </c>
      <c r="AV24" s="53">
        <v>837.07431641999995</v>
      </c>
      <c r="AW24" s="53">
        <v>929.39391144499996</v>
      </c>
      <c r="AX24" s="122">
        <v>382.72397613500004</v>
      </c>
      <c r="AY24" s="122">
        <v>156.81288414799999</v>
      </c>
      <c r="AZ24" s="122">
        <v>76.059385356000007</v>
      </c>
      <c r="BA24" s="122">
        <v>4.320379494</v>
      </c>
      <c r="BB24" s="122">
        <v>17.760580968999999</v>
      </c>
      <c r="BC24" s="122">
        <v>31.975435550999997</v>
      </c>
      <c r="BD24" s="122">
        <v>237.61973928199998</v>
      </c>
      <c r="BE24" s="122">
        <v>22.121530509999999</v>
      </c>
      <c r="BF24" s="53">
        <v>29.989300254</v>
      </c>
    </row>
    <row r="25" spans="1:58" s="29" customFormat="1" x14ac:dyDescent="0.25">
      <c r="A25" s="37" t="s">
        <v>152</v>
      </c>
      <c r="B25" s="59">
        <v>444.005392589</v>
      </c>
      <c r="C25" s="74">
        <v>0</v>
      </c>
      <c r="D25" s="74">
        <v>96.450881230999997</v>
      </c>
      <c r="E25" s="60">
        <v>24.598741643</v>
      </c>
      <c r="F25" s="61">
        <v>21.509856411000001</v>
      </c>
      <c r="G25" s="61">
        <v>1.289953761</v>
      </c>
      <c r="H25" s="61">
        <v>2.7641866309999998</v>
      </c>
      <c r="I25" s="62">
        <v>46.288142784999998</v>
      </c>
      <c r="J25" s="74">
        <v>226.03129134100001</v>
      </c>
      <c r="K25" s="74">
        <v>119.28554512599999</v>
      </c>
      <c r="L25" s="60">
        <v>56.419843399000001</v>
      </c>
      <c r="M25" s="61">
        <v>25.614239340000001</v>
      </c>
      <c r="N25" s="61">
        <v>1.92307122</v>
      </c>
      <c r="O25" s="61">
        <v>3.0233291279999999</v>
      </c>
      <c r="P25" s="61">
        <v>8.6611181100000003</v>
      </c>
      <c r="Q25" s="61">
        <v>1.4399483850000001</v>
      </c>
      <c r="R25" s="61">
        <v>19.439808913</v>
      </c>
      <c r="S25" s="63">
        <v>2.7641866309999998</v>
      </c>
      <c r="T25" s="162">
        <v>2.2376748910000002</v>
      </c>
      <c r="U25" s="52">
        <v>431.72195216900008</v>
      </c>
      <c r="V25" s="52">
        <v>0</v>
      </c>
      <c r="W25" s="52">
        <v>95.078660821666674</v>
      </c>
      <c r="X25" s="121">
        <v>21.683183670999998</v>
      </c>
      <c r="Y25" s="121">
        <v>24.374064943666667</v>
      </c>
      <c r="Z25" s="121">
        <v>7.7846753060000005</v>
      </c>
      <c r="AA25" s="121">
        <v>1.1360768666666667</v>
      </c>
      <c r="AB25" s="121">
        <v>40.10066003433333</v>
      </c>
      <c r="AC25" s="52">
        <v>207.57445497800003</v>
      </c>
      <c r="AD25" s="52">
        <v>122.70909345233332</v>
      </c>
      <c r="AE25" s="121">
        <v>53.075021889999995</v>
      </c>
      <c r="AF25" s="121">
        <v>28.389702075333332</v>
      </c>
      <c r="AG25" s="121">
        <v>4.9591230739999999</v>
      </c>
      <c r="AH25" s="121">
        <v>3.7497397100000001</v>
      </c>
      <c r="AI25" s="121">
        <v>3.7982193973333334</v>
      </c>
      <c r="AJ25" s="121">
        <v>1.6698676846666665</v>
      </c>
      <c r="AK25" s="121">
        <v>20.997612956999998</v>
      </c>
      <c r="AL25" s="121">
        <v>6.0698066640000006</v>
      </c>
      <c r="AM25" s="52">
        <v>6.3597429170000011</v>
      </c>
      <c r="AN25" s="53">
        <v>2455.6071722619999</v>
      </c>
      <c r="AO25" s="53">
        <v>0</v>
      </c>
      <c r="AP25" s="53">
        <v>445.16476005999999</v>
      </c>
      <c r="AQ25" s="122">
        <v>132.939684548</v>
      </c>
      <c r="AR25" s="122">
        <v>95.569216084000004</v>
      </c>
      <c r="AS25" s="122">
        <v>24.232759933000001</v>
      </c>
      <c r="AT25" s="122">
        <v>5.0265554190000001</v>
      </c>
      <c r="AU25" s="122">
        <v>187.396544076</v>
      </c>
      <c r="AV25" s="53">
        <v>859.698849591</v>
      </c>
      <c r="AW25" s="53">
        <v>1137.4269419889999</v>
      </c>
      <c r="AX25" s="122">
        <v>534.49538348499993</v>
      </c>
      <c r="AY25" s="122">
        <v>183.51494973199999</v>
      </c>
      <c r="AZ25" s="122">
        <v>119.12310871300001</v>
      </c>
      <c r="BA25" s="122">
        <v>27.400889057000001</v>
      </c>
      <c r="BB25" s="122">
        <v>20.086003792</v>
      </c>
      <c r="BC25" s="122">
        <v>20.666598798000003</v>
      </c>
      <c r="BD25" s="122">
        <v>212.05467633199999</v>
      </c>
      <c r="BE25" s="122">
        <v>20.085332080000001</v>
      </c>
      <c r="BF25" s="53">
        <v>13.316620622</v>
      </c>
    </row>
    <row r="26" spans="1:58" s="105" customFormat="1" x14ac:dyDescent="0.25">
      <c r="A26" s="98" t="s">
        <v>153</v>
      </c>
      <c r="B26" s="99">
        <v>483.58814363400001</v>
      </c>
      <c r="C26" s="100">
        <v>2.8375827579999999</v>
      </c>
      <c r="D26" s="100">
        <v>99.022244275999995</v>
      </c>
      <c r="E26" s="101">
        <v>22.805367205</v>
      </c>
      <c r="F26" s="102">
        <v>21.879096469</v>
      </c>
      <c r="G26" s="102">
        <v>6.8101986190000003</v>
      </c>
      <c r="H26" s="102">
        <v>0.94586091900000002</v>
      </c>
      <c r="I26" s="103">
        <v>46.581721064</v>
      </c>
      <c r="J26" s="100">
        <v>247.90107825499999</v>
      </c>
      <c r="K26" s="100">
        <v>129.23305673800002</v>
      </c>
      <c r="L26" s="101">
        <v>51.741759440999999</v>
      </c>
      <c r="M26" s="102">
        <v>32.005346351</v>
      </c>
      <c r="N26" s="102">
        <v>5.9201856739999998</v>
      </c>
      <c r="O26" s="102">
        <v>5.1726769020000001</v>
      </c>
      <c r="P26" s="102">
        <v>1.5133774710000001</v>
      </c>
      <c r="Q26" s="102">
        <v>9.5026027259999992</v>
      </c>
      <c r="R26" s="102">
        <v>12.972638061</v>
      </c>
      <c r="S26" s="104">
        <v>10.404470112</v>
      </c>
      <c r="T26" s="163">
        <v>4.5941816070000003</v>
      </c>
      <c r="U26" s="100">
        <v>445.7350695533334</v>
      </c>
      <c r="V26" s="100">
        <v>1.8086238323333335</v>
      </c>
      <c r="W26" s="100">
        <v>93.82360977466665</v>
      </c>
      <c r="X26" s="120">
        <v>19.337870817666666</v>
      </c>
      <c r="Y26" s="120">
        <v>24.351565708333329</v>
      </c>
      <c r="Z26" s="120">
        <v>5.2897948716666665</v>
      </c>
      <c r="AA26" s="120">
        <v>1.9065572546666667</v>
      </c>
      <c r="AB26" s="120">
        <v>42.937821122333332</v>
      </c>
      <c r="AC26" s="100">
        <v>217.99572884133332</v>
      </c>
      <c r="AD26" s="100">
        <v>126.06457679866665</v>
      </c>
      <c r="AE26" s="120">
        <v>62.25974308866666</v>
      </c>
      <c r="AF26" s="120">
        <v>26.621123377666667</v>
      </c>
      <c r="AG26" s="120">
        <v>3.5188050929999997</v>
      </c>
      <c r="AH26" s="120">
        <v>3.3825467653333328</v>
      </c>
      <c r="AI26" s="120">
        <v>2.7646790630000004</v>
      </c>
      <c r="AJ26" s="120">
        <v>3.4228981306666668</v>
      </c>
      <c r="AK26" s="120">
        <v>14.101380909333335</v>
      </c>
      <c r="AL26" s="120">
        <v>9.9934003709999999</v>
      </c>
      <c r="AM26" s="100">
        <v>6.0425303063333331</v>
      </c>
      <c r="AN26" s="100">
        <v>2637.7213460410003</v>
      </c>
      <c r="AO26" s="100">
        <v>7.1272507589999998</v>
      </c>
      <c r="AP26" s="100">
        <v>446.88484240300005</v>
      </c>
      <c r="AQ26" s="120">
        <v>118.99028591199999</v>
      </c>
      <c r="AR26" s="120">
        <v>114.11796418499999</v>
      </c>
      <c r="AS26" s="120">
        <v>24.069502997000001</v>
      </c>
      <c r="AT26" s="120">
        <v>5.7728746930000003</v>
      </c>
      <c r="AU26" s="120">
        <v>183.93421461599999</v>
      </c>
      <c r="AV26" s="100">
        <v>884.64670485900001</v>
      </c>
      <c r="AW26" s="100">
        <v>1263.9367635770002</v>
      </c>
      <c r="AX26" s="120">
        <v>544.85523184500005</v>
      </c>
      <c r="AY26" s="120">
        <v>330.22129310899999</v>
      </c>
      <c r="AZ26" s="120">
        <v>113.32014386200001</v>
      </c>
      <c r="BA26" s="120">
        <v>20.559290876999999</v>
      </c>
      <c r="BB26" s="120">
        <v>14.421729539999999</v>
      </c>
      <c r="BC26" s="120">
        <v>11.076019986999999</v>
      </c>
      <c r="BD26" s="120">
        <v>198.91124619600004</v>
      </c>
      <c r="BE26" s="120">
        <v>30.571808161</v>
      </c>
      <c r="BF26" s="100">
        <v>35.125784443000001</v>
      </c>
    </row>
    <row r="27" spans="1:58" s="29" customFormat="1" x14ac:dyDescent="0.25">
      <c r="A27" s="37" t="s">
        <v>154</v>
      </c>
      <c r="B27" s="59">
        <v>506.22700717399994</v>
      </c>
      <c r="C27" s="74">
        <v>0</v>
      </c>
      <c r="D27" s="74">
        <v>117.802723912</v>
      </c>
      <c r="E27" s="60">
        <v>22.895607458000001</v>
      </c>
      <c r="F27" s="61">
        <v>17.951288497</v>
      </c>
      <c r="G27" s="61">
        <v>10.780803868</v>
      </c>
      <c r="H27" s="61">
        <v>0.55762778599999996</v>
      </c>
      <c r="I27" s="62">
        <v>65.617396303000007</v>
      </c>
      <c r="J27" s="74">
        <v>248.44913637799999</v>
      </c>
      <c r="K27" s="74">
        <v>130.04406154899999</v>
      </c>
      <c r="L27" s="60">
        <v>50.154268199999997</v>
      </c>
      <c r="M27" s="61">
        <v>43.435323541000002</v>
      </c>
      <c r="N27" s="61">
        <v>1.247447601</v>
      </c>
      <c r="O27" s="61">
        <v>2.8462251589999998</v>
      </c>
      <c r="P27" s="61">
        <v>1.6728833590000001</v>
      </c>
      <c r="Q27" s="61">
        <v>0</v>
      </c>
      <c r="R27" s="61">
        <v>20.464737607</v>
      </c>
      <c r="S27" s="63">
        <v>10.223176082</v>
      </c>
      <c r="T27" s="162">
        <v>9.9310853350000006</v>
      </c>
      <c r="U27" s="52">
        <v>494.28506486966671</v>
      </c>
      <c r="V27" s="52">
        <v>0</v>
      </c>
      <c r="W27" s="52">
        <v>109.38090240600002</v>
      </c>
      <c r="X27" s="121">
        <v>22.181557697333336</v>
      </c>
      <c r="Y27" s="121">
        <v>20.906482670333332</v>
      </c>
      <c r="Z27" s="121">
        <v>8.1360913210000003</v>
      </c>
      <c r="AA27" s="121">
        <v>0.115518095</v>
      </c>
      <c r="AB27" s="121">
        <v>58.041252622333332</v>
      </c>
      <c r="AC27" s="52">
        <v>253.63671740533331</v>
      </c>
      <c r="AD27" s="52">
        <v>126.385635572</v>
      </c>
      <c r="AE27" s="121">
        <v>53.718909406000002</v>
      </c>
      <c r="AF27" s="121">
        <v>36.269518390999998</v>
      </c>
      <c r="AG27" s="121">
        <v>2.717656582</v>
      </c>
      <c r="AH27" s="121">
        <v>2.5952696466666665</v>
      </c>
      <c r="AI27" s="121">
        <v>1.6607694643333335</v>
      </c>
      <c r="AJ27" s="121">
        <v>0.54326173966666669</v>
      </c>
      <c r="AK27" s="121">
        <v>16.957175886000002</v>
      </c>
      <c r="AL27" s="121">
        <v>11.923074456333334</v>
      </c>
      <c r="AM27" s="52">
        <v>4.8818094863333332</v>
      </c>
      <c r="AN27" s="53">
        <v>2646.4680765449998</v>
      </c>
      <c r="AO27" s="53">
        <v>0</v>
      </c>
      <c r="AP27" s="53">
        <v>540.67399917600005</v>
      </c>
      <c r="AQ27" s="122">
        <v>127.15917873699999</v>
      </c>
      <c r="AR27" s="122">
        <v>108.87189595800001</v>
      </c>
      <c r="AS27" s="122">
        <v>30.453558334</v>
      </c>
      <c r="AT27" s="122">
        <v>1.9379647609999999</v>
      </c>
      <c r="AU27" s="122">
        <v>272.251401386</v>
      </c>
      <c r="AV27" s="53">
        <v>1048.1096734769999</v>
      </c>
      <c r="AW27" s="53">
        <v>1033.745157332</v>
      </c>
      <c r="AX27" s="122">
        <v>489.37463755099998</v>
      </c>
      <c r="AY27" s="122">
        <v>233.60202581700003</v>
      </c>
      <c r="AZ27" s="122">
        <v>76.644974289000004</v>
      </c>
      <c r="BA27" s="122">
        <v>26.883340878999999</v>
      </c>
      <c r="BB27" s="122">
        <v>32.578901502000001</v>
      </c>
      <c r="BC27" s="122">
        <v>2.6676738040000001</v>
      </c>
      <c r="BD27" s="122">
        <v>124.28682140399999</v>
      </c>
      <c r="BE27" s="122">
        <v>47.706782086000004</v>
      </c>
      <c r="BF27" s="53">
        <v>23.939246560000001</v>
      </c>
    </row>
    <row r="28" spans="1:58" s="29" customFormat="1" x14ac:dyDescent="0.25">
      <c r="A28" s="37" t="s">
        <v>155</v>
      </c>
      <c r="B28" s="59">
        <v>495.118056674</v>
      </c>
      <c r="C28" s="74">
        <v>0</v>
      </c>
      <c r="D28" s="74">
        <v>109.02021175899999</v>
      </c>
      <c r="E28" s="60">
        <v>27.175761587</v>
      </c>
      <c r="F28" s="61">
        <v>20.157198743999999</v>
      </c>
      <c r="G28" s="61">
        <v>0</v>
      </c>
      <c r="H28" s="61">
        <v>2.6155115649999998</v>
      </c>
      <c r="I28" s="62">
        <v>59.071739862999998</v>
      </c>
      <c r="J28" s="74">
        <v>272.30488869499999</v>
      </c>
      <c r="K28" s="74">
        <v>110.163266702</v>
      </c>
      <c r="L28" s="60">
        <v>41.821770757000003</v>
      </c>
      <c r="M28" s="61">
        <v>30.097772853999999</v>
      </c>
      <c r="N28" s="61">
        <v>4.1584840439999997</v>
      </c>
      <c r="O28" s="61">
        <v>2.0433684099999998</v>
      </c>
      <c r="P28" s="61">
        <v>5.4178453849999997</v>
      </c>
      <c r="Q28" s="61">
        <v>0</v>
      </c>
      <c r="R28" s="61">
        <v>14.667400955</v>
      </c>
      <c r="S28" s="63">
        <v>11.956624296999999</v>
      </c>
      <c r="T28" s="162">
        <v>3.6296895180000002</v>
      </c>
      <c r="U28" s="52">
        <v>506.82356625599999</v>
      </c>
      <c r="V28" s="52">
        <v>0.4673619553333333</v>
      </c>
      <c r="W28" s="52">
        <v>116.192449048</v>
      </c>
      <c r="X28" s="121">
        <v>24.280180450333333</v>
      </c>
      <c r="Y28" s="121">
        <v>22.887908150666664</v>
      </c>
      <c r="Z28" s="121">
        <v>7.0774234283333337</v>
      </c>
      <c r="AA28" s="121">
        <v>0.98183553366666665</v>
      </c>
      <c r="AB28" s="121">
        <v>60.965101484999998</v>
      </c>
      <c r="AC28" s="52">
        <v>263.52141925166666</v>
      </c>
      <c r="AD28" s="52">
        <v>121.597965395</v>
      </c>
      <c r="AE28" s="121">
        <v>43.201196894333329</v>
      </c>
      <c r="AF28" s="121">
        <v>29.613388904000001</v>
      </c>
      <c r="AG28" s="121">
        <v>5.6349028949999997</v>
      </c>
      <c r="AH28" s="121">
        <v>3.0980382486666667</v>
      </c>
      <c r="AI28" s="121">
        <v>3.7376445963333338</v>
      </c>
      <c r="AJ28" s="121">
        <v>0.83158360433333334</v>
      </c>
      <c r="AK28" s="121">
        <v>22.372778851000003</v>
      </c>
      <c r="AL28" s="121">
        <v>13.108431401333334</v>
      </c>
      <c r="AM28" s="52">
        <v>5.0443706060000002</v>
      </c>
      <c r="AN28" s="53">
        <v>2667.0022490820002</v>
      </c>
      <c r="AO28" s="53">
        <v>5.8287287160000005</v>
      </c>
      <c r="AP28" s="53">
        <v>512.86472823600002</v>
      </c>
      <c r="AQ28" s="122">
        <v>140.53189018099999</v>
      </c>
      <c r="AR28" s="122">
        <v>100.242754878</v>
      </c>
      <c r="AS28" s="122">
        <v>20.768725636999999</v>
      </c>
      <c r="AT28" s="122">
        <v>4.0092533709999998</v>
      </c>
      <c r="AU28" s="122">
        <v>247.31210416900001</v>
      </c>
      <c r="AV28" s="53">
        <v>1059.7967773790001</v>
      </c>
      <c r="AW28" s="53">
        <v>1072.4278527720001</v>
      </c>
      <c r="AX28" s="122">
        <v>503.142759039</v>
      </c>
      <c r="AY28" s="122">
        <v>176.997768001</v>
      </c>
      <c r="AZ28" s="122">
        <v>76.988012686000005</v>
      </c>
      <c r="BA28" s="122">
        <v>40.783002451000002</v>
      </c>
      <c r="BB28" s="122">
        <v>14.973439192000001</v>
      </c>
      <c r="BC28" s="122">
        <v>5.020171714</v>
      </c>
      <c r="BD28" s="122">
        <v>199.36491017400002</v>
      </c>
      <c r="BE28" s="122">
        <v>55.157789514999997</v>
      </c>
      <c r="BF28" s="53">
        <v>16.084161979000001</v>
      </c>
    </row>
    <row r="29" spans="1:58" s="29" customFormat="1" x14ac:dyDescent="0.25">
      <c r="A29" s="37" t="s">
        <v>156</v>
      </c>
      <c r="B29" s="59">
        <v>454.60183941000003</v>
      </c>
      <c r="C29" s="74">
        <v>6.2865451610000003</v>
      </c>
      <c r="D29" s="74">
        <v>82.292365826999998</v>
      </c>
      <c r="E29" s="60">
        <v>13.049888345999999</v>
      </c>
      <c r="F29" s="61">
        <v>19.70725758</v>
      </c>
      <c r="G29" s="61">
        <v>2.0338822580000002</v>
      </c>
      <c r="H29" s="61">
        <v>0</v>
      </c>
      <c r="I29" s="62">
        <v>47.501337642999999</v>
      </c>
      <c r="J29" s="74">
        <v>251.56603088200001</v>
      </c>
      <c r="K29" s="74">
        <v>109.96650814099999</v>
      </c>
      <c r="L29" s="60">
        <v>44.298173118999998</v>
      </c>
      <c r="M29" s="61">
        <v>23.160511440000001</v>
      </c>
      <c r="N29" s="61">
        <v>4.8341546150000001</v>
      </c>
      <c r="O29" s="61">
        <v>5.6625131040000003</v>
      </c>
      <c r="P29" s="61">
        <v>3.5130693549999998</v>
      </c>
      <c r="Q29" s="61">
        <v>0.2063982</v>
      </c>
      <c r="R29" s="61">
        <v>24.778618952999999</v>
      </c>
      <c r="S29" s="63">
        <v>3.5130693549999998</v>
      </c>
      <c r="T29" s="162">
        <v>4.4903893989999997</v>
      </c>
      <c r="U29" s="52">
        <v>482.79621190666666</v>
      </c>
      <c r="V29" s="52">
        <v>0.50766864533333333</v>
      </c>
      <c r="W29" s="52">
        <v>97.368142760666672</v>
      </c>
      <c r="X29" s="121">
        <v>21.201910929</v>
      </c>
      <c r="Y29" s="121">
        <v>22.514045952666667</v>
      </c>
      <c r="Z29" s="121">
        <v>4.8443334570000003</v>
      </c>
      <c r="AA29" s="121">
        <v>0.19410859966666669</v>
      </c>
      <c r="AB29" s="121">
        <v>48.613743822333333</v>
      </c>
      <c r="AC29" s="52">
        <v>259.13189587433334</v>
      </c>
      <c r="AD29" s="52">
        <v>119.848286999</v>
      </c>
      <c r="AE29" s="121">
        <v>43.535451347333328</v>
      </c>
      <c r="AF29" s="121">
        <v>31.199197139666666</v>
      </c>
      <c r="AG29" s="121">
        <v>4.7788514023333333</v>
      </c>
      <c r="AH29" s="121">
        <v>4.6581246896666668</v>
      </c>
      <c r="AI29" s="121">
        <v>2.1902419876666666</v>
      </c>
      <c r="AJ29" s="121">
        <v>0.92928386333333346</v>
      </c>
      <c r="AK29" s="121">
        <v>27.180879304666671</v>
      </c>
      <c r="AL29" s="121">
        <v>5.3762572643333328</v>
      </c>
      <c r="AM29" s="52">
        <v>5.9402176273333325</v>
      </c>
      <c r="AN29" s="53">
        <v>2691.0422905790001</v>
      </c>
      <c r="AO29" s="53">
        <v>16.955859824000001</v>
      </c>
      <c r="AP29" s="53">
        <v>520.80980928600002</v>
      </c>
      <c r="AQ29" s="122">
        <v>168.83280154000002</v>
      </c>
      <c r="AR29" s="122">
        <v>105.84017904300001</v>
      </c>
      <c r="AS29" s="122">
        <v>31.092915935000001</v>
      </c>
      <c r="AT29" s="122">
        <v>1.994807038</v>
      </c>
      <c r="AU29" s="122">
        <v>213.04910573000001</v>
      </c>
      <c r="AV29" s="53">
        <v>1009.907544897</v>
      </c>
      <c r="AW29" s="53">
        <v>1097.9594013859999</v>
      </c>
      <c r="AX29" s="122">
        <v>520.60455150500002</v>
      </c>
      <c r="AY29" s="122">
        <v>203.28647215399999</v>
      </c>
      <c r="AZ29" s="122">
        <v>54.565410906999993</v>
      </c>
      <c r="BA29" s="122">
        <v>29.559146825999996</v>
      </c>
      <c r="BB29" s="122">
        <v>7.9403300569999997</v>
      </c>
      <c r="BC29" s="122">
        <v>33.126401119000001</v>
      </c>
      <c r="BD29" s="122">
        <v>216.82100952000002</v>
      </c>
      <c r="BE29" s="122">
        <v>32.056079298</v>
      </c>
      <c r="BF29" s="53">
        <v>45.409675186000001</v>
      </c>
    </row>
    <row r="30" spans="1:58" s="105" customFormat="1" x14ac:dyDescent="0.25">
      <c r="A30" s="98" t="s">
        <v>157</v>
      </c>
      <c r="B30" s="99">
        <v>460.62149035300001</v>
      </c>
      <c r="C30" s="100">
        <v>3.8540945880000002</v>
      </c>
      <c r="D30" s="100">
        <v>57.184365325000002</v>
      </c>
      <c r="E30" s="101">
        <v>12.328264728000001</v>
      </c>
      <c r="F30" s="102">
        <v>16.982722560999999</v>
      </c>
      <c r="G30" s="102">
        <v>3.8540945880000002</v>
      </c>
      <c r="H30" s="102">
        <v>0</v>
      </c>
      <c r="I30" s="103">
        <v>24.019283447999999</v>
      </c>
      <c r="J30" s="100">
        <v>271.81446565499999</v>
      </c>
      <c r="K30" s="100">
        <v>121.91859978700002</v>
      </c>
      <c r="L30" s="101">
        <v>52.039320854000003</v>
      </c>
      <c r="M30" s="102">
        <v>25.584010823</v>
      </c>
      <c r="N30" s="102">
        <v>6.2005906749999999</v>
      </c>
      <c r="O30" s="102">
        <v>9.2739151030000002</v>
      </c>
      <c r="P30" s="102">
        <v>4.8176182350000003</v>
      </c>
      <c r="Q30" s="102">
        <v>0</v>
      </c>
      <c r="R30" s="102">
        <v>19.378230591000001</v>
      </c>
      <c r="S30" s="104">
        <v>4.6249135060000004</v>
      </c>
      <c r="T30" s="163">
        <v>5.8499649979999999</v>
      </c>
      <c r="U30" s="100">
        <v>444.41735321833335</v>
      </c>
      <c r="V30" s="100">
        <v>1.164652386</v>
      </c>
      <c r="W30" s="100">
        <v>63.497069568000008</v>
      </c>
      <c r="X30" s="120">
        <v>12.738769417</v>
      </c>
      <c r="Y30" s="120">
        <v>16.616581493999998</v>
      </c>
      <c r="Z30" s="120">
        <v>2.4931409333333332</v>
      </c>
      <c r="AA30" s="120">
        <v>0.50975669533333334</v>
      </c>
      <c r="AB30" s="120">
        <v>31.138821028333336</v>
      </c>
      <c r="AC30" s="100">
        <v>249.52677781233334</v>
      </c>
      <c r="AD30" s="100">
        <v>124.61237955333334</v>
      </c>
      <c r="AE30" s="120">
        <v>53.818700222333341</v>
      </c>
      <c r="AF30" s="120">
        <v>27.556934491333333</v>
      </c>
      <c r="AG30" s="120">
        <v>8.4198207910000011</v>
      </c>
      <c r="AH30" s="120">
        <v>8.6494033320000003</v>
      </c>
      <c r="AI30" s="120">
        <v>6.1598187190000004</v>
      </c>
      <c r="AJ30" s="120">
        <v>8.493568E-2</v>
      </c>
      <c r="AK30" s="120">
        <v>15.082469015666666</v>
      </c>
      <c r="AL30" s="120">
        <v>4.8402973019999997</v>
      </c>
      <c r="AM30" s="100">
        <v>5.6164738986666665</v>
      </c>
      <c r="AN30" s="100">
        <v>2424.9173901150002</v>
      </c>
      <c r="AO30" s="100">
        <v>10.100874948000001</v>
      </c>
      <c r="AP30" s="100">
        <v>264.46215651199998</v>
      </c>
      <c r="AQ30" s="120">
        <v>43.312199927999998</v>
      </c>
      <c r="AR30" s="120">
        <v>72.824013632000003</v>
      </c>
      <c r="AS30" s="120">
        <v>8.9641885489999993</v>
      </c>
      <c r="AT30" s="120">
        <v>3.8712481739999998</v>
      </c>
      <c r="AU30" s="120">
        <v>135.490506229</v>
      </c>
      <c r="AV30" s="100">
        <v>1006.8649322169999</v>
      </c>
      <c r="AW30" s="100">
        <v>1132.3265354949999</v>
      </c>
      <c r="AX30" s="120">
        <v>611.40791943099998</v>
      </c>
      <c r="AY30" s="120">
        <v>247.81069788299999</v>
      </c>
      <c r="AZ30" s="120">
        <v>80.933340956999984</v>
      </c>
      <c r="BA30" s="120">
        <v>24.743387159000001</v>
      </c>
      <c r="BB30" s="120">
        <v>26.164161743999998</v>
      </c>
      <c r="BC30" s="120">
        <v>4.7960701559999999</v>
      </c>
      <c r="BD30" s="120">
        <v>119.160663177</v>
      </c>
      <c r="BE30" s="120">
        <v>17.310294987999999</v>
      </c>
      <c r="BF30" s="100">
        <v>11.162890943000001</v>
      </c>
    </row>
    <row r="31" spans="1:58" s="29" customFormat="1" x14ac:dyDescent="0.25">
      <c r="A31" s="37" t="s">
        <v>158</v>
      </c>
      <c r="B31" s="59">
        <v>451.78169602899999</v>
      </c>
      <c r="C31" s="74">
        <v>0.93021999700000002</v>
      </c>
      <c r="D31" s="74">
        <v>64.666441743000007</v>
      </c>
      <c r="E31" s="60">
        <v>10.197296688</v>
      </c>
      <c r="F31" s="61">
        <v>24.555406547</v>
      </c>
      <c r="G31" s="61">
        <v>11.16263996</v>
      </c>
      <c r="H31" s="61">
        <v>1.860439993</v>
      </c>
      <c r="I31" s="62">
        <v>16.890658555000002</v>
      </c>
      <c r="J31" s="74">
        <v>260.18905746299998</v>
      </c>
      <c r="K31" s="74">
        <v>122.381407697</v>
      </c>
      <c r="L31" s="60">
        <v>46.588303934000002</v>
      </c>
      <c r="M31" s="61">
        <v>30.933961014000001</v>
      </c>
      <c r="N31" s="61">
        <v>3.0636971800000001</v>
      </c>
      <c r="O31" s="61">
        <v>0.81394249699999999</v>
      </c>
      <c r="P31" s="61">
        <v>2.79065999</v>
      </c>
      <c r="Q31" s="61">
        <v>1.0383851129999999</v>
      </c>
      <c r="R31" s="61">
        <v>35.292017975999997</v>
      </c>
      <c r="S31" s="63">
        <v>1.860439993</v>
      </c>
      <c r="T31" s="162">
        <v>3.6145691289999999</v>
      </c>
      <c r="U31" s="52">
        <v>447.63454487133328</v>
      </c>
      <c r="V31" s="52">
        <v>0.49380326333333335</v>
      </c>
      <c r="W31" s="52">
        <v>61.690407967333336</v>
      </c>
      <c r="X31" s="121">
        <v>11.568147920000001</v>
      </c>
      <c r="Y31" s="121">
        <v>24.008341951666665</v>
      </c>
      <c r="Z31" s="121">
        <v>5.4435136496666674</v>
      </c>
      <c r="AA31" s="121">
        <v>0.69177898999999998</v>
      </c>
      <c r="AB31" s="121">
        <v>19.978625456000003</v>
      </c>
      <c r="AC31" s="52">
        <v>266.45456130033335</v>
      </c>
      <c r="AD31" s="52">
        <v>114.66869775966667</v>
      </c>
      <c r="AE31" s="121">
        <v>44.837078056666662</v>
      </c>
      <c r="AF31" s="121">
        <v>30.288663959999997</v>
      </c>
      <c r="AG31" s="121">
        <v>5.707379320666667</v>
      </c>
      <c r="AH31" s="121">
        <v>3.0959902373333335</v>
      </c>
      <c r="AI31" s="121">
        <v>3.4204518406666669</v>
      </c>
      <c r="AJ31" s="121">
        <v>1.2626686803333333</v>
      </c>
      <c r="AK31" s="121">
        <v>19.590365399666666</v>
      </c>
      <c r="AL31" s="121">
        <v>6.4661002643333338</v>
      </c>
      <c r="AM31" s="52">
        <v>4.3270745806666673</v>
      </c>
      <c r="AN31" s="53">
        <v>2349.4323380579999</v>
      </c>
      <c r="AO31" s="53">
        <v>1.9831689460000002</v>
      </c>
      <c r="AP31" s="53">
        <v>255.04635775300002</v>
      </c>
      <c r="AQ31" s="122">
        <v>43.399117753000006</v>
      </c>
      <c r="AR31" s="122">
        <v>95.440934671999997</v>
      </c>
      <c r="AS31" s="122">
        <v>26.063800526999998</v>
      </c>
      <c r="AT31" s="122">
        <v>1.9831689460000002</v>
      </c>
      <c r="AU31" s="122">
        <v>88.159335854999995</v>
      </c>
      <c r="AV31" s="53">
        <v>979.82301262500005</v>
      </c>
      <c r="AW31" s="53">
        <v>1102.9850705009999</v>
      </c>
      <c r="AX31" s="122">
        <v>563.32354076399997</v>
      </c>
      <c r="AY31" s="122">
        <v>167.859936543</v>
      </c>
      <c r="AZ31" s="122">
        <v>105.80658012799999</v>
      </c>
      <c r="BA31" s="122">
        <v>48.133854528000001</v>
      </c>
      <c r="BB31" s="122">
        <v>12.382052262999999</v>
      </c>
      <c r="BC31" s="122">
        <v>3.0566720890000001</v>
      </c>
      <c r="BD31" s="122">
        <v>170.88352048100001</v>
      </c>
      <c r="BE31" s="122">
        <v>31.538913705000002</v>
      </c>
      <c r="BF31" s="53">
        <v>9.5947282329999997</v>
      </c>
    </row>
    <row r="32" spans="1:58" s="29" customFormat="1" x14ac:dyDescent="0.25">
      <c r="A32" s="37" t="s">
        <v>159</v>
      </c>
      <c r="B32" s="59">
        <v>504.59876225199997</v>
      </c>
      <c r="C32" s="74">
        <v>0.18547460900000001</v>
      </c>
      <c r="D32" s="74">
        <v>80.562072107999995</v>
      </c>
      <c r="E32" s="60">
        <v>13.547800832</v>
      </c>
      <c r="F32" s="61">
        <v>23.364774730000001</v>
      </c>
      <c r="G32" s="61">
        <v>6.8625605209999998</v>
      </c>
      <c r="H32" s="61">
        <v>3.7094921740000002</v>
      </c>
      <c r="I32" s="62">
        <v>33.077443850999998</v>
      </c>
      <c r="J32" s="74">
        <v>307.13630707900001</v>
      </c>
      <c r="K32" s="74">
        <v>114.46271678000001</v>
      </c>
      <c r="L32" s="60">
        <v>51.929680155</v>
      </c>
      <c r="M32" s="61">
        <v>39.007879510999999</v>
      </c>
      <c r="N32" s="61">
        <v>1.0830606030000001</v>
      </c>
      <c r="O32" s="61">
        <v>2.028628533</v>
      </c>
      <c r="P32" s="61">
        <v>3.7094921740000002</v>
      </c>
      <c r="Q32" s="61">
        <v>1.449289966</v>
      </c>
      <c r="R32" s="61">
        <v>12.472566708</v>
      </c>
      <c r="S32" s="63">
        <v>2.7821191299999999</v>
      </c>
      <c r="T32" s="162">
        <v>2.2521916759999998</v>
      </c>
      <c r="U32" s="52">
        <v>520.28673534033317</v>
      </c>
      <c r="V32" s="52">
        <v>1.50983E-2</v>
      </c>
      <c r="W32" s="52">
        <v>76.54843777566667</v>
      </c>
      <c r="X32" s="121">
        <v>9.0340685483333321</v>
      </c>
      <c r="Y32" s="121">
        <v>22.229056676333332</v>
      </c>
      <c r="Z32" s="121">
        <v>5.6432237726666665</v>
      </c>
      <c r="AA32" s="121">
        <v>1.8779336583333333</v>
      </c>
      <c r="AB32" s="121">
        <v>37.764155119999998</v>
      </c>
      <c r="AC32" s="52">
        <v>307.50810106966668</v>
      </c>
      <c r="AD32" s="52">
        <v>132.79340896433331</v>
      </c>
      <c r="AE32" s="121">
        <v>64.456355617</v>
      </c>
      <c r="AF32" s="121">
        <v>35.139651431333327</v>
      </c>
      <c r="AG32" s="121">
        <v>4.0101408796666673</v>
      </c>
      <c r="AH32" s="121">
        <v>3.0639761229999998</v>
      </c>
      <c r="AI32" s="121">
        <v>3.1219159616666663</v>
      </c>
      <c r="AJ32" s="121">
        <v>1.9524678096666666</v>
      </c>
      <c r="AK32" s="121">
        <v>16.484833359333333</v>
      </c>
      <c r="AL32" s="121">
        <v>4.5640677826666662</v>
      </c>
      <c r="AM32" s="52">
        <v>3.4216892306666669</v>
      </c>
      <c r="AN32" s="53">
        <v>2770.5283565260002</v>
      </c>
      <c r="AO32" s="53">
        <v>0.99466216799999996</v>
      </c>
      <c r="AP32" s="53">
        <v>366.76154973400003</v>
      </c>
      <c r="AQ32" s="122">
        <v>85.825313432000002</v>
      </c>
      <c r="AR32" s="122">
        <v>81.245027425000004</v>
      </c>
      <c r="AS32" s="122">
        <v>19.509460003000001</v>
      </c>
      <c r="AT32" s="122">
        <v>9.8592924350000004</v>
      </c>
      <c r="AU32" s="122">
        <v>170.32245643900001</v>
      </c>
      <c r="AV32" s="53">
        <v>1208.5092360819999</v>
      </c>
      <c r="AW32" s="53">
        <v>1185.8592559289998</v>
      </c>
      <c r="AX32" s="122">
        <v>698.13593323800001</v>
      </c>
      <c r="AY32" s="122">
        <v>195.85472226000002</v>
      </c>
      <c r="AZ32" s="122">
        <v>74.461268219999994</v>
      </c>
      <c r="BA32" s="122">
        <v>41.179941366999998</v>
      </c>
      <c r="BB32" s="122">
        <v>15.670227907999999</v>
      </c>
      <c r="BC32" s="122">
        <v>6.1354896989999999</v>
      </c>
      <c r="BD32" s="122">
        <v>130.223005344</v>
      </c>
      <c r="BE32" s="122">
        <v>24.198667893</v>
      </c>
      <c r="BF32" s="53">
        <v>8.4036526130000002</v>
      </c>
    </row>
    <row r="33" spans="1:58" s="29" customFormat="1" x14ac:dyDescent="0.25">
      <c r="A33" s="37" t="s">
        <v>160</v>
      </c>
      <c r="B33" s="59">
        <v>550.55991901699997</v>
      </c>
      <c r="C33" s="74">
        <v>1.8194353780000001</v>
      </c>
      <c r="D33" s="74">
        <v>88.448125738000002</v>
      </c>
      <c r="E33" s="60">
        <v>15.459352425000001</v>
      </c>
      <c r="F33" s="61">
        <v>24.568490041</v>
      </c>
      <c r="G33" s="61">
        <v>10.91661227</v>
      </c>
      <c r="H33" s="61">
        <v>0</v>
      </c>
      <c r="I33" s="62">
        <v>37.503671001999997</v>
      </c>
      <c r="J33" s="74">
        <v>356.49554795699999</v>
      </c>
      <c r="K33" s="74">
        <v>100.703769802</v>
      </c>
      <c r="L33" s="60">
        <v>42.284072827999999</v>
      </c>
      <c r="M33" s="61">
        <v>36.253238928999998</v>
      </c>
      <c r="N33" s="61">
        <v>3.4486780189999999</v>
      </c>
      <c r="O33" s="61">
        <v>0</v>
      </c>
      <c r="P33" s="61">
        <v>0.90971768900000005</v>
      </c>
      <c r="Q33" s="61">
        <v>2.0309976320000001</v>
      </c>
      <c r="R33" s="61">
        <v>10.500702108</v>
      </c>
      <c r="S33" s="63">
        <v>5.2763625970000003</v>
      </c>
      <c r="T33" s="162">
        <v>3.093040142</v>
      </c>
      <c r="U33" s="52">
        <v>520.64456512200002</v>
      </c>
      <c r="V33" s="52">
        <v>0.99203249033333341</v>
      </c>
      <c r="W33" s="52">
        <v>81.610606273666676</v>
      </c>
      <c r="X33" s="121">
        <v>12.304179049333333</v>
      </c>
      <c r="Y33" s="121">
        <v>26.373594617999998</v>
      </c>
      <c r="Z33" s="121">
        <v>7.7122972696666663</v>
      </c>
      <c r="AA33" s="121">
        <v>0.35326354333333332</v>
      </c>
      <c r="AB33" s="121">
        <v>34.86727179333333</v>
      </c>
      <c r="AC33" s="52">
        <v>321.99168078999998</v>
      </c>
      <c r="AD33" s="52">
        <v>111.51522577633334</v>
      </c>
      <c r="AE33" s="121">
        <v>45.695873624000001</v>
      </c>
      <c r="AF33" s="121">
        <v>34.241820991333334</v>
      </c>
      <c r="AG33" s="121">
        <v>4.3974324893333332</v>
      </c>
      <c r="AH33" s="121">
        <v>1.850975260666667</v>
      </c>
      <c r="AI33" s="121">
        <v>2.5374946833333332</v>
      </c>
      <c r="AJ33" s="121">
        <v>1.7233088696666667</v>
      </c>
      <c r="AK33" s="121">
        <v>15.638842082000002</v>
      </c>
      <c r="AL33" s="121">
        <v>5.4294777760000015</v>
      </c>
      <c r="AM33" s="52">
        <v>4.5350197916666666</v>
      </c>
      <c r="AN33" s="53">
        <v>2824.053379598</v>
      </c>
      <c r="AO33" s="53">
        <v>5.0722820019999997</v>
      </c>
      <c r="AP33" s="53">
        <v>431.540952683</v>
      </c>
      <c r="AQ33" s="122">
        <v>117.01361911399999</v>
      </c>
      <c r="AR33" s="122">
        <v>122.67248651600002</v>
      </c>
      <c r="AS33" s="122">
        <v>23.659703654000001</v>
      </c>
      <c r="AT33" s="122">
        <v>2.0289128010000002</v>
      </c>
      <c r="AU33" s="122">
        <v>166.166230598</v>
      </c>
      <c r="AV33" s="53">
        <v>1351.297578788</v>
      </c>
      <c r="AW33" s="53">
        <v>1013.8455333369999</v>
      </c>
      <c r="AX33" s="122">
        <v>452.28427917800002</v>
      </c>
      <c r="AY33" s="122">
        <v>216.98760750999998</v>
      </c>
      <c r="AZ33" s="122">
        <v>103.100471019</v>
      </c>
      <c r="BA33" s="122">
        <v>23.440484869999999</v>
      </c>
      <c r="BB33" s="122">
        <v>7.1643903120000001</v>
      </c>
      <c r="BC33" s="122">
        <v>10.368869271000001</v>
      </c>
      <c r="BD33" s="122">
        <v>159.51103305800001</v>
      </c>
      <c r="BE33" s="122">
        <v>40.988398118999996</v>
      </c>
      <c r="BF33" s="53">
        <v>22.297032787999999</v>
      </c>
    </row>
    <row r="34" spans="1:58" s="105" customFormat="1" x14ac:dyDescent="0.25">
      <c r="A34" s="98" t="s">
        <v>161</v>
      </c>
      <c r="B34" s="99">
        <v>546.92011507200004</v>
      </c>
      <c r="C34" s="100">
        <v>0</v>
      </c>
      <c r="D34" s="100">
        <v>91.133824203000003</v>
      </c>
      <c r="E34" s="101">
        <v>14.709311662999999</v>
      </c>
      <c r="F34" s="102">
        <v>23.001247325000001</v>
      </c>
      <c r="G34" s="102">
        <v>14.277640836</v>
      </c>
      <c r="H34" s="102">
        <v>0</v>
      </c>
      <c r="I34" s="103">
        <v>39.145624378999997</v>
      </c>
      <c r="J34" s="100">
        <v>295.28085440799998</v>
      </c>
      <c r="K34" s="100">
        <v>155.37755137300002</v>
      </c>
      <c r="L34" s="101">
        <v>46.918968462000002</v>
      </c>
      <c r="M34" s="102">
        <v>61.736995139000001</v>
      </c>
      <c r="N34" s="102">
        <v>4.2120684290000003</v>
      </c>
      <c r="O34" s="102">
        <v>7.478165755</v>
      </c>
      <c r="P34" s="102">
        <v>3.0164029939999999</v>
      </c>
      <c r="Q34" s="102">
        <v>3.5916240300000002</v>
      </c>
      <c r="R34" s="102">
        <v>20.178491715</v>
      </c>
      <c r="S34" s="104">
        <v>8.2448348490000001</v>
      </c>
      <c r="T34" s="163">
        <v>5.1278850880000002</v>
      </c>
      <c r="U34" s="100">
        <v>536.99177895299999</v>
      </c>
      <c r="V34" s="100">
        <v>4.6772921333333335E-2</v>
      </c>
      <c r="W34" s="100">
        <v>82.799058648333343</v>
      </c>
      <c r="X34" s="120">
        <v>14.724133542666666</v>
      </c>
      <c r="Y34" s="120">
        <v>23.225966237333335</v>
      </c>
      <c r="Z34" s="120">
        <v>13.858741872000001</v>
      </c>
      <c r="AA34" s="120">
        <v>0.43088487866666664</v>
      </c>
      <c r="AB34" s="120">
        <v>30.559332117666667</v>
      </c>
      <c r="AC34" s="100">
        <v>310.96184526599995</v>
      </c>
      <c r="AD34" s="100">
        <v>137.67140508</v>
      </c>
      <c r="AE34" s="120">
        <v>52.556830129333328</v>
      </c>
      <c r="AF34" s="120">
        <v>44.120274109</v>
      </c>
      <c r="AG34" s="120">
        <v>6.8551971840000006</v>
      </c>
      <c r="AH34" s="120">
        <v>4.6510158803333335</v>
      </c>
      <c r="AI34" s="120">
        <v>1.5190088199999998</v>
      </c>
      <c r="AJ34" s="120">
        <v>3.3805022230000006</v>
      </c>
      <c r="AK34" s="120">
        <v>16.905686403000001</v>
      </c>
      <c r="AL34" s="120">
        <v>7.6828903313333328</v>
      </c>
      <c r="AM34" s="100">
        <v>5.512697037333333</v>
      </c>
      <c r="AN34" s="100">
        <v>2970.6335569460002</v>
      </c>
      <c r="AO34" s="100">
        <v>0.96482243499999998</v>
      </c>
      <c r="AP34" s="100">
        <v>363.01685688500004</v>
      </c>
      <c r="AQ34" s="120">
        <v>100.995297236</v>
      </c>
      <c r="AR34" s="120">
        <v>77.572116713</v>
      </c>
      <c r="AS34" s="120">
        <v>33.251049742000006</v>
      </c>
      <c r="AT34" s="120">
        <v>1.8358906749999999</v>
      </c>
      <c r="AU34" s="120">
        <v>149.362502519</v>
      </c>
      <c r="AV34" s="100">
        <v>1371.0468096750001</v>
      </c>
      <c r="AW34" s="100">
        <v>1217.409744159</v>
      </c>
      <c r="AX34" s="120">
        <v>504.75747256700004</v>
      </c>
      <c r="AY34" s="120">
        <v>241.990471493</v>
      </c>
      <c r="AZ34" s="120">
        <v>154.53517001999998</v>
      </c>
      <c r="BA34" s="120">
        <v>8.4666906669999999</v>
      </c>
      <c r="BB34" s="120">
        <v>1.885967036</v>
      </c>
      <c r="BC34" s="120">
        <v>16.979617716</v>
      </c>
      <c r="BD34" s="120">
        <v>182.13904202000001</v>
      </c>
      <c r="BE34" s="120">
        <v>106.65531264000001</v>
      </c>
      <c r="BF34" s="100">
        <v>18.195323792</v>
      </c>
    </row>
    <row r="35" spans="1:58" s="29" customFormat="1" x14ac:dyDescent="0.25">
      <c r="A35" s="37" t="s">
        <v>162</v>
      </c>
      <c r="B35" s="59">
        <v>552.12060983900005</v>
      </c>
      <c r="C35" s="74">
        <v>0.77456617900000002</v>
      </c>
      <c r="D35" s="74">
        <v>88.505922661999989</v>
      </c>
      <c r="E35" s="60">
        <v>11.860176878000001</v>
      </c>
      <c r="F35" s="61">
        <v>25.514075716000001</v>
      </c>
      <c r="G35" s="61">
        <v>14.523115855</v>
      </c>
      <c r="H35" s="61">
        <v>0</v>
      </c>
      <c r="I35" s="62">
        <v>36.608554212999998</v>
      </c>
      <c r="J35" s="74">
        <v>342.97601015200001</v>
      </c>
      <c r="K35" s="74">
        <v>112.10461752000001</v>
      </c>
      <c r="L35" s="60">
        <v>47.112074305</v>
      </c>
      <c r="M35" s="61">
        <v>32.194609139999997</v>
      </c>
      <c r="N35" s="61">
        <v>2.4546804390000001</v>
      </c>
      <c r="O35" s="61">
        <v>0</v>
      </c>
      <c r="P35" s="61">
        <v>4.6473970739999997</v>
      </c>
      <c r="Q35" s="61">
        <v>2.1615800350000001</v>
      </c>
      <c r="R35" s="61">
        <v>19.274162542999999</v>
      </c>
      <c r="S35" s="63">
        <v>4.2601139840000002</v>
      </c>
      <c r="T35" s="162">
        <v>7.7594933260000003</v>
      </c>
      <c r="U35" s="52">
        <v>536.26766869666665</v>
      </c>
      <c r="V35" s="52">
        <v>0.6935361436666666</v>
      </c>
      <c r="W35" s="52">
        <v>89.331440078</v>
      </c>
      <c r="X35" s="121">
        <v>16.787872144333335</v>
      </c>
      <c r="Y35" s="121">
        <v>25.199234159333333</v>
      </c>
      <c r="Z35" s="121">
        <v>15.509831216333334</v>
      </c>
      <c r="AA35" s="121">
        <v>0.55602619733333336</v>
      </c>
      <c r="AB35" s="121">
        <v>31.278476360666662</v>
      </c>
      <c r="AC35" s="52">
        <v>321.0001810513333</v>
      </c>
      <c r="AD35" s="52">
        <v>119.22470895833335</v>
      </c>
      <c r="AE35" s="121">
        <v>45.29967460466667</v>
      </c>
      <c r="AF35" s="121">
        <v>32.756847655333338</v>
      </c>
      <c r="AG35" s="121">
        <v>5.1568565296666664</v>
      </c>
      <c r="AH35" s="121">
        <v>2.2473391376666667</v>
      </c>
      <c r="AI35" s="121">
        <v>1.9679294506666667</v>
      </c>
      <c r="AJ35" s="121">
        <v>3.0410913476666668</v>
      </c>
      <c r="AK35" s="121">
        <v>23.397618901333335</v>
      </c>
      <c r="AL35" s="121">
        <v>5.3573513313333336</v>
      </c>
      <c r="AM35" s="52">
        <v>6.0178024653333333</v>
      </c>
      <c r="AN35" s="53">
        <v>3069.3979466800001</v>
      </c>
      <c r="AO35" s="53">
        <v>6.3976727950000001</v>
      </c>
      <c r="AP35" s="53">
        <v>396.34642949800002</v>
      </c>
      <c r="AQ35" s="122">
        <v>98.749409858999996</v>
      </c>
      <c r="AR35" s="122">
        <v>107.31141919700001</v>
      </c>
      <c r="AS35" s="122">
        <v>43.163822349999997</v>
      </c>
      <c r="AT35" s="122">
        <v>8.5693919899999997</v>
      </c>
      <c r="AU35" s="122">
        <v>138.55238610200001</v>
      </c>
      <c r="AV35" s="53">
        <v>1390.2378712669999</v>
      </c>
      <c r="AW35" s="53">
        <v>1231.8432712060001</v>
      </c>
      <c r="AX35" s="122">
        <v>559.96412428200006</v>
      </c>
      <c r="AY35" s="122">
        <v>261.267923956</v>
      </c>
      <c r="AZ35" s="122">
        <v>104.85811237999999</v>
      </c>
      <c r="BA35" s="122">
        <v>8.2827898100000006</v>
      </c>
      <c r="BB35" s="122">
        <v>7.9151308360000003</v>
      </c>
      <c r="BC35" s="122">
        <v>26.952299147000002</v>
      </c>
      <c r="BD35" s="122">
        <v>207.16116649700001</v>
      </c>
      <c r="BE35" s="122">
        <v>55.441724297999997</v>
      </c>
      <c r="BF35" s="53">
        <v>44.572701914</v>
      </c>
    </row>
    <row r="36" spans="1:58" s="29" customFormat="1" x14ac:dyDescent="0.25">
      <c r="A36" s="37" t="s">
        <v>163</v>
      </c>
      <c r="B36" s="59">
        <v>638.76586222900005</v>
      </c>
      <c r="C36" s="74">
        <v>0</v>
      </c>
      <c r="D36" s="74">
        <v>93.797447237</v>
      </c>
      <c r="E36" s="60">
        <v>8.9834373959999994</v>
      </c>
      <c r="F36" s="61">
        <v>30.309215678999998</v>
      </c>
      <c r="G36" s="61">
        <v>14.627185021000001</v>
      </c>
      <c r="H36" s="61">
        <v>0.96231480400000002</v>
      </c>
      <c r="I36" s="62">
        <v>38.915294336999999</v>
      </c>
      <c r="J36" s="74">
        <v>399.521450501</v>
      </c>
      <c r="K36" s="74">
        <v>137.96840373000001</v>
      </c>
      <c r="L36" s="60">
        <v>62.314053168000001</v>
      </c>
      <c r="M36" s="61">
        <v>32.250650497000002</v>
      </c>
      <c r="N36" s="61">
        <v>7.4557008089999997</v>
      </c>
      <c r="O36" s="61">
        <v>0</v>
      </c>
      <c r="P36" s="61">
        <v>2.6944814510000001</v>
      </c>
      <c r="Q36" s="61">
        <v>2.148423749</v>
      </c>
      <c r="R36" s="61">
        <v>27.640760761999999</v>
      </c>
      <c r="S36" s="63">
        <v>3.4643332939999998</v>
      </c>
      <c r="T36" s="162">
        <v>7.4785607609999998</v>
      </c>
      <c r="U36" s="52">
        <v>612.72566639100012</v>
      </c>
      <c r="V36" s="52">
        <v>0.36843128199999997</v>
      </c>
      <c r="W36" s="52">
        <v>90.350968017666659</v>
      </c>
      <c r="X36" s="121">
        <v>13.732734092999999</v>
      </c>
      <c r="Y36" s="121">
        <v>27.265108793333329</v>
      </c>
      <c r="Z36" s="121">
        <v>15.074707845666666</v>
      </c>
      <c r="AA36" s="121">
        <v>0.96622152300000008</v>
      </c>
      <c r="AB36" s="121">
        <v>33.312195762666668</v>
      </c>
      <c r="AC36" s="52">
        <v>369.55000927266673</v>
      </c>
      <c r="AD36" s="52">
        <v>146.65742658100001</v>
      </c>
      <c r="AE36" s="121">
        <v>65.978956132333337</v>
      </c>
      <c r="AF36" s="121">
        <v>34.318657625333337</v>
      </c>
      <c r="AG36" s="121">
        <v>6.6631896793333327</v>
      </c>
      <c r="AH36" s="121">
        <v>3.6874862583333332</v>
      </c>
      <c r="AI36" s="121">
        <v>5.8618924203333336</v>
      </c>
      <c r="AJ36" s="121">
        <v>1.184803762</v>
      </c>
      <c r="AK36" s="121">
        <v>24.083535173000001</v>
      </c>
      <c r="AL36" s="121">
        <v>4.8789055303333342</v>
      </c>
      <c r="AM36" s="52">
        <v>5.7988312376666675</v>
      </c>
      <c r="AN36" s="53">
        <v>3411.46609635</v>
      </c>
      <c r="AO36" s="53">
        <v>1.923403387</v>
      </c>
      <c r="AP36" s="53">
        <v>390.16395133499998</v>
      </c>
      <c r="AQ36" s="122">
        <v>113.63183012600001</v>
      </c>
      <c r="AR36" s="122">
        <v>91.092675990000004</v>
      </c>
      <c r="AS36" s="122">
        <v>47.321894468000004</v>
      </c>
      <c r="AT36" s="122">
        <v>7.8845605430000001</v>
      </c>
      <c r="AU36" s="122">
        <v>130.23299020799999</v>
      </c>
      <c r="AV36" s="53">
        <v>1452.1723193359999</v>
      </c>
      <c r="AW36" s="53">
        <v>1521.8024816509999</v>
      </c>
      <c r="AX36" s="122">
        <v>702.31875966400003</v>
      </c>
      <c r="AY36" s="122">
        <v>269.37908331899996</v>
      </c>
      <c r="AZ36" s="122">
        <v>140.63936955599999</v>
      </c>
      <c r="BA36" s="122">
        <v>126.99192493700001</v>
      </c>
      <c r="BB36" s="122">
        <v>18.799512753000002</v>
      </c>
      <c r="BC36" s="122">
        <v>15.124357775</v>
      </c>
      <c r="BD36" s="122">
        <v>221.001245305</v>
      </c>
      <c r="BE36" s="122">
        <v>27.548228342000002</v>
      </c>
      <c r="BF36" s="53">
        <v>45.403940640999998</v>
      </c>
    </row>
    <row r="37" spans="1:58" s="29" customFormat="1" x14ac:dyDescent="0.25">
      <c r="A37" s="37" t="s">
        <v>164</v>
      </c>
      <c r="B37" s="59">
        <v>663.19303492900008</v>
      </c>
      <c r="C37" s="74">
        <v>0.95920650200000002</v>
      </c>
      <c r="D37" s="74">
        <v>87.214060934000003</v>
      </c>
      <c r="E37" s="60">
        <v>13.160893947</v>
      </c>
      <c r="F37" s="61">
        <v>21.010185015000001</v>
      </c>
      <c r="G37" s="61">
        <v>18.608606148</v>
      </c>
      <c r="H37" s="61">
        <v>3.8368260099999998</v>
      </c>
      <c r="I37" s="62">
        <v>30.597549814000001</v>
      </c>
      <c r="J37" s="74">
        <v>361.64400372900002</v>
      </c>
      <c r="K37" s="74">
        <v>209.648561355</v>
      </c>
      <c r="L37" s="60">
        <v>60.714007498999997</v>
      </c>
      <c r="M37" s="61">
        <v>41.288214822999997</v>
      </c>
      <c r="N37" s="61">
        <v>3.7033821680000001</v>
      </c>
      <c r="O37" s="61">
        <v>1.0491321119999999</v>
      </c>
      <c r="P37" s="61">
        <v>3.644984709</v>
      </c>
      <c r="Q37" s="61">
        <v>62.531341122000001</v>
      </c>
      <c r="R37" s="61">
        <v>33.839879414999999</v>
      </c>
      <c r="S37" s="63">
        <v>2.8776195069999999</v>
      </c>
      <c r="T37" s="162">
        <v>3.7272024090000002</v>
      </c>
      <c r="U37" s="52">
        <v>614.87879925133336</v>
      </c>
      <c r="V37" s="52">
        <v>0.93691866933333345</v>
      </c>
      <c r="W37" s="52">
        <v>85.563511949333318</v>
      </c>
      <c r="X37" s="121">
        <v>12.495865956000001</v>
      </c>
      <c r="Y37" s="121">
        <v>24.39385085566667</v>
      </c>
      <c r="Z37" s="121">
        <v>12.422004388</v>
      </c>
      <c r="AA37" s="121">
        <v>2.1289775523333332</v>
      </c>
      <c r="AB37" s="121">
        <v>34.122813197333336</v>
      </c>
      <c r="AC37" s="52">
        <v>345.63060168200008</v>
      </c>
      <c r="AD37" s="52">
        <v>176.69920838933331</v>
      </c>
      <c r="AE37" s="121">
        <v>65.254908428999997</v>
      </c>
      <c r="AF37" s="121">
        <v>39.367294645999998</v>
      </c>
      <c r="AG37" s="121">
        <v>6.4826046919999998</v>
      </c>
      <c r="AH37" s="121">
        <v>0.84987405566666663</v>
      </c>
      <c r="AI37" s="121">
        <v>6.6380394709999999</v>
      </c>
      <c r="AJ37" s="121">
        <v>19.295760759666667</v>
      </c>
      <c r="AK37" s="121">
        <v>32.165228378333332</v>
      </c>
      <c r="AL37" s="121">
        <v>6.6454979576666666</v>
      </c>
      <c r="AM37" s="52">
        <v>6.0485585613333335</v>
      </c>
      <c r="AN37" s="53">
        <v>3434.8182629810003</v>
      </c>
      <c r="AO37" s="53">
        <v>3.9086987790000003</v>
      </c>
      <c r="AP37" s="53">
        <v>394.04138311100002</v>
      </c>
      <c r="AQ37" s="122">
        <v>92.34875298</v>
      </c>
      <c r="AR37" s="122">
        <v>91.348269400999996</v>
      </c>
      <c r="AS37" s="122">
        <v>54.028578287999999</v>
      </c>
      <c r="AT37" s="122">
        <v>6.7904256759999999</v>
      </c>
      <c r="AU37" s="122">
        <v>149.52535676600002</v>
      </c>
      <c r="AV37" s="53">
        <v>1375.4026112290001</v>
      </c>
      <c r="AW37" s="53">
        <v>1643.952452451</v>
      </c>
      <c r="AX37" s="122">
        <v>680.23112481399994</v>
      </c>
      <c r="AY37" s="122">
        <v>226.72952224099998</v>
      </c>
      <c r="AZ37" s="122">
        <v>225.033821918</v>
      </c>
      <c r="BA37" s="122">
        <v>4.2903782889999995</v>
      </c>
      <c r="BB37" s="122">
        <v>21.471868907000001</v>
      </c>
      <c r="BC37" s="122">
        <v>82.552785338999996</v>
      </c>
      <c r="BD37" s="122">
        <v>356.79051435000002</v>
      </c>
      <c r="BE37" s="122">
        <v>46.852436593000007</v>
      </c>
      <c r="BF37" s="53">
        <v>17.513117411</v>
      </c>
    </row>
    <row r="38" spans="1:58" s="105" customFormat="1" x14ac:dyDescent="0.25">
      <c r="A38" s="98" t="s">
        <v>165</v>
      </c>
      <c r="B38" s="99">
        <v>735.188366202</v>
      </c>
      <c r="C38" s="100">
        <v>1.1962792010000001</v>
      </c>
      <c r="D38" s="100">
        <v>130.77920051000001</v>
      </c>
      <c r="E38" s="101">
        <v>19.230943420999999</v>
      </c>
      <c r="F38" s="102">
        <v>26.444237474000001</v>
      </c>
      <c r="G38" s="102">
        <v>17.346048419999999</v>
      </c>
      <c r="H38" s="102">
        <v>0</v>
      </c>
      <c r="I38" s="103">
        <v>67.757971194999996</v>
      </c>
      <c r="J38" s="100">
        <v>431.48394162699998</v>
      </c>
      <c r="K38" s="100">
        <v>162.771092275</v>
      </c>
      <c r="L38" s="101">
        <v>79.471569654999996</v>
      </c>
      <c r="M38" s="102">
        <v>28.056498557000001</v>
      </c>
      <c r="N38" s="102">
        <v>0.86603663200000003</v>
      </c>
      <c r="O38" s="102">
        <v>1.090358647</v>
      </c>
      <c r="P38" s="102">
        <v>3.987597338</v>
      </c>
      <c r="Q38" s="102">
        <v>2.225635724</v>
      </c>
      <c r="R38" s="102">
        <v>45.478356787000003</v>
      </c>
      <c r="S38" s="104">
        <v>1.595038935</v>
      </c>
      <c r="T38" s="163">
        <v>8.9578525889999998</v>
      </c>
      <c r="U38" s="100">
        <v>656.26052620766666</v>
      </c>
      <c r="V38" s="100">
        <v>0.50780974800000001</v>
      </c>
      <c r="W38" s="100">
        <v>107.89923048433333</v>
      </c>
      <c r="X38" s="120">
        <v>15.882841720333333</v>
      </c>
      <c r="Y38" s="120">
        <v>28.059672829000004</v>
      </c>
      <c r="Z38" s="120">
        <v>17.469211366</v>
      </c>
      <c r="AA38" s="120">
        <v>0.14786805066666667</v>
      </c>
      <c r="AB38" s="120">
        <v>46.339636518333329</v>
      </c>
      <c r="AC38" s="100">
        <v>389.76215307433336</v>
      </c>
      <c r="AD38" s="100">
        <v>151.22741355866668</v>
      </c>
      <c r="AE38" s="120">
        <v>79.40078530933333</v>
      </c>
      <c r="AF38" s="120">
        <v>30.253138069333332</v>
      </c>
      <c r="AG38" s="120">
        <v>4.6132222159999996</v>
      </c>
      <c r="AH38" s="120">
        <v>0.18466780800000002</v>
      </c>
      <c r="AI38" s="120">
        <v>4.4843364833333332</v>
      </c>
      <c r="AJ38" s="120">
        <v>1.336194756</v>
      </c>
      <c r="AK38" s="120">
        <v>25.508868116666665</v>
      </c>
      <c r="AL38" s="120">
        <v>5.4462007999999997</v>
      </c>
      <c r="AM38" s="100">
        <v>6.8639193423333325</v>
      </c>
      <c r="AN38" s="100">
        <v>3980.7088436520003</v>
      </c>
      <c r="AO38" s="100">
        <v>5.6780743549999997</v>
      </c>
      <c r="AP38" s="100">
        <v>502.38902684699997</v>
      </c>
      <c r="AQ38" s="120">
        <v>118.290256399</v>
      </c>
      <c r="AR38" s="120">
        <v>95.095991077999997</v>
      </c>
      <c r="AS38" s="120">
        <v>74.470201873999997</v>
      </c>
      <c r="AT38" s="120">
        <v>1.8682431639999999</v>
      </c>
      <c r="AU38" s="120">
        <v>212.66433433200001</v>
      </c>
      <c r="AV38" s="100">
        <v>1586.1000698020002</v>
      </c>
      <c r="AW38" s="100">
        <v>1832.071558485</v>
      </c>
      <c r="AX38" s="120">
        <v>841.88991082100006</v>
      </c>
      <c r="AY38" s="120">
        <v>232.826943185</v>
      </c>
      <c r="AZ38" s="120">
        <v>86.777670350999998</v>
      </c>
      <c r="BA38" s="120">
        <v>3.0851416760000001</v>
      </c>
      <c r="BB38" s="120">
        <v>19.677517403</v>
      </c>
      <c r="BC38" s="120">
        <v>6.3235967570000007</v>
      </c>
      <c r="BD38" s="120">
        <v>606.96886918099995</v>
      </c>
      <c r="BE38" s="120">
        <v>34.521909110999999</v>
      </c>
      <c r="BF38" s="100">
        <v>54.470114162999998</v>
      </c>
    </row>
    <row r="39" spans="1:58" s="29" customFormat="1" x14ac:dyDescent="0.25">
      <c r="A39" s="37" t="s">
        <v>166</v>
      </c>
      <c r="B39" s="59">
        <v>641.49323760200002</v>
      </c>
      <c r="C39" s="74">
        <v>0</v>
      </c>
      <c r="D39" s="74">
        <v>99.131238975999992</v>
      </c>
      <c r="E39" s="60">
        <v>16.881842453000001</v>
      </c>
      <c r="F39" s="61">
        <v>23.213265636999999</v>
      </c>
      <c r="G39" s="61">
        <v>21.486555456000001</v>
      </c>
      <c r="H39" s="61">
        <v>0</v>
      </c>
      <c r="I39" s="62">
        <v>37.549575429999997</v>
      </c>
      <c r="J39" s="74">
        <v>408.42406505299999</v>
      </c>
      <c r="K39" s="74">
        <v>117.182362809</v>
      </c>
      <c r="L39" s="60">
        <v>39.763552482000001</v>
      </c>
      <c r="M39" s="61">
        <v>28.915018738000001</v>
      </c>
      <c r="N39" s="61">
        <v>3.199643086</v>
      </c>
      <c r="O39" s="61">
        <v>0</v>
      </c>
      <c r="P39" s="61">
        <v>3.7453628779999999</v>
      </c>
      <c r="Q39" s="61">
        <v>2.2004579949999998</v>
      </c>
      <c r="R39" s="61">
        <v>35.612964752000003</v>
      </c>
      <c r="S39" s="63">
        <v>3.7453628779999999</v>
      </c>
      <c r="T39" s="162">
        <v>16.755570764000002</v>
      </c>
      <c r="U39" s="52">
        <v>614.78720228366672</v>
      </c>
      <c r="V39" s="52">
        <v>0</v>
      </c>
      <c r="W39" s="52">
        <v>102.18586756533334</v>
      </c>
      <c r="X39" s="121">
        <v>15.541176175000002</v>
      </c>
      <c r="Y39" s="121">
        <v>21.795660393999999</v>
      </c>
      <c r="Z39" s="121">
        <v>17.867643220666665</v>
      </c>
      <c r="AA39" s="121">
        <v>0.357332814</v>
      </c>
      <c r="AB39" s="121">
        <v>46.624054961666666</v>
      </c>
      <c r="AC39" s="52">
        <v>384.329428253</v>
      </c>
      <c r="AD39" s="52">
        <v>117.93163217333334</v>
      </c>
      <c r="AE39" s="121">
        <v>50.488838684000001</v>
      </c>
      <c r="AF39" s="121">
        <v>27.513053705999997</v>
      </c>
      <c r="AG39" s="121">
        <v>4.4793561293333335</v>
      </c>
      <c r="AH39" s="121">
        <v>0.36274252433333332</v>
      </c>
      <c r="AI39" s="121">
        <v>4.2062517353333329</v>
      </c>
      <c r="AJ39" s="121">
        <v>2.4416065086666667</v>
      </c>
      <c r="AK39" s="121">
        <v>23.665908859666668</v>
      </c>
      <c r="AL39" s="121">
        <v>4.7738740260000005</v>
      </c>
      <c r="AM39" s="52">
        <v>10.340274292</v>
      </c>
      <c r="AN39" s="53">
        <v>3703.0269593139997</v>
      </c>
      <c r="AO39" s="53">
        <v>0</v>
      </c>
      <c r="AP39" s="53">
        <v>525.38088547999996</v>
      </c>
      <c r="AQ39" s="122">
        <v>105.77586807500001</v>
      </c>
      <c r="AR39" s="122">
        <v>93.736374676999986</v>
      </c>
      <c r="AS39" s="122">
        <v>69.850613080000002</v>
      </c>
      <c r="AT39" s="122">
        <v>0</v>
      </c>
      <c r="AU39" s="122">
        <v>256.01802964800004</v>
      </c>
      <c r="AV39" s="53">
        <v>1671.5840257150001</v>
      </c>
      <c r="AW39" s="53">
        <v>1458.6105343500001</v>
      </c>
      <c r="AX39" s="122">
        <v>708.22504393000008</v>
      </c>
      <c r="AY39" s="122">
        <v>262.92840299299996</v>
      </c>
      <c r="AZ39" s="122">
        <v>125.102838256</v>
      </c>
      <c r="BA39" s="122">
        <v>5.5718999450000002</v>
      </c>
      <c r="BB39" s="122">
        <v>11.608300978000001</v>
      </c>
      <c r="BC39" s="122">
        <v>11.485871244999998</v>
      </c>
      <c r="BD39" s="122">
        <v>313.92583958400002</v>
      </c>
      <c r="BE39" s="122">
        <v>19.762337419000001</v>
      </c>
      <c r="BF39" s="53">
        <v>47.451513769000002</v>
      </c>
    </row>
    <row r="40" spans="1:58" s="29" customFormat="1" x14ac:dyDescent="0.25">
      <c r="A40" s="37" t="s">
        <v>167</v>
      </c>
      <c r="B40" s="59">
        <v>593.30610672800003</v>
      </c>
      <c r="C40" s="74">
        <v>0</v>
      </c>
      <c r="D40" s="74">
        <v>94.606376810000015</v>
      </c>
      <c r="E40" s="60">
        <v>14.45576307</v>
      </c>
      <c r="F40" s="61">
        <v>28.638407825000002</v>
      </c>
      <c r="G40" s="61">
        <v>21.686366301</v>
      </c>
      <c r="H40" s="61">
        <v>0</v>
      </c>
      <c r="I40" s="62">
        <v>29.825839614</v>
      </c>
      <c r="J40" s="74">
        <v>344.992544673</v>
      </c>
      <c r="K40" s="74">
        <v>136.695313833</v>
      </c>
      <c r="L40" s="60">
        <v>70.168264011000005</v>
      </c>
      <c r="M40" s="61">
        <v>31.732821759</v>
      </c>
      <c r="N40" s="61">
        <v>1.739391701</v>
      </c>
      <c r="O40" s="61">
        <v>0</v>
      </c>
      <c r="P40" s="61">
        <v>5.7574423809999997</v>
      </c>
      <c r="Q40" s="61">
        <v>1.4996129</v>
      </c>
      <c r="R40" s="61">
        <v>24.838207351000001</v>
      </c>
      <c r="S40" s="63">
        <v>0.95957373000000001</v>
      </c>
      <c r="T40" s="162">
        <v>17.011871412000001</v>
      </c>
      <c r="U40" s="52">
        <v>593.7680089073333</v>
      </c>
      <c r="V40" s="52">
        <v>0.30119778366666666</v>
      </c>
      <c r="W40" s="52">
        <v>93.37347543333334</v>
      </c>
      <c r="X40" s="121">
        <v>15.435494041</v>
      </c>
      <c r="Y40" s="121">
        <v>26.285103927666665</v>
      </c>
      <c r="Z40" s="121">
        <v>21.361077831333333</v>
      </c>
      <c r="AA40" s="121">
        <v>0.44659246966666671</v>
      </c>
      <c r="AB40" s="121">
        <v>29.845207163666668</v>
      </c>
      <c r="AC40" s="52">
        <v>349.55949062400003</v>
      </c>
      <c r="AD40" s="52">
        <v>137.54026144733334</v>
      </c>
      <c r="AE40" s="121">
        <v>65.542139301333336</v>
      </c>
      <c r="AF40" s="121">
        <v>27.579183785333338</v>
      </c>
      <c r="AG40" s="121">
        <v>4.8438679076666666</v>
      </c>
      <c r="AH40" s="121">
        <v>1.7338700000000002E-2</v>
      </c>
      <c r="AI40" s="121">
        <v>6.9532253343333323</v>
      </c>
      <c r="AJ40" s="121">
        <v>5.996586039666667</v>
      </c>
      <c r="AK40" s="121">
        <v>23.393637288666667</v>
      </c>
      <c r="AL40" s="121">
        <v>3.2142830903333333</v>
      </c>
      <c r="AM40" s="52">
        <v>12.993583619000001</v>
      </c>
      <c r="AN40" s="53">
        <v>3318.6356776899997</v>
      </c>
      <c r="AO40" s="53">
        <v>19.202821414999999</v>
      </c>
      <c r="AP40" s="53">
        <v>518.97941873800005</v>
      </c>
      <c r="AQ40" s="122">
        <v>102.999118837</v>
      </c>
      <c r="AR40" s="122">
        <v>130.36536507</v>
      </c>
      <c r="AS40" s="122">
        <v>103.820703385</v>
      </c>
      <c r="AT40" s="122">
        <v>3.9755403460000003</v>
      </c>
      <c r="AU40" s="122">
        <v>177.8186911</v>
      </c>
      <c r="AV40" s="53">
        <v>1300.612021872</v>
      </c>
      <c r="AW40" s="53">
        <v>1428.3086142420002</v>
      </c>
      <c r="AX40" s="122">
        <v>555.38959249099992</v>
      </c>
      <c r="AY40" s="122">
        <v>279.63984738400001</v>
      </c>
      <c r="AZ40" s="122">
        <v>187.400545859</v>
      </c>
      <c r="BA40" s="122">
        <v>0</v>
      </c>
      <c r="BB40" s="122">
        <v>57.687083512000001</v>
      </c>
      <c r="BC40" s="122">
        <v>16.323932619000001</v>
      </c>
      <c r="BD40" s="122">
        <v>323.88090997300003</v>
      </c>
      <c r="BE40" s="122">
        <v>7.986702403999999</v>
      </c>
      <c r="BF40" s="53">
        <v>51.532801422999995</v>
      </c>
    </row>
    <row r="41" spans="1:58" s="29" customFormat="1" x14ac:dyDescent="0.25">
      <c r="A41" s="37" t="s">
        <v>168</v>
      </c>
      <c r="B41" s="59">
        <v>549.76930957299999</v>
      </c>
      <c r="C41" s="74">
        <v>0</v>
      </c>
      <c r="D41" s="74">
        <v>108.84483370699999</v>
      </c>
      <c r="E41" s="60">
        <v>13.687115693999999</v>
      </c>
      <c r="F41" s="61">
        <v>21.463300481000001</v>
      </c>
      <c r="G41" s="61">
        <v>24.727162521</v>
      </c>
      <c r="H41" s="61">
        <v>2.8531341370000001</v>
      </c>
      <c r="I41" s="62">
        <v>46.114120874000001</v>
      </c>
      <c r="J41" s="74">
        <v>327.887635364</v>
      </c>
      <c r="K41" s="74">
        <v>103.56715244</v>
      </c>
      <c r="L41" s="60">
        <v>50.862768328999998</v>
      </c>
      <c r="M41" s="61">
        <v>16.088475119999998</v>
      </c>
      <c r="N41" s="61">
        <v>5.6870185930000003</v>
      </c>
      <c r="O41" s="61">
        <v>0</v>
      </c>
      <c r="P41" s="61">
        <v>2.8531341370000001</v>
      </c>
      <c r="Q41" s="61">
        <v>0</v>
      </c>
      <c r="R41" s="61">
        <v>27.124711549000001</v>
      </c>
      <c r="S41" s="63">
        <v>0.95104471199999996</v>
      </c>
      <c r="T41" s="162">
        <v>9.4696880619999995</v>
      </c>
      <c r="U41" s="52">
        <v>544.60431278199997</v>
      </c>
      <c r="V41" s="52">
        <v>0.19109563299999999</v>
      </c>
      <c r="W41" s="52">
        <v>94.740134494666663</v>
      </c>
      <c r="X41" s="121">
        <v>9.1900339853333346</v>
      </c>
      <c r="Y41" s="121">
        <v>25.445364592333334</v>
      </c>
      <c r="Z41" s="121">
        <v>19.119449771999999</v>
      </c>
      <c r="AA41" s="121">
        <v>1.944766657</v>
      </c>
      <c r="AB41" s="121">
        <v>39.040519487999994</v>
      </c>
      <c r="AC41" s="52">
        <v>319.00028129900005</v>
      </c>
      <c r="AD41" s="52">
        <v>119.92306271066668</v>
      </c>
      <c r="AE41" s="121">
        <v>60.273777270666663</v>
      </c>
      <c r="AF41" s="121">
        <v>16.697583793</v>
      </c>
      <c r="AG41" s="121">
        <v>5.6429423806666668</v>
      </c>
      <c r="AH41" s="121">
        <v>3.2155515000000003E-2</v>
      </c>
      <c r="AI41" s="121">
        <v>5.1068630349999999</v>
      </c>
      <c r="AJ41" s="121">
        <v>0.61319442866666674</v>
      </c>
      <c r="AK41" s="121">
        <v>27.370140912666667</v>
      </c>
      <c r="AL41" s="121">
        <v>4.1864053750000005</v>
      </c>
      <c r="AM41" s="52">
        <v>10.749738644666669</v>
      </c>
      <c r="AN41" s="53">
        <v>3079.9380361960002</v>
      </c>
      <c r="AO41" s="53">
        <v>1.979493135</v>
      </c>
      <c r="AP41" s="53">
        <v>477.65782904900004</v>
      </c>
      <c r="AQ41" s="122">
        <v>93.126517118999999</v>
      </c>
      <c r="AR41" s="122">
        <v>122.13940439800001</v>
      </c>
      <c r="AS41" s="122">
        <v>67.854120547999997</v>
      </c>
      <c r="AT41" s="122">
        <v>19.863180760999999</v>
      </c>
      <c r="AU41" s="122">
        <v>174.67460622299998</v>
      </c>
      <c r="AV41" s="53">
        <v>1284.5389130620001</v>
      </c>
      <c r="AW41" s="53">
        <v>1268.5568409539999</v>
      </c>
      <c r="AX41" s="122">
        <v>698.757993887</v>
      </c>
      <c r="AY41" s="122">
        <v>191.72716723799999</v>
      </c>
      <c r="AZ41" s="122">
        <v>109.186612924</v>
      </c>
      <c r="BA41" s="122">
        <v>2.165070617</v>
      </c>
      <c r="BB41" s="122">
        <v>22.846382181999999</v>
      </c>
      <c r="BC41" s="122">
        <v>6.7072952400000005</v>
      </c>
      <c r="BD41" s="122">
        <v>214.36914327099998</v>
      </c>
      <c r="BE41" s="122">
        <v>22.797175594999999</v>
      </c>
      <c r="BF41" s="53">
        <v>47.204959995999999</v>
      </c>
    </row>
    <row r="42" spans="1:58" s="105" customFormat="1" x14ac:dyDescent="0.25">
      <c r="A42" s="98" t="s">
        <v>169</v>
      </c>
      <c r="B42" s="99">
        <v>593.196386588</v>
      </c>
      <c r="C42" s="100">
        <v>0</v>
      </c>
      <c r="D42" s="100">
        <v>106.468690346</v>
      </c>
      <c r="E42" s="101">
        <v>9.1134838689999995</v>
      </c>
      <c r="F42" s="102">
        <v>49.216447254999999</v>
      </c>
      <c r="G42" s="102">
        <v>17.064931567999999</v>
      </c>
      <c r="H42" s="102">
        <v>0</v>
      </c>
      <c r="I42" s="103">
        <v>31.073827653999999</v>
      </c>
      <c r="J42" s="100">
        <v>358.83992025999999</v>
      </c>
      <c r="K42" s="100">
        <v>119.11152546300002</v>
      </c>
      <c r="L42" s="101">
        <v>71.916752302000006</v>
      </c>
      <c r="M42" s="102">
        <v>16.366462027000001</v>
      </c>
      <c r="N42" s="102">
        <v>5.1195357680000004</v>
      </c>
      <c r="O42" s="102">
        <v>0.21958551700000001</v>
      </c>
      <c r="P42" s="102">
        <v>1.003819504</v>
      </c>
      <c r="Q42" s="102">
        <v>0.67232562100000004</v>
      </c>
      <c r="R42" s="102">
        <v>23.813044724000001</v>
      </c>
      <c r="S42" s="104">
        <v>0</v>
      </c>
      <c r="T42" s="163">
        <v>8.7762505189999995</v>
      </c>
      <c r="U42" s="100">
        <v>578.06055799500007</v>
      </c>
      <c r="V42" s="100">
        <v>4.1851234999999994E-2</v>
      </c>
      <c r="W42" s="100">
        <v>112.52670989799999</v>
      </c>
      <c r="X42" s="120">
        <v>12.739601053333333</v>
      </c>
      <c r="Y42" s="120">
        <v>39.059212747666663</v>
      </c>
      <c r="Z42" s="120">
        <v>18.855557391000001</v>
      </c>
      <c r="AA42" s="120">
        <v>0.362710702</v>
      </c>
      <c r="AB42" s="120">
        <v>41.509628004</v>
      </c>
      <c r="AC42" s="100">
        <v>335.9398708083333</v>
      </c>
      <c r="AD42" s="100">
        <v>121.35410434266666</v>
      </c>
      <c r="AE42" s="120">
        <v>68.170009411333339</v>
      </c>
      <c r="AF42" s="120">
        <v>16.675832289666662</v>
      </c>
      <c r="AG42" s="120">
        <v>5.6533217329999994</v>
      </c>
      <c r="AH42" s="120">
        <v>0.19232247666666669</v>
      </c>
      <c r="AI42" s="120">
        <v>0.56566201466666666</v>
      </c>
      <c r="AJ42" s="120">
        <v>0.90804087066666661</v>
      </c>
      <c r="AK42" s="120">
        <v>26.052152126333329</v>
      </c>
      <c r="AL42" s="120">
        <v>3.1367634203333332</v>
      </c>
      <c r="AM42" s="100">
        <v>8.1980217110000009</v>
      </c>
      <c r="AN42" s="100">
        <v>3118.6122939220004</v>
      </c>
      <c r="AO42" s="100">
        <v>0.868691459</v>
      </c>
      <c r="AP42" s="100">
        <v>547.13096443200004</v>
      </c>
      <c r="AQ42" s="120">
        <v>66.893374847000004</v>
      </c>
      <c r="AR42" s="120">
        <v>194.90575580199999</v>
      </c>
      <c r="AS42" s="120">
        <v>58.582306196999994</v>
      </c>
      <c r="AT42" s="120">
        <v>2.606074376</v>
      </c>
      <c r="AU42" s="120">
        <v>224.14345321000002</v>
      </c>
      <c r="AV42" s="100">
        <v>1243.9410014290002</v>
      </c>
      <c r="AW42" s="100">
        <v>1292.192189157</v>
      </c>
      <c r="AX42" s="120">
        <v>630.65643172900002</v>
      </c>
      <c r="AY42" s="120">
        <v>138.195224303</v>
      </c>
      <c r="AZ42" s="120">
        <v>123.07474602500001</v>
      </c>
      <c r="BA42" s="120">
        <v>4.0233380400000005</v>
      </c>
      <c r="BB42" s="120">
        <v>5.252962299</v>
      </c>
      <c r="BC42" s="120">
        <v>39.742237471999999</v>
      </c>
      <c r="BD42" s="120">
        <v>349.42823927799998</v>
      </c>
      <c r="BE42" s="120">
        <v>1.819010011</v>
      </c>
      <c r="BF42" s="100">
        <v>34.479447445000005</v>
      </c>
    </row>
    <row r="43" spans="1:58" s="29" customFormat="1" x14ac:dyDescent="0.25">
      <c r="A43" s="37" t="s">
        <v>170</v>
      </c>
      <c r="B43" s="59">
        <v>607.25062037600003</v>
      </c>
      <c r="C43" s="74">
        <v>0</v>
      </c>
      <c r="D43" s="74">
        <v>120.02907366399999</v>
      </c>
      <c r="E43" s="60">
        <v>9.2836022489999994</v>
      </c>
      <c r="F43" s="61">
        <v>45.593980909000003</v>
      </c>
      <c r="G43" s="61">
        <v>16.33773764</v>
      </c>
      <c r="H43" s="61">
        <v>0</v>
      </c>
      <c r="I43" s="62">
        <v>48.813752866000002</v>
      </c>
      <c r="J43" s="74">
        <v>326.25241102400003</v>
      </c>
      <c r="K43" s="74">
        <v>151.40832536699997</v>
      </c>
      <c r="L43" s="60">
        <v>65.845640396999997</v>
      </c>
      <c r="M43" s="61">
        <v>20.178623998999999</v>
      </c>
      <c r="N43" s="61">
        <v>9.4359095669999995</v>
      </c>
      <c r="O43" s="61">
        <v>0</v>
      </c>
      <c r="P43" s="61">
        <v>3.9368042509999999</v>
      </c>
      <c r="Q43" s="61">
        <v>1.0986430469999999</v>
      </c>
      <c r="R43" s="61">
        <v>45.794858580000003</v>
      </c>
      <c r="S43" s="63">
        <v>5.117845526</v>
      </c>
      <c r="T43" s="162">
        <v>9.5608103209999999</v>
      </c>
      <c r="U43" s="52">
        <v>621.60550811933342</v>
      </c>
      <c r="V43" s="52">
        <v>4.7514023999999995E-2</v>
      </c>
      <c r="W43" s="52">
        <v>131.40908762133333</v>
      </c>
      <c r="X43" s="121">
        <v>16.080452447666666</v>
      </c>
      <c r="Y43" s="121">
        <v>51.163316294333335</v>
      </c>
      <c r="Z43" s="121">
        <v>15.934006926333334</v>
      </c>
      <c r="AA43" s="121">
        <v>0</v>
      </c>
      <c r="AB43" s="121">
        <v>48.231311952999995</v>
      </c>
      <c r="AC43" s="52">
        <v>346.14815797533333</v>
      </c>
      <c r="AD43" s="52">
        <v>135.90516653666666</v>
      </c>
      <c r="AE43" s="121">
        <v>71.368118620333334</v>
      </c>
      <c r="AF43" s="121">
        <v>18.886159125666666</v>
      </c>
      <c r="AG43" s="121">
        <v>9.1605497180000004</v>
      </c>
      <c r="AH43" s="121">
        <v>0</v>
      </c>
      <c r="AI43" s="121">
        <v>1.9236463520000002</v>
      </c>
      <c r="AJ43" s="121">
        <v>2.9791444520000003</v>
      </c>
      <c r="AK43" s="121">
        <v>26.26503227566667</v>
      </c>
      <c r="AL43" s="121">
        <v>5.3225159929999997</v>
      </c>
      <c r="AM43" s="52">
        <v>8.0955819619999989</v>
      </c>
      <c r="AN43" s="53">
        <v>3562.7660985909997</v>
      </c>
      <c r="AO43" s="53">
        <v>2.0791977199999998</v>
      </c>
      <c r="AP43" s="53">
        <v>665.06520131100001</v>
      </c>
      <c r="AQ43" s="122">
        <v>117.316074484</v>
      </c>
      <c r="AR43" s="122">
        <v>230.84698915399997</v>
      </c>
      <c r="AS43" s="122">
        <v>49.218664220000001</v>
      </c>
      <c r="AT43" s="122">
        <v>0</v>
      </c>
      <c r="AU43" s="122">
        <v>267.68347345300003</v>
      </c>
      <c r="AV43" s="53">
        <v>1437.8608433879999</v>
      </c>
      <c r="AW43" s="53">
        <v>1427.3933529560002</v>
      </c>
      <c r="AX43" s="122">
        <v>643.247533944</v>
      </c>
      <c r="AY43" s="122">
        <v>144.18316492000002</v>
      </c>
      <c r="AZ43" s="122">
        <v>233.35017717000002</v>
      </c>
      <c r="BA43" s="122">
        <v>0</v>
      </c>
      <c r="BB43" s="122">
        <v>8.5881690440000007</v>
      </c>
      <c r="BC43" s="122">
        <v>15.182761222</v>
      </c>
      <c r="BD43" s="122">
        <v>359.57960598200003</v>
      </c>
      <c r="BE43" s="122">
        <v>23.261940673999998</v>
      </c>
      <c r="BF43" s="53">
        <v>30.367503216000003</v>
      </c>
    </row>
    <row r="44" spans="1:58" s="29" customFormat="1" x14ac:dyDescent="0.25">
      <c r="A44" s="37" t="s">
        <v>171</v>
      </c>
      <c r="B44" s="59">
        <v>535.70325006500002</v>
      </c>
      <c r="C44" s="74">
        <v>0</v>
      </c>
      <c r="D44" s="74">
        <v>102.948606392</v>
      </c>
      <c r="E44" s="60">
        <v>13.753238999000001</v>
      </c>
      <c r="F44" s="61">
        <v>28.886812193000001</v>
      </c>
      <c r="G44" s="61">
        <v>17.837846465999998</v>
      </c>
      <c r="H44" s="61">
        <v>0</v>
      </c>
      <c r="I44" s="62">
        <v>42.470708733999999</v>
      </c>
      <c r="J44" s="74">
        <v>294.15773434800002</v>
      </c>
      <c r="K44" s="74">
        <v>129.61021312100002</v>
      </c>
      <c r="L44" s="60">
        <v>66.811805031000006</v>
      </c>
      <c r="M44" s="61">
        <v>19.338297284999999</v>
      </c>
      <c r="N44" s="61">
        <v>4.778346033</v>
      </c>
      <c r="O44" s="61">
        <v>0</v>
      </c>
      <c r="P44" s="61">
        <v>1.138585945</v>
      </c>
      <c r="Q44" s="61">
        <v>2.3301293759999999</v>
      </c>
      <c r="R44" s="61">
        <v>32.176820265000003</v>
      </c>
      <c r="S44" s="63">
        <v>3.0362291859999999</v>
      </c>
      <c r="T44" s="162">
        <v>8.9866962039999994</v>
      </c>
      <c r="U44" s="52">
        <v>537.37510897166669</v>
      </c>
      <c r="V44" s="52">
        <v>0.33813221533333332</v>
      </c>
      <c r="W44" s="52">
        <v>106.04544408600002</v>
      </c>
      <c r="X44" s="121">
        <v>11.921727976</v>
      </c>
      <c r="Y44" s="121">
        <v>34.940668641999999</v>
      </c>
      <c r="Z44" s="121">
        <v>14.166297085666665</v>
      </c>
      <c r="AA44" s="121">
        <v>0</v>
      </c>
      <c r="AB44" s="121">
        <v>45.016750382333335</v>
      </c>
      <c r="AC44" s="52">
        <v>288.275598086</v>
      </c>
      <c r="AD44" s="52">
        <v>133.11538902133336</v>
      </c>
      <c r="AE44" s="121">
        <v>66.200028479000011</v>
      </c>
      <c r="AF44" s="121">
        <v>17.876804638333336</v>
      </c>
      <c r="AG44" s="121">
        <v>11.985545033666668</v>
      </c>
      <c r="AH44" s="121">
        <v>0.28262096966666667</v>
      </c>
      <c r="AI44" s="121">
        <v>2.3672522380000003</v>
      </c>
      <c r="AJ44" s="121">
        <v>1.7143973223333333</v>
      </c>
      <c r="AK44" s="121">
        <v>28.626093113333337</v>
      </c>
      <c r="AL44" s="121">
        <v>4.0626472270000002</v>
      </c>
      <c r="AM44" s="52">
        <v>9.6005455629999989</v>
      </c>
      <c r="AN44" s="53">
        <v>2888.5398971599998</v>
      </c>
      <c r="AO44" s="53">
        <v>2.9248186390000002</v>
      </c>
      <c r="AP44" s="53">
        <v>493.285307692</v>
      </c>
      <c r="AQ44" s="122">
        <v>78.042656504999997</v>
      </c>
      <c r="AR44" s="122">
        <v>159.09930219</v>
      </c>
      <c r="AS44" s="122">
        <v>51.636283134999999</v>
      </c>
      <c r="AT44" s="122">
        <v>0</v>
      </c>
      <c r="AU44" s="122">
        <v>204.50706586199999</v>
      </c>
      <c r="AV44" s="53">
        <v>1181.882773904</v>
      </c>
      <c r="AW44" s="53">
        <v>1190.9263840659999</v>
      </c>
      <c r="AX44" s="122">
        <v>562.00553955299995</v>
      </c>
      <c r="AY44" s="122">
        <v>156.10262803399999</v>
      </c>
      <c r="AZ44" s="122">
        <v>209.00404575800002</v>
      </c>
      <c r="BA44" s="122">
        <v>5.469523336</v>
      </c>
      <c r="BB44" s="122">
        <v>10.145525083000001</v>
      </c>
      <c r="BC44" s="122">
        <v>7.2694358079999999</v>
      </c>
      <c r="BD44" s="122">
        <v>232.01511581199998</v>
      </c>
      <c r="BE44" s="122">
        <v>8.9145706820000008</v>
      </c>
      <c r="BF44" s="53">
        <v>19.520612859</v>
      </c>
    </row>
    <row r="45" spans="1:58" s="29" customFormat="1" x14ac:dyDescent="0.25">
      <c r="A45" s="37" t="s">
        <v>172</v>
      </c>
      <c r="B45" s="59">
        <v>537.03794112699995</v>
      </c>
      <c r="C45" s="74">
        <v>1.923279156</v>
      </c>
      <c r="D45" s="74">
        <v>92.935447252000003</v>
      </c>
      <c r="E45" s="60">
        <v>12.594669228000001</v>
      </c>
      <c r="F45" s="61">
        <v>23.19933095</v>
      </c>
      <c r="G45" s="61">
        <v>23.271677782000001</v>
      </c>
      <c r="H45" s="61">
        <v>0.57698374699999999</v>
      </c>
      <c r="I45" s="62">
        <v>33.292785545000001</v>
      </c>
      <c r="J45" s="74">
        <v>304.035581509</v>
      </c>
      <c r="K45" s="74">
        <v>134.640517606</v>
      </c>
      <c r="L45" s="60">
        <v>65.837213024999997</v>
      </c>
      <c r="M45" s="61">
        <v>35.553836287000003</v>
      </c>
      <c r="N45" s="61">
        <v>1.2343158249999999</v>
      </c>
      <c r="O45" s="61">
        <v>0.210358658</v>
      </c>
      <c r="P45" s="61">
        <v>1.923279156</v>
      </c>
      <c r="Q45" s="61">
        <v>4.2938325339999999</v>
      </c>
      <c r="R45" s="61">
        <v>25.587682121</v>
      </c>
      <c r="S45" s="63">
        <v>0</v>
      </c>
      <c r="T45" s="162">
        <v>3.503115604</v>
      </c>
      <c r="U45" s="52">
        <v>540.53743777066666</v>
      </c>
      <c r="V45" s="52">
        <v>1.5428240823333335</v>
      </c>
      <c r="W45" s="52">
        <v>93.828700050666683</v>
      </c>
      <c r="X45" s="121">
        <v>14.555943462666667</v>
      </c>
      <c r="Y45" s="121">
        <v>27.59455177566667</v>
      </c>
      <c r="Z45" s="121">
        <v>19.811420408333333</v>
      </c>
      <c r="AA45" s="121">
        <v>4.5004557333333334E-2</v>
      </c>
      <c r="AB45" s="121">
        <v>31.821779846666669</v>
      </c>
      <c r="AC45" s="52">
        <v>290.11671871200002</v>
      </c>
      <c r="AD45" s="52">
        <v>147.61052289933332</v>
      </c>
      <c r="AE45" s="121">
        <v>64.584431607333329</v>
      </c>
      <c r="AF45" s="121">
        <v>36.959421440999996</v>
      </c>
      <c r="AG45" s="121">
        <v>8.3551213536666662</v>
      </c>
      <c r="AH45" s="121">
        <v>0.43401654866666667</v>
      </c>
      <c r="AI45" s="121">
        <v>5.6800296563333328</v>
      </c>
      <c r="AJ45" s="121">
        <v>3.3143981490000001</v>
      </c>
      <c r="AK45" s="121">
        <v>25.583344076333333</v>
      </c>
      <c r="AL45" s="121">
        <v>2.6997600669999997</v>
      </c>
      <c r="AM45" s="52">
        <v>7.4386720263333332</v>
      </c>
      <c r="AN45" s="53">
        <v>2995.1395079230006</v>
      </c>
      <c r="AO45" s="53">
        <v>6.2516169910000006</v>
      </c>
      <c r="AP45" s="53">
        <v>433.44742169999995</v>
      </c>
      <c r="AQ45" s="122">
        <v>91.173102955999994</v>
      </c>
      <c r="AR45" s="122">
        <v>125.70387020699999</v>
      </c>
      <c r="AS45" s="122">
        <v>101.18224940100001</v>
      </c>
      <c r="AT45" s="122">
        <v>1.0344859289999999</v>
      </c>
      <c r="AU45" s="122">
        <v>114.353713207</v>
      </c>
      <c r="AV45" s="53">
        <v>1190.425777122</v>
      </c>
      <c r="AW45" s="53">
        <v>1351.21500016</v>
      </c>
      <c r="AX45" s="122">
        <v>508.85480070900002</v>
      </c>
      <c r="AY45" s="122">
        <v>240.113894926</v>
      </c>
      <c r="AZ45" s="122">
        <v>267.72402995499999</v>
      </c>
      <c r="BA45" s="122">
        <v>21.375704720999998</v>
      </c>
      <c r="BB45" s="122">
        <v>14.317680937</v>
      </c>
      <c r="BC45" s="122">
        <v>7.6481338329999993</v>
      </c>
      <c r="BD45" s="122">
        <v>271.64842897400001</v>
      </c>
      <c r="BE45" s="122">
        <v>19.532326104999999</v>
      </c>
      <c r="BF45" s="53">
        <v>13.79969195</v>
      </c>
    </row>
    <row r="46" spans="1:58" s="105" customFormat="1" x14ac:dyDescent="0.25">
      <c r="A46" s="98" t="s">
        <v>173</v>
      </c>
      <c r="B46" s="99">
        <v>520.872671545</v>
      </c>
      <c r="C46" s="100">
        <v>1.8065058620000001</v>
      </c>
      <c r="D46" s="100">
        <v>100.278425773</v>
      </c>
      <c r="E46" s="101">
        <v>17.791872582</v>
      </c>
      <c r="F46" s="102">
        <v>25.781810592999999</v>
      </c>
      <c r="G46" s="102">
        <v>28.502648039</v>
      </c>
      <c r="H46" s="102">
        <v>0</v>
      </c>
      <c r="I46" s="103">
        <v>28.202094558999999</v>
      </c>
      <c r="J46" s="100">
        <v>266.77378320100001</v>
      </c>
      <c r="K46" s="100">
        <v>148.35793294199999</v>
      </c>
      <c r="L46" s="101">
        <v>63.811295590999997</v>
      </c>
      <c r="M46" s="102">
        <v>49.486047485</v>
      </c>
      <c r="N46" s="102">
        <v>4.7775771200000001</v>
      </c>
      <c r="O46" s="102">
        <v>3.2931096439999998</v>
      </c>
      <c r="P46" s="102">
        <v>5.4195175850000004</v>
      </c>
      <c r="Q46" s="102">
        <v>3.3609411389999999</v>
      </c>
      <c r="R46" s="102">
        <v>18.008721504</v>
      </c>
      <c r="S46" s="104">
        <v>0.200722874</v>
      </c>
      <c r="T46" s="163">
        <v>3.6560237670000002</v>
      </c>
      <c r="U46" s="100">
        <v>475.902318724</v>
      </c>
      <c r="V46" s="100">
        <v>1.7664986823333333</v>
      </c>
      <c r="W46" s="100">
        <v>89.52796252666667</v>
      </c>
      <c r="X46" s="120">
        <v>13.160803260333333</v>
      </c>
      <c r="Y46" s="120">
        <v>24.701228595333333</v>
      </c>
      <c r="Z46" s="120">
        <v>25.578982878666665</v>
      </c>
      <c r="AA46" s="120">
        <v>0</v>
      </c>
      <c r="AB46" s="120">
        <v>26.086947792333333</v>
      </c>
      <c r="AC46" s="100">
        <v>242.55225060533334</v>
      </c>
      <c r="AD46" s="100">
        <v>138.49861795166666</v>
      </c>
      <c r="AE46" s="120">
        <v>60.405392632000002</v>
      </c>
      <c r="AF46" s="120">
        <v>39.212618196000001</v>
      </c>
      <c r="AG46" s="120">
        <v>4.929605984666666</v>
      </c>
      <c r="AH46" s="120">
        <v>1.9105582153333334</v>
      </c>
      <c r="AI46" s="120">
        <v>3.7513794653333328</v>
      </c>
      <c r="AJ46" s="120">
        <v>4.673381566333334</v>
      </c>
      <c r="AK46" s="120">
        <v>22.085646087333334</v>
      </c>
      <c r="AL46" s="120">
        <v>1.5300358046666667</v>
      </c>
      <c r="AM46" s="100">
        <v>3.5569889579999998</v>
      </c>
      <c r="AN46" s="100">
        <v>2811.0426750530005</v>
      </c>
      <c r="AO46" s="100">
        <v>4.6358203109999998</v>
      </c>
      <c r="AP46" s="100">
        <v>387.309588523</v>
      </c>
      <c r="AQ46" s="120">
        <v>92.936186141999997</v>
      </c>
      <c r="AR46" s="120">
        <v>92.201227158999998</v>
      </c>
      <c r="AS46" s="120">
        <v>85.358490465000003</v>
      </c>
      <c r="AT46" s="120">
        <v>0</v>
      </c>
      <c r="AU46" s="120">
        <v>116.813684757</v>
      </c>
      <c r="AV46" s="100">
        <v>960.95800569900007</v>
      </c>
      <c r="AW46" s="100">
        <v>1450.0829043640001</v>
      </c>
      <c r="AX46" s="120">
        <v>536.874398262</v>
      </c>
      <c r="AY46" s="120">
        <v>243.94901061400003</v>
      </c>
      <c r="AZ46" s="120">
        <v>241.94723482000001</v>
      </c>
      <c r="BA46" s="120">
        <v>7.3105669590000009</v>
      </c>
      <c r="BB46" s="120">
        <v>11.183628057</v>
      </c>
      <c r="BC46" s="120">
        <v>15.125683712000001</v>
      </c>
      <c r="BD46" s="120">
        <v>378.83268107000004</v>
      </c>
      <c r="BE46" s="120">
        <v>14.859700870000001</v>
      </c>
      <c r="BF46" s="100">
        <v>8.0563561559999997</v>
      </c>
    </row>
    <row r="47" spans="1:58" s="29" customFormat="1" x14ac:dyDescent="0.25">
      <c r="A47" s="37" t="s">
        <v>174</v>
      </c>
      <c r="B47" s="59">
        <v>429.33492317499997</v>
      </c>
      <c r="C47" s="74">
        <v>0</v>
      </c>
      <c r="D47" s="74">
        <v>75.963408096000009</v>
      </c>
      <c r="E47" s="60">
        <v>14.397996028</v>
      </c>
      <c r="F47" s="61">
        <v>30.555464385000001</v>
      </c>
      <c r="G47" s="61">
        <v>24.810535303000002</v>
      </c>
      <c r="H47" s="61">
        <v>0</v>
      </c>
      <c r="I47" s="62">
        <v>6.1994123800000001</v>
      </c>
      <c r="J47" s="74">
        <v>228.16871831099999</v>
      </c>
      <c r="K47" s="74">
        <v>119.45335429199999</v>
      </c>
      <c r="L47" s="60">
        <v>41.777383649000001</v>
      </c>
      <c r="M47" s="61">
        <v>47.438568621999998</v>
      </c>
      <c r="N47" s="61">
        <v>4.0892245310000002</v>
      </c>
      <c r="O47" s="61">
        <v>0</v>
      </c>
      <c r="P47" s="61">
        <v>2.8409009890000001</v>
      </c>
      <c r="Q47" s="61">
        <v>6.342476628</v>
      </c>
      <c r="R47" s="61">
        <v>14.692079081999999</v>
      </c>
      <c r="S47" s="63">
        <v>2.2727207909999998</v>
      </c>
      <c r="T47" s="162">
        <v>5.7494424759999996</v>
      </c>
      <c r="U47" s="52">
        <v>456.53765818400007</v>
      </c>
      <c r="V47" s="52">
        <v>0.263723973</v>
      </c>
      <c r="W47" s="52">
        <v>74.204522463333333</v>
      </c>
      <c r="X47" s="121">
        <v>14.825020772</v>
      </c>
      <c r="Y47" s="121">
        <v>28.82560792166667</v>
      </c>
      <c r="Z47" s="121">
        <v>22.751769017666664</v>
      </c>
      <c r="AA47" s="121">
        <v>1.4840566666666666E-2</v>
      </c>
      <c r="AB47" s="121">
        <v>7.7872841853333341</v>
      </c>
      <c r="AC47" s="52">
        <v>237.322568639</v>
      </c>
      <c r="AD47" s="52">
        <v>141.36278610499997</v>
      </c>
      <c r="AE47" s="121">
        <v>46.961779452999998</v>
      </c>
      <c r="AF47" s="121">
        <v>49.865113369999996</v>
      </c>
      <c r="AG47" s="121">
        <v>9.1924357186666672</v>
      </c>
      <c r="AH47" s="121">
        <v>2.1438382826666667</v>
      </c>
      <c r="AI47" s="121">
        <v>4.0589543580000003</v>
      </c>
      <c r="AJ47" s="121">
        <v>10.262192997333335</v>
      </c>
      <c r="AK47" s="121">
        <v>16.564455440333333</v>
      </c>
      <c r="AL47" s="121">
        <v>2.3140164849999998</v>
      </c>
      <c r="AM47" s="52">
        <v>3.3840570036666668</v>
      </c>
      <c r="AN47" s="53">
        <v>2695.123535099</v>
      </c>
      <c r="AO47" s="53">
        <v>1.0654670420000001</v>
      </c>
      <c r="AP47" s="53">
        <v>331.80984735599998</v>
      </c>
      <c r="AQ47" s="122">
        <v>81.952464552000009</v>
      </c>
      <c r="AR47" s="122">
        <v>122.075628739</v>
      </c>
      <c r="AS47" s="122">
        <v>84.890733081999997</v>
      </c>
      <c r="AT47" s="122">
        <v>1.0143231340000001</v>
      </c>
      <c r="AU47" s="122">
        <v>41.876697849000003</v>
      </c>
      <c r="AV47" s="53">
        <v>945.39647076200004</v>
      </c>
      <c r="AW47" s="53">
        <v>1392.7784745679999</v>
      </c>
      <c r="AX47" s="122">
        <v>578.58828398200001</v>
      </c>
      <c r="AY47" s="122">
        <v>251.871426039</v>
      </c>
      <c r="AZ47" s="122">
        <v>249.55496610299997</v>
      </c>
      <c r="BA47" s="122">
        <v>93.246876598</v>
      </c>
      <c r="BB47" s="122">
        <v>6.2968743279999995</v>
      </c>
      <c r="BC47" s="122">
        <v>31.697496716</v>
      </c>
      <c r="BD47" s="122">
        <v>161.815820425</v>
      </c>
      <c r="BE47" s="122">
        <v>19.706730377</v>
      </c>
      <c r="BF47" s="53">
        <v>24.073275371000001</v>
      </c>
    </row>
    <row r="48" spans="1:58" s="29" customFormat="1" x14ac:dyDescent="0.25">
      <c r="A48" s="37" t="s">
        <v>175</v>
      </c>
      <c r="B48" s="59">
        <v>399.62569986699998</v>
      </c>
      <c r="C48" s="74">
        <v>2.840046498</v>
      </c>
      <c r="D48" s="74">
        <v>59.342079224999999</v>
      </c>
      <c r="E48" s="60">
        <v>8.0231993060000004</v>
      </c>
      <c r="F48" s="61">
        <v>22.513596969000002</v>
      </c>
      <c r="G48" s="61">
        <v>23.667054147999998</v>
      </c>
      <c r="H48" s="61">
        <v>0</v>
      </c>
      <c r="I48" s="62">
        <v>5.1382288020000004</v>
      </c>
      <c r="J48" s="74">
        <v>204.31872367700001</v>
      </c>
      <c r="K48" s="74">
        <v>128.29677142200001</v>
      </c>
      <c r="L48" s="60">
        <v>68.735066657999994</v>
      </c>
      <c r="M48" s="61">
        <v>27.373291147</v>
      </c>
      <c r="N48" s="61">
        <v>3.1401894050000001</v>
      </c>
      <c r="O48" s="61">
        <v>0</v>
      </c>
      <c r="P48" s="61">
        <v>2.0827007649999998</v>
      </c>
      <c r="Q48" s="61">
        <v>7.3973304139999998</v>
      </c>
      <c r="R48" s="61">
        <v>18.053501568000001</v>
      </c>
      <c r="S48" s="63">
        <v>1.5146914650000001</v>
      </c>
      <c r="T48" s="162">
        <v>4.828079045</v>
      </c>
      <c r="U48" s="52">
        <v>391.74965317666664</v>
      </c>
      <c r="V48" s="52">
        <v>1.0534764003333332</v>
      </c>
      <c r="W48" s="52">
        <v>63.367707638999995</v>
      </c>
      <c r="X48" s="121">
        <v>9.4187726133333332</v>
      </c>
      <c r="Y48" s="121">
        <v>23.426428062666663</v>
      </c>
      <c r="Z48" s="121">
        <v>26.504404377</v>
      </c>
      <c r="AA48" s="121">
        <v>0</v>
      </c>
      <c r="AB48" s="121">
        <v>4.0181025860000004</v>
      </c>
      <c r="AC48" s="52">
        <v>195.674103234</v>
      </c>
      <c r="AD48" s="52">
        <v>127.15029155399999</v>
      </c>
      <c r="AE48" s="121">
        <v>57.615215133333329</v>
      </c>
      <c r="AF48" s="121">
        <v>36.748019425666662</v>
      </c>
      <c r="AG48" s="121">
        <v>4.5534083116666668</v>
      </c>
      <c r="AH48" s="121">
        <v>1.6450066666666666E-2</v>
      </c>
      <c r="AI48" s="121">
        <v>3.0031201886666672</v>
      </c>
      <c r="AJ48" s="121">
        <v>7.563343207</v>
      </c>
      <c r="AK48" s="121">
        <v>16.259929900666666</v>
      </c>
      <c r="AL48" s="121">
        <v>1.3908053203333333</v>
      </c>
      <c r="AM48" s="52">
        <v>4.5040743493333331</v>
      </c>
      <c r="AN48" s="53">
        <v>2652.024993125</v>
      </c>
      <c r="AO48" s="53">
        <v>4.0006358259999999</v>
      </c>
      <c r="AP48" s="53">
        <v>310.405702561</v>
      </c>
      <c r="AQ48" s="122">
        <v>81.443750333999986</v>
      </c>
      <c r="AR48" s="122">
        <v>108.48589223600001</v>
      </c>
      <c r="AS48" s="122">
        <v>81.723734993999997</v>
      </c>
      <c r="AT48" s="122">
        <v>0</v>
      </c>
      <c r="AU48" s="122">
        <v>38.752324997000002</v>
      </c>
      <c r="AV48" s="53">
        <v>938.92942294800002</v>
      </c>
      <c r="AW48" s="53">
        <v>1359.34863367</v>
      </c>
      <c r="AX48" s="122">
        <v>748.65169766700001</v>
      </c>
      <c r="AY48" s="122">
        <v>234.76306291500001</v>
      </c>
      <c r="AZ48" s="122">
        <v>165.31179041999999</v>
      </c>
      <c r="BA48" s="122">
        <v>1.1132505070000001</v>
      </c>
      <c r="BB48" s="122">
        <v>3.0976198140000002</v>
      </c>
      <c r="BC48" s="122">
        <v>42.415462177999999</v>
      </c>
      <c r="BD48" s="122">
        <v>158.862472285</v>
      </c>
      <c r="BE48" s="122">
        <v>5.133277884</v>
      </c>
      <c r="BF48" s="53">
        <v>39.340598119999996</v>
      </c>
    </row>
    <row r="49" spans="1:58" s="29" customFormat="1" x14ac:dyDescent="0.25">
      <c r="A49" s="37" t="s">
        <v>176</v>
      </c>
      <c r="B49" s="59">
        <v>372.20838502100003</v>
      </c>
      <c r="C49" s="74">
        <v>1.9439484250000001</v>
      </c>
      <c r="D49" s="74">
        <v>54.704030415999995</v>
      </c>
      <c r="E49" s="60">
        <v>6.7019084119999999</v>
      </c>
      <c r="F49" s="61">
        <v>23.079646944</v>
      </c>
      <c r="G49" s="61">
        <v>17.884325506</v>
      </c>
      <c r="H49" s="61">
        <v>0</v>
      </c>
      <c r="I49" s="62">
        <v>7.0381495540000003</v>
      </c>
      <c r="J49" s="74">
        <v>198.63519538099999</v>
      </c>
      <c r="K49" s="74">
        <v>113.38444759800001</v>
      </c>
      <c r="L49" s="60">
        <v>56.347447799999998</v>
      </c>
      <c r="M49" s="61">
        <v>28.613806970999999</v>
      </c>
      <c r="N49" s="61">
        <v>4.0362413090000002</v>
      </c>
      <c r="O49" s="61">
        <v>1.0630967950000001</v>
      </c>
      <c r="P49" s="61">
        <v>1.9439484250000001</v>
      </c>
      <c r="Q49" s="61">
        <v>5.4249723489999999</v>
      </c>
      <c r="R49" s="61">
        <v>15.954933949000001</v>
      </c>
      <c r="S49" s="63">
        <v>0</v>
      </c>
      <c r="T49" s="162">
        <v>3.5407632009999999</v>
      </c>
      <c r="U49" s="52">
        <v>379.08434427166668</v>
      </c>
      <c r="V49" s="52">
        <v>2.0420414236666669</v>
      </c>
      <c r="W49" s="52">
        <v>64.89173928533333</v>
      </c>
      <c r="X49" s="121">
        <v>10.100253790666665</v>
      </c>
      <c r="Y49" s="121">
        <v>25.868092291</v>
      </c>
      <c r="Z49" s="121">
        <v>19.372091471000001</v>
      </c>
      <c r="AA49" s="121">
        <v>0</v>
      </c>
      <c r="AB49" s="121">
        <v>9.5513017326666674</v>
      </c>
      <c r="AC49" s="52">
        <v>180.95717672599997</v>
      </c>
      <c r="AD49" s="52">
        <v>114.96222485466667</v>
      </c>
      <c r="AE49" s="121">
        <v>53.154370917000001</v>
      </c>
      <c r="AF49" s="121">
        <v>26.753364616999999</v>
      </c>
      <c r="AG49" s="121">
        <v>7.1378191096666663</v>
      </c>
      <c r="AH49" s="121">
        <v>0.13485398099999998</v>
      </c>
      <c r="AI49" s="121">
        <v>3.2507560783333331</v>
      </c>
      <c r="AJ49" s="121">
        <v>6.8327998503333331</v>
      </c>
      <c r="AK49" s="121">
        <v>16.814158531333334</v>
      </c>
      <c r="AL49" s="121">
        <v>0.88410177000000001</v>
      </c>
      <c r="AM49" s="52">
        <v>16.231161982</v>
      </c>
      <c r="AN49" s="53">
        <v>2440.605835548</v>
      </c>
      <c r="AO49" s="53">
        <v>6.138701438</v>
      </c>
      <c r="AP49" s="53">
        <v>328.818593432</v>
      </c>
      <c r="AQ49" s="122">
        <v>83.532540783000002</v>
      </c>
      <c r="AR49" s="122">
        <v>144.89849570499999</v>
      </c>
      <c r="AS49" s="122">
        <v>69.340246366000002</v>
      </c>
      <c r="AT49" s="122">
        <v>0</v>
      </c>
      <c r="AU49" s="122">
        <v>31.047310578000001</v>
      </c>
      <c r="AV49" s="53">
        <v>959.60435968100001</v>
      </c>
      <c r="AW49" s="53">
        <v>1100.0451889010001</v>
      </c>
      <c r="AX49" s="122">
        <v>567.75646645200004</v>
      </c>
      <c r="AY49" s="122">
        <v>203.97192262199999</v>
      </c>
      <c r="AZ49" s="122">
        <v>158.21061454400001</v>
      </c>
      <c r="BA49" s="122">
        <v>1.1580486080000001</v>
      </c>
      <c r="BB49" s="122">
        <v>3.0460538800000001</v>
      </c>
      <c r="BC49" s="122">
        <v>36.363777466999998</v>
      </c>
      <c r="BD49" s="122">
        <v>125.44293716399999</v>
      </c>
      <c r="BE49" s="122">
        <v>4.0953681639999999</v>
      </c>
      <c r="BF49" s="53">
        <v>45.998992096000002</v>
      </c>
    </row>
    <row r="50" spans="1:58" s="105" customFormat="1" x14ac:dyDescent="0.25">
      <c r="A50" s="98" t="s">
        <v>177</v>
      </c>
      <c r="B50" s="99">
        <v>545.86902132399996</v>
      </c>
      <c r="C50" s="100">
        <v>3.7729942099999998</v>
      </c>
      <c r="D50" s="100">
        <v>67.417883083999996</v>
      </c>
      <c r="E50" s="101">
        <v>11.736134908</v>
      </c>
      <c r="F50" s="102">
        <v>22.334910052000001</v>
      </c>
      <c r="G50" s="102">
        <v>18.467813764999999</v>
      </c>
      <c r="H50" s="102">
        <v>0</v>
      </c>
      <c r="I50" s="103">
        <v>14.879024359000001</v>
      </c>
      <c r="J50" s="100">
        <v>326.03281957899998</v>
      </c>
      <c r="K50" s="100">
        <v>141.41138818499999</v>
      </c>
      <c r="L50" s="101">
        <v>67.980703296000002</v>
      </c>
      <c r="M50" s="102">
        <v>35.583987948999997</v>
      </c>
      <c r="N50" s="102">
        <v>4.768344527</v>
      </c>
      <c r="O50" s="102">
        <v>2.6063446849999998</v>
      </c>
      <c r="P50" s="102">
        <v>2.184365069</v>
      </c>
      <c r="Q50" s="102">
        <v>9.5317748479999995</v>
      </c>
      <c r="R50" s="102">
        <v>18.358710525999999</v>
      </c>
      <c r="S50" s="104">
        <v>0.39715728500000003</v>
      </c>
      <c r="T50" s="163">
        <v>7.2339362659999997</v>
      </c>
      <c r="U50" s="100">
        <v>393.43565737933335</v>
      </c>
      <c r="V50" s="100">
        <v>2.6323002223333334</v>
      </c>
      <c r="W50" s="100">
        <v>54.396954396000005</v>
      </c>
      <c r="X50" s="120">
        <v>9.6988289496666678</v>
      </c>
      <c r="Y50" s="120">
        <v>18.318238273999999</v>
      </c>
      <c r="Z50" s="120">
        <v>15.214546689333332</v>
      </c>
      <c r="AA50" s="120">
        <v>0</v>
      </c>
      <c r="AB50" s="120">
        <v>11.165340483000001</v>
      </c>
      <c r="AC50" s="100">
        <v>208.08029196400003</v>
      </c>
      <c r="AD50" s="100">
        <v>122.59016882033332</v>
      </c>
      <c r="AE50" s="120">
        <v>58.804097002333329</v>
      </c>
      <c r="AF50" s="120">
        <v>28.821427809999999</v>
      </c>
      <c r="AG50" s="120">
        <v>4.6390083016666672</v>
      </c>
      <c r="AH50" s="120">
        <v>1.692158882</v>
      </c>
      <c r="AI50" s="120">
        <v>2.8483535086666669</v>
      </c>
      <c r="AJ50" s="120">
        <v>6.5204353680000002</v>
      </c>
      <c r="AK50" s="120">
        <v>18.070251965999997</v>
      </c>
      <c r="AL50" s="120">
        <v>1.1944359816666665</v>
      </c>
      <c r="AM50" s="100">
        <v>5.7359419766666671</v>
      </c>
      <c r="AN50" s="100">
        <v>2412.67892059</v>
      </c>
      <c r="AO50" s="100">
        <v>13.362562375</v>
      </c>
      <c r="AP50" s="100">
        <v>314.96274697000001</v>
      </c>
      <c r="AQ50" s="120">
        <v>47.650901042999998</v>
      </c>
      <c r="AR50" s="120">
        <v>122.647237257</v>
      </c>
      <c r="AS50" s="120">
        <v>73.209373053000007</v>
      </c>
      <c r="AT50" s="120">
        <v>0</v>
      </c>
      <c r="AU50" s="120">
        <v>71.455235617</v>
      </c>
      <c r="AV50" s="100">
        <v>907.92340423700011</v>
      </c>
      <c r="AW50" s="100">
        <v>1139.8935251759999</v>
      </c>
      <c r="AX50" s="120">
        <v>546.17259854899999</v>
      </c>
      <c r="AY50" s="120">
        <v>213.73138474699999</v>
      </c>
      <c r="AZ50" s="120">
        <v>133.59194613099999</v>
      </c>
      <c r="BA50" s="120">
        <v>6.6159852639999999</v>
      </c>
      <c r="BB50" s="120">
        <v>8.9969408380000004</v>
      </c>
      <c r="BC50" s="120">
        <v>18.542808602999997</v>
      </c>
      <c r="BD50" s="120">
        <v>209.44133938700003</v>
      </c>
      <c r="BE50" s="120">
        <v>2.800521657</v>
      </c>
      <c r="BF50" s="100">
        <v>36.536681831999999</v>
      </c>
    </row>
    <row r="51" spans="1:58" s="29" customFormat="1" x14ac:dyDescent="0.25">
      <c r="A51" s="37" t="s">
        <v>178</v>
      </c>
      <c r="B51" s="59">
        <v>470.04004646599998</v>
      </c>
      <c r="C51" s="74">
        <v>0</v>
      </c>
      <c r="D51" s="74">
        <v>66.122298997000001</v>
      </c>
      <c r="E51" s="60">
        <v>14.460951202</v>
      </c>
      <c r="F51" s="61">
        <v>24.845054310999998</v>
      </c>
      <c r="G51" s="61">
        <v>15.600746944000001</v>
      </c>
      <c r="H51" s="61">
        <v>0.190253012</v>
      </c>
      <c r="I51" s="62">
        <v>11.025293528000001</v>
      </c>
      <c r="J51" s="74">
        <v>240.78799249900001</v>
      </c>
      <c r="K51" s="74">
        <v>154.81298046899997</v>
      </c>
      <c r="L51" s="60">
        <v>64.084086017999994</v>
      </c>
      <c r="M51" s="61">
        <v>37.446456628999996</v>
      </c>
      <c r="N51" s="61">
        <v>4.3185012509999998</v>
      </c>
      <c r="O51" s="61">
        <v>3.12133847</v>
      </c>
      <c r="P51" s="61">
        <v>2.853795173</v>
      </c>
      <c r="Q51" s="61">
        <v>11.680650011999999</v>
      </c>
      <c r="R51" s="61">
        <v>30.356887858</v>
      </c>
      <c r="S51" s="63">
        <v>0.95126505800000005</v>
      </c>
      <c r="T51" s="162">
        <v>8.3167745009999994</v>
      </c>
      <c r="U51" s="52">
        <v>457.85225135900004</v>
      </c>
      <c r="V51" s="52">
        <v>0</v>
      </c>
      <c r="W51" s="52">
        <v>60.394630845666661</v>
      </c>
      <c r="X51" s="121">
        <v>9.3257848966666668</v>
      </c>
      <c r="Y51" s="121">
        <v>22.829613477666669</v>
      </c>
      <c r="Z51" s="121">
        <v>18.328112803666667</v>
      </c>
      <c r="AA51" s="121">
        <v>1.44146E-2</v>
      </c>
      <c r="AB51" s="121">
        <v>9.8967050676666677</v>
      </c>
      <c r="AC51" s="52">
        <v>248.12154405166666</v>
      </c>
      <c r="AD51" s="52">
        <v>140.89886293100002</v>
      </c>
      <c r="AE51" s="121">
        <v>59.398205443333332</v>
      </c>
      <c r="AF51" s="121">
        <v>40.073881243333339</v>
      </c>
      <c r="AG51" s="121">
        <v>6.2108063966666665</v>
      </c>
      <c r="AH51" s="121">
        <v>1.8251354646666667</v>
      </c>
      <c r="AI51" s="121">
        <v>1.9473876670000001</v>
      </c>
      <c r="AJ51" s="121">
        <v>9.0077634169999996</v>
      </c>
      <c r="AK51" s="121">
        <v>20.591911992666667</v>
      </c>
      <c r="AL51" s="121">
        <v>1.8437713063333334</v>
      </c>
      <c r="AM51" s="52">
        <v>8.437213530666666</v>
      </c>
      <c r="AN51" s="53">
        <v>2524.384648749</v>
      </c>
      <c r="AO51" s="53">
        <v>0</v>
      </c>
      <c r="AP51" s="53">
        <v>303.96398245500001</v>
      </c>
      <c r="AQ51" s="122">
        <v>44.666073007999998</v>
      </c>
      <c r="AR51" s="122">
        <v>119.12636788</v>
      </c>
      <c r="AS51" s="122">
        <v>88.97732790500001</v>
      </c>
      <c r="AT51" s="122">
        <v>0.97653120400000004</v>
      </c>
      <c r="AU51" s="122">
        <v>50.217682457999999</v>
      </c>
      <c r="AV51" s="53">
        <v>952.10713574200008</v>
      </c>
      <c r="AW51" s="53">
        <v>1233.4218572550003</v>
      </c>
      <c r="AX51" s="122">
        <v>550.36283092099995</v>
      </c>
      <c r="AY51" s="122">
        <v>294.11400474000004</v>
      </c>
      <c r="AZ51" s="122">
        <v>142.147321637</v>
      </c>
      <c r="BA51" s="122">
        <v>4.3031119380000007</v>
      </c>
      <c r="BB51" s="122">
        <v>5.9999320019999995</v>
      </c>
      <c r="BC51" s="122">
        <v>41.768372477</v>
      </c>
      <c r="BD51" s="122">
        <v>185.860375895</v>
      </c>
      <c r="BE51" s="122">
        <v>8.8659076450000001</v>
      </c>
      <c r="BF51" s="53">
        <v>34.891673296999997</v>
      </c>
    </row>
    <row r="52" spans="1:58" s="29" customFormat="1" x14ac:dyDescent="0.25">
      <c r="A52" s="37" t="s">
        <v>179</v>
      </c>
      <c r="B52" s="59">
        <v>417.16901505599998</v>
      </c>
      <c r="C52" s="74">
        <v>0</v>
      </c>
      <c r="D52" s="74">
        <v>65.411367071000001</v>
      </c>
      <c r="E52" s="60">
        <v>11.96845828</v>
      </c>
      <c r="F52" s="61">
        <v>27.476016606999998</v>
      </c>
      <c r="G52" s="61">
        <v>14.073704548</v>
      </c>
      <c r="H52" s="61">
        <v>0</v>
      </c>
      <c r="I52" s="62">
        <v>11.893187636</v>
      </c>
      <c r="J52" s="74">
        <v>200.39379072700001</v>
      </c>
      <c r="K52" s="74">
        <v>139.44618075899999</v>
      </c>
      <c r="L52" s="60">
        <v>67.486360564999998</v>
      </c>
      <c r="M52" s="61">
        <v>52.40780401</v>
      </c>
      <c r="N52" s="61">
        <v>5.2295519290000003</v>
      </c>
      <c r="O52" s="61">
        <v>0</v>
      </c>
      <c r="P52" s="61">
        <v>3.3332458140000001</v>
      </c>
      <c r="Q52" s="61">
        <v>1.65370335</v>
      </c>
      <c r="R52" s="61">
        <v>9.3355150909999995</v>
      </c>
      <c r="S52" s="63">
        <v>0</v>
      </c>
      <c r="T52" s="162">
        <v>11.917676499000001</v>
      </c>
      <c r="U52" s="52">
        <v>434.166991994</v>
      </c>
      <c r="V52" s="52">
        <v>0</v>
      </c>
      <c r="W52" s="52">
        <v>64.927655383666675</v>
      </c>
      <c r="X52" s="121">
        <v>14.376676188333333</v>
      </c>
      <c r="Y52" s="121">
        <v>25.75876104533333</v>
      </c>
      <c r="Z52" s="121">
        <v>14.704692419333334</v>
      </c>
      <c r="AA52" s="121">
        <v>0</v>
      </c>
      <c r="AB52" s="121">
        <v>10.087525730666668</v>
      </c>
      <c r="AC52" s="52">
        <v>205.69476856433334</v>
      </c>
      <c r="AD52" s="52">
        <v>153.69830993666665</v>
      </c>
      <c r="AE52" s="121">
        <v>74.175020284666672</v>
      </c>
      <c r="AF52" s="121">
        <v>48.350822861000005</v>
      </c>
      <c r="AG52" s="121">
        <v>6.6883404073333326</v>
      </c>
      <c r="AH52" s="121">
        <v>1.2047131743333332</v>
      </c>
      <c r="AI52" s="121">
        <v>2.1177486326666668</v>
      </c>
      <c r="AJ52" s="121">
        <v>3.0498552906666667</v>
      </c>
      <c r="AK52" s="121">
        <v>16.879044879666665</v>
      </c>
      <c r="AL52" s="121">
        <v>1.2327644063333334</v>
      </c>
      <c r="AM52" s="52">
        <v>9.8462581093333323</v>
      </c>
      <c r="AN52" s="53">
        <v>3141.636452407</v>
      </c>
      <c r="AO52" s="53">
        <v>0</v>
      </c>
      <c r="AP52" s="53">
        <v>368.73092214000002</v>
      </c>
      <c r="AQ52" s="122">
        <v>68.967189496000003</v>
      </c>
      <c r="AR52" s="122">
        <v>154.022840094</v>
      </c>
      <c r="AS52" s="122">
        <v>76.273425410000002</v>
      </c>
      <c r="AT52" s="122">
        <v>0</v>
      </c>
      <c r="AU52" s="122">
        <v>69.467467139999997</v>
      </c>
      <c r="AV52" s="53">
        <v>972.120316774</v>
      </c>
      <c r="AW52" s="53">
        <v>1752.7959179919999</v>
      </c>
      <c r="AX52" s="122">
        <v>965.61580197500007</v>
      </c>
      <c r="AY52" s="122">
        <v>336.470247766</v>
      </c>
      <c r="AZ52" s="122">
        <v>208.646652942</v>
      </c>
      <c r="BA52" s="122">
        <v>10.093322004000001</v>
      </c>
      <c r="BB52" s="122">
        <v>12.894665156</v>
      </c>
      <c r="BC52" s="122">
        <v>30.508871694</v>
      </c>
      <c r="BD52" s="122">
        <v>172.44546006800002</v>
      </c>
      <c r="BE52" s="122">
        <v>16.120896386999998</v>
      </c>
      <c r="BF52" s="53">
        <v>47.989295501000001</v>
      </c>
    </row>
    <row r="53" spans="1:58" s="29" customFormat="1" x14ac:dyDescent="0.25">
      <c r="A53" s="37" t="s">
        <v>180</v>
      </c>
      <c r="B53" s="59">
        <v>431.80596633499999</v>
      </c>
      <c r="C53" s="74">
        <v>0</v>
      </c>
      <c r="D53" s="74">
        <v>69.801122569</v>
      </c>
      <c r="E53" s="60">
        <v>13.243401138999999</v>
      </c>
      <c r="F53" s="61">
        <v>29.670233054000001</v>
      </c>
      <c r="G53" s="61">
        <v>13.477662483</v>
      </c>
      <c r="H53" s="61">
        <v>0.39065688399999998</v>
      </c>
      <c r="I53" s="62">
        <v>13.019169009000001</v>
      </c>
      <c r="J53" s="74">
        <v>207.05865219</v>
      </c>
      <c r="K53" s="74">
        <v>145.933179193</v>
      </c>
      <c r="L53" s="60">
        <v>71.480106305999996</v>
      </c>
      <c r="M53" s="61">
        <v>46.137846824</v>
      </c>
      <c r="N53" s="61">
        <v>2.5481407439999999</v>
      </c>
      <c r="O53" s="61">
        <v>0</v>
      </c>
      <c r="P53" s="61">
        <v>3.9065688359999999</v>
      </c>
      <c r="Q53" s="61">
        <v>2.180410513</v>
      </c>
      <c r="R53" s="61">
        <v>19.289449086000001</v>
      </c>
      <c r="S53" s="63">
        <v>0.39065688399999998</v>
      </c>
      <c r="T53" s="162">
        <v>9.0130123829999995</v>
      </c>
      <c r="U53" s="52">
        <v>399.55073154399997</v>
      </c>
      <c r="V53" s="52">
        <v>0.45570736033333331</v>
      </c>
      <c r="W53" s="52">
        <v>71.415641339333334</v>
      </c>
      <c r="X53" s="121">
        <v>15.372011490666665</v>
      </c>
      <c r="Y53" s="121">
        <v>28.417293768999997</v>
      </c>
      <c r="Z53" s="121">
        <v>14.548273050666666</v>
      </c>
      <c r="AA53" s="121">
        <v>9.1415582333333342E-2</v>
      </c>
      <c r="AB53" s="121">
        <v>12.986647446666666</v>
      </c>
      <c r="AC53" s="52">
        <v>179.58555703566671</v>
      </c>
      <c r="AD53" s="52">
        <v>137.19332707833331</v>
      </c>
      <c r="AE53" s="121">
        <v>63.361644703666663</v>
      </c>
      <c r="AF53" s="121">
        <v>44.887122696333336</v>
      </c>
      <c r="AG53" s="121">
        <v>4.556898320666666</v>
      </c>
      <c r="AH53" s="121">
        <v>1.2386290210000002</v>
      </c>
      <c r="AI53" s="121">
        <v>2.4055797086666666</v>
      </c>
      <c r="AJ53" s="121">
        <v>2.6548188166666669</v>
      </c>
      <c r="AK53" s="121">
        <v>17.141812276</v>
      </c>
      <c r="AL53" s="121">
        <v>0.94682153533333346</v>
      </c>
      <c r="AM53" s="52">
        <v>10.900498730333334</v>
      </c>
      <c r="AN53" s="53">
        <v>2838.2517488760004</v>
      </c>
      <c r="AO53" s="53">
        <v>3.956228603</v>
      </c>
      <c r="AP53" s="53">
        <v>397.16805035500005</v>
      </c>
      <c r="AQ53" s="122">
        <v>88.381942942000009</v>
      </c>
      <c r="AR53" s="122">
        <v>169.51793989700002</v>
      </c>
      <c r="AS53" s="122">
        <v>54.974623475000001</v>
      </c>
      <c r="AT53" s="122">
        <v>0.92578443300000002</v>
      </c>
      <c r="AU53" s="122">
        <v>83.367759608</v>
      </c>
      <c r="AV53" s="53">
        <v>801.3427203120001</v>
      </c>
      <c r="AW53" s="53">
        <v>1607.1152385160001</v>
      </c>
      <c r="AX53" s="122">
        <v>862.75071350100006</v>
      </c>
      <c r="AY53" s="122">
        <v>337.28935822099999</v>
      </c>
      <c r="AZ53" s="122">
        <v>200.37646014900002</v>
      </c>
      <c r="BA53" s="122">
        <v>14.467896671</v>
      </c>
      <c r="BB53" s="122">
        <v>6.742529352</v>
      </c>
      <c r="BC53" s="122">
        <v>30.780969018</v>
      </c>
      <c r="BD53" s="122">
        <v>151.731192703</v>
      </c>
      <c r="BE53" s="122">
        <v>2.976118901</v>
      </c>
      <c r="BF53" s="53">
        <v>28.669511089999997</v>
      </c>
    </row>
    <row r="54" spans="1:58" s="105" customFormat="1" x14ac:dyDescent="0.25">
      <c r="A54" s="98" t="s">
        <v>181</v>
      </c>
      <c r="B54" s="99">
        <v>441.19245622199998</v>
      </c>
      <c r="C54" s="100">
        <v>0</v>
      </c>
      <c r="D54" s="100">
        <v>65.468096882999987</v>
      </c>
      <c r="E54" s="101">
        <v>9.7623667180000009</v>
      </c>
      <c r="F54" s="102">
        <v>27.063214528</v>
      </c>
      <c r="G54" s="102">
        <v>15.582126156999999</v>
      </c>
      <c r="H54" s="102">
        <v>0.99885424099999998</v>
      </c>
      <c r="I54" s="103">
        <v>12.061535238999999</v>
      </c>
      <c r="J54" s="100">
        <v>220.132953961</v>
      </c>
      <c r="K54" s="100">
        <v>151.71014318599998</v>
      </c>
      <c r="L54" s="101">
        <v>69.420785972999994</v>
      </c>
      <c r="M54" s="102">
        <v>49.718997483999999</v>
      </c>
      <c r="N54" s="102">
        <v>4.0872424609999998</v>
      </c>
      <c r="O54" s="102">
        <v>0</v>
      </c>
      <c r="P54" s="102">
        <v>5.3938129000000004</v>
      </c>
      <c r="Q54" s="102">
        <v>2.230000166</v>
      </c>
      <c r="R54" s="102">
        <v>20.859304202000001</v>
      </c>
      <c r="S54" s="104">
        <v>0</v>
      </c>
      <c r="T54" s="163">
        <v>3.8812621919999999</v>
      </c>
      <c r="U54" s="100">
        <v>420.12399758366661</v>
      </c>
      <c r="V54" s="100">
        <v>0.51735944533333333</v>
      </c>
      <c r="W54" s="100">
        <v>62.113898673666661</v>
      </c>
      <c r="X54" s="120">
        <v>8.0643157726666654</v>
      </c>
      <c r="Y54" s="120">
        <v>26.097730127000002</v>
      </c>
      <c r="Z54" s="120">
        <v>13.322902430000001</v>
      </c>
      <c r="AA54" s="120">
        <v>0.53036468166666662</v>
      </c>
      <c r="AB54" s="120">
        <v>14.098585662333333</v>
      </c>
      <c r="AC54" s="100">
        <v>194.15085483633334</v>
      </c>
      <c r="AD54" s="100">
        <v>152.90601932666669</v>
      </c>
      <c r="AE54" s="120">
        <v>72.624202777999997</v>
      </c>
      <c r="AF54" s="120">
        <v>50.163905247666669</v>
      </c>
      <c r="AG54" s="120">
        <v>3.8021872689999996</v>
      </c>
      <c r="AH54" s="120">
        <v>0</v>
      </c>
      <c r="AI54" s="120">
        <v>4.0353905430000001</v>
      </c>
      <c r="AJ54" s="120">
        <v>2.145802873333333</v>
      </c>
      <c r="AK54" s="120">
        <v>19.000542650333333</v>
      </c>
      <c r="AL54" s="120">
        <v>1.1339879653333333</v>
      </c>
      <c r="AM54" s="100">
        <v>10.435865301666668</v>
      </c>
      <c r="AN54" s="100">
        <v>2758.4861274190002</v>
      </c>
      <c r="AO54" s="100">
        <v>5.9436704339999995</v>
      </c>
      <c r="AP54" s="100">
        <v>358.614000245</v>
      </c>
      <c r="AQ54" s="120">
        <v>55.535352553999999</v>
      </c>
      <c r="AR54" s="120">
        <v>167.81823046599999</v>
      </c>
      <c r="AS54" s="120">
        <v>60.539504446000002</v>
      </c>
      <c r="AT54" s="120">
        <v>6.8613676989999997</v>
      </c>
      <c r="AU54" s="120">
        <v>67.859545080000004</v>
      </c>
      <c r="AV54" s="100">
        <v>886.32460691100005</v>
      </c>
      <c r="AW54" s="100">
        <v>1409.7060433150002</v>
      </c>
      <c r="AX54" s="120">
        <v>550.54508228400005</v>
      </c>
      <c r="AY54" s="120">
        <v>356.66422686700002</v>
      </c>
      <c r="AZ54" s="120">
        <v>100.864264592</v>
      </c>
      <c r="BA54" s="120">
        <v>0</v>
      </c>
      <c r="BB54" s="120">
        <v>4.8978806290000003</v>
      </c>
      <c r="BC54" s="120">
        <v>29.410845635000001</v>
      </c>
      <c r="BD54" s="120">
        <v>364.39279942999997</v>
      </c>
      <c r="BE54" s="120">
        <v>2.9309438779999999</v>
      </c>
      <c r="BF54" s="100">
        <v>97.897806513999996</v>
      </c>
    </row>
    <row r="55" spans="1:58" s="29" customFormat="1" x14ac:dyDescent="0.25">
      <c r="A55" s="37" t="s">
        <v>182</v>
      </c>
      <c r="B55" s="59">
        <v>540.84508444699998</v>
      </c>
      <c r="C55" s="74">
        <v>0.97065316400000001</v>
      </c>
      <c r="D55" s="74">
        <v>71.696847511000001</v>
      </c>
      <c r="E55" s="60">
        <v>4.6358976319999998</v>
      </c>
      <c r="F55" s="61">
        <v>26.411977695000001</v>
      </c>
      <c r="G55" s="61">
        <v>19.218932656</v>
      </c>
      <c r="H55" s="61">
        <v>1.9413063290000001</v>
      </c>
      <c r="I55" s="62">
        <v>19.488733198999999</v>
      </c>
      <c r="J55" s="74">
        <v>294.59812452199998</v>
      </c>
      <c r="K55" s="74">
        <v>170.75069859999999</v>
      </c>
      <c r="L55" s="60">
        <v>61.897258690000001</v>
      </c>
      <c r="M55" s="61">
        <v>49.069216331</v>
      </c>
      <c r="N55" s="61">
        <v>4.3077256930000001</v>
      </c>
      <c r="O55" s="61">
        <v>2.3356341770000002</v>
      </c>
      <c r="P55" s="61">
        <v>3.494351392</v>
      </c>
      <c r="Q55" s="61">
        <v>2.383743586</v>
      </c>
      <c r="R55" s="61">
        <v>46.292115567000003</v>
      </c>
      <c r="S55" s="63">
        <v>0.97065316400000001</v>
      </c>
      <c r="T55" s="162">
        <v>2.82876065</v>
      </c>
      <c r="U55" s="52">
        <v>511.98351998866673</v>
      </c>
      <c r="V55" s="52">
        <v>0.48420683799999997</v>
      </c>
      <c r="W55" s="52">
        <v>75.288466710333338</v>
      </c>
      <c r="X55" s="121">
        <v>8.6603835819999997</v>
      </c>
      <c r="Y55" s="121">
        <v>26.721625622333335</v>
      </c>
      <c r="Z55" s="121">
        <v>18.585076675</v>
      </c>
      <c r="AA55" s="121">
        <v>2.3796018493333335</v>
      </c>
      <c r="AB55" s="121">
        <v>18.941778981666666</v>
      </c>
      <c r="AC55" s="52">
        <v>272.97841011566669</v>
      </c>
      <c r="AD55" s="52">
        <v>158.953339688</v>
      </c>
      <c r="AE55" s="121">
        <v>64.142779390000001</v>
      </c>
      <c r="AF55" s="121">
        <v>46.043544338999993</v>
      </c>
      <c r="AG55" s="121">
        <v>6.056632438666667</v>
      </c>
      <c r="AH55" s="121">
        <v>1.568949358</v>
      </c>
      <c r="AI55" s="121">
        <v>3.477096129</v>
      </c>
      <c r="AJ55" s="121">
        <v>7.363341220333333</v>
      </c>
      <c r="AK55" s="121">
        <v>28.337575223333335</v>
      </c>
      <c r="AL55" s="121">
        <v>1.9634215896666667</v>
      </c>
      <c r="AM55" s="52">
        <v>4.279096636666667</v>
      </c>
      <c r="AN55" s="53">
        <v>2702.012849532</v>
      </c>
      <c r="AO55" s="53">
        <v>2.9194470040000002</v>
      </c>
      <c r="AP55" s="53">
        <v>416.19368247700004</v>
      </c>
      <c r="AQ55" s="122">
        <v>51.101240462</v>
      </c>
      <c r="AR55" s="122">
        <v>181.175598283</v>
      </c>
      <c r="AS55" s="122">
        <v>93.922434331999995</v>
      </c>
      <c r="AT55" s="122">
        <v>11.967260438999999</v>
      </c>
      <c r="AU55" s="122">
        <v>78.027148960999995</v>
      </c>
      <c r="AV55" s="53">
        <v>1056.59913203</v>
      </c>
      <c r="AW55" s="53">
        <v>1187.7589632769998</v>
      </c>
      <c r="AX55" s="122">
        <v>499.35917340499998</v>
      </c>
      <c r="AY55" s="122">
        <v>349.01021845700001</v>
      </c>
      <c r="AZ55" s="122">
        <v>137.45868593399999</v>
      </c>
      <c r="BA55" s="122">
        <v>6.4289037889999996</v>
      </c>
      <c r="BB55" s="122">
        <v>9.9003773410000004</v>
      </c>
      <c r="BC55" s="122">
        <v>44.945693850000005</v>
      </c>
      <c r="BD55" s="122">
        <v>127.80823259900001</v>
      </c>
      <c r="BE55" s="122">
        <v>12.847677902000001</v>
      </c>
      <c r="BF55" s="53">
        <v>38.541624744000003</v>
      </c>
    </row>
    <row r="56" spans="1:58" s="29" customFormat="1" x14ac:dyDescent="0.25">
      <c r="A56" s="37" t="s">
        <v>183</v>
      </c>
      <c r="B56" s="59">
        <v>613.15795624099997</v>
      </c>
      <c r="C56" s="74">
        <v>1.670988589</v>
      </c>
      <c r="D56" s="74">
        <v>78.131302581</v>
      </c>
      <c r="E56" s="60">
        <v>14.648220244999999</v>
      </c>
      <c r="F56" s="61">
        <v>30.806087836</v>
      </c>
      <c r="G56" s="61">
        <v>14.481901106</v>
      </c>
      <c r="H56" s="61">
        <v>0.92832699399999996</v>
      </c>
      <c r="I56" s="62">
        <v>17.266766400000002</v>
      </c>
      <c r="J56" s="74">
        <v>289.84570354099998</v>
      </c>
      <c r="K56" s="74">
        <v>239.90274806899998</v>
      </c>
      <c r="L56" s="60">
        <v>102.756243361</v>
      </c>
      <c r="M56" s="61">
        <v>82.885828461000003</v>
      </c>
      <c r="N56" s="61">
        <v>4.6427674640000003</v>
      </c>
      <c r="O56" s="61">
        <v>1.0153576499999999</v>
      </c>
      <c r="P56" s="61">
        <v>2.784980982</v>
      </c>
      <c r="Q56" s="61">
        <v>10.362719934999999</v>
      </c>
      <c r="R56" s="61">
        <v>32.484203835000002</v>
      </c>
      <c r="S56" s="63">
        <v>2.9706463809999999</v>
      </c>
      <c r="T56" s="162">
        <v>3.6072134610000002</v>
      </c>
      <c r="U56" s="52">
        <v>635.86733004766677</v>
      </c>
      <c r="V56" s="52">
        <v>1.8276734130000001</v>
      </c>
      <c r="W56" s="52">
        <v>90.997907957333339</v>
      </c>
      <c r="X56" s="121">
        <v>16.424603038666664</v>
      </c>
      <c r="Y56" s="121">
        <v>31.464809471999999</v>
      </c>
      <c r="Z56" s="121">
        <v>17.097512614999999</v>
      </c>
      <c r="AA56" s="121">
        <v>1.9838461546666666</v>
      </c>
      <c r="AB56" s="121">
        <v>24.027136677000001</v>
      </c>
      <c r="AC56" s="52">
        <v>324.7025174586667</v>
      </c>
      <c r="AD56" s="52">
        <v>214.28768098066664</v>
      </c>
      <c r="AE56" s="121">
        <v>98.911159270333329</v>
      </c>
      <c r="AF56" s="121">
        <v>66.871162728666661</v>
      </c>
      <c r="AG56" s="121">
        <v>4.4490892283333334</v>
      </c>
      <c r="AH56" s="121">
        <v>1.2856470943333334</v>
      </c>
      <c r="AI56" s="121">
        <v>4.0377848180000004</v>
      </c>
      <c r="AJ56" s="121">
        <v>4.9353669276666663</v>
      </c>
      <c r="AK56" s="121">
        <v>32.451258546666665</v>
      </c>
      <c r="AL56" s="121">
        <v>1.3462123666666665</v>
      </c>
      <c r="AM56" s="52">
        <v>4.0515502379999999</v>
      </c>
      <c r="AN56" s="53">
        <v>3930.9266475120003</v>
      </c>
      <c r="AO56" s="53">
        <v>7.8578767850000002</v>
      </c>
      <c r="AP56" s="53">
        <v>447.53444043299999</v>
      </c>
      <c r="AQ56" s="122">
        <v>104.01646702299999</v>
      </c>
      <c r="AR56" s="122">
        <v>167.87441735900001</v>
      </c>
      <c r="AS56" s="122">
        <v>67.05184900399999</v>
      </c>
      <c r="AT56" s="122">
        <v>7.840733633000001</v>
      </c>
      <c r="AU56" s="122">
        <v>100.750973414</v>
      </c>
      <c r="AV56" s="53">
        <v>1465.8509684050002</v>
      </c>
      <c r="AW56" s="53">
        <v>1966.6867236940002</v>
      </c>
      <c r="AX56" s="122">
        <v>1077.46419268</v>
      </c>
      <c r="AY56" s="122">
        <v>402.643573113</v>
      </c>
      <c r="AZ56" s="122">
        <v>161.74694684299999</v>
      </c>
      <c r="BA56" s="122">
        <v>8.5227001529999988</v>
      </c>
      <c r="BB56" s="122">
        <v>6.0005198480000006</v>
      </c>
      <c r="BC56" s="122">
        <v>48.841808692999997</v>
      </c>
      <c r="BD56" s="122">
        <v>248.79290718700003</v>
      </c>
      <c r="BE56" s="122">
        <v>12.674075176999999</v>
      </c>
      <c r="BF56" s="53">
        <v>42.996638194999996</v>
      </c>
    </row>
    <row r="57" spans="1:58" s="29" customFormat="1" x14ac:dyDescent="0.25">
      <c r="A57" s="37" t="s">
        <v>184</v>
      </c>
      <c r="B57" s="59">
        <v>599.30770489999998</v>
      </c>
      <c r="C57" s="74">
        <v>0.974235195</v>
      </c>
      <c r="D57" s="74">
        <v>87.515696652000003</v>
      </c>
      <c r="E57" s="60">
        <v>19.968202108</v>
      </c>
      <c r="F57" s="61">
        <v>33.383715375000001</v>
      </c>
      <c r="G57" s="61">
        <v>17.731080554999998</v>
      </c>
      <c r="H57" s="61">
        <v>0</v>
      </c>
      <c r="I57" s="62">
        <v>16.432698614</v>
      </c>
      <c r="J57" s="74">
        <v>321.60547474700002</v>
      </c>
      <c r="K57" s="74">
        <v>186.84629854599999</v>
      </c>
      <c r="L57" s="60">
        <v>82.941579829000005</v>
      </c>
      <c r="M57" s="61">
        <v>65.937129463999995</v>
      </c>
      <c r="N57" s="61">
        <v>7.2873520410000001</v>
      </c>
      <c r="O57" s="61">
        <v>2.9835952859999999</v>
      </c>
      <c r="P57" s="61">
        <v>1.9484703910000001</v>
      </c>
      <c r="Q57" s="61">
        <v>1.0875183580000001</v>
      </c>
      <c r="R57" s="61">
        <v>23.686417981999998</v>
      </c>
      <c r="S57" s="63">
        <v>0.974235195</v>
      </c>
      <c r="T57" s="162">
        <v>2.3659997599999998</v>
      </c>
      <c r="U57" s="52">
        <v>554.86262263133324</v>
      </c>
      <c r="V57" s="52">
        <v>2.0319823883333332</v>
      </c>
      <c r="W57" s="52">
        <v>76.965627972999997</v>
      </c>
      <c r="X57" s="121">
        <v>12.049666588666668</v>
      </c>
      <c r="Y57" s="121">
        <v>32.581885437666671</v>
      </c>
      <c r="Z57" s="121">
        <v>16.729405617000001</v>
      </c>
      <c r="AA57" s="121">
        <v>9.2871256666666666E-2</v>
      </c>
      <c r="AB57" s="121">
        <v>15.511799072999999</v>
      </c>
      <c r="AC57" s="52">
        <v>290.21077175466667</v>
      </c>
      <c r="AD57" s="52">
        <v>181.24141252166669</v>
      </c>
      <c r="AE57" s="121">
        <v>81.489637545999997</v>
      </c>
      <c r="AF57" s="121">
        <v>62.737618914333332</v>
      </c>
      <c r="AG57" s="121">
        <v>7.8127377429999996</v>
      </c>
      <c r="AH57" s="121">
        <v>2.6917854943333333</v>
      </c>
      <c r="AI57" s="121">
        <v>1.7734525383333333</v>
      </c>
      <c r="AJ57" s="121">
        <v>2.5346590093333332</v>
      </c>
      <c r="AK57" s="121">
        <v>20.358797161333332</v>
      </c>
      <c r="AL57" s="121">
        <v>1.842724115</v>
      </c>
      <c r="AM57" s="52">
        <v>4.4128279936666663</v>
      </c>
      <c r="AN57" s="53">
        <v>3418.8711495070002</v>
      </c>
      <c r="AO57" s="53">
        <v>4.8553124419999998</v>
      </c>
      <c r="AP57" s="53">
        <v>444.77496193999997</v>
      </c>
      <c r="AQ57" s="122">
        <v>95.220092144000006</v>
      </c>
      <c r="AR57" s="122">
        <v>167.04107044</v>
      </c>
      <c r="AS57" s="122">
        <v>86.675213237999998</v>
      </c>
      <c r="AT57" s="122">
        <v>0.94383999500000004</v>
      </c>
      <c r="AU57" s="122">
        <v>94.894746123000004</v>
      </c>
      <c r="AV57" s="53">
        <v>1335.375843046</v>
      </c>
      <c r="AW57" s="53">
        <v>1612.6882357240004</v>
      </c>
      <c r="AX57" s="122">
        <v>823.00851277600009</v>
      </c>
      <c r="AY57" s="122">
        <v>324.793563769</v>
      </c>
      <c r="AZ57" s="122">
        <v>187.31504741800001</v>
      </c>
      <c r="BA57" s="122">
        <v>34.610379031999997</v>
      </c>
      <c r="BB57" s="122">
        <v>0.98936649099999996</v>
      </c>
      <c r="BC57" s="122">
        <v>27.323391608999998</v>
      </c>
      <c r="BD57" s="122">
        <v>198.24035083199999</v>
      </c>
      <c r="BE57" s="122">
        <v>16.407623796999999</v>
      </c>
      <c r="BF57" s="53">
        <v>21.176796355</v>
      </c>
    </row>
    <row r="58" spans="1:58" s="105" customFormat="1" x14ac:dyDescent="0.25">
      <c r="A58" s="98" t="s">
        <v>185</v>
      </c>
      <c r="B58" s="99">
        <v>777.86374594699998</v>
      </c>
      <c r="C58" s="100">
        <v>0.98970420199999998</v>
      </c>
      <c r="D58" s="100">
        <v>87.737198527999993</v>
      </c>
      <c r="E58" s="101">
        <v>11.539001448</v>
      </c>
      <c r="F58" s="102">
        <v>28.257310661000002</v>
      </c>
      <c r="G58" s="102">
        <v>13.459977154000001</v>
      </c>
      <c r="H58" s="102">
        <v>0</v>
      </c>
      <c r="I58" s="103">
        <v>34.480909265000001</v>
      </c>
      <c r="J58" s="100">
        <v>482.48095965800002</v>
      </c>
      <c r="K58" s="100">
        <v>199.44518151399998</v>
      </c>
      <c r="L58" s="101">
        <v>87.925763795999998</v>
      </c>
      <c r="M58" s="102">
        <v>63.309210901</v>
      </c>
      <c r="N58" s="102">
        <v>14.299431663</v>
      </c>
      <c r="O58" s="102">
        <v>1.0824889710000001</v>
      </c>
      <c r="P58" s="102">
        <v>1.979408405</v>
      </c>
      <c r="Q58" s="102">
        <v>3.0934010430000001</v>
      </c>
      <c r="R58" s="102">
        <v>27.557535895000001</v>
      </c>
      <c r="S58" s="104">
        <v>0.19794084000000001</v>
      </c>
      <c r="T58" s="163">
        <v>7.2107020449999997</v>
      </c>
      <c r="U58" s="100">
        <v>676.36227784666664</v>
      </c>
      <c r="V58" s="100">
        <v>0.78036259633333327</v>
      </c>
      <c r="W58" s="100">
        <v>93.158766186666682</v>
      </c>
      <c r="X58" s="120">
        <v>14.401276945333334</v>
      </c>
      <c r="Y58" s="120">
        <v>30.62290964</v>
      </c>
      <c r="Z58" s="120">
        <v>15.296403320333333</v>
      </c>
      <c r="AA58" s="120">
        <v>0</v>
      </c>
      <c r="AB58" s="120">
        <v>32.838176280999996</v>
      </c>
      <c r="AC58" s="100">
        <v>386.05383239700001</v>
      </c>
      <c r="AD58" s="100">
        <v>190.54552251633334</v>
      </c>
      <c r="AE58" s="120">
        <v>94.161113904999993</v>
      </c>
      <c r="AF58" s="120">
        <v>55.010163892999998</v>
      </c>
      <c r="AG58" s="120">
        <v>9.9525321316666666</v>
      </c>
      <c r="AH58" s="120">
        <v>2.1020400459999995</v>
      </c>
      <c r="AI58" s="120">
        <v>2.3957660013333331</v>
      </c>
      <c r="AJ58" s="120">
        <v>1.7736810686666669</v>
      </c>
      <c r="AK58" s="120">
        <v>23.431480417999996</v>
      </c>
      <c r="AL58" s="120">
        <v>1.7187450526666666</v>
      </c>
      <c r="AM58" s="100">
        <v>5.8237941503333337</v>
      </c>
      <c r="AN58" s="100">
        <v>3771.1932484160002</v>
      </c>
      <c r="AO58" s="100">
        <v>4.8603060759999996</v>
      </c>
      <c r="AP58" s="100">
        <v>487.22839546099999</v>
      </c>
      <c r="AQ58" s="120">
        <v>94.236634619</v>
      </c>
      <c r="AR58" s="120">
        <v>160.22965015299999</v>
      </c>
      <c r="AS58" s="120">
        <v>77.634689158</v>
      </c>
      <c r="AT58" s="120">
        <v>0</v>
      </c>
      <c r="AU58" s="120">
        <v>155.12742153100001</v>
      </c>
      <c r="AV58" s="100">
        <v>1704.3542302559999</v>
      </c>
      <c r="AW58" s="100">
        <v>1516.0482977820002</v>
      </c>
      <c r="AX58" s="120">
        <v>599.37388765300011</v>
      </c>
      <c r="AY58" s="120">
        <v>343.16032233200002</v>
      </c>
      <c r="AZ58" s="120">
        <v>163.237095517</v>
      </c>
      <c r="BA58" s="120">
        <v>6.3804580049999995</v>
      </c>
      <c r="BB58" s="120">
        <v>7.7800726629999994</v>
      </c>
      <c r="BC58" s="120">
        <v>24.488650386</v>
      </c>
      <c r="BD58" s="120">
        <v>355.20670371999995</v>
      </c>
      <c r="BE58" s="120">
        <v>16.421107506000002</v>
      </c>
      <c r="BF58" s="100">
        <v>58.702018840999997</v>
      </c>
    </row>
    <row r="59" spans="1:58" s="29" customFormat="1" x14ac:dyDescent="0.25">
      <c r="A59" s="37" t="s">
        <v>186</v>
      </c>
      <c r="B59" s="59">
        <v>655.81207067100001</v>
      </c>
      <c r="C59" s="74">
        <v>0.969532065</v>
      </c>
      <c r="D59" s="74">
        <v>76.392485042999994</v>
      </c>
      <c r="E59" s="60">
        <v>12.660314563</v>
      </c>
      <c r="F59" s="61">
        <v>29.255455181999999</v>
      </c>
      <c r="G59" s="61">
        <v>1.9390641289999999</v>
      </c>
      <c r="H59" s="61">
        <v>0</v>
      </c>
      <c r="I59" s="62">
        <v>32.537651169</v>
      </c>
      <c r="J59" s="74">
        <v>392.65057850900001</v>
      </c>
      <c r="K59" s="74">
        <v>176.14570578400006</v>
      </c>
      <c r="L59" s="60">
        <v>92.487800195000005</v>
      </c>
      <c r="M59" s="61">
        <v>39.348051517000002</v>
      </c>
      <c r="N59" s="61">
        <v>8.2968041689999996</v>
      </c>
      <c r="O59" s="61">
        <v>0</v>
      </c>
      <c r="P59" s="61">
        <v>0.969532065</v>
      </c>
      <c r="Q59" s="61">
        <v>4.112619735</v>
      </c>
      <c r="R59" s="61">
        <v>30.930898103000001</v>
      </c>
      <c r="S59" s="63">
        <v>0</v>
      </c>
      <c r="T59" s="162">
        <v>9.6537692699999997</v>
      </c>
      <c r="U59" s="52">
        <v>641.01885587433333</v>
      </c>
      <c r="V59" s="52">
        <v>1.2403261936666665</v>
      </c>
      <c r="W59" s="52">
        <v>82.453150444000002</v>
      </c>
      <c r="X59" s="121">
        <v>12.591811850666668</v>
      </c>
      <c r="Y59" s="121">
        <v>30.386512244666665</v>
      </c>
      <c r="Z59" s="121">
        <v>5.5270882446666674</v>
      </c>
      <c r="AA59" s="121">
        <v>0</v>
      </c>
      <c r="AB59" s="121">
        <v>33.947738104000003</v>
      </c>
      <c r="AC59" s="52">
        <v>377.0394257609999</v>
      </c>
      <c r="AD59" s="52">
        <v>175.946426027</v>
      </c>
      <c r="AE59" s="121">
        <v>90.219011199999997</v>
      </c>
      <c r="AF59" s="121">
        <v>46.413176263999993</v>
      </c>
      <c r="AG59" s="121">
        <v>9.7912693963333339</v>
      </c>
      <c r="AH59" s="121">
        <v>0.95187093233333331</v>
      </c>
      <c r="AI59" s="121">
        <v>1.3441869913333333</v>
      </c>
      <c r="AJ59" s="121">
        <v>4.9419806693333337</v>
      </c>
      <c r="AK59" s="121">
        <v>20.718476069666668</v>
      </c>
      <c r="AL59" s="121">
        <v>1.566454504</v>
      </c>
      <c r="AM59" s="52">
        <v>4.339527448666666</v>
      </c>
      <c r="AN59" s="53">
        <v>3607.0639453270001</v>
      </c>
      <c r="AO59" s="53">
        <v>5.2861337829999995</v>
      </c>
      <c r="AP59" s="53">
        <v>459.53305226199996</v>
      </c>
      <c r="AQ59" s="122">
        <v>94.496668123999996</v>
      </c>
      <c r="AR59" s="122">
        <v>111.69195294799999</v>
      </c>
      <c r="AS59" s="122">
        <v>49.448750656000009</v>
      </c>
      <c r="AT59" s="122">
        <v>0</v>
      </c>
      <c r="AU59" s="122">
        <v>203.89568053400001</v>
      </c>
      <c r="AV59" s="53">
        <v>1611.418433847</v>
      </c>
      <c r="AW59" s="53">
        <v>1490.1636459119998</v>
      </c>
      <c r="AX59" s="122">
        <v>644.70391281699995</v>
      </c>
      <c r="AY59" s="122">
        <v>339.220685129</v>
      </c>
      <c r="AZ59" s="122">
        <v>272.04911303599999</v>
      </c>
      <c r="BA59" s="122">
        <v>8.0877079490000003</v>
      </c>
      <c r="BB59" s="122">
        <v>1.054171027</v>
      </c>
      <c r="BC59" s="122">
        <v>48.419193624999998</v>
      </c>
      <c r="BD59" s="122">
        <v>146.32018072400001</v>
      </c>
      <c r="BE59" s="122">
        <v>30.308681605</v>
      </c>
      <c r="BF59" s="53">
        <v>40.662679522999994</v>
      </c>
    </row>
    <row r="60" spans="1:58" s="29" customFormat="1" x14ac:dyDescent="0.25">
      <c r="A60" s="37" t="s">
        <v>187</v>
      </c>
      <c r="B60" s="59">
        <v>678.67354113400006</v>
      </c>
      <c r="C60" s="74">
        <v>0.93817515600000001</v>
      </c>
      <c r="D60" s="74">
        <v>84.355433198000014</v>
      </c>
      <c r="E60" s="60">
        <v>15.320175408000001</v>
      </c>
      <c r="F60" s="61">
        <v>29.257886264</v>
      </c>
      <c r="G60" s="61">
        <v>3.0021605</v>
      </c>
      <c r="H60" s="61">
        <v>0</v>
      </c>
      <c r="I60" s="62">
        <v>36.775211026000001</v>
      </c>
      <c r="J60" s="74">
        <v>435.74217771799999</v>
      </c>
      <c r="K60" s="74">
        <v>153.30874684100002</v>
      </c>
      <c r="L60" s="60">
        <v>70.762260917999996</v>
      </c>
      <c r="M60" s="61">
        <v>32.685222627999998</v>
      </c>
      <c r="N60" s="61">
        <v>17.975661780999999</v>
      </c>
      <c r="O60" s="61">
        <v>2.0522581550000001</v>
      </c>
      <c r="P60" s="61">
        <v>1.8763503130000001</v>
      </c>
      <c r="Q60" s="61">
        <v>3.3512489310000002</v>
      </c>
      <c r="R60" s="61">
        <v>24.418109084000001</v>
      </c>
      <c r="S60" s="63">
        <v>0.18763503100000001</v>
      </c>
      <c r="T60" s="162">
        <v>4.3290082209999996</v>
      </c>
      <c r="U60" s="52">
        <v>630.47074971399991</v>
      </c>
      <c r="V60" s="52">
        <v>1.3856746713333334</v>
      </c>
      <c r="W60" s="52">
        <v>79.536106989666663</v>
      </c>
      <c r="X60" s="121">
        <v>12.475436485000001</v>
      </c>
      <c r="Y60" s="121">
        <v>29.535416521333332</v>
      </c>
      <c r="Z60" s="121">
        <v>2.0703263866666668</v>
      </c>
      <c r="AA60" s="121">
        <v>0</v>
      </c>
      <c r="AB60" s="121">
        <v>35.454927596666671</v>
      </c>
      <c r="AC60" s="52">
        <v>393.97570860599996</v>
      </c>
      <c r="AD60" s="52">
        <v>148.49302298600003</v>
      </c>
      <c r="AE60" s="121">
        <v>69.465640913000001</v>
      </c>
      <c r="AF60" s="121">
        <v>29.85377832</v>
      </c>
      <c r="AG60" s="121">
        <v>16.267242121333336</v>
      </c>
      <c r="AH60" s="121">
        <v>1.4690719000000001</v>
      </c>
      <c r="AI60" s="121">
        <v>2.4541922846666666</v>
      </c>
      <c r="AJ60" s="121">
        <v>2.4999723666666669</v>
      </c>
      <c r="AK60" s="121">
        <v>25.083256218666666</v>
      </c>
      <c r="AL60" s="121">
        <v>1.3998688616666666</v>
      </c>
      <c r="AM60" s="52">
        <v>7.0802364609999993</v>
      </c>
      <c r="AN60" s="53">
        <v>3353.9342529270002</v>
      </c>
      <c r="AO60" s="53">
        <v>7.0238330690000002</v>
      </c>
      <c r="AP60" s="53">
        <v>468.06935509100003</v>
      </c>
      <c r="AQ60" s="122">
        <v>75.631106776999999</v>
      </c>
      <c r="AR60" s="122">
        <v>164.49592057799998</v>
      </c>
      <c r="AS60" s="122">
        <v>38.932900294999996</v>
      </c>
      <c r="AT60" s="122">
        <v>0</v>
      </c>
      <c r="AU60" s="122">
        <v>189.00942744099999</v>
      </c>
      <c r="AV60" s="53">
        <v>1588.6344180470001</v>
      </c>
      <c r="AW60" s="53">
        <v>1255.2251771149997</v>
      </c>
      <c r="AX60" s="122">
        <v>476.75810671199997</v>
      </c>
      <c r="AY60" s="122">
        <v>283.281618971</v>
      </c>
      <c r="AZ60" s="122">
        <v>221.47507626399999</v>
      </c>
      <c r="BA60" s="122">
        <v>6.560196199</v>
      </c>
      <c r="BB60" s="122">
        <v>6.0755235899999995</v>
      </c>
      <c r="BC60" s="122">
        <v>25.813125100000001</v>
      </c>
      <c r="BD60" s="122">
        <v>225.134416179</v>
      </c>
      <c r="BE60" s="122">
        <v>10.1271141</v>
      </c>
      <c r="BF60" s="53">
        <v>34.981469605000001</v>
      </c>
    </row>
    <row r="61" spans="1:58" s="29" customFormat="1" x14ac:dyDescent="0.25">
      <c r="A61" s="37" t="s">
        <v>188</v>
      </c>
      <c r="B61" s="59">
        <v>600.32380650300001</v>
      </c>
      <c r="C61" s="74">
        <v>1.3686066610000001</v>
      </c>
      <c r="D61" s="74">
        <v>70.706338340000002</v>
      </c>
      <c r="E61" s="60">
        <v>7.0632843540000003</v>
      </c>
      <c r="F61" s="61">
        <v>25.676696869000001</v>
      </c>
      <c r="G61" s="61">
        <v>5.0833961710000004</v>
      </c>
      <c r="H61" s="61">
        <v>0</v>
      </c>
      <c r="I61" s="62">
        <v>32.882960945999997</v>
      </c>
      <c r="J61" s="74">
        <v>376.96041178899998</v>
      </c>
      <c r="K61" s="74">
        <v>145.11575436400003</v>
      </c>
      <c r="L61" s="60">
        <v>75.033049360000007</v>
      </c>
      <c r="M61" s="61">
        <v>24.910960116999998</v>
      </c>
      <c r="N61" s="61">
        <v>9.7764951240000002</v>
      </c>
      <c r="O61" s="61">
        <v>2.1384479079999998</v>
      </c>
      <c r="P61" s="61">
        <v>0.97757618700000004</v>
      </c>
      <c r="Q61" s="61">
        <v>6.5474870190000001</v>
      </c>
      <c r="R61" s="61">
        <v>25.731738649</v>
      </c>
      <c r="S61" s="63">
        <v>0</v>
      </c>
      <c r="T61" s="162">
        <v>6.1726953489999996</v>
      </c>
      <c r="U61" s="52">
        <v>643.2439120206667</v>
      </c>
      <c r="V61" s="52">
        <v>1.9090550149999999</v>
      </c>
      <c r="W61" s="52">
        <v>88.619599785333321</v>
      </c>
      <c r="X61" s="121">
        <v>12.381523885</v>
      </c>
      <c r="Y61" s="121">
        <v>35.956035194666661</v>
      </c>
      <c r="Z61" s="121">
        <v>5.4803825070000007</v>
      </c>
      <c r="AA61" s="121">
        <v>0</v>
      </c>
      <c r="AB61" s="121">
        <v>34.801658198666665</v>
      </c>
      <c r="AC61" s="52">
        <v>384.56685252966668</v>
      </c>
      <c r="AD61" s="52">
        <v>159.38056801033335</v>
      </c>
      <c r="AE61" s="121">
        <v>79.638247032666669</v>
      </c>
      <c r="AF61" s="121">
        <v>36.150468901000004</v>
      </c>
      <c r="AG61" s="121">
        <v>10.336333276666666</v>
      </c>
      <c r="AH61" s="121">
        <v>2.7359152623333336</v>
      </c>
      <c r="AI61" s="121">
        <v>0.98984331166666661</v>
      </c>
      <c r="AJ61" s="121">
        <v>2.553854962</v>
      </c>
      <c r="AK61" s="121">
        <v>25.548302208999999</v>
      </c>
      <c r="AL61" s="121">
        <v>1.4276030549999998</v>
      </c>
      <c r="AM61" s="52">
        <v>8.7678366803333336</v>
      </c>
      <c r="AN61" s="53">
        <v>3540.9511894279999</v>
      </c>
      <c r="AO61" s="53">
        <v>6.7288456319999996</v>
      </c>
      <c r="AP61" s="53">
        <v>433.97129920700002</v>
      </c>
      <c r="AQ61" s="122">
        <v>78.01125045500001</v>
      </c>
      <c r="AR61" s="122">
        <v>158.01132347399999</v>
      </c>
      <c r="AS61" s="122">
        <v>43.614754676000004</v>
      </c>
      <c r="AT61" s="122">
        <v>0</v>
      </c>
      <c r="AU61" s="122">
        <v>154.33397060199999</v>
      </c>
      <c r="AV61" s="53">
        <v>1647.3838685679998</v>
      </c>
      <c r="AW61" s="53">
        <v>1426.8175010509999</v>
      </c>
      <c r="AX61" s="122">
        <v>685.75919032100001</v>
      </c>
      <c r="AY61" s="122">
        <v>271.60363318999998</v>
      </c>
      <c r="AZ61" s="122">
        <v>137.64012110300001</v>
      </c>
      <c r="BA61" s="122">
        <v>9.5302128220000011</v>
      </c>
      <c r="BB61" s="122">
        <v>0.99000901799999996</v>
      </c>
      <c r="BC61" s="122">
        <v>71.531439993000006</v>
      </c>
      <c r="BD61" s="122">
        <v>227.00049076099998</v>
      </c>
      <c r="BE61" s="122">
        <v>22.762403843000001</v>
      </c>
      <c r="BF61" s="53">
        <v>26.049674970000002</v>
      </c>
    </row>
    <row r="62" spans="1:58" s="105" customFormat="1" x14ac:dyDescent="0.25">
      <c r="A62" s="98" t="s">
        <v>189</v>
      </c>
      <c r="B62" s="99">
        <v>578.60465235700008</v>
      </c>
      <c r="C62" s="100">
        <v>0.79468160899999996</v>
      </c>
      <c r="D62" s="100">
        <v>70.963683368000005</v>
      </c>
      <c r="E62" s="101">
        <v>8.6244182840000008</v>
      </c>
      <c r="F62" s="102">
        <v>29.472337482</v>
      </c>
      <c r="G62" s="102">
        <v>1.1920224129999999</v>
      </c>
      <c r="H62" s="102">
        <v>0</v>
      </c>
      <c r="I62" s="103">
        <v>31.674905189</v>
      </c>
      <c r="J62" s="100">
        <v>355.27230186000003</v>
      </c>
      <c r="K62" s="100">
        <v>135.89321449400001</v>
      </c>
      <c r="L62" s="101">
        <v>67.722550651000006</v>
      </c>
      <c r="M62" s="102">
        <v>17.053339812000001</v>
      </c>
      <c r="N62" s="102">
        <v>10.921542569</v>
      </c>
      <c r="O62" s="102">
        <v>2.1729575240000001</v>
      </c>
      <c r="P62" s="102">
        <v>0.99335201100000003</v>
      </c>
      <c r="Q62" s="102">
        <v>5.5442902949999997</v>
      </c>
      <c r="R62" s="102">
        <v>31.087840828000001</v>
      </c>
      <c r="S62" s="104">
        <v>0.39734080399999999</v>
      </c>
      <c r="T62" s="163">
        <v>15.680771026</v>
      </c>
      <c r="U62" s="100">
        <v>596.65242404466665</v>
      </c>
      <c r="V62" s="100">
        <v>1.1685407569999999</v>
      </c>
      <c r="W62" s="100">
        <v>71.744667442666653</v>
      </c>
      <c r="X62" s="120">
        <v>9.7480006726666666</v>
      </c>
      <c r="Y62" s="120">
        <v>27.363562354999999</v>
      </c>
      <c r="Z62" s="120">
        <v>2.7175513680000001</v>
      </c>
      <c r="AA62" s="120">
        <v>0.20175781699999998</v>
      </c>
      <c r="AB62" s="120">
        <v>31.713795229999999</v>
      </c>
      <c r="AC62" s="100">
        <v>362.3261879966667</v>
      </c>
      <c r="AD62" s="100">
        <v>143.30547961466669</v>
      </c>
      <c r="AE62" s="120">
        <v>75.479075068</v>
      </c>
      <c r="AF62" s="120">
        <v>19.519228730333335</v>
      </c>
      <c r="AG62" s="120">
        <v>11.735657825666665</v>
      </c>
      <c r="AH62" s="120">
        <v>2.8804358726666663</v>
      </c>
      <c r="AI62" s="120">
        <v>0.48248055699999998</v>
      </c>
      <c r="AJ62" s="120">
        <v>5.8753004009999996</v>
      </c>
      <c r="AK62" s="120">
        <v>25.908200802333329</v>
      </c>
      <c r="AL62" s="120">
        <v>1.4251003576666668</v>
      </c>
      <c r="AM62" s="100">
        <v>18.10754823366667</v>
      </c>
      <c r="AN62" s="100">
        <v>3417.6095955509995</v>
      </c>
      <c r="AO62" s="100">
        <v>3.654056185</v>
      </c>
      <c r="AP62" s="100">
        <v>339.77583170000003</v>
      </c>
      <c r="AQ62" s="120">
        <v>23.399182067000002</v>
      </c>
      <c r="AR62" s="120">
        <v>137.79417314100002</v>
      </c>
      <c r="AS62" s="120">
        <v>42.060667125999998</v>
      </c>
      <c r="AT62" s="120">
        <v>1.8807812419999999</v>
      </c>
      <c r="AU62" s="120">
        <v>134.641028124</v>
      </c>
      <c r="AV62" s="100">
        <v>1499.5690761289998</v>
      </c>
      <c r="AW62" s="100">
        <v>1479.7279888819999</v>
      </c>
      <c r="AX62" s="120">
        <v>609.45496185799993</v>
      </c>
      <c r="AY62" s="120">
        <v>142.76560262699999</v>
      </c>
      <c r="AZ62" s="120">
        <v>247.100882592</v>
      </c>
      <c r="BA62" s="120">
        <v>7.9932479060000006</v>
      </c>
      <c r="BB62" s="120">
        <v>1.834394173</v>
      </c>
      <c r="BC62" s="120">
        <v>187.999701112</v>
      </c>
      <c r="BD62" s="120">
        <v>264.94888765000002</v>
      </c>
      <c r="BE62" s="120">
        <v>17.630310964</v>
      </c>
      <c r="BF62" s="100">
        <v>94.882642655000012</v>
      </c>
    </row>
    <row r="63" spans="1:58" s="29" customFormat="1" x14ac:dyDescent="0.25">
      <c r="A63" s="37" t="s">
        <v>190</v>
      </c>
      <c r="B63" s="59">
        <v>554.52839402799987</v>
      </c>
      <c r="C63" s="74">
        <v>0</v>
      </c>
      <c r="D63" s="74">
        <v>72.319648833999992</v>
      </c>
      <c r="E63" s="60">
        <v>11.577276553000001</v>
      </c>
      <c r="F63" s="61">
        <v>31.734939313999998</v>
      </c>
      <c r="G63" s="61">
        <v>1.5445073250000001</v>
      </c>
      <c r="H63" s="61">
        <v>0</v>
      </c>
      <c r="I63" s="62">
        <v>27.462925641999998</v>
      </c>
      <c r="J63" s="74">
        <v>309.77190691099997</v>
      </c>
      <c r="K63" s="74">
        <v>158.136355286</v>
      </c>
      <c r="L63" s="60">
        <v>71.680310281999994</v>
      </c>
      <c r="M63" s="61">
        <v>26.328077609000001</v>
      </c>
      <c r="N63" s="61">
        <v>8.2725179870000005</v>
      </c>
      <c r="O63" s="61">
        <v>2.1116311080000001</v>
      </c>
      <c r="P63" s="61">
        <v>1.930634156</v>
      </c>
      <c r="Q63" s="61">
        <v>3.2326897510000001</v>
      </c>
      <c r="R63" s="61">
        <v>40.526162665000001</v>
      </c>
      <c r="S63" s="63">
        <v>4.0543317280000002</v>
      </c>
      <c r="T63" s="162">
        <v>14.300482997</v>
      </c>
      <c r="U63" s="52">
        <v>565.30997813700003</v>
      </c>
      <c r="V63" s="52">
        <v>0.51774672099999997</v>
      </c>
      <c r="W63" s="52">
        <v>73.133127052333336</v>
      </c>
      <c r="X63" s="121">
        <v>12.156097959</v>
      </c>
      <c r="Y63" s="121">
        <v>33.228421764333333</v>
      </c>
      <c r="Z63" s="121">
        <v>1.339537062</v>
      </c>
      <c r="AA63" s="121">
        <v>0.13347060866666666</v>
      </c>
      <c r="AB63" s="121">
        <v>26.275599658333334</v>
      </c>
      <c r="AC63" s="52">
        <v>321.94523870833331</v>
      </c>
      <c r="AD63" s="52">
        <v>157.11743225000001</v>
      </c>
      <c r="AE63" s="121">
        <v>71.519372133333334</v>
      </c>
      <c r="AF63" s="121">
        <v>27.759223919666667</v>
      </c>
      <c r="AG63" s="121">
        <v>13.821951622333335</v>
      </c>
      <c r="AH63" s="121">
        <v>1.7319627686666665</v>
      </c>
      <c r="AI63" s="121">
        <v>1.1955181136666668</v>
      </c>
      <c r="AJ63" s="121">
        <v>5.0010695189999996</v>
      </c>
      <c r="AK63" s="121">
        <v>30.912451370666663</v>
      </c>
      <c r="AL63" s="121">
        <v>5.1758828026666661</v>
      </c>
      <c r="AM63" s="52">
        <v>12.596433405333334</v>
      </c>
      <c r="AN63" s="53">
        <v>3239.8409557959999</v>
      </c>
      <c r="AO63" s="53">
        <v>4.0331219110000003</v>
      </c>
      <c r="AP63" s="53">
        <v>375.23003489000007</v>
      </c>
      <c r="AQ63" s="122">
        <v>76.373968501999997</v>
      </c>
      <c r="AR63" s="122">
        <v>150.25382807600002</v>
      </c>
      <c r="AS63" s="122">
        <v>20.011908042000002</v>
      </c>
      <c r="AT63" s="122">
        <v>1.946178382</v>
      </c>
      <c r="AU63" s="122">
        <v>126.64415188800001</v>
      </c>
      <c r="AV63" s="53">
        <v>1432.263207855</v>
      </c>
      <c r="AW63" s="53">
        <v>1388.301489275</v>
      </c>
      <c r="AX63" s="122">
        <v>759.85575822599992</v>
      </c>
      <c r="AY63" s="122">
        <v>189.999454055</v>
      </c>
      <c r="AZ63" s="122">
        <v>158.09668835400001</v>
      </c>
      <c r="BA63" s="122">
        <v>7.6740823630000001</v>
      </c>
      <c r="BB63" s="122">
        <v>2.0144048950000002</v>
      </c>
      <c r="BC63" s="122">
        <v>51.311030759999994</v>
      </c>
      <c r="BD63" s="122">
        <v>193.44839359599999</v>
      </c>
      <c r="BE63" s="122">
        <v>25.901677025999998</v>
      </c>
      <c r="BF63" s="53">
        <v>40.013101864999996</v>
      </c>
    </row>
    <row r="64" spans="1:58" s="29" customFormat="1" x14ac:dyDescent="0.25">
      <c r="A64" s="37" t="s">
        <v>191</v>
      </c>
      <c r="B64" s="59">
        <v>498.09648009400001</v>
      </c>
      <c r="C64" s="74">
        <v>0.93151044599999999</v>
      </c>
      <c r="D64" s="74">
        <v>73.105889691000002</v>
      </c>
      <c r="E64" s="60">
        <v>4.2747604450000001</v>
      </c>
      <c r="F64" s="61">
        <v>36.635967717</v>
      </c>
      <c r="G64" s="61">
        <v>6.1479689439999996</v>
      </c>
      <c r="H64" s="61">
        <v>0</v>
      </c>
      <c r="I64" s="62">
        <v>26.047192585000001</v>
      </c>
      <c r="J64" s="74">
        <v>299.39571587500001</v>
      </c>
      <c r="K64" s="74">
        <v>117.424197189</v>
      </c>
      <c r="L64" s="60">
        <v>63.383816471999999</v>
      </c>
      <c r="M64" s="61">
        <v>19.693446963</v>
      </c>
      <c r="N64" s="61">
        <v>3.8127937510000001</v>
      </c>
      <c r="O64" s="61">
        <v>2.0376791010000002</v>
      </c>
      <c r="P64" s="61">
        <v>0.93151044599999999</v>
      </c>
      <c r="Q64" s="61">
        <v>1.039825614</v>
      </c>
      <c r="R64" s="61">
        <v>23.357989324999998</v>
      </c>
      <c r="S64" s="63">
        <v>3.1671355170000002</v>
      </c>
      <c r="T64" s="162">
        <v>7.2391668930000002</v>
      </c>
      <c r="U64" s="52">
        <v>511.09198190766665</v>
      </c>
      <c r="V64" s="52">
        <v>0.28659940833333336</v>
      </c>
      <c r="W64" s="52">
        <v>74.339616261666663</v>
      </c>
      <c r="X64" s="121">
        <v>8.1865241399999995</v>
      </c>
      <c r="Y64" s="121">
        <v>35.954868962999996</v>
      </c>
      <c r="Z64" s="121">
        <v>4.5022662956666659</v>
      </c>
      <c r="AA64" s="121">
        <v>0</v>
      </c>
      <c r="AB64" s="121">
        <v>25.695956863000003</v>
      </c>
      <c r="AC64" s="52">
        <v>290.51427472199998</v>
      </c>
      <c r="AD64" s="52">
        <v>137.73567887966666</v>
      </c>
      <c r="AE64" s="121">
        <v>66.805938050999998</v>
      </c>
      <c r="AF64" s="121">
        <v>22.542370829666666</v>
      </c>
      <c r="AG64" s="121">
        <v>6.9094319430000004</v>
      </c>
      <c r="AH64" s="121">
        <v>2.8471636373333333</v>
      </c>
      <c r="AI64" s="121">
        <v>0.98974435100000002</v>
      </c>
      <c r="AJ64" s="121">
        <v>1.5334858403333333</v>
      </c>
      <c r="AK64" s="121">
        <v>30.997428850666665</v>
      </c>
      <c r="AL64" s="121">
        <v>5.1101153766666672</v>
      </c>
      <c r="AM64" s="52">
        <v>8.2158126360000008</v>
      </c>
      <c r="AN64" s="53">
        <v>3155.0490223950001</v>
      </c>
      <c r="AO64" s="53">
        <v>5.1001708099999998</v>
      </c>
      <c r="AP64" s="53">
        <v>414.42043372699999</v>
      </c>
      <c r="AQ64" s="122">
        <v>68.719647679999994</v>
      </c>
      <c r="AR64" s="122">
        <v>170.134739717</v>
      </c>
      <c r="AS64" s="122">
        <v>40.153523145999998</v>
      </c>
      <c r="AT64" s="122">
        <v>0</v>
      </c>
      <c r="AU64" s="122">
        <v>135.41252318400001</v>
      </c>
      <c r="AV64" s="53">
        <v>1425.071385903</v>
      </c>
      <c r="AW64" s="53">
        <v>1243.1661076790001</v>
      </c>
      <c r="AX64" s="122">
        <v>569.96730208400004</v>
      </c>
      <c r="AY64" s="122">
        <v>206.71606131499999</v>
      </c>
      <c r="AZ64" s="122">
        <v>118.62456846199998</v>
      </c>
      <c r="BA64" s="122">
        <v>15.980093326999999</v>
      </c>
      <c r="BB64" s="122">
        <v>2.025467903</v>
      </c>
      <c r="BC64" s="122">
        <v>47.114301599000001</v>
      </c>
      <c r="BD64" s="122">
        <v>258.22688497500002</v>
      </c>
      <c r="BE64" s="122">
        <v>24.511428013999996</v>
      </c>
      <c r="BF64" s="53">
        <v>67.290924275999998</v>
      </c>
    </row>
    <row r="65" spans="1:58" s="29" customFormat="1" x14ac:dyDescent="0.25">
      <c r="A65" s="37" t="s">
        <v>192</v>
      </c>
      <c r="B65" s="59">
        <v>520.39780763199997</v>
      </c>
      <c r="C65" s="74">
        <v>0</v>
      </c>
      <c r="D65" s="74">
        <v>79.151815174000006</v>
      </c>
      <c r="E65" s="60">
        <v>7.665640915</v>
      </c>
      <c r="F65" s="61">
        <v>33.913527664999997</v>
      </c>
      <c r="G65" s="61">
        <v>10.788531361</v>
      </c>
      <c r="H65" s="61">
        <v>0</v>
      </c>
      <c r="I65" s="62">
        <v>26.784115233000001</v>
      </c>
      <c r="J65" s="74">
        <v>299.56559968699997</v>
      </c>
      <c r="K65" s="74">
        <v>134.77293048600001</v>
      </c>
      <c r="L65" s="60">
        <v>73.29037323</v>
      </c>
      <c r="M65" s="61">
        <v>30.434921876000001</v>
      </c>
      <c r="N65" s="61">
        <v>6.7391452940000001</v>
      </c>
      <c r="O65" s="61">
        <v>3.2181698660000002</v>
      </c>
      <c r="P65" s="61">
        <v>1.765396041</v>
      </c>
      <c r="Q65" s="61">
        <v>1.09481925</v>
      </c>
      <c r="R65" s="61">
        <v>13.718537269</v>
      </c>
      <c r="S65" s="63">
        <v>4.5115676599999999</v>
      </c>
      <c r="T65" s="162">
        <v>6.9074622850000003</v>
      </c>
      <c r="U65" s="52">
        <v>494.00667412133333</v>
      </c>
      <c r="V65" s="52">
        <v>0.53871774933333327</v>
      </c>
      <c r="W65" s="52">
        <v>74.88566848633333</v>
      </c>
      <c r="X65" s="121">
        <v>4.6834245203333333</v>
      </c>
      <c r="Y65" s="121">
        <v>35.490359648666661</v>
      </c>
      <c r="Z65" s="121">
        <v>9.0297216173333332</v>
      </c>
      <c r="AA65" s="121">
        <v>0</v>
      </c>
      <c r="AB65" s="121">
        <v>25.682162700000003</v>
      </c>
      <c r="AC65" s="52">
        <v>292.42720234766671</v>
      </c>
      <c r="AD65" s="52">
        <v>119.977590667</v>
      </c>
      <c r="AE65" s="121">
        <v>55.789248139333324</v>
      </c>
      <c r="AF65" s="121">
        <v>22.702991459333333</v>
      </c>
      <c r="AG65" s="121">
        <v>9.0158001060000004</v>
      </c>
      <c r="AH65" s="121">
        <v>2.9338145999999998</v>
      </c>
      <c r="AI65" s="121">
        <v>1.4717658010000001</v>
      </c>
      <c r="AJ65" s="121">
        <v>2.8856690006666668</v>
      </c>
      <c r="AK65" s="121">
        <v>20.566042363333334</v>
      </c>
      <c r="AL65" s="121">
        <v>4.6122591973333336</v>
      </c>
      <c r="AM65" s="52">
        <v>6.1774948710000004</v>
      </c>
      <c r="AN65" s="53">
        <v>3143.0787821439999</v>
      </c>
      <c r="AO65" s="53">
        <v>3.975971521</v>
      </c>
      <c r="AP65" s="53">
        <v>443.80067118800002</v>
      </c>
      <c r="AQ65" s="122">
        <v>35.402055314000002</v>
      </c>
      <c r="AR65" s="122">
        <v>164.19600022499998</v>
      </c>
      <c r="AS65" s="122">
        <v>59.560347822999994</v>
      </c>
      <c r="AT65" s="122">
        <v>0</v>
      </c>
      <c r="AU65" s="122">
        <v>184.64226782600002</v>
      </c>
      <c r="AV65" s="53">
        <v>1394.2590478689999</v>
      </c>
      <c r="AW65" s="53">
        <v>1278.0657461629996</v>
      </c>
      <c r="AX65" s="122">
        <v>556.92246189799994</v>
      </c>
      <c r="AY65" s="122">
        <v>297.71243372499998</v>
      </c>
      <c r="AZ65" s="122">
        <v>164.96396330600001</v>
      </c>
      <c r="BA65" s="122">
        <v>14.138067899999999</v>
      </c>
      <c r="BB65" s="122">
        <v>4.9114545019999998</v>
      </c>
      <c r="BC65" s="122">
        <v>47.094630078999998</v>
      </c>
      <c r="BD65" s="122">
        <v>160.51723789100001</v>
      </c>
      <c r="BE65" s="122">
        <v>31.805496861999998</v>
      </c>
      <c r="BF65" s="53">
        <v>22.977345403000001</v>
      </c>
    </row>
    <row r="66" spans="1:58" s="105" customFormat="1" x14ac:dyDescent="0.25">
      <c r="A66" s="98" t="s">
        <v>193</v>
      </c>
      <c r="B66" s="99">
        <v>503.05990665900003</v>
      </c>
      <c r="C66" s="100">
        <v>0</v>
      </c>
      <c r="D66" s="100">
        <v>76.629315081000001</v>
      </c>
      <c r="E66" s="101">
        <v>13.336611005</v>
      </c>
      <c r="F66" s="102">
        <v>26.242796768000002</v>
      </c>
      <c r="G66" s="102">
        <v>5.3447103470000004</v>
      </c>
      <c r="H66" s="102">
        <v>0</v>
      </c>
      <c r="I66" s="103">
        <v>31.705196960999999</v>
      </c>
      <c r="J66" s="100">
        <v>279.245209171</v>
      </c>
      <c r="K66" s="100">
        <v>141.17611812999999</v>
      </c>
      <c r="L66" s="101">
        <v>70.192253581000003</v>
      </c>
      <c r="M66" s="102">
        <v>25.273031752000001</v>
      </c>
      <c r="N66" s="102">
        <v>5.5916399779999999</v>
      </c>
      <c r="O66" s="102">
        <v>1.0825512859999999</v>
      </c>
      <c r="P66" s="102">
        <v>0</v>
      </c>
      <c r="Q66" s="102">
        <v>3.3145490529999999</v>
      </c>
      <c r="R66" s="102">
        <v>31.763047779000001</v>
      </c>
      <c r="S66" s="104">
        <v>3.9590447009999998</v>
      </c>
      <c r="T66" s="163">
        <v>6.0092642769999998</v>
      </c>
      <c r="U66" s="100">
        <v>513.82996221533324</v>
      </c>
      <c r="V66" s="100">
        <v>0.35840647199999998</v>
      </c>
      <c r="W66" s="100">
        <v>82.861052057333339</v>
      </c>
      <c r="X66" s="120">
        <v>11.981047938333333</v>
      </c>
      <c r="Y66" s="120">
        <v>32.146595425999998</v>
      </c>
      <c r="Z66" s="120">
        <v>6.8294338523333336</v>
      </c>
      <c r="AA66" s="120">
        <v>0</v>
      </c>
      <c r="AB66" s="120">
        <v>31.903974840666667</v>
      </c>
      <c r="AC66" s="100">
        <v>282.02413625033336</v>
      </c>
      <c r="AD66" s="100">
        <v>144.33729936833333</v>
      </c>
      <c r="AE66" s="120">
        <v>70.421002644333342</v>
      </c>
      <c r="AF66" s="120">
        <v>25.771097561666664</v>
      </c>
      <c r="AG66" s="120">
        <v>10.565874811</v>
      </c>
      <c r="AH66" s="120">
        <v>2.5290415803333333</v>
      </c>
      <c r="AI66" s="120">
        <v>0</v>
      </c>
      <c r="AJ66" s="120">
        <v>2.8881243759999999</v>
      </c>
      <c r="AK66" s="120">
        <v>26.612163710000001</v>
      </c>
      <c r="AL66" s="120">
        <v>5.5499946849999988</v>
      </c>
      <c r="AM66" s="100">
        <v>4.249068067333333</v>
      </c>
      <c r="AN66" s="100">
        <v>3443.5036537189999</v>
      </c>
      <c r="AO66" s="100">
        <v>3.0015808690000001</v>
      </c>
      <c r="AP66" s="100">
        <v>457.21611585200009</v>
      </c>
      <c r="AQ66" s="120">
        <v>59.342083931000005</v>
      </c>
      <c r="AR66" s="120">
        <v>172.01104768900001</v>
      </c>
      <c r="AS66" s="120">
        <v>44.492981905999997</v>
      </c>
      <c r="AT66" s="120">
        <v>0</v>
      </c>
      <c r="AU66" s="120">
        <v>181.37000232599999</v>
      </c>
      <c r="AV66" s="100">
        <v>1273.3122946349999</v>
      </c>
      <c r="AW66" s="100">
        <v>1698.8503031150001</v>
      </c>
      <c r="AX66" s="120">
        <v>640.70459620500003</v>
      </c>
      <c r="AY66" s="120">
        <v>295.68030870500002</v>
      </c>
      <c r="AZ66" s="120">
        <v>188.94771628300001</v>
      </c>
      <c r="BA66" s="120">
        <v>7.7779840789999994</v>
      </c>
      <c r="BB66" s="120">
        <v>0</v>
      </c>
      <c r="BC66" s="120">
        <v>21.878808139</v>
      </c>
      <c r="BD66" s="120">
        <v>482.87226432400001</v>
      </c>
      <c r="BE66" s="120">
        <v>60.988625380000002</v>
      </c>
      <c r="BF66" s="100">
        <v>11.123359248</v>
      </c>
    </row>
    <row r="67" spans="1:58" s="29" customFormat="1" x14ac:dyDescent="0.25">
      <c r="A67" s="37" t="s">
        <v>194</v>
      </c>
      <c r="B67" s="59">
        <v>538.55396567499997</v>
      </c>
      <c r="C67" s="74">
        <v>0</v>
      </c>
      <c r="D67" s="74">
        <v>62.767760831000004</v>
      </c>
      <c r="E67" s="60">
        <v>4.182501072</v>
      </c>
      <c r="F67" s="61">
        <v>25.432548721</v>
      </c>
      <c r="G67" s="61">
        <v>2.904711024</v>
      </c>
      <c r="H67" s="61">
        <v>0.96823700800000001</v>
      </c>
      <c r="I67" s="62">
        <v>29.279763006</v>
      </c>
      <c r="J67" s="74">
        <v>301.813762381</v>
      </c>
      <c r="K67" s="74">
        <v>164.56671152999996</v>
      </c>
      <c r="L67" s="60">
        <v>86.243279772999998</v>
      </c>
      <c r="M67" s="61">
        <v>33.853354437</v>
      </c>
      <c r="N67" s="61">
        <v>8.9351239069999995</v>
      </c>
      <c r="O67" s="61">
        <v>1.0590092280000001</v>
      </c>
      <c r="P67" s="61">
        <v>0.96823700800000001</v>
      </c>
      <c r="Q67" s="61">
        <v>4.5394553689999997</v>
      </c>
      <c r="R67" s="61">
        <v>23.739771964999999</v>
      </c>
      <c r="S67" s="63">
        <v>5.2284798429999997</v>
      </c>
      <c r="T67" s="162">
        <v>9.4057309329999992</v>
      </c>
      <c r="U67" s="52">
        <v>508.69099372466661</v>
      </c>
      <c r="V67" s="52">
        <v>0</v>
      </c>
      <c r="W67" s="52">
        <v>58.394090991000006</v>
      </c>
      <c r="X67" s="121">
        <v>7.1299396736666667</v>
      </c>
      <c r="Y67" s="121">
        <v>21.507506294666666</v>
      </c>
      <c r="Z67" s="121">
        <v>3.6963217866666671</v>
      </c>
      <c r="AA67" s="121">
        <v>0.20246969166666665</v>
      </c>
      <c r="AB67" s="121">
        <v>25.857853544333334</v>
      </c>
      <c r="AC67" s="52">
        <v>285.79382181933335</v>
      </c>
      <c r="AD67" s="52">
        <v>156.24340665100002</v>
      </c>
      <c r="AE67" s="121">
        <v>76.069015308000004</v>
      </c>
      <c r="AF67" s="121">
        <v>27.56899533533333</v>
      </c>
      <c r="AG67" s="121">
        <v>9.1057848816666667</v>
      </c>
      <c r="AH67" s="121">
        <v>0.26954744866666669</v>
      </c>
      <c r="AI67" s="121">
        <v>0.91943168533333319</v>
      </c>
      <c r="AJ67" s="121">
        <v>4.8646939263333335</v>
      </c>
      <c r="AK67" s="121">
        <v>31.651609525333338</v>
      </c>
      <c r="AL67" s="121">
        <v>5.7943285403333347</v>
      </c>
      <c r="AM67" s="52">
        <v>8.2596742633333324</v>
      </c>
      <c r="AN67" s="53">
        <v>3223.9339609819999</v>
      </c>
      <c r="AO67" s="53">
        <v>0</v>
      </c>
      <c r="AP67" s="53">
        <v>376.12871461399999</v>
      </c>
      <c r="AQ67" s="122">
        <v>38.384445499999998</v>
      </c>
      <c r="AR67" s="122">
        <v>136.50997650900001</v>
      </c>
      <c r="AS67" s="122">
        <v>27.654685218000001</v>
      </c>
      <c r="AT67" s="122">
        <v>1.9429749380000001</v>
      </c>
      <c r="AU67" s="122">
        <v>171.63663244899999</v>
      </c>
      <c r="AV67" s="53">
        <v>1332.919719474</v>
      </c>
      <c r="AW67" s="53">
        <v>1490.5299587029999</v>
      </c>
      <c r="AX67" s="122">
        <v>682.42371431900006</v>
      </c>
      <c r="AY67" s="122">
        <v>276.868119885</v>
      </c>
      <c r="AZ67" s="122">
        <v>172.25864507099999</v>
      </c>
      <c r="BA67" s="122">
        <v>2.0819554829999998</v>
      </c>
      <c r="BB67" s="122">
        <v>2.827091765</v>
      </c>
      <c r="BC67" s="122">
        <v>20.141033679</v>
      </c>
      <c r="BD67" s="122">
        <v>296.87562084800004</v>
      </c>
      <c r="BE67" s="122">
        <v>37.053777652999997</v>
      </c>
      <c r="BF67" s="53">
        <v>24.355568191</v>
      </c>
    </row>
    <row r="68" spans="1:58" x14ac:dyDescent="0.25">
      <c r="A68" s="37" t="s">
        <v>195</v>
      </c>
      <c r="B68" s="59">
        <v>469.91104413400001</v>
      </c>
      <c r="C68" s="74">
        <v>0.92458288399999999</v>
      </c>
      <c r="D68" s="74">
        <v>62.692222575000002</v>
      </c>
      <c r="E68" s="60">
        <v>3.3879622930000002</v>
      </c>
      <c r="F68" s="61">
        <v>23.484395488000001</v>
      </c>
      <c r="G68" s="61">
        <v>5.9173304560000002</v>
      </c>
      <c r="H68" s="61">
        <v>0.92458288399999999</v>
      </c>
      <c r="I68" s="62">
        <v>28.977951453999999</v>
      </c>
      <c r="J68" s="74">
        <v>250.50010058699999</v>
      </c>
      <c r="K68" s="74">
        <v>146.58793423300003</v>
      </c>
      <c r="L68" s="60">
        <v>76.397201455000001</v>
      </c>
      <c r="M68" s="61">
        <v>24.038096087</v>
      </c>
      <c r="N68" s="61">
        <v>9.1244619960000009</v>
      </c>
      <c r="O68" s="61">
        <v>2.0225250579999998</v>
      </c>
      <c r="P68" s="61">
        <v>0</v>
      </c>
      <c r="Q68" s="61">
        <v>5.3668811119999997</v>
      </c>
      <c r="R68" s="61">
        <v>25.015854105999999</v>
      </c>
      <c r="S68" s="63">
        <v>4.6229144189999998</v>
      </c>
      <c r="T68" s="162">
        <v>9.206203855</v>
      </c>
      <c r="U68" s="52">
        <v>515.2155763136667</v>
      </c>
      <c r="V68" s="52">
        <v>0.21423058066666667</v>
      </c>
      <c r="W68" s="52">
        <v>68.721507191666674</v>
      </c>
      <c r="X68" s="121">
        <v>3.8707278360000004</v>
      </c>
      <c r="Y68" s="121">
        <v>28.113246867666664</v>
      </c>
      <c r="Z68" s="121">
        <v>5.7481113373333335</v>
      </c>
      <c r="AA68" s="121">
        <v>0.93780309399999995</v>
      </c>
      <c r="AB68" s="121">
        <v>30.051618056666666</v>
      </c>
      <c r="AC68" s="52">
        <v>270.5728872636667</v>
      </c>
      <c r="AD68" s="52">
        <v>167.63608718333336</v>
      </c>
      <c r="AE68" s="121">
        <v>84.384304372666662</v>
      </c>
      <c r="AF68" s="121">
        <v>31.270367486333338</v>
      </c>
      <c r="AG68" s="121">
        <v>10.064767162333334</v>
      </c>
      <c r="AH68" s="121">
        <v>1.0642430353333332</v>
      </c>
      <c r="AI68" s="121">
        <v>0.89841530233333333</v>
      </c>
      <c r="AJ68" s="121">
        <v>4.829530249666667</v>
      </c>
      <c r="AK68" s="121">
        <v>28.627681246333335</v>
      </c>
      <c r="AL68" s="121">
        <v>6.4967783283333338</v>
      </c>
      <c r="AM68" s="52">
        <v>8.0708640943333325</v>
      </c>
      <c r="AN68" s="53">
        <v>3516.444834809</v>
      </c>
      <c r="AO68" s="53">
        <v>3.8941256959999997</v>
      </c>
      <c r="AP68" s="53">
        <v>485.30500492900001</v>
      </c>
      <c r="AQ68" s="122">
        <v>54.459078065</v>
      </c>
      <c r="AR68" s="122">
        <v>166.978563151</v>
      </c>
      <c r="AS68" s="122">
        <v>42.277765186000003</v>
      </c>
      <c r="AT68" s="122">
        <v>4.9865792790000008</v>
      </c>
      <c r="AU68" s="122">
        <v>216.60301924800001</v>
      </c>
      <c r="AV68" s="53">
        <v>1423.3514681219999</v>
      </c>
      <c r="AW68" s="53">
        <v>1571.1319546929999</v>
      </c>
      <c r="AX68" s="122">
        <v>627.53721096699996</v>
      </c>
      <c r="AY68" s="122">
        <v>276.896971124</v>
      </c>
      <c r="AZ68" s="122">
        <v>200.87954298599999</v>
      </c>
      <c r="BA68" s="122">
        <v>12.101908726</v>
      </c>
      <c r="BB68" s="122">
        <v>3.0730974529999999</v>
      </c>
      <c r="BC68" s="122">
        <v>30.514148698</v>
      </c>
      <c r="BD68" s="122">
        <v>397.86352636800001</v>
      </c>
      <c r="BE68" s="122">
        <v>22.265548371000001</v>
      </c>
      <c r="BF68" s="53">
        <v>32.762281368999993</v>
      </c>
    </row>
    <row r="69" spans="1:58" x14ac:dyDescent="0.25">
      <c r="A69" s="37" t="s">
        <v>196</v>
      </c>
      <c r="B69" s="59">
        <v>578.75913113599995</v>
      </c>
      <c r="C69" s="74">
        <v>0</v>
      </c>
      <c r="D69" s="74">
        <v>75.206272667999997</v>
      </c>
      <c r="E69" s="60">
        <v>8.7951774670000002</v>
      </c>
      <c r="F69" s="61">
        <v>30.106255272999999</v>
      </c>
      <c r="G69" s="61">
        <v>5.3077127700000002</v>
      </c>
      <c r="H69" s="61">
        <v>0</v>
      </c>
      <c r="I69" s="62">
        <v>30.997127158000001</v>
      </c>
      <c r="J69" s="74">
        <v>318.753819292</v>
      </c>
      <c r="K69" s="74">
        <v>170.95405296000001</v>
      </c>
      <c r="L69" s="60">
        <v>80.314032824999998</v>
      </c>
      <c r="M69" s="61">
        <v>31.395525030999998</v>
      </c>
      <c r="N69" s="61">
        <v>9.7522865420000002</v>
      </c>
      <c r="O69" s="61">
        <v>4.9452647909999996</v>
      </c>
      <c r="P69" s="61">
        <v>0.98290977199999996</v>
      </c>
      <c r="Q69" s="61">
        <v>6.8026499600000001</v>
      </c>
      <c r="R69" s="61">
        <v>29.094687816</v>
      </c>
      <c r="S69" s="63">
        <v>7.6666962229999998</v>
      </c>
      <c r="T69" s="162">
        <v>13.844986216000001</v>
      </c>
      <c r="U69" s="52">
        <v>530.56955450866667</v>
      </c>
      <c r="V69" s="52">
        <v>0.23254972133333332</v>
      </c>
      <c r="W69" s="52">
        <v>70.209539123333343</v>
      </c>
      <c r="X69" s="121">
        <v>6.7919911086666671</v>
      </c>
      <c r="Y69" s="121">
        <v>27.398215763</v>
      </c>
      <c r="Z69" s="121">
        <v>4.6771378050000001</v>
      </c>
      <c r="AA69" s="121">
        <v>0.80322186133333329</v>
      </c>
      <c r="AB69" s="121">
        <v>30.53897258533333</v>
      </c>
      <c r="AC69" s="52">
        <v>280.44987535166666</v>
      </c>
      <c r="AD69" s="52">
        <v>169.90186076433332</v>
      </c>
      <c r="AE69" s="121">
        <v>84.076720785666666</v>
      </c>
      <c r="AF69" s="121">
        <v>27.642301552666666</v>
      </c>
      <c r="AG69" s="121">
        <v>11.396637090666667</v>
      </c>
      <c r="AH69" s="121">
        <v>4.6607122816666662</v>
      </c>
      <c r="AI69" s="121">
        <v>1.4378224036666669</v>
      </c>
      <c r="AJ69" s="121">
        <v>7.2932531563333329</v>
      </c>
      <c r="AK69" s="121">
        <v>27.302961948</v>
      </c>
      <c r="AL69" s="121">
        <v>6.0914515456666658</v>
      </c>
      <c r="AM69" s="52">
        <v>9.7757295479999993</v>
      </c>
      <c r="AN69" s="53">
        <v>3626.0147606749997</v>
      </c>
      <c r="AO69" s="53">
        <v>1.975754032</v>
      </c>
      <c r="AP69" s="53">
        <v>503.89473828999996</v>
      </c>
      <c r="AQ69" s="122">
        <v>73.355769323999994</v>
      </c>
      <c r="AR69" s="122">
        <v>164.30985655199999</v>
      </c>
      <c r="AS69" s="122">
        <v>33.783725614000005</v>
      </c>
      <c r="AT69" s="122">
        <v>1.975754032</v>
      </c>
      <c r="AU69" s="122">
        <v>230.469632768</v>
      </c>
      <c r="AV69" s="53">
        <v>1507.3519536190001</v>
      </c>
      <c r="AW69" s="53">
        <v>1580.4589883309998</v>
      </c>
      <c r="AX69" s="122">
        <v>672.35656225699995</v>
      </c>
      <c r="AY69" s="122">
        <v>248.85005418599999</v>
      </c>
      <c r="AZ69" s="122">
        <v>169.739988536</v>
      </c>
      <c r="BA69" s="122">
        <v>52.545545712999996</v>
      </c>
      <c r="BB69" s="122">
        <v>2.9768198610000001</v>
      </c>
      <c r="BC69" s="122">
        <v>53.053552347999997</v>
      </c>
      <c r="BD69" s="122">
        <v>341.25563382499996</v>
      </c>
      <c r="BE69" s="122">
        <v>39.680831605000002</v>
      </c>
      <c r="BF69" s="53">
        <v>32.333326403000001</v>
      </c>
    </row>
    <row r="70" spans="1:58" s="106" customFormat="1" x14ac:dyDescent="0.25">
      <c r="A70" s="98" t="s">
        <v>197</v>
      </c>
      <c r="B70" s="99">
        <v>580.95445824199999</v>
      </c>
      <c r="C70" s="100">
        <v>0</v>
      </c>
      <c r="D70" s="100">
        <v>80.916001092000002</v>
      </c>
      <c r="E70" s="101">
        <v>12.466591834999999</v>
      </c>
      <c r="F70" s="102">
        <v>29.55451034</v>
      </c>
      <c r="G70" s="102">
        <v>8.4775959289999996</v>
      </c>
      <c r="H70" s="102">
        <v>0</v>
      </c>
      <c r="I70" s="103">
        <v>30.417302987999999</v>
      </c>
      <c r="J70" s="100">
        <v>305.75665293700001</v>
      </c>
      <c r="K70" s="100">
        <v>188.05738992699997</v>
      </c>
      <c r="L70" s="101">
        <v>77.351494958999993</v>
      </c>
      <c r="M70" s="102">
        <v>34.026569854999998</v>
      </c>
      <c r="N70" s="102">
        <v>11.955963359</v>
      </c>
      <c r="O70" s="102">
        <v>6.4690957310000003</v>
      </c>
      <c r="P70" s="102">
        <v>0.98576696900000005</v>
      </c>
      <c r="Q70" s="102">
        <v>8.8031282789999992</v>
      </c>
      <c r="R70" s="102">
        <v>40.579235027000003</v>
      </c>
      <c r="S70" s="104">
        <v>7.8861357480000001</v>
      </c>
      <c r="T70" s="163">
        <v>6.224414286</v>
      </c>
      <c r="U70" s="100">
        <v>578.85415615699992</v>
      </c>
      <c r="V70" s="100">
        <v>0.26695259700000001</v>
      </c>
      <c r="W70" s="100">
        <v>78.68703305133333</v>
      </c>
      <c r="X70" s="120">
        <v>11.512618916666668</v>
      </c>
      <c r="Y70" s="120">
        <v>30.219341288999999</v>
      </c>
      <c r="Z70" s="120">
        <v>5.9882642713333327</v>
      </c>
      <c r="AA70" s="120">
        <v>0.15636690033333334</v>
      </c>
      <c r="AB70" s="120">
        <v>30.810441674</v>
      </c>
      <c r="AC70" s="100">
        <v>297.33486725566667</v>
      </c>
      <c r="AD70" s="100">
        <v>192.76173526600002</v>
      </c>
      <c r="AE70" s="120">
        <v>83.977443665666669</v>
      </c>
      <c r="AF70" s="120">
        <v>39.340040430666669</v>
      </c>
      <c r="AG70" s="120">
        <v>10.826200301666667</v>
      </c>
      <c r="AH70" s="120">
        <v>5.9840937333333342</v>
      </c>
      <c r="AI70" s="120">
        <v>1.2903841203333333</v>
      </c>
      <c r="AJ70" s="120">
        <v>8.5072087459999999</v>
      </c>
      <c r="AK70" s="120">
        <v>34.369988193333334</v>
      </c>
      <c r="AL70" s="120">
        <v>8.4663760750000012</v>
      </c>
      <c r="AM70" s="100">
        <v>9.8035679869999992</v>
      </c>
      <c r="AN70" s="100">
        <v>4136.8777451509995</v>
      </c>
      <c r="AO70" s="100">
        <v>2.9937083199999996</v>
      </c>
      <c r="AP70" s="100">
        <v>587.60527891300001</v>
      </c>
      <c r="AQ70" s="120">
        <v>98.283453155999993</v>
      </c>
      <c r="AR70" s="120">
        <v>197.88616478699998</v>
      </c>
      <c r="AS70" s="120">
        <v>40.731598687000002</v>
      </c>
      <c r="AT70" s="120">
        <v>1.0081241999999999</v>
      </c>
      <c r="AU70" s="120">
        <v>249.69593808300002</v>
      </c>
      <c r="AV70" s="100">
        <v>1494.1489803229999</v>
      </c>
      <c r="AW70" s="100">
        <v>2013.1900777199999</v>
      </c>
      <c r="AX70" s="120">
        <v>745.61569440900007</v>
      </c>
      <c r="AY70" s="120">
        <v>365.00343624300001</v>
      </c>
      <c r="AZ70" s="120">
        <v>216.31746875300001</v>
      </c>
      <c r="BA70" s="120">
        <v>67.472222818000006</v>
      </c>
      <c r="BB70" s="120">
        <v>5.9367536730000001</v>
      </c>
      <c r="BC70" s="120">
        <v>89.068067793999987</v>
      </c>
      <c r="BD70" s="120">
        <v>459.185829119</v>
      </c>
      <c r="BE70" s="120">
        <v>64.590604911</v>
      </c>
      <c r="BF70" s="100">
        <v>38.939699875000002</v>
      </c>
    </row>
    <row r="71" spans="1:58" x14ac:dyDescent="0.25">
      <c r="A71" s="37" t="s">
        <v>198</v>
      </c>
      <c r="B71" s="59">
        <v>563.35126851300004</v>
      </c>
      <c r="C71" s="74">
        <v>0</v>
      </c>
      <c r="D71" s="74">
        <v>85.854682993000011</v>
      </c>
      <c r="E71" s="60">
        <v>9.4980392059999996</v>
      </c>
      <c r="F71" s="61">
        <v>27.397938439000001</v>
      </c>
      <c r="G71" s="61">
        <v>10.433129189000001</v>
      </c>
      <c r="H71" s="61">
        <v>0</v>
      </c>
      <c r="I71" s="62">
        <v>38.525576159000003</v>
      </c>
      <c r="J71" s="74">
        <v>271.03007305900002</v>
      </c>
      <c r="K71" s="74">
        <v>185.19249028000002</v>
      </c>
      <c r="L71" s="60">
        <v>91.800102385000002</v>
      </c>
      <c r="M71" s="61">
        <v>36.669722937000003</v>
      </c>
      <c r="N71" s="61">
        <v>7.1137335869999996</v>
      </c>
      <c r="O71" s="61">
        <v>7.5357212589999998</v>
      </c>
      <c r="P71" s="61">
        <v>1.181108965</v>
      </c>
      <c r="Q71" s="61">
        <v>4.6145652589999999</v>
      </c>
      <c r="R71" s="61">
        <v>29.387733594</v>
      </c>
      <c r="S71" s="63">
        <v>6.8898022939999999</v>
      </c>
      <c r="T71" s="162">
        <v>21.274022180999999</v>
      </c>
      <c r="U71" s="52">
        <v>580.40351170066663</v>
      </c>
      <c r="V71" s="52">
        <v>0.10569093033333334</v>
      </c>
      <c r="W71" s="52">
        <v>85.808403632000008</v>
      </c>
      <c r="X71" s="121">
        <v>10.090387076333334</v>
      </c>
      <c r="Y71" s="121">
        <v>29.131901214666669</v>
      </c>
      <c r="Z71" s="121">
        <v>9.7382667509999994</v>
      </c>
      <c r="AA71" s="121">
        <v>0.28058580133333333</v>
      </c>
      <c r="AB71" s="121">
        <v>36.567262788666675</v>
      </c>
      <c r="AC71" s="52">
        <v>279.89570709533331</v>
      </c>
      <c r="AD71" s="52">
        <v>203.91759752800002</v>
      </c>
      <c r="AE71" s="121">
        <v>99.949706291666686</v>
      </c>
      <c r="AF71" s="121">
        <v>40.551062266999999</v>
      </c>
      <c r="AG71" s="121">
        <v>9.1271111200000004</v>
      </c>
      <c r="AH71" s="121">
        <v>6.7428254553333344</v>
      </c>
      <c r="AI71" s="121">
        <v>1.8449895213333332</v>
      </c>
      <c r="AJ71" s="121">
        <v>6.5168527433333336</v>
      </c>
      <c r="AK71" s="121">
        <v>32.235030879666667</v>
      </c>
      <c r="AL71" s="121">
        <v>6.9500192496666662</v>
      </c>
      <c r="AM71" s="52">
        <v>10.676112515</v>
      </c>
      <c r="AN71" s="53">
        <v>4265.2812553809999</v>
      </c>
      <c r="AO71" s="53">
        <v>1.918962058</v>
      </c>
      <c r="AP71" s="53">
        <v>635.02355944999999</v>
      </c>
      <c r="AQ71" s="122">
        <v>74.722488362000007</v>
      </c>
      <c r="AR71" s="122">
        <v>191.859603187</v>
      </c>
      <c r="AS71" s="122">
        <v>70.039202716999995</v>
      </c>
      <c r="AT71" s="122">
        <v>3.0666482940000002</v>
      </c>
      <c r="AU71" s="122">
        <v>295.33561688999998</v>
      </c>
      <c r="AV71" s="53">
        <v>1330.309800064</v>
      </c>
      <c r="AW71" s="53">
        <v>2179.9789862110001</v>
      </c>
      <c r="AX71" s="122">
        <v>842.2673559970001</v>
      </c>
      <c r="AY71" s="122">
        <v>377.79118593899994</v>
      </c>
      <c r="AZ71" s="122">
        <v>249.66711179700002</v>
      </c>
      <c r="BA71" s="122">
        <v>51.328574131000003</v>
      </c>
      <c r="BB71" s="122">
        <v>10.141486039</v>
      </c>
      <c r="BC71" s="122">
        <v>29.664684667</v>
      </c>
      <c r="BD71" s="122">
        <v>534.31590031999997</v>
      </c>
      <c r="BE71" s="122">
        <v>84.802687320999993</v>
      </c>
      <c r="BF71" s="53">
        <v>118.04994759799999</v>
      </c>
    </row>
    <row r="72" spans="1:58" x14ac:dyDescent="0.25">
      <c r="A72" s="37" t="s">
        <v>199</v>
      </c>
      <c r="B72" s="59">
        <v>604.03006544799996</v>
      </c>
      <c r="C72" s="74">
        <v>0</v>
      </c>
      <c r="D72" s="74">
        <v>85.076236770000008</v>
      </c>
      <c r="E72" s="60">
        <v>14.518012511</v>
      </c>
      <c r="F72" s="61">
        <v>19.203310623</v>
      </c>
      <c r="G72" s="61">
        <v>4.2979756399999998</v>
      </c>
      <c r="H72" s="61">
        <v>0</v>
      </c>
      <c r="I72" s="62">
        <v>47.056937996000002</v>
      </c>
      <c r="J72" s="74">
        <v>277.402258475</v>
      </c>
      <c r="K72" s="74">
        <v>233.836570454</v>
      </c>
      <c r="L72" s="60">
        <v>122.642988722</v>
      </c>
      <c r="M72" s="61">
        <v>36.660942583000001</v>
      </c>
      <c r="N72" s="61">
        <v>8.7450896609999997</v>
      </c>
      <c r="O72" s="61">
        <v>12.263245711</v>
      </c>
      <c r="P72" s="61">
        <v>0</v>
      </c>
      <c r="Q72" s="61">
        <v>5.632129859</v>
      </c>
      <c r="R72" s="61">
        <v>37.614406084000002</v>
      </c>
      <c r="S72" s="63">
        <v>10.277767834</v>
      </c>
      <c r="T72" s="162">
        <v>7.7149997490000004</v>
      </c>
      <c r="U72" s="52">
        <v>600.54158331966676</v>
      </c>
      <c r="V72" s="52">
        <v>0.53511543233333336</v>
      </c>
      <c r="W72" s="52">
        <v>81.12968227733333</v>
      </c>
      <c r="X72" s="121">
        <v>10.539205466666667</v>
      </c>
      <c r="Y72" s="121">
        <v>26.804048436666665</v>
      </c>
      <c r="Z72" s="121">
        <v>6.6971533556666669</v>
      </c>
      <c r="AA72" s="121">
        <v>0</v>
      </c>
      <c r="AB72" s="121">
        <v>37.089275018333332</v>
      </c>
      <c r="AC72" s="52">
        <v>265.19441242700003</v>
      </c>
      <c r="AD72" s="52">
        <v>242.47778548700001</v>
      </c>
      <c r="AE72" s="121">
        <v>129.35089098633333</v>
      </c>
      <c r="AF72" s="121">
        <v>40.169051684333333</v>
      </c>
      <c r="AG72" s="121">
        <v>13.659895683666667</v>
      </c>
      <c r="AH72" s="121">
        <v>8.0650043769999993</v>
      </c>
      <c r="AI72" s="121">
        <v>1.2070236576666666</v>
      </c>
      <c r="AJ72" s="121">
        <v>5.494081217333334</v>
      </c>
      <c r="AK72" s="121">
        <v>38.285384069000003</v>
      </c>
      <c r="AL72" s="121">
        <v>6.2464538116666661</v>
      </c>
      <c r="AM72" s="52">
        <v>11.204587695999999</v>
      </c>
      <c r="AN72" s="53">
        <v>4314.7937221330003</v>
      </c>
      <c r="AO72" s="53">
        <v>6.0083932410000003</v>
      </c>
      <c r="AP72" s="53">
        <v>604.23487016399997</v>
      </c>
      <c r="AQ72" s="122">
        <v>89.365959239999995</v>
      </c>
      <c r="AR72" s="122">
        <v>164.26536811400001</v>
      </c>
      <c r="AS72" s="122">
        <v>63.889182662000003</v>
      </c>
      <c r="AT72" s="122">
        <v>0</v>
      </c>
      <c r="AU72" s="122">
        <v>286.71436014800003</v>
      </c>
      <c r="AV72" s="53">
        <v>1426.6239116719998</v>
      </c>
      <c r="AW72" s="53">
        <v>2200.2001068259997</v>
      </c>
      <c r="AX72" s="122">
        <v>975.344836074</v>
      </c>
      <c r="AY72" s="122">
        <v>389.68231163100006</v>
      </c>
      <c r="AZ72" s="122">
        <v>286.551224322</v>
      </c>
      <c r="BA72" s="122">
        <v>67.073918823</v>
      </c>
      <c r="BB72" s="122">
        <v>5.1441426520000002</v>
      </c>
      <c r="BC72" s="122">
        <v>45.970475527999994</v>
      </c>
      <c r="BD72" s="122">
        <v>395.160026964</v>
      </c>
      <c r="BE72" s="122">
        <v>35.273170831999998</v>
      </c>
      <c r="BF72" s="53">
        <v>77.726440229999994</v>
      </c>
    </row>
    <row r="73" spans="1:58" x14ac:dyDescent="0.25">
      <c r="A73" s="37" t="s">
        <v>200</v>
      </c>
      <c r="B73" s="59">
        <v>606.24394458999996</v>
      </c>
      <c r="C73" s="74">
        <v>0</v>
      </c>
      <c r="D73" s="74">
        <v>67.612225088000002</v>
      </c>
      <c r="E73" s="60">
        <v>9.6269483319999996</v>
      </c>
      <c r="F73" s="61">
        <v>29.577267032000002</v>
      </c>
      <c r="G73" s="61">
        <v>6.5850892400000003</v>
      </c>
      <c r="H73" s="61">
        <v>0</v>
      </c>
      <c r="I73" s="62">
        <v>21.822920484000001</v>
      </c>
      <c r="J73" s="74">
        <v>306.07949408600001</v>
      </c>
      <c r="K73" s="74">
        <v>222.67459155899999</v>
      </c>
      <c r="L73" s="60">
        <v>96.238692681000003</v>
      </c>
      <c r="M73" s="61">
        <v>58.876813210000002</v>
      </c>
      <c r="N73" s="61">
        <v>12.572703895</v>
      </c>
      <c r="O73" s="61">
        <v>12.286517607</v>
      </c>
      <c r="P73" s="61">
        <v>3.4862237149999999</v>
      </c>
      <c r="Q73" s="61">
        <v>6.7021975310000004</v>
      </c>
      <c r="R73" s="61">
        <v>24.764279109</v>
      </c>
      <c r="S73" s="63">
        <v>7.7471638110000001</v>
      </c>
      <c r="T73" s="162">
        <v>9.8776338569999993</v>
      </c>
      <c r="U73" s="52">
        <v>608.52896355900009</v>
      </c>
      <c r="V73" s="52">
        <v>9.1795711999999988E-2</v>
      </c>
      <c r="W73" s="52">
        <v>71.352310086333333</v>
      </c>
      <c r="X73" s="121">
        <v>12.240706099333332</v>
      </c>
      <c r="Y73" s="121">
        <v>21.485313211666664</v>
      </c>
      <c r="Z73" s="121">
        <v>6.8869149940000005</v>
      </c>
      <c r="AA73" s="121">
        <v>1.52993E-2</v>
      </c>
      <c r="AB73" s="121">
        <v>30.724076481333331</v>
      </c>
      <c r="AC73" s="52">
        <v>285.67068708933334</v>
      </c>
      <c r="AD73" s="52">
        <v>239.93479634066665</v>
      </c>
      <c r="AE73" s="121">
        <v>109.04637966799999</v>
      </c>
      <c r="AF73" s="121">
        <v>51.464894956333332</v>
      </c>
      <c r="AG73" s="121">
        <v>16.043351293333334</v>
      </c>
      <c r="AH73" s="121">
        <v>15.097833992666665</v>
      </c>
      <c r="AI73" s="121">
        <v>2.5263703320000004</v>
      </c>
      <c r="AJ73" s="121">
        <v>7.3568485093333331</v>
      </c>
      <c r="AK73" s="121">
        <v>29.549439263</v>
      </c>
      <c r="AL73" s="121">
        <v>8.8496783259999994</v>
      </c>
      <c r="AM73" s="52">
        <v>11.479374330666667</v>
      </c>
      <c r="AN73" s="53">
        <v>4206.1531588689995</v>
      </c>
      <c r="AO73" s="53">
        <v>1.887291598</v>
      </c>
      <c r="AP73" s="53">
        <v>513.34862086899989</v>
      </c>
      <c r="AQ73" s="122">
        <v>102.11317376299999</v>
      </c>
      <c r="AR73" s="122">
        <v>134.13013469399999</v>
      </c>
      <c r="AS73" s="122">
        <v>51.743831970999999</v>
      </c>
      <c r="AT73" s="122">
        <v>0.94364579900000001</v>
      </c>
      <c r="AU73" s="122">
        <v>224.417834642</v>
      </c>
      <c r="AV73" s="53">
        <v>1423.969979192</v>
      </c>
      <c r="AW73" s="53">
        <v>2216.0403966699996</v>
      </c>
      <c r="AX73" s="122">
        <v>877.95544738199999</v>
      </c>
      <c r="AY73" s="122">
        <v>401.47644649599999</v>
      </c>
      <c r="AZ73" s="122">
        <v>339.870750509</v>
      </c>
      <c r="BA73" s="122">
        <v>139.13195521599999</v>
      </c>
      <c r="BB73" s="122">
        <v>7.0554558610000004</v>
      </c>
      <c r="BC73" s="122">
        <v>46.559755710000005</v>
      </c>
      <c r="BD73" s="122">
        <v>353.32999208299998</v>
      </c>
      <c r="BE73" s="122">
        <v>50.660593413000001</v>
      </c>
      <c r="BF73" s="53">
        <v>50.90687054</v>
      </c>
    </row>
    <row r="74" spans="1:58" s="106" customFormat="1" x14ac:dyDescent="0.25">
      <c r="A74" s="98" t="s">
        <v>201</v>
      </c>
      <c r="B74" s="99">
        <v>644.92786986900001</v>
      </c>
      <c r="C74" s="100">
        <v>0.19643265600000001</v>
      </c>
      <c r="D74" s="100">
        <v>78.523754952999994</v>
      </c>
      <c r="E74" s="101">
        <v>7.7084204879999998</v>
      </c>
      <c r="F74" s="102">
        <v>26.331107896999999</v>
      </c>
      <c r="G74" s="102">
        <v>7.8573062340000002</v>
      </c>
      <c r="H74" s="102">
        <v>0.982163279</v>
      </c>
      <c r="I74" s="103">
        <v>35.644757054999999</v>
      </c>
      <c r="J74" s="100">
        <v>337.11291649999998</v>
      </c>
      <c r="K74" s="100">
        <v>221.70047935899998</v>
      </c>
      <c r="L74" s="101">
        <v>89.301390988999998</v>
      </c>
      <c r="M74" s="102">
        <v>67.400488562999996</v>
      </c>
      <c r="N74" s="102">
        <v>8.0998420150000001</v>
      </c>
      <c r="O74" s="102">
        <v>10.312714432</v>
      </c>
      <c r="P74" s="102">
        <v>0.982163279</v>
      </c>
      <c r="Q74" s="102">
        <v>10.305862133</v>
      </c>
      <c r="R74" s="102">
        <v>29.208605616</v>
      </c>
      <c r="S74" s="104">
        <v>6.0894123320000002</v>
      </c>
      <c r="T74" s="163">
        <v>7.3942864009999996</v>
      </c>
      <c r="U74" s="100">
        <v>616.81168595400004</v>
      </c>
      <c r="V74" s="100">
        <v>0.33912958333333337</v>
      </c>
      <c r="W74" s="100">
        <v>69.49857465733335</v>
      </c>
      <c r="X74" s="120">
        <v>9.6435244056666676</v>
      </c>
      <c r="Y74" s="120">
        <v>24.283850244000003</v>
      </c>
      <c r="Z74" s="120">
        <v>6.4408833613333334</v>
      </c>
      <c r="AA74" s="120">
        <v>1.4581145386666667</v>
      </c>
      <c r="AB74" s="120">
        <v>27.672202107666664</v>
      </c>
      <c r="AC74" s="100">
        <v>310.3620653173333</v>
      </c>
      <c r="AD74" s="100">
        <v>222.80544995599999</v>
      </c>
      <c r="AE74" s="120">
        <v>90.636258437666655</v>
      </c>
      <c r="AF74" s="120">
        <v>60.961315261333333</v>
      </c>
      <c r="AG74" s="120">
        <v>15.468696683000003</v>
      </c>
      <c r="AH74" s="120">
        <v>11.047976670333334</v>
      </c>
      <c r="AI74" s="120">
        <v>1.5240591933333334</v>
      </c>
      <c r="AJ74" s="120">
        <v>8.0440310676666673</v>
      </c>
      <c r="AK74" s="120">
        <v>27.227836818333333</v>
      </c>
      <c r="AL74" s="120">
        <v>7.8952758243333347</v>
      </c>
      <c r="AM74" s="100">
        <v>13.806466440000001</v>
      </c>
      <c r="AN74" s="100">
        <v>4148.2921921109992</v>
      </c>
      <c r="AO74" s="100">
        <v>2.0741915980000001</v>
      </c>
      <c r="AP74" s="100">
        <v>456.80524713699992</v>
      </c>
      <c r="AQ74" s="120">
        <v>67.189188478000005</v>
      </c>
      <c r="AR74" s="120">
        <v>159.49086948199999</v>
      </c>
      <c r="AS74" s="120">
        <v>48.864285791</v>
      </c>
      <c r="AT74" s="120">
        <v>9.9721909919999998</v>
      </c>
      <c r="AU74" s="120">
        <v>171.28871239399999</v>
      </c>
      <c r="AV74" s="100">
        <v>1455.714487922</v>
      </c>
      <c r="AW74" s="100">
        <v>2130.6514972799996</v>
      </c>
      <c r="AX74" s="120">
        <v>780.56221490899998</v>
      </c>
      <c r="AY74" s="120">
        <v>531.97173020499997</v>
      </c>
      <c r="AZ74" s="120">
        <v>297.705283033</v>
      </c>
      <c r="BA74" s="120">
        <v>82.089134762</v>
      </c>
      <c r="BB74" s="120">
        <v>9.2233301179999998</v>
      </c>
      <c r="BC74" s="120">
        <v>60.708664722000002</v>
      </c>
      <c r="BD74" s="120">
        <v>219.8055013</v>
      </c>
      <c r="BE74" s="120">
        <v>148.58563823100002</v>
      </c>
      <c r="BF74" s="100">
        <v>103.04676817399999</v>
      </c>
    </row>
    <row r="75" spans="1:58" x14ac:dyDescent="0.25">
      <c r="A75" s="37" t="s">
        <v>202</v>
      </c>
      <c r="B75" s="59">
        <v>629.41632761000005</v>
      </c>
      <c r="C75" s="74">
        <v>0</v>
      </c>
      <c r="D75" s="74">
        <v>78.775827355000004</v>
      </c>
      <c r="E75" s="60">
        <v>17.860376493</v>
      </c>
      <c r="F75" s="61">
        <v>26.552994121000001</v>
      </c>
      <c r="G75" s="61">
        <v>3.3616198659999998</v>
      </c>
      <c r="H75" s="61">
        <v>0.98871172500000004</v>
      </c>
      <c r="I75" s="62">
        <v>30.012125149999999</v>
      </c>
      <c r="J75" s="74">
        <v>301.88999634200002</v>
      </c>
      <c r="K75" s="74">
        <v>233.86333022300002</v>
      </c>
      <c r="L75" s="60">
        <v>94.242142588999997</v>
      </c>
      <c r="M75" s="61">
        <v>72.466092149000005</v>
      </c>
      <c r="N75" s="61">
        <v>8.0445264049999992</v>
      </c>
      <c r="O75" s="61">
        <v>10.814034496</v>
      </c>
      <c r="P75" s="61">
        <v>1.9774234509999999</v>
      </c>
      <c r="Q75" s="61">
        <v>11.919724617</v>
      </c>
      <c r="R75" s="61">
        <v>28.071631474</v>
      </c>
      <c r="S75" s="63">
        <v>6.3277550419999997</v>
      </c>
      <c r="T75" s="162">
        <v>14.887173689999999</v>
      </c>
      <c r="U75" s="52">
        <v>645.98484171899997</v>
      </c>
      <c r="V75" s="52">
        <v>1.6180900000000002E-2</v>
      </c>
      <c r="W75" s="52">
        <v>76.148846553333328</v>
      </c>
      <c r="X75" s="121">
        <v>11.437537459</v>
      </c>
      <c r="Y75" s="121">
        <v>27.344315497333337</v>
      </c>
      <c r="Z75" s="121">
        <v>4.3274960473333337</v>
      </c>
      <c r="AA75" s="121">
        <v>0.429613517</v>
      </c>
      <c r="AB75" s="121">
        <v>32.60988403266667</v>
      </c>
      <c r="AC75" s="52">
        <v>315.42923317933332</v>
      </c>
      <c r="AD75" s="52">
        <v>242.9853649473333</v>
      </c>
      <c r="AE75" s="121">
        <v>95.950967894333345</v>
      </c>
      <c r="AF75" s="121">
        <v>62.887512655999991</v>
      </c>
      <c r="AG75" s="121">
        <v>18.016557133333333</v>
      </c>
      <c r="AH75" s="121">
        <v>10.654854062666667</v>
      </c>
      <c r="AI75" s="121">
        <v>1.1984518606666665</v>
      </c>
      <c r="AJ75" s="121">
        <v>10.735954997666667</v>
      </c>
      <c r="AK75" s="121">
        <v>33.839479793999999</v>
      </c>
      <c r="AL75" s="121">
        <v>9.7015865486666666</v>
      </c>
      <c r="AM75" s="52">
        <v>11.405216139000002</v>
      </c>
      <c r="AN75" s="53">
        <v>3971.4471133899997</v>
      </c>
      <c r="AO75" s="53">
        <v>0.99070475099999999</v>
      </c>
      <c r="AP75" s="53">
        <v>406.88796064600001</v>
      </c>
      <c r="AQ75" s="122">
        <v>64.149563264999998</v>
      </c>
      <c r="AR75" s="122">
        <v>103.84485145400001</v>
      </c>
      <c r="AS75" s="122">
        <v>30.185955670999999</v>
      </c>
      <c r="AT75" s="122">
        <v>2.8189930520000002</v>
      </c>
      <c r="AU75" s="122">
        <v>205.88859720400001</v>
      </c>
      <c r="AV75" s="53">
        <v>1260.9062795240002</v>
      </c>
      <c r="AW75" s="53">
        <v>2237.8564233910001</v>
      </c>
      <c r="AX75" s="122">
        <v>768.43698836900001</v>
      </c>
      <c r="AY75" s="122">
        <v>452.40127312099997</v>
      </c>
      <c r="AZ75" s="122">
        <v>327.585708619</v>
      </c>
      <c r="BA75" s="122">
        <v>74.666930136000005</v>
      </c>
      <c r="BB75" s="122">
        <v>0.92256112700000004</v>
      </c>
      <c r="BC75" s="122">
        <v>17.728849256</v>
      </c>
      <c r="BD75" s="122">
        <v>383.02999488500001</v>
      </c>
      <c r="BE75" s="122">
        <v>213.084117878</v>
      </c>
      <c r="BF75" s="53">
        <v>64.805745078000001</v>
      </c>
    </row>
    <row r="76" spans="1:58" x14ac:dyDescent="0.25">
      <c r="A76" s="37" t="s">
        <v>203</v>
      </c>
      <c r="B76" s="59">
        <v>696.66058131399996</v>
      </c>
      <c r="C76" s="74">
        <v>0</v>
      </c>
      <c r="D76" s="74">
        <v>97.919641915</v>
      </c>
      <c r="E76" s="60">
        <v>12.443808556</v>
      </c>
      <c r="F76" s="61">
        <v>25.268537640000002</v>
      </c>
      <c r="G76" s="61">
        <v>6.1737477629999997</v>
      </c>
      <c r="H76" s="61">
        <v>0.187083266</v>
      </c>
      <c r="I76" s="62">
        <v>53.846464689999998</v>
      </c>
      <c r="J76" s="74">
        <v>339.50370545300001</v>
      </c>
      <c r="K76" s="74">
        <v>244.016673989</v>
      </c>
      <c r="L76" s="60">
        <v>87.951291337000001</v>
      </c>
      <c r="M76" s="61">
        <v>74.979338618</v>
      </c>
      <c r="N76" s="61">
        <v>10.376973015000001</v>
      </c>
      <c r="O76" s="61">
        <v>6.1386696499999998</v>
      </c>
      <c r="P76" s="61">
        <v>0.93541632799999996</v>
      </c>
      <c r="Q76" s="61">
        <v>7.5181368119999998</v>
      </c>
      <c r="R76" s="61">
        <v>40.588937190000003</v>
      </c>
      <c r="S76" s="63">
        <v>15.527911038999999</v>
      </c>
      <c r="T76" s="162">
        <v>15.220559957000001</v>
      </c>
      <c r="U76" s="52">
        <v>673.75957953399995</v>
      </c>
      <c r="V76" s="52">
        <v>0.13588990166666667</v>
      </c>
      <c r="W76" s="52">
        <v>84.043987571000002</v>
      </c>
      <c r="X76" s="121">
        <v>15.723435500000001</v>
      </c>
      <c r="Y76" s="121">
        <v>28.568474805333334</v>
      </c>
      <c r="Z76" s="121">
        <v>4.9477015213333333</v>
      </c>
      <c r="AA76" s="121">
        <v>0.78133356433333334</v>
      </c>
      <c r="AB76" s="121">
        <v>34.023042179999997</v>
      </c>
      <c r="AC76" s="52">
        <v>322.00451225666666</v>
      </c>
      <c r="AD76" s="52">
        <v>253.29677862266666</v>
      </c>
      <c r="AE76" s="121">
        <v>88.933555504666671</v>
      </c>
      <c r="AF76" s="121">
        <v>78.694089170666658</v>
      </c>
      <c r="AG76" s="121">
        <v>17.27163045</v>
      </c>
      <c r="AH76" s="121">
        <v>9.3488839546666664</v>
      </c>
      <c r="AI76" s="121">
        <v>1.326830588</v>
      </c>
      <c r="AJ76" s="121">
        <v>8.3317561866666683</v>
      </c>
      <c r="AK76" s="121">
        <v>38.368695733000003</v>
      </c>
      <c r="AL76" s="121">
        <v>11.021337035</v>
      </c>
      <c r="AM76" s="52">
        <v>14.278411181999999</v>
      </c>
      <c r="AN76" s="53">
        <v>3985.1678854589995</v>
      </c>
      <c r="AO76" s="53">
        <v>0.98369395699999995</v>
      </c>
      <c r="AP76" s="53">
        <v>461.99536060299999</v>
      </c>
      <c r="AQ76" s="122">
        <v>59.61978422</v>
      </c>
      <c r="AR76" s="122">
        <v>126.136992147</v>
      </c>
      <c r="AS76" s="122">
        <v>55.447737563999993</v>
      </c>
      <c r="AT76" s="122">
        <v>9.9424263429999993</v>
      </c>
      <c r="AU76" s="122">
        <v>210.84842032900002</v>
      </c>
      <c r="AV76" s="53">
        <v>1305.687861122</v>
      </c>
      <c r="AW76" s="53">
        <v>2150.5852824120002</v>
      </c>
      <c r="AX76" s="122">
        <v>776.88940215399987</v>
      </c>
      <c r="AY76" s="122">
        <v>403.35414305500001</v>
      </c>
      <c r="AZ76" s="122">
        <v>377.46820091699999</v>
      </c>
      <c r="BA76" s="122">
        <v>76.968948881999992</v>
      </c>
      <c r="BB76" s="122">
        <v>4.051284302</v>
      </c>
      <c r="BC76" s="122">
        <v>71.747993680000008</v>
      </c>
      <c r="BD76" s="122">
        <v>382.47815923500002</v>
      </c>
      <c r="BE76" s="122">
        <v>57.627150187000005</v>
      </c>
      <c r="BF76" s="53">
        <v>65.915687364999997</v>
      </c>
    </row>
    <row r="77" spans="1:58" x14ac:dyDescent="0.25">
      <c r="A77" s="37" t="s">
        <v>204</v>
      </c>
      <c r="B77" s="59">
        <v>656.65277712199997</v>
      </c>
      <c r="C77" s="74">
        <v>0.39512657000000001</v>
      </c>
      <c r="D77" s="74">
        <v>88.191464468999996</v>
      </c>
      <c r="E77" s="60">
        <v>18.424603757</v>
      </c>
      <c r="F77" s="61">
        <v>28.296924891</v>
      </c>
      <c r="G77" s="61">
        <v>5.9268985479999996</v>
      </c>
      <c r="H77" s="61">
        <v>0.987816425</v>
      </c>
      <c r="I77" s="62">
        <v>34.555220847999998</v>
      </c>
      <c r="J77" s="74">
        <v>320.74733444700001</v>
      </c>
      <c r="K77" s="74">
        <v>240.60169994899999</v>
      </c>
      <c r="L77" s="60">
        <v>102.449829475</v>
      </c>
      <c r="M77" s="61">
        <v>64.334346753000005</v>
      </c>
      <c r="N77" s="61">
        <v>9.5366323679999994</v>
      </c>
      <c r="O77" s="61">
        <v>5.402121073</v>
      </c>
      <c r="P77" s="61">
        <v>0.987816425</v>
      </c>
      <c r="Q77" s="61">
        <v>4.63125096</v>
      </c>
      <c r="R77" s="61">
        <v>41.603469083</v>
      </c>
      <c r="S77" s="63">
        <v>11.656233812</v>
      </c>
      <c r="T77" s="162">
        <v>6.7171516870000003</v>
      </c>
      <c r="U77" s="52">
        <v>670.46795723366665</v>
      </c>
      <c r="V77" s="52">
        <v>0.121309818</v>
      </c>
      <c r="W77" s="52">
        <v>88.547697457666672</v>
      </c>
      <c r="X77" s="121">
        <v>14.785300797</v>
      </c>
      <c r="Y77" s="121">
        <v>26.631815064999998</v>
      </c>
      <c r="Z77" s="121">
        <v>5.5798943813333324</v>
      </c>
      <c r="AA77" s="121">
        <v>0.18194513333333337</v>
      </c>
      <c r="AB77" s="121">
        <v>41.368742081000001</v>
      </c>
      <c r="AC77" s="52">
        <v>308.73235816233336</v>
      </c>
      <c r="AD77" s="52">
        <v>263.00387154733329</v>
      </c>
      <c r="AE77" s="121">
        <v>114.05992422499999</v>
      </c>
      <c r="AF77" s="121">
        <v>70.62071744666666</v>
      </c>
      <c r="AG77" s="121">
        <v>14.999568954999999</v>
      </c>
      <c r="AH77" s="121">
        <v>7.7863673589999998</v>
      </c>
      <c r="AI77" s="121">
        <v>1.136836626</v>
      </c>
      <c r="AJ77" s="121">
        <v>6.1692643599999997</v>
      </c>
      <c r="AK77" s="121">
        <v>36.128344997999996</v>
      </c>
      <c r="AL77" s="121">
        <v>12.102847577666667</v>
      </c>
      <c r="AM77" s="52">
        <v>10.062720248333333</v>
      </c>
      <c r="AN77" s="53">
        <v>4263.0743351149995</v>
      </c>
      <c r="AO77" s="53">
        <v>1.9815940000000001</v>
      </c>
      <c r="AP77" s="53">
        <v>468.98909257500003</v>
      </c>
      <c r="AQ77" s="122">
        <v>77.204276110999999</v>
      </c>
      <c r="AR77" s="122">
        <v>134.35077582299999</v>
      </c>
      <c r="AS77" s="122">
        <v>25.637627817000002</v>
      </c>
      <c r="AT77" s="122">
        <v>3.041184007</v>
      </c>
      <c r="AU77" s="122">
        <v>228.75522881699999</v>
      </c>
      <c r="AV77" s="53">
        <v>1340.207154084</v>
      </c>
      <c r="AW77" s="53">
        <v>2410.9506752000002</v>
      </c>
      <c r="AX77" s="122">
        <v>1017.2281991369999</v>
      </c>
      <c r="AY77" s="122">
        <v>368.92970567999998</v>
      </c>
      <c r="AZ77" s="122">
        <v>295.51427263199997</v>
      </c>
      <c r="BA77" s="122">
        <v>75.294637890999994</v>
      </c>
      <c r="BB77" s="122">
        <v>3.0781772539999999</v>
      </c>
      <c r="BC77" s="122">
        <v>39.802215875000002</v>
      </c>
      <c r="BD77" s="122">
        <v>535.42658008399997</v>
      </c>
      <c r="BE77" s="122">
        <v>75.676886647000003</v>
      </c>
      <c r="BF77" s="53">
        <v>40.945819255999993</v>
      </c>
    </row>
    <row r="78" spans="1:58" s="106" customFormat="1" x14ac:dyDescent="0.25">
      <c r="A78" s="98" t="s">
        <v>205</v>
      </c>
      <c r="B78" s="99">
        <v>678.92458354099995</v>
      </c>
      <c r="C78" s="100">
        <v>0.17472209999999999</v>
      </c>
      <c r="D78" s="100">
        <v>85.976128836000001</v>
      </c>
      <c r="E78" s="101">
        <v>17.673998062999999</v>
      </c>
      <c r="F78" s="102">
        <v>28.900751831000001</v>
      </c>
      <c r="G78" s="102">
        <v>3.152382062</v>
      </c>
      <c r="H78" s="102">
        <v>0</v>
      </c>
      <c r="I78" s="103">
        <v>36.24899688</v>
      </c>
      <c r="J78" s="100">
        <v>335.06349790000002</v>
      </c>
      <c r="K78" s="100">
        <v>254.55224570600001</v>
      </c>
      <c r="L78" s="101">
        <v>84.386152717000002</v>
      </c>
      <c r="M78" s="102">
        <v>59.708591822000002</v>
      </c>
      <c r="N78" s="102">
        <v>31.319628773000002</v>
      </c>
      <c r="O78" s="102">
        <v>6.3376363529999997</v>
      </c>
      <c r="P78" s="102">
        <v>2.343526346</v>
      </c>
      <c r="Q78" s="102">
        <v>7.364650965</v>
      </c>
      <c r="R78" s="102">
        <v>53.304578139999997</v>
      </c>
      <c r="S78" s="104">
        <v>9.7874805899999995</v>
      </c>
      <c r="T78" s="163">
        <v>3.1579889990000001</v>
      </c>
      <c r="U78" s="100">
        <v>649.78444345066657</v>
      </c>
      <c r="V78" s="100">
        <v>0.56415114266666666</v>
      </c>
      <c r="W78" s="100">
        <v>85.151341341333335</v>
      </c>
      <c r="X78" s="120">
        <v>15.954927692333333</v>
      </c>
      <c r="Y78" s="120">
        <v>27.701508774999997</v>
      </c>
      <c r="Z78" s="120">
        <v>4.4429048773333335</v>
      </c>
      <c r="AA78" s="120">
        <v>0.43588587366666665</v>
      </c>
      <c r="AB78" s="120">
        <v>36.616114123000003</v>
      </c>
      <c r="AC78" s="100">
        <v>312.52103755666667</v>
      </c>
      <c r="AD78" s="100">
        <v>246.26972416933336</v>
      </c>
      <c r="AE78" s="120">
        <v>93.308474749666672</v>
      </c>
      <c r="AF78" s="120">
        <v>59.686989993666664</v>
      </c>
      <c r="AG78" s="120">
        <v>23.633030042333331</v>
      </c>
      <c r="AH78" s="120">
        <v>7.3525735029999995</v>
      </c>
      <c r="AI78" s="120">
        <v>2.1100309203333332</v>
      </c>
      <c r="AJ78" s="120">
        <v>6.2210484670000001</v>
      </c>
      <c r="AK78" s="120">
        <v>40.229268276999996</v>
      </c>
      <c r="AL78" s="120">
        <v>13.728308216333334</v>
      </c>
      <c r="AM78" s="100">
        <v>5.2781892406666673</v>
      </c>
      <c r="AN78" s="100">
        <v>4076.6004338280004</v>
      </c>
      <c r="AO78" s="100">
        <v>5.5163891979999997</v>
      </c>
      <c r="AP78" s="100">
        <v>400.87121919800006</v>
      </c>
      <c r="AQ78" s="120">
        <v>96.42760473300001</v>
      </c>
      <c r="AR78" s="120">
        <v>113.220056981</v>
      </c>
      <c r="AS78" s="120">
        <v>30.346251492</v>
      </c>
      <c r="AT78" s="120">
        <v>7.8722260619999993</v>
      </c>
      <c r="AU78" s="120">
        <v>153.00507993000002</v>
      </c>
      <c r="AV78" s="100">
        <v>1282.4639289520001</v>
      </c>
      <c r="AW78" s="100">
        <v>2342.114196774</v>
      </c>
      <c r="AX78" s="120">
        <v>680.98406627000008</v>
      </c>
      <c r="AY78" s="120">
        <v>369.56488982600001</v>
      </c>
      <c r="AZ78" s="120">
        <v>543.59394954599998</v>
      </c>
      <c r="BA78" s="120">
        <v>46.277697419999996</v>
      </c>
      <c r="BB78" s="120">
        <v>3.143998195</v>
      </c>
      <c r="BC78" s="120">
        <v>72.559641709999994</v>
      </c>
      <c r="BD78" s="120">
        <v>496.06163242399998</v>
      </c>
      <c r="BE78" s="120">
        <v>129.928321383</v>
      </c>
      <c r="BF78" s="100">
        <v>45.634699706000006</v>
      </c>
    </row>
    <row r="79" spans="1:58" x14ac:dyDescent="0.25">
      <c r="A79" s="37" t="s">
        <v>206</v>
      </c>
      <c r="B79" s="59">
        <v>723.03580391199989</v>
      </c>
      <c r="C79" s="74">
        <v>0</v>
      </c>
      <c r="D79" s="74">
        <v>101.097184207</v>
      </c>
      <c r="E79" s="60">
        <v>19.794213734</v>
      </c>
      <c r="F79" s="61">
        <v>29.359489576000001</v>
      </c>
      <c r="G79" s="61">
        <v>2.2134012059999999</v>
      </c>
      <c r="H79" s="61">
        <v>0.60365487399999995</v>
      </c>
      <c r="I79" s="62">
        <v>49.126424817</v>
      </c>
      <c r="J79" s="74">
        <v>376.59655203400001</v>
      </c>
      <c r="K79" s="74">
        <v>240.91526525799995</v>
      </c>
      <c r="L79" s="60">
        <v>88.299125415999995</v>
      </c>
      <c r="M79" s="61">
        <v>49.977217214</v>
      </c>
      <c r="N79" s="61">
        <v>23.078277504999999</v>
      </c>
      <c r="O79" s="61">
        <v>5.0304572869999999</v>
      </c>
      <c r="P79" s="61">
        <v>9.0548231169999998</v>
      </c>
      <c r="Q79" s="61">
        <v>8.6523865339999997</v>
      </c>
      <c r="R79" s="61">
        <v>42.536479489000001</v>
      </c>
      <c r="S79" s="63">
        <v>14.286498696000001</v>
      </c>
      <c r="T79" s="162">
        <v>4.4268024129999999</v>
      </c>
      <c r="U79" s="52">
        <v>670.1457391903333</v>
      </c>
      <c r="V79" s="52">
        <v>0</v>
      </c>
      <c r="W79" s="52">
        <v>85.979154219333338</v>
      </c>
      <c r="X79" s="121">
        <v>18.471933634333329</v>
      </c>
      <c r="Y79" s="121">
        <v>26.302875954000001</v>
      </c>
      <c r="Z79" s="121">
        <v>2.6783116543333332</v>
      </c>
      <c r="AA79" s="121">
        <v>0.56861680699999995</v>
      </c>
      <c r="AB79" s="121">
        <v>37.957416169666665</v>
      </c>
      <c r="AC79" s="52">
        <v>335.75957675700005</v>
      </c>
      <c r="AD79" s="52">
        <v>244.50988535566665</v>
      </c>
      <c r="AE79" s="121">
        <v>81.902255097999998</v>
      </c>
      <c r="AF79" s="121">
        <v>51.566697945000008</v>
      </c>
      <c r="AG79" s="121">
        <v>24.199115051000003</v>
      </c>
      <c r="AH79" s="121">
        <v>6.4228172863333342</v>
      </c>
      <c r="AI79" s="121">
        <v>8.7777941260000016</v>
      </c>
      <c r="AJ79" s="121">
        <v>11.436243386000001</v>
      </c>
      <c r="AK79" s="121">
        <v>41.656863475666668</v>
      </c>
      <c r="AL79" s="121">
        <v>18.548098987666666</v>
      </c>
      <c r="AM79" s="52">
        <v>3.8971228583333342</v>
      </c>
      <c r="AN79" s="53">
        <v>4818.4389461930004</v>
      </c>
      <c r="AO79" s="53">
        <v>0</v>
      </c>
      <c r="AP79" s="53">
        <v>441.15441231199998</v>
      </c>
      <c r="AQ79" s="122">
        <v>123.27890963300001</v>
      </c>
      <c r="AR79" s="122">
        <v>110.45606617199999</v>
      </c>
      <c r="AS79" s="122">
        <v>28.934051353000001</v>
      </c>
      <c r="AT79" s="122">
        <v>5.9318432780000006</v>
      </c>
      <c r="AU79" s="122">
        <v>172.553541876</v>
      </c>
      <c r="AV79" s="53">
        <v>1380.8421682200001</v>
      </c>
      <c r="AW79" s="53">
        <v>2937.8345976170003</v>
      </c>
      <c r="AX79" s="122">
        <v>760.97662488800006</v>
      </c>
      <c r="AY79" s="122">
        <v>359.798607172</v>
      </c>
      <c r="AZ79" s="122">
        <v>453.58914841399996</v>
      </c>
      <c r="BA79" s="122">
        <v>46.111393069000002</v>
      </c>
      <c r="BB79" s="122">
        <v>18.982803065000002</v>
      </c>
      <c r="BC79" s="122">
        <v>74.948692479000016</v>
      </c>
      <c r="BD79" s="122">
        <v>982.47057537699993</v>
      </c>
      <c r="BE79" s="122">
        <v>240.95675315299999</v>
      </c>
      <c r="BF79" s="53">
        <v>58.607768043999997</v>
      </c>
    </row>
    <row r="80" spans="1:58" x14ac:dyDescent="0.25">
      <c r="A80" s="37" t="s">
        <v>207</v>
      </c>
      <c r="B80" s="59">
        <v>720.44512731700001</v>
      </c>
      <c r="C80" s="74">
        <v>0</v>
      </c>
      <c r="D80" s="74">
        <v>125.12307241799999</v>
      </c>
      <c r="E80" s="60">
        <v>16.857904473000001</v>
      </c>
      <c r="F80" s="61">
        <v>33.232110546999998</v>
      </c>
      <c r="G80" s="61">
        <v>7.03580658</v>
      </c>
      <c r="H80" s="61">
        <v>0</v>
      </c>
      <c r="I80" s="62">
        <v>67.997250817999998</v>
      </c>
      <c r="J80" s="74">
        <v>341.03464741300002</v>
      </c>
      <c r="K80" s="74">
        <v>241.69701676400001</v>
      </c>
      <c r="L80" s="60">
        <v>72.388128816000005</v>
      </c>
      <c r="M80" s="61">
        <v>53.832500942999999</v>
      </c>
      <c r="N80" s="61">
        <v>25.287778314000001</v>
      </c>
      <c r="O80" s="61">
        <v>4.9991257280000001</v>
      </c>
      <c r="P80" s="61">
        <v>10.18340426</v>
      </c>
      <c r="Q80" s="61">
        <v>5.7397369469999999</v>
      </c>
      <c r="R80" s="61">
        <v>37.975517756000002</v>
      </c>
      <c r="S80" s="63">
        <v>31.290824000000001</v>
      </c>
      <c r="T80" s="162">
        <v>12.590390722</v>
      </c>
      <c r="U80" s="52">
        <v>693.41710451100005</v>
      </c>
      <c r="V80" s="52">
        <v>0</v>
      </c>
      <c r="W80" s="52">
        <v>114.12409912599999</v>
      </c>
      <c r="X80" s="121">
        <v>18.418067031333333</v>
      </c>
      <c r="Y80" s="121">
        <v>30.377734851</v>
      </c>
      <c r="Z80" s="121">
        <v>7.8160730126666662</v>
      </c>
      <c r="AA80" s="121">
        <v>0.54191165266666663</v>
      </c>
      <c r="AB80" s="121">
        <v>56.970312578333335</v>
      </c>
      <c r="AC80" s="52">
        <v>339.86826884733335</v>
      </c>
      <c r="AD80" s="52">
        <v>231.1074493676667</v>
      </c>
      <c r="AE80" s="121">
        <v>79.189919040999996</v>
      </c>
      <c r="AF80" s="121">
        <v>47.548624406333339</v>
      </c>
      <c r="AG80" s="121">
        <v>34.739698663333336</v>
      </c>
      <c r="AH80" s="121">
        <v>4.8870954796666668</v>
      </c>
      <c r="AI80" s="121">
        <v>4.9923455560000001</v>
      </c>
      <c r="AJ80" s="121">
        <v>7.3026032970000001</v>
      </c>
      <c r="AK80" s="121">
        <v>36.910987158000005</v>
      </c>
      <c r="AL80" s="121">
        <v>15.536175766333335</v>
      </c>
      <c r="AM80" s="52">
        <v>8.3172871700000002</v>
      </c>
      <c r="AN80" s="53">
        <v>4867.4562728299998</v>
      </c>
      <c r="AO80" s="53">
        <v>0</v>
      </c>
      <c r="AP80" s="53">
        <v>661.29728280799998</v>
      </c>
      <c r="AQ80" s="122">
        <v>131.34554259200002</v>
      </c>
      <c r="AR80" s="122">
        <v>114.55607641799999</v>
      </c>
      <c r="AS80" s="122">
        <v>68.284836455999994</v>
      </c>
      <c r="AT80" s="122">
        <v>13.818668501000001</v>
      </c>
      <c r="AU80" s="122">
        <v>333.29215884099995</v>
      </c>
      <c r="AV80" s="53">
        <v>1392.75990226</v>
      </c>
      <c r="AW80" s="53">
        <v>2702.8043060680002</v>
      </c>
      <c r="AX80" s="122">
        <v>661.72772697699997</v>
      </c>
      <c r="AY80" s="122">
        <v>381.86683582799998</v>
      </c>
      <c r="AZ80" s="122">
        <v>675.91985339400003</v>
      </c>
      <c r="BA80" s="122">
        <v>25.536498732999995</v>
      </c>
      <c r="BB80" s="122">
        <v>38.598216839999999</v>
      </c>
      <c r="BC80" s="122">
        <v>81.484852535000002</v>
      </c>
      <c r="BD80" s="122">
        <v>759.54083775300001</v>
      </c>
      <c r="BE80" s="122">
        <v>78.129484008000006</v>
      </c>
      <c r="BF80" s="53">
        <v>110.59478169400001</v>
      </c>
    </row>
    <row r="81" spans="1:58" x14ac:dyDescent="0.25">
      <c r="A81" s="37" t="s">
        <v>208</v>
      </c>
      <c r="B81" s="59">
        <v>782.23559158699993</v>
      </c>
      <c r="C81" s="74">
        <v>0</v>
      </c>
      <c r="D81" s="74">
        <v>112.42432652700001</v>
      </c>
      <c r="E81" s="60">
        <v>13.472991046000001</v>
      </c>
      <c r="F81" s="61">
        <v>37.329954892000003</v>
      </c>
      <c r="G81" s="61">
        <v>4.3465497900000001</v>
      </c>
      <c r="H81" s="61">
        <v>0.19757044500000001</v>
      </c>
      <c r="I81" s="62">
        <v>57.077260354000003</v>
      </c>
      <c r="J81" s="74">
        <v>421.216160839</v>
      </c>
      <c r="K81" s="74">
        <v>238.12387063499995</v>
      </c>
      <c r="L81" s="60">
        <v>65.279590315999997</v>
      </c>
      <c r="M81" s="61">
        <v>53.601124263999999</v>
      </c>
      <c r="N81" s="61">
        <v>21.388668512999999</v>
      </c>
      <c r="O81" s="61">
        <v>8.495529136</v>
      </c>
      <c r="P81" s="61">
        <v>6.5198246859999998</v>
      </c>
      <c r="Q81" s="61">
        <v>5.1368315710000001</v>
      </c>
      <c r="R81" s="61">
        <v>52.808426076000003</v>
      </c>
      <c r="S81" s="63">
        <v>24.893876073000001</v>
      </c>
      <c r="T81" s="162">
        <v>10.471233586</v>
      </c>
      <c r="U81" s="52">
        <v>738.55473096700007</v>
      </c>
      <c r="V81" s="52">
        <v>6.2575824666666668E-2</v>
      </c>
      <c r="W81" s="52">
        <v>127.31047430400001</v>
      </c>
      <c r="X81" s="121">
        <v>14.421019469000001</v>
      </c>
      <c r="Y81" s="121">
        <v>35.819769051333331</v>
      </c>
      <c r="Z81" s="121">
        <v>4.4556983796666669</v>
      </c>
      <c r="AA81" s="121">
        <v>0.84846494533333328</v>
      </c>
      <c r="AB81" s="121">
        <v>71.765522458666666</v>
      </c>
      <c r="AC81" s="52">
        <v>366.12385969966664</v>
      </c>
      <c r="AD81" s="52">
        <v>235.71766857033336</v>
      </c>
      <c r="AE81" s="121">
        <v>73.022440562</v>
      </c>
      <c r="AF81" s="121">
        <v>52.878706409999999</v>
      </c>
      <c r="AG81" s="121">
        <v>23.792559366333336</v>
      </c>
      <c r="AH81" s="121">
        <v>11.333213185</v>
      </c>
      <c r="AI81" s="121">
        <v>9.8574325600000012</v>
      </c>
      <c r="AJ81" s="121">
        <v>7.6545200656666665</v>
      </c>
      <c r="AK81" s="121">
        <v>34.320737771333334</v>
      </c>
      <c r="AL81" s="121">
        <v>22.85805865</v>
      </c>
      <c r="AM81" s="52">
        <v>9.340152568333334</v>
      </c>
      <c r="AN81" s="53">
        <v>4823.1981459640001</v>
      </c>
      <c r="AO81" s="53">
        <v>0.95508503899999997</v>
      </c>
      <c r="AP81" s="53">
        <v>649.31236641999999</v>
      </c>
      <c r="AQ81" s="122">
        <v>95.674710145000006</v>
      </c>
      <c r="AR81" s="122">
        <v>130.209370396</v>
      </c>
      <c r="AS81" s="122">
        <v>52.804842131000001</v>
      </c>
      <c r="AT81" s="122">
        <v>6.9822610950000001</v>
      </c>
      <c r="AU81" s="122">
        <v>363.64118265299999</v>
      </c>
      <c r="AV81" s="53">
        <v>1561.020032186</v>
      </c>
      <c r="AW81" s="53">
        <v>2545.1783351200006</v>
      </c>
      <c r="AX81" s="122">
        <v>610.56827861700003</v>
      </c>
      <c r="AY81" s="122">
        <v>395.51423584700001</v>
      </c>
      <c r="AZ81" s="122">
        <v>535.33891543100003</v>
      </c>
      <c r="BA81" s="122">
        <v>78.697245025000001</v>
      </c>
      <c r="BB81" s="122">
        <v>27.065966959000001</v>
      </c>
      <c r="BC81" s="122">
        <v>96.539098422999999</v>
      </c>
      <c r="BD81" s="122">
        <v>710.77093112600005</v>
      </c>
      <c r="BE81" s="122">
        <v>90.68366369200001</v>
      </c>
      <c r="BF81" s="53">
        <v>66.732327198999997</v>
      </c>
    </row>
    <row r="82" spans="1:58" s="106" customFormat="1" x14ac:dyDescent="0.25">
      <c r="A82" s="98" t="s">
        <v>209</v>
      </c>
      <c r="B82" s="99">
        <v>825.10232728400001</v>
      </c>
      <c r="C82" s="100">
        <v>0.19443880799999999</v>
      </c>
      <c r="D82" s="100">
        <v>112.13925213500001</v>
      </c>
      <c r="E82" s="101">
        <v>14.488415268000001</v>
      </c>
      <c r="F82" s="102">
        <v>41.764466933000001</v>
      </c>
      <c r="G82" s="102">
        <v>1.166632847</v>
      </c>
      <c r="H82" s="102">
        <v>3.1110209260000001</v>
      </c>
      <c r="I82" s="103">
        <v>51.608716160999997</v>
      </c>
      <c r="J82" s="100">
        <v>463.41413626799999</v>
      </c>
      <c r="K82" s="100">
        <v>234.18827305599999</v>
      </c>
      <c r="L82" s="101">
        <v>82.184601975999996</v>
      </c>
      <c r="M82" s="102">
        <v>70.875332900000004</v>
      </c>
      <c r="N82" s="102">
        <v>20.093264398999999</v>
      </c>
      <c r="O82" s="102">
        <v>2.9165821190000001</v>
      </c>
      <c r="P82" s="102">
        <v>7.5831135080000003</v>
      </c>
      <c r="Q82" s="102">
        <v>6.0276030450000002</v>
      </c>
      <c r="R82" s="102">
        <v>30.702619748</v>
      </c>
      <c r="S82" s="104">
        <v>13.805155361000001</v>
      </c>
      <c r="T82" s="163">
        <v>15.166227017000001</v>
      </c>
      <c r="U82" s="100">
        <v>786.79214416900004</v>
      </c>
      <c r="V82" s="100">
        <v>1.6108600000000001E-2</v>
      </c>
      <c r="W82" s="100">
        <v>111.41469849366666</v>
      </c>
      <c r="X82" s="120">
        <v>16.491976244</v>
      </c>
      <c r="Y82" s="120">
        <v>41.551184492666664</v>
      </c>
      <c r="Z82" s="120">
        <v>2.423424954333333</v>
      </c>
      <c r="AA82" s="120">
        <v>0.93533118100000001</v>
      </c>
      <c r="AB82" s="120">
        <v>50.012781621666669</v>
      </c>
      <c r="AC82" s="100">
        <v>422.115645089</v>
      </c>
      <c r="AD82" s="100">
        <v>243.20365672566666</v>
      </c>
      <c r="AE82" s="120">
        <v>81.449186238333326</v>
      </c>
      <c r="AF82" s="120">
        <v>58.574797264333334</v>
      </c>
      <c r="AG82" s="120">
        <v>22.340694620333334</v>
      </c>
      <c r="AH82" s="120">
        <v>3.5777196103333329</v>
      </c>
      <c r="AI82" s="120">
        <v>6.0145097309999995</v>
      </c>
      <c r="AJ82" s="120">
        <v>5.5394461453333337</v>
      </c>
      <c r="AK82" s="120">
        <v>41.488670637333335</v>
      </c>
      <c r="AL82" s="120">
        <v>24.218632478666667</v>
      </c>
      <c r="AM82" s="100">
        <v>10.042035260666667</v>
      </c>
      <c r="AN82" s="100">
        <v>4774.8481555779999</v>
      </c>
      <c r="AO82" s="100">
        <v>1.0190421730000001</v>
      </c>
      <c r="AP82" s="100">
        <v>517.74933600300005</v>
      </c>
      <c r="AQ82" s="120">
        <v>103.791792567</v>
      </c>
      <c r="AR82" s="120">
        <v>115.168709148</v>
      </c>
      <c r="AS82" s="120">
        <v>32.490270623000001</v>
      </c>
      <c r="AT82" s="120">
        <v>8.0861079290000006</v>
      </c>
      <c r="AU82" s="120">
        <v>258.21245573599998</v>
      </c>
      <c r="AV82" s="100">
        <v>1500.619146623</v>
      </c>
      <c r="AW82" s="100">
        <v>2670.6581516720003</v>
      </c>
      <c r="AX82" s="120">
        <v>695.380877887</v>
      </c>
      <c r="AY82" s="120">
        <v>351.99070692999999</v>
      </c>
      <c r="AZ82" s="120">
        <v>367.12950025499998</v>
      </c>
      <c r="BA82" s="120">
        <v>18.496443000999999</v>
      </c>
      <c r="BB82" s="120">
        <v>32.934717237000001</v>
      </c>
      <c r="BC82" s="120">
        <v>65.289521141999998</v>
      </c>
      <c r="BD82" s="120">
        <v>1000.0793899</v>
      </c>
      <c r="BE82" s="120">
        <v>139.35699532000001</v>
      </c>
      <c r="BF82" s="100">
        <v>84.802479106999996</v>
      </c>
    </row>
    <row r="83" spans="1:58" x14ac:dyDescent="0.25">
      <c r="A83" s="37" t="s">
        <v>210</v>
      </c>
      <c r="B83" s="59">
        <v>832.79851312899996</v>
      </c>
      <c r="C83" s="74">
        <v>0.79930093999999996</v>
      </c>
      <c r="D83" s="74">
        <v>108.821348034</v>
      </c>
      <c r="E83" s="60">
        <v>20.288028912000001</v>
      </c>
      <c r="F83" s="61">
        <v>30.101520678</v>
      </c>
      <c r="G83" s="61">
        <v>4.3961551679999999</v>
      </c>
      <c r="H83" s="61">
        <v>1.9982523489999999</v>
      </c>
      <c r="I83" s="62">
        <v>52.037390926999997</v>
      </c>
      <c r="J83" s="74">
        <v>423.91329044299999</v>
      </c>
      <c r="K83" s="74">
        <v>279.48187545799999</v>
      </c>
      <c r="L83" s="60">
        <v>94.312340427999999</v>
      </c>
      <c r="M83" s="61">
        <v>72.089607173999994</v>
      </c>
      <c r="N83" s="61">
        <v>18.674884531</v>
      </c>
      <c r="O83" s="61">
        <v>3.9965046979999999</v>
      </c>
      <c r="P83" s="61">
        <v>6.9938832209999999</v>
      </c>
      <c r="Q83" s="61">
        <v>8.9921355700000003</v>
      </c>
      <c r="R83" s="61">
        <v>56.638073931000001</v>
      </c>
      <c r="S83" s="63">
        <v>17.784445904999998</v>
      </c>
      <c r="T83" s="162">
        <v>19.782698254</v>
      </c>
      <c r="U83" s="52">
        <v>836.14800189533332</v>
      </c>
      <c r="V83" s="52">
        <v>0.71221713433333322</v>
      </c>
      <c r="W83" s="52">
        <v>117.20258782966665</v>
      </c>
      <c r="X83" s="121">
        <v>18.102599775333335</v>
      </c>
      <c r="Y83" s="121">
        <v>41.443610460999999</v>
      </c>
      <c r="Z83" s="121">
        <v>4.3803158703333329</v>
      </c>
      <c r="AA83" s="121">
        <v>1.2712034913333332</v>
      </c>
      <c r="AB83" s="121">
        <v>52.004858231666667</v>
      </c>
      <c r="AC83" s="52">
        <v>427.6316182723333</v>
      </c>
      <c r="AD83" s="52">
        <v>278.96127106166671</v>
      </c>
      <c r="AE83" s="121">
        <v>85.523637289666681</v>
      </c>
      <c r="AF83" s="121">
        <v>69.967396967666673</v>
      </c>
      <c r="AG83" s="121">
        <v>28.453266693666666</v>
      </c>
      <c r="AH83" s="121">
        <v>2.5554673019999998</v>
      </c>
      <c r="AI83" s="121">
        <v>8.9336595463333328</v>
      </c>
      <c r="AJ83" s="121">
        <v>13.899560755666664</v>
      </c>
      <c r="AK83" s="121">
        <v>45.173120347333338</v>
      </c>
      <c r="AL83" s="121">
        <v>24.455162159333337</v>
      </c>
      <c r="AM83" s="52">
        <v>11.640307597333333</v>
      </c>
      <c r="AN83" s="53">
        <v>5241.9045412689993</v>
      </c>
      <c r="AO83" s="53">
        <v>7.0999426630000002</v>
      </c>
      <c r="AP83" s="53">
        <v>568.30969547899997</v>
      </c>
      <c r="AQ83" s="122">
        <v>128.170665767</v>
      </c>
      <c r="AR83" s="122">
        <v>168.74720300199999</v>
      </c>
      <c r="AS83" s="122">
        <v>43.762073127999997</v>
      </c>
      <c r="AT83" s="122">
        <v>4.959591283</v>
      </c>
      <c r="AU83" s="122">
        <v>222.67016229900003</v>
      </c>
      <c r="AV83" s="53">
        <v>1633.8590833089997</v>
      </c>
      <c r="AW83" s="53">
        <v>2939.6333988540005</v>
      </c>
      <c r="AX83" s="122">
        <v>696.37300109300008</v>
      </c>
      <c r="AY83" s="122">
        <v>475.93904782999999</v>
      </c>
      <c r="AZ83" s="122">
        <v>542.28418296100006</v>
      </c>
      <c r="BA83" s="122">
        <v>8.171575022999999</v>
      </c>
      <c r="BB83" s="122">
        <v>11.146164456999999</v>
      </c>
      <c r="BC83" s="122">
        <v>169.13890195599998</v>
      </c>
      <c r="BD83" s="122">
        <v>819.66321109499995</v>
      </c>
      <c r="BE83" s="122">
        <v>216.91731443899999</v>
      </c>
      <c r="BF83" s="53">
        <v>93.002420964000009</v>
      </c>
    </row>
    <row r="84" spans="1:58" x14ac:dyDescent="0.25">
      <c r="A84" s="37" t="s">
        <v>211</v>
      </c>
      <c r="B84" s="59">
        <v>846.373183853</v>
      </c>
      <c r="C84" s="74">
        <v>0.93078708799999998</v>
      </c>
      <c r="D84" s="74">
        <v>118.53267366200001</v>
      </c>
      <c r="E84" s="60">
        <v>22.418926368000001</v>
      </c>
      <c r="F84" s="61">
        <v>34.191829048999999</v>
      </c>
      <c r="G84" s="61">
        <v>4.6539354399999997</v>
      </c>
      <c r="H84" s="61">
        <v>1.116944505</v>
      </c>
      <c r="I84" s="62">
        <v>56.151038300000003</v>
      </c>
      <c r="J84" s="74">
        <v>432.78376026500001</v>
      </c>
      <c r="K84" s="74">
        <v>269.55318371700002</v>
      </c>
      <c r="L84" s="60">
        <v>93.025176267000006</v>
      </c>
      <c r="M84" s="61">
        <v>57.650167656999997</v>
      </c>
      <c r="N84" s="61">
        <v>11.476490715000001</v>
      </c>
      <c r="O84" s="61">
        <v>4.2816206040000004</v>
      </c>
      <c r="P84" s="61">
        <v>11.54175989</v>
      </c>
      <c r="Q84" s="61">
        <v>3.9093057689999999</v>
      </c>
      <c r="R84" s="61">
        <v>51.181808969000002</v>
      </c>
      <c r="S84" s="63">
        <v>36.486853846000002</v>
      </c>
      <c r="T84" s="162">
        <v>24.572779121</v>
      </c>
      <c r="U84" s="52">
        <v>835.63174213100012</v>
      </c>
      <c r="V84" s="52">
        <v>1.0745877836666666</v>
      </c>
      <c r="W84" s="52">
        <v>113.47075375666668</v>
      </c>
      <c r="X84" s="121">
        <v>21.539067465333336</v>
      </c>
      <c r="Y84" s="121">
        <v>29.577705020333337</v>
      </c>
      <c r="Z84" s="121">
        <v>4.5423509470000001</v>
      </c>
      <c r="AA84" s="121">
        <v>1.3435251726666666</v>
      </c>
      <c r="AB84" s="121">
        <v>56.468105151333333</v>
      </c>
      <c r="AC84" s="52">
        <v>417.050415063</v>
      </c>
      <c r="AD84" s="52">
        <v>276.69845202766663</v>
      </c>
      <c r="AE84" s="121">
        <v>100.57653819133333</v>
      </c>
      <c r="AF84" s="121">
        <v>65.127598159333346</v>
      </c>
      <c r="AG84" s="121">
        <v>24.332990868333336</v>
      </c>
      <c r="AH84" s="121">
        <v>3.2871636413333332</v>
      </c>
      <c r="AI84" s="121">
        <v>7.8716555883333328</v>
      </c>
      <c r="AJ84" s="121">
        <v>6.4104541020000001</v>
      </c>
      <c r="AK84" s="121">
        <v>43.138463766000001</v>
      </c>
      <c r="AL84" s="121">
        <v>25.953587711000001</v>
      </c>
      <c r="AM84" s="52">
        <v>27.337533500000003</v>
      </c>
      <c r="AN84" s="53">
        <v>5258.2054383519999</v>
      </c>
      <c r="AO84" s="53">
        <v>1.029306864</v>
      </c>
      <c r="AP84" s="53">
        <v>608.55006234200005</v>
      </c>
      <c r="AQ84" s="122">
        <v>140.836863314</v>
      </c>
      <c r="AR84" s="122">
        <v>147.42315371000001</v>
      </c>
      <c r="AS84" s="122">
        <v>30.594038273999999</v>
      </c>
      <c r="AT84" s="122">
        <v>11.226285481</v>
      </c>
      <c r="AU84" s="122">
        <v>278.46972156300001</v>
      </c>
      <c r="AV84" s="53">
        <v>1647.5218209269999</v>
      </c>
      <c r="AW84" s="53">
        <v>2533.815382198</v>
      </c>
      <c r="AX84" s="122">
        <v>823.22291181399999</v>
      </c>
      <c r="AY84" s="122">
        <v>471.32888848799996</v>
      </c>
      <c r="AZ84" s="122">
        <v>412.10820639400004</v>
      </c>
      <c r="BA84" s="122">
        <v>17.496682503999999</v>
      </c>
      <c r="BB84" s="122">
        <v>49.107617945999998</v>
      </c>
      <c r="BC84" s="122">
        <v>98.833253331999998</v>
      </c>
      <c r="BD84" s="122">
        <v>547.95603435199996</v>
      </c>
      <c r="BE84" s="122">
        <v>113.761787368</v>
      </c>
      <c r="BF84" s="53">
        <v>467.28886602099999</v>
      </c>
    </row>
    <row r="85" spans="1:58" x14ac:dyDescent="0.25">
      <c r="A85" s="37" t="s">
        <v>212</v>
      </c>
      <c r="B85" s="59">
        <v>919.80220107399987</v>
      </c>
      <c r="C85" s="74">
        <v>3.9730002820000001</v>
      </c>
      <c r="D85" s="74">
        <v>132.767399275</v>
      </c>
      <c r="E85" s="60">
        <v>18.908545591999999</v>
      </c>
      <c r="F85" s="61">
        <v>29.178129796</v>
      </c>
      <c r="G85" s="61">
        <v>8.1446505790000003</v>
      </c>
      <c r="H85" s="61">
        <v>1.9865001410000001</v>
      </c>
      <c r="I85" s="62">
        <v>74.549573167000005</v>
      </c>
      <c r="J85" s="74">
        <v>452.96121655899998</v>
      </c>
      <c r="K85" s="74">
        <v>267.72448052699997</v>
      </c>
      <c r="L85" s="60">
        <v>88.655745117999999</v>
      </c>
      <c r="M85" s="61">
        <v>61.956778309999997</v>
      </c>
      <c r="N85" s="61">
        <v>8.83661034</v>
      </c>
      <c r="O85" s="61">
        <v>1.9865001410000001</v>
      </c>
      <c r="P85" s="61">
        <v>4.5689503250000003</v>
      </c>
      <c r="Q85" s="61">
        <v>8.9392506350000005</v>
      </c>
      <c r="R85" s="61">
        <v>64.373693639999999</v>
      </c>
      <c r="S85" s="63">
        <v>28.406952017999998</v>
      </c>
      <c r="T85" s="162">
        <v>62.376104431000002</v>
      </c>
      <c r="U85" s="52">
        <v>845.13459609366657</v>
      </c>
      <c r="V85" s="52">
        <v>2.8874240489999998</v>
      </c>
      <c r="W85" s="52">
        <v>126.28776648066666</v>
      </c>
      <c r="X85" s="121">
        <v>23.062392114000001</v>
      </c>
      <c r="Y85" s="121">
        <v>34.437300558000004</v>
      </c>
      <c r="Z85" s="121">
        <v>7.1940599076666665</v>
      </c>
      <c r="AA85" s="121">
        <v>1.703335118</v>
      </c>
      <c r="AB85" s="121">
        <v>59.890678782999998</v>
      </c>
      <c r="AC85" s="52">
        <v>414.44433643033335</v>
      </c>
      <c r="AD85" s="52">
        <v>255.18731263099994</v>
      </c>
      <c r="AE85" s="121">
        <v>89.498823955666651</v>
      </c>
      <c r="AF85" s="121">
        <v>55.483232692999991</v>
      </c>
      <c r="AG85" s="121">
        <v>17.199173477333336</v>
      </c>
      <c r="AH85" s="121">
        <v>2.4279398833333334</v>
      </c>
      <c r="AI85" s="121">
        <v>9.5227398386666682</v>
      </c>
      <c r="AJ85" s="121">
        <v>7.3887686590000001</v>
      </c>
      <c r="AK85" s="121">
        <v>47.675707668333338</v>
      </c>
      <c r="AL85" s="121">
        <v>25.990926455666667</v>
      </c>
      <c r="AM85" s="52">
        <v>46.327756502666666</v>
      </c>
      <c r="AN85" s="53">
        <v>5381.1258564959999</v>
      </c>
      <c r="AO85" s="53">
        <v>7.2341502570000005</v>
      </c>
      <c r="AP85" s="53">
        <v>595.692186924</v>
      </c>
      <c r="AQ85" s="122">
        <v>136.55053514599999</v>
      </c>
      <c r="AR85" s="122">
        <v>125.72867895100001</v>
      </c>
      <c r="AS85" s="122">
        <v>42.832895640000004</v>
      </c>
      <c r="AT85" s="122">
        <v>12.141537802</v>
      </c>
      <c r="AU85" s="122">
        <v>278.43853938500001</v>
      </c>
      <c r="AV85" s="53">
        <v>1614.7719721650001</v>
      </c>
      <c r="AW85" s="53">
        <v>2463.3035266399997</v>
      </c>
      <c r="AX85" s="122">
        <v>697.17068846199993</v>
      </c>
      <c r="AY85" s="122">
        <v>383.46425591799999</v>
      </c>
      <c r="AZ85" s="122">
        <v>425.52474032999999</v>
      </c>
      <c r="BA85" s="122">
        <v>14.329741339</v>
      </c>
      <c r="BB85" s="122">
        <v>23.098374104999998</v>
      </c>
      <c r="BC85" s="122">
        <v>112.618465332</v>
      </c>
      <c r="BD85" s="122">
        <v>667.31326255900001</v>
      </c>
      <c r="BE85" s="122">
        <v>139.78399859499999</v>
      </c>
      <c r="BF85" s="53">
        <v>700.12402051000004</v>
      </c>
    </row>
    <row r="86" spans="1:58" s="106" customFormat="1" x14ac:dyDescent="0.25">
      <c r="A86" s="98" t="s">
        <v>213</v>
      </c>
      <c r="B86" s="99">
        <v>856.24477319099992</v>
      </c>
      <c r="C86" s="100">
        <v>0.97206046000000002</v>
      </c>
      <c r="D86" s="100">
        <v>130.746459805</v>
      </c>
      <c r="E86" s="101">
        <v>27.911093908000002</v>
      </c>
      <c r="F86" s="102">
        <v>34.792261498999999</v>
      </c>
      <c r="G86" s="102">
        <v>5.4435385780000001</v>
      </c>
      <c r="H86" s="102">
        <v>0</v>
      </c>
      <c r="I86" s="103">
        <v>62.599565820000002</v>
      </c>
      <c r="J86" s="100">
        <v>397.16851379399998</v>
      </c>
      <c r="K86" s="100">
        <v>229.95728100600004</v>
      </c>
      <c r="L86" s="101">
        <v>87.645634338999997</v>
      </c>
      <c r="M86" s="102">
        <v>51.403649547000001</v>
      </c>
      <c r="N86" s="102">
        <v>16.439142630999999</v>
      </c>
      <c r="O86" s="102">
        <v>1.9441209209999999</v>
      </c>
      <c r="P86" s="102">
        <v>7.7764836830000004</v>
      </c>
      <c r="Q86" s="102">
        <v>8.1653078669999992</v>
      </c>
      <c r="R86" s="102">
        <v>47.056749506999999</v>
      </c>
      <c r="S86" s="104">
        <v>9.5261925109999996</v>
      </c>
      <c r="T86" s="163">
        <v>97.400458126000004</v>
      </c>
      <c r="U86" s="100">
        <v>903.45229069599998</v>
      </c>
      <c r="V86" s="100">
        <v>1.1521960090000001</v>
      </c>
      <c r="W86" s="100">
        <v>133.75527145700002</v>
      </c>
      <c r="X86" s="120">
        <v>21.478385457333331</v>
      </c>
      <c r="Y86" s="120">
        <v>32.250362587666665</v>
      </c>
      <c r="Z86" s="120">
        <v>6.0917212723333334</v>
      </c>
      <c r="AA86" s="120">
        <v>1.2653273846666666</v>
      </c>
      <c r="AB86" s="120">
        <v>72.66947475500001</v>
      </c>
      <c r="AC86" s="100">
        <v>420.0721399443334</v>
      </c>
      <c r="AD86" s="100">
        <v>252.08190177166665</v>
      </c>
      <c r="AE86" s="120">
        <v>88.51847367933334</v>
      </c>
      <c r="AF86" s="120">
        <v>56.751506205333328</v>
      </c>
      <c r="AG86" s="120">
        <v>19.725544072333335</v>
      </c>
      <c r="AH86" s="120">
        <v>2.2122238283333333</v>
      </c>
      <c r="AI86" s="120">
        <v>5.6349219049999997</v>
      </c>
      <c r="AJ86" s="120">
        <v>7.2763986403333334</v>
      </c>
      <c r="AK86" s="120">
        <v>54.760059865666669</v>
      </c>
      <c r="AL86" s="120">
        <v>17.202773575333335</v>
      </c>
      <c r="AM86" s="100">
        <v>96.390781514000011</v>
      </c>
      <c r="AN86" s="100">
        <v>5915.2062003989995</v>
      </c>
      <c r="AO86" s="100">
        <v>1.9271384469999999</v>
      </c>
      <c r="AP86" s="100">
        <v>570.40345460799995</v>
      </c>
      <c r="AQ86" s="120">
        <v>140.808037257</v>
      </c>
      <c r="AR86" s="120">
        <v>123.94697787800001</v>
      </c>
      <c r="AS86" s="120">
        <v>40.021237339000002</v>
      </c>
      <c r="AT86" s="120">
        <v>7.8891805929999999</v>
      </c>
      <c r="AU86" s="120">
        <v>257.73802154099997</v>
      </c>
      <c r="AV86" s="100">
        <v>1468.7363585809999</v>
      </c>
      <c r="AW86" s="100">
        <v>2611.2106548320003</v>
      </c>
      <c r="AX86" s="120">
        <v>636.23004744000002</v>
      </c>
      <c r="AY86" s="120">
        <v>376.70999273400002</v>
      </c>
      <c r="AZ86" s="120">
        <v>481.68844231999998</v>
      </c>
      <c r="BA86" s="120">
        <v>14.285742122999999</v>
      </c>
      <c r="BB86" s="120">
        <v>22.116371520000001</v>
      </c>
      <c r="BC86" s="120">
        <v>96.206593819000005</v>
      </c>
      <c r="BD86" s="120">
        <v>829.28245217500012</v>
      </c>
      <c r="BE86" s="120">
        <v>154.69101270100001</v>
      </c>
      <c r="BF86" s="100">
        <v>1262.9285939309998</v>
      </c>
    </row>
    <row r="87" spans="1:58" x14ac:dyDescent="0.25">
      <c r="A87" s="37" t="s">
        <v>214</v>
      </c>
      <c r="B87" s="59">
        <v>911.10963785000001</v>
      </c>
      <c r="C87" s="74">
        <v>1.977665996</v>
      </c>
      <c r="D87" s="74">
        <v>8.6538811751581104</v>
      </c>
      <c r="E87" s="60">
        <v>15.601591323999999</v>
      </c>
      <c r="F87" s="61">
        <v>36.902637949000002</v>
      </c>
      <c r="G87" s="61">
        <v>6.9218309869999999</v>
      </c>
      <c r="H87" s="61">
        <v>0</v>
      </c>
      <c r="I87" s="62">
        <v>62.410581135999998</v>
      </c>
      <c r="J87" s="74">
        <v>383.00606438099999</v>
      </c>
      <c r="K87" s="74">
        <v>291.56230429700003</v>
      </c>
      <c r="L87" s="60">
        <v>105.126679498</v>
      </c>
      <c r="M87" s="61">
        <v>63.096599584000003</v>
      </c>
      <c r="N87" s="61">
        <v>29.031801621</v>
      </c>
      <c r="O87" s="61">
        <v>6.9218309869999999</v>
      </c>
      <c r="P87" s="61">
        <v>8.7017303829999992</v>
      </c>
      <c r="Q87" s="61">
        <v>9.0972635820000001</v>
      </c>
      <c r="R87" s="61">
        <v>56.138269868000002</v>
      </c>
      <c r="S87" s="63">
        <v>13.448128774000001</v>
      </c>
      <c r="T87" s="162">
        <v>112.72696178</v>
      </c>
      <c r="U87" s="52">
        <v>921.76592653166665</v>
      </c>
      <c r="V87" s="52">
        <v>1.5195128996666665</v>
      </c>
      <c r="W87" s="52">
        <v>119.57475111833332</v>
      </c>
      <c r="X87" s="121">
        <v>18.358829301666667</v>
      </c>
      <c r="Y87" s="121">
        <v>36.554267362666671</v>
      </c>
      <c r="Z87" s="121">
        <v>4.9159896869999997</v>
      </c>
      <c r="AA87" s="121">
        <v>0.70129902833333346</v>
      </c>
      <c r="AB87" s="121">
        <v>59.04436573866667</v>
      </c>
      <c r="AC87" s="52">
        <v>394.75222369266663</v>
      </c>
      <c r="AD87" s="52">
        <v>284.50042393500001</v>
      </c>
      <c r="AE87" s="121">
        <v>96.106652234333339</v>
      </c>
      <c r="AF87" s="121">
        <v>55.331430202333337</v>
      </c>
      <c r="AG87" s="121">
        <v>26.645697133333332</v>
      </c>
      <c r="AH87" s="121">
        <v>4.9711343316666667</v>
      </c>
      <c r="AI87" s="121">
        <v>8.7583161359999995</v>
      </c>
      <c r="AJ87" s="121">
        <v>16.460212958666666</v>
      </c>
      <c r="AK87" s="121">
        <v>58.091401333</v>
      </c>
      <c r="AL87" s="121">
        <v>18.135579605666667</v>
      </c>
      <c r="AM87" s="52">
        <v>121.419014886</v>
      </c>
      <c r="AN87" s="53">
        <v>6871.1148960940009</v>
      </c>
      <c r="AO87" s="53">
        <v>7.3269572450000009</v>
      </c>
      <c r="AP87" s="53">
        <v>498.26826921400004</v>
      </c>
      <c r="AQ87" s="122">
        <v>108.91497108600001</v>
      </c>
      <c r="AR87" s="122">
        <v>126.179991153</v>
      </c>
      <c r="AS87" s="122">
        <v>32.003080503999996</v>
      </c>
      <c r="AT87" s="122">
        <v>3.2193189879999999</v>
      </c>
      <c r="AU87" s="122">
        <v>227.95090748300001</v>
      </c>
      <c r="AV87" s="53">
        <v>1577.9654432039999</v>
      </c>
      <c r="AW87" s="53">
        <v>3283.514514426</v>
      </c>
      <c r="AX87" s="122">
        <v>856.49123675500005</v>
      </c>
      <c r="AY87" s="122">
        <v>330.98309454000002</v>
      </c>
      <c r="AZ87" s="122">
        <v>579.70755417600003</v>
      </c>
      <c r="BA87" s="122">
        <v>20.754169141000002</v>
      </c>
      <c r="BB87" s="122">
        <v>8.4051125280000001</v>
      </c>
      <c r="BC87" s="122">
        <v>203.796571906</v>
      </c>
      <c r="BD87" s="122">
        <v>1099.292693358</v>
      </c>
      <c r="BE87" s="122">
        <v>184.08408202200002</v>
      </c>
      <c r="BF87" s="53">
        <v>1504.0397120050002</v>
      </c>
    </row>
    <row r="88" spans="1:58" x14ac:dyDescent="0.25">
      <c r="A88" s="37" t="s">
        <v>215</v>
      </c>
      <c r="B88" s="59">
        <v>913.01887159900002</v>
      </c>
      <c r="C88" s="74">
        <v>3.7418534110000001</v>
      </c>
      <c r="D88" s="74">
        <v>111.97742353999999</v>
      </c>
      <c r="E88" s="60">
        <v>14.679407750999999</v>
      </c>
      <c r="F88" s="61">
        <v>32.104596725999997</v>
      </c>
      <c r="G88" s="61">
        <v>8.6062628459999999</v>
      </c>
      <c r="H88" s="61">
        <v>1.8709267060000001</v>
      </c>
      <c r="I88" s="62">
        <v>54.716229511000002</v>
      </c>
      <c r="J88" s="74">
        <v>374.04188220899999</v>
      </c>
      <c r="K88" s="74">
        <v>303.51840327500003</v>
      </c>
      <c r="L88" s="60">
        <v>134.38735992100001</v>
      </c>
      <c r="M88" s="61">
        <v>56.401259406000001</v>
      </c>
      <c r="N88" s="61">
        <v>22.354190814999999</v>
      </c>
      <c r="O88" s="61">
        <v>3.3676680700000001</v>
      </c>
      <c r="P88" s="61">
        <v>9.3546335280000008</v>
      </c>
      <c r="Q88" s="61">
        <v>4.1160387529999998</v>
      </c>
      <c r="R88" s="61">
        <v>44.163703503000001</v>
      </c>
      <c r="S88" s="63">
        <v>29.373549278999999</v>
      </c>
      <c r="T88" s="162">
        <v>119.73930916400001</v>
      </c>
      <c r="U88" s="52">
        <v>911.94098248499995</v>
      </c>
      <c r="V88" s="52">
        <v>2.2033353723333335</v>
      </c>
      <c r="W88" s="52">
        <v>120.98876738933332</v>
      </c>
      <c r="X88" s="121">
        <v>18.287227220333335</v>
      </c>
      <c r="Y88" s="121">
        <v>36.358510768333332</v>
      </c>
      <c r="Z88" s="121">
        <v>7.6256389126666662</v>
      </c>
      <c r="AA88" s="121">
        <v>1.440520902</v>
      </c>
      <c r="AB88" s="121">
        <v>57.276869585999997</v>
      </c>
      <c r="AC88" s="52">
        <v>379.22969346366671</v>
      </c>
      <c r="AD88" s="52">
        <v>280.24499151633336</v>
      </c>
      <c r="AE88" s="121">
        <v>108.64360217666666</v>
      </c>
      <c r="AF88" s="121">
        <v>56.455726845666668</v>
      </c>
      <c r="AG88" s="121">
        <v>31.163643024666666</v>
      </c>
      <c r="AH88" s="121">
        <v>5.8128783189999993</v>
      </c>
      <c r="AI88" s="121">
        <v>7.1959097493333344</v>
      </c>
      <c r="AJ88" s="121">
        <v>5.3263194363333337</v>
      </c>
      <c r="AK88" s="121">
        <v>48.338887894666669</v>
      </c>
      <c r="AL88" s="121">
        <v>17.308024069999998</v>
      </c>
      <c r="AM88" s="52">
        <v>129.27419474333331</v>
      </c>
      <c r="AN88" s="53">
        <v>6322.2146110479998</v>
      </c>
      <c r="AO88" s="53">
        <v>5.1431127809999992</v>
      </c>
      <c r="AP88" s="53">
        <v>523.66931258299996</v>
      </c>
      <c r="AQ88" s="122">
        <v>107.402957735</v>
      </c>
      <c r="AR88" s="122">
        <v>139.989563355</v>
      </c>
      <c r="AS88" s="122">
        <v>33.721074666</v>
      </c>
      <c r="AT88" s="122">
        <v>13.282301925000001</v>
      </c>
      <c r="AU88" s="122">
        <v>229.27341490199998</v>
      </c>
      <c r="AV88" s="53">
        <v>1511.9521918380001</v>
      </c>
      <c r="AW88" s="53">
        <v>2630.1801355599996</v>
      </c>
      <c r="AX88" s="122">
        <v>736.10602013300002</v>
      </c>
      <c r="AY88" s="122">
        <v>512.18582648899996</v>
      </c>
      <c r="AZ88" s="122">
        <v>509.08743891</v>
      </c>
      <c r="BA88" s="122">
        <v>19.389215222000001</v>
      </c>
      <c r="BB88" s="122">
        <v>33.683239039999997</v>
      </c>
      <c r="BC88" s="122">
        <v>116.825563988</v>
      </c>
      <c r="BD88" s="122">
        <v>617.06797611299999</v>
      </c>
      <c r="BE88" s="122">
        <v>85.834855665000006</v>
      </c>
      <c r="BF88" s="53">
        <v>1651.269858286</v>
      </c>
    </row>
    <row r="89" spans="1:58" x14ac:dyDescent="0.25">
      <c r="A89" s="37" t="s">
        <v>216</v>
      </c>
      <c r="B89" s="59">
        <v>952.01377987299998</v>
      </c>
      <c r="C89" s="74">
        <v>2.9265804129999999</v>
      </c>
      <c r="D89" s="74">
        <v>121.04718635099999</v>
      </c>
      <c r="E89" s="60">
        <v>20.866538350999999</v>
      </c>
      <c r="F89" s="61">
        <v>33.383380269</v>
      </c>
      <c r="G89" s="61">
        <v>8.5846358770000002</v>
      </c>
      <c r="H89" s="61">
        <v>1.9510536089999999</v>
      </c>
      <c r="I89" s="62">
        <v>56.261578245000003</v>
      </c>
      <c r="J89" s="74">
        <v>411.378225789</v>
      </c>
      <c r="K89" s="74">
        <v>279.89292936300001</v>
      </c>
      <c r="L89" s="60">
        <v>101.864167482</v>
      </c>
      <c r="M89" s="61">
        <v>62.255265440000002</v>
      </c>
      <c r="N89" s="61">
        <v>28.079713299000002</v>
      </c>
      <c r="O89" s="61">
        <v>4.8776340210000004</v>
      </c>
      <c r="P89" s="61">
        <v>12.291637734</v>
      </c>
      <c r="Q89" s="61">
        <v>0.97552680400000003</v>
      </c>
      <c r="R89" s="61">
        <v>46.136341281</v>
      </c>
      <c r="S89" s="63">
        <v>23.412643301999999</v>
      </c>
      <c r="T89" s="162">
        <v>136.76885795699999</v>
      </c>
      <c r="U89" s="52">
        <v>955.43831491033325</v>
      </c>
      <c r="V89" s="52">
        <v>4.1321981636666676</v>
      </c>
      <c r="W89" s="52">
        <v>122.05286167899999</v>
      </c>
      <c r="X89" s="121">
        <v>19.500266360666668</v>
      </c>
      <c r="Y89" s="121">
        <v>33.46132514166667</v>
      </c>
      <c r="Z89" s="121">
        <v>6.9081611500000006</v>
      </c>
      <c r="AA89" s="121">
        <v>1.6846956846666667</v>
      </c>
      <c r="AB89" s="121">
        <v>60.498413341999992</v>
      </c>
      <c r="AC89" s="52">
        <v>374.83069586966667</v>
      </c>
      <c r="AD89" s="52">
        <v>317.7713820786667</v>
      </c>
      <c r="AE89" s="121">
        <v>138.18738854666668</v>
      </c>
      <c r="AF89" s="121">
        <v>57.749886414000002</v>
      </c>
      <c r="AG89" s="121">
        <v>25.984520773</v>
      </c>
      <c r="AH89" s="121">
        <v>5.4045325996666662</v>
      </c>
      <c r="AI89" s="121">
        <v>10.255292918666667</v>
      </c>
      <c r="AJ89" s="121">
        <v>3.0491216516666668</v>
      </c>
      <c r="AK89" s="121">
        <v>55.056745312666671</v>
      </c>
      <c r="AL89" s="121">
        <v>22.083893862333337</v>
      </c>
      <c r="AM89" s="52">
        <v>136.65117711933334</v>
      </c>
      <c r="AN89" s="53">
        <v>6428.0331664050009</v>
      </c>
      <c r="AO89" s="53">
        <v>5.7253768360000006</v>
      </c>
      <c r="AP89" s="53">
        <v>526.899157715</v>
      </c>
      <c r="AQ89" s="122">
        <v>140.269960844</v>
      </c>
      <c r="AR89" s="122">
        <v>128.84219177599999</v>
      </c>
      <c r="AS89" s="122">
        <v>24.593616378</v>
      </c>
      <c r="AT89" s="122">
        <v>10.908277166000001</v>
      </c>
      <c r="AU89" s="122">
        <v>222.28511155100003</v>
      </c>
      <c r="AV89" s="53">
        <v>1610.039163547</v>
      </c>
      <c r="AW89" s="53">
        <v>2737.9481943860001</v>
      </c>
      <c r="AX89" s="122">
        <v>815.51242320899996</v>
      </c>
      <c r="AY89" s="122">
        <v>448.185003962</v>
      </c>
      <c r="AZ89" s="122">
        <v>534.61977787700005</v>
      </c>
      <c r="BA89" s="122">
        <v>19.890151166000003</v>
      </c>
      <c r="BB89" s="122">
        <v>21.807818844</v>
      </c>
      <c r="BC89" s="122">
        <v>100.627430709</v>
      </c>
      <c r="BD89" s="122">
        <v>674.66261403599992</v>
      </c>
      <c r="BE89" s="122">
        <v>122.642974583</v>
      </c>
      <c r="BF89" s="53">
        <v>1547.4212739210002</v>
      </c>
    </row>
    <row r="90" spans="1:58" s="106" customFormat="1" x14ac:dyDescent="0.25">
      <c r="A90" s="98" t="s">
        <v>217</v>
      </c>
      <c r="B90" s="99">
        <v>896.90994707100003</v>
      </c>
      <c r="C90" s="100">
        <v>1.9285107560000001</v>
      </c>
      <c r="D90" s="100">
        <v>121.74484670199999</v>
      </c>
      <c r="E90" s="101">
        <v>20.591931535000001</v>
      </c>
      <c r="F90" s="102">
        <v>38.369453217999997</v>
      </c>
      <c r="G90" s="102">
        <v>10.413958082000001</v>
      </c>
      <c r="H90" s="102">
        <v>2.6999150580000002</v>
      </c>
      <c r="I90" s="103">
        <v>49.669588808999997</v>
      </c>
      <c r="J90" s="100">
        <v>358.71770438999999</v>
      </c>
      <c r="K90" s="100">
        <v>280.29453661000002</v>
      </c>
      <c r="L90" s="101">
        <v>100.012962472</v>
      </c>
      <c r="M90" s="102">
        <v>64.437038482999995</v>
      </c>
      <c r="N90" s="102">
        <v>37.251508524999998</v>
      </c>
      <c r="O90" s="102">
        <v>4.82127689</v>
      </c>
      <c r="P90" s="102">
        <v>10.221107006</v>
      </c>
      <c r="Q90" s="102">
        <v>4.0498725870000003</v>
      </c>
      <c r="R90" s="102">
        <v>50.436770094000003</v>
      </c>
      <c r="S90" s="104">
        <v>9.0640005529999996</v>
      </c>
      <c r="T90" s="163">
        <v>134.22434861299999</v>
      </c>
      <c r="U90" s="100">
        <v>953.02991464266654</v>
      </c>
      <c r="V90" s="100">
        <v>1.8758231316666667</v>
      </c>
      <c r="W90" s="100">
        <v>122.40352917466669</v>
      </c>
      <c r="X90" s="120">
        <v>20.195771156333333</v>
      </c>
      <c r="Y90" s="120">
        <v>38.572445447333337</v>
      </c>
      <c r="Z90" s="120">
        <v>8.7806056439999995</v>
      </c>
      <c r="AA90" s="120">
        <v>2.2487666576666663</v>
      </c>
      <c r="AB90" s="120">
        <v>52.605940269333338</v>
      </c>
      <c r="AC90" s="100">
        <v>381.99585643266664</v>
      </c>
      <c r="AD90" s="100">
        <v>307.98433560833325</v>
      </c>
      <c r="AE90" s="120">
        <v>108.02574373499999</v>
      </c>
      <c r="AF90" s="120">
        <v>66.20080114433334</v>
      </c>
      <c r="AG90" s="120">
        <v>37.333573874333332</v>
      </c>
      <c r="AH90" s="120">
        <v>5.2148413533333331</v>
      </c>
      <c r="AI90" s="120">
        <v>7.6616465133333334</v>
      </c>
      <c r="AJ90" s="120">
        <v>3.3076726483333334</v>
      </c>
      <c r="AK90" s="120">
        <v>61.505699601333333</v>
      </c>
      <c r="AL90" s="120">
        <v>18.734356738333332</v>
      </c>
      <c r="AM90" s="100">
        <v>138.77037029533335</v>
      </c>
      <c r="AN90" s="100">
        <v>6688.9698349129994</v>
      </c>
      <c r="AO90" s="100">
        <v>9.5744514379999988</v>
      </c>
      <c r="AP90" s="100">
        <v>476.90119669299997</v>
      </c>
      <c r="AQ90" s="120">
        <v>121.245619248</v>
      </c>
      <c r="AR90" s="120">
        <v>150.34290178800001</v>
      </c>
      <c r="AS90" s="120">
        <v>39.257972656</v>
      </c>
      <c r="AT90" s="120">
        <v>12.718394693</v>
      </c>
      <c r="AU90" s="120">
        <v>153.33630830799999</v>
      </c>
      <c r="AV90" s="100">
        <v>1371.4115579909999</v>
      </c>
      <c r="AW90" s="100">
        <v>3216.3589143050003</v>
      </c>
      <c r="AX90" s="120">
        <v>783.64243655900009</v>
      </c>
      <c r="AY90" s="120">
        <v>445.86790512200002</v>
      </c>
      <c r="AZ90" s="120">
        <v>618.349613654</v>
      </c>
      <c r="BA90" s="120">
        <v>25.330360445</v>
      </c>
      <c r="BB90" s="120">
        <v>24.213733180999998</v>
      </c>
      <c r="BC90" s="120">
        <v>74.904200605999989</v>
      </c>
      <c r="BD90" s="120">
        <v>1072.4438520150002</v>
      </c>
      <c r="BE90" s="120">
        <v>171.60681272300002</v>
      </c>
      <c r="BF90" s="100">
        <v>1614.7237144860001</v>
      </c>
    </row>
    <row r="91" spans="1:58" x14ac:dyDescent="0.25">
      <c r="A91" s="37" t="s">
        <v>218</v>
      </c>
      <c r="B91" s="59">
        <v>558.28849575200002</v>
      </c>
      <c r="C91" s="74">
        <v>8.6037318349999996</v>
      </c>
      <c r="D91" s="74">
        <v>74.413495834000003</v>
      </c>
      <c r="E91" s="60">
        <v>15.754213807999999</v>
      </c>
      <c r="F91" s="61">
        <v>24.505789638</v>
      </c>
      <c r="G91" s="61">
        <v>2.676716571</v>
      </c>
      <c r="H91" s="61">
        <v>0</v>
      </c>
      <c r="I91" s="62">
        <v>31.476775817</v>
      </c>
      <c r="J91" s="74">
        <v>201.15257952900001</v>
      </c>
      <c r="K91" s="74">
        <v>172.97704098400001</v>
      </c>
      <c r="L91" s="60">
        <v>55.545535915000002</v>
      </c>
      <c r="M91" s="61">
        <v>47.948030191000001</v>
      </c>
      <c r="N91" s="61">
        <v>10.092293237</v>
      </c>
      <c r="O91" s="61">
        <v>6.6917914270000001</v>
      </c>
      <c r="P91" s="61">
        <v>2.676716571</v>
      </c>
      <c r="Q91" s="61">
        <v>2.8679106120000002</v>
      </c>
      <c r="R91" s="61">
        <v>36.639090787999997</v>
      </c>
      <c r="S91" s="63">
        <v>10.515672242999999</v>
      </c>
      <c r="T91" s="162">
        <v>101.14164757</v>
      </c>
      <c r="U91" s="52">
        <v>899.46364191766668</v>
      </c>
      <c r="V91" s="52">
        <v>3.9364883256666672</v>
      </c>
      <c r="W91" s="52">
        <v>108.79729226900001</v>
      </c>
      <c r="X91" s="121">
        <v>19.387036556000002</v>
      </c>
      <c r="Y91" s="121">
        <v>37.142146970666666</v>
      </c>
      <c r="Z91" s="121">
        <v>5.8137827133333326</v>
      </c>
      <c r="AA91" s="121">
        <v>0.86115890433333331</v>
      </c>
      <c r="AB91" s="121">
        <v>45.593167124666671</v>
      </c>
      <c r="AC91" s="52">
        <v>360.03739323300005</v>
      </c>
      <c r="AD91" s="52">
        <v>296.59433394000001</v>
      </c>
      <c r="AE91" s="121">
        <v>97.767543283999998</v>
      </c>
      <c r="AF91" s="121">
        <v>61.734602852333332</v>
      </c>
      <c r="AG91" s="121">
        <v>27.285671136666664</v>
      </c>
      <c r="AH91" s="121">
        <v>7.9599191826666669</v>
      </c>
      <c r="AI91" s="121">
        <v>11.411481064</v>
      </c>
      <c r="AJ91" s="121">
        <v>8.7688443626666679</v>
      </c>
      <c r="AK91" s="121">
        <v>61.896686344666669</v>
      </c>
      <c r="AL91" s="121">
        <v>19.769585713000001</v>
      </c>
      <c r="AM91" s="52">
        <v>130.09813414999999</v>
      </c>
      <c r="AN91" s="53">
        <v>6374.6233780199991</v>
      </c>
      <c r="AO91" s="53">
        <v>13.534380928000001</v>
      </c>
      <c r="AP91" s="53">
        <v>426.32784697399995</v>
      </c>
      <c r="AQ91" s="122">
        <v>118.14403594999999</v>
      </c>
      <c r="AR91" s="122">
        <v>112.5233805</v>
      </c>
      <c r="AS91" s="122">
        <v>20.553490977000003</v>
      </c>
      <c r="AT91" s="122">
        <v>4.2743704079999993</v>
      </c>
      <c r="AU91" s="122">
        <v>170.83256913899999</v>
      </c>
      <c r="AV91" s="53">
        <v>1343.5362329079999</v>
      </c>
      <c r="AW91" s="53">
        <v>3003.1621998249998</v>
      </c>
      <c r="AX91" s="122">
        <v>739.49248833600006</v>
      </c>
      <c r="AY91" s="122">
        <v>469.21075089599998</v>
      </c>
      <c r="AZ91" s="122">
        <v>429.25064839499998</v>
      </c>
      <c r="BA91" s="122">
        <v>43.109063258999996</v>
      </c>
      <c r="BB91" s="122">
        <v>36.413983289000001</v>
      </c>
      <c r="BC91" s="122">
        <v>110.09133810100001</v>
      </c>
      <c r="BD91" s="122">
        <v>983.398003367</v>
      </c>
      <c r="BE91" s="122">
        <v>192.195924182</v>
      </c>
      <c r="BF91" s="53">
        <v>1588.0627173849998</v>
      </c>
    </row>
    <row r="92" spans="1:58" x14ac:dyDescent="0.25">
      <c r="A92" s="37" t="s">
        <v>219</v>
      </c>
      <c r="B92" s="59">
        <v>851.78390669399994</v>
      </c>
      <c r="C92" s="74">
        <v>3.8526490390000001</v>
      </c>
      <c r="D92" s="74">
        <v>102.169712327</v>
      </c>
      <c r="E92" s="60">
        <v>13.378232936</v>
      </c>
      <c r="F92" s="61">
        <v>31.354977838</v>
      </c>
      <c r="G92" s="61">
        <v>6.5495033659999997</v>
      </c>
      <c r="H92" s="61">
        <v>0</v>
      </c>
      <c r="I92" s="62">
        <v>50.886998187000003</v>
      </c>
      <c r="J92" s="74">
        <v>321.23148103900002</v>
      </c>
      <c r="K92" s="74">
        <v>292.96209960299996</v>
      </c>
      <c r="L92" s="60">
        <v>131.46901418300001</v>
      </c>
      <c r="M92" s="61">
        <v>54.677757522999997</v>
      </c>
      <c r="N92" s="61">
        <v>10.312701704</v>
      </c>
      <c r="O92" s="61">
        <v>8.6684603379999992</v>
      </c>
      <c r="P92" s="61">
        <v>3.8526490390000001</v>
      </c>
      <c r="Q92" s="61">
        <v>0.19263245200000001</v>
      </c>
      <c r="R92" s="61">
        <v>52.775059599000002</v>
      </c>
      <c r="S92" s="63">
        <v>31.013824764999999</v>
      </c>
      <c r="T92" s="162">
        <v>131.56796468600001</v>
      </c>
      <c r="U92" s="52">
        <v>586.3906304809999</v>
      </c>
      <c r="V92" s="52">
        <v>5.908864044333332</v>
      </c>
      <c r="W92" s="52">
        <v>78.175937923999996</v>
      </c>
      <c r="X92" s="121">
        <v>14.384934631666667</v>
      </c>
      <c r="Y92" s="121">
        <v>23.244873273666666</v>
      </c>
      <c r="Z92" s="121">
        <v>4.5963133266666665</v>
      </c>
      <c r="AA92" s="121">
        <v>3.055593333333333E-2</v>
      </c>
      <c r="AB92" s="121">
        <v>35.919260758666667</v>
      </c>
      <c r="AC92" s="52">
        <v>187.04211799866667</v>
      </c>
      <c r="AD92" s="52">
        <v>201.93104364233329</v>
      </c>
      <c r="AE92" s="121">
        <v>74.402193792666665</v>
      </c>
      <c r="AF92" s="121">
        <v>39.291151773333333</v>
      </c>
      <c r="AG92" s="121">
        <v>13.060723076666667</v>
      </c>
      <c r="AH92" s="121">
        <v>6.045407683333333</v>
      </c>
      <c r="AI92" s="121">
        <v>3.1604355500000003</v>
      </c>
      <c r="AJ92" s="121">
        <v>1.0619101790000001</v>
      </c>
      <c r="AK92" s="121">
        <v>48.908958458000001</v>
      </c>
      <c r="AL92" s="121">
        <v>16.000263129333334</v>
      </c>
      <c r="AM92" s="52">
        <v>113.33266687166667</v>
      </c>
      <c r="AN92" s="53">
        <v>4346.8304728509993</v>
      </c>
      <c r="AO92" s="53">
        <v>5.6081700740000002</v>
      </c>
      <c r="AP92" s="53">
        <v>338.80257195600001</v>
      </c>
      <c r="AQ92" s="122">
        <v>80.148053410000003</v>
      </c>
      <c r="AR92" s="122">
        <v>84.515258379000002</v>
      </c>
      <c r="AS92" s="122">
        <v>25.612021687999999</v>
      </c>
      <c r="AT92" s="122">
        <v>1.037755523</v>
      </c>
      <c r="AU92" s="122">
        <v>147.48948295600002</v>
      </c>
      <c r="AV92" s="53">
        <v>972.33877446199995</v>
      </c>
      <c r="AW92" s="53">
        <v>1633.2689177229997</v>
      </c>
      <c r="AX92" s="122">
        <v>585.44505065599992</v>
      </c>
      <c r="AY92" s="122">
        <v>310.83898220099996</v>
      </c>
      <c r="AZ92" s="122">
        <v>109.081574793</v>
      </c>
      <c r="BA92" s="122">
        <v>27.908200454999999</v>
      </c>
      <c r="BB92" s="122">
        <v>6.4472008609999998</v>
      </c>
      <c r="BC92" s="122">
        <v>87.088575624000001</v>
      </c>
      <c r="BD92" s="122">
        <v>446.261971765</v>
      </c>
      <c r="BE92" s="122">
        <v>60.197361368000003</v>
      </c>
      <c r="BF92" s="53">
        <v>1396.8120386360001</v>
      </c>
    </row>
    <row r="93" spans="1:58" x14ac:dyDescent="0.25">
      <c r="A93" s="37" t="s">
        <v>220</v>
      </c>
      <c r="B93" s="59">
        <v>892.79370102799999</v>
      </c>
      <c r="C93" s="74">
        <v>4.9139895649999996</v>
      </c>
      <c r="D93" s="74">
        <v>106.742754229</v>
      </c>
      <c r="E93" s="60">
        <v>18.908521768</v>
      </c>
      <c r="F93" s="61">
        <v>33.925273670999999</v>
      </c>
      <c r="G93" s="61">
        <v>5.7002278960000003</v>
      </c>
      <c r="H93" s="61">
        <v>0.98279791299999997</v>
      </c>
      <c r="I93" s="62">
        <v>47.225932981</v>
      </c>
      <c r="J93" s="74">
        <v>362.75210959399999</v>
      </c>
      <c r="K93" s="74">
        <v>280.98969939300002</v>
      </c>
      <c r="L93" s="60">
        <v>119.50080733199999</v>
      </c>
      <c r="M93" s="61">
        <v>65.817015040000001</v>
      </c>
      <c r="N93" s="61">
        <v>11.586769514</v>
      </c>
      <c r="O93" s="61">
        <v>9.8279791309999993</v>
      </c>
      <c r="P93" s="61">
        <v>5.8967874780000002</v>
      </c>
      <c r="Q93" s="61">
        <v>0.19655958300000001</v>
      </c>
      <c r="R93" s="61">
        <v>49.294061384000003</v>
      </c>
      <c r="S93" s="63">
        <v>18.869719930999999</v>
      </c>
      <c r="T93" s="162">
        <v>137.39514824700001</v>
      </c>
      <c r="U93" s="52">
        <v>912.98115828133325</v>
      </c>
      <c r="V93" s="52">
        <v>4.6799066530000006</v>
      </c>
      <c r="W93" s="52">
        <v>99.160297317333331</v>
      </c>
      <c r="X93" s="121">
        <v>18.924176973666665</v>
      </c>
      <c r="Y93" s="121">
        <v>31.847248414666666</v>
      </c>
      <c r="Z93" s="121">
        <v>3.6597145623333334</v>
      </c>
      <c r="AA93" s="121">
        <v>0.42214011400000001</v>
      </c>
      <c r="AB93" s="121">
        <v>44.307017252666668</v>
      </c>
      <c r="AC93" s="52">
        <v>342.53041709233338</v>
      </c>
      <c r="AD93" s="52">
        <v>321.64774197366671</v>
      </c>
      <c r="AE93" s="121">
        <v>147.77944124566667</v>
      </c>
      <c r="AF93" s="121">
        <v>58.148335711666668</v>
      </c>
      <c r="AG93" s="121">
        <v>15.909492488</v>
      </c>
      <c r="AH93" s="121">
        <v>8.7793991656666677</v>
      </c>
      <c r="AI93" s="121">
        <v>5.2662401483333339</v>
      </c>
      <c r="AJ93" s="121">
        <v>0.7718061513333333</v>
      </c>
      <c r="AK93" s="121">
        <v>62.792169727333338</v>
      </c>
      <c r="AL93" s="121">
        <v>22.200857335666665</v>
      </c>
      <c r="AM93" s="52">
        <v>144.962795245</v>
      </c>
      <c r="AN93" s="53">
        <v>6599.8854899320013</v>
      </c>
      <c r="AO93" s="53">
        <v>7.1653514749999996</v>
      </c>
      <c r="AP93" s="53">
        <v>512.95617650999998</v>
      </c>
      <c r="AQ93" s="122">
        <v>126.40818618500001</v>
      </c>
      <c r="AR93" s="122">
        <v>154.08291589799998</v>
      </c>
      <c r="AS93" s="122">
        <v>18.108829540999999</v>
      </c>
      <c r="AT93" s="122">
        <v>3.040518922</v>
      </c>
      <c r="AU93" s="122">
        <v>211.31572596400002</v>
      </c>
      <c r="AV93" s="53">
        <v>1459.698600254</v>
      </c>
      <c r="AW93" s="53">
        <v>2857.6712208200001</v>
      </c>
      <c r="AX93" s="122">
        <v>945.26855245899992</v>
      </c>
      <c r="AY93" s="122">
        <v>512.37599049100004</v>
      </c>
      <c r="AZ93" s="122">
        <v>348.93953044800003</v>
      </c>
      <c r="BA93" s="122">
        <v>45.249615445000003</v>
      </c>
      <c r="BB93" s="122">
        <v>19.058859177999999</v>
      </c>
      <c r="BC93" s="122">
        <v>63.258855515</v>
      </c>
      <c r="BD93" s="122">
        <v>818.89035513900012</v>
      </c>
      <c r="BE93" s="122">
        <v>104.62946214500001</v>
      </c>
      <c r="BF93" s="53">
        <v>1762.3941408729997</v>
      </c>
    </row>
    <row r="94" spans="1:58" s="106" customFormat="1" x14ac:dyDescent="0.25">
      <c r="A94" s="98" t="s">
        <v>221</v>
      </c>
      <c r="B94" s="99">
        <v>939.64623103300005</v>
      </c>
      <c r="C94" s="100">
        <v>4.8465402959999997</v>
      </c>
      <c r="D94" s="100">
        <v>108.003365883</v>
      </c>
      <c r="E94" s="101">
        <v>14.921565069</v>
      </c>
      <c r="F94" s="102">
        <v>27.490077826</v>
      </c>
      <c r="G94" s="102">
        <v>7.7544644729999996</v>
      </c>
      <c r="H94" s="102">
        <v>1.9386161180000001</v>
      </c>
      <c r="I94" s="103">
        <v>55.898642397000003</v>
      </c>
      <c r="J94" s="100">
        <v>381.120930262</v>
      </c>
      <c r="K94" s="100">
        <v>298.92215443100002</v>
      </c>
      <c r="L94" s="101">
        <v>131.20292557299999</v>
      </c>
      <c r="M94" s="102">
        <v>58.253858483000002</v>
      </c>
      <c r="N94" s="102">
        <v>6.7868670949999998</v>
      </c>
      <c r="O94" s="102">
        <v>13.958036052000001</v>
      </c>
      <c r="P94" s="102">
        <v>4.2649554600000004</v>
      </c>
      <c r="Q94" s="102">
        <v>0.19386161199999999</v>
      </c>
      <c r="R94" s="102">
        <v>74.956292787999999</v>
      </c>
      <c r="S94" s="104">
        <v>9.3053573679999992</v>
      </c>
      <c r="T94" s="163">
        <v>146.75324016100001</v>
      </c>
      <c r="U94" s="100">
        <v>950.76487872533335</v>
      </c>
      <c r="V94" s="100">
        <v>5.3292211286666671</v>
      </c>
      <c r="W94" s="100">
        <v>114.199159592</v>
      </c>
      <c r="X94" s="120">
        <v>18.243199529333335</v>
      </c>
      <c r="Y94" s="120">
        <v>29.310993190666665</v>
      </c>
      <c r="Z94" s="120">
        <v>7.9063160560000005</v>
      </c>
      <c r="AA94" s="120">
        <v>1.6476091943333335</v>
      </c>
      <c r="AB94" s="120">
        <v>57.091041621666669</v>
      </c>
      <c r="AC94" s="100">
        <v>381.83400794966673</v>
      </c>
      <c r="AD94" s="100">
        <v>284.920852857</v>
      </c>
      <c r="AE94" s="120">
        <v>102.99441482533332</v>
      </c>
      <c r="AF94" s="120">
        <v>63.706400451</v>
      </c>
      <c r="AG94" s="120">
        <v>11.025447258</v>
      </c>
      <c r="AH94" s="120">
        <v>15.297517461666667</v>
      </c>
      <c r="AI94" s="120">
        <v>5.0178675830000001</v>
      </c>
      <c r="AJ94" s="120">
        <v>1.9272705300000001</v>
      </c>
      <c r="AK94" s="120">
        <v>72.569660462333331</v>
      </c>
      <c r="AL94" s="120">
        <v>12.382274285666666</v>
      </c>
      <c r="AM94" s="100">
        <v>164.48163719800002</v>
      </c>
      <c r="AN94" s="100">
        <v>7174.3075037470007</v>
      </c>
      <c r="AO94" s="100">
        <v>4.9933249589999997</v>
      </c>
      <c r="AP94" s="100">
        <v>512.18557349100001</v>
      </c>
      <c r="AQ94" s="120">
        <v>119.89141589900001</v>
      </c>
      <c r="AR94" s="120">
        <v>97.013739572999995</v>
      </c>
      <c r="AS94" s="120">
        <v>38.570803503999997</v>
      </c>
      <c r="AT94" s="120">
        <v>6.0546809330000011</v>
      </c>
      <c r="AU94" s="120">
        <v>250.65493358199998</v>
      </c>
      <c r="AV94" s="100">
        <v>1563.1876761650001</v>
      </c>
      <c r="AW94" s="100">
        <v>2988.4523955069999</v>
      </c>
      <c r="AX94" s="120">
        <v>787.81861004200005</v>
      </c>
      <c r="AY94" s="120">
        <v>532.68952947000002</v>
      </c>
      <c r="AZ94" s="120">
        <v>193.87606932599999</v>
      </c>
      <c r="BA94" s="120">
        <v>143.17507869299999</v>
      </c>
      <c r="BB94" s="120">
        <v>22.305257653000002</v>
      </c>
      <c r="BC94" s="120">
        <v>92.368840447000011</v>
      </c>
      <c r="BD94" s="120">
        <v>1126.3645425960001</v>
      </c>
      <c r="BE94" s="120">
        <v>89.854467279999994</v>
      </c>
      <c r="BF94" s="100">
        <v>2105.4885336249999</v>
      </c>
    </row>
    <row r="95" spans="1:58" x14ac:dyDescent="0.25">
      <c r="A95" s="37" t="s">
        <v>222</v>
      </c>
      <c r="B95" s="59">
        <v>962.24187078900002</v>
      </c>
      <c r="C95" s="74">
        <v>3.9337303019999998</v>
      </c>
      <c r="D95" s="74">
        <v>116.3408627</v>
      </c>
      <c r="E95" s="60">
        <v>18.587701054</v>
      </c>
      <c r="F95" s="61">
        <v>28.430454542</v>
      </c>
      <c r="G95" s="61">
        <v>5.9005954540000003</v>
      </c>
      <c r="H95" s="61">
        <v>0.39337303000000001</v>
      </c>
      <c r="I95" s="62">
        <v>63.028738619999999</v>
      </c>
      <c r="J95" s="74">
        <v>416.64629501600001</v>
      </c>
      <c r="K95" s="74">
        <v>286.65698960999998</v>
      </c>
      <c r="L95" s="60">
        <v>107.559322677</v>
      </c>
      <c r="M95" s="61">
        <v>68.886539111000005</v>
      </c>
      <c r="N95" s="61">
        <v>11.385476325999999</v>
      </c>
      <c r="O95" s="61">
        <v>17.111726816000001</v>
      </c>
      <c r="P95" s="61">
        <v>3.3436707569999999</v>
      </c>
      <c r="Q95" s="61">
        <v>0.19668651500000001</v>
      </c>
      <c r="R95" s="61">
        <v>66.372376501000005</v>
      </c>
      <c r="S95" s="63">
        <v>11.801190907000001</v>
      </c>
      <c r="T95" s="162">
        <v>138.66399316100001</v>
      </c>
      <c r="U95" s="52">
        <v>910.54707394200011</v>
      </c>
      <c r="V95" s="52">
        <v>4.8061797293333335</v>
      </c>
      <c r="W95" s="52">
        <v>101.99423034666667</v>
      </c>
      <c r="X95" s="121">
        <v>14.920985540333334</v>
      </c>
      <c r="Y95" s="121">
        <v>22.970838348333331</v>
      </c>
      <c r="Z95" s="121">
        <v>5.5905391486666671</v>
      </c>
      <c r="AA95" s="121">
        <v>1.0625348473333334</v>
      </c>
      <c r="AB95" s="121">
        <v>57.449332462000001</v>
      </c>
      <c r="AC95" s="52">
        <v>394.17081900800002</v>
      </c>
      <c r="AD95" s="52">
        <v>267.97746481066662</v>
      </c>
      <c r="AE95" s="121">
        <v>99.676355522333324</v>
      </c>
      <c r="AF95" s="121">
        <v>63.694946361666666</v>
      </c>
      <c r="AG95" s="121">
        <v>8.5503158073333339</v>
      </c>
      <c r="AH95" s="121">
        <v>10.629897097333334</v>
      </c>
      <c r="AI95" s="121">
        <v>4.2557376593333336</v>
      </c>
      <c r="AJ95" s="121">
        <v>1.5844965866666667</v>
      </c>
      <c r="AK95" s="121">
        <v>64.797984151999998</v>
      </c>
      <c r="AL95" s="121">
        <v>14.787731624000001</v>
      </c>
      <c r="AM95" s="52">
        <v>141.59838004733334</v>
      </c>
      <c r="AN95" s="53">
        <v>5695.3644649119997</v>
      </c>
      <c r="AO95" s="53">
        <v>4.693248777</v>
      </c>
      <c r="AP95" s="53">
        <v>441.91980766400002</v>
      </c>
      <c r="AQ95" s="122">
        <v>86.955562747000002</v>
      </c>
      <c r="AR95" s="122">
        <v>81.315978368999993</v>
      </c>
      <c r="AS95" s="122">
        <v>35.492310675999995</v>
      </c>
      <c r="AT95" s="122">
        <v>5.3745184980000005</v>
      </c>
      <c r="AU95" s="122">
        <v>232.78143737399998</v>
      </c>
      <c r="AV95" s="53">
        <v>1385.2750771380001</v>
      </c>
      <c r="AW95" s="53">
        <v>2279.0018366290001</v>
      </c>
      <c r="AX95" s="122">
        <v>698.402794384</v>
      </c>
      <c r="AY95" s="122">
        <v>409.20751079400003</v>
      </c>
      <c r="AZ95" s="122">
        <v>51.605525260999997</v>
      </c>
      <c r="BA95" s="122">
        <v>353.108021807</v>
      </c>
      <c r="BB95" s="122">
        <v>23.414917018000001</v>
      </c>
      <c r="BC95" s="122">
        <v>13.512007104000002</v>
      </c>
      <c r="BD95" s="122">
        <v>664.01645097400001</v>
      </c>
      <c r="BE95" s="122">
        <v>65.734609286999998</v>
      </c>
      <c r="BF95" s="53">
        <v>1584.4744947039999</v>
      </c>
    </row>
    <row r="96" spans="1:58" x14ac:dyDescent="0.25">
      <c r="A96" s="37" t="s">
        <v>223</v>
      </c>
      <c r="B96" s="59">
        <v>1076.825603363</v>
      </c>
      <c r="C96" s="74">
        <v>4.763631352</v>
      </c>
      <c r="D96" s="74">
        <v>126.409487821</v>
      </c>
      <c r="E96" s="60">
        <v>23.424650631999999</v>
      </c>
      <c r="F96" s="61">
        <v>25.205612220999999</v>
      </c>
      <c r="G96" s="61">
        <v>7.0501744009999996</v>
      </c>
      <c r="H96" s="61">
        <v>0.38109050799999999</v>
      </c>
      <c r="I96" s="62">
        <v>70.347960059000002</v>
      </c>
      <c r="J96" s="74">
        <v>384.40351740699998</v>
      </c>
      <c r="K96" s="74">
        <v>402.90586064499996</v>
      </c>
      <c r="L96" s="60">
        <v>153.24301850099999</v>
      </c>
      <c r="M96" s="61">
        <v>82.573030187000001</v>
      </c>
      <c r="N96" s="61">
        <v>14.104304375</v>
      </c>
      <c r="O96" s="61">
        <v>5.7163576220000003</v>
      </c>
      <c r="P96" s="61">
        <v>9.1461721960000002</v>
      </c>
      <c r="Q96" s="61">
        <v>3.8109050820000001</v>
      </c>
      <c r="R96" s="61">
        <v>117.73463557700001</v>
      </c>
      <c r="S96" s="63">
        <v>16.577437105000001</v>
      </c>
      <c r="T96" s="162">
        <v>158.343106138</v>
      </c>
      <c r="U96" s="52">
        <v>985.79282868466669</v>
      </c>
      <c r="V96" s="52">
        <v>4.6505377476666672</v>
      </c>
      <c r="W96" s="52">
        <v>120.174636443</v>
      </c>
      <c r="X96" s="121">
        <v>22.016191335666665</v>
      </c>
      <c r="Y96" s="121">
        <v>26.423880484666668</v>
      </c>
      <c r="Z96" s="121">
        <v>7.4949325490000005</v>
      </c>
      <c r="AA96" s="121">
        <v>0.31257792433333337</v>
      </c>
      <c r="AB96" s="121">
        <v>63.927054149333337</v>
      </c>
      <c r="AC96" s="52">
        <v>389.29942867466667</v>
      </c>
      <c r="AD96" s="52">
        <v>317.33164215733331</v>
      </c>
      <c r="AE96" s="121">
        <v>125.00453105033334</v>
      </c>
      <c r="AF96" s="121">
        <v>78.028732677333338</v>
      </c>
      <c r="AG96" s="121">
        <v>12.783330266666667</v>
      </c>
      <c r="AH96" s="121">
        <v>3.936160257333333</v>
      </c>
      <c r="AI96" s="121">
        <v>4.957394115333333</v>
      </c>
      <c r="AJ96" s="121">
        <v>2.0781537573333337</v>
      </c>
      <c r="AK96" s="121">
        <v>75.245305958999992</v>
      </c>
      <c r="AL96" s="121">
        <v>15.298034074</v>
      </c>
      <c r="AM96" s="52">
        <v>154.33658366200004</v>
      </c>
      <c r="AN96" s="53">
        <v>7256.4413071979998</v>
      </c>
      <c r="AO96" s="53">
        <v>8.6060520460000003</v>
      </c>
      <c r="AP96" s="53">
        <v>627.48894700899996</v>
      </c>
      <c r="AQ96" s="122">
        <v>145.05834117800001</v>
      </c>
      <c r="AR96" s="122">
        <v>127.55914170599999</v>
      </c>
      <c r="AS96" s="122">
        <v>49.865030273000002</v>
      </c>
      <c r="AT96" s="122">
        <v>2.934932275</v>
      </c>
      <c r="AU96" s="122">
        <v>302.07150157699999</v>
      </c>
      <c r="AV96" s="53">
        <v>1653.7995589740001</v>
      </c>
      <c r="AW96" s="53">
        <v>2971.1098596009997</v>
      </c>
      <c r="AX96" s="122">
        <v>895.05724535800005</v>
      </c>
      <c r="AY96" s="122">
        <v>570.55246527200006</v>
      </c>
      <c r="AZ96" s="122">
        <v>225.96213176700002</v>
      </c>
      <c r="BA96" s="122">
        <v>85.459445647999999</v>
      </c>
      <c r="BB96" s="122">
        <v>43.597559591</v>
      </c>
      <c r="BC96" s="122">
        <v>48.811962152</v>
      </c>
      <c r="BD96" s="122">
        <v>1036.1509891200001</v>
      </c>
      <c r="BE96" s="122">
        <v>65.518060692999995</v>
      </c>
      <c r="BF96" s="53">
        <v>1995.436889568</v>
      </c>
    </row>
    <row r="97" spans="1:58" x14ac:dyDescent="0.25">
      <c r="A97" s="37" t="s">
        <v>224</v>
      </c>
      <c r="B97" s="59">
        <v>1019.2359383309999</v>
      </c>
      <c r="C97" s="74">
        <v>4.9644689790000003</v>
      </c>
      <c r="D97" s="74">
        <v>121.94480642999999</v>
      </c>
      <c r="E97" s="60">
        <v>19.142300684999999</v>
      </c>
      <c r="F97" s="61">
        <v>29.781685564</v>
      </c>
      <c r="G97" s="61">
        <v>6.5530990520000003</v>
      </c>
      <c r="H97" s="61">
        <v>0.99289379600000005</v>
      </c>
      <c r="I97" s="62">
        <v>65.474827332999993</v>
      </c>
      <c r="J97" s="74">
        <v>388.68990502600002</v>
      </c>
      <c r="K97" s="74">
        <v>335.44054889500001</v>
      </c>
      <c r="L97" s="60">
        <v>134.672443711</v>
      </c>
      <c r="M97" s="61">
        <v>80.530636943999994</v>
      </c>
      <c r="N97" s="61">
        <v>19.380796801999999</v>
      </c>
      <c r="O97" s="61">
        <v>1.9857875920000001</v>
      </c>
      <c r="P97" s="61">
        <v>7.9431503660000002</v>
      </c>
      <c r="Q97" s="61">
        <v>1.9857875920000001</v>
      </c>
      <c r="R97" s="61">
        <v>78.218692894</v>
      </c>
      <c r="S97" s="63">
        <v>10.723252993999999</v>
      </c>
      <c r="T97" s="162">
        <v>168.196209001</v>
      </c>
      <c r="U97" s="52">
        <v>1026.5785860703334</v>
      </c>
      <c r="V97" s="52">
        <v>4.2376431523333329</v>
      </c>
      <c r="W97" s="52">
        <v>120.65905508133334</v>
      </c>
      <c r="X97" s="121">
        <v>19.977797971000001</v>
      </c>
      <c r="Y97" s="121">
        <v>27.074688289000004</v>
      </c>
      <c r="Z97" s="121">
        <v>3.9010059806666662</v>
      </c>
      <c r="AA97" s="121">
        <v>1.9028281146666666</v>
      </c>
      <c r="AB97" s="121">
        <v>67.802734725999997</v>
      </c>
      <c r="AC97" s="52">
        <v>364.08450552666665</v>
      </c>
      <c r="AD97" s="52">
        <v>371.19403258633332</v>
      </c>
      <c r="AE97" s="121">
        <v>159.79027021566665</v>
      </c>
      <c r="AF97" s="121">
        <v>78.50045844200001</v>
      </c>
      <c r="AG97" s="121">
        <v>22.793019788999999</v>
      </c>
      <c r="AH97" s="121">
        <v>3.1255229003333334</v>
      </c>
      <c r="AI97" s="121">
        <v>9.6591789723333328</v>
      </c>
      <c r="AJ97" s="121">
        <v>3.1670119863333337</v>
      </c>
      <c r="AK97" s="121">
        <v>83.109200066000014</v>
      </c>
      <c r="AL97" s="121">
        <v>11.049370214666666</v>
      </c>
      <c r="AM97" s="52">
        <v>166.40334972366668</v>
      </c>
      <c r="AN97" s="53">
        <v>7655.4074620629999</v>
      </c>
      <c r="AO97" s="53">
        <v>9.0812298279999997</v>
      </c>
      <c r="AP97" s="53">
        <v>576.10475340599999</v>
      </c>
      <c r="AQ97" s="122">
        <v>120.434095734</v>
      </c>
      <c r="AR97" s="122">
        <v>109.133872682</v>
      </c>
      <c r="AS97" s="122">
        <v>27.419229456</v>
      </c>
      <c r="AT97" s="122">
        <v>15.609643400000001</v>
      </c>
      <c r="AU97" s="122">
        <v>303.50791213399998</v>
      </c>
      <c r="AV97" s="53">
        <v>1503.1469732820001</v>
      </c>
      <c r="AW97" s="53">
        <v>3601.6145849530003</v>
      </c>
      <c r="AX97" s="122">
        <v>1127.1651470510001</v>
      </c>
      <c r="AY97" s="122">
        <v>597.46875002900003</v>
      </c>
      <c r="AZ97" s="122">
        <v>484.59520749199999</v>
      </c>
      <c r="BA97" s="122">
        <v>137.872050565</v>
      </c>
      <c r="BB97" s="122">
        <v>30.549718591000001</v>
      </c>
      <c r="BC97" s="122">
        <v>107.26572484600001</v>
      </c>
      <c r="BD97" s="122">
        <v>1002.913383378</v>
      </c>
      <c r="BE97" s="122">
        <v>113.78460300100001</v>
      </c>
      <c r="BF97" s="53">
        <v>1965.4599205939999</v>
      </c>
    </row>
    <row r="98" spans="1:58" x14ac:dyDescent="0.25">
      <c r="A98" s="98" t="s">
        <v>225</v>
      </c>
      <c r="B98" s="99">
        <v>994.13833125699989</v>
      </c>
      <c r="C98" s="100">
        <v>2.8762343779999999</v>
      </c>
      <c r="D98" s="100">
        <v>116.928972178</v>
      </c>
      <c r="E98" s="101">
        <v>16.891015944999999</v>
      </c>
      <c r="F98" s="102">
        <v>31.202205933999998</v>
      </c>
      <c r="G98" s="102">
        <v>6.1359666730000004</v>
      </c>
      <c r="H98" s="102">
        <v>0.95874479300000004</v>
      </c>
      <c r="I98" s="103">
        <v>61.741038832999998</v>
      </c>
      <c r="J98" s="100">
        <v>385.93297668100001</v>
      </c>
      <c r="K98" s="100">
        <v>322.92079681399991</v>
      </c>
      <c r="L98" s="101">
        <v>123.810925008</v>
      </c>
      <c r="M98" s="102">
        <v>92.546267337000003</v>
      </c>
      <c r="N98" s="102">
        <v>15.227939637</v>
      </c>
      <c r="O98" s="102">
        <v>0.95874479300000004</v>
      </c>
      <c r="P98" s="102">
        <v>4.7937239629999997</v>
      </c>
      <c r="Q98" s="102">
        <v>2.1092385440000001</v>
      </c>
      <c r="R98" s="102">
        <v>72.736015855000005</v>
      </c>
      <c r="S98" s="104">
        <v>10.737941677</v>
      </c>
      <c r="T98" s="163">
        <v>165.47935120599999</v>
      </c>
      <c r="U98" s="100">
        <v>1045.4491734630001</v>
      </c>
      <c r="V98" s="100">
        <v>4.5728536139999996</v>
      </c>
      <c r="W98" s="100">
        <v>123.36013052599999</v>
      </c>
      <c r="X98" s="120">
        <v>19.420937356666666</v>
      </c>
      <c r="Y98" s="120">
        <v>29.96878289733333</v>
      </c>
      <c r="Z98" s="120">
        <v>7.6748501713333326</v>
      </c>
      <c r="AA98" s="120">
        <v>1.0987608533333333</v>
      </c>
      <c r="AB98" s="120">
        <v>65.196799247333331</v>
      </c>
      <c r="AC98" s="100">
        <v>394.11591751999998</v>
      </c>
      <c r="AD98" s="100">
        <v>349.50434214566667</v>
      </c>
      <c r="AE98" s="120">
        <v>130.62916432</v>
      </c>
      <c r="AF98" s="120">
        <v>90.103803201333335</v>
      </c>
      <c r="AG98" s="120">
        <v>18.867392452666667</v>
      </c>
      <c r="AH98" s="120">
        <v>1.9460567913333333</v>
      </c>
      <c r="AI98" s="120">
        <v>4.6396701613333331</v>
      </c>
      <c r="AJ98" s="120">
        <v>3.7460009346666667</v>
      </c>
      <c r="AK98" s="120">
        <v>86.432211238999983</v>
      </c>
      <c r="AL98" s="120">
        <v>13.140043045333334</v>
      </c>
      <c r="AM98" s="100">
        <v>173.89592965733334</v>
      </c>
      <c r="AN98" s="100">
        <v>7539.860336736001</v>
      </c>
      <c r="AO98" s="100">
        <v>6.8949457870000002</v>
      </c>
      <c r="AP98" s="100">
        <v>530.19580799799996</v>
      </c>
      <c r="AQ98" s="120">
        <v>109.43547119199999</v>
      </c>
      <c r="AR98" s="120">
        <v>146.34719961299999</v>
      </c>
      <c r="AS98" s="120">
        <v>35.891785979000005</v>
      </c>
      <c r="AT98" s="120">
        <v>4.9961127310000002</v>
      </c>
      <c r="AU98" s="120">
        <v>233.52523848299998</v>
      </c>
      <c r="AV98" s="100">
        <v>1508.432736361</v>
      </c>
      <c r="AW98" s="100">
        <v>3704.9733080159999</v>
      </c>
      <c r="AX98" s="120">
        <v>959.55084094899996</v>
      </c>
      <c r="AY98" s="120">
        <v>669.80878098300002</v>
      </c>
      <c r="AZ98" s="120">
        <v>416.22767972999998</v>
      </c>
      <c r="BA98" s="120">
        <v>54.050110851999996</v>
      </c>
      <c r="BB98" s="120">
        <v>19.806262997000001</v>
      </c>
      <c r="BC98" s="120">
        <v>156.558793587</v>
      </c>
      <c r="BD98" s="120">
        <v>1262.544691132</v>
      </c>
      <c r="BE98" s="120">
        <v>166.426147786</v>
      </c>
      <c r="BF98" s="100">
        <v>1789.3635385740001</v>
      </c>
    </row>
    <row r="99" spans="1:58" x14ac:dyDescent="0.25">
      <c r="A99" s="37" t="s">
        <v>226</v>
      </c>
      <c r="B99" s="59">
        <v>1062.4409625150001</v>
      </c>
      <c r="C99" s="74">
        <v>5.5191536069999998</v>
      </c>
      <c r="D99" s="74">
        <v>134.06206282299999</v>
      </c>
      <c r="E99" s="60">
        <v>23.102495173000001</v>
      </c>
      <c r="F99" s="61">
        <v>27.904073377</v>
      </c>
      <c r="G99" s="61">
        <v>5.5191536069999998</v>
      </c>
      <c r="H99" s="61">
        <v>1.971126288</v>
      </c>
      <c r="I99" s="62">
        <v>75.565214377999993</v>
      </c>
      <c r="J99" s="74">
        <v>402.45243778600002</v>
      </c>
      <c r="K99" s="74">
        <v>342.02037921699997</v>
      </c>
      <c r="L99" s="60">
        <v>127.380720641</v>
      </c>
      <c r="M99" s="61">
        <v>107.846169262</v>
      </c>
      <c r="N99" s="61">
        <v>13.1547701</v>
      </c>
      <c r="O99" s="61">
        <v>0.985563144</v>
      </c>
      <c r="P99" s="61">
        <v>7.8845051530000001</v>
      </c>
      <c r="Q99" s="61">
        <v>9.0671809260000007</v>
      </c>
      <c r="R99" s="61">
        <v>69.393865868999995</v>
      </c>
      <c r="S99" s="63">
        <v>6.3076041219999999</v>
      </c>
      <c r="T99" s="162">
        <v>178.38692908199999</v>
      </c>
      <c r="U99" s="52">
        <v>1086.3680474413334</v>
      </c>
      <c r="V99" s="52">
        <v>4.0253110090000002</v>
      </c>
      <c r="W99" s="52">
        <v>124.82371580100001</v>
      </c>
      <c r="X99" s="121">
        <v>20.857715713999998</v>
      </c>
      <c r="Y99" s="121">
        <v>27.833606052666667</v>
      </c>
      <c r="Z99" s="121">
        <v>6.778629523666666</v>
      </c>
      <c r="AA99" s="121">
        <v>1.5451863856666668</v>
      </c>
      <c r="AB99" s="121">
        <v>67.808578125000011</v>
      </c>
      <c r="AC99" s="52">
        <v>393.28116970433331</v>
      </c>
      <c r="AD99" s="52">
        <v>379.42157055500002</v>
      </c>
      <c r="AE99" s="121">
        <v>128.86006235066665</v>
      </c>
      <c r="AF99" s="121">
        <v>107.75024362933334</v>
      </c>
      <c r="AG99" s="121">
        <v>24.622894577666667</v>
      </c>
      <c r="AH99" s="121">
        <v>1.7884381953333335</v>
      </c>
      <c r="AI99" s="121">
        <v>6.5890716249999999</v>
      </c>
      <c r="AJ99" s="121">
        <v>15.284675062</v>
      </c>
      <c r="AK99" s="121">
        <v>78.118773938000004</v>
      </c>
      <c r="AL99" s="121">
        <v>16.407411177</v>
      </c>
      <c r="AM99" s="52">
        <v>184.81628037200002</v>
      </c>
      <c r="AN99" s="53">
        <v>7819.9842257649998</v>
      </c>
      <c r="AO99" s="53">
        <v>10.097007393</v>
      </c>
      <c r="AP99" s="53">
        <v>577.899999783</v>
      </c>
      <c r="AQ99" s="122">
        <v>135.67886262499999</v>
      </c>
      <c r="AR99" s="122">
        <v>141.30230278900001</v>
      </c>
      <c r="AS99" s="122">
        <v>31.293806325999999</v>
      </c>
      <c r="AT99" s="122">
        <v>12.138481834</v>
      </c>
      <c r="AU99" s="122">
        <v>257.48654620900004</v>
      </c>
      <c r="AV99" s="53">
        <v>1584.7297258140002</v>
      </c>
      <c r="AW99" s="53">
        <v>3606.5476284020001</v>
      </c>
      <c r="AX99" s="122">
        <v>925.94818071700001</v>
      </c>
      <c r="AY99" s="122">
        <v>848.85530010499997</v>
      </c>
      <c r="AZ99" s="122">
        <v>547.618064871</v>
      </c>
      <c r="BA99" s="122">
        <v>37.473412057999994</v>
      </c>
      <c r="BB99" s="122">
        <v>20.183290309</v>
      </c>
      <c r="BC99" s="122">
        <v>193.124360846</v>
      </c>
      <c r="BD99" s="122">
        <v>817.09561063299998</v>
      </c>
      <c r="BE99" s="122">
        <v>216.24940886299999</v>
      </c>
      <c r="BF99" s="53">
        <v>2040.7098643730001</v>
      </c>
    </row>
    <row r="100" spans="1:58" x14ac:dyDescent="0.25">
      <c r="A100" s="37" t="s">
        <v>227</v>
      </c>
      <c r="B100" s="59">
        <v>1066.411719255</v>
      </c>
      <c r="C100" s="74">
        <v>4.0325621979999999</v>
      </c>
      <c r="D100" s="74">
        <v>128.46899315799999</v>
      </c>
      <c r="E100" s="60">
        <v>22.949607153999999</v>
      </c>
      <c r="F100" s="61">
        <v>26.005564033999999</v>
      </c>
      <c r="G100" s="61">
        <v>6.5289102249999997</v>
      </c>
      <c r="H100" s="61">
        <v>1.9202677130000001</v>
      </c>
      <c r="I100" s="62">
        <v>71.064644032000004</v>
      </c>
      <c r="J100" s="74">
        <v>376.00359718599998</v>
      </c>
      <c r="K100" s="74">
        <v>374.90505362799996</v>
      </c>
      <c r="L100" s="60">
        <v>145.69421055500001</v>
      </c>
      <c r="M100" s="61">
        <v>117.468214432</v>
      </c>
      <c r="N100" s="61">
        <v>17.192771259000001</v>
      </c>
      <c r="O100" s="61">
        <v>0</v>
      </c>
      <c r="P100" s="61">
        <v>1.5362141709999999</v>
      </c>
      <c r="Q100" s="61">
        <v>1.9202677130000001</v>
      </c>
      <c r="R100" s="61">
        <v>70.546510964999996</v>
      </c>
      <c r="S100" s="63">
        <v>20.546864533000001</v>
      </c>
      <c r="T100" s="162">
        <v>183.001513085</v>
      </c>
      <c r="U100" s="52">
        <v>1078.1166933813336</v>
      </c>
      <c r="V100" s="52">
        <v>4.5432463963333332</v>
      </c>
      <c r="W100" s="52">
        <v>131.55101696833336</v>
      </c>
      <c r="X100" s="121">
        <v>22.972676472999996</v>
      </c>
      <c r="Y100" s="121">
        <v>29.771409209333331</v>
      </c>
      <c r="Z100" s="121">
        <v>6.438271916333334</v>
      </c>
      <c r="AA100" s="121">
        <v>2.354895392</v>
      </c>
      <c r="AB100" s="121">
        <v>70.01376397766667</v>
      </c>
      <c r="AC100" s="52">
        <v>373.50394011200001</v>
      </c>
      <c r="AD100" s="52">
        <v>389.19573444999997</v>
      </c>
      <c r="AE100" s="121">
        <v>143.68619972766669</v>
      </c>
      <c r="AF100" s="121">
        <v>119.77797606799999</v>
      </c>
      <c r="AG100" s="121">
        <v>18.749071282333333</v>
      </c>
      <c r="AH100" s="121">
        <v>1.9440358090000001</v>
      </c>
      <c r="AI100" s="121">
        <v>1.9921379730000002</v>
      </c>
      <c r="AJ100" s="121">
        <v>3.6695727833333329</v>
      </c>
      <c r="AK100" s="121">
        <v>81.478477773333339</v>
      </c>
      <c r="AL100" s="121">
        <v>17.898263033333333</v>
      </c>
      <c r="AM100" s="52">
        <v>179.32275545466666</v>
      </c>
      <c r="AN100" s="53">
        <v>7575.6424656769996</v>
      </c>
      <c r="AO100" s="53">
        <v>6.985407479</v>
      </c>
      <c r="AP100" s="53">
        <v>543.62490130200001</v>
      </c>
      <c r="AQ100" s="122">
        <v>133.03510419200001</v>
      </c>
      <c r="AR100" s="122">
        <v>125.364936551</v>
      </c>
      <c r="AS100" s="122">
        <v>31.481414809</v>
      </c>
      <c r="AT100" s="122">
        <v>12.960069671999999</v>
      </c>
      <c r="AU100" s="122">
        <v>240.783376078</v>
      </c>
      <c r="AV100" s="53">
        <v>1446.123878827</v>
      </c>
      <c r="AW100" s="53">
        <v>3532.8352194980002</v>
      </c>
      <c r="AX100" s="122">
        <v>979.902296987</v>
      </c>
      <c r="AY100" s="122">
        <v>772.46875164400001</v>
      </c>
      <c r="AZ100" s="122">
        <v>644.93753101300001</v>
      </c>
      <c r="BA100" s="122">
        <v>27.195750759000003</v>
      </c>
      <c r="BB100" s="122">
        <v>20.935656980000001</v>
      </c>
      <c r="BC100" s="122">
        <v>190.72378405199998</v>
      </c>
      <c r="BD100" s="122">
        <v>775.82853605000003</v>
      </c>
      <c r="BE100" s="122">
        <v>120.84291201299999</v>
      </c>
      <c r="BF100" s="53">
        <v>2046.0730585709998</v>
      </c>
    </row>
    <row r="101" spans="1:58" x14ac:dyDescent="0.25">
      <c r="A101" s="37" t="s">
        <v>228</v>
      </c>
      <c r="B101" s="59">
        <v>1085.6276488029998</v>
      </c>
      <c r="C101" s="74">
        <v>3.9633758440000002</v>
      </c>
      <c r="D101" s="74">
        <v>152.54735380900001</v>
      </c>
      <c r="E101" s="60">
        <v>33.005397271</v>
      </c>
      <c r="F101" s="61">
        <v>33.773335031000002</v>
      </c>
      <c r="G101" s="61">
        <v>10.502945987</v>
      </c>
      <c r="H101" s="61">
        <v>2.3780255069999998</v>
      </c>
      <c r="I101" s="62">
        <v>72.887650012999998</v>
      </c>
      <c r="J101" s="74">
        <v>387.04263446300001</v>
      </c>
      <c r="K101" s="74">
        <v>391.06966502299997</v>
      </c>
      <c r="L101" s="60">
        <v>158.22106460399999</v>
      </c>
      <c r="M101" s="61">
        <v>124.035041698</v>
      </c>
      <c r="N101" s="61">
        <v>12.529944972999999</v>
      </c>
      <c r="O101" s="61">
        <v>0</v>
      </c>
      <c r="P101" s="61">
        <v>0.99084396100000005</v>
      </c>
      <c r="Q101" s="61">
        <v>3.7652070520000001</v>
      </c>
      <c r="R101" s="61">
        <v>74.088709021</v>
      </c>
      <c r="S101" s="63">
        <v>17.438853714</v>
      </c>
      <c r="T101" s="162">
        <v>151.00461966399999</v>
      </c>
      <c r="U101" s="52">
        <v>1097.8376177613336</v>
      </c>
      <c r="V101" s="52">
        <v>4.3622230009999994</v>
      </c>
      <c r="W101" s="52">
        <v>129.77566708033333</v>
      </c>
      <c r="X101" s="121">
        <v>29.250360342333334</v>
      </c>
      <c r="Y101" s="121">
        <v>26.955039661000001</v>
      </c>
      <c r="Z101" s="121">
        <v>6.4966794146666667</v>
      </c>
      <c r="AA101" s="121">
        <v>2.2424077046666664</v>
      </c>
      <c r="AB101" s="121">
        <v>64.831179957666663</v>
      </c>
      <c r="AC101" s="52">
        <v>354.70683672333331</v>
      </c>
      <c r="AD101" s="52">
        <v>415.1144096553333</v>
      </c>
      <c r="AE101" s="121">
        <v>167.29713559833334</v>
      </c>
      <c r="AF101" s="121">
        <v>123.10571281533333</v>
      </c>
      <c r="AG101" s="121">
        <v>21.917989757666664</v>
      </c>
      <c r="AH101" s="121">
        <v>0.69064957599999988</v>
      </c>
      <c r="AI101" s="121">
        <v>3.7057133196666663</v>
      </c>
      <c r="AJ101" s="121">
        <v>2.9278541826666662</v>
      </c>
      <c r="AK101" s="121">
        <v>81.096990066000004</v>
      </c>
      <c r="AL101" s="121">
        <v>14.372364339666667</v>
      </c>
      <c r="AM101" s="52">
        <v>193.87848130133332</v>
      </c>
      <c r="AN101" s="53">
        <v>7340.4919285119995</v>
      </c>
      <c r="AO101" s="53">
        <v>4.0488186380000002</v>
      </c>
      <c r="AP101" s="53">
        <v>581.27874710700007</v>
      </c>
      <c r="AQ101" s="122">
        <v>175.46960509199999</v>
      </c>
      <c r="AR101" s="122">
        <v>112.81571217300001</v>
      </c>
      <c r="AS101" s="122">
        <v>42.282211864000004</v>
      </c>
      <c r="AT101" s="122">
        <v>12.160407746000001</v>
      </c>
      <c r="AU101" s="122">
        <v>238.550810232</v>
      </c>
      <c r="AV101" s="53">
        <v>1466.325467308</v>
      </c>
      <c r="AW101" s="53">
        <v>3365.9865479440009</v>
      </c>
      <c r="AX101" s="122">
        <v>971.07826154500003</v>
      </c>
      <c r="AY101" s="122">
        <v>752.66771243400001</v>
      </c>
      <c r="AZ101" s="122">
        <v>549.83859092499995</v>
      </c>
      <c r="BA101" s="122">
        <v>18.880457559</v>
      </c>
      <c r="BB101" s="122">
        <v>36.576590512999999</v>
      </c>
      <c r="BC101" s="122">
        <v>152.329446233</v>
      </c>
      <c r="BD101" s="122">
        <v>721.33178091600007</v>
      </c>
      <c r="BE101" s="122">
        <v>163.283707819</v>
      </c>
      <c r="BF101" s="53">
        <v>1922.8523475149998</v>
      </c>
    </row>
    <row r="102" spans="1:58" x14ac:dyDescent="0.25">
      <c r="A102" s="37" t="s">
        <v>229</v>
      </c>
      <c r="B102" s="59">
        <v>1125.3561362310002</v>
      </c>
      <c r="C102" s="74">
        <v>2.1041974790000002</v>
      </c>
      <c r="D102" s="74">
        <v>137.09696828900002</v>
      </c>
      <c r="E102" s="60">
        <v>33.241747828000001</v>
      </c>
      <c r="F102" s="61">
        <v>26.205782171999999</v>
      </c>
      <c r="G102" s="61">
        <v>11.286150113</v>
      </c>
      <c r="H102" s="61">
        <v>1.9129067989999999</v>
      </c>
      <c r="I102" s="62">
        <v>64.450381376999999</v>
      </c>
      <c r="J102" s="74">
        <v>404.602095163</v>
      </c>
      <c r="K102" s="74">
        <v>398.67898532999999</v>
      </c>
      <c r="L102" s="60">
        <v>168.203120455</v>
      </c>
      <c r="M102" s="61">
        <v>126.860455681</v>
      </c>
      <c r="N102" s="61">
        <v>8.4074705820000002</v>
      </c>
      <c r="O102" s="61">
        <v>1.9129067989999999</v>
      </c>
      <c r="P102" s="61">
        <v>5.7387203969999998</v>
      </c>
      <c r="Q102" s="61">
        <v>4.7822669969999998</v>
      </c>
      <c r="R102" s="61">
        <v>69.192406147</v>
      </c>
      <c r="S102" s="63">
        <v>13.581638271999999</v>
      </c>
      <c r="T102" s="162">
        <v>182.87388996999999</v>
      </c>
      <c r="U102" s="52">
        <v>1138.0931610223331</v>
      </c>
      <c r="V102" s="52">
        <v>3.4081269706666668</v>
      </c>
      <c r="W102" s="52">
        <v>142.30362778999998</v>
      </c>
      <c r="X102" s="121">
        <v>36.714036166</v>
      </c>
      <c r="Y102" s="121">
        <v>25.454935874666671</v>
      </c>
      <c r="Z102" s="121">
        <v>14.132378235666666</v>
      </c>
      <c r="AA102" s="121">
        <v>2.7455237953333334</v>
      </c>
      <c r="AB102" s="121">
        <v>63.256753718333329</v>
      </c>
      <c r="AC102" s="52">
        <v>393.69162997633333</v>
      </c>
      <c r="AD102" s="52">
        <v>416.74539373666664</v>
      </c>
      <c r="AE102" s="121">
        <v>165.50466166766668</v>
      </c>
      <c r="AF102" s="121">
        <v>130.71263239766665</v>
      </c>
      <c r="AG102" s="121">
        <v>18.728451524000004</v>
      </c>
      <c r="AH102" s="120">
        <v>0.95939691800000004</v>
      </c>
      <c r="AI102" s="120">
        <v>3.935929027666667</v>
      </c>
      <c r="AJ102" s="120">
        <v>5.9269746569999997</v>
      </c>
      <c r="AK102" s="120">
        <v>71.171518053666674</v>
      </c>
      <c r="AL102" s="120">
        <v>19.805829491000001</v>
      </c>
      <c r="AM102" s="100">
        <v>181.94438254866668</v>
      </c>
      <c r="AN102" s="100">
        <v>7153.8430148439993</v>
      </c>
      <c r="AO102" s="100">
        <v>4.7710787149999998</v>
      </c>
      <c r="AP102" s="100">
        <v>508.30734822599993</v>
      </c>
      <c r="AQ102" s="120">
        <v>186.07631781700002</v>
      </c>
      <c r="AR102" s="120">
        <v>73.012121549999989</v>
      </c>
      <c r="AS102" s="120">
        <v>47.251806449</v>
      </c>
      <c r="AT102" s="120">
        <v>10.663882848</v>
      </c>
      <c r="AU102" s="120">
        <v>191.30321956200001</v>
      </c>
      <c r="AV102" s="100">
        <v>1560.830149847</v>
      </c>
      <c r="AW102" s="100">
        <v>3212.2608290119997</v>
      </c>
      <c r="AX102" s="120">
        <v>934.309358277</v>
      </c>
      <c r="AY102" s="120">
        <v>652.867005425</v>
      </c>
      <c r="AZ102" s="120">
        <v>553.72885761499992</v>
      </c>
      <c r="BA102" s="120">
        <v>5.9389153809999993</v>
      </c>
      <c r="BB102" s="120">
        <v>17.786983372000002</v>
      </c>
      <c r="BC102" s="120">
        <v>178.76772413499998</v>
      </c>
      <c r="BD102" s="120">
        <v>614.09641799600001</v>
      </c>
      <c r="BE102" s="120">
        <v>254.76556681099999</v>
      </c>
      <c r="BF102" s="100">
        <v>1867.6736090439999</v>
      </c>
    </row>
    <row r="103" spans="1:58" x14ac:dyDescent="0.25">
      <c r="A103" s="37" t="s">
        <v>230</v>
      </c>
      <c r="B103" s="59">
        <v>1095.013887564</v>
      </c>
      <c r="C103" s="74">
        <v>7.8946771570000003</v>
      </c>
      <c r="D103" s="74">
        <v>128.82013035400001</v>
      </c>
      <c r="E103" s="60">
        <v>30.709535496000001</v>
      </c>
      <c r="F103" s="61">
        <v>18.402932236000002</v>
      </c>
      <c r="G103" s="61">
        <v>8.6841448729999993</v>
      </c>
      <c r="H103" s="61">
        <v>3.9473385790000002</v>
      </c>
      <c r="I103" s="62">
        <v>67.076179170000003</v>
      </c>
      <c r="J103" s="74">
        <v>423.53629461700001</v>
      </c>
      <c r="K103" s="74">
        <v>379.43501236499998</v>
      </c>
      <c r="L103" s="60">
        <v>134.42830860399999</v>
      </c>
      <c r="M103" s="61">
        <v>139.808434952</v>
      </c>
      <c r="N103" s="61">
        <v>15.739880736</v>
      </c>
      <c r="O103" s="61">
        <v>0.98683464499999995</v>
      </c>
      <c r="P103" s="61">
        <v>4.9341732230000002</v>
      </c>
      <c r="Q103" s="61">
        <v>6.1183747970000004</v>
      </c>
      <c r="R103" s="61">
        <v>67.550658960999996</v>
      </c>
      <c r="S103" s="63">
        <v>9.8683464470000004</v>
      </c>
      <c r="T103" s="162">
        <v>155.327773071</v>
      </c>
      <c r="U103" s="52">
        <v>1132.2936035680002</v>
      </c>
      <c r="V103" s="52">
        <v>6.0093922043333334</v>
      </c>
      <c r="W103" s="52">
        <v>131.135140181</v>
      </c>
      <c r="X103" s="121">
        <v>32.229446906666666</v>
      </c>
      <c r="Y103" s="121">
        <v>21.000310635333332</v>
      </c>
      <c r="Z103" s="121">
        <v>10.164370635999999</v>
      </c>
      <c r="AA103" s="121">
        <v>3.286326987666667</v>
      </c>
      <c r="AB103" s="121">
        <v>64.454685015333325</v>
      </c>
      <c r="AC103" s="52">
        <v>400.16413229533333</v>
      </c>
      <c r="AD103" s="52">
        <v>428.67824596500003</v>
      </c>
      <c r="AE103" s="121">
        <v>140.65016979200001</v>
      </c>
      <c r="AF103" s="121">
        <v>134.467956676</v>
      </c>
      <c r="AG103" s="121">
        <v>25.759376796333331</v>
      </c>
      <c r="AH103" s="121">
        <v>1.0721480446666667</v>
      </c>
      <c r="AI103" s="121">
        <v>6.6303640760000002</v>
      </c>
      <c r="AJ103" s="121">
        <v>17.073189914333334</v>
      </c>
      <c r="AK103" s="121">
        <v>82.854444290999993</v>
      </c>
      <c r="AL103" s="121">
        <v>20.170596374666665</v>
      </c>
      <c r="AM103" s="52">
        <v>166.30669292233333</v>
      </c>
      <c r="AN103" s="53">
        <v>7395.0715657630008</v>
      </c>
      <c r="AO103" s="53">
        <v>10.114643552</v>
      </c>
      <c r="AP103" s="53">
        <v>484.42650279999998</v>
      </c>
      <c r="AQ103" s="122">
        <v>171.737993711</v>
      </c>
      <c r="AR103" s="122">
        <v>63.799930904999997</v>
      </c>
      <c r="AS103" s="122">
        <v>35.443939572000005</v>
      </c>
      <c r="AT103" s="122">
        <v>18.278051734000002</v>
      </c>
      <c r="AU103" s="122">
        <v>195.166586878</v>
      </c>
      <c r="AV103" s="53">
        <v>1499.167694471</v>
      </c>
      <c r="AW103" s="53">
        <v>3671.5428256810001</v>
      </c>
      <c r="AX103" s="122">
        <v>921.31584754100004</v>
      </c>
      <c r="AY103" s="122">
        <v>866.55443389100014</v>
      </c>
      <c r="AZ103" s="122">
        <v>586.23073736700007</v>
      </c>
      <c r="BA103" s="122">
        <v>27.805335595000003</v>
      </c>
      <c r="BB103" s="122">
        <v>22.416235847999999</v>
      </c>
      <c r="BC103" s="122">
        <v>240.457527696</v>
      </c>
      <c r="BD103" s="122">
        <v>650.971231343</v>
      </c>
      <c r="BE103" s="122">
        <v>355.79147639999996</v>
      </c>
      <c r="BF103" s="53">
        <v>1729.8198992590001</v>
      </c>
    </row>
    <row r="104" spans="1:58" x14ac:dyDescent="0.25">
      <c r="A104" s="37" t="s">
        <v>231</v>
      </c>
      <c r="B104" s="59">
        <v>1032.6838685929999</v>
      </c>
      <c r="C104" s="74">
        <v>9.6564976040000001</v>
      </c>
      <c r="D104" s="74">
        <v>114.240851044</v>
      </c>
      <c r="E104" s="60">
        <v>23.811331585000001</v>
      </c>
      <c r="F104" s="61">
        <v>17.631768138000002</v>
      </c>
      <c r="G104" s="61">
        <v>5.0213787539999997</v>
      </c>
      <c r="H104" s="61">
        <v>4.8282488020000001</v>
      </c>
      <c r="I104" s="62">
        <v>62.948123764999998</v>
      </c>
      <c r="J104" s="74">
        <v>389.026300279</v>
      </c>
      <c r="K104" s="74">
        <v>377.23031503500005</v>
      </c>
      <c r="L104" s="60">
        <v>143.503491002</v>
      </c>
      <c r="M104" s="61">
        <v>127.914528894</v>
      </c>
      <c r="N104" s="61">
        <v>13.106148623999999</v>
      </c>
      <c r="O104" s="61">
        <v>1.545039617</v>
      </c>
      <c r="P104" s="61">
        <v>7.5320681309999999</v>
      </c>
      <c r="Q104" s="61">
        <v>1.9312995209999999</v>
      </c>
      <c r="R104" s="61">
        <v>61.419094278000003</v>
      </c>
      <c r="S104" s="63">
        <v>20.278644967999998</v>
      </c>
      <c r="T104" s="162">
        <v>142.52990463099999</v>
      </c>
      <c r="U104" s="52">
        <v>1071.0833978496667</v>
      </c>
      <c r="V104" s="52">
        <v>8.9258911173333342</v>
      </c>
      <c r="W104" s="52">
        <v>115.71858383266665</v>
      </c>
      <c r="X104" s="121">
        <v>24.391401955999999</v>
      </c>
      <c r="Y104" s="121">
        <v>16.277410373333336</v>
      </c>
      <c r="Z104" s="121">
        <v>5.5092187773333334</v>
      </c>
      <c r="AA104" s="121">
        <v>4.738853278333333</v>
      </c>
      <c r="AB104" s="121">
        <v>64.801699447666664</v>
      </c>
      <c r="AC104" s="52">
        <v>389.29478150099999</v>
      </c>
      <c r="AD104" s="52">
        <v>387.72198306033334</v>
      </c>
      <c r="AE104" s="121">
        <v>146.24890553233334</v>
      </c>
      <c r="AF104" s="121">
        <v>126.87239087499999</v>
      </c>
      <c r="AG104" s="121">
        <v>22.20857389</v>
      </c>
      <c r="AH104" s="121">
        <v>1.5812831943333334</v>
      </c>
      <c r="AI104" s="121">
        <v>5.1812146099999996</v>
      </c>
      <c r="AJ104" s="121">
        <v>3.604360878</v>
      </c>
      <c r="AK104" s="121">
        <v>71.526254416333344</v>
      </c>
      <c r="AL104" s="121">
        <v>10.498999664333333</v>
      </c>
      <c r="AM104" s="52">
        <v>169.42215833833333</v>
      </c>
      <c r="AN104" s="53">
        <v>6633.8088200419988</v>
      </c>
      <c r="AO104" s="53">
        <v>5.1087377729999996</v>
      </c>
      <c r="AP104" s="53">
        <v>463.22001506299995</v>
      </c>
      <c r="AQ104" s="122">
        <v>115.894121477</v>
      </c>
      <c r="AR104" s="122">
        <v>68.584649345999992</v>
      </c>
      <c r="AS104" s="122">
        <v>25.915212156999999</v>
      </c>
      <c r="AT104" s="122">
        <v>24.263248844000003</v>
      </c>
      <c r="AU104" s="122">
        <v>228.56278323900003</v>
      </c>
      <c r="AV104" s="53">
        <v>1479.8564007710002</v>
      </c>
      <c r="AW104" s="53">
        <v>2846.7945056800004</v>
      </c>
      <c r="AX104" s="122">
        <v>827.6149463380001</v>
      </c>
      <c r="AY104" s="122">
        <v>752.53931899700001</v>
      </c>
      <c r="AZ104" s="122">
        <v>573.93668990399999</v>
      </c>
      <c r="BA104" s="122">
        <v>24.672916958999998</v>
      </c>
      <c r="BB104" s="122">
        <v>14.276280434</v>
      </c>
      <c r="BC104" s="122">
        <v>98.581476008999999</v>
      </c>
      <c r="BD104" s="122">
        <v>486.01004721699996</v>
      </c>
      <c r="BE104" s="122">
        <v>69.162829822000006</v>
      </c>
      <c r="BF104" s="53">
        <v>1838.829160755</v>
      </c>
    </row>
    <row r="105" spans="1:58" x14ac:dyDescent="0.25">
      <c r="A105" s="37" t="s">
        <v>232</v>
      </c>
      <c r="B105" s="59">
        <v>1063.6956709000001</v>
      </c>
      <c r="C105" s="74">
        <v>6.5502655220000001</v>
      </c>
      <c r="D105" s="74">
        <v>121.136003542</v>
      </c>
      <c r="E105" s="60">
        <v>22.883842348999998</v>
      </c>
      <c r="F105" s="61">
        <v>18.012838801000001</v>
      </c>
      <c r="G105" s="61">
        <v>9.130673152</v>
      </c>
      <c r="H105" s="61">
        <v>0.99246447299999996</v>
      </c>
      <c r="I105" s="62">
        <v>70.116184766999993</v>
      </c>
      <c r="J105" s="74">
        <v>402.399212648</v>
      </c>
      <c r="K105" s="74">
        <v>362.11232824200005</v>
      </c>
      <c r="L105" s="60">
        <v>132.483059728</v>
      </c>
      <c r="M105" s="61">
        <v>127.18478368700001</v>
      </c>
      <c r="N105" s="61">
        <v>12.300935872</v>
      </c>
      <c r="O105" s="61">
        <v>0</v>
      </c>
      <c r="P105" s="61">
        <v>5.9547868380000004</v>
      </c>
      <c r="Q105" s="61">
        <v>2.5804076299999998</v>
      </c>
      <c r="R105" s="61">
        <v>65.927415812000007</v>
      </c>
      <c r="S105" s="63">
        <v>15.680938675</v>
      </c>
      <c r="T105" s="162">
        <v>171.497860946</v>
      </c>
      <c r="U105" s="52">
        <v>1064.2898256839999</v>
      </c>
      <c r="V105" s="52">
        <v>8.5297082730000007</v>
      </c>
      <c r="W105" s="52">
        <v>113.66997837933333</v>
      </c>
      <c r="X105" s="121">
        <v>24.957461186</v>
      </c>
      <c r="Y105" s="121">
        <v>17.043871632333335</v>
      </c>
      <c r="Z105" s="121">
        <v>5.1905069016666667</v>
      </c>
      <c r="AA105" s="121">
        <v>2.7385233150000001</v>
      </c>
      <c r="AB105" s="121">
        <v>63.739615344333323</v>
      </c>
      <c r="AC105" s="52">
        <v>368.42311612033336</v>
      </c>
      <c r="AD105" s="52">
        <v>401.75288059233333</v>
      </c>
      <c r="AE105" s="121">
        <v>159.25609690000002</v>
      </c>
      <c r="AF105" s="121">
        <v>120.394574916</v>
      </c>
      <c r="AG105" s="121">
        <v>17.737927581666668</v>
      </c>
      <c r="AH105" s="121">
        <v>0.29956817333333335</v>
      </c>
      <c r="AI105" s="121">
        <v>9.9742568206666657</v>
      </c>
      <c r="AJ105" s="121">
        <v>3.9579381073333333</v>
      </c>
      <c r="AK105" s="121">
        <v>72.407240230000014</v>
      </c>
      <c r="AL105" s="121">
        <v>17.725277863333332</v>
      </c>
      <c r="AM105" s="52">
        <v>171.91414231899998</v>
      </c>
      <c r="AN105" s="53">
        <v>6782.3798384359998</v>
      </c>
      <c r="AO105" s="53">
        <v>10.024361668000001</v>
      </c>
      <c r="AP105" s="53">
        <v>499.64884737400001</v>
      </c>
      <c r="AQ105" s="122">
        <v>117.537958403</v>
      </c>
      <c r="AR105" s="122">
        <v>68.237030328999992</v>
      </c>
      <c r="AS105" s="122">
        <v>30.808017053999997</v>
      </c>
      <c r="AT105" s="122">
        <v>7.9008850250000009</v>
      </c>
      <c r="AU105" s="122">
        <v>275.16495656300003</v>
      </c>
      <c r="AV105" s="53">
        <v>1525.041445459</v>
      </c>
      <c r="AW105" s="53">
        <v>2952.6134280199999</v>
      </c>
      <c r="AX105" s="122">
        <v>816.81097166000006</v>
      </c>
      <c r="AY105" s="122">
        <v>635.60615867799993</v>
      </c>
      <c r="AZ105" s="122">
        <v>424.093029586</v>
      </c>
      <c r="BA105" s="122">
        <v>0</v>
      </c>
      <c r="BB105" s="122">
        <v>31.040223730000001</v>
      </c>
      <c r="BC105" s="122">
        <v>235.07642844600002</v>
      </c>
      <c r="BD105" s="122">
        <v>643.47387264200006</v>
      </c>
      <c r="BE105" s="122">
        <v>166.51274327799999</v>
      </c>
      <c r="BF105" s="53">
        <v>1795.0517559149998</v>
      </c>
    </row>
    <row r="106" spans="1:58" x14ac:dyDescent="0.25">
      <c r="A106" s="98" t="s">
        <v>233</v>
      </c>
      <c r="B106" s="99">
        <v>1152.2524252860001</v>
      </c>
      <c r="C106" s="100">
        <v>5.7194286349999999</v>
      </c>
      <c r="D106" s="100">
        <v>120.890685373</v>
      </c>
      <c r="E106" s="101">
        <v>19.091556276999999</v>
      </c>
      <c r="F106" s="102">
        <v>20.669821896999999</v>
      </c>
      <c r="G106" s="102">
        <v>10.485619163999999</v>
      </c>
      <c r="H106" s="102">
        <v>2.0971238329999999</v>
      </c>
      <c r="I106" s="103">
        <v>68.546564201999999</v>
      </c>
      <c r="J106" s="100">
        <v>432.80834490699999</v>
      </c>
      <c r="K106" s="100">
        <v>425.63600261000011</v>
      </c>
      <c r="L106" s="101">
        <v>184.06118654700001</v>
      </c>
      <c r="M106" s="102">
        <v>132.51174196900001</v>
      </c>
      <c r="N106" s="102">
        <v>13.680478573</v>
      </c>
      <c r="O106" s="102">
        <v>0.95323810600000003</v>
      </c>
      <c r="P106" s="102">
        <v>6.6726667409999996</v>
      </c>
      <c r="Q106" s="102">
        <v>3.2410095600000002</v>
      </c>
      <c r="R106" s="102">
        <v>75.745890540000005</v>
      </c>
      <c r="S106" s="104">
        <v>8.7697905739999999</v>
      </c>
      <c r="T106" s="163">
        <v>167.19796376100001</v>
      </c>
      <c r="U106" s="100">
        <v>1142.6321943396667</v>
      </c>
      <c r="V106" s="100">
        <v>5.7072341816666663</v>
      </c>
      <c r="W106" s="100">
        <v>126.61179657133334</v>
      </c>
      <c r="X106" s="120">
        <v>19.749589901333334</v>
      </c>
      <c r="Y106" s="120">
        <v>21.754727124333332</v>
      </c>
      <c r="Z106" s="120">
        <v>9.2027084099999996</v>
      </c>
      <c r="AA106" s="120">
        <v>1.8479259113333333</v>
      </c>
      <c r="AB106" s="120">
        <v>74.056845224333344</v>
      </c>
      <c r="AC106" s="100">
        <v>399.8416604643333</v>
      </c>
      <c r="AD106" s="100">
        <v>428.58205669300008</v>
      </c>
      <c r="AE106" s="120">
        <v>172.294478731</v>
      </c>
      <c r="AF106" s="120">
        <v>134.10922878899999</v>
      </c>
      <c r="AG106" s="120">
        <v>21.022635571666665</v>
      </c>
      <c r="AH106" s="120">
        <v>0.14478649966666665</v>
      </c>
      <c r="AI106" s="120">
        <v>6.4795463013333334</v>
      </c>
      <c r="AJ106" s="120">
        <v>5.2687055586666673</v>
      </c>
      <c r="AK106" s="120">
        <v>75.508496684666667</v>
      </c>
      <c r="AL106" s="120">
        <v>13.754178557000001</v>
      </c>
      <c r="AM106" s="100">
        <v>181.88944642933333</v>
      </c>
      <c r="AN106" s="100">
        <v>7363.3196458179991</v>
      </c>
      <c r="AO106" s="100">
        <v>13.175096021</v>
      </c>
      <c r="AP106" s="100">
        <v>578.55560389799996</v>
      </c>
      <c r="AQ106" s="120">
        <v>113.39507924500001</v>
      </c>
      <c r="AR106" s="120">
        <v>87.210561441999999</v>
      </c>
      <c r="AS106" s="120">
        <v>29.454033832999997</v>
      </c>
      <c r="AT106" s="120">
        <v>12.164835482000001</v>
      </c>
      <c r="AU106" s="120">
        <v>336.33109389599997</v>
      </c>
      <c r="AV106" s="100">
        <v>1513.683817133</v>
      </c>
      <c r="AW106" s="100">
        <v>3237.304299805</v>
      </c>
      <c r="AX106" s="120">
        <v>974.17178780500001</v>
      </c>
      <c r="AY106" s="120">
        <v>709.65645446300005</v>
      </c>
      <c r="AZ106" s="120">
        <v>491.36752802800004</v>
      </c>
      <c r="BA106" s="120">
        <v>2.0639447440000001</v>
      </c>
      <c r="BB106" s="120">
        <v>38.489515401999995</v>
      </c>
      <c r="BC106" s="120">
        <v>203.399541489</v>
      </c>
      <c r="BD106" s="120">
        <v>592.020885765</v>
      </c>
      <c r="BE106" s="120">
        <v>226.134642109</v>
      </c>
      <c r="BF106" s="100">
        <v>2020.6008289610002</v>
      </c>
    </row>
    <row r="107" spans="1:58" x14ac:dyDescent="0.25">
      <c r="A107" s="37" t="s">
        <v>234</v>
      </c>
      <c r="B107" s="59">
        <v>1310.104881539</v>
      </c>
      <c r="C107" s="74">
        <v>2.9478006790000002</v>
      </c>
      <c r="D107" s="74">
        <v>117.383036764</v>
      </c>
      <c r="E107" s="60">
        <v>18.223305003</v>
      </c>
      <c r="F107" s="61">
        <v>25.811125934</v>
      </c>
      <c r="G107" s="61">
        <v>4.3234409950000003</v>
      </c>
      <c r="H107" s="61">
        <v>0.98260022599999997</v>
      </c>
      <c r="I107" s="62">
        <v>68.042564605999999</v>
      </c>
      <c r="J107" s="74">
        <v>404.54021743200002</v>
      </c>
      <c r="K107" s="74">
        <v>649.43847540399997</v>
      </c>
      <c r="L107" s="60">
        <v>387.42352245699999</v>
      </c>
      <c r="M107" s="61">
        <v>117.56760545900001</v>
      </c>
      <c r="N107" s="61">
        <v>17.712979879999999</v>
      </c>
      <c r="O107" s="61">
        <v>1.9652004519999999</v>
      </c>
      <c r="P107" s="61">
        <v>4.5199610400000001</v>
      </c>
      <c r="Q107" s="61">
        <v>2.5547605880000002</v>
      </c>
      <c r="R107" s="61">
        <v>99.025041229999999</v>
      </c>
      <c r="S107" s="63">
        <v>18.669404298</v>
      </c>
      <c r="T107" s="162">
        <v>135.79535125999999</v>
      </c>
      <c r="U107" s="52">
        <v>1346.062702222667</v>
      </c>
      <c r="V107" s="52">
        <v>5.3121493613333337</v>
      </c>
      <c r="W107" s="52">
        <v>113.79969864666667</v>
      </c>
      <c r="X107" s="121">
        <v>17.923522370000001</v>
      </c>
      <c r="Y107" s="121">
        <v>21.723195765666663</v>
      </c>
      <c r="Z107" s="121">
        <v>5.73798751</v>
      </c>
      <c r="AA107" s="121">
        <v>1.1844275913333333</v>
      </c>
      <c r="AB107" s="121">
        <v>67.230565409666667</v>
      </c>
      <c r="AC107" s="52">
        <v>378.92382061033328</v>
      </c>
      <c r="AD107" s="52">
        <v>699.87014106833328</v>
      </c>
      <c r="AE107" s="121">
        <v>422.48410416266671</v>
      </c>
      <c r="AF107" s="121">
        <v>112.50537660100001</v>
      </c>
      <c r="AG107" s="121">
        <v>23.549759626</v>
      </c>
      <c r="AH107" s="121">
        <v>1.417901555</v>
      </c>
      <c r="AI107" s="121">
        <v>4.8284004836666661</v>
      </c>
      <c r="AJ107" s="121">
        <v>11.210118675666669</v>
      </c>
      <c r="AK107" s="121">
        <v>103.09096613733334</v>
      </c>
      <c r="AL107" s="121">
        <v>20.783513827</v>
      </c>
      <c r="AM107" s="52">
        <v>148.15689253600002</v>
      </c>
      <c r="AN107" s="53">
        <v>12171.402480799999</v>
      </c>
      <c r="AO107" s="53">
        <v>11.30906732</v>
      </c>
      <c r="AP107" s="53">
        <v>508.15800905500004</v>
      </c>
      <c r="AQ107" s="122">
        <v>85.636643255999999</v>
      </c>
      <c r="AR107" s="122">
        <v>102.555033788</v>
      </c>
      <c r="AS107" s="122">
        <v>24.336742612999998</v>
      </c>
      <c r="AT107" s="122">
        <v>7.4169936280000002</v>
      </c>
      <c r="AU107" s="122">
        <v>288.21259577000001</v>
      </c>
      <c r="AV107" s="53">
        <v>1353.3254624369999</v>
      </c>
      <c r="AW107" s="53">
        <v>8421.8255451869991</v>
      </c>
      <c r="AX107" s="122">
        <v>6103.2902299970001</v>
      </c>
      <c r="AY107" s="122">
        <v>543.27730814699999</v>
      </c>
      <c r="AZ107" s="122">
        <v>448.28216253100004</v>
      </c>
      <c r="BA107" s="122">
        <v>14.580889314</v>
      </c>
      <c r="BB107" s="122">
        <v>9.1657574699999991</v>
      </c>
      <c r="BC107" s="122">
        <v>191.559641731</v>
      </c>
      <c r="BD107" s="122">
        <v>750.472173892</v>
      </c>
      <c r="BE107" s="122">
        <v>361.19738210499997</v>
      </c>
      <c r="BF107" s="53">
        <v>1876.784396801</v>
      </c>
    </row>
    <row r="108" spans="1:58" x14ac:dyDescent="0.25">
      <c r="A108" s="37" t="s">
        <v>235</v>
      </c>
      <c r="B108" s="59">
        <v>1280.1672907039999</v>
      </c>
      <c r="C108" s="74">
        <v>3.7033227169999998</v>
      </c>
      <c r="D108" s="74">
        <v>121.34069393600001</v>
      </c>
      <c r="E108" s="60">
        <v>29.442090952000001</v>
      </c>
      <c r="F108" s="61">
        <v>16.735814968</v>
      </c>
      <c r="G108" s="61">
        <v>7.4066454349999997</v>
      </c>
      <c r="H108" s="61">
        <v>0.97455860999999999</v>
      </c>
      <c r="I108" s="62">
        <v>66.781583971000003</v>
      </c>
      <c r="J108" s="74">
        <v>410.84861177300002</v>
      </c>
      <c r="K108" s="74">
        <v>606.08225140599995</v>
      </c>
      <c r="L108" s="60">
        <v>391.088903953</v>
      </c>
      <c r="M108" s="61">
        <v>103.855671082</v>
      </c>
      <c r="N108" s="61">
        <v>17.278810326999999</v>
      </c>
      <c r="O108" s="61">
        <v>1.94911722</v>
      </c>
      <c r="P108" s="61">
        <v>5.8473516590000001</v>
      </c>
      <c r="Q108" s="61">
        <v>1.1694703319999999</v>
      </c>
      <c r="R108" s="61">
        <v>64.232284304999993</v>
      </c>
      <c r="S108" s="63">
        <v>20.660642528</v>
      </c>
      <c r="T108" s="162">
        <v>138.19241087200001</v>
      </c>
      <c r="U108" s="52">
        <v>1331.8371559493332</v>
      </c>
      <c r="V108" s="52">
        <v>3.0411978183333335</v>
      </c>
      <c r="W108" s="52">
        <v>119.128741166</v>
      </c>
      <c r="X108" s="121">
        <v>24.256386929000001</v>
      </c>
      <c r="Y108" s="121">
        <v>19.800943312333334</v>
      </c>
      <c r="Z108" s="121">
        <v>7.8598559839999993</v>
      </c>
      <c r="AA108" s="121">
        <v>0.47290033099999995</v>
      </c>
      <c r="AB108" s="121">
        <v>66.738654609666668</v>
      </c>
      <c r="AC108" s="52">
        <v>396.31508341233331</v>
      </c>
      <c r="AD108" s="52">
        <v>658.40441662833325</v>
      </c>
      <c r="AE108" s="121">
        <v>430.85690282599995</v>
      </c>
      <c r="AF108" s="121">
        <v>104.15051873233334</v>
      </c>
      <c r="AG108" s="121">
        <v>29.948596314666663</v>
      </c>
      <c r="AH108" s="121">
        <v>2.749214923666667</v>
      </c>
      <c r="AI108" s="121">
        <v>3.6968805093333335</v>
      </c>
      <c r="AJ108" s="121">
        <v>2.8940314219999999</v>
      </c>
      <c r="AK108" s="121">
        <v>68.225027263333331</v>
      </c>
      <c r="AL108" s="121">
        <v>15.883244636999999</v>
      </c>
      <c r="AM108" s="52">
        <v>154.94771692433335</v>
      </c>
      <c r="AN108" s="53">
        <v>12609.783451261999</v>
      </c>
      <c r="AO108" s="53">
        <v>11.223666524</v>
      </c>
      <c r="AP108" s="53">
        <v>479.50480367900002</v>
      </c>
      <c r="AQ108" s="122">
        <v>128.32512377800001</v>
      </c>
      <c r="AR108" s="122">
        <v>86.272269421999994</v>
      </c>
      <c r="AS108" s="122">
        <v>40.941500445000003</v>
      </c>
      <c r="AT108" s="122">
        <v>2.0264548749999998</v>
      </c>
      <c r="AU108" s="122">
        <v>221.93945515900003</v>
      </c>
      <c r="AV108" s="53">
        <v>1529.4192870940001</v>
      </c>
      <c r="AW108" s="53">
        <v>8424.8384169750007</v>
      </c>
      <c r="AX108" s="122">
        <v>6349.6964056739998</v>
      </c>
      <c r="AY108" s="122">
        <v>568.75906305900003</v>
      </c>
      <c r="AZ108" s="122">
        <v>504.07710096100004</v>
      </c>
      <c r="BA108" s="122">
        <v>7.0713325769999997</v>
      </c>
      <c r="BB108" s="122">
        <v>8.1910707079999998</v>
      </c>
      <c r="BC108" s="122">
        <v>182.35302233500002</v>
      </c>
      <c r="BD108" s="122">
        <v>701.25273810699991</v>
      </c>
      <c r="BE108" s="122">
        <v>103.43768355399999</v>
      </c>
      <c r="BF108" s="53">
        <v>2164.7972769899998</v>
      </c>
    </row>
    <row r="109" spans="1:58" x14ac:dyDescent="0.25">
      <c r="A109" s="37" t="s">
        <v>236</v>
      </c>
      <c r="B109" s="59">
        <v>1282.5170830520001</v>
      </c>
      <c r="C109" s="74">
        <v>3.749556455</v>
      </c>
      <c r="D109" s="74">
        <v>111.509760484</v>
      </c>
      <c r="E109" s="60">
        <v>16.235849835</v>
      </c>
      <c r="F109" s="61">
        <v>19.436921071</v>
      </c>
      <c r="G109" s="61">
        <v>9.4725636770000001</v>
      </c>
      <c r="H109" s="61">
        <v>0</v>
      </c>
      <c r="I109" s="62">
        <v>66.364425901000004</v>
      </c>
      <c r="J109" s="74">
        <v>417.885284066</v>
      </c>
      <c r="K109" s="74">
        <v>643.99021114499999</v>
      </c>
      <c r="L109" s="60">
        <v>426.89360978000002</v>
      </c>
      <c r="M109" s="61">
        <v>105.68715477400001</v>
      </c>
      <c r="N109" s="61">
        <v>22.525971268999999</v>
      </c>
      <c r="O109" s="61">
        <v>0.98672538300000001</v>
      </c>
      <c r="P109" s="61">
        <v>2.960176149</v>
      </c>
      <c r="Q109" s="61">
        <v>2.368140919</v>
      </c>
      <c r="R109" s="61">
        <v>69.741002891999997</v>
      </c>
      <c r="S109" s="63">
        <v>12.827429979</v>
      </c>
      <c r="T109" s="162">
        <v>105.382270902</v>
      </c>
      <c r="U109" s="52">
        <v>1366.1944415389999</v>
      </c>
      <c r="V109" s="52">
        <v>6.2752248740000001</v>
      </c>
      <c r="W109" s="52">
        <v>100.30887629266668</v>
      </c>
      <c r="X109" s="121">
        <v>14.966577736666665</v>
      </c>
      <c r="Y109" s="121">
        <v>16.806214123333334</v>
      </c>
      <c r="Z109" s="121">
        <v>7.0340428570000002</v>
      </c>
      <c r="AA109" s="121">
        <v>0.78964413666666677</v>
      </c>
      <c r="AB109" s="121">
        <v>60.712397439</v>
      </c>
      <c r="AC109" s="52">
        <v>395.34903727433334</v>
      </c>
      <c r="AD109" s="52">
        <v>736.10353442966664</v>
      </c>
      <c r="AE109" s="121">
        <v>508.00502631366663</v>
      </c>
      <c r="AF109" s="121">
        <v>101.98468378166667</v>
      </c>
      <c r="AG109" s="121">
        <v>22.574731359333331</v>
      </c>
      <c r="AH109" s="121">
        <v>1.4345974243333333</v>
      </c>
      <c r="AI109" s="121">
        <v>5.7326249533333327</v>
      </c>
      <c r="AJ109" s="121">
        <v>2.6806793276666667</v>
      </c>
      <c r="AK109" s="121">
        <v>76.877580497666671</v>
      </c>
      <c r="AL109" s="121">
        <v>16.813610772000001</v>
      </c>
      <c r="AM109" s="52">
        <v>128.15776866833332</v>
      </c>
      <c r="AN109" s="53">
        <v>12254.373915422</v>
      </c>
      <c r="AO109" s="53">
        <v>22.732286589999998</v>
      </c>
      <c r="AP109" s="53">
        <v>398.763074518</v>
      </c>
      <c r="AQ109" s="122">
        <v>91.447437430999997</v>
      </c>
      <c r="AR109" s="122">
        <v>59.718683565999996</v>
      </c>
      <c r="AS109" s="122">
        <v>31.138669249000003</v>
      </c>
      <c r="AT109" s="122">
        <v>5.0330118899999992</v>
      </c>
      <c r="AU109" s="122">
        <v>211.425272382</v>
      </c>
      <c r="AV109" s="53">
        <v>1527.356446564</v>
      </c>
      <c r="AW109" s="53">
        <v>8610.4556503129988</v>
      </c>
      <c r="AX109" s="122">
        <v>6566.4998908719999</v>
      </c>
      <c r="AY109" s="122">
        <v>576.11715623100008</v>
      </c>
      <c r="AZ109" s="122">
        <v>499.52888037099996</v>
      </c>
      <c r="BA109" s="122">
        <v>0.97314799299999999</v>
      </c>
      <c r="BB109" s="122">
        <v>25.316433127</v>
      </c>
      <c r="BC109" s="122">
        <v>201.44117760199998</v>
      </c>
      <c r="BD109" s="122">
        <v>604.112437699</v>
      </c>
      <c r="BE109" s="122">
        <v>136.466526418</v>
      </c>
      <c r="BF109" s="53">
        <v>1695.0664574369998</v>
      </c>
    </row>
    <row r="110" spans="1:58" x14ac:dyDescent="0.25">
      <c r="A110" s="98" t="s">
        <v>237</v>
      </c>
      <c r="B110" s="99">
        <v>1287.4776755020002</v>
      </c>
      <c r="C110" s="100">
        <v>3.813704719</v>
      </c>
      <c r="D110" s="100">
        <v>115.716942211</v>
      </c>
      <c r="E110" s="101">
        <v>19.440364498000001</v>
      </c>
      <c r="F110" s="102">
        <v>17.137236424000001</v>
      </c>
      <c r="G110" s="102">
        <v>3.6230194830000002</v>
      </c>
      <c r="H110" s="102">
        <v>0</v>
      </c>
      <c r="I110" s="103">
        <v>75.516321805999993</v>
      </c>
      <c r="J110" s="100">
        <v>424.52992366400002</v>
      </c>
      <c r="K110" s="100">
        <v>638.92159561200003</v>
      </c>
      <c r="L110" s="101">
        <v>430.24671529900002</v>
      </c>
      <c r="M110" s="102">
        <v>82.910198949000005</v>
      </c>
      <c r="N110" s="102">
        <v>15.554349418999999</v>
      </c>
      <c r="O110" s="102">
        <v>0</v>
      </c>
      <c r="P110" s="102">
        <v>5.7205570779999997</v>
      </c>
      <c r="Q110" s="102">
        <v>3.2416490109999998</v>
      </c>
      <c r="R110" s="102">
        <v>90.379067406999994</v>
      </c>
      <c r="S110" s="104">
        <v>10.869058449000001</v>
      </c>
      <c r="T110" s="163">
        <v>104.49550929599999</v>
      </c>
      <c r="U110" s="100">
        <v>1330.4059586429998</v>
      </c>
      <c r="V110" s="100">
        <v>3.9986546713333335</v>
      </c>
      <c r="W110" s="100">
        <v>115.88575373333333</v>
      </c>
      <c r="X110" s="120">
        <v>20.479285737333331</v>
      </c>
      <c r="Y110" s="120">
        <v>18.783009424333333</v>
      </c>
      <c r="Z110" s="120">
        <v>5.5111028700000011</v>
      </c>
      <c r="AA110" s="120">
        <v>4.588578966666667E-2</v>
      </c>
      <c r="AB110" s="120">
        <v>71.066469912000002</v>
      </c>
      <c r="AC110" s="100">
        <v>406.36571640566666</v>
      </c>
      <c r="AD110" s="100">
        <v>683.13856054866676</v>
      </c>
      <c r="AE110" s="120">
        <v>459.11877208166669</v>
      </c>
      <c r="AF110" s="120">
        <v>94.976964816666666</v>
      </c>
      <c r="AG110" s="120">
        <v>22.234354585999998</v>
      </c>
      <c r="AH110" s="120">
        <v>0.81570358500000006</v>
      </c>
      <c r="AI110" s="120">
        <v>4.6974983186666668</v>
      </c>
      <c r="AJ110" s="120">
        <v>3.7199537336666668</v>
      </c>
      <c r="AK110" s="120">
        <v>84.257377507666661</v>
      </c>
      <c r="AL110" s="120">
        <v>13.317935919333335</v>
      </c>
      <c r="AM110" s="100">
        <v>121.017273284</v>
      </c>
      <c r="AN110" s="100">
        <v>12653.636720132999</v>
      </c>
      <c r="AO110" s="100">
        <v>8.9577194749999993</v>
      </c>
      <c r="AP110" s="100">
        <v>410.75648988099999</v>
      </c>
      <c r="AQ110" s="120">
        <v>101.32598734999999</v>
      </c>
      <c r="AR110" s="120">
        <v>71.665201529000001</v>
      </c>
      <c r="AS110" s="120">
        <v>26.958658253999999</v>
      </c>
      <c r="AT110" s="120">
        <v>2.0475869470000001</v>
      </c>
      <c r="AU110" s="120">
        <v>208.75905580100002</v>
      </c>
      <c r="AV110" s="100">
        <v>1406.4016285610001</v>
      </c>
      <c r="AW110" s="100">
        <v>9100.9462046640001</v>
      </c>
      <c r="AX110" s="120">
        <v>6839.2957733330004</v>
      </c>
      <c r="AY110" s="120">
        <v>592.36616804799996</v>
      </c>
      <c r="AZ110" s="120">
        <v>476.365526407</v>
      </c>
      <c r="BA110" s="120">
        <v>2.9975679140000002</v>
      </c>
      <c r="BB110" s="120">
        <v>14.894574090999999</v>
      </c>
      <c r="BC110" s="120">
        <v>218.473707072</v>
      </c>
      <c r="BD110" s="120">
        <v>692.58087494000006</v>
      </c>
      <c r="BE110" s="120">
        <v>263.97201285900002</v>
      </c>
      <c r="BF110" s="100">
        <v>1726.5746775519999</v>
      </c>
    </row>
    <row r="111" spans="1:58" x14ac:dyDescent="0.25">
      <c r="A111" s="37" t="s">
        <v>238</v>
      </c>
      <c r="B111" s="59">
        <v>1239.7878200069999</v>
      </c>
      <c r="C111" s="74">
        <v>4.9099764910000001</v>
      </c>
      <c r="D111" s="74">
        <v>112.96548799500002</v>
      </c>
      <c r="E111" s="60">
        <v>20.029688490000002</v>
      </c>
      <c r="F111" s="61">
        <v>22.493066502000001</v>
      </c>
      <c r="G111" s="61">
        <v>4.9099764910000001</v>
      </c>
      <c r="H111" s="61">
        <v>0</v>
      </c>
      <c r="I111" s="62">
        <v>65.532756512000006</v>
      </c>
      <c r="J111" s="74">
        <v>379.75166879199998</v>
      </c>
      <c r="K111" s="74">
        <v>615.090495143</v>
      </c>
      <c r="L111" s="60">
        <v>389.23789698299998</v>
      </c>
      <c r="M111" s="61">
        <v>66.810414797999996</v>
      </c>
      <c r="N111" s="61">
        <v>16.346089589999998</v>
      </c>
      <c r="O111" s="61">
        <v>1.9639905959999999</v>
      </c>
      <c r="P111" s="61">
        <v>7.0703661469999997</v>
      </c>
      <c r="Q111" s="61">
        <v>4.9099764910000001</v>
      </c>
      <c r="R111" s="61">
        <v>116.378619781</v>
      </c>
      <c r="S111" s="63">
        <v>12.373140757</v>
      </c>
      <c r="T111" s="162">
        <v>127.07019158600001</v>
      </c>
      <c r="U111" s="52">
        <v>1266.6642601390001</v>
      </c>
      <c r="V111" s="52">
        <v>3.9365829376666661</v>
      </c>
      <c r="W111" s="52">
        <v>105.99973443199998</v>
      </c>
      <c r="X111" s="121">
        <v>19.684273106666669</v>
      </c>
      <c r="Y111" s="121">
        <v>18.014078761000004</v>
      </c>
      <c r="Z111" s="121">
        <v>4.7806275003333338</v>
      </c>
      <c r="AA111" s="121">
        <v>1.5318333333333335E-2</v>
      </c>
      <c r="AB111" s="121">
        <v>63.505436730666666</v>
      </c>
      <c r="AC111" s="52">
        <v>364.3890826673333</v>
      </c>
      <c r="AD111" s="52">
        <v>669.33044069166658</v>
      </c>
      <c r="AE111" s="121">
        <v>427.01922066199995</v>
      </c>
      <c r="AF111" s="121">
        <v>61.342375677000007</v>
      </c>
      <c r="AG111" s="121">
        <v>15.561847527333333</v>
      </c>
      <c r="AH111" s="121">
        <v>0.57230000833333328</v>
      </c>
      <c r="AI111" s="121">
        <v>6.9671188383333336</v>
      </c>
      <c r="AJ111" s="121">
        <v>13.837796931999998</v>
      </c>
      <c r="AK111" s="121">
        <v>121.16053232199999</v>
      </c>
      <c r="AL111" s="121">
        <v>22.869248724666665</v>
      </c>
      <c r="AM111" s="52">
        <v>123.00841941033333</v>
      </c>
      <c r="AN111" s="53">
        <v>11935.146903300001</v>
      </c>
      <c r="AO111" s="53">
        <v>7.5619931169999992</v>
      </c>
      <c r="AP111" s="53">
        <v>376.54467846900002</v>
      </c>
      <c r="AQ111" s="122">
        <v>108.044440909</v>
      </c>
      <c r="AR111" s="122">
        <v>61.043450849000003</v>
      </c>
      <c r="AS111" s="122">
        <v>16.805230899000001</v>
      </c>
      <c r="AT111" s="122">
        <v>0.92829090000000003</v>
      </c>
      <c r="AU111" s="122">
        <v>189.72326491199999</v>
      </c>
      <c r="AV111" s="53">
        <v>1424.8944417590001</v>
      </c>
      <c r="AW111" s="53">
        <v>8504.1327908420008</v>
      </c>
      <c r="AX111" s="122">
        <v>6535.4958002929998</v>
      </c>
      <c r="AY111" s="122">
        <v>376.37583244400003</v>
      </c>
      <c r="AZ111" s="122">
        <v>313.30604235999999</v>
      </c>
      <c r="BA111" s="122">
        <v>2.7685198780000002</v>
      </c>
      <c r="BB111" s="122">
        <v>22.510642217000004</v>
      </c>
      <c r="BC111" s="122">
        <v>191.35097722999998</v>
      </c>
      <c r="BD111" s="122">
        <v>767.39288916099997</v>
      </c>
      <c r="BE111" s="122">
        <v>294.93208725900001</v>
      </c>
      <c r="BF111" s="53">
        <v>1622.0129991130002</v>
      </c>
    </row>
    <row r="112" spans="1:58" x14ac:dyDescent="0.25">
      <c r="A112" s="37" t="s">
        <v>239</v>
      </c>
      <c r="B112" s="59">
        <v>1292.1892147009999</v>
      </c>
      <c r="C112" s="74">
        <v>8.2316280709999994</v>
      </c>
      <c r="D112" s="74">
        <v>112.13777378899999</v>
      </c>
      <c r="E112" s="60">
        <v>18.785810587</v>
      </c>
      <c r="F112" s="61">
        <v>19.478513009</v>
      </c>
      <c r="G112" s="61">
        <v>2.5478848790000002</v>
      </c>
      <c r="H112" s="61">
        <v>0.979955723</v>
      </c>
      <c r="I112" s="62">
        <v>70.345609590999999</v>
      </c>
      <c r="J112" s="74">
        <v>413.88196604900003</v>
      </c>
      <c r="K112" s="74">
        <v>619.56809873899988</v>
      </c>
      <c r="L112" s="60">
        <v>447.38369595900002</v>
      </c>
      <c r="M112" s="61">
        <v>68.450591500000002</v>
      </c>
      <c r="N112" s="61">
        <v>16.077256357</v>
      </c>
      <c r="O112" s="61">
        <v>1.959911446</v>
      </c>
      <c r="P112" s="61">
        <v>4.8997786139999997</v>
      </c>
      <c r="Q112" s="61">
        <v>3.7238317460000001</v>
      </c>
      <c r="R112" s="61">
        <v>70.605325347000004</v>
      </c>
      <c r="S112" s="63">
        <v>6.4677077699999996</v>
      </c>
      <c r="T112" s="162">
        <v>138.369748053</v>
      </c>
      <c r="U112" s="52">
        <v>1265.5120786156665</v>
      </c>
      <c r="V112" s="52">
        <v>6.0586417560000001</v>
      </c>
      <c r="W112" s="52">
        <v>106.49628187933332</v>
      </c>
      <c r="X112" s="121">
        <v>17.925205086000002</v>
      </c>
      <c r="Y112" s="121">
        <v>19.007224536333336</v>
      </c>
      <c r="Z112" s="121">
        <v>2.5290780526666667</v>
      </c>
      <c r="AA112" s="121">
        <v>1.003060241</v>
      </c>
      <c r="AB112" s="121">
        <v>66.031713963333331</v>
      </c>
      <c r="AC112" s="52">
        <v>378.52981727699995</v>
      </c>
      <c r="AD112" s="52">
        <v>631.31162644666676</v>
      </c>
      <c r="AE112" s="121">
        <v>450.34052074766669</v>
      </c>
      <c r="AF112" s="121">
        <v>73.664479615666664</v>
      </c>
      <c r="AG112" s="121">
        <v>21.313958437333334</v>
      </c>
      <c r="AH112" s="121">
        <v>1.9456261249999998</v>
      </c>
      <c r="AI112" s="121">
        <v>4.8408249799999998</v>
      </c>
      <c r="AJ112" s="121">
        <v>3.4724383509999996</v>
      </c>
      <c r="AK112" s="121">
        <v>66.412931927333332</v>
      </c>
      <c r="AL112" s="121">
        <v>9.3208462626666684</v>
      </c>
      <c r="AM112" s="52">
        <v>143.11571125666666</v>
      </c>
      <c r="AN112" s="53">
        <v>12661.362569860001</v>
      </c>
      <c r="AO112" s="53">
        <v>16.310807633</v>
      </c>
      <c r="AP112" s="53">
        <v>445.59397539999998</v>
      </c>
      <c r="AQ112" s="122">
        <v>133.43955355899999</v>
      </c>
      <c r="AR112" s="122">
        <v>47.898284402999998</v>
      </c>
      <c r="AS112" s="122">
        <v>10.183521702</v>
      </c>
      <c r="AT112" s="122">
        <v>3.0723845040000004</v>
      </c>
      <c r="AU112" s="122">
        <v>251.00023123199998</v>
      </c>
      <c r="AV112" s="53">
        <v>1476.8051123180001</v>
      </c>
      <c r="AW112" s="53">
        <v>8976.4353141529991</v>
      </c>
      <c r="AX112" s="122">
        <v>7127.8710424010005</v>
      </c>
      <c r="AY112" s="122">
        <v>463.46807175599997</v>
      </c>
      <c r="AZ112" s="122">
        <v>470.20948555300004</v>
      </c>
      <c r="BA112" s="122">
        <v>2.036600951</v>
      </c>
      <c r="BB112" s="122">
        <v>27.633977455</v>
      </c>
      <c r="BC112" s="122">
        <v>244.22042142800001</v>
      </c>
      <c r="BD112" s="122">
        <v>566.81247506199998</v>
      </c>
      <c r="BE112" s="122">
        <v>74.183239546999999</v>
      </c>
      <c r="BF112" s="53">
        <v>1746.217360356</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82"/>
  <sheetViews>
    <sheetView zoomScaleNormal="100" workbookViewId="0">
      <pane xSplit="1" ySplit="10" topLeftCell="B20" activePane="bottomRight" state="frozen"/>
      <selection activeCell="AV114" sqref="A1:XFD1048576"/>
      <selection pane="topRight" activeCell="AV114" sqref="A1:XFD1048576"/>
      <selection pane="bottomLeft" activeCell="AV114" sqref="A1:XFD1048576"/>
      <selection pane="bottomRight" activeCell="AV11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33</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138</v>
      </c>
      <c r="B11" s="59">
        <v>6368.1331498269992</v>
      </c>
      <c r="C11" s="74">
        <v>20.389217040999998</v>
      </c>
      <c r="D11" s="74">
        <v>1543.2920338500001</v>
      </c>
      <c r="E11" s="60">
        <v>92.049571478999994</v>
      </c>
      <c r="F11" s="61">
        <v>222.41370848</v>
      </c>
      <c r="G11" s="61">
        <v>239.358232147</v>
      </c>
      <c r="H11" s="61">
        <v>50.131159809000003</v>
      </c>
      <c r="I11" s="62">
        <v>939.33936193500006</v>
      </c>
      <c r="J11" s="74">
        <v>2390.709759542</v>
      </c>
      <c r="K11" s="74">
        <v>2149.3935668879999</v>
      </c>
      <c r="L11" s="60">
        <v>499.97808977300002</v>
      </c>
      <c r="M11" s="61">
        <v>493.51875396700001</v>
      </c>
      <c r="N11" s="61">
        <v>145.743918189</v>
      </c>
      <c r="O11" s="61">
        <v>129.21350290300001</v>
      </c>
      <c r="P11" s="61">
        <v>87.633393511999998</v>
      </c>
      <c r="Q11" s="61">
        <v>149.27812973499999</v>
      </c>
      <c r="R11" s="61">
        <v>552.09650922699996</v>
      </c>
      <c r="S11" s="63">
        <v>91.931269581999999</v>
      </c>
      <c r="T11" s="162">
        <v>264.34857250599998</v>
      </c>
      <c r="U11" s="52">
        <v>6367.2063499879996</v>
      </c>
      <c r="V11" s="52">
        <v>20.094995499333336</v>
      </c>
      <c r="W11" s="52">
        <v>1489.0893525986667</v>
      </c>
      <c r="X11" s="121">
        <v>92.443671885666674</v>
      </c>
      <c r="Y11" s="121">
        <v>223.97573556133332</v>
      </c>
      <c r="Z11" s="121">
        <v>291.00470876233334</v>
      </c>
      <c r="AA11" s="121">
        <v>57.755549332000008</v>
      </c>
      <c r="AB11" s="121">
        <v>823.90968705733337</v>
      </c>
      <c r="AC11" s="52">
        <v>2302.4913201913337</v>
      </c>
      <c r="AD11" s="52">
        <v>2316.7677315906662</v>
      </c>
      <c r="AE11" s="121">
        <v>593.75426122333329</v>
      </c>
      <c r="AF11" s="121">
        <v>499.97133717399998</v>
      </c>
      <c r="AG11" s="121">
        <v>164.58946568866668</v>
      </c>
      <c r="AH11" s="121">
        <v>136.20950587233332</v>
      </c>
      <c r="AI11" s="121">
        <v>90.65663331366666</v>
      </c>
      <c r="AJ11" s="121">
        <v>98.328223012333339</v>
      </c>
      <c r="AK11" s="121">
        <v>599.14881368733325</v>
      </c>
      <c r="AL11" s="121">
        <v>134.10949161900001</v>
      </c>
      <c r="AM11" s="52">
        <v>238.76295010800001</v>
      </c>
      <c r="AN11" s="53">
        <v>43897.494245203001</v>
      </c>
      <c r="AO11" s="53">
        <v>218.45230558599999</v>
      </c>
      <c r="AP11" s="53">
        <v>7448.9944249840009</v>
      </c>
      <c r="AQ11" s="122">
        <v>528.94193534099998</v>
      </c>
      <c r="AR11" s="122">
        <v>1302.775258245</v>
      </c>
      <c r="AS11" s="122">
        <v>1041.582071309</v>
      </c>
      <c r="AT11" s="122">
        <v>211.80376174400001</v>
      </c>
      <c r="AU11" s="122">
        <v>4363.8913983450002</v>
      </c>
      <c r="AV11" s="53">
        <v>11425.376561616</v>
      </c>
      <c r="AW11" s="53">
        <v>21559.122527147003</v>
      </c>
      <c r="AX11" s="122">
        <v>5628.6790581120003</v>
      </c>
      <c r="AY11" s="122">
        <v>3293.0541420310001</v>
      </c>
      <c r="AZ11" s="122">
        <v>3012.0246490700001</v>
      </c>
      <c r="BA11" s="122">
        <v>632.61610630400003</v>
      </c>
      <c r="BB11" s="122">
        <v>623.641492739</v>
      </c>
      <c r="BC11" s="122">
        <v>814.35760628499997</v>
      </c>
      <c r="BD11" s="122">
        <v>6124.5288096519998</v>
      </c>
      <c r="BE11" s="122">
        <v>1430.2206629540001</v>
      </c>
      <c r="BF11" s="53">
        <v>3245.5484258699998</v>
      </c>
    </row>
    <row r="12" spans="1:58" s="29" customFormat="1" x14ac:dyDescent="0.25">
      <c r="A12" s="37" t="s">
        <v>139</v>
      </c>
      <c r="B12" s="59">
        <v>6389.257903316</v>
      </c>
      <c r="C12" s="74">
        <v>20.809404141000002</v>
      </c>
      <c r="D12" s="74">
        <v>1606.233991046</v>
      </c>
      <c r="E12" s="60">
        <v>66.934479193000001</v>
      </c>
      <c r="F12" s="61">
        <v>190.13553511399999</v>
      </c>
      <c r="G12" s="61">
        <v>306.50513758400001</v>
      </c>
      <c r="H12" s="61">
        <v>66.062126315</v>
      </c>
      <c r="I12" s="62">
        <v>976.59671284000001</v>
      </c>
      <c r="J12" s="74">
        <v>2335.1942283399999</v>
      </c>
      <c r="K12" s="74">
        <v>2150.2093848499999</v>
      </c>
      <c r="L12" s="60">
        <v>613.94239369000002</v>
      </c>
      <c r="M12" s="61">
        <v>359.628277432</v>
      </c>
      <c r="N12" s="61">
        <v>193.81732287700001</v>
      </c>
      <c r="O12" s="61">
        <v>95.638849859000004</v>
      </c>
      <c r="P12" s="61">
        <v>95.690244809000006</v>
      </c>
      <c r="Q12" s="61">
        <v>55.544558619999997</v>
      </c>
      <c r="R12" s="61">
        <v>604.48119056600001</v>
      </c>
      <c r="S12" s="63">
        <v>131.46654699699999</v>
      </c>
      <c r="T12" s="162">
        <v>276.81089493899998</v>
      </c>
      <c r="U12" s="52">
        <v>6636.0079464230002</v>
      </c>
      <c r="V12" s="52">
        <v>24.562905869999998</v>
      </c>
      <c r="W12" s="52">
        <v>1527.1862819036669</v>
      </c>
      <c r="X12" s="121">
        <v>73.032291376333319</v>
      </c>
      <c r="Y12" s="121">
        <v>205.00654691900002</v>
      </c>
      <c r="Z12" s="121">
        <v>311.09927405633329</v>
      </c>
      <c r="AA12" s="121">
        <v>64.605090263333338</v>
      </c>
      <c r="AB12" s="121">
        <v>873.44307928866681</v>
      </c>
      <c r="AC12" s="52">
        <v>2431.1694273763333</v>
      </c>
      <c r="AD12" s="52">
        <v>2315.059420205333</v>
      </c>
      <c r="AE12" s="121">
        <v>571.27435352866667</v>
      </c>
      <c r="AF12" s="121">
        <v>481.88341495666663</v>
      </c>
      <c r="AG12" s="121">
        <v>209.96634027799999</v>
      </c>
      <c r="AH12" s="121">
        <v>136.02879401799999</v>
      </c>
      <c r="AI12" s="121">
        <v>115.49108367933333</v>
      </c>
      <c r="AJ12" s="121">
        <v>65.491128335666659</v>
      </c>
      <c r="AK12" s="121">
        <v>620.54157390700004</v>
      </c>
      <c r="AL12" s="121">
        <v>114.382731502</v>
      </c>
      <c r="AM12" s="52">
        <v>338.02991106766666</v>
      </c>
      <c r="AN12" s="53">
        <v>47934.958848073999</v>
      </c>
      <c r="AO12" s="53">
        <v>191.694198879</v>
      </c>
      <c r="AP12" s="53">
        <v>8300.6189682650001</v>
      </c>
      <c r="AQ12" s="122">
        <v>447.59296277700003</v>
      </c>
      <c r="AR12" s="122">
        <v>1093.8667708959999</v>
      </c>
      <c r="AS12" s="122">
        <v>1469.1022366959999</v>
      </c>
      <c r="AT12" s="122">
        <v>445.979477535</v>
      </c>
      <c r="AU12" s="122">
        <v>4844.0775203610001</v>
      </c>
      <c r="AV12" s="53">
        <v>13711.907633248</v>
      </c>
      <c r="AW12" s="53">
        <v>21896.102612017003</v>
      </c>
      <c r="AX12" s="122">
        <v>5092.8493681589998</v>
      </c>
      <c r="AY12" s="122">
        <v>2981.3226501890003</v>
      </c>
      <c r="AZ12" s="122">
        <v>3375.189006351</v>
      </c>
      <c r="BA12" s="122">
        <v>578.96497100300007</v>
      </c>
      <c r="BB12" s="122">
        <v>1029.632849585</v>
      </c>
      <c r="BC12" s="122">
        <v>692.643444273</v>
      </c>
      <c r="BD12" s="122">
        <v>6373.4610040010002</v>
      </c>
      <c r="BE12" s="122">
        <v>1772.039318456</v>
      </c>
      <c r="BF12" s="53">
        <v>3834.6354356649999</v>
      </c>
    </row>
    <row r="13" spans="1:58" s="29" customFormat="1" x14ac:dyDescent="0.25">
      <c r="A13" s="37" t="s">
        <v>140</v>
      </c>
      <c r="B13" s="59">
        <v>6666.4870639860001</v>
      </c>
      <c r="C13" s="74">
        <v>21.136424811000001</v>
      </c>
      <c r="D13" s="74">
        <v>1613.152689578</v>
      </c>
      <c r="E13" s="60">
        <v>85.055051011000003</v>
      </c>
      <c r="F13" s="61">
        <v>203.36347884699998</v>
      </c>
      <c r="G13" s="61">
        <v>374.22899866300003</v>
      </c>
      <c r="H13" s="61">
        <v>65.633030634999997</v>
      </c>
      <c r="I13" s="62">
        <v>884.87213042200005</v>
      </c>
      <c r="J13" s="74">
        <v>2465.6571966860001</v>
      </c>
      <c r="K13" s="74">
        <v>2258.4792171390004</v>
      </c>
      <c r="L13" s="60">
        <v>583.11577432700005</v>
      </c>
      <c r="M13" s="61">
        <v>469.30857076699999</v>
      </c>
      <c r="N13" s="61">
        <v>180.20013559399999</v>
      </c>
      <c r="O13" s="61">
        <v>109.55268145700001</v>
      </c>
      <c r="P13" s="61">
        <v>85.139215872999998</v>
      </c>
      <c r="Q13" s="61">
        <v>61.035125626999999</v>
      </c>
      <c r="R13" s="61">
        <v>608.198205196</v>
      </c>
      <c r="S13" s="63">
        <v>161.929508298</v>
      </c>
      <c r="T13" s="162">
        <v>308.06153577200001</v>
      </c>
      <c r="U13" s="52">
        <v>6736.066292968334</v>
      </c>
      <c r="V13" s="52">
        <v>21.476310376000001</v>
      </c>
      <c r="W13" s="52">
        <v>1665.0434214160002</v>
      </c>
      <c r="X13" s="121">
        <v>62.159084559333337</v>
      </c>
      <c r="Y13" s="121">
        <v>211.881348256</v>
      </c>
      <c r="Z13" s="121">
        <v>410.64038174500001</v>
      </c>
      <c r="AA13" s="121">
        <v>70.976960723666664</v>
      </c>
      <c r="AB13" s="121">
        <v>909.38564613200003</v>
      </c>
      <c r="AC13" s="52">
        <v>2408.6831288419999</v>
      </c>
      <c r="AD13" s="52">
        <v>2256.7788052309998</v>
      </c>
      <c r="AE13" s="121">
        <v>582.57656404499994</v>
      </c>
      <c r="AF13" s="121">
        <v>441.47111096433332</v>
      </c>
      <c r="AG13" s="121">
        <v>180.30653644100002</v>
      </c>
      <c r="AH13" s="121">
        <v>114.28329997066665</v>
      </c>
      <c r="AI13" s="121">
        <v>107.96671264000001</v>
      </c>
      <c r="AJ13" s="121">
        <v>70.252070904999997</v>
      </c>
      <c r="AK13" s="121">
        <v>619.53303615133325</v>
      </c>
      <c r="AL13" s="121">
        <v>140.38947411366667</v>
      </c>
      <c r="AM13" s="52">
        <v>384.08462710333333</v>
      </c>
      <c r="AN13" s="53">
        <v>46051.663398422999</v>
      </c>
      <c r="AO13" s="53">
        <v>163.38282426500001</v>
      </c>
      <c r="AP13" s="53">
        <v>8269.3287936010001</v>
      </c>
      <c r="AQ13" s="122">
        <v>399.47512311399998</v>
      </c>
      <c r="AR13" s="122">
        <v>993.45572085699996</v>
      </c>
      <c r="AS13" s="122">
        <v>1421.4800954749999</v>
      </c>
      <c r="AT13" s="122">
        <v>355.00549369400005</v>
      </c>
      <c r="AU13" s="122">
        <v>5099.9123604610004</v>
      </c>
      <c r="AV13" s="53">
        <v>12738.822296814</v>
      </c>
      <c r="AW13" s="53">
        <v>20099.497849850999</v>
      </c>
      <c r="AX13" s="122">
        <v>5510.0360231180002</v>
      </c>
      <c r="AY13" s="122">
        <v>3036.4401566639999</v>
      </c>
      <c r="AZ13" s="122">
        <v>2700.863235325</v>
      </c>
      <c r="BA13" s="122">
        <v>452.05286946499996</v>
      </c>
      <c r="BB13" s="122">
        <v>613.02019601799998</v>
      </c>
      <c r="BC13" s="122">
        <v>560.43796173700002</v>
      </c>
      <c r="BD13" s="122">
        <v>5565.7781811630002</v>
      </c>
      <c r="BE13" s="122">
        <v>1660.8692263610001</v>
      </c>
      <c r="BF13" s="53">
        <v>4780.6316338920005</v>
      </c>
    </row>
    <row r="14" spans="1:58" s="105" customFormat="1" x14ac:dyDescent="0.25">
      <c r="A14" s="98" t="s">
        <v>141</v>
      </c>
      <c r="B14" s="99">
        <v>6374.9141004379999</v>
      </c>
      <c r="C14" s="100">
        <v>27.383774095</v>
      </c>
      <c r="D14" s="100">
        <v>1497.005744776</v>
      </c>
      <c r="E14" s="101">
        <v>69.286560645999998</v>
      </c>
      <c r="F14" s="102">
        <v>210.496176437</v>
      </c>
      <c r="G14" s="102">
        <v>411.958029399</v>
      </c>
      <c r="H14" s="102">
        <v>70.650758085000007</v>
      </c>
      <c r="I14" s="103">
        <v>734.614220209</v>
      </c>
      <c r="J14" s="100">
        <v>2295.8122053020002</v>
      </c>
      <c r="K14" s="100">
        <v>2253.5461172959999</v>
      </c>
      <c r="L14" s="101">
        <v>624.68607684400001</v>
      </c>
      <c r="M14" s="102">
        <v>496.203325925</v>
      </c>
      <c r="N14" s="102">
        <v>203.48665650500001</v>
      </c>
      <c r="O14" s="102">
        <v>123.807968976</v>
      </c>
      <c r="P14" s="102">
        <v>83.424531739000003</v>
      </c>
      <c r="Q14" s="102">
        <v>70.458220300999997</v>
      </c>
      <c r="R14" s="102">
        <v>526.08511088099999</v>
      </c>
      <c r="S14" s="104">
        <v>125.394226125</v>
      </c>
      <c r="T14" s="163">
        <v>301.16625896900001</v>
      </c>
      <c r="U14" s="100">
        <v>6770.4450740483335</v>
      </c>
      <c r="V14" s="100">
        <v>25.238352570333333</v>
      </c>
      <c r="W14" s="100">
        <v>1570.8843911606666</v>
      </c>
      <c r="X14" s="120">
        <v>60.46115807033334</v>
      </c>
      <c r="Y14" s="120">
        <v>230.91936127166665</v>
      </c>
      <c r="Z14" s="120">
        <v>398.67063905233334</v>
      </c>
      <c r="AA14" s="120">
        <v>72.319846292333338</v>
      </c>
      <c r="AB14" s="120">
        <v>808.51338647400007</v>
      </c>
      <c r="AC14" s="100">
        <v>2452.8830714316664</v>
      </c>
      <c r="AD14" s="100">
        <v>2357.5563774349998</v>
      </c>
      <c r="AE14" s="120">
        <v>608.05409492600006</v>
      </c>
      <c r="AF14" s="120">
        <v>505.79042702100008</v>
      </c>
      <c r="AG14" s="120">
        <v>258.34905686500002</v>
      </c>
      <c r="AH14" s="120">
        <v>109.30876184066666</v>
      </c>
      <c r="AI14" s="120">
        <v>74.279598516333337</v>
      </c>
      <c r="AJ14" s="120">
        <v>68.646769546666675</v>
      </c>
      <c r="AK14" s="120">
        <v>598.94426699166661</v>
      </c>
      <c r="AL14" s="120">
        <v>134.18340172766668</v>
      </c>
      <c r="AM14" s="100">
        <v>363.88288145066667</v>
      </c>
      <c r="AN14" s="100">
        <v>45582.166366823003</v>
      </c>
      <c r="AO14" s="100">
        <v>122.099681299</v>
      </c>
      <c r="AP14" s="100">
        <v>7283.3175104330003</v>
      </c>
      <c r="AQ14" s="120">
        <v>346.73456373600004</v>
      </c>
      <c r="AR14" s="120">
        <v>815.4765919969999</v>
      </c>
      <c r="AS14" s="120">
        <v>1275.212892046</v>
      </c>
      <c r="AT14" s="120">
        <v>527.51544343800003</v>
      </c>
      <c r="AU14" s="120">
        <v>4318.3780192160002</v>
      </c>
      <c r="AV14" s="100">
        <v>12333.376162185999</v>
      </c>
      <c r="AW14" s="100">
        <v>20933.013038590001</v>
      </c>
      <c r="AX14" s="120">
        <v>5084.2934240159993</v>
      </c>
      <c r="AY14" s="120">
        <v>3301.4466810860004</v>
      </c>
      <c r="AZ14" s="120">
        <v>3367.9639056320002</v>
      </c>
      <c r="BA14" s="120">
        <v>386.02689320299999</v>
      </c>
      <c r="BB14" s="120">
        <v>679.38803921099998</v>
      </c>
      <c r="BC14" s="120">
        <v>691.58643966299996</v>
      </c>
      <c r="BD14" s="120">
        <v>5585.7577548469999</v>
      </c>
      <c r="BE14" s="120">
        <v>1836.5499009320001</v>
      </c>
      <c r="BF14" s="100">
        <v>4910.3599743149998</v>
      </c>
    </row>
    <row r="15" spans="1:58" s="29" customFormat="1" x14ac:dyDescent="0.25">
      <c r="A15" s="37" t="s">
        <v>142</v>
      </c>
      <c r="B15" s="59">
        <v>6999.8087363309996</v>
      </c>
      <c r="C15" s="74">
        <v>29.00367001</v>
      </c>
      <c r="D15" s="74">
        <v>1749.684608221</v>
      </c>
      <c r="E15" s="60">
        <v>151.70988619100001</v>
      </c>
      <c r="F15" s="61">
        <v>242.78355515600001</v>
      </c>
      <c r="G15" s="61">
        <v>432.74519479200001</v>
      </c>
      <c r="H15" s="61">
        <v>63.573701032999999</v>
      </c>
      <c r="I15" s="62">
        <v>858.87227104900001</v>
      </c>
      <c r="J15" s="74">
        <v>2666.0823403200002</v>
      </c>
      <c r="K15" s="74">
        <v>2276.4147363259999</v>
      </c>
      <c r="L15" s="60">
        <v>621.26518071500004</v>
      </c>
      <c r="M15" s="61">
        <v>458.495353292</v>
      </c>
      <c r="N15" s="61">
        <v>253.320228187</v>
      </c>
      <c r="O15" s="61">
        <v>125.304077984</v>
      </c>
      <c r="P15" s="61">
        <v>108.01600968299999</v>
      </c>
      <c r="Q15" s="61">
        <v>53.277171807999999</v>
      </c>
      <c r="R15" s="61">
        <v>458.78579397200002</v>
      </c>
      <c r="S15" s="63">
        <v>197.950920685</v>
      </c>
      <c r="T15" s="162">
        <v>278.62338145400003</v>
      </c>
      <c r="U15" s="52">
        <v>7176.8980178153333</v>
      </c>
      <c r="V15" s="52">
        <v>33.237016074000003</v>
      </c>
      <c r="W15" s="52">
        <v>1770.143931669</v>
      </c>
      <c r="X15" s="121">
        <v>106.16909236966667</v>
      </c>
      <c r="Y15" s="121">
        <v>263.69130410666668</v>
      </c>
      <c r="Z15" s="121">
        <v>408.69586831800007</v>
      </c>
      <c r="AA15" s="121">
        <v>65.123498517000002</v>
      </c>
      <c r="AB15" s="121">
        <v>926.46416835766661</v>
      </c>
      <c r="AC15" s="52">
        <v>2628.1791607716668</v>
      </c>
      <c r="AD15" s="52">
        <v>2457.6317396536665</v>
      </c>
      <c r="AE15" s="121">
        <v>682.27564723866669</v>
      </c>
      <c r="AF15" s="121">
        <v>480.94813160166672</v>
      </c>
      <c r="AG15" s="121">
        <v>257.91308744366665</v>
      </c>
      <c r="AH15" s="121">
        <v>125.48375545333333</v>
      </c>
      <c r="AI15" s="121">
        <v>99.243348136000009</v>
      </c>
      <c r="AJ15" s="121">
        <v>54.613301223333337</v>
      </c>
      <c r="AK15" s="121">
        <v>577.35710427166669</v>
      </c>
      <c r="AL15" s="121">
        <v>179.79736428533332</v>
      </c>
      <c r="AM15" s="52">
        <v>287.70616964699997</v>
      </c>
      <c r="AN15" s="53">
        <v>48155.633406564993</v>
      </c>
      <c r="AO15" s="53">
        <v>181.178754857</v>
      </c>
      <c r="AP15" s="53">
        <v>8020.9325432839996</v>
      </c>
      <c r="AQ15" s="122">
        <v>632.83148434100008</v>
      </c>
      <c r="AR15" s="122">
        <v>1092.675186937</v>
      </c>
      <c r="AS15" s="122">
        <v>1206.692616365</v>
      </c>
      <c r="AT15" s="122">
        <v>207.53906295599998</v>
      </c>
      <c r="AU15" s="122">
        <v>4881.1941926849995</v>
      </c>
      <c r="AV15" s="53">
        <v>12607.864967207999</v>
      </c>
      <c r="AW15" s="53">
        <v>22720.626461456002</v>
      </c>
      <c r="AX15" s="122">
        <v>6292.3587005460004</v>
      </c>
      <c r="AY15" s="122">
        <v>3358.3837595989999</v>
      </c>
      <c r="AZ15" s="122">
        <v>3661.7085031200004</v>
      </c>
      <c r="BA15" s="122">
        <v>445.23370476499997</v>
      </c>
      <c r="BB15" s="122">
        <v>791.07322490599995</v>
      </c>
      <c r="BC15" s="122">
        <v>676.89788316499994</v>
      </c>
      <c r="BD15" s="122">
        <v>5726.724973499</v>
      </c>
      <c r="BE15" s="122">
        <v>1768.2457118560001</v>
      </c>
      <c r="BF15" s="53">
        <v>4625.0306797600006</v>
      </c>
    </row>
    <row r="16" spans="1:58" s="29" customFormat="1" x14ac:dyDescent="0.25">
      <c r="A16" s="37" t="s">
        <v>143</v>
      </c>
      <c r="B16" s="59">
        <v>7222.3868643549995</v>
      </c>
      <c r="C16" s="74">
        <v>22.497729064000001</v>
      </c>
      <c r="D16" s="74">
        <v>2028.830781179</v>
      </c>
      <c r="E16" s="60">
        <v>249.14513560899999</v>
      </c>
      <c r="F16" s="61">
        <v>296.37830741199997</v>
      </c>
      <c r="G16" s="61">
        <v>403.02193992000002</v>
      </c>
      <c r="H16" s="61">
        <v>52.328855869000002</v>
      </c>
      <c r="I16" s="62">
        <v>1027.9565423690001</v>
      </c>
      <c r="J16" s="74">
        <v>2645.6607521800001</v>
      </c>
      <c r="K16" s="74">
        <v>2340.8691573310002</v>
      </c>
      <c r="L16" s="60">
        <v>620.19613081900002</v>
      </c>
      <c r="M16" s="61">
        <v>444.41466194399999</v>
      </c>
      <c r="N16" s="61">
        <v>180.04879329299999</v>
      </c>
      <c r="O16" s="61">
        <v>119.921131304</v>
      </c>
      <c r="P16" s="61">
        <v>90.761981093000003</v>
      </c>
      <c r="Q16" s="61">
        <v>56.554207140999999</v>
      </c>
      <c r="R16" s="61">
        <v>646.14852138399999</v>
      </c>
      <c r="S16" s="63">
        <v>182.823730353</v>
      </c>
      <c r="T16" s="162">
        <v>184.52844460099999</v>
      </c>
      <c r="U16" s="52">
        <v>7315.4405440046676</v>
      </c>
      <c r="V16" s="52">
        <v>30.931179363666669</v>
      </c>
      <c r="W16" s="52">
        <v>1827.6612167656667</v>
      </c>
      <c r="X16" s="121">
        <v>109.83187485833332</v>
      </c>
      <c r="Y16" s="121">
        <v>305.95968254100006</v>
      </c>
      <c r="Z16" s="121">
        <v>419.84405710166669</v>
      </c>
      <c r="AA16" s="121">
        <v>60.965458750333333</v>
      </c>
      <c r="AB16" s="121">
        <v>931.06014351433339</v>
      </c>
      <c r="AC16" s="52">
        <v>2701.402431699667</v>
      </c>
      <c r="AD16" s="52">
        <v>2548.4395613686665</v>
      </c>
      <c r="AE16" s="121">
        <v>690.3151270156668</v>
      </c>
      <c r="AF16" s="121">
        <v>466.64308429233341</v>
      </c>
      <c r="AG16" s="121">
        <v>242.65616308466667</v>
      </c>
      <c r="AH16" s="121">
        <v>120.28336212166666</v>
      </c>
      <c r="AI16" s="121">
        <v>114.48738609366666</v>
      </c>
      <c r="AJ16" s="121">
        <v>63.941570780666666</v>
      </c>
      <c r="AK16" s="121">
        <v>664.25354495866668</v>
      </c>
      <c r="AL16" s="121">
        <v>185.85932302133332</v>
      </c>
      <c r="AM16" s="52">
        <v>207.006154807</v>
      </c>
      <c r="AN16" s="53">
        <v>47048.452463485002</v>
      </c>
      <c r="AO16" s="53">
        <v>127.222842044</v>
      </c>
      <c r="AP16" s="53">
        <v>9193.1966470459993</v>
      </c>
      <c r="AQ16" s="122">
        <v>982.27123181500008</v>
      </c>
      <c r="AR16" s="122">
        <v>1438.5557367020001</v>
      </c>
      <c r="AS16" s="122">
        <v>1255.8967229330001</v>
      </c>
      <c r="AT16" s="122">
        <v>168.861406171</v>
      </c>
      <c r="AU16" s="122">
        <v>5347.6115494249998</v>
      </c>
      <c r="AV16" s="53">
        <v>12146.155792416001</v>
      </c>
      <c r="AW16" s="53">
        <v>21634.691867245001</v>
      </c>
      <c r="AX16" s="122">
        <v>5777.8417737439995</v>
      </c>
      <c r="AY16" s="122">
        <v>3399.8460031599998</v>
      </c>
      <c r="AZ16" s="122">
        <v>3365.9396340789999</v>
      </c>
      <c r="BA16" s="122">
        <v>467.26923236899995</v>
      </c>
      <c r="BB16" s="122">
        <v>611.96986437099997</v>
      </c>
      <c r="BC16" s="122">
        <v>749.12959747700006</v>
      </c>
      <c r="BD16" s="122">
        <v>5689.5697620539995</v>
      </c>
      <c r="BE16" s="122">
        <v>1573.1259999910001</v>
      </c>
      <c r="BF16" s="53">
        <v>3947.1853147339998</v>
      </c>
    </row>
    <row r="17" spans="1:58" s="29" customFormat="1" x14ac:dyDescent="0.25">
      <c r="A17" s="37" t="s">
        <v>144</v>
      </c>
      <c r="B17" s="59">
        <v>6938.6889704089999</v>
      </c>
      <c r="C17" s="74">
        <v>32.881277165999997</v>
      </c>
      <c r="D17" s="74">
        <v>1747.8968256410001</v>
      </c>
      <c r="E17" s="60">
        <v>125.741874248</v>
      </c>
      <c r="F17" s="61">
        <v>265.67335000100002</v>
      </c>
      <c r="G17" s="61">
        <v>369.36526500299999</v>
      </c>
      <c r="H17" s="61">
        <v>66.395971979999999</v>
      </c>
      <c r="I17" s="62">
        <v>920.72036440900001</v>
      </c>
      <c r="J17" s="74">
        <v>2669.0979087689998</v>
      </c>
      <c r="K17" s="74">
        <v>2297.3475280720004</v>
      </c>
      <c r="L17" s="60">
        <v>631.76428549100001</v>
      </c>
      <c r="M17" s="61">
        <v>446.10897733600001</v>
      </c>
      <c r="N17" s="61">
        <v>209.47630991899999</v>
      </c>
      <c r="O17" s="61">
        <v>85.195231777999993</v>
      </c>
      <c r="P17" s="61">
        <v>65.670670321000003</v>
      </c>
      <c r="Q17" s="61">
        <v>46.622914911000002</v>
      </c>
      <c r="R17" s="61">
        <v>666.99687485599998</v>
      </c>
      <c r="S17" s="63">
        <v>145.51226346000001</v>
      </c>
      <c r="T17" s="162">
        <v>191.46543076099999</v>
      </c>
      <c r="U17" s="52">
        <v>6989.6720879766663</v>
      </c>
      <c r="V17" s="52">
        <v>23.243517032333333</v>
      </c>
      <c r="W17" s="52">
        <v>1723.6828660063336</v>
      </c>
      <c r="X17" s="121">
        <v>93.792174857000006</v>
      </c>
      <c r="Y17" s="121">
        <v>273.2286425326667</v>
      </c>
      <c r="Z17" s="121">
        <v>398.88654463166671</v>
      </c>
      <c r="AA17" s="121">
        <v>61.763537583333338</v>
      </c>
      <c r="AB17" s="121">
        <v>896.01196640166665</v>
      </c>
      <c r="AC17" s="52">
        <v>2621.851679430667</v>
      </c>
      <c r="AD17" s="52">
        <v>2396.3495889103333</v>
      </c>
      <c r="AE17" s="121">
        <v>625.3880195546667</v>
      </c>
      <c r="AF17" s="121">
        <v>460.3323097876667</v>
      </c>
      <c r="AG17" s="121">
        <v>240.3643844966667</v>
      </c>
      <c r="AH17" s="121">
        <v>99.273515654666667</v>
      </c>
      <c r="AI17" s="121">
        <v>82.978280225999995</v>
      </c>
      <c r="AJ17" s="121">
        <v>63.814062332666673</v>
      </c>
      <c r="AK17" s="121">
        <v>635.76656738200006</v>
      </c>
      <c r="AL17" s="121">
        <v>188.43244947600002</v>
      </c>
      <c r="AM17" s="52">
        <v>224.54443659699999</v>
      </c>
      <c r="AN17" s="53">
        <v>45558.841432763991</v>
      </c>
      <c r="AO17" s="53">
        <v>113.057900585</v>
      </c>
      <c r="AP17" s="53">
        <v>7981.6314890409994</v>
      </c>
      <c r="AQ17" s="122">
        <v>575.17014198300001</v>
      </c>
      <c r="AR17" s="122">
        <v>1494.4771612710001</v>
      </c>
      <c r="AS17" s="122">
        <v>1066.1513751</v>
      </c>
      <c r="AT17" s="122">
        <v>232.35789138800001</v>
      </c>
      <c r="AU17" s="122">
        <v>4613.4749192990002</v>
      </c>
      <c r="AV17" s="53">
        <v>12128.290421754</v>
      </c>
      <c r="AW17" s="53">
        <v>21006.727813822999</v>
      </c>
      <c r="AX17" s="122">
        <v>5520.9767291429998</v>
      </c>
      <c r="AY17" s="122">
        <v>3306.8002330729996</v>
      </c>
      <c r="AZ17" s="122">
        <v>3536.6844630650003</v>
      </c>
      <c r="BA17" s="122">
        <v>359.851534453</v>
      </c>
      <c r="BB17" s="122">
        <v>446.61387290300001</v>
      </c>
      <c r="BC17" s="122">
        <v>699.502871895</v>
      </c>
      <c r="BD17" s="122">
        <v>5708.6082951059998</v>
      </c>
      <c r="BE17" s="122">
        <v>1427.6898141850002</v>
      </c>
      <c r="BF17" s="53">
        <v>4329.1338075610001</v>
      </c>
    </row>
    <row r="18" spans="1:58" s="105" customFormat="1" x14ac:dyDescent="0.25">
      <c r="A18" s="98" t="s">
        <v>145</v>
      </c>
      <c r="B18" s="99">
        <v>6595.3568320289996</v>
      </c>
      <c r="C18" s="100">
        <v>22.770521638999998</v>
      </c>
      <c r="D18" s="100">
        <v>1626.3648821450001</v>
      </c>
      <c r="E18" s="101">
        <v>113.44742322899999</v>
      </c>
      <c r="F18" s="102">
        <v>289.44998640299997</v>
      </c>
      <c r="G18" s="102">
        <v>350.21084141300003</v>
      </c>
      <c r="H18" s="102">
        <v>67.381970116000005</v>
      </c>
      <c r="I18" s="103">
        <v>805.874660984</v>
      </c>
      <c r="J18" s="100">
        <v>2190.663175613</v>
      </c>
      <c r="K18" s="100">
        <v>2564.2090416450001</v>
      </c>
      <c r="L18" s="101">
        <v>680.86050718700005</v>
      </c>
      <c r="M18" s="102">
        <v>488.025287633</v>
      </c>
      <c r="N18" s="102">
        <v>226.032893505</v>
      </c>
      <c r="O18" s="102">
        <v>104.46575906</v>
      </c>
      <c r="P18" s="102">
        <v>272.695740446</v>
      </c>
      <c r="Q18" s="102">
        <v>50.205600507</v>
      </c>
      <c r="R18" s="102">
        <v>603.98970515200006</v>
      </c>
      <c r="S18" s="104">
        <v>137.93354815500001</v>
      </c>
      <c r="T18" s="163">
        <v>191.34921098699999</v>
      </c>
      <c r="U18" s="100">
        <v>6953.3936896310006</v>
      </c>
      <c r="V18" s="100">
        <v>23.574070719000002</v>
      </c>
      <c r="W18" s="100">
        <v>1727.10691754</v>
      </c>
      <c r="X18" s="120">
        <v>121.59049782733332</v>
      </c>
      <c r="Y18" s="120">
        <v>287.75063406200002</v>
      </c>
      <c r="Z18" s="120">
        <v>369.40187428533335</v>
      </c>
      <c r="AA18" s="120">
        <v>63.655237324666665</v>
      </c>
      <c r="AB18" s="120">
        <v>884.70867404066666</v>
      </c>
      <c r="AC18" s="100">
        <v>2546.4645818603335</v>
      </c>
      <c r="AD18" s="100">
        <v>2424.2818406923334</v>
      </c>
      <c r="AE18" s="120">
        <v>682.85096604900002</v>
      </c>
      <c r="AF18" s="120">
        <v>475.59493315100002</v>
      </c>
      <c r="AG18" s="120">
        <v>212.84645131666664</v>
      </c>
      <c r="AH18" s="120">
        <v>89.675177082666664</v>
      </c>
      <c r="AI18" s="120">
        <v>126.73616601099998</v>
      </c>
      <c r="AJ18" s="120">
        <v>57.047736478666671</v>
      </c>
      <c r="AK18" s="120">
        <v>628.95799676199999</v>
      </c>
      <c r="AL18" s="120">
        <v>150.57241384133332</v>
      </c>
      <c r="AM18" s="100">
        <v>231.96627881933333</v>
      </c>
      <c r="AN18" s="100">
        <v>46140.753305559003</v>
      </c>
      <c r="AO18" s="100">
        <v>115.32405617199998</v>
      </c>
      <c r="AP18" s="100">
        <v>8186.3675668400001</v>
      </c>
      <c r="AQ18" s="120">
        <v>758.92350349399999</v>
      </c>
      <c r="AR18" s="120">
        <v>1584.1013638049999</v>
      </c>
      <c r="AS18" s="120">
        <v>1126.3511385219999</v>
      </c>
      <c r="AT18" s="120">
        <v>257.007039824</v>
      </c>
      <c r="AU18" s="120">
        <v>4459.9845211949996</v>
      </c>
      <c r="AV18" s="100">
        <v>11735.035610587998</v>
      </c>
      <c r="AW18" s="100">
        <v>21688.605897247999</v>
      </c>
      <c r="AX18" s="120">
        <v>5776.193076478</v>
      </c>
      <c r="AY18" s="120">
        <v>3279.3456743349998</v>
      </c>
      <c r="AZ18" s="120">
        <v>2879.548970883</v>
      </c>
      <c r="BA18" s="120">
        <v>476.51592741299999</v>
      </c>
      <c r="BB18" s="120">
        <v>1089.2291096710001</v>
      </c>
      <c r="BC18" s="120">
        <v>825.39084067600004</v>
      </c>
      <c r="BD18" s="120">
        <v>5930.1223011309994</v>
      </c>
      <c r="BE18" s="120">
        <v>1432.2599966610001</v>
      </c>
      <c r="BF18" s="100">
        <v>4415.4201747110001</v>
      </c>
    </row>
    <row r="19" spans="1:58" s="29" customFormat="1" x14ac:dyDescent="0.25">
      <c r="A19" s="37" t="s">
        <v>146</v>
      </c>
      <c r="B19" s="59">
        <v>6760.5559477509996</v>
      </c>
      <c r="C19" s="74">
        <v>37.191657419999999</v>
      </c>
      <c r="D19" s="74">
        <v>1867.1193165750001</v>
      </c>
      <c r="E19" s="60">
        <v>106.382438991</v>
      </c>
      <c r="F19" s="61">
        <v>289.33095682499999</v>
      </c>
      <c r="G19" s="61">
        <v>339.81201152</v>
      </c>
      <c r="H19" s="61">
        <v>63.535997205999998</v>
      </c>
      <c r="I19" s="62">
        <v>1068.0579120330001</v>
      </c>
      <c r="J19" s="74">
        <v>2359.8747252590001</v>
      </c>
      <c r="K19" s="74">
        <v>2300.0730444150004</v>
      </c>
      <c r="L19" s="60">
        <v>727.87644045399998</v>
      </c>
      <c r="M19" s="61">
        <v>447.93402036700002</v>
      </c>
      <c r="N19" s="61">
        <v>214.24626821000001</v>
      </c>
      <c r="O19" s="61">
        <v>68.254100277999996</v>
      </c>
      <c r="P19" s="61">
        <v>85.560812827000007</v>
      </c>
      <c r="Q19" s="61">
        <v>65.564992180000004</v>
      </c>
      <c r="R19" s="61">
        <v>561.00121645800004</v>
      </c>
      <c r="S19" s="63">
        <v>129.635193641</v>
      </c>
      <c r="T19" s="162">
        <v>196.29720408200001</v>
      </c>
      <c r="U19" s="52">
        <v>7108.6943245246657</v>
      </c>
      <c r="V19" s="52">
        <v>31.11730188366667</v>
      </c>
      <c r="W19" s="52">
        <v>1753.3789842723334</v>
      </c>
      <c r="X19" s="121">
        <v>104.08734713366668</v>
      </c>
      <c r="Y19" s="121">
        <v>286.98755884300004</v>
      </c>
      <c r="Z19" s="121">
        <v>338.23791795866669</v>
      </c>
      <c r="AA19" s="121">
        <v>64.784362639999998</v>
      </c>
      <c r="AB19" s="121">
        <v>959.281797697</v>
      </c>
      <c r="AC19" s="52">
        <v>2434.1655322629999</v>
      </c>
      <c r="AD19" s="52">
        <v>2618.4379845600001</v>
      </c>
      <c r="AE19" s="121">
        <v>714.46936284900005</v>
      </c>
      <c r="AF19" s="121">
        <v>481.76436228400001</v>
      </c>
      <c r="AG19" s="121">
        <v>258.39678104399997</v>
      </c>
      <c r="AH19" s="121">
        <v>88.545293591666677</v>
      </c>
      <c r="AI19" s="121">
        <v>210.89781425466666</v>
      </c>
      <c r="AJ19" s="121">
        <v>65.318245592666656</v>
      </c>
      <c r="AK19" s="121">
        <v>641.74473462833339</v>
      </c>
      <c r="AL19" s="121">
        <v>157.30139031566668</v>
      </c>
      <c r="AM19" s="52">
        <v>271.59452154566662</v>
      </c>
      <c r="AN19" s="53">
        <v>47685.063217973999</v>
      </c>
      <c r="AO19" s="53">
        <v>252.47921349699999</v>
      </c>
      <c r="AP19" s="53">
        <v>8769.4025231769992</v>
      </c>
      <c r="AQ19" s="122">
        <v>549.643769991</v>
      </c>
      <c r="AR19" s="122">
        <v>1557.706620641</v>
      </c>
      <c r="AS19" s="122">
        <v>1166.7264057130001</v>
      </c>
      <c r="AT19" s="122">
        <v>231.11495589399999</v>
      </c>
      <c r="AU19" s="122">
        <v>5264.2107709379998</v>
      </c>
      <c r="AV19" s="53">
        <v>11246.053043155</v>
      </c>
      <c r="AW19" s="53">
        <v>22744.113692415998</v>
      </c>
      <c r="AX19" s="122">
        <v>5745.1143057520003</v>
      </c>
      <c r="AY19" s="122">
        <v>3636.1945115589997</v>
      </c>
      <c r="AZ19" s="122">
        <v>3724.2966127620002</v>
      </c>
      <c r="BA19" s="122">
        <v>408.96135765700001</v>
      </c>
      <c r="BB19" s="122">
        <v>953.88307204399985</v>
      </c>
      <c r="BC19" s="122">
        <v>573.42479642700005</v>
      </c>
      <c r="BD19" s="122">
        <v>6420.9342402420007</v>
      </c>
      <c r="BE19" s="122">
        <v>1281.304795973</v>
      </c>
      <c r="BF19" s="53">
        <v>4673.0147457290004</v>
      </c>
    </row>
    <row r="20" spans="1:58" s="29" customFormat="1" x14ac:dyDescent="0.25">
      <c r="A20" s="37" t="s">
        <v>147</v>
      </c>
      <c r="B20" s="59">
        <v>6752.7286390179997</v>
      </c>
      <c r="C20" s="74">
        <v>27.605478035000001</v>
      </c>
      <c r="D20" s="74">
        <v>1809.108469107</v>
      </c>
      <c r="E20" s="60">
        <v>111.346694406</v>
      </c>
      <c r="F20" s="61">
        <v>257.86719305999998</v>
      </c>
      <c r="G20" s="61">
        <v>360.89026833499997</v>
      </c>
      <c r="H20" s="61">
        <v>61.878573347</v>
      </c>
      <c r="I20" s="62">
        <v>1017.125739959</v>
      </c>
      <c r="J20" s="74">
        <v>2178.0568257750001</v>
      </c>
      <c r="K20" s="74">
        <v>2542.2111420800002</v>
      </c>
      <c r="L20" s="60">
        <v>752.29207507499996</v>
      </c>
      <c r="M20" s="61">
        <v>373.07619858300001</v>
      </c>
      <c r="N20" s="61">
        <v>209.68806153599999</v>
      </c>
      <c r="O20" s="61">
        <v>76.651646799999995</v>
      </c>
      <c r="P20" s="61">
        <v>126.874319116</v>
      </c>
      <c r="Q20" s="61">
        <v>56.323592069999997</v>
      </c>
      <c r="R20" s="61">
        <v>826.56234365600005</v>
      </c>
      <c r="S20" s="63">
        <v>120.742905244</v>
      </c>
      <c r="T20" s="162">
        <v>195.74672402100001</v>
      </c>
      <c r="U20" s="52">
        <v>6902.2313061523337</v>
      </c>
      <c r="V20" s="52">
        <v>32.608370361666665</v>
      </c>
      <c r="W20" s="52">
        <v>1787.5890037480001</v>
      </c>
      <c r="X20" s="121">
        <v>114.55216837799999</v>
      </c>
      <c r="Y20" s="121">
        <v>286.99891046366668</v>
      </c>
      <c r="Z20" s="121">
        <v>348.84763726233331</v>
      </c>
      <c r="AA20" s="121">
        <v>55.907361345666665</v>
      </c>
      <c r="AB20" s="121">
        <v>981.28292629833322</v>
      </c>
      <c r="AC20" s="52">
        <v>2359.9154672126665</v>
      </c>
      <c r="AD20" s="52">
        <v>2496.0765459220002</v>
      </c>
      <c r="AE20" s="121">
        <v>746.53387140133327</v>
      </c>
      <c r="AF20" s="121">
        <v>412.99356936933333</v>
      </c>
      <c r="AG20" s="121">
        <v>247.97872659700002</v>
      </c>
      <c r="AH20" s="121">
        <v>72.041732968333335</v>
      </c>
      <c r="AI20" s="121">
        <v>128.989901691</v>
      </c>
      <c r="AJ20" s="121">
        <v>70.066207389333329</v>
      </c>
      <c r="AK20" s="121">
        <v>677.11620572333334</v>
      </c>
      <c r="AL20" s="121">
        <v>140.35633078233334</v>
      </c>
      <c r="AM20" s="52">
        <v>226.04191890799999</v>
      </c>
      <c r="AN20" s="53">
        <v>46630.749431023003</v>
      </c>
      <c r="AO20" s="53">
        <v>129.72128418900002</v>
      </c>
      <c r="AP20" s="53">
        <v>8717.0171360740005</v>
      </c>
      <c r="AQ20" s="122">
        <v>557.40125160899993</v>
      </c>
      <c r="AR20" s="122">
        <v>1730.048156547</v>
      </c>
      <c r="AS20" s="122">
        <v>1325.3226268769999</v>
      </c>
      <c r="AT20" s="122">
        <v>197.81551723600001</v>
      </c>
      <c r="AU20" s="122">
        <v>4906.4295838050002</v>
      </c>
      <c r="AV20" s="53">
        <v>10414.894956713999</v>
      </c>
      <c r="AW20" s="53">
        <v>22705.115193868001</v>
      </c>
      <c r="AX20" s="122">
        <v>5998.1691318339999</v>
      </c>
      <c r="AY20" s="122">
        <v>3177.603684957</v>
      </c>
      <c r="AZ20" s="122">
        <v>3498.1743413110007</v>
      </c>
      <c r="BA20" s="122">
        <v>339.72658044100001</v>
      </c>
      <c r="BB20" s="122">
        <v>979.26658293700007</v>
      </c>
      <c r="BC20" s="122">
        <v>712.87545000199998</v>
      </c>
      <c r="BD20" s="122">
        <v>6710.1418718860004</v>
      </c>
      <c r="BE20" s="122">
        <v>1289.1575505000001</v>
      </c>
      <c r="BF20" s="53">
        <v>4664.000860178</v>
      </c>
    </row>
    <row r="21" spans="1:58" s="29" customFormat="1" x14ac:dyDescent="0.25">
      <c r="A21" s="37" t="s">
        <v>148</v>
      </c>
      <c r="B21" s="59">
        <v>6755.7752112010003</v>
      </c>
      <c r="C21" s="74">
        <v>32.603810394</v>
      </c>
      <c r="D21" s="74">
        <v>1775.699707322</v>
      </c>
      <c r="E21" s="60">
        <v>122.482619001</v>
      </c>
      <c r="F21" s="61">
        <v>276.03425972399998</v>
      </c>
      <c r="G21" s="61">
        <v>370.71641125000002</v>
      </c>
      <c r="H21" s="61">
        <v>74.829673072999995</v>
      </c>
      <c r="I21" s="62">
        <v>931.63674427399997</v>
      </c>
      <c r="J21" s="74">
        <v>2270.2487344149999</v>
      </c>
      <c r="K21" s="74">
        <v>2482.132588554</v>
      </c>
      <c r="L21" s="60">
        <v>650.80021102399996</v>
      </c>
      <c r="M21" s="61">
        <v>355.35070364900002</v>
      </c>
      <c r="N21" s="61">
        <v>238.00313843800001</v>
      </c>
      <c r="O21" s="61">
        <v>115.852821328</v>
      </c>
      <c r="P21" s="61">
        <v>264.314855266</v>
      </c>
      <c r="Q21" s="61">
        <v>66.686435958999994</v>
      </c>
      <c r="R21" s="61">
        <v>657.83789109899999</v>
      </c>
      <c r="S21" s="63">
        <v>133.28653179099999</v>
      </c>
      <c r="T21" s="162">
        <v>195.09037051600001</v>
      </c>
      <c r="U21" s="52">
        <v>6987.4732724790001</v>
      </c>
      <c r="V21" s="52">
        <v>37.021746373333336</v>
      </c>
      <c r="W21" s="52">
        <v>1820.99610742</v>
      </c>
      <c r="X21" s="121">
        <v>122.00163196966668</v>
      </c>
      <c r="Y21" s="121">
        <v>287.30317702933331</v>
      </c>
      <c r="Z21" s="121">
        <v>359.68915474400001</v>
      </c>
      <c r="AA21" s="121">
        <v>77.493633336666676</v>
      </c>
      <c r="AB21" s="121">
        <v>974.50851034033337</v>
      </c>
      <c r="AC21" s="52">
        <v>2337.939520430667</v>
      </c>
      <c r="AD21" s="52">
        <v>2560.9910448306669</v>
      </c>
      <c r="AE21" s="121">
        <v>711.88637785433332</v>
      </c>
      <c r="AF21" s="121">
        <v>405.4478443783334</v>
      </c>
      <c r="AG21" s="121">
        <v>262.79885487933331</v>
      </c>
      <c r="AH21" s="121">
        <v>108.65072517533333</v>
      </c>
      <c r="AI21" s="121">
        <v>159.82280713399999</v>
      </c>
      <c r="AJ21" s="121">
        <v>55.61649481766667</v>
      </c>
      <c r="AK21" s="121">
        <v>700.97267318399997</v>
      </c>
      <c r="AL21" s="121">
        <v>155.79526740766667</v>
      </c>
      <c r="AM21" s="52">
        <v>230.52485342433332</v>
      </c>
      <c r="AN21" s="53">
        <v>48740.015595742996</v>
      </c>
      <c r="AO21" s="53">
        <v>208.908846423</v>
      </c>
      <c r="AP21" s="53">
        <v>9259.7314656449998</v>
      </c>
      <c r="AQ21" s="122">
        <v>673.56676338800003</v>
      </c>
      <c r="AR21" s="122">
        <v>2046.670166589</v>
      </c>
      <c r="AS21" s="122">
        <v>1300.3962383439998</v>
      </c>
      <c r="AT21" s="122">
        <v>231.34055287799998</v>
      </c>
      <c r="AU21" s="122">
        <v>5007.7577444460003</v>
      </c>
      <c r="AV21" s="53">
        <v>10479.106048268</v>
      </c>
      <c r="AW21" s="53">
        <v>23939.752632117998</v>
      </c>
      <c r="AX21" s="122">
        <v>5992.9356506919994</v>
      </c>
      <c r="AY21" s="122">
        <v>3136.0655632730004</v>
      </c>
      <c r="AZ21" s="122">
        <v>3864.8400915439997</v>
      </c>
      <c r="BA21" s="122">
        <v>522.34803499899999</v>
      </c>
      <c r="BB21" s="122">
        <v>1181.900393654</v>
      </c>
      <c r="BC21" s="122">
        <v>550.82500640199999</v>
      </c>
      <c r="BD21" s="122">
        <v>7219.7795803869994</v>
      </c>
      <c r="BE21" s="122">
        <v>1471.0583111669998</v>
      </c>
      <c r="BF21" s="53">
        <v>4852.5166032889992</v>
      </c>
    </row>
    <row r="22" spans="1:58" s="105" customFormat="1" x14ac:dyDescent="0.25">
      <c r="A22" s="98" t="s">
        <v>149</v>
      </c>
      <c r="B22" s="99">
        <v>6822.384533724</v>
      </c>
      <c r="C22" s="100">
        <v>28.951085528</v>
      </c>
      <c r="D22" s="100">
        <v>1754.8336399280001</v>
      </c>
      <c r="E22" s="101">
        <v>119.28202916399999</v>
      </c>
      <c r="F22" s="102">
        <v>304.21599731600003</v>
      </c>
      <c r="G22" s="102">
        <v>239.263685748</v>
      </c>
      <c r="H22" s="102">
        <v>52.799952171000001</v>
      </c>
      <c r="I22" s="103">
        <v>1039.271975529</v>
      </c>
      <c r="J22" s="100">
        <v>2520.1256345209999</v>
      </c>
      <c r="K22" s="100">
        <v>2310.5255721909998</v>
      </c>
      <c r="L22" s="101">
        <v>657.21371189299998</v>
      </c>
      <c r="M22" s="102">
        <v>356.96237962200001</v>
      </c>
      <c r="N22" s="102">
        <v>259.06956088099997</v>
      </c>
      <c r="O22" s="102">
        <v>149.05660280999999</v>
      </c>
      <c r="P22" s="102">
        <v>125.45805753099999</v>
      </c>
      <c r="Q22" s="102">
        <v>62.987117181000002</v>
      </c>
      <c r="R22" s="102">
        <v>561.242381217</v>
      </c>
      <c r="S22" s="104">
        <v>138.53576105600001</v>
      </c>
      <c r="T22" s="163">
        <v>207.948601556</v>
      </c>
      <c r="U22" s="100">
        <v>7217.3588253143325</v>
      </c>
      <c r="V22" s="100">
        <v>25.709379555666668</v>
      </c>
      <c r="W22" s="100">
        <v>1823.8581247633331</v>
      </c>
      <c r="X22" s="120">
        <v>117.33182820433335</v>
      </c>
      <c r="Y22" s="120">
        <v>305.50380064166666</v>
      </c>
      <c r="Z22" s="120">
        <v>278.82041264899999</v>
      </c>
      <c r="AA22" s="120">
        <v>56.188245853666672</v>
      </c>
      <c r="AB22" s="120">
        <v>1066.0138374146666</v>
      </c>
      <c r="AC22" s="100">
        <v>2543.1582526706666</v>
      </c>
      <c r="AD22" s="100">
        <v>2584.6372569573336</v>
      </c>
      <c r="AE22" s="120">
        <v>702.29438389699999</v>
      </c>
      <c r="AF22" s="120">
        <v>422.18001178533336</v>
      </c>
      <c r="AG22" s="120">
        <v>317.05948262800001</v>
      </c>
      <c r="AH22" s="120">
        <v>114.60643216866667</v>
      </c>
      <c r="AI22" s="120">
        <v>142.38294649366668</v>
      </c>
      <c r="AJ22" s="120">
        <v>73.542032222333333</v>
      </c>
      <c r="AK22" s="120">
        <v>662.31888768300007</v>
      </c>
      <c r="AL22" s="120">
        <v>150.25308007933333</v>
      </c>
      <c r="AM22" s="100">
        <v>239.99581136733332</v>
      </c>
      <c r="AN22" s="100">
        <v>49335.430604971007</v>
      </c>
      <c r="AO22" s="100">
        <v>121.889424285</v>
      </c>
      <c r="AP22" s="100">
        <v>9148.6498749700004</v>
      </c>
      <c r="AQ22" s="120">
        <v>598.26734178700008</v>
      </c>
      <c r="AR22" s="120">
        <v>2423.3165800910001</v>
      </c>
      <c r="AS22" s="120">
        <v>703.12284809100004</v>
      </c>
      <c r="AT22" s="120">
        <v>174.97913071300002</v>
      </c>
      <c r="AU22" s="120">
        <v>5248.9639742879999</v>
      </c>
      <c r="AV22" s="100">
        <v>10535.861032966</v>
      </c>
      <c r="AW22" s="100">
        <v>24758.766037154997</v>
      </c>
      <c r="AX22" s="120">
        <v>5921.1812889379999</v>
      </c>
      <c r="AY22" s="120">
        <v>3636.002508564</v>
      </c>
      <c r="AZ22" s="120">
        <v>4405.0581451309999</v>
      </c>
      <c r="BA22" s="120">
        <v>497.63402481100002</v>
      </c>
      <c r="BB22" s="120">
        <v>856.90689336900004</v>
      </c>
      <c r="BC22" s="120">
        <v>982.26560234999999</v>
      </c>
      <c r="BD22" s="120">
        <v>6895.9073937849989</v>
      </c>
      <c r="BE22" s="120">
        <v>1563.810180207</v>
      </c>
      <c r="BF22" s="100">
        <v>4770.2642355950002</v>
      </c>
    </row>
    <row r="23" spans="1:58" s="29" customFormat="1" x14ac:dyDescent="0.25">
      <c r="A23" s="37" t="s">
        <v>150</v>
      </c>
      <c r="B23" s="59">
        <v>6633.7270366470002</v>
      </c>
      <c r="C23" s="74">
        <v>27.617636317999999</v>
      </c>
      <c r="D23" s="74">
        <v>1819.2952612019999</v>
      </c>
      <c r="E23" s="60">
        <v>109.545714088</v>
      </c>
      <c r="F23" s="61">
        <v>313.822071806</v>
      </c>
      <c r="G23" s="61">
        <v>273.82286194300002</v>
      </c>
      <c r="H23" s="61">
        <v>12.542687454999999</v>
      </c>
      <c r="I23" s="62">
        <v>1109.5619259099999</v>
      </c>
      <c r="J23" s="74">
        <v>2293.692761538</v>
      </c>
      <c r="K23" s="74">
        <v>2261.0141644659998</v>
      </c>
      <c r="L23" s="60">
        <v>652.81875576899995</v>
      </c>
      <c r="M23" s="61">
        <v>379.52843102899999</v>
      </c>
      <c r="N23" s="61">
        <v>282.12140699399998</v>
      </c>
      <c r="O23" s="61">
        <v>67.242498138000002</v>
      </c>
      <c r="P23" s="61">
        <v>117.92974488500001</v>
      </c>
      <c r="Q23" s="61">
        <v>49.780413146999997</v>
      </c>
      <c r="R23" s="61">
        <v>569.80833368699996</v>
      </c>
      <c r="S23" s="63">
        <v>141.78458081700001</v>
      </c>
      <c r="T23" s="162">
        <v>232.10721312300001</v>
      </c>
      <c r="U23" s="52">
        <v>6977.9242593379995</v>
      </c>
      <c r="V23" s="52">
        <v>31.850412168666665</v>
      </c>
      <c r="W23" s="52">
        <v>1873.7200399673332</v>
      </c>
      <c r="X23" s="121">
        <v>124.95164273433333</v>
      </c>
      <c r="Y23" s="121">
        <v>349.58933376100003</v>
      </c>
      <c r="Z23" s="121">
        <v>296.07990421699998</v>
      </c>
      <c r="AA23" s="121">
        <v>46.78322055733333</v>
      </c>
      <c r="AB23" s="121">
        <v>1056.3159386976668</v>
      </c>
      <c r="AC23" s="52">
        <v>2434.1313797246671</v>
      </c>
      <c r="AD23" s="52">
        <v>2378.0188020606665</v>
      </c>
      <c r="AE23" s="121">
        <v>677.21993527799998</v>
      </c>
      <c r="AF23" s="121">
        <v>380.85989238733333</v>
      </c>
      <c r="AG23" s="121">
        <v>292.54394571999995</v>
      </c>
      <c r="AH23" s="121">
        <v>76.104507975666664</v>
      </c>
      <c r="AI23" s="121">
        <v>121.127312571</v>
      </c>
      <c r="AJ23" s="121">
        <v>66.999899452666668</v>
      </c>
      <c r="AK23" s="121">
        <v>601.61378377666665</v>
      </c>
      <c r="AL23" s="121">
        <v>161.54952489933331</v>
      </c>
      <c r="AM23" s="52">
        <v>260.20362541666668</v>
      </c>
      <c r="AN23" s="53">
        <v>49271.344239380996</v>
      </c>
      <c r="AO23" s="53">
        <v>273.28797051100003</v>
      </c>
      <c r="AP23" s="53">
        <v>10150.640718439001</v>
      </c>
      <c r="AQ23" s="122">
        <v>682.44510187599997</v>
      </c>
      <c r="AR23" s="122">
        <v>2852.4975999019998</v>
      </c>
      <c r="AS23" s="122">
        <v>901.90420838900002</v>
      </c>
      <c r="AT23" s="122">
        <v>176.048113879</v>
      </c>
      <c r="AU23" s="122">
        <v>5537.7456943929992</v>
      </c>
      <c r="AV23" s="53">
        <v>10774.559662583</v>
      </c>
      <c r="AW23" s="53">
        <v>22843.873410850003</v>
      </c>
      <c r="AX23" s="122">
        <v>6379.2734015389997</v>
      </c>
      <c r="AY23" s="122">
        <v>2939.6955055120002</v>
      </c>
      <c r="AZ23" s="122">
        <v>4236.8588246509998</v>
      </c>
      <c r="BA23" s="122">
        <v>374.95009718300003</v>
      </c>
      <c r="BB23" s="122">
        <v>654.1420897380001</v>
      </c>
      <c r="BC23" s="122">
        <v>658.28493603499999</v>
      </c>
      <c r="BD23" s="122">
        <v>5777.0625192490006</v>
      </c>
      <c r="BE23" s="122">
        <v>1823.6060369430002</v>
      </c>
      <c r="BF23" s="53">
        <v>5228.9824769980005</v>
      </c>
    </row>
    <row r="24" spans="1:58" s="29" customFormat="1" x14ac:dyDescent="0.25">
      <c r="A24" s="37" t="s">
        <v>151</v>
      </c>
      <c r="B24" s="59">
        <v>6721.9712788069992</v>
      </c>
      <c r="C24" s="74">
        <v>33.912389875000002</v>
      </c>
      <c r="D24" s="74">
        <v>1565.1505535000001</v>
      </c>
      <c r="E24" s="60">
        <v>108.993820275</v>
      </c>
      <c r="F24" s="61">
        <v>289.12167702100004</v>
      </c>
      <c r="G24" s="61">
        <v>261.05444320599997</v>
      </c>
      <c r="H24" s="61">
        <v>63.657834483999999</v>
      </c>
      <c r="I24" s="62">
        <v>842.32277851399999</v>
      </c>
      <c r="J24" s="74">
        <v>2380.7667221319998</v>
      </c>
      <c r="K24" s="74">
        <v>2488.2849584219998</v>
      </c>
      <c r="L24" s="60">
        <v>715.09642314500002</v>
      </c>
      <c r="M24" s="61">
        <v>467.559769319</v>
      </c>
      <c r="N24" s="61">
        <v>280.52698435600001</v>
      </c>
      <c r="O24" s="61">
        <v>63.945172669999998</v>
      </c>
      <c r="P24" s="61">
        <v>154.52409532799999</v>
      </c>
      <c r="Q24" s="61">
        <v>60.002859364000003</v>
      </c>
      <c r="R24" s="61">
        <v>551.66204005999998</v>
      </c>
      <c r="S24" s="63">
        <v>194.96761418</v>
      </c>
      <c r="T24" s="162">
        <v>253.856654878</v>
      </c>
      <c r="U24" s="52">
        <v>6629.4605105493347</v>
      </c>
      <c r="V24" s="52">
        <v>28.796514114999997</v>
      </c>
      <c r="W24" s="52">
        <v>1602.0585452056669</v>
      </c>
      <c r="X24" s="121">
        <v>113.36183819199999</v>
      </c>
      <c r="Y24" s="121">
        <v>311.51372096933335</v>
      </c>
      <c r="Z24" s="121">
        <v>224.37183565800001</v>
      </c>
      <c r="AA24" s="121">
        <v>65.121453275333337</v>
      </c>
      <c r="AB24" s="121">
        <v>887.68969711099999</v>
      </c>
      <c r="AC24" s="52">
        <v>2283.8028978910002</v>
      </c>
      <c r="AD24" s="52">
        <v>2438.9703743726664</v>
      </c>
      <c r="AE24" s="121">
        <v>673.09626359233323</v>
      </c>
      <c r="AF24" s="121">
        <v>407.99959417433337</v>
      </c>
      <c r="AG24" s="121">
        <v>314.91766151966664</v>
      </c>
      <c r="AH24" s="121">
        <v>70.787021458333342</v>
      </c>
      <c r="AI24" s="121">
        <v>154.92086698599999</v>
      </c>
      <c r="AJ24" s="121">
        <v>50.016022992333326</v>
      </c>
      <c r="AK24" s="121">
        <v>570.50629831666663</v>
      </c>
      <c r="AL24" s="121">
        <v>196.72664533299999</v>
      </c>
      <c r="AM24" s="52">
        <v>275.83217896499997</v>
      </c>
      <c r="AN24" s="53">
        <v>47081.985240071001</v>
      </c>
      <c r="AO24" s="53">
        <v>168.42141259200002</v>
      </c>
      <c r="AP24" s="53">
        <v>8666.2879790169991</v>
      </c>
      <c r="AQ24" s="122">
        <v>576.71437455399996</v>
      </c>
      <c r="AR24" s="122">
        <v>2326.2860245369998</v>
      </c>
      <c r="AS24" s="122">
        <v>941.34477555199987</v>
      </c>
      <c r="AT24" s="122">
        <v>197.96492861399997</v>
      </c>
      <c r="AU24" s="122">
        <v>4623.9778757599997</v>
      </c>
      <c r="AV24" s="53">
        <v>10089.185328899001</v>
      </c>
      <c r="AW24" s="53">
        <v>22492.647336960003</v>
      </c>
      <c r="AX24" s="122">
        <v>6813.2199143850003</v>
      </c>
      <c r="AY24" s="122">
        <v>3003.2983311200001</v>
      </c>
      <c r="AZ24" s="122">
        <v>3822.4987380430002</v>
      </c>
      <c r="BA24" s="122">
        <v>317.54231285899999</v>
      </c>
      <c r="BB24" s="122">
        <v>920.13989422300006</v>
      </c>
      <c r="BC24" s="122">
        <v>445.18037999299997</v>
      </c>
      <c r="BD24" s="122">
        <v>5047.7946820940006</v>
      </c>
      <c r="BE24" s="122">
        <v>2122.9730842429999</v>
      </c>
      <c r="BF24" s="53">
        <v>5665.4431826029995</v>
      </c>
    </row>
    <row r="25" spans="1:58" s="29" customFormat="1" x14ac:dyDescent="0.25">
      <c r="A25" s="37" t="s">
        <v>152</v>
      </c>
      <c r="B25" s="59">
        <v>6900.9037022730008</v>
      </c>
      <c r="C25" s="74">
        <v>27.208389345000001</v>
      </c>
      <c r="D25" s="74">
        <v>1641.07173463</v>
      </c>
      <c r="E25" s="60">
        <v>95.254541394</v>
      </c>
      <c r="F25" s="61">
        <v>328.03578815399999</v>
      </c>
      <c r="G25" s="61">
        <v>208.28710363900001</v>
      </c>
      <c r="H25" s="61">
        <v>80.371087771999996</v>
      </c>
      <c r="I25" s="62">
        <v>929.12321367100003</v>
      </c>
      <c r="J25" s="74">
        <v>2534.2128727539998</v>
      </c>
      <c r="K25" s="74">
        <v>2422.5157561330002</v>
      </c>
      <c r="L25" s="60">
        <v>708.13810762900005</v>
      </c>
      <c r="M25" s="61">
        <v>493.31869067299999</v>
      </c>
      <c r="N25" s="61">
        <v>270.96864197600001</v>
      </c>
      <c r="O25" s="61">
        <v>101.54769067700001</v>
      </c>
      <c r="P25" s="61">
        <v>118.272229247</v>
      </c>
      <c r="Q25" s="61">
        <v>57.160939661</v>
      </c>
      <c r="R25" s="61">
        <v>478.05029268499999</v>
      </c>
      <c r="S25" s="63">
        <v>195.05916358499999</v>
      </c>
      <c r="T25" s="162">
        <v>275.89494941100003</v>
      </c>
      <c r="U25" s="52">
        <v>7152.6935731023332</v>
      </c>
      <c r="V25" s="52">
        <v>32.587709912000001</v>
      </c>
      <c r="W25" s="52">
        <v>1645.2428175966668</v>
      </c>
      <c r="X25" s="121">
        <v>106.63534681500001</v>
      </c>
      <c r="Y25" s="121">
        <v>329.26177384800002</v>
      </c>
      <c r="Z25" s="121">
        <v>202.50288328433331</v>
      </c>
      <c r="AA25" s="121">
        <v>69.638794433000001</v>
      </c>
      <c r="AB25" s="121">
        <v>937.20401921633345</v>
      </c>
      <c r="AC25" s="52">
        <v>2515.5522966606663</v>
      </c>
      <c r="AD25" s="52">
        <v>2674.3093923113329</v>
      </c>
      <c r="AE25" s="121">
        <v>758.97620499100003</v>
      </c>
      <c r="AF25" s="121">
        <v>519.71143845333336</v>
      </c>
      <c r="AG25" s="121">
        <v>308.17684399499996</v>
      </c>
      <c r="AH25" s="121">
        <v>87.100375630333318</v>
      </c>
      <c r="AI25" s="121">
        <v>134.97660517599999</v>
      </c>
      <c r="AJ25" s="121">
        <v>58.18082484233333</v>
      </c>
      <c r="AK25" s="121">
        <v>566.03175006866661</v>
      </c>
      <c r="AL25" s="121">
        <v>241.15534915466665</v>
      </c>
      <c r="AM25" s="52">
        <v>285.00135662166667</v>
      </c>
      <c r="AN25" s="53">
        <v>48477.018348047997</v>
      </c>
      <c r="AO25" s="53">
        <v>197.99042014599996</v>
      </c>
      <c r="AP25" s="53">
        <v>8491.9101976220009</v>
      </c>
      <c r="AQ25" s="122">
        <v>544.89893135300008</v>
      </c>
      <c r="AR25" s="122">
        <v>2376.132957926</v>
      </c>
      <c r="AS25" s="122">
        <v>779.44745547999992</v>
      </c>
      <c r="AT25" s="122">
        <v>176.90125460900001</v>
      </c>
      <c r="AU25" s="122">
        <v>4614.5295982540001</v>
      </c>
      <c r="AV25" s="53">
        <v>11601.973340203</v>
      </c>
      <c r="AW25" s="53">
        <v>22516.080625835999</v>
      </c>
      <c r="AX25" s="122">
        <v>6298.5688717209996</v>
      </c>
      <c r="AY25" s="122">
        <v>3422.4672863779997</v>
      </c>
      <c r="AZ25" s="122">
        <v>3594.0658618889997</v>
      </c>
      <c r="BA25" s="122">
        <v>431.39473861099998</v>
      </c>
      <c r="BB25" s="122">
        <v>708.03014599400001</v>
      </c>
      <c r="BC25" s="122">
        <v>508.84686126500003</v>
      </c>
      <c r="BD25" s="122">
        <v>5164.791477189</v>
      </c>
      <c r="BE25" s="122">
        <v>2387.915382789</v>
      </c>
      <c r="BF25" s="53">
        <v>5669.0637642410002</v>
      </c>
    </row>
    <row r="26" spans="1:58" s="105" customFormat="1" x14ac:dyDescent="0.25">
      <c r="A26" s="98" t="s">
        <v>153</v>
      </c>
      <c r="B26" s="99">
        <v>7139.5361409950001</v>
      </c>
      <c r="C26" s="100">
        <v>30.188267477</v>
      </c>
      <c r="D26" s="100">
        <v>1850.334836386</v>
      </c>
      <c r="E26" s="101">
        <v>128.86022745599999</v>
      </c>
      <c r="F26" s="102">
        <v>294.16832450599998</v>
      </c>
      <c r="G26" s="102">
        <v>313.99829047899999</v>
      </c>
      <c r="H26" s="102">
        <v>73.750463988999996</v>
      </c>
      <c r="I26" s="103">
        <v>1039.5575299560001</v>
      </c>
      <c r="J26" s="100">
        <v>2568.8577075319999</v>
      </c>
      <c r="K26" s="100">
        <v>2382.9929801389999</v>
      </c>
      <c r="L26" s="101">
        <v>687.93699653600004</v>
      </c>
      <c r="M26" s="102">
        <v>396.58777421000002</v>
      </c>
      <c r="N26" s="102">
        <v>268.72187912300001</v>
      </c>
      <c r="O26" s="102">
        <v>108.256221285</v>
      </c>
      <c r="P26" s="102">
        <v>105.782278568</v>
      </c>
      <c r="Q26" s="102">
        <v>69.243929351000006</v>
      </c>
      <c r="R26" s="102">
        <v>579.10115328999996</v>
      </c>
      <c r="S26" s="104">
        <v>167.36274777599999</v>
      </c>
      <c r="T26" s="163">
        <v>307.16234946100002</v>
      </c>
      <c r="U26" s="100">
        <v>7220.1823140973347</v>
      </c>
      <c r="V26" s="100">
        <v>30.306824418000001</v>
      </c>
      <c r="W26" s="100">
        <v>1796.4910646726667</v>
      </c>
      <c r="X26" s="120">
        <v>120.18746038533334</v>
      </c>
      <c r="Y26" s="120">
        <v>329.87447050933332</v>
      </c>
      <c r="Z26" s="120">
        <v>269.27482936666667</v>
      </c>
      <c r="AA26" s="120">
        <v>87.808217190333337</v>
      </c>
      <c r="AB26" s="120">
        <v>989.34608722099983</v>
      </c>
      <c r="AC26" s="100">
        <v>2617.2413404089998</v>
      </c>
      <c r="AD26" s="100">
        <v>2454.4593026289999</v>
      </c>
      <c r="AE26" s="120">
        <v>728.57111172033331</v>
      </c>
      <c r="AF26" s="120">
        <v>432.65201931566668</v>
      </c>
      <c r="AG26" s="120">
        <v>264.03300707199998</v>
      </c>
      <c r="AH26" s="120">
        <v>110.33837060766666</v>
      </c>
      <c r="AI26" s="120">
        <v>117.61967790033334</v>
      </c>
      <c r="AJ26" s="120">
        <v>68.018257608333343</v>
      </c>
      <c r="AK26" s="120">
        <v>569.84133690366673</v>
      </c>
      <c r="AL26" s="120">
        <v>163.385521501</v>
      </c>
      <c r="AM26" s="100">
        <v>321.68378196866666</v>
      </c>
      <c r="AN26" s="100">
        <v>49854.284139179996</v>
      </c>
      <c r="AO26" s="100">
        <v>203.63147603900001</v>
      </c>
      <c r="AP26" s="100">
        <v>8708.243735813001</v>
      </c>
      <c r="AQ26" s="120">
        <v>654.45304120800006</v>
      </c>
      <c r="AR26" s="120">
        <v>2289.7506668870001</v>
      </c>
      <c r="AS26" s="120">
        <v>922.42550581500007</v>
      </c>
      <c r="AT26" s="120">
        <v>252.75042808799998</v>
      </c>
      <c r="AU26" s="120">
        <v>4588.8640938150002</v>
      </c>
      <c r="AV26" s="100">
        <v>11454.297985321</v>
      </c>
      <c r="AW26" s="100">
        <v>22951.743819616997</v>
      </c>
      <c r="AX26" s="120">
        <v>6408.8403160379994</v>
      </c>
      <c r="AY26" s="120">
        <v>3450.843126618</v>
      </c>
      <c r="AZ26" s="120">
        <v>3933.6187046510004</v>
      </c>
      <c r="BA26" s="120">
        <v>644.53748719199996</v>
      </c>
      <c r="BB26" s="120">
        <v>660.48311924500001</v>
      </c>
      <c r="BC26" s="120">
        <v>494.95958121399997</v>
      </c>
      <c r="BD26" s="120">
        <v>5482.2890734150005</v>
      </c>
      <c r="BE26" s="120">
        <v>1876.1724112440002</v>
      </c>
      <c r="BF26" s="100">
        <v>6536.3671223900001</v>
      </c>
    </row>
    <row r="27" spans="1:58" s="29" customFormat="1" x14ac:dyDescent="0.25">
      <c r="A27" s="37" t="s">
        <v>154</v>
      </c>
      <c r="B27" s="59">
        <v>7008.9892170080002</v>
      </c>
      <c r="C27" s="74">
        <v>23.231831304</v>
      </c>
      <c r="D27" s="74">
        <v>1782.841228411</v>
      </c>
      <c r="E27" s="60">
        <v>91.637551916000007</v>
      </c>
      <c r="F27" s="61">
        <v>290.68391308299999</v>
      </c>
      <c r="G27" s="61">
        <v>294.829909649</v>
      </c>
      <c r="H27" s="61">
        <v>144.02223103899999</v>
      </c>
      <c r="I27" s="62">
        <v>961.66762272400001</v>
      </c>
      <c r="J27" s="74">
        <v>2673.3338945149999</v>
      </c>
      <c r="K27" s="74">
        <v>2258.2261963880001</v>
      </c>
      <c r="L27" s="60">
        <v>680.44929787599995</v>
      </c>
      <c r="M27" s="61">
        <v>367.89815425900002</v>
      </c>
      <c r="N27" s="61">
        <v>197.238819484</v>
      </c>
      <c r="O27" s="61">
        <v>91.520029378000004</v>
      </c>
      <c r="P27" s="61">
        <v>138.555834358</v>
      </c>
      <c r="Q27" s="61">
        <v>66.307014581000004</v>
      </c>
      <c r="R27" s="61">
        <v>595.03627448700001</v>
      </c>
      <c r="S27" s="63">
        <v>121.220771965</v>
      </c>
      <c r="T27" s="162">
        <v>271.35606639000002</v>
      </c>
      <c r="U27" s="52">
        <v>7237.6585237263325</v>
      </c>
      <c r="V27" s="52">
        <v>25.023357677666667</v>
      </c>
      <c r="W27" s="52">
        <v>1829.807054745</v>
      </c>
      <c r="X27" s="121">
        <v>100.91831901933334</v>
      </c>
      <c r="Y27" s="121">
        <v>310.36245953733334</v>
      </c>
      <c r="Z27" s="121">
        <v>306.10327927833333</v>
      </c>
      <c r="AA27" s="121">
        <v>140.59310430733333</v>
      </c>
      <c r="AB27" s="121">
        <v>971.82989260266652</v>
      </c>
      <c r="AC27" s="52">
        <v>2641.9556769749997</v>
      </c>
      <c r="AD27" s="52">
        <v>2407.532608440667</v>
      </c>
      <c r="AE27" s="121">
        <v>716.22961479999992</v>
      </c>
      <c r="AF27" s="121">
        <v>386.36369042999996</v>
      </c>
      <c r="AG27" s="121">
        <v>286.29471798499998</v>
      </c>
      <c r="AH27" s="121">
        <v>98.285252178999997</v>
      </c>
      <c r="AI27" s="121">
        <v>112.95463323566666</v>
      </c>
      <c r="AJ27" s="121">
        <v>70.482675008666661</v>
      </c>
      <c r="AK27" s="121">
        <v>607.38665588900005</v>
      </c>
      <c r="AL27" s="121">
        <v>129.53536891333331</v>
      </c>
      <c r="AM27" s="52">
        <v>333.33982588800001</v>
      </c>
      <c r="AN27" s="53">
        <v>51425.106131050998</v>
      </c>
      <c r="AO27" s="53">
        <v>184.59691692500002</v>
      </c>
      <c r="AP27" s="53">
        <v>8767.9460517450007</v>
      </c>
      <c r="AQ27" s="122">
        <v>637.782461173</v>
      </c>
      <c r="AR27" s="122">
        <v>2256.1562279940003</v>
      </c>
      <c r="AS27" s="122">
        <v>840.79250969300006</v>
      </c>
      <c r="AT27" s="122">
        <v>403.94583446799999</v>
      </c>
      <c r="AU27" s="122">
        <v>4629.2690184169996</v>
      </c>
      <c r="AV27" s="53">
        <v>12112.659993416</v>
      </c>
      <c r="AW27" s="53">
        <v>23233.14972188</v>
      </c>
      <c r="AX27" s="122">
        <v>6300.3969436520001</v>
      </c>
      <c r="AY27" s="122">
        <v>3460.1023202759998</v>
      </c>
      <c r="AZ27" s="122">
        <v>4597.6872541560006</v>
      </c>
      <c r="BA27" s="122">
        <v>464.42810357300004</v>
      </c>
      <c r="BB27" s="122">
        <v>659.31317615499995</v>
      </c>
      <c r="BC27" s="122">
        <v>408.01261738800002</v>
      </c>
      <c r="BD27" s="122">
        <v>5829.2770614370002</v>
      </c>
      <c r="BE27" s="122">
        <v>1513.9322452429999</v>
      </c>
      <c r="BF27" s="53">
        <v>7126.7534470850005</v>
      </c>
    </row>
    <row r="28" spans="1:58" s="29" customFormat="1" x14ac:dyDescent="0.25">
      <c r="A28" s="37" t="s">
        <v>155</v>
      </c>
      <c r="B28" s="59">
        <v>7304.9493324239993</v>
      </c>
      <c r="C28" s="74">
        <v>23.661575307</v>
      </c>
      <c r="D28" s="74">
        <v>1864.1268515940001</v>
      </c>
      <c r="E28" s="60">
        <v>86.31048217</v>
      </c>
      <c r="F28" s="61">
        <v>311.12404608100002</v>
      </c>
      <c r="G28" s="61">
        <v>344.74708644399999</v>
      </c>
      <c r="H28" s="61">
        <v>142.94178080699999</v>
      </c>
      <c r="I28" s="62">
        <v>979.00345609199996</v>
      </c>
      <c r="J28" s="74">
        <v>2681.572743922</v>
      </c>
      <c r="K28" s="74">
        <v>2460.3274192619997</v>
      </c>
      <c r="L28" s="60">
        <v>703.676267091</v>
      </c>
      <c r="M28" s="61">
        <v>344.56890987399998</v>
      </c>
      <c r="N28" s="61">
        <v>366.59396659800001</v>
      </c>
      <c r="O28" s="61">
        <v>115.01196068900001</v>
      </c>
      <c r="P28" s="61">
        <v>128.59309317</v>
      </c>
      <c r="Q28" s="61">
        <v>73.567012555999995</v>
      </c>
      <c r="R28" s="61">
        <v>579.36544856399996</v>
      </c>
      <c r="S28" s="63">
        <v>148.95076072000001</v>
      </c>
      <c r="T28" s="162">
        <v>275.26074233899999</v>
      </c>
      <c r="U28" s="52">
        <v>7390.1252256433327</v>
      </c>
      <c r="V28" s="52">
        <v>26.473835293999997</v>
      </c>
      <c r="W28" s="52">
        <v>1856.8326978516668</v>
      </c>
      <c r="X28" s="121">
        <v>101.460205465</v>
      </c>
      <c r="Y28" s="121">
        <v>311.28121873333333</v>
      </c>
      <c r="Z28" s="121">
        <v>313.80776752733328</v>
      </c>
      <c r="AA28" s="121">
        <v>117.70997045066667</v>
      </c>
      <c r="AB28" s="121">
        <v>1012.5735356753333</v>
      </c>
      <c r="AC28" s="52">
        <v>2571.2228929890002</v>
      </c>
      <c r="AD28" s="52">
        <v>2606.6524925256667</v>
      </c>
      <c r="AE28" s="121">
        <v>735.8697626533334</v>
      </c>
      <c r="AF28" s="121">
        <v>393.62184426933328</v>
      </c>
      <c r="AG28" s="121">
        <v>364.76480984266664</v>
      </c>
      <c r="AH28" s="121">
        <v>110.28078940933334</v>
      </c>
      <c r="AI28" s="121">
        <v>139.87256207866668</v>
      </c>
      <c r="AJ28" s="121">
        <v>90.216296045333323</v>
      </c>
      <c r="AK28" s="121">
        <v>608.59300350966669</v>
      </c>
      <c r="AL28" s="121">
        <v>163.43342471733334</v>
      </c>
      <c r="AM28" s="52">
        <v>328.94330698300001</v>
      </c>
      <c r="AN28" s="53">
        <v>50738.284766833996</v>
      </c>
      <c r="AO28" s="53">
        <v>182.44402931900001</v>
      </c>
      <c r="AP28" s="53">
        <v>8568.0152732679999</v>
      </c>
      <c r="AQ28" s="122">
        <v>585.86991712400004</v>
      </c>
      <c r="AR28" s="122">
        <v>2207.5291637669998</v>
      </c>
      <c r="AS28" s="122">
        <v>826.40525339999999</v>
      </c>
      <c r="AT28" s="122">
        <v>360.06415156399999</v>
      </c>
      <c r="AU28" s="122">
        <v>4588.1467874130003</v>
      </c>
      <c r="AV28" s="53">
        <v>11421.247870586001</v>
      </c>
      <c r="AW28" s="53">
        <v>23899.295224209</v>
      </c>
      <c r="AX28" s="122">
        <v>6494.7809451399999</v>
      </c>
      <c r="AY28" s="122">
        <v>3428.7564985930003</v>
      </c>
      <c r="AZ28" s="122">
        <v>5166.7685255050001</v>
      </c>
      <c r="BA28" s="122">
        <v>609.623422581</v>
      </c>
      <c r="BB28" s="122">
        <v>706.95439044</v>
      </c>
      <c r="BC28" s="122">
        <v>539.05522124999993</v>
      </c>
      <c r="BD28" s="122">
        <v>5518.3448194789999</v>
      </c>
      <c r="BE28" s="122">
        <v>1435.0114012209999</v>
      </c>
      <c r="BF28" s="53">
        <v>6667.2823694519993</v>
      </c>
    </row>
    <row r="29" spans="1:58" s="29" customFormat="1" x14ac:dyDescent="0.25">
      <c r="A29" s="37" t="s">
        <v>156</v>
      </c>
      <c r="B29" s="59">
        <v>7291.3851586559995</v>
      </c>
      <c r="C29" s="74">
        <v>28.582847586</v>
      </c>
      <c r="D29" s="74">
        <v>1771.0429347039999</v>
      </c>
      <c r="E29" s="60">
        <v>100.838835257</v>
      </c>
      <c r="F29" s="61">
        <v>300.80154737200002</v>
      </c>
      <c r="G29" s="61">
        <v>373.45513924599999</v>
      </c>
      <c r="H29" s="61">
        <v>133.975812324</v>
      </c>
      <c r="I29" s="62">
        <v>861.97160050499997</v>
      </c>
      <c r="J29" s="74">
        <v>2811.8322009829999</v>
      </c>
      <c r="K29" s="74">
        <v>2423.507876142</v>
      </c>
      <c r="L29" s="60">
        <v>692.53673222600003</v>
      </c>
      <c r="M29" s="61">
        <v>366.78676387000002</v>
      </c>
      <c r="N29" s="61">
        <v>339.13931365799999</v>
      </c>
      <c r="O29" s="61">
        <v>97.988390340999999</v>
      </c>
      <c r="P29" s="61">
        <v>133.13318022199999</v>
      </c>
      <c r="Q29" s="61">
        <v>93.240138827999999</v>
      </c>
      <c r="R29" s="61">
        <v>570.72846654399996</v>
      </c>
      <c r="S29" s="63">
        <v>129.95489045299999</v>
      </c>
      <c r="T29" s="162">
        <v>256.41929924099998</v>
      </c>
      <c r="U29" s="52">
        <v>7497.1761314433343</v>
      </c>
      <c r="V29" s="52">
        <v>34.252790168333334</v>
      </c>
      <c r="W29" s="52">
        <v>1887.9235399573333</v>
      </c>
      <c r="X29" s="121">
        <v>105.53755830466667</v>
      </c>
      <c r="Y29" s="121">
        <v>330.26917458666668</v>
      </c>
      <c r="Z29" s="121">
        <v>382.33558925133337</v>
      </c>
      <c r="AA29" s="121">
        <v>137.44850364766668</v>
      </c>
      <c r="AB29" s="121">
        <v>932.33271416700006</v>
      </c>
      <c r="AC29" s="52">
        <v>2721.2258560120003</v>
      </c>
      <c r="AD29" s="52">
        <v>2547.132359244667</v>
      </c>
      <c r="AE29" s="121">
        <v>696.21090101733341</v>
      </c>
      <c r="AF29" s="121">
        <v>345.95747933633334</v>
      </c>
      <c r="AG29" s="121">
        <v>389.84133648200003</v>
      </c>
      <c r="AH29" s="121">
        <v>111.72039302500001</v>
      </c>
      <c r="AI29" s="121">
        <v>138.52182483199999</v>
      </c>
      <c r="AJ29" s="121">
        <v>83.131364366999989</v>
      </c>
      <c r="AK29" s="121">
        <v>645.51721874566658</v>
      </c>
      <c r="AL29" s="121">
        <v>136.23184143933332</v>
      </c>
      <c r="AM29" s="52">
        <v>306.641586061</v>
      </c>
      <c r="AN29" s="53">
        <v>49901.140144787001</v>
      </c>
      <c r="AO29" s="53">
        <v>154.27490847000001</v>
      </c>
      <c r="AP29" s="53">
        <v>8665.2617399349983</v>
      </c>
      <c r="AQ29" s="122">
        <v>765.17621492599994</v>
      </c>
      <c r="AR29" s="122">
        <v>2235.163996021</v>
      </c>
      <c r="AS29" s="122">
        <v>918.20916084600003</v>
      </c>
      <c r="AT29" s="122">
        <v>405.41771968300003</v>
      </c>
      <c r="AU29" s="122">
        <v>4341.2946484589993</v>
      </c>
      <c r="AV29" s="53">
        <v>11568.974306697</v>
      </c>
      <c r="AW29" s="53">
        <v>23088.578968811002</v>
      </c>
      <c r="AX29" s="122">
        <v>6487.5364494259993</v>
      </c>
      <c r="AY29" s="122">
        <v>3244.9048807609997</v>
      </c>
      <c r="AZ29" s="122">
        <v>4687.6879206559997</v>
      </c>
      <c r="BA29" s="122">
        <v>566.33355925299998</v>
      </c>
      <c r="BB29" s="122">
        <v>633.10283053900002</v>
      </c>
      <c r="BC29" s="122">
        <v>490.36736333800002</v>
      </c>
      <c r="BD29" s="122">
        <v>5596.5477690480002</v>
      </c>
      <c r="BE29" s="122">
        <v>1382.0981957899999</v>
      </c>
      <c r="BF29" s="53">
        <v>6424.0502208739999</v>
      </c>
    </row>
    <row r="30" spans="1:58" s="105" customFormat="1" x14ac:dyDescent="0.25">
      <c r="A30" s="98" t="s">
        <v>157</v>
      </c>
      <c r="B30" s="99">
        <v>7261.0933416349999</v>
      </c>
      <c r="C30" s="100">
        <v>25.801451829000001</v>
      </c>
      <c r="D30" s="100">
        <v>1730.3850814069999</v>
      </c>
      <c r="E30" s="101">
        <v>92.050101616999996</v>
      </c>
      <c r="F30" s="102">
        <v>312.135350518</v>
      </c>
      <c r="G30" s="102">
        <v>387.95090593999998</v>
      </c>
      <c r="H30" s="102">
        <v>133.26380794400001</v>
      </c>
      <c r="I30" s="103">
        <v>804.98491538799999</v>
      </c>
      <c r="J30" s="100">
        <v>2795.3277065990001</v>
      </c>
      <c r="K30" s="100">
        <v>2483.1424216239998</v>
      </c>
      <c r="L30" s="101">
        <v>646.49373093199995</v>
      </c>
      <c r="M30" s="102">
        <v>414.72769401800002</v>
      </c>
      <c r="N30" s="102">
        <v>289.32535360499998</v>
      </c>
      <c r="O30" s="102">
        <v>126.75552807699999</v>
      </c>
      <c r="P30" s="102">
        <v>118.42971302399999</v>
      </c>
      <c r="Q30" s="102">
        <v>79.935306452999995</v>
      </c>
      <c r="R30" s="102">
        <v>602.774045796</v>
      </c>
      <c r="S30" s="104">
        <v>204.701049719</v>
      </c>
      <c r="T30" s="163">
        <v>226.43668017600001</v>
      </c>
      <c r="U30" s="100">
        <v>7577.6445517693328</v>
      </c>
      <c r="V30" s="100">
        <v>25.990393418</v>
      </c>
      <c r="W30" s="100">
        <v>1842.7149259540001</v>
      </c>
      <c r="X30" s="120">
        <v>99.183686774999998</v>
      </c>
      <c r="Y30" s="120">
        <v>321.95046509966664</v>
      </c>
      <c r="Z30" s="120">
        <v>394.13551769666668</v>
      </c>
      <c r="AA30" s="120">
        <v>151.4480312973333</v>
      </c>
      <c r="AB30" s="120">
        <v>875.99722508533341</v>
      </c>
      <c r="AC30" s="100">
        <v>2812.8908758706662</v>
      </c>
      <c r="AD30" s="100">
        <v>2625.6548051623331</v>
      </c>
      <c r="AE30" s="120">
        <v>720.97831220066655</v>
      </c>
      <c r="AF30" s="120">
        <v>401.97853885566673</v>
      </c>
      <c r="AG30" s="120">
        <v>367.62379788533332</v>
      </c>
      <c r="AH30" s="120">
        <v>138.54983588799999</v>
      </c>
      <c r="AI30" s="120">
        <v>120.79625145099999</v>
      </c>
      <c r="AJ30" s="120">
        <v>87.946756481999998</v>
      </c>
      <c r="AK30" s="120">
        <v>628.31369100699999</v>
      </c>
      <c r="AL30" s="120">
        <v>159.46762139266667</v>
      </c>
      <c r="AM30" s="100">
        <v>270.39355136433329</v>
      </c>
      <c r="AN30" s="100">
        <v>50113.774925873004</v>
      </c>
      <c r="AO30" s="100">
        <v>292.00024904799994</v>
      </c>
      <c r="AP30" s="100">
        <v>7999.5008916480001</v>
      </c>
      <c r="AQ30" s="120">
        <v>692.455134187</v>
      </c>
      <c r="AR30" s="120">
        <v>2077.987931351</v>
      </c>
      <c r="AS30" s="120">
        <v>848.19048545199996</v>
      </c>
      <c r="AT30" s="120">
        <v>421.99921727100002</v>
      </c>
      <c r="AU30" s="120">
        <v>3958.8681233870002</v>
      </c>
      <c r="AV30" s="100">
        <v>12130.860195970999</v>
      </c>
      <c r="AW30" s="100">
        <v>23680.084131307998</v>
      </c>
      <c r="AX30" s="120">
        <v>6334.7755452059992</v>
      </c>
      <c r="AY30" s="120">
        <v>3255.8577270630003</v>
      </c>
      <c r="AZ30" s="120">
        <v>5083.7530009439997</v>
      </c>
      <c r="BA30" s="120">
        <v>873.9509149810001</v>
      </c>
      <c r="BB30" s="120">
        <v>550.50585790799994</v>
      </c>
      <c r="BC30" s="120">
        <v>534.4968548280001</v>
      </c>
      <c r="BD30" s="120">
        <v>5538.9394839870001</v>
      </c>
      <c r="BE30" s="120">
        <v>1507.804746391</v>
      </c>
      <c r="BF30" s="100">
        <v>6011.3294578980003</v>
      </c>
    </row>
    <row r="31" spans="1:58" s="29" customFormat="1" x14ac:dyDescent="0.25">
      <c r="A31" s="37" t="s">
        <v>158</v>
      </c>
      <c r="B31" s="59">
        <v>7601.8340190629997</v>
      </c>
      <c r="C31" s="74">
        <v>34.071946443999998</v>
      </c>
      <c r="D31" s="74">
        <v>1765.409164918</v>
      </c>
      <c r="E31" s="60">
        <v>127.959045422</v>
      </c>
      <c r="F31" s="61">
        <v>322.89334887299998</v>
      </c>
      <c r="G31" s="61">
        <v>332.22209852899999</v>
      </c>
      <c r="H31" s="61">
        <v>110.838619435</v>
      </c>
      <c r="I31" s="62">
        <v>871.49605265900004</v>
      </c>
      <c r="J31" s="74">
        <v>3119.5927976869998</v>
      </c>
      <c r="K31" s="74">
        <v>2444.1844006460001</v>
      </c>
      <c r="L31" s="60">
        <v>702.12178720300005</v>
      </c>
      <c r="M31" s="61">
        <v>421.44229502000002</v>
      </c>
      <c r="N31" s="61">
        <v>281.15368373400003</v>
      </c>
      <c r="O31" s="61">
        <v>154.659633531</v>
      </c>
      <c r="P31" s="61">
        <v>100.926520247</v>
      </c>
      <c r="Q31" s="61">
        <v>97.704543055000002</v>
      </c>
      <c r="R31" s="61">
        <v>553.45241569100006</v>
      </c>
      <c r="S31" s="63">
        <v>132.72352216499999</v>
      </c>
      <c r="T31" s="162">
        <v>238.57570936799999</v>
      </c>
      <c r="U31" s="52">
        <v>7644.385524659333</v>
      </c>
      <c r="V31" s="52">
        <v>30.507796423000002</v>
      </c>
      <c r="W31" s="52">
        <v>1813.9006858633336</v>
      </c>
      <c r="X31" s="121">
        <v>116.971265903</v>
      </c>
      <c r="Y31" s="121">
        <v>321.58353296299998</v>
      </c>
      <c r="Z31" s="121">
        <v>417.35150116699998</v>
      </c>
      <c r="AA31" s="121">
        <v>120.75073046233332</v>
      </c>
      <c r="AB31" s="121">
        <v>837.24365536799996</v>
      </c>
      <c r="AC31" s="52">
        <v>2888.6760042726669</v>
      </c>
      <c r="AD31" s="52">
        <v>2645.0372440143333</v>
      </c>
      <c r="AE31" s="121">
        <v>701.82050448533334</v>
      </c>
      <c r="AF31" s="121">
        <v>437.69224334899997</v>
      </c>
      <c r="AG31" s="121">
        <v>343.40160551299999</v>
      </c>
      <c r="AH31" s="121">
        <v>174.92567431833334</v>
      </c>
      <c r="AI31" s="121">
        <v>116.90782468366666</v>
      </c>
      <c r="AJ31" s="121">
        <v>97.20939146933334</v>
      </c>
      <c r="AK31" s="121">
        <v>624.56743627266667</v>
      </c>
      <c r="AL31" s="121">
        <v>148.51256392299999</v>
      </c>
      <c r="AM31" s="52">
        <v>266.26379408599996</v>
      </c>
      <c r="AN31" s="53">
        <v>51732.995062402995</v>
      </c>
      <c r="AO31" s="53">
        <v>120.57890190800001</v>
      </c>
      <c r="AP31" s="53">
        <v>8447.2975608409997</v>
      </c>
      <c r="AQ31" s="122">
        <v>1064.850667356</v>
      </c>
      <c r="AR31" s="122">
        <v>2062.131942041</v>
      </c>
      <c r="AS31" s="122">
        <v>905.89992569999993</v>
      </c>
      <c r="AT31" s="122">
        <v>537.942914965</v>
      </c>
      <c r="AU31" s="122">
        <v>3876.4721107789996</v>
      </c>
      <c r="AV31" s="53">
        <v>11862.074750271</v>
      </c>
      <c r="AW31" s="53">
        <v>25280.531645324001</v>
      </c>
      <c r="AX31" s="122">
        <v>6452.8211083019996</v>
      </c>
      <c r="AY31" s="122">
        <v>3476.1291690130001</v>
      </c>
      <c r="AZ31" s="122">
        <v>5446.2523240119999</v>
      </c>
      <c r="BA31" s="122">
        <v>1225.3110622470001</v>
      </c>
      <c r="BB31" s="122">
        <v>721.332358849</v>
      </c>
      <c r="BC31" s="122">
        <v>535.94290314</v>
      </c>
      <c r="BD31" s="122">
        <v>5777.820602713</v>
      </c>
      <c r="BE31" s="122">
        <v>1644.9221170479998</v>
      </c>
      <c r="BF31" s="53">
        <v>6022.5122040590004</v>
      </c>
    </row>
    <row r="32" spans="1:58" s="29" customFormat="1" x14ac:dyDescent="0.25">
      <c r="A32" s="37" t="s">
        <v>159</v>
      </c>
      <c r="B32" s="59">
        <v>7040.6999535240011</v>
      </c>
      <c r="C32" s="74">
        <v>32.24104079</v>
      </c>
      <c r="D32" s="74">
        <v>1614.3008373130001</v>
      </c>
      <c r="E32" s="60">
        <v>99.210969520999996</v>
      </c>
      <c r="F32" s="61">
        <v>337.64905053500001</v>
      </c>
      <c r="G32" s="61">
        <v>276.97848757999998</v>
      </c>
      <c r="H32" s="61">
        <v>79.974549776000003</v>
      </c>
      <c r="I32" s="62">
        <v>820.48777990099995</v>
      </c>
      <c r="J32" s="74">
        <v>2769.9170806530001</v>
      </c>
      <c r="K32" s="74">
        <v>2395.8372979120004</v>
      </c>
      <c r="L32" s="60">
        <v>702.53675755200004</v>
      </c>
      <c r="M32" s="61">
        <v>348.06467291400003</v>
      </c>
      <c r="N32" s="61">
        <v>274.61452505099999</v>
      </c>
      <c r="O32" s="61">
        <v>176.82873642800001</v>
      </c>
      <c r="P32" s="61">
        <v>94.051655194000006</v>
      </c>
      <c r="Q32" s="61">
        <v>45.710182144999997</v>
      </c>
      <c r="R32" s="61">
        <v>589.44478916399999</v>
      </c>
      <c r="S32" s="63">
        <v>164.58597946399999</v>
      </c>
      <c r="T32" s="162">
        <v>228.40369685600001</v>
      </c>
      <c r="U32" s="52">
        <v>7641.4123696353336</v>
      </c>
      <c r="V32" s="52">
        <v>33.518432988000001</v>
      </c>
      <c r="W32" s="52">
        <v>1733.3771203783335</v>
      </c>
      <c r="X32" s="121">
        <v>108.80294506466667</v>
      </c>
      <c r="Y32" s="121">
        <v>340.14993028733335</v>
      </c>
      <c r="Z32" s="121">
        <v>327.4439785263333</v>
      </c>
      <c r="AA32" s="121">
        <v>93.241664064333335</v>
      </c>
      <c r="AB32" s="121">
        <v>863.73860243566662</v>
      </c>
      <c r="AC32" s="52">
        <v>3001.5781448303333</v>
      </c>
      <c r="AD32" s="52">
        <v>2587.2689619143334</v>
      </c>
      <c r="AE32" s="121">
        <v>709.81175194566674</v>
      </c>
      <c r="AF32" s="121">
        <v>393.6941541073333</v>
      </c>
      <c r="AG32" s="121">
        <v>327.77827717833333</v>
      </c>
      <c r="AH32" s="121">
        <v>158.43706484666666</v>
      </c>
      <c r="AI32" s="121">
        <v>100.378706092</v>
      </c>
      <c r="AJ32" s="121">
        <v>68.866829304000007</v>
      </c>
      <c r="AK32" s="121">
        <v>658.23284060266667</v>
      </c>
      <c r="AL32" s="121">
        <v>170.06933783766667</v>
      </c>
      <c r="AM32" s="52">
        <v>285.66970952433331</v>
      </c>
      <c r="AN32" s="53">
        <v>52547.378153634003</v>
      </c>
      <c r="AO32" s="53">
        <v>177.928250182</v>
      </c>
      <c r="AP32" s="53">
        <v>8040.6275018329998</v>
      </c>
      <c r="AQ32" s="122">
        <v>633.94801784900005</v>
      </c>
      <c r="AR32" s="122">
        <v>2164.1126511729999</v>
      </c>
      <c r="AS32" s="122">
        <v>944.21618540999998</v>
      </c>
      <c r="AT32" s="122">
        <v>404.879220347</v>
      </c>
      <c r="AU32" s="122">
        <v>3893.4714270539998</v>
      </c>
      <c r="AV32" s="53">
        <v>12461.413739655</v>
      </c>
      <c r="AW32" s="53">
        <v>25885.479938067001</v>
      </c>
      <c r="AX32" s="122">
        <v>6686.7480756370005</v>
      </c>
      <c r="AY32" s="122">
        <v>3677.1988818870004</v>
      </c>
      <c r="AZ32" s="122">
        <v>5529.2264970199994</v>
      </c>
      <c r="BA32" s="122">
        <v>979.68201082300004</v>
      </c>
      <c r="BB32" s="122">
        <v>384.552853728</v>
      </c>
      <c r="BC32" s="122">
        <v>395.975661968</v>
      </c>
      <c r="BD32" s="122">
        <v>6454.2799069739995</v>
      </c>
      <c r="BE32" s="122">
        <v>1777.81605003</v>
      </c>
      <c r="BF32" s="53">
        <v>5981.9287238970001</v>
      </c>
    </row>
    <row r="33" spans="1:58" s="29" customFormat="1" x14ac:dyDescent="0.25">
      <c r="A33" s="37" t="s">
        <v>160</v>
      </c>
      <c r="B33" s="59">
        <v>7116.2762333990004</v>
      </c>
      <c r="C33" s="74">
        <v>34.364530594000001</v>
      </c>
      <c r="D33" s="74">
        <v>1531.1205858570002</v>
      </c>
      <c r="E33" s="60">
        <v>112.120687523</v>
      </c>
      <c r="F33" s="61">
        <v>314.55153530000001</v>
      </c>
      <c r="G33" s="61">
        <v>247.454259627</v>
      </c>
      <c r="H33" s="61">
        <v>39.661639768999997</v>
      </c>
      <c r="I33" s="62">
        <v>817.33246363800004</v>
      </c>
      <c r="J33" s="74">
        <v>2596.4397550919998</v>
      </c>
      <c r="K33" s="74">
        <v>2683.876769509</v>
      </c>
      <c r="L33" s="60">
        <v>867.88883349499997</v>
      </c>
      <c r="M33" s="61">
        <v>385.25200747999997</v>
      </c>
      <c r="N33" s="61">
        <v>308.37892378700002</v>
      </c>
      <c r="O33" s="61">
        <v>155.726644319</v>
      </c>
      <c r="P33" s="61">
        <v>106.395890013</v>
      </c>
      <c r="Q33" s="61">
        <v>56.035011339</v>
      </c>
      <c r="R33" s="61">
        <v>644.65812664099997</v>
      </c>
      <c r="S33" s="63">
        <v>159.54133243499999</v>
      </c>
      <c r="T33" s="162">
        <v>270.474592347</v>
      </c>
      <c r="U33" s="52">
        <v>7359.3061418663319</v>
      </c>
      <c r="V33" s="52">
        <v>32.487892375000001</v>
      </c>
      <c r="W33" s="52">
        <v>1581.2017530989999</v>
      </c>
      <c r="X33" s="121">
        <v>109.75381388366667</v>
      </c>
      <c r="Y33" s="121">
        <v>349.02111096766663</v>
      </c>
      <c r="Z33" s="121">
        <v>259.76543641766671</v>
      </c>
      <c r="AA33" s="121">
        <v>49.922735768333332</v>
      </c>
      <c r="AB33" s="121">
        <v>812.73865606166657</v>
      </c>
      <c r="AC33" s="52">
        <v>2741.7245470366665</v>
      </c>
      <c r="AD33" s="52">
        <v>2689.6621919820004</v>
      </c>
      <c r="AE33" s="121">
        <v>821.26868037966676</v>
      </c>
      <c r="AF33" s="121">
        <v>393.56314721400003</v>
      </c>
      <c r="AG33" s="121">
        <v>323.53156184766664</v>
      </c>
      <c r="AH33" s="121">
        <v>165.52042150766667</v>
      </c>
      <c r="AI33" s="121">
        <v>123.59616275799999</v>
      </c>
      <c r="AJ33" s="121">
        <v>72.027377778333332</v>
      </c>
      <c r="AK33" s="121">
        <v>617.25994401266678</v>
      </c>
      <c r="AL33" s="121">
        <v>172.89489648400001</v>
      </c>
      <c r="AM33" s="52">
        <v>314.22975737366664</v>
      </c>
      <c r="AN33" s="53">
        <v>54312.829566148997</v>
      </c>
      <c r="AO33" s="53">
        <v>157.30340534800001</v>
      </c>
      <c r="AP33" s="53">
        <v>8101.530830990001</v>
      </c>
      <c r="AQ33" s="122">
        <v>661.10557528699997</v>
      </c>
      <c r="AR33" s="122">
        <v>2280.674916899</v>
      </c>
      <c r="AS33" s="122">
        <v>864.86339926000005</v>
      </c>
      <c r="AT33" s="122">
        <v>148.67809106499999</v>
      </c>
      <c r="AU33" s="122">
        <v>4146.2088484790002</v>
      </c>
      <c r="AV33" s="53">
        <v>11773.754033963001</v>
      </c>
      <c r="AW33" s="53">
        <v>27663.950089113005</v>
      </c>
      <c r="AX33" s="122">
        <v>7272.9250881200005</v>
      </c>
      <c r="AY33" s="122">
        <v>3966.0937949919999</v>
      </c>
      <c r="AZ33" s="122">
        <v>6321.0306555160005</v>
      </c>
      <c r="BA33" s="122">
        <v>854.43440133900003</v>
      </c>
      <c r="BB33" s="122">
        <v>632.31233060500006</v>
      </c>
      <c r="BC33" s="122">
        <v>433.24200337299999</v>
      </c>
      <c r="BD33" s="122">
        <v>6405.6611059480001</v>
      </c>
      <c r="BE33" s="122">
        <v>1778.2507092199999</v>
      </c>
      <c r="BF33" s="53">
        <v>6616.2912067350007</v>
      </c>
    </row>
    <row r="34" spans="1:58" s="105" customFormat="1" x14ac:dyDescent="0.25">
      <c r="A34" s="98" t="s">
        <v>161</v>
      </c>
      <c r="B34" s="99">
        <v>7111.134203259001</v>
      </c>
      <c r="C34" s="100">
        <v>28.608734430999998</v>
      </c>
      <c r="D34" s="100">
        <v>1567.0304714829999</v>
      </c>
      <c r="E34" s="101">
        <v>73.533894387000004</v>
      </c>
      <c r="F34" s="102">
        <v>320.345787943</v>
      </c>
      <c r="G34" s="102">
        <v>293.75142731400001</v>
      </c>
      <c r="H34" s="102">
        <v>27.534886424</v>
      </c>
      <c r="I34" s="103">
        <v>851.86447541500002</v>
      </c>
      <c r="J34" s="100">
        <v>2680.8961459830002</v>
      </c>
      <c r="K34" s="100">
        <v>2524.4437714420005</v>
      </c>
      <c r="L34" s="101">
        <v>714.20423654900003</v>
      </c>
      <c r="M34" s="102">
        <v>444.497519087</v>
      </c>
      <c r="N34" s="102">
        <v>294.28689236500003</v>
      </c>
      <c r="O34" s="102">
        <v>155.29021736499999</v>
      </c>
      <c r="P34" s="102">
        <v>90.677957433000003</v>
      </c>
      <c r="Q34" s="102">
        <v>52.079956590999998</v>
      </c>
      <c r="R34" s="102">
        <v>647.59723519600004</v>
      </c>
      <c r="S34" s="104">
        <v>125.80975685600001</v>
      </c>
      <c r="T34" s="163">
        <v>310.15507991999999</v>
      </c>
      <c r="U34" s="100">
        <v>6997.0599190996663</v>
      </c>
      <c r="V34" s="100">
        <v>25.633582639666667</v>
      </c>
      <c r="W34" s="100">
        <v>1499.8440030746667</v>
      </c>
      <c r="X34" s="120">
        <v>101.36399726866667</v>
      </c>
      <c r="Y34" s="120">
        <v>312.51322796466661</v>
      </c>
      <c r="Z34" s="120">
        <v>265.21254767033332</v>
      </c>
      <c r="AA34" s="120">
        <v>22.595363956333333</v>
      </c>
      <c r="AB34" s="120">
        <v>798.15886621466655</v>
      </c>
      <c r="AC34" s="100">
        <v>2516.3710084793333</v>
      </c>
      <c r="AD34" s="100">
        <v>2626.7691596016666</v>
      </c>
      <c r="AE34" s="120">
        <v>718.40152157066666</v>
      </c>
      <c r="AF34" s="120">
        <v>434.67839619166671</v>
      </c>
      <c r="AG34" s="120">
        <v>348.10441594233333</v>
      </c>
      <c r="AH34" s="120">
        <v>169.91609179833335</v>
      </c>
      <c r="AI34" s="120">
        <v>107.35570935933333</v>
      </c>
      <c r="AJ34" s="120">
        <v>58.574130951333331</v>
      </c>
      <c r="AK34" s="120">
        <v>628.08308882699998</v>
      </c>
      <c r="AL34" s="120">
        <v>161.65580496099997</v>
      </c>
      <c r="AM34" s="100">
        <v>328.44216530433329</v>
      </c>
      <c r="AN34" s="100">
        <v>50285.853855373003</v>
      </c>
      <c r="AO34" s="100">
        <v>132.08857312200001</v>
      </c>
      <c r="AP34" s="100">
        <v>7690.9063411110001</v>
      </c>
      <c r="AQ34" s="120">
        <v>598.76657277900006</v>
      </c>
      <c r="AR34" s="120">
        <v>2024.319375172</v>
      </c>
      <c r="AS34" s="120">
        <v>817.26848491700002</v>
      </c>
      <c r="AT34" s="120">
        <v>80.972122632000008</v>
      </c>
      <c r="AU34" s="120">
        <v>4169.5797856110003</v>
      </c>
      <c r="AV34" s="100">
        <v>10876.927993356001</v>
      </c>
      <c r="AW34" s="100">
        <v>25282.662543446</v>
      </c>
      <c r="AX34" s="120">
        <v>6102.1636472769997</v>
      </c>
      <c r="AY34" s="120">
        <v>3565.698510449</v>
      </c>
      <c r="AZ34" s="120">
        <v>5507.918439389</v>
      </c>
      <c r="BA34" s="120">
        <v>845.91897893600003</v>
      </c>
      <c r="BB34" s="120">
        <v>517.29408232700007</v>
      </c>
      <c r="BC34" s="120">
        <v>347.54654629100003</v>
      </c>
      <c r="BD34" s="120">
        <v>6421.0498795670001</v>
      </c>
      <c r="BE34" s="120">
        <v>1975.0724592099998</v>
      </c>
      <c r="BF34" s="100">
        <v>6303.2684043380004</v>
      </c>
    </row>
    <row r="35" spans="1:58" s="29" customFormat="1" x14ac:dyDescent="0.25">
      <c r="A35" s="37" t="s">
        <v>162</v>
      </c>
      <c r="B35" s="59">
        <v>7184.0797735189999</v>
      </c>
      <c r="C35" s="74">
        <v>11.382731853999999</v>
      </c>
      <c r="D35" s="74">
        <v>1520.952977812</v>
      </c>
      <c r="E35" s="60">
        <v>99.388797414999999</v>
      </c>
      <c r="F35" s="61">
        <v>252.76193350599999</v>
      </c>
      <c r="G35" s="61">
        <v>325.62070470200001</v>
      </c>
      <c r="H35" s="61">
        <v>32.583203789999999</v>
      </c>
      <c r="I35" s="62">
        <v>810.598338399</v>
      </c>
      <c r="J35" s="74">
        <v>2760.9773515540001</v>
      </c>
      <c r="K35" s="74">
        <v>2655.5503303189998</v>
      </c>
      <c r="L35" s="60">
        <v>673.72904086799997</v>
      </c>
      <c r="M35" s="61">
        <v>675.657012151</v>
      </c>
      <c r="N35" s="61">
        <v>255.28902681299999</v>
      </c>
      <c r="O35" s="61">
        <v>131.811495278</v>
      </c>
      <c r="P35" s="61">
        <v>90.275749184999995</v>
      </c>
      <c r="Q35" s="61">
        <v>56.141332632999998</v>
      </c>
      <c r="R35" s="61">
        <v>646.21811434699998</v>
      </c>
      <c r="S35" s="63">
        <v>126.428559044</v>
      </c>
      <c r="T35" s="162">
        <v>235.21638197999999</v>
      </c>
      <c r="U35" s="52">
        <v>7016.467821885999</v>
      </c>
      <c r="V35" s="52">
        <v>17.836691961</v>
      </c>
      <c r="W35" s="52">
        <v>1428.2079293630002</v>
      </c>
      <c r="X35" s="121">
        <v>91.781277814666666</v>
      </c>
      <c r="Y35" s="121">
        <v>290.29479991133331</v>
      </c>
      <c r="Z35" s="121">
        <v>298.21931084133331</v>
      </c>
      <c r="AA35" s="121">
        <v>34.925384545333337</v>
      </c>
      <c r="AB35" s="121">
        <v>712.98715625033344</v>
      </c>
      <c r="AC35" s="52">
        <v>2708.899684687</v>
      </c>
      <c r="AD35" s="52">
        <v>2552.0868579309999</v>
      </c>
      <c r="AE35" s="121">
        <v>720.54090076400007</v>
      </c>
      <c r="AF35" s="121">
        <v>481.28805161100007</v>
      </c>
      <c r="AG35" s="121">
        <v>291.37862068500004</v>
      </c>
      <c r="AH35" s="121">
        <v>145.83211082166667</v>
      </c>
      <c r="AI35" s="121">
        <v>102.589819053</v>
      </c>
      <c r="AJ35" s="121">
        <v>62.881224260333333</v>
      </c>
      <c r="AK35" s="121">
        <v>598.77873405366665</v>
      </c>
      <c r="AL35" s="121">
        <v>148.79739668233333</v>
      </c>
      <c r="AM35" s="52">
        <v>309.43665794399999</v>
      </c>
      <c r="AN35" s="53">
        <v>52289.784030278002</v>
      </c>
      <c r="AO35" s="53">
        <v>192.16529925899999</v>
      </c>
      <c r="AP35" s="53">
        <v>7298.6701864659999</v>
      </c>
      <c r="AQ35" s="122">
        <v>657.29486682000004</v>
      </c>
      <c r="AR35" s="122">
        <v>1731.587332862</v>
      </c>
      <c r="AS35" s="122">
        <v>848.57518908900011</v>
      </c>
      <c r="AT35" s="122">
        <v>72.646801139000004</v>
      </c>
      <c r="AU35" s="122">
        <v>3988.5659965559998</v>
      </c>
      <c r="AV35" s="53">
        <v>11547.200581087</v>
      </c>
      <c r="AW35" s="53">
        <v>26692.303528308999</v>
      </c>
      <c r="AX35" s="122">
        <v>6933.8475093629995</v>
      </c>
      <c r="AY35" s="122">
        <v>4387.3048146090005</v>
      </c>
      <c r="AZ35" s="122">
        <v>5147.3422994430002</v>
      </c>
      <c r="BA35" s="122">
        <v>857.029854086</v>
      </c>
      <c r="BB35" s="122">
        <v>488.92734852700005</v>
      </c>
      <c r="BC35" s="122">
        <v>452.44167476600001</v>
      </c>
      <c r="BD35" s="122">
        <v>6450.9744550159994</v>
      </c>
      <c r="BE35" s="122">
        <v>1974.435572499</v>
      </c>
      <c r="BF35" s="53">
        <v>6559.444435157</v>
      </c>
    </row>
    <row r="36" spans="1:58" s="29" customFormat="1" x14ac:dyDescent="0.25">
      <c r="A36" s="37" t="s">
        <v>163</v>
      </c>
      <c r="B36" s="59">
        <v>6951.9425931469996</v>
      </c>
      <c r="C36" s="74">
        <v>17.990914417999999</v>
      </c>
      <c r="D36" s="74">
        <v>1509.8910657619999</v>
      </c>
      <c r="E36" s="60">
        <v>92.755293813999998</v>
      </c>
      <c r="F36" s="61">
        <v>265.98087063599996</v>
      </c>
      <c r="G36" s="61">
        <v>354.75773666600003</v>
      </c>
      <c r="H36" s="61">
        <v>32.474835481</v>
      </c>
      <c r="I36" s="62">
        <v>763.92232916499995</v>
      </c>
      <c r="J36" s="74">
        <v>2554.1854687049999</v>
      </c>
      <c r="K36" s="74">
        <v>2595.9001477880001</v>
      </c>
      <c r="L36" s="60">
        <v>689.76508081300005</v>
      </c>
      <c r="M36" s="61">
        <v>471.51561174800003</v>
      </c>
      <c r="N36" s="61">
        <v>247.373901684</v>
      </c>
      <c r="O36" s="61">
        <v>115.413807396</v>
      </c>
      <c r="P36" s="61">
        <v>108.89301316</v>
      </c>
      <c r="Q36" s="61">
        <v>57.945994435999999</v>
      </c>
      <c r="R36" s="61">
        <v>734.66174033699997</v>
      </c>
      <c r="S36" s="63">
        <v>170.330998214</v>
      </c>
      <c r="T36" s="162">
        <v>273.97499647400002</v>
      </c>
      <c r="U36" s="52">
        <v>7481.0920625679983</v>
      </c>
      <c r="V36" s="52">
        <v>20.842811641333331</v>
      </c>
      <c r="W36" s="52">
        <v>1501.8336859603332</v>
      </c>
      <c r="X36" s="121">
        <v>88.852113938666662</v>
      </c>
      <c r="Y36" s="121">
        <v>289.94594428933328</v>
      </c>
      <c r="Z36" s="121">
        <v>326.71278339366665</v>
      </c>
      <c r="AA36" s="121">
        <v>36.767066448999998</v>
      </c>
      <c r="AB36" s="121">
        <v>759.55577788966673</v>
      </c>
      <c r="AC36" s="52">
        <v>2796.5265019910003</v>
      </c>
      <c r="AD36" s="52">
        <v>2839.5679990089998</v>
      </c>
      <c r="AE36" s="121">
        <v>704.76971803433332</v>
      </c>
      <c r="AF36" s="121">
        <v>589.84849722599995</v>
      </c>
      <c r="AG36" s="121">
        <v>296.54173210000005</v>
      </c>
      <c r="AH36" s="121">
        <v>127.123912507</v>
      </c>
      <c r="AI36" s="121">
        <v>116.83906563666666</v>
      </c>
      <c r="AJ36" s="121">
        <v>58.103765159999995</v>
      </c>
      <c r="AK36" s="121">
        <v>795.45345963199998</v>
      </c>
      <c r="AL36" s="121">
        <v>150.88784871300001</v>
      </c>
      <c r="AM36" s="52">
        <v>322.32106396633333</v>
      </c>
      <c r="AN36" s="53">
        <v>54072.589750577004</v>
      </c>
      <c r="AO36" s="53">
        <v>95.198201593999997</v>
      </c>
      <c r="AP36" s="53">
        <v>7424.4001708450005</v>
      </c>
      <c r="AQ36" s="122">
        <v>588.76127915699999</v>
      </c>
      <c r="AR36" s="122">
        <v>1793.5365886519999</v>
      </c>
      <c r="AS36" s="122">
        <v>870.60625110699993</v>
      </c>
      <c r="AT36" s="122">
        <v>146.999226577</v>
      </c>
      <c r="AU36" s="122">
        <v>4024.4968253520001</v>
      </c>
      <c r="AV36" s="53">
        <v>11797.270820276999</v>
      </c>
      <c r="AW36" s="53">
        <v>28428.655678806001</v>
      </c>
      <c r="AX36" s="122">
        <v>6741.3746816379989</v>
      </c>
      <c r="AY36" s="122">
        <v>5093.8137084709997</v>
      </c>
      <c r="AZ36" s="122">
        <v>5447.6051249989996</v>
      </c>
      <c r="BA36" s="122">
        <v>656.80192523999995</v>
      </c>
      <c r="BB36" s="122">
        <v>555.08453246699992</v>
      </c>
      <c r="BC36" s="122">
        <v>591.59693494299995</v>
      </c>
      <c r="BD36" s="122">
        <v>7989.850293892001</v>
      </c>
      <c r="BE36" s="122">
        <v>1352.528477156</v>
      </c>
      <c r="BF36" s="53">
        <v>6327.0648790549994</v>
      </c>
    </row>
    <row r="37" spans="1:58" s="29" customFormat="1" x14ac:dyDescent="0.25">
      <c r="A37" s="37" t="s">
        <v>164</v>
      </c>
      <c r="B37" s="59">
        <v>7541.9262972720007</v>
      </c>
      <c r="C37" s="74">
        <v>12.271995964</v>
      </c>
      <c r="D37" s="74">
        <v>1932.7441804360001</v>
      </c>
      <c r="E37" s="60">
        <v>135.11710070300001</v>
      </c>
      <c r="F37" s="61">
        <v>310.59059985699997</v>
      </c>
      <c r="G37" s="61">
        <v>484.96061876700003</v>
      </c>
      <c r="H37" s="61">
        <v>42.709490064000001</v>
      </c>
      <c r="I37" s="62">
        <v>959.36637104500005</v>
      </c>
      <c r="J37" s="74">
        <v>2954.342578838</v>
      </c>
      <c r="K37" s="74">
        <v>2360.7723438359999</v>
      </c>
      <c r="L37" s="60">
        <v>702.49944074799998</v>
      </c>
      <c r="M37" s="61">
        <v>452.78637664600001</v>
      </c>
      <c r="N37" s="61">
        <v>208.88581958099999</v>
      </c>
      <c r="O37" s="61">
        <v>119.761366096</v>
      </c>
      <c r="P37" s="61">
        <v>87.141320996999994</v>
      </c>
      <c r="Q37" s="61">
        <v>60.485872436999998</v>
      </c>
      <c r="R37" s="61">
        <v>591.50798955100004</v>
      </c>
      <c r="S37" s="63">
        <v>137.70415778</v>
      </c>
      <c r="T37" s="162">
        <v>281.79519819799998</v>
      </c>
      <c r="U37" s="52">
        <v>7452.8379561319998</v>
      </c>
      <c r="V37" s="52">
        <v>12.689786482999999</v>
      </c>
      <c r="W37" s="52">
        <v>1714.0687425633332</v>
      </c>
      <c r="X37" s="121">
        <v>98.196944078000001</v>
      </c>
      <c r="Y37" s="121">
        <v>301.00319280633335</v>
      </c>
      <c r="Z37" s="121">
        <v>427.90066034099999</v>
      </c>
      <c r="AA37" s="121">
        <v>41.947348023000004</v>
      </c>
      <c r="AB37" s="121">
        <v>845.02059731500003</v>
      </c>
      <c r="AC37" s="52">
        <v>2789.1340911653333</v>
      </c>
      <c r="AD37" s="52">
        <v>2619.4273358350001</v>
      </c>
      <c r="AE37" s="121">
        <v>725.65780426999993</v>
      </c>
      <c r="AF37" s="121">
        <v>462.51877844933341</v>
      </c>
      <c r="AG37" s="121">
        <v>311.27102901533334</v>
      </c>
      <c r="AH37" s="121">
        <v>129.33762046166669</v>
      </c>
      <c r="AI37" s="121">
        <v>112.858279395</v>
      </c>
      <c r="AJ37" s="121">
        <v>66.284596086999997</v>
      </c>
      <c r="AK37" s="121">
        <v>646.69706423466675</v>
      </c>
      <c r="AL37" s="121">
        <v>164.80216392200001</v>
      </c>
      <c r="AM37" s="52">
        <v>317.51800008533331</v>
      </c>
      <c r="AN37" s="53">
        <v>53671.716143323007</v>
      </c>
      <c r="AO37" s="53">
        <v>60.630067038999996</v>
      </c>
      <c r="AP37" s="53">
        <v>8002.0127765299994</v>
      </c>
      <c r="AQ37" s="122">
        <v>1108.703857943</v>
      </c>
      <c r="AR37" s="122">
        <v>1597.6304697999999</v>
      </c>
      <c r="AS37" s="122">
        <v>1117.180938361</v>
      </c>
      <c r="AT37" s="122">
        <v>127.49156947000002</v>
      </c>
      <c r="AU37" s="122">
        <v>4051.0059409559999</v>
      </c>
      <c r="AV37" s="53">
        <v>12283.555850109002</v>
      </c>
      <c r="AW37" s="53">
        <v>26881.074210457999</v>
      </c>
      <c r="AX37" s="122">
        <v>6836.644916102</v>
      </c>
      <c r="AY37" s="122">
        <v>4237.8230943460003</v>
      </c>
      <c r="AZ37" s="122">
        <v>5211.8870027749999</v>
      </c>
      <c r="BA37" s="122">
        <v>578.83380929800001</v>
      </c>
      <c r="BB37" s="122">
        <v>549.3552249679999</v>
      </c>
      <c r="BC37" s="122">
        <v>594.01380567699994</v>
      </c>
      <c r="BD37" s="122">
        <v>7144.9854773179995</v>
      </c>
      <c r="BE37" s="122">
        <v>1727.5308799740001</v>
      </c>
      <c r="BF37" s="53">
        <v>6444.4432391869996</v>
      </c>
    </row>
    <row r="38" spans="1:58" s="105" customFormat="1" x14ac:dyDescent="0.25">
      <c r="A38" s="98" t="s">
        <v>165</v>
      </c>
      <c r="B38" s="99">
        <v>8006.9701163310001</v>
      </c>
      <c r="C38" s="100">
        <v>10.865474637</v>
      </c>
      <c r="D38" s="100">
        <v>1876.009213541</v>
      </c>
      <c r="E38" s="101">
        <v>116.62085282</v>
      </c>
      <c r="F38" s="102">
        <v>318.22059737799998</v>
      </c>
      <c r="G38" s="102">
        <v>394.30929069699999</v>
      </c>
      <c r="H38" s="102">
        <v>97.530918592000006</v>
      </c>
      <c r="I38" s="103">
        <v>949.32755405399996</v>
      </c>
      <c r="J38" s="100">
        <v>3326.6520797399999</v>
      </c>
      <c r="K38" s="100">
        <v>2508.1691477970003</v>
      </c>
      <c r="L38" s="101">
        <v>702.24468211500005</v>
      </c>
      <c r="M38" s="102">
        <v>472.00157521699998</v>
      </c>
      <c r="N38" s="102">
        <v>259.418387704</v>
      </c>
      <c r="O38" s="102">
        <v>110.374454394</v>
      </c>
      <c r="P38" s="102">
        <v>138.27042293100001</v>
      </c>
      <c r="Q38" s="102">
        <v>59.587219644000001</v>
      </c>
      <c r="R38" s="102">
        <v>637.47213372600004</v>
      </c>
      <c r="S38" s="104">
        <v>128.80027206599999</v>
      </c>
      <c r="T38" s="163">
        <v>285.27420061599997</v>
      </c>
      <c r="U38" s="100">
        <v>7784.0806415596671</v>
      </c>
      <c r="V38" s="100">
        <v>14.373879154666668</v>
      </c>
      <c r="W38" s="100">
        <v>1744.131869031</v>
      </c>
      <c r="X38" s="120">
        <v>105.09495001099999</v>
      </c>
      <c r="Y38" s="120">
        <v>300.29005212233329</v>
      </c>
      <c r="Z38" s="120">
        <v>408.08055961566669</v>
      </c>
      <c r="AA38" s="120">
        <v>59.877348583333337</v>
      </c>
      <c r="AB38" s="120">
        <v>870.78895869866665</v>
      </c>
      <c r="AC38" s="100">
        <v>3053.3119182536666</v>
      </c>
      <c r="AD38" s="100">
        <v>2636.8918868003334</v>
      </c>
      <c r="AE38" s="120">
        <v>755.44037355366663</v>
      </c>
      <c r="AF38" s="120">
        <v>495.3616043516667</v>
      </c>
      <c r="AG38" s="120">
        <v>288.03997177366665</v>
      </c>
      <c r="AH38" s="120">
        <v>117.58977448533335</v>
      </c>
      <c r="AI38" s="120">
        <v>126.28240607366666</v>
      </c>
      <c r="AJ38" s="120">
        <v>55.639235117333328</v>
      </c>
      <c r="AK38" s="120">
        <v>655.64617162000002</v>
      </c>
      <c r="AL38" s="120">
        <v>142.892349825</v>
      </c>
      <c r="AM38" s="100">
        <v>335.37108832000001</v>
      </c>
      <c r="AN38" s="100">
        <v>53248.679239373996</v>
      </c>
      <c r="AO38" s="100">
        <v>77.712221502999995</v>
      </c>
      <c r="AP38" s="100">
        <v>8082.0779107640001</v>
      </c>
      <c r="AQ38" s="120">
        <v>749.05729591900001</v>
      </c>
      <c r="AR38" s="120">
        <v>1547.2513546079999</v>
      </c>
      <c r="AS38" s="120">
        <v>1200.536652883</v>
      </c>
      <c r="AT38" s="120">
        <v>160.47129663000001</v>
      </c>
      <c r="AU38" s="120">
        <v>4424.7613107239995</v>
      </c>
      <c r="AV38" s="100">
        <v>12581.362282253</v>
      </c>
      <c r="AW38" s="100">
        <v>26003.530534107002</v>
      </c>
      <c r="AX38" s="120">
        <v>6663.8064520480002</v>
      </c>
      <c r="AY38" s="120">
        <v>4321.9323222949997</v>
      </c>
      <c r="AZ38" s="120">
        <v>5335.9085843970006</v>
      </c>
      <c r="BA38" s="120">
        <v>543.96661602200004</v>
      </c>
      <c r="BB38" s="120">
        <v>559.66350746699993</v>
      </c>
      <c r="BC38" s="120">
        <v>450.11507205600003</v>
      </c>
      <c r="BD38" s="120">
        <v>6450.6256483409998</v>
      </c>
      <c r="BE38" s="120">
        <v>1677.5123314809998</v>
      </c>
      <c r="BF38" s="100">
        <v>6503.9962907469999</v>
      </c>
    </row>
    <row r="39" spans="1:58" s="29" customFormat="1" x14ac:dyDescent="0.25">
      <c r="A39" s="37" t="s">
        <v>166</v>
      </c>
      <c r="B39" s="59">
        <v>8155.4586396710001</v>
      </c>
      <c r="C39" s="74">
        <v>19.834092310999999</v>
      </c>
      <c r="D39" s="74">
        <v>1900.4610077150001</v>
      </c>
      <c r="E39" s="60">
        <v>105.49814132500001</v>
      </c>
      <c r="F39" s="61">
        <v>367.77310137199999</v>
      </c>
      <c r="G39" s="61">
        <v>422.203838873</v>
      </c>
      <c r="H39" s="61">
        <v>55.706491601000003</v>
      </c>
      <c r="I39" s="62">
        <v>949.27943454399997</v>
      </c>
      <c r="J39" s="74">
        <v>3111.8553650969998</v>
      </c>
      <c r="K39" s="74">
        <v>2847.2272723400001</v>
      </c>
      <c r="L39" s="60">
        <v>796.67158155000004</v>
      </c>
      <c r="M39" s="61">
        <v>603.23562818899995</v>
      </c>
      <c r="N39" s="61">
        <v>235.03939244700001</v>
      </c>
      <c r="O39" s="61">
        <v>127.558429285</v>
      </c>
      <c r="P39" s="61">
        <v>159.400535558</v>
      </c>
      <c r="Q39" s="61">
        <v>67.160475562000002</v>
      </c>
      <c r="R39" s="61">
        <v>734.64362945699997</v>
      </c>
      <c r="S39" s="63">
        <v>123.517600292</v>
      </c>
      <c r="T39" s="162">
        <v>276.080902208</v>
      </c>
      <c r="U39" s="52">
        <v>8305.0899088826682</v>
      </c>
      <c r="V39" s="52">
        <v>23.789066425666665</v>
      </c>
      <c r="W39" s="52">
        <v>1883.652625038</v>
      </c>
      <c r="X39" s="121">
        <v>112.81020625133333</v>
      </c>
      <c r="Y39" s="121">
        <v>367.55456904099998</v>
      </c>
      <c r="Z39" s="121">
        <v>349.14502530633337</v>
      </c>
      <c r="AA39" s="121">
        <v>59.786250498666668</v>
      </c>
      <c r="AB39" s="121">
        <v>994.35657394066675</v>
      </c>
      <c r="AC39" s="52">
        <v>3181.3569220273334</v>
      </c>
      <c r="AD39" s="52">
        <v>2900.450890004</v>
      </c>
      <c r="AE39" s="121">
        <v>829.76871582433341</v>
      </c>
      <c r="AF39" s="121">
        <v>593.59347477166659</v>
      </c>
      <c r="AG39" s="121">
        <v>295.040822655</v>
      </c>
      <c r="AH39" s="121">
        <v>121.06979582033334</v>
      </c>
      <c r="AI39" s="121">
        <v>124.81726558933333</v>
      </c>
      <c r="AJ39" s="121">
        <v>58.303931926666657</v>
      </c>
      <c r="AK39" s="121">
        <v>736.59032956933333</v>
      </c>
      <c r="AL39" s="121">
        <v>141.26655384733334</v>
      </c>
      <c r="AM39" s="52">
        <v>315.84040538766669</v>
      </c>
      <c r="AN39" s="53">
        <v>58497.544411373994</v>
      </c>
      <c r="AO39" s="53">
        <v>101.75325481</v>
      </c>
      <c r="AP39" s="53">
        <v>9296.3679505340006</v>
      </c>
      <c r="AQ39" s="122">
        <v>950.21588657200004</v>
      </c>
      <c r="AR39" s="122">
        <v>1904.8359992000001</v>
      </c>
      <c r="AS39" s="122">
        <v>1178.378710701</v>
      </c>
      <c r="AT39" s="122">
        <v>113.93781610900001</v>
      </c>
      <c r="AU39" s="122">
        <v>5148.9995379519996</v>
      </c>
      <c r="AV39" s="53">
        <v>13980.482955481999</v>
      </c>
      <c r="AW39" s="53">
        <v>28401.814084651003</v>
      </c>
      <c r="AX39" s="122">
        <v>7788.3587977400002</v>
      </c>
      <c r="AY39" s="122">
        <v>4972.0718611230004</v>
      </c>
      <c r="AZ39" s="122">
        <v>5150.8308217490003</v>
      </c>
      <c r="BA39" s="122">
        <v>571.759899647</v>
      </c>
      <c r="BB39" s="122">
        <v>614.06907431499997</v>
      </c>
      <c r="BC39" s="122">
        <v>344.80878596000002</v>
      </c>
      <c r="BD39" s="122">
        <v>7270.5337312539996</v>
      </c>
      <c r="BE39" s="122">
        <v>1689.381112863</v>
      </c>
      <c r="BF39" s="53">
        <v>6717.1261658969997</v>
      </c>
    </row>
    <row r="40" spans="1:58" s="29" customFormat="1" x14ac:dyDescent="0.25">
      <c r="A40" s="37" t="s">
        <v>167</v>
      </c>
      <c r="B40" s="59">
        <v>8204.6685210249998</v>
      </c>
      <c r="C40" s="74">
        <v>10.969006505999999</v>
      </c>
      <c r="D40" s="74">
        <v>1920.8783766699999</v>
      </c>
      <c r="E40" s="60">
        <v>109.47489945700001</v>
      </c>
      <c r="F40" s="61">
        <v>342.43426071499999</v>
      </c>
      <c r="G40" s="61">
        <v>435.248689732</v>
      </c>
      <c r="H40" s="61">
        <v>61.192306336999998</v>
      </c>
      <c r="I40" s="62">
        <v>972.52822042900004</v>
      </c>
      <c r="J40" s="74">
        <v>3016.0109468280002</v>
      </c>
      <c r="K40" s="74">
        <v>2929.0446198479999</v>
      </c>
      <c r="L40" s="60">
        <v>795.89450232599995</v>
      </c>
      <c r="M40" s="61">
        <v>635.41347293199999</v>
      </c>
      <c r="N40" s="61">
        <v>307.68437379099998</v>
      </c>
      <c r="O40" s="61">
        <v>143.18856406500001</v>
      </c>
      <c r="P40" s="61">
        <v>137.84955655300001</v>
      </c>
      <c r="Q40" s="61">
        <v>55.047569101999997</v>
      </c>
      <c r="R40" s="61">
        <v>751.03418238999996</v>
      </c>
      <c r="S40" s="63">
        <v>102.932398689</v>
      </c>
      <c r="T40" s="162">
        <v>327.76557117300001</v>
      </c>
      <c r="U40" s="52">
        <v>8045.5886620653337</v>
      </c>
      <c r="V40" s="52">
        <v>16.627062937333335</v>
      </c>
      <c r="W40" s="52">
        <v>1830.4878807193334</v>
      </c>
      <c r="X40" s="121">
        <v>99.350219779666659</v>
      </c>
      <c r="Y40" s="121">
        <v>353.62707978433338</v>
      </c>
      <c r="Z40" s="121">
        <v>389.1489882533333</v>
      </c>
      <c r="AA40" s="121">
        <v>40.416049362333332</v>
      </c>
      <c r="AB40" s="121">
        <v>947.94554353966669</v>
      </c>
      <c r="AC40" s="52">
        <v>2939.7405532640005</v>
      </c>
      <c r="AD40" s="52">
        <v>2922.3296789076662</v>
      </c>
      <c r="AE40" s="121">
        <v>771.30794394333327</v>
      </c>
      <c r="AF40" s="121">
        <v>599.29253135833335</v>
      </c>
      <c r="AG40" s="121">
        <v>358.36424071833335</v>
      </c>
      <c r="AH40" s="121">
        <v>141.78177231533334</v>
      </c>
      <c r="AI40" s="121">
        <v>131.75797912866665</v>
      </c>
      <c r="AJ40" s="121">
        <v>54.740447973666669</v>
      </c>
      <c r="AK40" s="121">
        <v>746.01820894600007</v>
      </c>
      <c r="AL40" s="121">
        <v>119.06655452400001</v>
      </c>
      <c r="AM40" s="52">
        <v>336.40348623699998</v>
      </c>
      <c r="AN40" s="53">
        <v>55307.054796005992</v>
      </c>
      <c r="AO40" s="53">
        <v>110.680176808</v>
      </c>
      <c r="AP40" s="53">
        <v>8443.9195844269998</v>
      </c>
      <c r="AQ40" s="122">
        <v>569.85467944300001</v>
      </c>
      <c r="AR40" s="122">
        <v>1890.0289202609999</v>
      </c>
      <c r="AS40" s="122">
        <v>1199.473609316</v>
      </c>
      <c r="AT40" s="122">
        <v>103.013682743</v>
      </c>
      <c r="AU40" s="122">
        <v>4681.5486926640006</v>
      </c>
      <c r="AV40" s="53">
        <v>12296.545194656001</v>
      </c>
      <c r="AW40" s="53">
        <v>27780.753163248999</v>
      </c>
      <c r="AX40" s="122">
        <v>7135.9843007229993</v>
      </c>
      <c r="AY40" s="122">
        <v>4158.1628886070002</v>
      </c>
      <c r="AZ40" s="122">
        <v>6081.1912370650007</v>
      </c>
      <c r="BA40" s="122">
        <v>881.67215324699998</v>
      </c>
      <c r="BB40" s="122">
        <v>630.95552954300001</v>
      </c>
      <c r="BC40" s="122">
        <v>431.43355022899999</v>
      </c>
      <c r="BD40" s="122">
        <v>7204.3232283810003</v>
      </c>
      <c r="BE40" s="122">
        <v>1257.030275454</v>
      </c>
      <c r="BF40" s="53">
        <v>6675.1566768660005</v>
      </c>
    </row>
    <row r="41" spans="1:58" s="29" customFormat="1" x14ac:dyDescent="0.25">
      <c r="A41" s="37" t="s">
        <v>168</v>
      </c>
      <c r="B41" s="59">
        <v>7604.4929491400007</v>
      </c>
      <c r="C41" s="74">
        <v>3.6448044990000001</v>
      </c>
      <c r="D41" s="74">
        <v>1761.685902316</v>
      </c>
      <c r="E41" s="60">
        <v>101.58699487600001</v>
      </c>
      <c r="F41" s="61">
        <v>335.12760391099999</v>
      </c>
      <c r="G41" s="61">
        <v>273.96039901799998</v>
      </c>
      <c r="H41" s="61">
        <v>93.572702805999995</v>
      </c>
      <c r="I41" s="62">
        <v>957.43820170499998</v>
      </c>
      <c r="J41" s="74">
        <v>2948.6924530000001</v>
      </c>
      <c r="K41" s="74">
        <v>2578.7023566530006</v>
      </c>
      <c r="L41" s="60">
        <v>702.21584499599999</v>
      </c>
      <c r="M41" s="61">
        <v>613.92368389600006</v>
      </c>
      <c r="N41" s="61">
        <v>247.37071254200001</v>
      </c>
      <c r="O41" s="61">
        <v>126.26329270799999</v>
      </c>
      <c r="P41" s="61">
        <v>105.545793063</v>
      </c>
      <c r="Q41" s="61">
        <v>53.095660457999998</v>
      </c>
      <c r="R41" s="61">
        <v>611.19885340300004</v>
      </c>
      <c r="S41" s="63">
        <v>119.088515587</v>
      </c>
      <c r="T41" s="162">
        <v>311.76743267199998</v>
      </c>
      <c r="U41" s="52">
        <v>7830.2863332579991</v>
      </c>
      <c r="V41" s="52">
        <v>10.669077750666666</v>
      </c>
      <c r="W41" s="52">
        <v>1788.257657933</v>
      </c>
      <c r="X41" s="121">
        <v>98.816388276666657</v>
      </c>
      <c r="Y41" s="121">
        <v>326.193722149</v>
      </c>
      <c r="Z41" s="121">
        <v>332.88111721233332</v>
      </c>
      <c r="AA41" s="121">
        <v>64.71567950266666</v>
      </c>
      <c r="AB41" s="121">
        <v>965.65075079233338</v>
      </c>
      <c r="AC41" s="52">
        <v>2884.4310491840001</v>
      </c>
      <c r="AD41" s="52">
        <v>2805.8878264436662</v>
      </c>
      <c r="AE41" s="121">
        <v>748.0772687773333</v>
      </c>
      <c r="AF41" s="121">
        <v>655.10579226699997</v>
      </c>
      <c r="AG41" s="121">
        <v>310.69140514433337</v>
      </c>
      <c r="AH41" s="121">
        <v>125.89147280766667</v>
      </c>
      <c r="AI41" s="121">
        <v>115.85998531333333</v>
      </c>
      <c r="AJ41" s="121">
        <v>50.886126686000004</v>
      </c>
      <c r="AK41" s="121">
        <v>670.61364009466672</v>
      </c>
      <c r="AL41" s="121">
        <v>128.76213535333332</v>
      </c>
      <c r="AM41" s="52">
        <v>341.04072194666668</v>
      </c>
      <c r="AN41" s="53">
        <v>54360.706618107004</v>
      </c>
      <c r="AO41" s="53">
        <v>41.155009585999998</v>
      </c>
      <c r="AP41" s="53">
        <v>8263.949462044</v>
      </c>
      <c r="AQ41" s="122">
        <v>605.28194404999999</v>
      </c>
      <c r="AR41" s="122">
        <v>1700.4986186340002</v>
      </c>
      <c r="AS41" s="122">
        <v>953.99530378299994</v>
      </c>
      <c r="AT41" s="122">
        <v>161.73543656200002</v>
      </c>
      <c r="AU41" s="122">
        <v>4842.4381590150006</v>
      </c>
      <c r="AV41" s="53">
        <v>12394.649271648999</v>
      </c>
      <c r="AW41" s="53">
        <v>26733.508866224001</v>
      </c>
      <c r="AX41" s="122">
        <v>6919.0519434260004</v>
      </c>
      <c r="AY41" s="122">
        <v>3982.0711842289998</v>
      </c>
      <c r="AZ41" s="122">
        <v>5876.3752622109996</v>
      </c>
      <c r="BA41" s="122">
        <v>595.96123706000003</v>
      </c>
      <c r="BB41" s="122">
        <v>493.19682185199997</v>
      </c>
      <c r="BC41" s="122">
        <v>266.29495665399998</v>
      </c>
      <c r="BD41" s="122">
        <v>7008.9441189109994</v>
      </c>
      <c r="BE41" s="122">
        <v>1591.613341881</v>
      </c>
      <c r="BF41" s="53">
        <v>6927.4440086039995</v>
      </c>
    </row>
    <row r="42" spans="1:58" s="105" customFormat="1" x14ac:dyDescent="0.25">
      <c r="A42" s="98" t="s">
        <v>169</v>
      </c>
      <c r="B42" s="99">
        <v>7278.3814245459998</v>
      </c>
      <c r="C42" s="100">
        <v>8.1448039320000003</v>
      </c>
      <c r="D42" s="100">
        <v>1490.3854378460001</v>
      </c>
      <c r="E42" s="101">
        <v>102.801052009</v>
      </c>
      <c r="F42" s="102">
        <v>315.50685878799999</v>
      </c>
      <c r="G42" s="102">
        <v>249.77119590199999</v>
      </c>
      <c r="H42" s="102">
        <v>45.002170575000001</v>
      </c>
      <c r="I42" s="103">
        <v>777.304160572</v>
      </c>
      <c r="J42" s="100">
        <v>2670.6342039279998</v>
      </c>
      <c r="K42" s="100">
        <v>2795.7412124209995</v>
      </c>
      <c r="L42" s="101">
        <v>739.42549166499998</v>
      </c>
      <c r="M42" s="102">
        <v>605.80958801199995</v>
      </c>
      <c r="N42" s="102">
        <v>253.54513935200001</v>
      </c>
      <c r="O42" s="102">
        <v>140.35502469599999</v>
      </c>
      <c r="P42" s="102">
        <v>91.892191600000004</v>
      </c>
      <c r="Q42" s="102">
        <v>77.735668720000007</v>
      </c>
      <c r="R42" s="102">
        <v>724.628894167</v>
      </c>
      <c r="S42" s="104">
        <v>162.349214209</v>
      </c>
      <c r="T42" s="163">
        <v>313.47576641900002</v>
      </c>
      <c r="U42" s="100">
        <v>7555.6013152156665</v>
      </c>
      <c r="V42" s="100">
        <v>7.139121202000001</v>
      </c>
      <c r="W42" s="100">
        <v>1604.9423033803332</v>
      </c>
      <c r="X42" s="120">
        <v>101.691283688</v>
      </c>
      <c r="Y42" s="120">
        <v>331.36509481833338</v>
      </c>
      <c r="Z42" s="120">
        <v>270.83318764799998</v>
      </c>
      <c r="AA42" s="120">
        <v>47.471965646333331</v>
      </c>
      <c r="AB42" s="120">
        <v>853.5807715796667</v>
      </c>
      <c r="AC42" s="100">
        <v>2733.9747339139999</v>
      </c>
      <c r="AD42" s="100">
        <v>2853.1914482616671</v>
      </c>
      <c r="AE42" s="120">
        <v>776.66557814999999</v>
      </c>
      <c r="AF42" s="120">
        <v>612.31826734266667</v>
      </c>
      <c r="AG42" s="120">
        <v>301.05926698733333</v>
      </c>
      <c r="AH42" s="120">
        <v>128.80295639933334</v>
      </c>
      <c r="AI42" s="120">
        <v>97.038604234666664</v>
      </c>
      <c r="AJ42" s="120">
        <v>72.628645742999993</v>
      </c>
      <c r="AK42" s="120">
        <v>700.02354689500009</v>
      </c>
      <c r="AL42" s="120">
        <v>164.65458250966665</v>
      </c>
      <c r="AM42" s="100">
        <v>356.3537084576667</v>
      </c>
      <c r="AN42" s="100">
        <v>53334.789669671998</v>
      </c>
      <c r="AO42" s="100">
        <v>32.240652714000007</v>
      </c>
      <c r="AP42" s="100">
        <v>7884.1511911460002</v>
      </c>
      <c r="AQ42" s="120">
        <v>851.61391565200006</v>
      </c>
      <c r="AR42" s="120">
        <v>2012.8367279059999</v>
      </c>
      <c r="AS42" s="120">
        <v>688.65870630699999</v>
      </c>
      <c r="AT42" s="120">
        <v>130.259748737</v>
      </c>
      <c r="AU42" s="120">
        <v>4200.7820925440001</v>
      </c>
      <c r="AV42" s="100">
        <v>12499.556955741002</v>
      </c>
      <c r="AW42" s="100">
        <v>26367.761185855001</v>
      </c>
      <c r="AX42" s="120">
        <v>6617.14049049</v>
      </c>
      <c r="AY42" s="120">
        <v>4261.0995329750003</v>
      </c>
      <c r="AZ42" s="120">
        <v>5657.1830244969997</v>
      </c>
      <c r="BA42" s="120">
        <v>597.82346702400002</v>
      </c>
      <c r="BB42" s="120">
        <v>492.00398452299999</v>
      </c>
      <c r="BC42" s="120">
        <v>396.49274418200002</v>
      </c>
      <c r="BD42" s="120">
        <v>6777.6796407479997</v>
      </c>
      <c r="BE42" s="120">
        <v>1568.3383014159999</v>
      </c>
      <c r="BF42" s="100">
        <v>6551.0796842159998</v>
      </c>
    </row>
    <row r="43" spans="1:58" s="29" customFormat="1" x14ac:dyDescent="0.25">
      <c r="A43" s="37" t="s">
        <v>170</v>
      </c>
      <c r="B43" s="59">
        <v>7436.8130007660002</v>
      </c>
      <c r="C43" s="74">
        <v>30.386154659999999</v>
      </c>
      <c r="D43" s="74">
        <v>1594.8150872710003</v>
      </c>
      <c r="E43" s="60">
        <v>97.483059146000002</v>
      </c>
      <c r="F43" s="61">
        <v>330.73391892900003</v>
      </c>
      <c r="G43" s="61">
        <v>295.84833471100001</v>
      </c>
      <c r="H43" s="61">
        <v>39.343757519999997</v>
      </c>
      <c r="I43" s="62">
        <v>831.40601696500005</v>
      </c>
      <c r="J43" s="74">
        <v>2761.933199818</v>
      </c>
      <c r="K43" s="74">
        <v>2716.8904184429998</v>
      </c>
      <c r="L43" s="60">
        <v>745.03527237799995</v>
      </c>
      <c r="M43" s="61">
        <v>523.84826337200002</v>
      </c>
      <c r="N43" s="61">
        <v>254.92700984300001</v>
      </c>
      <c r="O43" s="61">
        <v>114.343035071</v>
      </c>
      <c r="P43" s="61">
        <v>125.36960940199999</v>
      </c>
      <c r="Q43" s="61">
        <v>39.331118455000002</v>
      </c>
      <c r="R43" s="61">
        <v>688.13475242799996</v>
      </c>
      <c r="S43" s="63">
        <v>225.901357494</v>
      </c>
      <c r="T43" s="162">
        <v>332.78814057400001</v>
      </c>
      <c r="U43" s="52">
        <v>7533.9070074266665</v>
      </c>
      <c r="V43" s="52">
        <v>26.636161498666667</v>
      </c>
      <c r="W43" s="52">
        <v>1529.8599364366667</v>
      </c>
      <c r="X43" s="121">
        <v>92.523590161666661</v>
      </c>
      <c r="Y43" s="121">
        <v>314.01253160933334</v>
      </c>
      <c r="Z43" s="121">
        <v>302.50930456733334</v>
      </c>
      <c r="AA43" s="121">
        <v>36.704955141333336</v>
      </c>
      <c r="AB43" s="121">
        <v>784.109554957</v>
      </c>
      <c r="AC43" s="52">
        <v>2728.9618694653332</v>
      </c>
      <c r="AD43" s="52">
        <v>2886.5500372220004</v>
      </c>
      <c r="AE43" s="121">
        <v>788.62597641100001</v>
      </c>
      <c r="AF43" s="121">
        <v>570.78864976833336</v>
      </c>
      <c r="AG43" s="121">
        <v>315.82119007466662</v>
      </c>
      <c r="AH43" s="121">
        <v>119.53418134166667</v>
      </c>
      <c r="AI43" s="121">
        <v>111.31819193733332</v>
      </c>
      <c r="AJ43" s="121">
        <v>46.828888383333343</v>
      </c>
      <c r="AK43" s="121">
        <v>726.52622076433329</v>
      </c>
      <c r="AL43" s="121">
        <v>207.10673854133333</v>
      </c>
      <c r="AM43" s="52">
        <v>361.89900280400002</v>
      </c>
      <c r="AN43" s="53">
        <v>55053.764942178001</v>
      </c>
      <c r="AO43" s="53">
        <v>121.21429194199999</v>
      </c>
      <c r="AP43" s="53">
        <v>7545.9380503279999</v>
      </c>
      <c r="AQ43" s="122">
        <v>522.56113575799998</v>
      </c>
      <c r="AR43" s="122">
        <v>1996.9069211379997</v>
      </c>
      <c r="AS43" s="122">
        <v>725.32996528800004</v>
      </c>
      <c r="AT43" s="122">
        <v>99.370234001</v>
      </c>
      <c r="AU43" s="122">
        <v>4201.7697941429997</v>
      </c>
      <c r="AV43" s="53">
        <v>12566.654644162001</v>
      </c>
      <c r="AW43" s="53">
        <v>27202.370611889</v>
      </c>
      <c r="AX43" s="122">
        <v>7434.0288527419998</v>
      </c>
      <c r="AY43" s="122">
        <v>4173.5790044689993</v>
      </c>
      <c r="AZ43" s="122">
        <v>5594.8444145100002</v>
      </c>
      <c r="BA43" s="122">
        <v>574.53414308000004</v>
      </c>
      <c r="BB43" s="122">
        <v>481.57001210999999</v>
      </c>
      <c r="BC43" s="122">
        <v>222.72096899300004</v>
      </c>
      <c r="BD43" s="122">
        <v>6950.3567831660002</v>
      </c>
      <c r="BE43" s="122">
        <v>1770.7364328190001</v>
      </c>
      <c r="BF43" s="53">
        <v>7617.5873438569997</v>
      </c>
    </row>
    <row r="44" spans="1:58" s="29" customFormat="1" x14ac:dyDescent="0.25">
      <c r="A44" s="37" t="s">
        <v>171</v>
      </c>
      <c r="B44" s="59">
        <v>7194.8964278510002</v>
      </c>
      <c r="C44" s="74">
        <v>42.835942244999998</v>
      </c>
      <c r="D44" s="74">
        <v>1538.7588428009999</v>
      </c>
      <c r="E44" s="60">
        <v>90.304808585999993</v>
      </c>
      <c r="F44" s="61">
        <v>347.72370603500002</v>
      </c>
      <c r="G44" s="61">
        <v>264.75743144099999</v>
      </c>
      <c r="H44" s="61">
        <v>38.999840210000002</v>
      </c>
      <c r="I44" s="62">
        <v>796.97305652900002</v>
      </c>
      <c r="J44" s="74">
        <v>2596.6682348210002</v>
      </c>
      <c r="K44" s="74">
        <v>2685.5128958199998</v>
      </c>
      <c r="L44" s="60">
        <v>661.68715161199998</v>
      </c>
      <c r="M44" s="61">
        <v>578.95151751599997</v>
      </c>
      <c r="N44" s="61">
        <v>194.22243559899999</v>
      </c>
      <c r="O44" s="61">
        <v>126.711813823</v>
      </c>
      <c r="P44" s="61">
        <v>122.52493341</v>
      </c>
      <c r="Q44" s="61">
        <v>46.682076070999997</v>
      </c>
      <c r="R44" s="61">
        <v>719.12868919699997</v>
      </c>
      <c r="S44" s="63">
        <v>235.60427859199999</v>
      </c>
      <c r="T44" s="162">
        <v>331.12051216399999</v>
      </c>
      <c r="U44" s="52">
        <v>7421.7178116159994</v>
      </c>
      <c r="V44" s="52">
        <v>37.647957123333335</v>
      </c>
      <c r="W44" s="52">
        <v>1528.5307725989999</v>
      </c>
      <c r="X44" s="121">
        <v>98.871487221666669</v>
      </c>
      <c r="Y44" s="121">
        <v>338.06391402899999</v>
      </c>
      <c r="Z44" s="121">
        <v>280.91199561833338</v>
      </c>
      <c r="AA44" s="121">
        <v>44.116779224333335</v>
      </c>
      <c r="AB44" s="121">
        <v>766.56659650566655</v>
      </c>
      <c r="AC44" s="52">
        <v>2600.255726847</v>
      </c>
      <c r="AD44" s="52">
        <v>2884.6704382256667</v>
      </c>
      <c r="AE44" s="121">
        <v>728.14826198499998</v>
      </c>
      <c r="AF44" s="121">
        <v>597.84738559533332</v>
      </c>
      <c r="AG44" s="121">
        <v>257.43688812333335</v>
      </c>
      <c r="AH44" s="121">
        <v>122.57297653733333</v>
      </c>
      <c r="AI44" s="121">
        <v>129.55646561333333</v>
      </c>
      <c r="AJ44" s="121">
        <v>41.015574665333332</v>
      </c>
      <c r="AK44" s="121">
        <v>751.20880481899997</v>
      </c>
      <c r="AL44" s="121">
        <v>256.88408088700004</v>
      </c>
      <c r="AM44" s="52">
        <v>370.612916821</v>
      </c>
      <c r="AN44" s="53">
        <v>55027.791052545996</v>
      </c>
      <c r="AO44" s="53">
        <v>283.609137707</v>
      </c>
      <c r="AP44" s="53">
        <v>7145.3458604969992</v>
      </c>
      <c r="AQ44" s="122">
        <v>676.46647525599997</v>
      </c>
      <c r="AR44" s="122">
        <v>1870.6626809559998</v>
      </c>
      <c r="AS44" s="122">
        <v>719.04386450100003</v>
      </c>
      <c r="AT44" s="122">
        <v>81.849966093999996</v>
      </c>
      <c r="AU44" s="122">
        <v>3797.3228736899996</v>
      </c>
      <c r="AV44" s="53">
        <v>11682.363279485</v>
      </c>
      <c r="AW44" s="53">
        <v>27909.432114470994</v>
      </c>
      <c r="AX44" s="122">
        <v>6724.014765375</v>
      </c>
      <c r="AY44" s="122">
        <v>4263.3980656559997</v>
      </c>
      <c r="AZ44" s="122">
        <v>5753.7729640869993</v>
      </c>
      <c r="BA44" s="122">
        <v>728.04185733400004</v>
      </c>
      <c r="BB44" s="122">
        <v>528.54163888299991</v>
      </c>
      <c r="BC44" s="122">
        <v>265.98627327299999</v>
      </c>
      <c r="BD44" s="122">
        <v>7861.5058337499995</v>
      </c>
      <c r="BE44" s="122">
        <v>1784.1707161129998</v>
      </c>
      <c r="BF44" s="53">
        <v>8007.0406603859992</v>
      </c>
    </row>
    <row r="45" spans="1:58" s="29" customFormat="1" x14ac:dyDescent="0.25">
      <c r="A45" s="37" t="s">
        <v>172</v>
      </c>
      <c r="B45" s="59">
        <v>7007.0447286950002</v>
      </c>
      <c r="C45" s="74">
        <v>58.920707643</v>
      </c>
      <c r="D45" s="74">
        <v>1391.130509695</v>
      </c>
      <c r="E45" s="60">
        <v>82.147832101999995</v>
      </c>
      <c r="F45" s="61">
        <v>334.64631691299996</v>
      </c>
      <c r="G45" s="61">
        <v>298.27587214800002</v>
      </c>
      <c r="H45" s="61">
        <v>35.426336966000001</v>
      </c>
      <c r="I45" s="62">
        <v>640.63415156600001</v>
      </c>
      <c r="J45" s="74">
        <v>2367.519396445</v>
      </c>
      <c r="K45" s="74">
        <v>2863.3856661010004</v>
      </c>
      <c r="L45" s="60">
        <v>639.06406412599995</v>
      </c>
      <c r="M45" s="61">
        <v>675.05256698599999</v>
      </c>
      <c r="N45" s="61">
        <v>290.12523889900001</v>
      </c>
      <c r="O45" s="61">
        <v>188.92538704399999</v>
      </c>
      <c r="P45" s="61">
        <v>147.73970043400001</v>
      </c>
      <c r="Q45" s="61">
        <v>56.598374376999999</v>
      </c>
      <c r="R45" s="61">
        <v>673.09758541600002</v>
      </c>
      <c r="S45" s="63">
        <v>192.78274881900001</v>
      </c>
      <c r="T45" s="162">
        <v>326.08844881099998</v>
      </c>
      <c r="U45" s="52">
        <v>7038.4945647123341</v>
      </c>
      <c r="V45" s="52">
        <v>37.936055623333338</v>
      </c>
      <c r="W45" s="52">
        <v>1487.3435748609998</v>
      </c>
      <c r="X45" s="121">
        <v>82.380796275333338</v>
      </c>
      <c r="Y45" s="121">
        <v>360.91978903599994</v>
      </c>
      <c r="Z45" s="121">
        <v>289.45823782966664</v>
      </c>
      <c r="AA45" s="121">
        <v>40.462093773666666</v>
      </c>
      <c r="AB45" s="121">
        <v>714.12265794633333</v>
      </c>
      <c r="AC45" s="52">
        <v>2382.7021293246667</v>
      </c>
      <c r="AD45" s="52">
        <v>2779.1854504190001</v>
      </c>
      <c r="AE45" s="121">
        <v>641.94506747966659</v>
      </c>
      <c r="AF45" s="121">
        <v>617.50775420033324</v>
      </c>
      <c r="AG45" s="121">
        <v>267.97610365066663</v>
      </c>
      <c r="AH45" s="121">
        <v>137.80260992666666</v>
      </c>
      <c r="AI45" s="121">
        <v>141.91046263733332</v>
      </c>
      <c r="AJ45" s="121">
        <v>52.224568968333337</v>
      </c>
      <c r="AK45" s="121">
        <v>687.1337135893333</v>
      </c>
      <c r="AL45" s="121">
        <v>232.68516996666665</v>
      </c>
      <c r="AM45" s="52">
        <v>351.32735448433328</v>
      </c>
      <c r="AN45" s="53">
        <v>53372.789355344001</v>
      </c>
      <c r="AO45" s="53">
        <v>182.95123206</v>
      </c>
      <c r="AP45" s="53">
        <v>6660.4425203230003</v>
      </c>
      <c r="AQ45" s="122">
        <v>513.79259774800005</v>
      </c>
      <c r="AR45" s="122">
        <v>1999.1176022549998</v>
      </c>
      <c r="AS45" s="122">
        <v>754.60858685400001</v>
      </c>
      <c r="AT45" s="122">
        <v>72.3240792</v>
      </c>
      <c r="AU45" s="122">
        <v>3320.5996542659996</v>
      </c>
      <c r="AV45" s="53">
        <v>10659.020590893</v>
      </c>
      <c r="AW45" s="53">
        <v>27947.048899797002</v>
      </c>
      <c r="AX45" s="122">
        <v>6095.0077414059997</v>
      </c>
      <c r="AY45" s="122">
        <v>4081.6694183199997</v>
      </c>
      <c r="AZ45" s="122">
        <v>6950.2641713269986</v>
      </c>
      <c r="BA45" s="122">
        <v>742.78001083200002</v>
      </c>
      <c r="BB45" s="122">
        <v>577.102338788</v>
      </c>
      <c r="BC45" s="122">
        <v>305.30274154599999</v>
      </c>
      <c r="BD45" s="122">
        <v>7293.6971208610003</v>
      </c>
      <c r="BE45" s="122">
        <v>1901.2253567170001</v>
      </c>
      <c r="BF45" s="53">
        <v>7923.326112271001</v>
      </c>
    </row>
    <row r="46" spans="1:58" s="105" customFormat="1" x14ac:dyDescent="0.25">
      <c r="A46" s="98" t="s">
        <v>173</v>
      </c>
      <c r="B46" s="99">
        <v>6375.5614251900006</v>
      </c>
      <c r="C46" s="100">
        <v>47.244070274999999</v>
      </c>
      <c r="D46" s="100">
        <v>1318.791472178</v>
      </c>
      <c r="E46" s="101">
        <v>93.56802639</v>
      </c>
      <c r="F46" s="102">
        <v>357.22394742</v>
      </c>
      <c r="G46" s="102">
        <v>257.49539261799998</v>
      </c>
      <c r="H46" s="102">
        <v>19.416252603</v>
      </c>
      <c r="I46" s="103">
        <v>591.08785314700003</v>
      </c>
      <c r="J46" s="100">
        <v>2067.3704062430002</v>
      </c>
      <c r="K46" s="100">
        <v>2640.9739844340002</v>
      </c>
      <c r="L46" s="101">
        <v>674.83641993000003</v>
      </c>
      <c r="M46" s="102">
        <v>560.8593975</v>
      </c>
      <c r="N46" s="102">
        <v>231.653575706</v>
      </c>
      <c r="O46" s="102">
        <v>180.930031504</v>
      </c>
      <c r="P46" s="102">
        <v>125.34911308700001</v>
      </c>
      <c r="Q46" s="102">
        <v>46.450415157000002</v>
      </c>
      <c r="R46" s="102">
        <v>658.55659719599998</v>
      </c>
      <c r="S46" s="104">
        <v>162.33843435399999</v>
      </c>
      <c r="T46" s="163">
        <v>301.18149205999998</v>
      </c>
      <c r="U46" s="100">
        <v>6591.9510768713335</v>
      </c>
      <c r="V46" s="100">
        <v>53.476768349666663</v>
      </c>
      <c r="W46" s="100">
        <v>1324.3116342366668</v>
      </c>
      <c r="X46" s="120">
        <v>81.22245043400001</v>
      </c>
      <c r="Y46" s="120">
        <v>363.49596535299997</v>
      </c>
      <c r="Z46" s="120">
        <v>266.22757099066666</v>
      </c>
      <c r="AA46" s="120">
        <v>23.838970642666666</v>
      </c>
      <c r="AB46" s="120">
        <v>589.52667681633329</v>
      </c>
      <c r="AC46" s="100">
        <v>2137.7470427363332</v>
      </c>
      <c r="AD46" s="100">
        <v>2739.6591394873331</v>
      </c>
      <c r="AE46" s="120">
        <v>656.32632730700004</v>
      </c>
      <c r="AF46" s="120">
        <v>584.34352206433334</v>
      </c>
      <c r="AG46" s="120">
        <v>274.53696671766664</v>
      </c>
      <c r="AH46" s="120">
        <v>186.15961997833332</v>
      </c>
      <c r="AI46" s="120">
        <v>125.09536872633333</v>
      </c>
      <c r="AJ46" s="120">
        <v>51.213276585999999</v>
      </c>
      <c r="AK46" s="120">
        <v>666.89449775633329</v>
      </c>
      <c r="AL46" s="120">
        <v>195.08956035133335</v>
      </c>
      <c r="AM46" s="100">
        <v>336.75649206133329</v>
      </c>
      <c r="AN46" s="100">
        <v>48926.799947683001</v>
      </c>
      <c r="AO46" s="100">
        <v>289.14301017499997</v>
      </c>
      <c r="AP46" s="100">
        <v>5611.6960489240009</v>
      </c>
      <c r="AQ46" s="120">
        <v>509.54202086800001</v>
      </c>
      <c r="AR46" s="120">
        <v>1930.5184706730001</v>
      </c>
      <c r="AS46" s="120">
        <v>483.26199158700001</v>
      </c>
      <c r="AT46" s="120">
        <v>33.374495007</v>
      </c>
      <c r="AU46" s="120">
        <v>2654.9990707890001</v>
      </c>
      <c r="AV46" s="100">
        <v>9272.4884852939995</v>
      </c>
      <c r="AW46" s="100">
        <v>26190.180263860002</v>
      </c>
      <c r="AX46" s="120">
        <v>5615.4446553540001</v>
      </c>
      <c r="AY46" s="120">
        <v>3859.4710674370003</v>
      </c>
      <c r="AZ46" s="120">
        <v>6956.1248159049992</v>
      </c>
      <c r="BA46" s="120">
        <v>1152.025499998</v>
      </c>
      <c r="BB46" s="120">
        <v>547.03406658500001</v>
      </c>
      <c r="BC46" s="120">
        <v>274.56681330399999</v>
      </c>
      <c r="BD46" s="120">
        <v>6288.1966195960003</v>
      </c>
      <c r="BE46" s="120">
        <v>1497.316725681</v>
      </c>
      <c r="BF46" s="100">
        <v>7563.2921394300001</v>
      </c>
    </row>
    <row r="47" spans="1:58" s="29" customFormat="1" x14ac:dyDescent="0.25">
      <c r="A47" s="37" t="s">
        <v>174</v>
      </c>
      <c r="B47" s="59">
        <v>5581.3950150990004</v>
      </c>
      <c r="C47" s="74">
        <v>25.086932061999999</v>
      </c>
      <c r="D47" s="74">
        <v>1026.898657878</v>
      </c>
      <c r="E47" s="60">
        <v>59.644400245999996</v>
      </c>
      <c r="F47" s="61">
        <v>322.392621717</v>
      </c>
      <c r="G47" s="61">
        <v>218.613120751</v>
      </c>
      <c r="H47" s="61">
        <v>13.594947076</v>
      </c>
      <c r="I47" s="62">
        <v>412.65356808799999</v>
      </c>
      <c r="J47" s="74">
        <v>2014.523002037</v>
      </c>
      <c r="K47" s="74">
        <v>2244.8714011820002</v>
      </c>
      <c r="L47" s="60">
        <v>543.62594555299995</v>
      </c>
      <c r="M47" s="61">
        <v>533.69393285900003</v>
      </c>
      <c r="N47" s="61">
        <v>220.302888067</v>
      </c>
      <c r="O47" s="61">
        <v>105.88465849400001</v>
      </c>
      <c r="P47" s="61">
        <v>96.396232065999996</v>
      </c>
      <c r="Q47" s="61">
        <v>31.048269166000001</v>
      </c>
      <c r="R47" s="61">
        <v>553.33894137000004</v>
      </c>
      <c r="S47" s="63">
        <v>160.58053360700001</v>
      </c>
      <c r="T47" s="162">
        <v>270.01502194</v>
      </c>
      <c r="U47" s="52">
        <v>5911.9581490116661</v>
      </c>
      <c r="V47" s="52">
        <v>30.159966952333331</v>
      </c>
      <c r="W47" s="52">
        <v>1110.1899870803334</v>
      </c>
      <c r="X47" s="121">
        <v>65.356166350333339</v>
      </c>
      <c r="Y47" s="121">
        <v>340.82728491</v>
      </c>
      <c r="Z47" s="121">
        <v>216.153150353</v>
      </c>
      <c r="AA47" s="121">
        <v>18.198304435999997</v>
      </c>
      <c r="AB47" s="121">
        <v>469.65508103100001</v>
      </c>
      <c r="AC47" s="52">
        <v>1983.4512706940002</v>
      </c>
      <c r="AD47" s="52">
        <v>2476.9733500883335</v>
      </c>
      <c r="AE47" s="121">
        <v>592.28399105066671</v>
      </c>
      <c r="AF47" s="121">
        <v>553.60503612733339</v>
      </c>
      <c r="AG47" s="121">
        <v>240.37332058733332</v>
      </c>
      <c r="AH47" s="121">
        <v>149.98390441833331</v>
      </c>
      <c r="AI47" s="121">
        <v>112.933745836</v>
      </c>
      <c r="AJ47" s="121">
        <v>48.95312770266667</v>
      </c>
      <c r="AK47" s="121">
        <v>589.99674615499998</v>
      </c>
      <c r="AL47" s="121">
        <v>188.84347821100002</v>
      </c>
      <c r="AM47" s="52">
        <v>311.18357419666671</v>
      </c>
      <c r="AN47" s="53">
        <v>45775.367322885002</v>
      </c>
      <c r="AO47" s="53">
        <v>168.14882967199998</v>
      </c>
      <c r="AP47" s="53">
        <v>5095.3319495310006</v>
      </c>
      <c r="AQ47" s="122">
        <v>441.34536323099996</v>
      </c>
      <c r="AR47" s="122">
        <v>1722.50347799</v>
      </c>
      <c r="AS47" s="122">
        <v>403.26220951599998</v>
      </c>
      <c r="AT47" s="122">
        <v>26.102500623000005</v>
      </c>
      <c r="AU47" s="122">
        <v>2502.1183981710001</v>
      </c>
      <c r="AV47" s="53">
        <v>9197.168209038</v>
      </c>
      <c r="AW47" s="53">
        <v>23597.717131760997</v>
      </c>
      <c r="AX47" s="122">
        <v>5814.4643524129997</v>
      </c>
      <c r="AY47" s="122">
        <v>3690.7844279390001</v>
      </c>
      <c r="AZ47" s="122">
        <v>5776.9952095999997</v>
      </c>
      <c r="BA47" s="122">
        <v>956.106610273</v>
      </c>
      <c r="BB47" s="122">
        <v>473.80705207</v>
      </c>
      <c r="BC47" s="122">
        <v>245.21781040400001</v>
      </c>
      <c r="BD47" s="122">
        <v>5233.5566313210002</v>
      </c>
      <c r="BE47" s="122">
        <v>1406.785037741</v>
      </c>
      <c r="BF47" s="53">
        <v>7717.0012028830006</v>
      </c>
    </row>
    <row r="48" spans="1:58" s="29" customFormat="1" x14ac:dyDescent="0.25">
      <c r="A48" s="37" t="s">
        <v>175</v>
      </c>
      <c r="B48" s="59">
        <v>5542.4002937269997</v>
      </c>
      <c r="C48" s="74">
        <v>19.357519935999999</v>
      </c>
      <c r="D48" s="74">
        <v>989.45571764200008</v>
      </c>
      <c r="E48" s="60">
        <v>58.186648816000002</v>
      </c>
      <c r="F48" s="61">
        <v>294.791574685</v>
      </c>
      <c r="G48" s="61">
        <v>218.279942506</v>
      </c>
      <c r="H48" s="61">
        <v>8.4237534709999995</v>
      </c>
      <c r="I48" s="62">
        <v>409.77379816400003</v>
      </c>
      <c r="J48" s="74">
        <v>1949.8996050000001</v>
      </c>
      <c r="K48" s="74">
        <v>2315.5503040969998</v>
      </c>
      <c r="L48" s="60">
        <v>583.43799019100004</v>
      </c>
      <c r="M48" s="61">
        <v>562.88434683699995</v>
      </c>
      <c r="N48" s="61">
        <v>176.69634127399999</v>
      </c>
      <c r="O48" s="61">
        <v>211.048469915</v>
      </c>
      <c r="P48" s="61">
        <v>98.837242618000005</v>
      </c>
      <c r="Q48" s="61">
        <v>42.379381189999997</v>
      </c>
      <c r="R48" s="61">
        <v>541.51007420600001</v>
      </c>
      <c r="S48" s="63">
        <v>98.756457866000005</v>
      </c>
      <c r="T48" s="162">
        <v>268.13714705199999</v>
      </c>
      <c r="U48" s="52">
        <v>5446.0676314093334</v>
      </c>
      <c r="V48" s="52">
        <v>26.961025942666669</v>
      </c>
      <c r="W48" s="52">
        <v>963.16675859933332</v>
      </c>
      <c r="X48" s="121">
        <v>59.723420646333331</v>
      </c>
      <c r="Y48" s="121">
        <v>314.38599138533328</v>
      </c>
      <c r="Z48" s="121">
        <v>208.59568617599999</v>
      </c>
      <c r="AA48" s="121">
        <v>7.7437065276666672</v>
      </c>
      <c r="AB48" s="121">
        <v>372.71795386399998</v>
      </c>
      <c r="AC48" s="52">
        <v>1923.9725894403334</v>
      </c>
      <c r="AD48" s="52">
        <v>2249.0265185546664</v>
      </c>
      <c r="AE48" s="121">
        <v>591.60021523266676</v>
      </c>
      <c r="AF48" s="121">
        <v>512.79457952199994</v>
      </c>
      <c r="AG48" s="121">
        <v>237.54667820099999</v>
      </c>
      <c r="AH48" s="121">
        <v>146.28560655633336</v>
      </c>
      <c r="AI48" s="121">
        <v>92.46391453533333</v>
      </c>
      <c r="AJ48" s="121">
        <v>44.26783158766667</v>
      </c>
      <c r="AK48" s="121">
        <v>508.92990658033335</v>
      </c>
      <c r="AL48" s="121">
        <v>115.13778633933335</v>
      </c>
      <c r="AM48" s="52">
        <v>282.94073887233327</v>
      </c>
      <c r="AN48" s="53">
        <v>44705.950702112001</v>
      </c>
      <c r="AO48" s="53">
        <v>117.411881755</v>
      </c>
      <c r="AP48" s="53">
        <v>4830.4029791249995</v>
      </c>
      <c r="AQ48" s="122">
        <v>435.09854296699996</v>
      </c>
      <c r="AR48" s="122">
        <v>1732.083082997</v>
      </c>
      <c r="AS48" s="122">
        <v>526.94208357799994</v>
      </c>
      <c r="AT48" s="122">
        <v>10.907824769000001</v>
      </c>
      <c r="AU48" s="122">
        <v>2125.3714448139999</v>
      </c>
      <c r="AV48" s="53">
        <v>8906.9801911039995</v>
      </c>
      <c r="AW48" s="53">
        <v>23568.573322135999</v>
      </c>
      <c r="AX48" s="122">
        <v>5629.2230531839996</v>
      </c>
      <c r="AY48" s="122">
        <v>4085.1931725509999</v>
      </c>
      <c r="AZ48" s="122">
        <v>6557.3531218500002</v>
      </c>
      <c r="BA48" s="122">
        <v>1052.769348047</v>
      </c>
      <c r="BB48" s="122">
        <v>291.10626895899998</v>
      </c>
      <c r="BC48" s="122">
        <v>232.79663919500001</v>
      </c>
      <c r="BD48" s="122">
        <v>4745.6802766809997</v>
      </c>
      <c r="BE48" s="122">
        <v>974.45144166899991</v>
      </c>
      <c r="BF48" s="53">
        <v>7282.5823279920005</v>
      </c>
    </row>
    <row r="49" spans="1:58" s="29" customFormat="1" x14ac:dyDescent="0.25">
      <c r="A49" s="37" t="s">
        <v>176</v>
      </c>
      <c r="B49" s="59">
        <v>5461.6797793719998</v>
      </c>
      <c r="C49" s="74">
        <v>21.314522527000001</v>
      </c>
      <c r="D49" s="74">
        <v>1055.2737971260001</v>
      </c>
      <c r="E49" s="60">
        <v>58.347375706999998</v>
      </c>
      <c r="F49" s="61">
        <v>313.967569212</v>
      </c>
      <c r="G49" s="61">
        <v>238.34962648199999</v>
      </c>
      <c r="H49" s="61">
        <v>10.553117916</v>
      </c>
      <c r="I49" s="62">
        <v>434.05610780900003</v>
      </c>
      <c r="J49" s="74">
        <v>2013.183292939</v>
      </c>
      <c r="K49" s="74">
        <v>2106.7189047070001</v>
      </c>
      <c r="L49" s="60">
        <v>653.00435572599997</v>
      </c>
      <c r="M49" s="61">
        <v>429.08800759600001</v>
      </c>
      <c r="N49" s="61">
        <v>197.19207416099999</v>
      </c>
      <c r="O49" s="61">
        <v>81.297331150999995</v>
      </c>
      <c r="P49" s="61">
        <v>107.52025426100001</v>
      </c>
      <c r="Q49" s="61">
        <v>32.741095919000003</v>
      </c>
      <c r="R49" s="61">
        <v>520.679131923</v>
      </c>
      <c r="S49" s="63">
        <v>85.19665397</v>
      </c>
      <c r="T49" s="162">
        <v>265.18926207300001</v>
      </c>
      <c r="U49" s="52">
        <v>5710.9686878513339</v>
      </c>
      <c r="V49" s="52">
        <v>21.020912784</v>
      </c>
      <c r="W49" s="52">
        <v>1055.828958521</v>
      </c>
      <c r="X49" s="121">
        <v>62.736427443999993</v>
      </c>
      <c r="Y49" s="121">
        <v>324.34459008966661</v>
      </c>
      <c r="Z49" s="121">
        <v>213.843815146</v>
      </c>
      <c r="AA49" s="121">
        <v>15.6568351</v>
      </c>
      <c r="AB49" s="121">
        <v>439.2472907413333</v>
      </c>
      <c r="AC49" s="52">
        <v>2056.6672850286664</v>
      </c>
      <c r="AD49" s="52">
        <v>2273.759948207</v>
      </c>
      <c r="AE49" s="121">
        <v>629.02775187299994</v>
      </c>
      <c r="AF49" s="121">
        <v>476.01508759566667</v>
      </c>
      <c r="AG49" s="121">
        <v>243.34673940733333</v>
      </c>
      <c r="AH49" s="121">
        <v>124.20324610533333</v>
      </c>
      <c r="AI49" s="121">
        <v>113.62874036933333</v>
      </c>
      <c r="AJ49" s="121">
        <v>39.328288218666664</v>
      </c>
      <c r="AK49" s="121">
        <v>548.19692828133338</v>
      </c>
      <c r="AL49" s="121">
        <v>100.01316635633333</v>
      </c>
      <c r="AM49" s="52">
        <v>303.69158331066666</v>
      </c>
      <c r="AN49" s="53">
        <v>44320.466661865001</v>
      </c>
      <c r="AO49" s="53">
        <v>63.134506051000002</v>
      </c>
      <c r="AP49" s="53">
        <v>5318.651283833</v>
      </c>
      <c r="AQ49" s="122">
        <v>569.88555305700004</v>
      </c>
      <c r="AR49" s="122">
        <v>1916.4749821029998</v>
      </c>
      <c r="AS49" s="122">
        <v>633.49760972199999</v>
      </c>
      <c r="AT49" s="122">
        <v>19.942734537</v>
      </c>
      <c r="AU49" s="122">
        <v>2178.850404414</v>
      </c>
      <c r="AV49" s="53">
        <v>8854.1096886739997</v>
      </c>
      <c r="AW49" s="53">
        <v>22807.095741671998</v>
      </c>
      <c r="AX49" s="122">
        <v>6039.2028507159994</v>
      </c>
      <c r="AY49" s="122">
        <v>3681.4501723899998</v>
      </c>
      <c r="AZ49" s="122">
        <v>5889.1607541530002</v>
      </c>
      <c r="BA49" s="122">
        <v>704.01679769599991</v>
      </c>
      <c r="BB49" s="122">
        <v>394.595851815</v>
      </c>
      <c r="BC49" s="122">
        <v>192.99416286600001</v>
      </c>
      <c r="BD49" s="122">
        <v>5113.3925055529999</v>
      </c>
      <c r="BE49" s="122">
        <v>792.28264648300001</v>
      </c>
      <c r="BF49" s="53">
        <v>7277.4754416350006</v>
      </c>
    </row>
    <row r="50" spans="1:58" s="105" customFormat="1" x14ac:dyDescent="0.25">
      <c r="A50" s="98" t="s">
        <v>177</v>
      </c>
      <c r="B50" s="99">
        <v>5605.2418996739998</v>
      </c>
      <c r="C50" s="100">
        <v>29.72929293</v>
      </c>
      <c r="D50" s="100">
        <v>1117.4398181070001</v>
      </c>
      <c r="E50" s="101">
        <v>58.677490050000003</v>
      </c>
      <c r="F50" s="102">
        <v>351.24075423800002</v>
      </c>
      <c r="G50" s="102">
        <v>213.12526646699999</v>
      </c>
      <c r="H50" s="102">
        <v>8.0235892589999995</v>
      </c>
      <c r="I50" s="103">
        <v>486.372718093</v>
      </c>
      <c r="J50" s="100">
        <v>2055.6544635549999</v>
      </c>
      <c r="K50" s="100">
        <v>2044.5492462240002</v>
      </c>
      <c r="L50" s="101">
        <v>641.74107977899996</v>
      </c>
      <c r="M50" s="102">
        <v>369.56820665800001</v>
      </c>
      <c r="N50" s="102">
        <v>188.02550682500001</v>
      </c>
      <c r="O50" s="102">
        <v>67.226739660000007</v>
      </c>
      <c r="P50" s="102">
        <v>145.73706560299999</v>
      </c>
      <c r="Q50" s="102">
        <v>37.689014538000002</v>
      </c>
      <c r="R50" s="102">
        <v>491.96247370999998</v>
      </c>
      <c r="S50" s="104">
        <v>102.59915945100001</v>
      </c>
      <c r="T50" s="163">
        <v>357.86907885800002</v>
      </c>
      <c r="U50" s="100">
        <v>5696.3707932180005</v>
      </c>
      <c r="V50" s="100">
        <v>25.811163709666669</v>
      </c>
      <c r="W50" s="100">
        <v>1050.8709630483334</v>
      </c>
      <c r="X50" s="120">
        <v>58.239061203333335</v>
      </c>
      <c r="Y50" s="120">
        <v>334.93718178233331</v>
      </c>
      <c r="Z50" s="120">
        <v>208.52030161866665</v>
      </c>
      <c r="AA50" s="120">
        <v>9.7399809140000002</v>
      </c>
      <c r="AB50" s="120">
        <v>439.43443753000003</v>
      </c>
      <c r="AC50" s="100">
        <v>2052.5560093610002</v>
      </c>
      <c r="AD50" s="100">
        <v>2221.4596323743335</v>
      </c>
      <c r="AE50" s="120">
        <v>676.04230697566663</v>
      </c>
      <c r="AF50" s="120">
        <v>394.31581532000001</v>
      </c>
      <c r="AG50" s="120">
        <v>254.38819012033332</v>
      </c>
      <c r="AH50" s="120">
        <v>82.157032732666664</v>
      </c>
      <c r="AI50" s="120">
        <v>134.19675987866665</v>
      </c>
      <c r="AJ50" s="120">
        <v>35.280855961666667</v>
      </c>
      <c r="AK50" s="120">
        <v>535.38582029233339</v>
      </c>
      <c r="AL50" s="120">
        <v>109.692851093</v>
      </c>
      <c r="AM50" s="100">
        <v>345.67302472466662</v>
      </c>
      <c r="AN50" s="100">
        <v>46241.138306635999</v>
      </c>
      <c r="AO50" s="100">
        <v>179.96987036300001</v>
      </c>
      <c r="AP50" s="100">
        <v>5699.3654357220003</v>
      </c>
      <c r="AQ50" s="120">
        <v>442.71775681399998</v>
      </c>
      <c r="AR50" s="120">
        <v>2060.8988482509999</v>
      </c>
      <c r="AS50" s="120">
        <v>812.517171125</v>
      </c>
      <c r="AT50" s="120">
        <v>29.319540282000002</v>
      </c>
      <c r="AU50" s="120">
        <v>2353.9121192500002</v>
      </c>
      <c r="AV50" s="100">
        <v>9292.5513602089995</v>
      </c>
      <c r="AW50" s="100">
        <v>23241.619523718997</v>
      </c>
      <c r="AX50" s="120">
        <v>6074.8892420049997</v>
      </c>
      <c r="AY50" s="120">
        <v>3723.1522857509999</v>
      </c>
      <c r="AZ50" s="120">
        <v>5996.7232676539998</v>
      </c>
      <c r="BA50" s="120">
        <v>617.44515317499997</v>
      </c>
      <c r="BB50" s="120">
        <v>366.23539071499999</v>
      </c>
      <c r="BC50" s="120">
        <v>215.399643658</v>
      </c>
      <c r="BD50" s="120">
        <v>5060.5978647800002</v>
      </c>
      <c r="BE50" s="120">
        <v>1187.176675981</v>
      </c>
      <c r="BF50" s="100">
        <v>7827.6321166229991</v>
      </c>
    </row>
    <row r="51" spans="1:58" s="29" customFormat="1" x14ac:dyDescent="0.25">
      <c r="A51" s="37" t="s">
        <v>178</v>
      </c>
      <c r="B51" s="59">
        <v>5752.9546130100007</v>
      </c>
      <c r="C51" s="74">
        <v>19.698195160000001</v>
      </c>
      <c r="D51" s="74">
        <v>1236.406585533</v>
      </c>
      <c r="E51" s="60">
        <v>72.518207066000002</v>
      </c>
      <c r="F51" s="61">
        <v>361.210303995</v>
      </c>
      <c r="G51" s="61">
        <v>211.36436096899999</v>
      </c>
      <c r="H51" s="61">
        <v>7.5798459449999998</v>
      </c>
      <c r="I51" s="62">
        <v>583.73386755800004</v>
      </c>
      <c r="J51" s="74">
        <v>2006.8600812899999</v>
      </c>
      <c r="K51" s="74">
        <v>2201.2026073060001</v>
      </c>
      <c r="L51" s="60">
        <v>666.67136424</v>
      </c>
      <c r="M51" s="61">
        <v>371.68006353099997</v>
      </c>
      <c r="N51" s="61">
        <v>256.55006895299999</v>
      </c>
      <c r="O51" s="61">
        <v>82.369789150000003</v>
      </c>
      <c r="P51" s="61">
        <v>172.595562817</v>
      </c>
      <c r="Q51" s="61">
        <v>46.777439944000001</v>
      </c>
      <c r="R51" s="61">
        <v>514.72986181700003</v>
      </c>
      <c r="S51" s="63">
        <v>89.828456853999995</v>
      </c>
      <c r="T51" s="162">
        <v>288.78714372100001</v>
      </c>
      <c r="U51" s="52">
        <v>5719.6726225176653</v>
      </c>
      <c r="V51" s="52">
        <v>26.157212030666667</v>
      </c>
      <c r="W51" s="52">
        <v>1181.2778721500001</v>
      </c>
      <c r="X51" s="121">
        <v>67.185110140999996</v>
      </c>
      <c r="Y51" s="121">
        <v>367.71231578199996</v>
      </c>
      <c r="Z51" s="121">
        <v>202.01291884633335</v>
      </c>
      <c r="AA51" s="121">
        <v>7.4032482013333336</v>
      </c>
      <c r="AB51" s="121">
        <v>536.9642791793334</v>
      </c>
      <c r="AC51" s="52">
        <v>1947.1130583863333</v>
      </c>
      <c r="AD51" s="52">
        <v>2245.8665676576666</v>
      </c>
      <c r="AE51" s="121">
        <v>663.81129478700007</v>
      </c>
      <c r="AF51" s="121">
        <v>417.21963340399998</v>
      </c>
      <c r="AG51" s="121">
        <v>282.74438095099998</v>
      </c>
      <c r="AH51" s="121">
        <v>80.164714190666658</v>
      </c>
      <c r="AI51" s="121">
        <v>161.83902956099999</v>
      </c>
      <c r="AJ51" s="121">
        <v>45.852303827333337</v>
      </c>
      <c r="AK51" s="121">
        <v>485.43703986166673</v>
      </c>
      <c r="AL51" s="121">
        <v>108.79817107499998</v>
      </c>
      <c r="AM51" s="52">
        <v>319.25791229299995</v>
      </c>
      <c r="AN51" s="53">
        <v>46921.406027527999</v>
      </c>
      <c r="AO51" s="53">
        <v>139.21073254999999</v>
      </c>
      <c r="AP51" s="53">
        <v>6144.9947552470003</v>
      </c>
      <c r="AQ51" s="122">
        <v>475.40967263499999</v>
      </c>
      <c r="AR51" s="122">
        <v>2215.5580115740004</v>
      </c>
      <c r="AS51" s="122">
        <v>748.25041084400004</v>
      </c>
      <c r="AT51" s="122">
        <v>17.142415505999999</v>
      </c>
      <c r="AU51" s="122">
        <v>2688.6342446879999</v>
      </c>
      <c r="AV51" s="53">
        <v>8691.9041224200009</v>
      </c>
      <c r="AW51" s="53">
        <v>24395.586832315999</v>
      </c>
      <c r="AX51" s="122">
        <v>5551.0859695769996</v>
      </c>
      <c r="AY51" s="122">
        <v>4283.3756483490006</v>
      </c>
      <c r="AZ51" s="122">
        <v>6778.6993820119997</v>
      </c>
      <c r="BA51" s="122">
        <v>531.61699599500002</v>
      </c>
      <c r="BB51" s="122">
        <v>532.92733579599997</v>
      </c>
      <c r="BC51" s="122">
        <v>317.21733491700002</v>
      </c>
      <c r="BD51" s="122">
        <v>5218.466565615</v>
      </c>
      <c r="BE51" s="122">
        <v>1182.1976000549998</v>
      </c>
      <c r="BF51" s="53">
        <v>7549.7095849950001</v>
      </c>
    </row>
    <row r="52" spans="1:58" s="29" customFormat="1" x14ac:dyDescent="0.25">
      <c r="A52" s="37" t="s">
        <v>179</v>
      </c>
      <c r="B52" s="59">
        <v>5907.918369852001</v>
      </c>
      <c r="C52" s="74">
        <v>22.435813123999999</v>
      </c>
      <c r="D52" s="74">
        <v>1280.2958478730002</v>
      </c>
      <c r="E52" s="60">
        <v>79.061615286999995</v>
      </c>
      <c r="F52" s="61">
        <v>382.94677001900004</v>
      </c>
      <c r="G52" s="61">
        <v>198.18352624900001</v>
      </c>
      <c r="H52" s="61">
        <v>14.890201641000001</v>
      </c>
      <c r="I52" s="62">
        <v>605.21373467700005</v>
      </c>
      <c r="J52" s="74">
        <v>2201.7200954619998</v>
      </c>
      <c r="K52" s="74">
        <v>2129.9950803970005</v>
      </c>
      <c r="L52" s="60">
        <v>641.46603486699996</v>
      </c>
      <c r="M52" s="61">
        <v>332.71521882899998</v>
      </c>
      <c r="N52" s="61">
        <v>226.05505043700001</v>
      </c>
      <c r="O52" s="61">
        <v>95.865240217999997</v>
      </c>
      <c r="P52" s="61">
        <v>176.441665642</v>
      </c>
      <c r="Q52" s="61">
        <v>38.470711995999999</v>
      </c>
      <c r="R52" s="61">
        <v>517.94200523699999</v>
      </c>
      <c r="S52" s="63">
        <v>101.039153171</v>
      </c>
      <c r="T52" s="162">
        <v>273.47153299600001</v>
      </c>
      <c r="U52" s="52">
        <v>6076.4861372533342</v>
      </c>
      <c r="V52" s="52">
        <v>23.167168578000002</v>
      </c>
      <c r="W52" s="52">
        <v>1245.7521457546666</v>
      </c>
      <c r="X52" s="121">
        <v>74.910732829666657</v>
      </c>
      <c r="Y52" s="121">
        <v>373.21909589766665</v>
      </c>
      <c r="Z52" s="121">
        <v>212.71695992933334</v>
      </c>
      <c r="AA52" s="121">
        <v>11.683113165</v>
      </c>
      <c r="AB52" s="121">
        <v>573.22224393300007</v>
      </c>
      <c r="AC52" s="52">
        <v>2139.5911039103335</v>
      </c>
      <c r="AD52" s="52">
        <v>2361.0782960986662</v>
      </c>
      <c r="AE52" s="121">
        <v>698.56564322466659</v>
      </c>
      <c r="AF52" s="121">
        <v>370.81029245766666</v>
      </c>
      <c r="AG52" s="121">
        <v>280.70913352433331</v>
      </c>
      <c r="AH52" s="121">
        <v>103.15209335033332</v>
      </c>
      <c r="AI52" s="121">
        <v>184.511749181</v>
      </c>
      <c r="AJ52" s="121">
        <v>43.669283276333339</v>
      </c>
      <c r="AK52" s="121">
        <v>556.67154702599998</v>
      </c>
      <c r="AL52" s="121">
        <v>122.98855405833332</v>
      </c>
      <c r="AM52" s="52">
        <v>306.89742291166664</v>
      </c>
      <c r="AN52" s="53">
        <v>47329.269621563006</v>
      </c>
      <c r="AO52" s="53">
        <v>103.201715296</v>
      </c>
      <c r="AP52" s="53">
        <v>6639.322402754</v>
      </c>
      <c r="AQ52" s="122">
        <v>455.10507711099996</v>
      </c>
      <c r="AR52" s="122">
        <v>2588.5669472540003</v>
      </c>
      <c r="AS52" s="122">
        <v>789.94988145499997</v>
      </c>
      <c r="AT52" s="122">
        <v>55.954587134999997</v>
      </c>
      <c r="AU52" s="122">
        <v>2749.7459097989999</v>
      </c>
      <c r="AV52" s="53">
        <v>9372.5123814480012</v>
      </c>
      <c r="AW52" s="53">
        <v>23936.444747461006</v>
      </c>
      <c r="AX52" s="122">
        <v>5535.6249140400005</v>
      </c>
      <c r="AY52" s="122">
        <v>3309.174300145</v>
      </c>
      <c r="AZ52" s="122">
        <v>6839.5113636679998</v>
      </c>
      <c r="BA52" s="122">
        <v>658.435285174</v>
      </c>
      <c r="BB52" s="122">
        <v>721.28514153600008</v>
      </c>
      <c r="BC52" s="122">
        <v>243.11590509300004</v>
      </c>
      <c r="BD52" s="122">
        <v>5234.9308036190005</v>
      </c>
      <c r="BE52" s="122">
        <v>1394.367034186</v>
      </c>
      <c r="BF52" s="53">
        <v>7277.7883746039997</v>
      </c>
    </row>
    <row r="53" spans="1:58" s="29" customFormat="1" x14ac:dyDescent="0.25">
      <c r="A53" s="37" t="s">
        <v>180</v>
      </c>
      <c r="B53" s="59">
        <v>6417.8444946250002</v>
      </c>
      <c r="C53" s="74">
        <v>24.980052336</v>
      </c>
      <c r="D53" s="74">
        <v>1372.487524356</v>
      </c>
      <c r="E53" s="60">
        <v>59.443468289000002</v>
      </c>
      <c r="F53" s="61">
        <v>448.29583849599999</v>
      </c>
      <c r="G53" s="61">
        <v>215.52073575</v>
      </c>
      <c r="H53" s="61">
        <v>19.074121635000001</v>
      </c>
      <c r="I53" s="62">
        <v>630.15336018599999</v>
      </c>
      <c r="J53" s="74">
        <v>2592.3632747850002</v>
      </c>
      <c r="K53" s="74">
        <v>2142.2871193919996</v>
      </c>
      <c r="L53" s="60">
        <v>624.36677171099996</v>
      </c>
      <c r="M53" s="61">
        <v>372.82720593300002</v>
      </c>
      <c r="N53" s="61">
        <v>215.96811376900001</v>
      </c>
      <c r="O53" s="61">
        <v>93.590687490999997</v>
      </c>
      <c r="P53" s="61">
        <v>173.48665117300001</v>
      </c>
      <c r="Q53" s="61">
        <v>30.271924476999999</v>
      </c>
      <c r="R53" s="61">
        <v>571.45464365199996</v>
      </c>
      <c r="S53" s="63">
        <v>60.321121185999999</v>
      </c>
      <c r="T53" s="162">
        <v>285.72652375600001</v>
      </c>
      <c r="U53" s="52">
        <v>6215.0312633600006</v>
      </c>
      <c r="V53" s="52">
        <v>23.695458589666668</v>
      </c>
      <c r="W53" s="52">
        <v>1345.1097780040002</v>
      </c>
      <c r="X53" s="121">
        <v>75.068682427666658</v>
      </c>
      <c r="Y53" s="121">
        <v>419.07886289700008</v>
      </c>
      <c r="Z53" s="121">
        <v>186.62825014433335</v>
      </c>
      <c r="AA53" s="121">
        <v>17.611532265333334</v>
      </c>
      <c r="AB53" s="121">
        <v>646.72245026966675</v>
      </c>
      <c r="AC53" s="52">
        <v>2237.6897018486666</v>
      </c>
      <c r="AD53" s="52">
        <v>2301.9613653289998</v>
      </c>
      <c r="AE53" s="121">
        <v>713.16142421666666</v>
      </c>
      <c r="AF53" s="121">
        <v>364.44231379033334</v>
      </c>
      <c r="AG53" s="121">
        <v>265.32950436666664</v>
      </c>
      <c r="AH53" s="121">
        <v>91.187278446999997</v>
      </c>
      <c r="AI53" s="121">
        <v>175.73514381233335</v>
      </c>
      <c r="AJ53" s="121">
        <v>34.253987786000003</v>
      </c>
      <c r="AK53" s="121">
        <v>547.63214946833341</v>
      </c>
      <c r="AL53" s="121">
        <v>110.21956344166666</v>
      </c>
      <c r="AM53" s="52">
        <v>306.57495958866667</v>
      </c>
      <c r="AN53" s="53">
        <v>48746.970741211</v>
      </c>
      <c r="AO53" s="53">
        <v>117.816589342</v>
      </c>
      <c r="AP53" s="53">
        <v>7059.0640773890009</v>
      </c>
      <c r="AQ53" s="122">
        <v>409.41436305600001</v>
      </c>
      <c r="AR53" s="122">
        <v>2802.3313095790004</v>
      </c>
      <c r="AS53" s="122">
        <v>566.73098402599999</v>
      </c>
      <c r="AT53" s="122">
        <v>56.944414692000002</v>
      </c>
      <c r="AU53" s="122">
        <v>3223.6430060359999</v>
      </c>
      <c r="AV53" s="53">
        <v>9657.5246847750004</v>
      </c>
      <c r="AW53" s="53">
        <v>24275.155206051</v>
      </c>
      <c r="AX53" s="122">
        <v>5680.361285858</v>
      </c>
      <c r="AY53" s="122">
        <v>3388.7626139100003</v>
      </c>
      <c r="AZ53" s="122">
        <v>6730.2407750530001</v>
      </c>
      <c r="BA53" s="122">
        <v>589.86045464900008</v>
      </c>
      <c r="BB53" s="122">
        <v>610.13842536800007</v>
      </c>
      <c r="BC53" s="122">
        <v>205.108421548</v>
      </c>
      <c r="BD53" s="122">
        <v>5680.1545913460004</v>
      </c>
      <c r="BE53" s="122">
        <v>1390.528638319</v>
      </c>
      <c r="BF53" s="53">
        <v>7637.4101836539994</v>
      </c>
    </row>
    <row r="54" spans="1:58" s="105" customFormat="1" x14ac:dyDescent="0.25">
      <c r="A54" s="98" t="s">
        <v>181</v>
      </c>
      <c r="B54" s="99">
        <v>6648.6739646339993</v>
      </c>
      <c r="C54" s="100">
        <v>15.553555573000001</v>
      </c>
      <c r="D54" s="100">
        <v>1384.0993800179999</v>
      </c>
      <c r="E54" s="101">
        <v>58.781588049</v>
      </c>
      <c r="F54" s="102">
        <v>419.48624124899999</v>
      </c>
      <c r="G54" s="102">
        <v>212.69996284999999</v>
      </c>
      <c r="H54" s="102">
        <v>24.106930118000001</v>
      </c>
      <c r="I54" s="103">
        <v>669.02465775200005</v>
      </c>
      <c r="J54" s="100">
        <v>2715.1024530479999</v>
      </c>
      <c r="K54" s="100">
        <v>2258.5674414119999</v>
      </c>
      <c r="L54" s="101">
        <v>698.77751929199997</v>
      </c>
      <c r="M54" s="102">
        <v>375.82506955700001</v>
      </c>
      <c r="N54" s="102">
        <v>241.05626250500001</v>
      </c>
      <c r="O54" s="102">
        <v>108.565272533</v>
      </c>
      <c r="P54" s="102">
        <v>165.639942201</v>
      </c>
      <c r="Q54" s="102">
        <v>36.016067476000003</v>
      </c>
      <c r="R54" s="102">
        <v>552.90110820799998</v>
      </c>
      <c r="S54" s="104">
        <v>79.786199640000007</v>
      </c>
      <c r="T54" s="163">
        <v>275.35113458299998</v>
      </c>
      <c r="U54" s="100">
        <v>6476.2523443596665</v>
      </c>
      <c r="V54" s="100">
        <v>17.570814490333333</v>
      </c>
      <c r="W54" s="100">
        <v>1320.923845586</v>
      </c>
      <c r="X54" s="120">
        <v>51.388495333333331</v>
      </c>
      <c r="Y54" s="120">
        <v>416.10496429466667</v>
      </c>
      <c r="Z54" s="120">
        <v>194.91780182100001</v>
      </c>
      <c r="AA54" s="120">
        <v>21.184695538666663</v>
      </c>
      <c r="AB54" s="120">
        <v>637.32788859833329</v>
      </c>
      <c r="AC54" s="100">
        <v>2585.6011665946667</v>
      </c>
      <c r="AD54" s="100">
        <v>2237.5921918489998</v>
      </c>
      <c r="AE54" s="120">
        <v>650.37705263166663</v>
      </c>
      <c r="AF54" s="120">
        <v>389.94391682299994</v>
      </c>
      <c r="AG54" s="120">
        <v>257.79509004233336</v>
      </c>
      <c r="AH54" s="120">
        <v>103.84710599133332</v>
      </c>
      <c r="AI54" s="120">
        <v>163.02102698333331</v>
      </c>
      <c r="AJ54" s="120">
        <v>35.223737012999997</v>
      </c>
      <c r="AK54" s="120">
        <v>554.1395360263333</v>
      </c>
      <c r="AL54" s="120">
        <v>83.244726338000007</v>
      </c>
      <c r="AM54" s="100">
        <v>314.56432583966665</v>
      </c>
      <c r="AN54" s="100">
        <v>47911.638728958998</v>
      </c>
      <c r="AO54" s="100">
        <v>65.781681413000001</v>
      </c>
      <c r="AP54" s="100">
        <v>6695.8018733279996</v>
      </c>
      <c r="AQ54" s="120">
        <v>244.030220017</v>
      </c>
      <c r="AR54" s="120">
        <v>2864.9045384199999</v>
      </c>
      <c r="AS54" s="120">
        <v>608.08090067000001</v>
      </c>
      <c r="AT54" s="120">
        <v>51.850442467999997</v>
      </c>
      <c r="AU54" s="120">
        <v>2926.9357717530002</v>
      </c>
      <c r="AV54" s="100">
        <v>9541.7945064720006</v>
      </c>
      <c r="AW54" s="100">
        <v>24029.211232528996</v>
      </c>
      <c r="AX54" s="120">
        <v>6590.3673340669993</v>
      </c>
      <c r="AY54" s="120">
        <v>3467.089264362</v>
      </c>
      <c r="AZ54" s="120">
        <v>6493.0299712449996</v>
      </c>
      <c r="BA54" s="120">
        <v>614.91188916999999</v>
      </c>
      <c r="BB54" s="120">
        <v>499.29387911000003</v>
      </c>
      <c r="BC54" s="120">
        <v>181.306762768</v>
      </c>
      <c r="BD54" s="120">
        <v>5111.4373917869998</v>
      </c>
      <c r="BE54" s="120">
        <v>1071.7747400200001</v>
      </c>
      <c r="BF54" s="100">
        <v>7579.0494352169999</v>
      </c>
    </row>
    <row r="55" spans="1:58" s="29" customFormat="1" x14ac:dyDescent="0.25">
      <c r="A55" s="37" t="s">
        <v>182</v>
      </c>
      <c r="B55" s="59">
        <v>6667.9709891069997</v>
      </c>
      <c r="C55" s="74">
        <v>24.501167574</v>
      </c>
      <c r="D55" s="74">
        <v>1485.4535191710002</v>
      </c>
      <c r="E55" s="60">
        <v>71.051058501</v>
      </c>
      <c r="F55" s="61">
        <v>408.68425305599999</v>
      </c>
      <c r="G55" s="61">
        <v>273.79174496600001</v>
      </c>
      <c r="H55" s="61">
        <v>22.235324610999999</v>
      </c>
      <c r="I55" s="62">
        <v>709.69113803699997</v>
      </c>
      <c r="J55" s="74">
        <v>2582.1621056949998</v>
      </c>
      <c r="K55" s="74">
        <v>2304.7219682270002</v>
      </c>
      <c r="L55" s="60">
        <v>748.50022881699999</v>
      </c>
      <c r="M55" s="61">
        <v>395.45490476700002</v>
      </c>
      <c r="N55" s="61">
        <v>221.121453264</v>
      </c>
      <c r="O55" s="61">
        <v>119.004888311</v>
      </c>
      <c r="P55" s="61">
        <v>160.21219951699999</v>
      </c>
      <c r="Q55" s="61">
        <v>34.018565191</v>
      </c>
      <c r="R55" s="61">
        <v>558.40014832400004</v>
      </c>
      <c r="S55" s="63">
        <v>68.009580036000003</v>
      </c>
      <c r="T55" s="162">
        <v>271.13222844000001</v>
      </c>
      <c r="U55" s="52">
        <v>6781.0115057756666</v>
      </c>
      <c r="V55" s="52">
        <v>27.333098974666669</v>
      </c>
      <c r="W55" s="52">
        <v>1441.4400185056666</v>
      </c>
      <c r="X55" s="121">
        <v>69.177672709333336</v>
      </c>
      <c r="Y55" s="121">
        <v>412.27052031199997</v>
      </c>
      <c r="Z55" s="121">
        <v>243.42127799966667</v>
      </c>
      <c r="AA55" s="121">
        <v>22.324369681666667</v>
      </c>
      <c r="AB55" s="121">
        <v>694.24617780300002</v>
      </c>
      <c r="AC55" s="52">
        <v>2604.9658225919998</v>
      </c>
      <c r="AD55" s="52">
        <v>2391.3080103500001</v>
      </c>
      <c r="AE55" s="121">
        <v>768.25498389299992</v>
      </c>
      <c r="AF55" s="121">
        <v>406.66611420833334</v>
      </c>
      <c r="AG55" s="121">
        <v>276.64437546866668</v>
      </c>
      <c r="AH55" s="121">
        <v>110.22868573766668</v>
      </c>
      <c r="AI55" s="121">
        <v>152.57932432233335</v>
      </c>
      <c r="AJ55" s="121">
        <v>39.954180426000001</v>
      </c>
      <c r="AK55" s="121">
        <v>545.20315530066671</v>
      </c>
      <c r="AL55" s="121">
        <v>91.777190993333321</v>
      </c>
      <c r="AM55" s="52">
        <v>315.96455535333331</v>
      </c>
      <c r="AN55" s="53">
        <v>49211.490900086996</v>
      </c>
      <c r="AO55" s="53">
        <v>144.918828357</v>
      </c>
      <c r="AP55" s="53">
        <v>7201.9104012819998</v>
      </c>
      <c r="AQ55" s="122">
        <v>414.61753814999997</v>
      </c>
      <c r="AR55" s="122">
        <v>3027.2183875259998</v>
      </c>
      <c r="AS55" s="122">
        <v>753.90399794399991</v>
      </c>
      <c r="AT55" s="122">
        <v>49.470018938999999</v>
      </c>
      <c r="AU55" s="122">
        <v>2956.7004587230003</v>
      </c>
      <c r="AV55" s="53">
        <v>9829.0752436559997</v>
      </c>
      <c r="AW55" s="53">
        <v>24756.613341940996</v>
      </c>
      <c r="AX55" s="122">
        <v>6589.7612290019997</v>
      </c>
      <c r="AY55" s="122">
        <v>3763.835740777</v>
      </c>
      <c r="AZ55" s="122">
        <v>6882.7281485200001</v>
      </c>
      <c r="BA55" s="122">
        <v>595.54863874400007</v>
      </c>
      <c r="BB55" s="122">
        <v>486.34614889699998</v>
      </c>
      <c r="BC55" s="122">
        <v>218.31837083900001</v>
      </c>
      <c r="BD55" s="122">
        <v>5242.8527205519995</v>
      </c>
      <c r="BE55" s="122">
        <v>977.22234460999994</v>
      </c>
      <c r="BF55" s="53">
        <v>7278.9730848509989</v>
      </c>
    </row>
    <row r="56" spans="1:58" s="29" customFormat="1" x14ac:dyDescent="0.25">
      <c r="A56" s="37" t="s">
        <v>183</v>
      </c>
      <c r="B56" s="59">
        <v>6109.7997172209998</v>
      </c>
      <c r="C56" s="74">
        <v>10.278147764</v>
      </c>
      <c r="D56" s="74">
        <v>1457.033482521</v>
      </c>
      <c r="E56" s="60">
        <v>61.888729699999999</v>
      </c>
      <c r="F56" s="61">
        <v>438.52169577699999</v>
      </c>
      <c r="G56" s="61">
        <v>239.90700647200001</v>
      </c>
      <c r="H56" s="61">
        <v>23.530021050999999</v>
      </c>
      <c r="I56" s="62">
        <v>693.18602952100002</v>
      </c>
      <c r="J56" s="74">
        <v>2234.306901811</v>
      </c>
      <c r="K56" s="74">
        <v>2166.136931091</v>
      </c>
      <c r="L56" s="60">
        <v>660.05888385100002</v>
      </c>
      <c r="M56" s="61">
        <v>395.92165481199999</v>
      </c>
      <c r="N56" s="61">
        <v>208.31198647400001</v>
      </c>
      <c r="O56" s="61">
        <v>109.01059018399999</v>
      </c>
      <c r="P56" s="61">
        <v>150.98459731599999</v>
      </c>
      <c r="Q56" s="61">
        <v>51.832564587999997</v>
      </c>
      <c r="R56" s="61">
        <v>529.43863771400004</v>
      </c>
      <c r="S56" s="63">
        <v>60.578016151999996</v>
      </c>
      <c r="T56" s="162">
        <v>242.04425403400001</v>
      </c>
      <c r="U56" s="52">
        <v>6391.2800247473324</v>
      </c>
      <c r="V56" s="52">
        <v>14.305267052666666</v>
      </c>
      <c r="W56" s="52">
        <v>1441.7587313373333</v>
      </c>
      <c r="X56" s="121">
        <v>64.800347744333337</v>
      </c>
      <c r="Y56" s="121">
        <v>433.38043058833335</v>
      </c>
      <c r="Z56" s="121">
        <v>237.49378561133332</v>
      </c>
      <c r="AA56" s="121">
        <v>23.111692211666668</v>
      </c>
      <c r="AB56" s="121">
        <v>682.9724751816666</v>
      </c>
      <c r="AC56" s="52">
        <v>2307.5946921333339</v>
      </c>
      <c r="AD56" s="52">
        <v>2333.1242302646669</v>
      </c>
      <c r="AE56" s="121">
        <v>695.23649734566663</v>
      </c>
      <c r="AF56" s="121">
        <v>397.35444198900001</v>
      </c>
      <c r="AG56" s="121">
        <v>273.92559705100001</v>
      </c>
      <c r="AH56" s="121">
        <v>115.11495183166666</v>
      </c>
      <c r="AI56" s="121">
        <v>158.97604795399999</v>
      </c>
      <c r="AJ56" s="121">
        <v>41.935758739666667</v>
      </c>
      <c r="AK56" s="121">
        <v>565.42720286133329</v>
      </c>
      <c r="AL56" s="121">
        <v>85.153732492333333</v>
      </c>
      <c r="AM56" s="52">
        <v>294.49710395933334</v>
      </c>
      <c r="AN56" s="53">
        <v>50594.051799943001</v>
      </c>
      <c r="AO56" s="53">
        <v>49.054765584000002</v>
      </c>
      <c r="AP56" s="53">
        <v>7568.0829454860004</v>
      </c>
      <c r="AQ56" s="122">
        <v>383.79298398100002</v>
      </c>
      <c r="AR56" s="122">
        <v>3336.8888400489996</v>
      </c>
      <c r="AS56" s="122">
        <v>649.29053631499994</v>
      </c>
      <c r="AT56" s="122">
        <v>40.227784275000005</v>
      </c>
      <c r="AU56" s="122">
        <v>3157.8828008660003</v>
      </c>
      <c r="AV56" s="53">
        <v>9730.2738299440007</v>
      </c>
      <c r="AW56" s="53">
        <v>25794.344654679997</v>
      </c>
      <c r="AX56" s="122">
        <v>6438.8512049159999</v>
      </c>
      <c r="AY56" s="122">
        <v>3852.1905700359994</v>
      </c>
      <c r="AZ56" s="122">
        <v>7647.6291784069999</v>
      </c>
      <c r="BA56" s="122">
        <v>763.39015593399995</v>
      </c>
      <c r="BB56" s="122">
        <v>551.88996163299998</v>
      </c>
      <c r="BC56" s="122">
        <v>215.65339274999999</v>
      </c>
      <c r="BD56" s="122">
        <v>5198.2536537719998</v>
      </c>
      <c r="BE56" s="122">
        <v>1126.486537232</v>
      </c>
      <c r="BF56" s="53">
        <v>7452.2956042489996</v>
      </c>
    </row>
    <row r="57" spans="1:58" s="29" customFormat="1" x14ac:dyDescent="0.25">
      <c r="A57" s="37" t="s">
        <v>184</v>
      </c>
      <c r="B57" s="59">
        <v>6129.8129525170007</v>
      </c>
      <c r="C57" s="74">
        <v>16.742418757999999</v>
      </c>
      <c r="D57" s="74">
        <v>1467.0980129070001</v>
      </c>
      <c r="E57" s="60">
        <v>75.681848936999998</v>
      </c>
      <c r="F57" s="61">
        <v>410.25481708900003</v>
      </c>
      <c r="G57" s="61">
        <v>234.058378401</v>
      </c>
      <c r="H57" s="61">
        <v>24.064253942000001</v>
      </c>
      <c r="I57" s="62">
        <v>723.03871453800002</v>
      </c>
      <c r="J57" s="74">
        <v>2245.2123024749999</v>
      </c>
      <c r="K57" s="74">
        <v>2141.290205922</v>
      </c>
      <c r="L57" s="60">
        <v>699.94446814599996</v>
      </c>
      <c r="M57" s="61">
        <v>362.76153119600002</v>
      </c>
      <c r="N57" s="61">
        <v>200.310351712</v>
      </c>
      <c r="O57" s="61">
        <v>84.437239491</v>
      </c>
      <c r="P57" s="61">
        <v>161.375976052</v>
      </c>
      <c r="Q57" s="61">
        <v>47.895484805000002</v>
      </c>
      <c r="R57" s="61">
        <v>514.50613601099997</v>
      </c>
      <c r="S57" s="63">
        <v>70.059018508999998</v>
      </c>
      <c r="T57" s="162">
        <v>259.47001245500002</v>
      </c>
      <c r="U57" s="52">
        <v>6294.7902562923337</v>
      </c>
      <c r="V57" s="52">
        <v>14.777248447666667</v>
      </c>
      <c r="W57" s="52">
        <v>1434.9125357563335</v>
      </c>
      <c r="X57" s="121">
        <v>64.194355004999991</v>
      </c>
      <c r="Y57" s="121">
        <v>414.84327435899996</v>
      </c>
      <c r="Z57" s="121">
        <v>222.09727776733334</v>
      </c>
      <c r="AA57" s="121">
        <v>22.468947083999996</v>
      </c>
      <c r="AB57" s="121">
        <v>711.30868154100006</v>
      </c>
      <c r="AC57" s="52">
        <v>2220.2477259419998</v>
      </c>
      <c r="AD57" s="52">
        <v>2319.961549625667</v>
      </c>
      <c r="AE57" s="121">
        <v>766.60914483466661</v>
      </c>
      <c r="AF57" s="121">
        <v>396.64272389333337</v>
      </c>
      <c r="AG57" s="121">
        <v>238.07381333266667</v>
      </c>
      <c r="AH57" s="121">
        <v>101.15423254766665</v>
      </c>
      <c r="AI57" s="121">
        <v>150.45647182733333</v>
      </c>
      <c r="AJ57" s="121">
        <v>41.009334822</v>
      </c>
      <c r="AK57" s="121">
        <v>546.29677566433338</v>
      </c>
      <c r="AL57" s="121">
        <v>79.719052703666662</v>
      </c>
      <c r="AM57" s="52">
        <v>304.89119652066665</v>
      </c>
      <c r="AN57" s="53">
        <v>52075.763242464003</v>
      </c>
      <c r="AO57" s="53">
        <v>50.138933065000003</v>
      </c>
      <c r="AP57" s="53">
        <v>7511.4926914219996</v>
      </c>
      <c r="AQ57" s="122">
        <v>460.42316585900005</v>
      </c>
      <c r="AR57" s="122">
        <v>3245.9112665170001</v>
      </c>
      <c r="AS57" s="122">
        <v>634.73892163100004</v>
      </c>
      <c r="AT57" s="122">
        <v>51.714267261000003</v>
      </c>
      <c r="AU57" s="122">
        <v>3118.7050701540002</v>
      </c>
      <c r="AV57" s="53">
        <v>9838.3355682540005</v>
      </c>
      <c r="AW57" s="53">
        <v>26445.445479894002</v>
      </c>
      <c r="AX57" s="122">
        <v>8852.7889497369997</v>
      </c>
      <c r="AY57" s="122">
        <v>3595.0138648940001</v>
      </c>
      <c r="AZ57" s="122">
        <v>5880.848499529</v>
      </c>
      <c r="BA57" s="122">
        <v>944.85912617899999</v>
      </c>
      <c r="BB57" s="122">
        <v>554.26175798399993</v>
      </c>
      <c r="BC57" s="122">
        <v>231.23173693199999</v>
      </c>
      <c r="BD57" s="122">
        <v>5398.3549893480003</v>
      </c>
      <c r="BE57" s="122">
        <v>988.08655529100008</v>
      </c>
      <c r="BF57" s="53">
        <v>8230.3505698289991</v>
      </c>
    </row>
    <row r="58" spans="1:58" s="105" customFormat="1" x14ac:dyDescent="0.25">
      <c r="A58" s="98" t="s">
        <v>185</v>
      </c>
      <c r="B58" s="99">
        <v>6279.2459360129997</v>
      </c>
      <c r="C58" s="100">
        <v>20.748483811</v>
      </c>
      <c r="D58" s="100">
        <v>1395.770104837</v>
      </c>
      <c r="E58" s="101">
        <v>70.687373414999996</v>
      </c>
      <c r="F58" s="102">
        <v>373.34064528799996</v>
      </c>
      <c r="G58" s="102">
        <v>236.08056941500001</v>
      </c>
      <c r="H58" s="102">
        <v>25.659713906</v>
      </c>
      <c r="I58" s="103">
        <v>690.00180281300004</v>
      </c>
      <c r="J58" s="100">
        <v>2443.6005869320002</v>
      </c>
      <c r="K58" s="100">
        <v>2129.1687768789998</v>
      </c>
      <c r="L58" s="101">
        <v>575.11909183700004</v>
      </c>
      <c r="M58" s="102">
        <v>441.145403079</v>
      </c>
      <c r="N58" s="102">
        <v>226.953895786</v>
      </c>
      <c r="O58" s="102">
        <v>112.452486201</v>
      </c>
      <c r="P58" s="102">
        <v>146.84037831800001</v>
      </c>
      <c r="Q58" s="102">
        <v>37.159801051000002</v>
      </c>
      <c r="R58" s="102">
        <v>527.33305369300001</v>
      </c>
      <c r="S58" s="104">
        <v>62.164666914000001</v>
      </c>
      <c r="T58" s="163">
        <v>289.95798355400001</v>
      </c>
      <c r="U58" s="100">
        <v>6400.5467867143334</v>
      </c>
      <c r="V58" s="100">
        <v>22.629985941333331</v>
      </c>
      <c r="W58" s="100">
        <v>1381.1997124273332</v>
      </c>
      <c r="X58" s="120">
        <v>72.963131348999994</v>
      </c>
      <c r="Y58" s="120">
        <v>392.80440286633331</v>
      </c>
      <c r="Z58" s="120">
        <v>229.97736322333333</v>
      </c>
      <c r="AA58" s="120">
        <v>24.653551542000002</v>
      </c>
      <c r="AB58" s="120">
        <v>660.80126344666667</v>
      </c>
      <c r="AC58" s="100">
        <v>2350.877956785333</v>
      </c>
      <c r="AD58" s="100">
        <v>2326.6106980569998</v>
      </c>
      <c r="AE58" s="120">
        <v>652.54682874566663</v>
      </c>
      <c r="AF58" s="120">
        <v>429.43254222299993</v>
      </c>
      <c r="AG58" s="120">
        <v>261.33115334533335</v>
      </c>
      <c r="AH58" s="120">
        <v>114.81821564633333</v>
      </c>
      <c r="AI58" s="120">
        <v>160.35582019566667</v>
      </c>
      <c r="AJ58" s="120">
        <v>39.881993051333332</v>
      </c>
      <c r="AK58" s="120">
        <v>566.74591091833338</v>
      </c>
      <c r="AL58" s="120">
        <v>101.49823393133333</v>
      </c>
      <c r="AM58" s="100">
        <v>319.22843350333335</v>
      </c>
      <c r="AN58" s="100">
        <v>51325.285743242006</v>
      </c>
      <c r="AO58" s="100">
        <v>96.74744613</v>
      </c>
      <c r="AP58" s="100">
        <v>7714.6792567659995</v>
      </c>
      <c r="AQ58" s="120">
        <v>520.13643287800005</v>
      </c>
      <c r="AR58" s="120">
        <v>3269.2478444489998</v>
      </c>
      <c r="AS58" s="120">
        <v>502.73648723700001</v>
      </c>
      <c r="AT58" s="120">
        <v>41.275591792</v>
      </c>
      <c r="AU58" s="120">
        <v>3381.2829004100004</v>
      </c>
      <c r="AV58" s="100">
        <v>10171.497629185</v>
      </c>
      <c r="AW58" s="100">
        <v>25389.048889370995</v>
      </c>
      <c r="AX58" s="120">
        <v>6891.9256621129998</v>
      </c>
      <c r="AY58" s="120">
        <v>4131.6512980940006</v>
      </c>
      <c r="AZ58" s="120">
        <v>6165.0138336939999</v>
      </c>
      <c r="BA58" s="120">
        <v>1201.7084001359999</v>
      </c>
      <c r="BB58" s="120">
        <v>511.39575387900004</v>
      </c>
      <c r="BC58" s="120">
        <v>225.43852435600002</v>
      </c>
      <c r="BD58" s="120">
        <v>5293.555071754</v>
      </c>
      <c r="BE58" s="120">
        <v>968.36034534500004</v>
      </c>
      <c r="BF58" s="100">
        <v>7953.3125217899997</v>
      </c>
    </row>
    <row r="59" spans="1:58" s="29" customFormat="1" x14ac:dyDescent="0.25">
      <c r="A59" s="37" t="s">
        <v>186</v>
      </c>
      <c r="B59" s="59">
        <v>6071.9873993680003</v>
      </c>
      <c r="C59" s="74">
        <v>20.72532494</v>
      </c>
      <c r="D59" s="74">
        <v>1456.297642992</v>
      </c>
      <c r="E59" s="60">
        <v>56.118268065999999</v>
      </c>
      <c r="F59" s="61">
        <v>376.73793464300002</v>
      </c>
      <c r="G59" s="61">
        <v>159.081319511</v>
      </c>
      <c r="H59" s="61">
        <v>95.658931615</v>
      </c>
      <c r="I59" s="62">
        <v>768.70118915700004</v>
      </c>
      <c r="J59" s="74">
        <v>2294.0923392059999</v>
      </c>
      <c r="K59" s="74">
        <v>2047.6860352570004</v>
      </c>
      <c r="L59" s="60">
        <v>560.78232590000005</v>
      </c>
      <c r="M59" s="61">
        <v>404.48581526100003</v>
      </c>
      <c r="N59" s="61">
        <v>224.56322773100001</v>
      </c>
      <c r="O59" s="61">
        <v>78.497041818</v>
      </c>
      <c r="P59" s="61">
        <v>128.48919757499999</v>
      </c>
      <c r="Q59" s="61">
        <v>35.375724445000003</v>
      </c>
      <c r="R59" s="61">
        <v>549.71530974300003</v>
      </c>
      <c r="S59" s="63">
        <v>65.777392784</v>
      </c>
      <c r="T59" s="162">
        <v>253.18605697300001</v>
      </c>
      <c r="U59" s="52">
        <v>6210.8821125976656</v>
      </c>
      <c r="V59" s="52">
        <v>18.450589898333334</v>
      </c>
      <c r="W59" s="52">
        <v>1439.5523168766667</v>
      </c>
      <c r="X59" s="121">
        <v>65.435947750666671</v>
      </c>
      <c r="Y59" s="121">
        <v>391.36795544366669</v>
      </c>
      <c r="Z59" s="121">
        <v>215.601285547</v>
      </c>
      <c r="AA59" s="121">
        <v>49.539120215333334</v>
      </c>
      <c r="AB59" s="121">
        <v>717.60800792000009</v>
      </c>
      <c r="AC59" s="52">
        <v>2324.3453165180003</v>
      </c>
      <c r="AD59" s="52">
        <v>2132.6438902449995</v>
      </c>
      <c r="AE59" s="121">
        <v>572.66459501099996</v>
      </c>
      <c r="AF59" s="121">
        <v>434.53499311166667</v>
      </c>
      <c r="AG59" s="121">
        <v>267.77241736733333</v>
      </c>
      <c r="AH59" s="121">
        <v>92.426668695333333</v>
      </c>
      <c r="AI59" s="121">
        <v>142.53303235533335</v>
      </c>
      <c r="AJ59" s="121">
        <v>35.469989732333339</v>
      </c>
      <c r="AK59" s="121">
        <v>505.86845653433335</v>
      </c>
      <c r="AL59" s="121">
        <v>81.373737437666662</v>
      </c>
      <c r="AM59" s="52">
        <v>295.88999905966665</v>
      </c>
      <c r="AN59" s="53">
        <v>50457.305986287996</v>
      </c>
      <c r="AO59" s="53">
        <v>100.373604207</v>
      </c>
      <c r="AP59" s="53">
        <v>7817.9001618540005</v>
      </c>
      <c r="AQ59" s="122">
        <v>426.555304998</v>
      </c>
      <c r="AR59" s="122">
        <v>3479.734414087</v>
      </c>
      <c r="AS59" s="122">
        <v>495.58747089500002</v>
      </c>
      <c r="AT59" s="122">
        <v>51.221623201</v>
      </c>
      <c r="AU59" s="122">
        <v>3364.8013486729997</v>
      </c>
      <c r="AV59" s="53">
        <v>9834.9590585379992</v>
      </c>
      <c r="AW59" s="53">
        <v>24939.217164522001</v>
      </c>
      <c r="AX59" s="122">
        <v>6365.4254585979998</v>
      </c>
      <c r="AY59" s="122">
        <v>4264.4243539009994</v>
      </c>
      <c r="AZ59" s="122">
        <v>5633.3004420099996</v>
      </c>
      <c r="BA59" s="122">
        <v>1007.7060253339999</v>
      </c>
      <c r="BB59" s="122">
        <v>1067.4677552590001</v>
      </c>
      <c r="BC59" s="122">
        <v>243.22725885400001</v>
      </c>
      <c r="BD59" s="122">
        <v>5358.6600072330002</v>
      </c>
      <c r="BE59" s="122">
        <v>999.00586333299998</v>
      </c>
      <c r="BF59" s="53">
        <v>7764.8559971669993</v>
      </c>
    </row>
    <row r="60" spans="1:58" s="29" customFormat="1" x14ac:dyDescent="0.25">
      <c r="A60" s="37" t="s">
        <v>187</v>
      </c>
      <c r="B60" s="59">
        <v>5948.3151820319999</v>
      </c>
      <c r="C60" s="74">
        <v>21.802127083999999</v>
      </c>
      <c r="D60" s="74">
        <v>1562.1421668630001</v>
      </c>
      <c r="E60" s="60">
        <v>64.920600831000002</v>
      </c>
      <c r="F60" s="61">
        <v>396.39713168600002</v>
      </c>
      <c r="G60" s="61">
        <v>209.92235326599999</v>
      </c>
      <c r="H60" s="61">
        <v>92.867104319000006</v>
      </c>
      <c r="I60" s="62">
        <v>798.03497676100005</v>
      </c>
      <c r="J60" s="74">
        <v>2035.0610823110001</v>
      </c>
      <c r="K60" s="74">
        <v>2079.4379507919998</v>
      </c>
      <c r="L60" s="60">
        <v>486.67183867900002</v>
      </c>
      <c r="M60" s="61">
        <v>463.36971372800002</v>
      </c>
      <c r="N60" s="61">
        <v>244.639049801</v>
      </c>
      <c r="O60" s="61">
        <v>77.159992758000001</v>
      </c>
      <c r="P60" s="61">
        <v>125.3703627</v>
      </c>
      <c r="Q60" s="61">
        <v>52.073855547000001</v>
      </c>
      <c r="R60" s="61">
        <v>584.09165775400004</v>
      </c>
      <c r="S60" s="63">
        <v>46.061479824999999</v>
      </c>
      <c r="T60" s="162">
        <v>249.871854982</v>
      </c>
      <c r="U60" s="52">
        <v>6027.0839844233342</v>
      </c>
      <c r="V60" s="52">
        <v>20.807337015333331</v>
      </c>
      <c r="W60" s="52">
        <v>1477.3031446436664</v>
      </c>
      <c r="X60" s="121">
        <v>62.616435469333332</v>
      </c>
      <c r="Y60" s="121">
        <v>391.52575088433332</v>
      </c>
      <c r="Z60" s="121">
        <v>169.96157597433333</v>
      </c>
      <c r="AA60" s="121">
        <v>96.723565061999992</v>
      </c>
      <c r="AB60" s="121">
        <v>756.47581725366661</v>
      </c>
      <c r="AC60" s="52">
        <v>2119.4448463453332</v>
      </c>
      <c r="AD60" s="52">
        <v>2114.2101417723334</v>
      </c>
      <c r="AE60" s="121">
        <v>510.21268911566659</v>
      </c>
      <c r="AF60" s="121">
        <v>456.58529312366664</v>
      </c>
      <c r="AG60" s="121">
        <v>252.58071656133333</v>
      </c>
      <c r="AH60" s="121">
        <v>101.71660272833333</v>
      </c>
      <c r="AI60" s="121">
        <v>139.65416104033332</v>
      </c>
      <c r="AJ60" s="121">
        <v>39.955066035000009</v>
      </c>
      <c r="AK60" s="121">
        <v>537.46362337133337</v>
      </c>
      <c r="AL60" s="121">
        <v>76.04198979666667</v>
      </c>
      <c r="AM60" s="52">
        <v>295.31851464666664</v>
      </c>
      <c r="AN60" s="53">
        <v>48817.581063001999</v>
      </c>
      <c r="AO60" s="53">
        <v>78.696886108000001</v>
      </c>
      <c r="AP60" s="53">
        <v>7710.6672292080002</v>
      </c>
      <c r="AQ60" s="122">
        <v>443.27250863199998</v>
      </c>
      <c r="AR60" s="122">
        <v>3241.1646261320002</v>
      </c>
      <c r="AS60" s="122">
        <v>438.70146593599998</v>
      </c>
      <c r="AT60" s="122">
        <v>69.001572676999999</v>
      </c>
      <c r="AU60" s="122">
        <v>3518.5270558310003</v>
      </c>
      <c r="AV60" s="53">
        <v>8572.0675424539986</v>
      </c>
      <c r="AW60" s="53">
        <v>24836.643000995999</v>
      </c>
      <c r="AX60" s="122">
        <v>6387.0329964929997</v>
      </c>
      <c r="AY60" s="122">
        <v>4365.7637699229999</v>
      </c>
      <c r="AZ60" s="122">
        <v>4636.6618100800006</v>
      </c>
      <c r="BA60" s="122">
        <v>1953.3425288849999</v>
      </c>
      <c r="BB60" s="122">
        <v>1194.627992236</v>
      </c>
      <c r="BC60" s="122">
        <v>299.01442284000001</v>
      </c>
      <c r="BD60" s="122">
        <v>4936.0629706959999</v>
      </c>
      <c r="BE60" s="122">
        <v>1064.1365098429999</v>
      </c>
      <c r="BF60" s="53">
        <v>7619.506404236</v>
      </c>
    </row>
    <row r="61" spans="1:58" s="29" customFormat="1" x14ac:dyDescent="0.25">
      <c r="A61" s="37" t="s">
        <v>188</v>
      </c>
      <c r="B61" s="59">
        <v>5595.855763818</v>
      </c>
      <c r="C61" s="74">
        <v>13.593241262999999</v>
      </c>
      <c r="D61" s="74">
        <v>1472.5770976889999</v>
      </c>
      <c r="E61" s="60">
        <v>63.458688359999996</v>
      </c>
      <c r="F61" s="61">
        <v>370.43400697599998</v>
      </c>
      <c r="G61" s="61">
        <v>182.110734323</v>
      </c>
      <c r="H61" s="61">
        <v>83.341837534000007</v>
      </c>
      <c r="I61" s="62">
        <v>773.23183049600004</v>
      </c>
      <c r="J61" s="74">
        <v>2026.1569601660001</v>
      </c>
      <c r="K61" s="74">
        <v>1872.1129310629997</v>
      </c>
      <c r="L61" s="60">
        <v>527.67688972600001</v>
      </c>
      <c r="M61" s="61">
        <v>432.08836409399999</v>
      </c>
      <c r="N61" s="61">
        <v>166.46357432400001</v>
      </c>
      <c r="O61" s="61">
        <v>97.090773560000002</v>
      </c>
      <c r="P61" s="61">
        <v>103.125395291</v>
      </c>
      <c r="Q61" s="61">
        <v>28.272354106000002</v>
      </c>
      <c r="R61" s="61">
        <v>441.04139608499997</v>
      </c>
      <c r="S61" s="63">
        <v>76.354183876999997</v>
      </c>
      <c r="T61" s="162">
        <v>211.41553363700001</v>
      </c>
      <c r="U61" s="52">
        <v>5899.7854329016673</v>
      </c>
      <c r="V61" s="52">
        <v>14.840267787333334</v>
      </c>
      <c r="W61" s="52">
        <v>1501.4698904439999</v>
      </c>
      <c r="X61" s="121">
        <v>69.029104918333346</v>
      </c>
      <c r="Y61" s="121">
        <v>390.11157152166669</v>
      </c>
      <c r="Z61" s="121">
        <v>190.97910707966665</v>
      </c>
      <c r="AA61" s="121">
        <v>92.166686021333319</v>
      </c>
      <c r="AB61" s="121">
        <v>759.18342090299996</v>
      </c>
      <c r="AC61" s="52">
        <v>2056.1119644193336</v>
      </c>
      <c r="AD61" s="52">
        <v>2069.3845667746664</v>
      </c>
      <c r="AE61" s="121">
        <v>516.97291744733332</v>
      </c>
      <c r="AF61" s="121">
        <v>487.31048044999994</v>
      </c>
      <c r="AG61" s="121">
        <v>245.84298048233336</v>
      </c>
      <c r="AH61" s="121">
        <v>117.08888895733332</v>
      </c>
      <c r="AI61" s="121">
        <v>118.10443730333333</v>
      </c>
      <c r="AJ61" s="121">
        <v>29.983762919</v>
      </c>
      <c r="AK61" s="121">
        <v>484.79462080766666</v>
      </c>
      <c r="AL61" s="121">
        <v>69.286478407666664</v>
      </c>
      <c r="AM61" s="52">
        <v>257.97874347633336</v>
      </c>
      <c r="AN61" s="53">
        <v>46666.137273953995</v>
      </c>
      <c r="AO61" s="53">
        <v>63.158205475999999</v>
      </c>
      <c r="AP61" s="53">
        <v>7642.3869542609991</v>
      </c>
      <c r="AQ61" s="122">
        <v>530.00571523400004</v>
      </c>
      <c r="AR61" s="122">
        <v>3325.671976786</v>
      </c>
      <c r="AS61" s="122">
        <v>390.10437392400001</v>
      </c>
      <c r="AT61" s="122">
        <v>69.300792954000002</v>
      </c>
      <c r="AU61" s="122">
        <v>3327.3040953630002</v>
      </c>
      <c r="AV61" s="53">
        <v>8448.7597177110001</v>
      </c>
      <c r="AW61" s="53">
        <v>24026.575982853003</v>
      </c>
      <c r="AX61" s="122">
        <v>6142.4698987029997</v>
      </c>
      <c r="AY61" s="122">
        <v>4395.5499225080002</v>
      </c>
      <c r="AZ61" s="122">
        <v>4626.3188154990003</v>
      </c>
      <c r="BA61" s="122">
        <v>1986.318198578</v>
      </c>
      <c r="BB61" s="122">
        <v>921.67955338200011</v>
      </c>
      <c r="BC61" s="122">
        <v>197.40214558899999</v>
      </c>
      <c r="BD61" s="122">
        <v>4628.918608766</v>
      </c>
      <c r="BE61" s="122">
        <v>1127.918839828</v>
      </c>
      <c r="BF61" s="53">
        <v>6485.256413653</v>
      </c>
    </row>
    <row r="62" spans="1:58" s="105" customFormat="1" x14ac:dyDescent="0.25">
      <c r="A62" s="98" t="s">
        <v>189</v>
      </c>
      <c r="B62" s="99">
        <v>5462.3799921079999</v>
      </c>
      <c r="C62" s="100">
        <v>17.526999768</v>
      </c>
      <c r="D62" s="100">
        <v>1480.4436941869999</v>
      </c>
      <c r="E62" s="101">
        <v>61.598709159000002</v>
      </c>
      <c r="F62" s="102">
        <v>374.31697886500001</v>
      </c>
      <c r="G62" s="102">
        <v>181.885615194</v>
      </c>
      <c r="H62" s="102">
        <v>67.907028921000006</v>
      </c>
      <c r="I62" s="103">
        <v>794.73536204799996</v>
      </c>
      <c r="J62" s="100">
        <v>1885.2631243660001</v>
      </c>
      <c r="K62" s="100">
        <v>1870.0135857999999</v>
      </c>
      <c r="L62" s="101">
        <v>545.33661800899995</v>
      </c>
      <c r="M62" s="102">
        <v>426.785043524</v>
      </c>
      <c r="N62" s="102">
        <v>197.42641817500001</v>
      </c>
      <c r="O62" s="102">
        <v>68.341796278999993</v>
      </c>
      <c r="P62" s="102">
        <v>91.838450123000001</v>
      </c>
      <c r="Q62" s="102">
        <v>28.556879861999999</v>
      </c>
      <c r="R62" s="102">
        <v>463.98484785599999</v>
      </c>
      <c r="S62" s="104">
        <v>47.743531972</v>
      </c>
      <c r="T62" s="163">
        <v>209.13258798699999</v>
      </c>
      <c r="U62" s="100">
        <v>5602.1073081043332</v>
      </c>
      <c r="V62" s="100">
        <v>17.083446303666666</v>
      </c>
      <c r="W62" s="100">
        <v>1453.632867798</v>
      </c>
      <c r="X62" s="120">
        <v>62.211746513666668</v>
      </c>
      <c r="Y62" s="120">
        <v>382.91784071966669</v>
      </c>
      <c r="Z62" s="120">
        <v>180.03776037666668</v>
      </c>
      <c r="AA62" s="120">
        <v>72.62230104033334</v>
      </c>
      <c r="AB62" s="120">
        <v>755.84321914766667</v>
      </c>
      <c r="AC62" s="100">
        <v>1910.7745363883334</v>
      </c>
      <c r="AD62" s="100">
        <v>1988.275373430333</v>
      </c>
      <c r="AE62" s="120">
        <v>530.1934533276667</v>
      </c>
      <c r="AF62" s="120">
        <v>430.31117279733331</v>
      </c>
      <c r="AG62" s="120">
        <v>231.26148560833334</v>
      </c>
      <c r="AH62" s="120">
        <v>100.87280200799999</v>
      </c>
      <c r="AI62" s="120">
        <v>112.78474889333334</v>
      </c>
      <c r="AJ62" s="120">
        <v>25.687572696666667</v>
      </c>
      <c r="AK62" s="120">
        <v>470.80305237033332</v>
      </c>
      <c r="AL62" s="120">
        <v>86.361085728666652</v>
      </c>
      <c r="AM62" s="100">
        <v>232.34108418400001</v>
      </c>
      <c r="AN62" s="100">
        <v>46373.151242305001</v>
      </c>
      <c r="AO62" s="100">
        <v>70.278343231000008</v>
      </c>
      <c r="AP62" s="100">
        <v>7352.0274165690007</v>
      </c>
      <c r="AQ62" s="120">
        <v>478.743912024</v>
      </c>
      <c r="AR62" s="120">
        <v>3072.2573477659998</v>
      </c>
      <c r="AS62" s="120">
        <v>401.59669471299998</v>
      </c>
      <c r="AT62" s="120">
        <v>62.497397475</v>
      </c>
      <c r="AU62" s="120">
        <v>3336.9320645910002</v>
      </c>
      <c r="AV62" s="100">
        <v>8413.8797517759995</v>
      </c>
      <c r="AW62" s="100">
        <v>24328.855102132999</v>
      </c>
      <c r="AX62" s="120">
        <v>6039.1631170740002</v>
      </c>
      <c r="AY62" s="120">
        <v>4047.3909231540001</v>
      </c>
      <c r="AZ62" s="120">
        <v>4352.5977441409996</v>
      </c>
      <c r="BA62" s="120">
        <v>1901.7600905669999</v>
      </c>
      <c r="BB62" s="120">
        <v>1495.322110889</v>
      </c>
      <c r="BC62" s="120">
        <v>155.54199886499998</v>
      </c>
      <c r="BD62" s="120">
        <v>4793.8257725470003</v>
      </c>
      <c r="BE62" s="120">
        <v>1543.253344896</v>
      </c>
      <c r="BF62" s="100">
        <v>6208.1106285960004</v>
      </c>
    </row>
    <row r="63" spans="1:58" s="29" customFormat="1" x14ac:dyDescent="0.25">
      <c r="A63" s="37" t="s">
        <v>190</v>
      </c>
      <c r="B63" s="59">
        <v>5922.6388921429998</v>
      </c>
      <c r="C63" s="74">
        <v>16.380902859999999</v>
      </c>
      <c r="D63" s="74">
        <v>1716.0736095279999</v>
      </c>
      <c r="E63" s="60">
        <v>72.762111404999999</v>
      </c>
      <c r="F63" s="61">
        <v>377.116173489</v>
      </c>
      <c r="G63" s="61">
        <v>187.453663734</v>
      </c>
      <c r="H63" s="61">
        <v>81.576672189999996</v>
      </c>
      <c r="I63" s="62">
        <v>997.16498870999999</v>
      </c>
      <c r="J63" s="74">
        <v>2075.1659725599998</v>
      </c>
      <c r="K63" s="74">
        <v>1888.5445502479997</v>
      </c>
      <c r="L63" s="60">
        <v>527.76225496300003</v>
      </c>
      <c r="M63" s="61">
        <v>440.19401464399999</v>
      </c>
      <c r="N63" s="61">
        <v>230.63148243099999</v>
      </c>
      <c r="O63" s="61">
        <v>83.102447201000004</v>
      </c>
      <c r="P63" s="61">
        <v>84.579659496999994</v>
      </c>
      <c r="Q63" s="61">
        <v>25.493574293000002</v>
      </c>
      <c r="R63" s="61">
        <v>433.60425779600001</v>
      </c>
      <c r="S63" s="63">
        <v>63.176859423000003</v>
      </c>
      <c r="T63" s="162">
        <v>226.473856947</v>
      </c>
      <c r="U63" s="52">
        <v>5994.4743431973329</v>
      </c>
      <c r="V63" s="52">
        <v>17.194695906666666</v>
      </c>
      <c r="W63" s="52">
        <v>1594.2961514073334</v>
      </c>
      <c r="X63" s="121">
        <v>67.474216822666662</v>
      </c>
      <c r="Y63" s="121">
        <v>379.81963016033336</v>
      </c>
      <c r="Z63" s="121">
        <v>191.87026201666666</v>
      </c>
      <c r="AA63" s="121">
        <v>74.799750720999995</v>
      </c>
      <c r="AB63" s="121">
        <v>880.33229168666674</v>
      </c>
      <c r="AC63" s="52">
        <v>2002.8741590406664</v>
      </c>
      <c r="AD63" s="52">
        <v>2125.6687214713338</v>
      </c>
      <c r="AE63" s="121">
        <v>579.00607261100004</v>
      </c>
      <c r="AF63" s="121">
        <v>458.85660288000003</v>
      </c>
      <c r="AG63" s="121">
        <v>245.66368345066667</v>
      </c>
      <c r="AH63" s="121">
        <v>83.398835894000001</v>
      </c>
      <c r="AI63" s="121">
        <v>107.72795667633333</v>
      </c>
      <c r="AJ63" s="121">
        <v>25.307770169666668</v>
      </c>
      <c r="AK63" s="121">
        <v>532.20256372599999</v>
      </c>
      <c r="AL63" s="121">
        <v>93.505236063666658</v>
      </c>
      <c r="AM63" s="52">
        <v>254.44061537133334</v>
      </c>
      <c r="AN63" s="53">
        <v>49923.057083030006</v>
      </c>
      <c r="AO63" s="53">
        <v>58.515043753999997</v>
      </c>
      <c r="AP63" s="53">
        <v>8549.0541409190009</v>
      </c>
      <c r="AQ63" s="122">
        <v>595.06000788699998</v>
      </c>
      <c r="AR63" s="122">
        <v>3015.8729937890002</v>
      </c>
      <c r="AS63" s="122">
        <v>439.68717076599995</v>
      </c>
      <c r="AT63" s="122">
        <v>77.512475097999996</v>
      </c>
      <c r="AU63" s="122">
        <v>4420.9214933789999</v>
      </c>
      <c r="AV63" s="53">
        <v>9246.6089622689997</v>
      </c>
      <c r="AW63" s="53">
        <v>25046.024032742</v>
      </c>
      <c r="AX63" s="122">
        <v>7200.5908031050003</v>
      </c>
      <c r="AY63" s="122">
        <v>4674.5006485710001</v>
      </c>
      <c r="AZ63" s="122">
        <v>4207.9391456159992</v>
      </c>
      <c r="BA63" s="122">
        <v>1033.979694289</v>
      </c>
      <c r="BB63" s="122">
        <v>1327.4647849</v>
      </c>
      <c r="BC63" s="122">
        <v>172.32385819300001</v>
      </c>
      <c r="BD63" s="122">
        <v>5161.6467420949994</v>
      </c>
      <c r="BE63" s="122">
        <v>1267.578355973</v>
      </c>
      <c r="BF63" s="53">
        <v>7022.8549033460004</v>
      </c>
    </row>
    <row r="64" spans="1:58" s="29" customFormat="1" x14ac:dyDescent="0.25">
      <c r="A64" s="37" t="s">
        <v>191</v>
      </c>
      <c r="B64" s="59">
        <v>6099.746802359</v>
      </c>
      <c r="C64" s="74">
        <v>18.252000988999999</v>
      </c>
      <c r="D64" s="74">
        <v>1599.444532985</v>
      </c>
      <c r="E64" s="60">
        <v>81.094553149000006</v>
      </c>
      <c r="F64" s="61">
        <v>395.92415167500002</v>
      </c>
      <c r="G64" s="61">
        <v>194.684359188</v>
      </c>
      <c r="H64" s="61">
        <v>69.472380830999995</v>
      </c>
      <c r="I64" s="62">
        <v>858.26908814199999</v>
      </c>
      <c r="J64" s="74">
        <v>2305.067900945</v>
      </c>
      <c r="K64" s="74">
        <v>1978.996072984</v>
      </c>
      <c r="L64" s="60">
        <v>602.41303316400001</v>
      </c>
      <c r="M64" s="61">
        <v>395.36148945299999</v>
      </c>
      <c r="N64" s="61">
        <v>229.20974814499999</v>
      </c>
      <c r="O64" s="61">
        <v>75.507698396999999</v>
      </c>
      <c r="P64" s="61">
        <v>90.633074108000002</v>
      </c>
      <c r="Q64" s="61">
        <v>28.214469605000001</v>
      </c>
      <c r="R64" s="61">
        <v>464.27922958200003</v>
      </c>
      <c r="S64" s="63">
        <v>93.377330529999995</v>
      </c>
      <c r="T64" s="162">
        <v>197.986294456</v>
      </c>
      <c r="U64" s="52">
        <v>6118.9075646780002</v>
      </c>
      <c r="V64" s="52">
        <v>18.480476570666667</v>
      </c>
      <c r="W64" s="52">
        <v>1602.7119755213334</v>
      </c>
      <c r="X64" s="121">
        <v>77.641063195000001</v>
      </c>
      <c r="Y64" s="121">
        <v>377.91296092833335</v>
      </c>
      <c r="Z64" s="121">
        <v>196.29052596666668</v>
      </c>
      <c r="AA64" s="121">
        <v>75.484563359666666</v>
      </c>
      <c r="AB64" s="121">
        <v>875.38286207166664</v>
      </c>
      <c r="AC64" s="52">
        <v>2219.7568645779997</v>
      </c>
      <c r="AD64" s="52">
        <v>2041.3629894853334</v>
      </c>
      <c r="AE64" s="121">
        <v>595.88070000366668</v>
      </c>
      <c r="AF64" s="121">
        <v>420.29192885900005</v>
      </c>
      <c r="AG64" s="121">
        <v>261.63456968200001</v>
      </c>
      <c r="AH64" s="121">
        <v>92.613249763666673</v>
      </c>
      <c r="AI64" s="121">
        <v>93.653369168999987</v>
      </c>
      <c r="AJ64" s="121">
        <v>28.524130545333335</v>
      </c>
      <c r="AK64" s="121">
        <v>453.06269504566671</v>
      </c>
      <c r="AL64" s="121">
        <v>95.702346417000001</v>
      </c>
      <c r="AM64" s="52">
        <v>236.59525852266665</v>
      </c>
      <c r="AN64" s="53">
        <v>49113.510967127993</v>
      </c>
      <c r="AO64" s="53">
        <v>94.759556865000008</v>
      </c>
      <c r="AP64" s="53">
        <v>8510.0750531929989</v>
      </c>
      <c r="AQ64" s="122">
        <v>653.71851377200005</v>
      </c>
      <c r="AR64" s="122">
        <v>3296.6404094149998</v>
      </c>
      <c r="AS64" s="122">
        <v>499.43446375399998</v>
      </c>
      <c r="AT64" s="122">
        <v>44.872004359000002</v>
      </c>
      <c r="AU64" s="122">
        <v>4015.4096618929998</v>
      </c>
      <c r="AV64" s="53">
        <v>9432.9424220809997</v>
      </c>
      <c r="AW64" s="53">
        <v>24657.045144971005</v>
      </c>
      <c r="AX64" s="122">
        <v>7584.1956619339999</v>
      </c>
      <c r="AY64" s="122">
        <v>3765.9055557669999</v>
      </c>
      <c r="AZ64" s="122">
        <v>4448.5047943319996</v>
      </c>
      <c r="BA64" s="122">
        <v>1293.056098664</v>
      </c>
      <c r="BB64" s="122">
        <v>1286.9415412870001</v>
      </c>
      <c r="BC64" s="122">
        <v>214.083904141</v>
      </c>
      <c r="BD64" s="122">
        <v>4761.1017421550005</v>
      </c>
      <c r="BE64" s="122">
        <v>1303.255846691</v>
      </c>
      <c r="BF64" s="53">
        <v>6418.688790018</v>
      </c>
    </row>
    <row r="65" spans="1:58" s="29" customFormat="1" x14ac:dyDescent="0.25">
      <c r="A65" s="37" t="s">
        <v>192</v>
      </c>
      <c r="B65" s="59">
        <v>5587.9985899040003</v>
      </c>
      <c r="C65" s="74">
        <v>17.300846620000002</v>
      </c>
      <c r="D65" s="74">
        <v>1438.918800939</v>
      </c>
      <c r="E65" s="60">
        <v>55.163153381000001</v>
      </c>
      <c r="F65" s="61">
        <v>364.79129443699998</v>
      </c>
      <c r="G65" s="61">
        <v>204.82745295699999</v>
      </c>
      <c r="H65" s="61">
        <v>73.495443221000002</v>
      </c>
      <c r="I65" s="62">
        <v>740.64145694299998</v>
      </c>
      <c r="J65" s="74">
        <v>2014.7715524810001</v>
      </c>
      <c r="K65" s="74">
        <v>1926.4315042339997</v>
      </c>
      <c r="L65" s="60">
        <v>610.90267278199997</v>
      </c>
      <c r="M65" s="61">
        <v>416.77925840299997</v>
      </c>
      <c r="N65" s="61">
        <v>225.51899880299999</v>
      </c>
      <c r="O65" s="61">
        <v>93.851715236000004</v>
      </c>
      <c r="P65" s="61">
        <v>65.870618707000006</v>
      </c>
      <c r="Q65" s="61">
        <v>18.899899113</v>
      </c>
      <c r="R65" s="61">
        <v>421.87501027899998</v>
      </c>
      <c r="S65" s="63">
        <v>72.733330910999996</v>
      </c>
      <c r="T65" s="162">
        <v>190.57588562999999</v>
      </c>
      <c r="U65" s="52">
        <v>5841.6996579983324</v>
      </c>
      <c r="V65" s="52">
        <v>16.666199282333334</v>
      </c>
      <c r="W65" s="52">
        <v>1470.8458542186665</v>
      </c>
      <c r="X65" s="121">
        <v>67.936965526999998</v>
      </c>
      <c r="Y65" s="121">
        <v>398.53619757633334</v>
      </c>
      <c r="Z65" s="121">
        <v>174.29138626566666</v>
      </c>
      <c r="AA65" s="121">
        <v>71.97495464699999</v>
      </c>
      <c r="AB65" s="121">
        <v>758.1063502026667</v>
      </c>
      <c r="AC65" s="52">
        <v>2063.2867163123333</v>
      </c>
      <c r="AD65" s="52">
        <v>2036.6431395889999</v>
      </c>
      <c r="AE65" s="121">
        <v>606.34894812300001</v>
      </c>
      <c r="AF65" s="121">
        <v>415.6338202936667</v>
      </c>
      <c r="AG65" s="121">
        <v>284.09816928599997</v>
      </c>
      <c r="AH65" s="121">
        <v>79.862547746000004</v>
      </c>
      <c r="AI65" s="121">
        <v>79.961344308666654</v>
      </c>
      <c r="AJ65" s="121">
        <v>27.303860897333333</v>
      </c>
      <c r="AK65" s="121">
        <v>445.78936380933334</v>
      </c>
      <c r="AL65" s="121">
        <v>97.645085124999994</v>
      </c>
      <c r="AM65" s="52">
        <v>254.25774859600003</v>
      </c>
      <c r="AN65" s="53">
        <v>49489.091966679996</v>
      </c>
      <c r="AO65" s="53">
        <v>83.86428416199999</v>
      </c>
      <c r="AP65" s="53">
        <v>7815.9575325080004</v>
      </c>
      <c r="AQ65" s="122">
        <v>615.91795661600008</v>
      </c>
      <c r="AR65" s="122">
        <v>3374.6380621559997</v>
      </c>
      <c r="AS65" s="122">
        <v>428.88168657700004</v>
      </c>
      <c r="AT65" s="122">
        <v>68.143118119999997</v>
      </c>
      <c r="AU65" s="122">
        <v>3328.3767090390002</v>
      </c>
      <c r="AV65" s="53">
        <v>9580.2333197629996</v>
      </c>
      <c r="AW65" s="53">
        <v>25442.977511823003</v>
      </c>
      <c r="AX65" s="122">
        <v>7417.5549880390008</v>
      </c>
      <c r="AY65" s="122">
        <v>4079.0496970559998</v>
      </c>
      <c r="AZ65" s="122">
        <v>6077.7547137500005</v>
      </c>
      <c r="BA65" s="122">
        <v>1059.3279201119999</v>
      </c>
      <c r="BB65" s="122">
        <v>303.54665982300003</v>
      </c>
      <c r="BC65" s="122">
        <v>190.51176432099999</v>
      </c>
      <c r="BD65" s="122">
        <v>5063.6557228470001</v>
      </c>
      <c r="BE65" s="122">
        <v>1251.5760458750001</v>
      </c>
      <c r="BF65" s="53">
        <v>6566.0593184239997</v>
      </c>
    </row>
    <row r="66" spans="1:58" s="105" customFormat="1" x14ac:dyDescent="0.25">
      <c r="A66" s="98" t="s">
        <v>193</v>
      </c>
      <c r="B66" s="99">
        <v>5572.7444729549998</v>
      </c>
      <c r="C66" s="100">
        <v>17.048955811999999</v>
      </c>
      <c r="D66" s="100">
        <v>1510.0915644199999</v>
      </c>
      <c r="E66" s="101">
        <v>71.626585332000005</v>
      </c>
      <c r="F66" s="102">
        <v>421.59114865800001</v>
      </c>
      <c r="G66" s="102">
        <v>230.97678598300001</v>
      </c>
      <c r="H66" s="102">
        <v>79.699189356999995</v>
      </c>
      <c r="I66" s="103">
        <v>706.19785508999996</v>
      </c>
      <c r="J66" s="100">
        <v>1817.360408451</v>
      </c>
      <c r="K66" s="100">
        <v>2013.8415675379999</v>
      </c>
      <c r="L66" s="101">
        <v>625.24601583100002</v>
      </c>
      <c r="M66" s="102">
        <v>429.64104642900003</v>
      </c>
      <c r="N66" s="102">
        <v>241.80682991500001</v>
      </c>
      <c r="O66" s="102">
        <v>71.610788658000004</v>
      </c>
      <c r="P66" s="102">
        <v>75.653597452</v>
      </c>
      <c r="Q66" s="102">
        <v>27.915702388</v>
      </c>
      <c r="R66" s="102">
        <v>456.595811513</v>
      </c>
      <c r="S66" s="104">
        <v>85.371775352</v>
      </c>
      <c r="T66" s="163">
        <v>214.40197673399999</v>
      </c>
      <c r="U66" s="100">
        <v>5832.3212486206658</v>
      </c>
      <c r="V66" s="100">
        <v>18.465243773333331</v>
      </c>
      <c r="W66" s="100">
        <v>1495.7466717890002</v>
      </c>
      <c r="X66" s="120">
        <v>67.024307086000007</v>
      </c>
      <c r="Y66" s="120">
        <v>394.67491865533339</v>
      </c>
      <c r="Z66" s="120">
        <v>224.37546425533333</v>
      </c>
      <c r="AA66" s="120">
        <v>78.514324174666669</v>
      </c>
      <c r="AB66" s="120">
        <v>731.1576576176667</v>
      </c>
      <c r="AC66" s="100">
        <v>1904.9730579633333</v>
      </c>
      <c r="AD66" s="100">
        <v>2183.2641436600002</v>
      </c>
      <c r="AE66" s="120">
        <v>684.66203631300004</v>
      </c>
      <c r="AF66" s="120">
        <v>450.26818051966666</v>
      </c>
      <c r="AG66" s="120">
        <v>291.25903983933335</v>
      </c>
      <c r="AH66" s="120">
        <v>98.992534718999991</v>
      </c>
      <c r="AI66" s="120">
        <v>73.297423495333319</v>
      </c>
      <c r="AJ66" s="120">
        <v>23.965226391000002</v>
      </c>
      <c r="AK66" s="120">
        <v>469.61461342466669</v>
      </c>
      <c r="AL66" s="120">
        <v>91.20508895799999</v>
      </c>
      <c r="AM66" s="100">
        <v>229.87213143500003</v>
      </c>
      <c r="AN66" s="100">
        <v>51205.895551500005</v>
      </c>
      <c r="AO66" s="100">
        <v>93.323884311</v>
      </c>
      <c r="AP66" s="100">
        <v>8354.1511957889998</v>
      </c>
      <c r="AQ66" s="120">
        <v>627.87002227599999</v>
      </c>
      <c r="AR66" s="120">
        <v>3678.7067632999997</v>
      </c>
      <c r="AS66" s="120">
        <v>525.28952097899992</v>
      </c>
      <c r="AT66" s="120">
        <v>90.366134680000002</v>
      </c>
      <c r="AU66" s="120">
        <v>3431.9187545540008</v>
      </c>
      <c r="AV66" s="100">
        <v>8575.9193394499998</v>
      </c>
      <c r="AW66" s="100">
        <v>28441.958586958997</v>
      </c>
      <c r="AX66" s="120">
        <v>8534.3231579029998</v>
      </c>
      <c r="AY66" s="120">
        <v>4482.9335549360003</v>
      </c>
      <c r="AZ66" s="120">
        <v>7092.5326654440005</v>
      </c>
      <c r="BA66" s="120">
        <v>2077.2899357689998</v>
      </c>
      <c r="BB66" s="120">
        <v>270.97021592699997</v>
      </c>
      <c r="BC66" s="120">
        <v>170.47351030499999</v>
      </c>
      <c r="BD66" s="120">
        <v>4640.6687185350002</v>
      </c>
      <c r="BE66" s="120">
        <v>1172.7668281399999</v>
      </c>
      <c r="BF66" s="100">
        <v>5740.5425449909999</v>
      </c>
    </row>
    <row r="67" spans="1:58" s="29" customFormat="1" x14ac:dyDescent="0.25">
      <c r="A67" s="37" t="s">
        <v>194</v>
      </c>
      <c r="B67" s="59">
        <v>5471.161830817</v>
      </c>
      <c r="C67" s="74">
        <v>13.713792671</v>
      </c>
      <c r="D67" s="74">
        <v>1582.0391715129999</v>
      </c>
      <c r="E67" s="60">
        <v>73.494362971000001</v>
      </c>
      <c r="F67" s="61">
        <v>428.62092768100001</v>
      </c>
      <c r="G67" s="61">
        <v>202.552483255</v>
      </c>
      <c r="H67" s="61">
        <v>67.985362690000002</v>
      </c>
      <c r="I67" s="62">
        <v>809.38603491599997</v>
      </c>
      <c r="J67" s="74">
        <v>1621.6950824329999</v>
      </c>
      <c r="K67" s="74">
        <v>2063.0805159799997</v>
      </c>
      <c r="L67" s="60">
        <v>603.30429893600001</v>
      </c>
      <c r="M67" s="61">
        <v>486.90008667900003</v>
      </c>
      <c r="N67" s="61">
        <v>250.40600150399999</v>
      </c>
      <c r="O67" s="61">
        <v>67.649507469</v>
      </c>
      <c r="P67" s="61">
        <v>85.489359937000003</v>
      </c>
      <c r="Q67" s="61">
        <v>29.550347297999998</v>
      </c>
      <c r="R67" s="61">
        <v>459.49937426999998</v>
      </c>
      <c r="S67" s="63">
        <v>80.281539886999994</v>
      </c>
      <c r="T67" s="162">
        <v>190.63326821999999</v>
      </c>
      <c r="U67" s="52">
        <v>5581.6754413186673</v>
      </c>
      <c r="V67" s="52">
        <v>14.477627907666665</v>
      </c>
      <c r="W67" s="52">
        <v>1478.1486194480001</v>
      </c>
      <c r="X67" s="121">
        <v>67.603185064666661</v>
      </c>
      <c r="Y67" s="121">
        <v>430.77371696766676</v>
      </c>
      <c r="Z67" s="121">
        <v>189.36531017333334</v>
      </c>
      <c r="AA67" s="121">
        <v>72.846166189333331</v>
      </c>
      <c r="AB67" s="121">
        <v>717.56024105300003</v>
      </c>
      <c r="AC67" s="52">
        <v>1712.6596937430002</v>
      </c>
      <c r="AD67" s="52">
        <v>2154.1194870823329</v>
      </c>
      <c r="AE67" s="121">
        <v>667.00442510233336</v>
      </c>
      <c r="AF67" s="121">
        <v>449.54102599266662</v>
      </c>
      <c r="AG67" s="121">
        <v>274.683345879</v>
      </c>
      <c r="AH67" s="121">
        <v>76.873315745666659</v>
      </c>
      <c r="AI67" s="121">
        <v>73.632047951999994</v>
      </c>
      <c r="AJ67" s="121">
        <v>29.19039423866667</v>
      </c>
      <c r="AK67" s="121">
        <v>485.02017108733338</v>
      </c>
      <c r="AL67" s="121">
        <v>98.17476108466667</v>
      </c>
      <c r="AM67" s="52">
        <v>222.27001313766667</v>
      </c>
      <c r="AN67" s="53">
        <v>50615.871763380004</v>
      </c>
      <c r="AO67" s="53">
        <v>65.758202045000004</v>
      </c>
      <c r="AP67" s="53">
        <v>8916.6087907860001</v>
      </c>
      <c r="AQ67" s="122">
        <v>619.30759359099989</v>
      </c>
      <c r="AR67" s="122">
        <v>3857.8836046470005</v>
      </c>
      <c r="AS67" s="122">
        <v>508.76968493499999</v>
      </c>
      <c r="AT67" s="122">
        <v>56.688498494000001</v>
      </c>
      <c r="AU67" s="122">
        <v>3873.9594091190002</v>
      </c>
      <c r="AV67" s="53">
        <v>8197.1088406039999</v>
      </c>
      <c r="AW67" s="53">
        <v>27682.34534245</v>
      </c>
      <c r="AX67" s="122">
        <v>8596.7436524619989</v>
      </c>
      <c r="AY67" s="122">
        <v>4630.2090833130005</v>
      </c>
      <c r="AZ67" s="122">
        <v>6863.1593661390007</v>
      </c>
      <c r="BA67" s="122">
        <v>826.72040434399992</v>
      </c>
      <c r="BB67" s="122">
        <v>303.30109434600001</v>
      </c>
      <c r="BC67" s="122">
        <v>154.66486886999999</v>
      </c>
      <c r="BD67" s="122">
        <v>5195.9541357119997</v>
      </c>
      <c r="BE67" s="122">
        <v>1111.5927372639999</v>
      </c>
      <c r="BF67" s="53">
        <v>5754.0505874949995</v>
      </c>
    </row>
    <row r="68" spans="1:58" x14ac:dyDescent="0.25">
      <c r="A68" s="37" t="s">
        <v>195</v>
      </c>
      <c r="B68" s="59">
        <v>5394.1628783830001</v>
      </c>
      <c r="C68" s="74">
        <v>18.077823092999999</v>
      </c>
      <c r="D68" s="74">
        <v>1522.834866271</v>
      </c>
      <c r="E68" s="60">
        <v>57.132117673000003</v>
      </c>
      <c r="F68" s="61">
        <v>412.12782759599997</v>
      </c>
      <c r="G68" s="61">
        <v>213.04653039600001</v>
      </c>
      <c r="H68" s="61">
        <v>61.925132695000002</v>
      </c>
      <c r="I68" s="62">
        <v>778.60325791100001</v>
      </c>
      <c r="J68" s="74">
        <v>1574.315215307</v>
      </c>
      <c r="K68" s="74">
        <v>2065.4597175949998</v>
      </c>
      <c r="L68" s="60">
        <v>632.66043320200004</v>
      </c>
      <c r="M68" s="61">
        <v>445.31746892699999</v>
      </c>
      <c r="N68" s="61">
        <v>227.71868657799999</v>
      </c>
      <c r="O68" s="61">
        <v>97.268683632000005</v>
      </c>
      <c r="P68" s="61">
        <v>84.389268661000003</v>
      </c>
      <c r="Q68" s="61">
        <v>27.087039305000001</v>
      </c>
      <c r="R68" s="61">
        <v>477.74984826899998</v>
      </c>
      <c r="S68" s="63">
        <v>73.268289021000001</v>
      </c>
      <c r="T68" s="162">
        <v>213.47525611699999</v>
      </c>
      <c r="U68" s="52">
        <v>5481.2843654666676</v>
      </c>
      <c r="V68" s="52">
        <v>16.311478571999999</v>
      </c>
      <c r="W68" s="52">
        <v>1492.8429780966665</v>
      </c>
      <c r="X68" s="121">
        <v>61.112868633333335</v>
      </c>
      <c r="Y68" s="121">
        <v>423.74027415299997</v>
      </c>
      <c r="Z68" s="121">
        <v>213.37594680466668</v>
      </c>
      <c r="AA68" s="121">
        <v>60.410237150666667</v>
      </c>
      <c r="AB68" s="121">
        <v>734.20365135500003</v>
      </c>
      <c r="AC68" s="52">
        <v>1585.8894274526667</v>
      </c>
      <c r="AD68" s="52">
        <v>2154.7357552406665</v>
      </c>
      <c r="AE68" s="121">
        <v>666.26134392666665</v>
      </c>
      <c r="AF68" s="121">
        <v>476.35077231833338</v>
      </c>
      <c r="AG68" s="121">
        <v>255.22144874566666</v>
      </c>
      <c r="AH68" s="121">
        <v>89.459714888999997</v>
      </c>
      <c r="AI68" s="121">
        <v>82.207626377333341</v>
      </c>
      <c r="AJ68" s="121">
        <v>30.087673628000001</v>
      </c>
      <c r="AK68" s="121">
        <v>466.96043253366662</v>
      </c>
      <c r="AL68" s="121">
        <v>88.186742821999999</v>
      </c>
      <c r="AM68" s="52">
        <v>231.50472610466667</v>
      </c>
      <c r="AN68" s="53">
        <v>49732.057999036995</v>
      </c>
      <c r="AO68" s="53">
        <v>73.94595716500001</v>
      </c>
      <c r="AP68" s="53">
        <v>8457.3815361470006</v>
      </c>
      <c r="AQ68" s="122">
        <v>586.45141379500001</v>
      </c>
      <c r="AR68" s="122">
        <v>3697.0820284860001</v>
      </c>
      <c r="AS68" s="122">
        <v>559.99823197800004</v>
      </c>
      <c r="AT68" s="122">
        <v>65.385009424000003</v>
      </c>
      <c r="AU68" s="122">
        <v>3548.4648524639997</v>
      </c>
      <c r="AV68" s="53">
        <v>7534.4949024819998</v>
      </c>
      <c r="AW68" s="53">
        <v>27558.519119991</v>
      </c>
      <c r="AX68" s="122">
        <v>8227.7422537399998</v>
      </c>
      <c r="AY68" s="122">
        <v>5346.7480511439999</v>
      </c>
      <c r="AZ68" s="122">
        <v>6045.8059434799998</v>
      </c>
      <c r="BA68" s="122">
        <v>887.666041071</v>
      </c>
      <c r="BB68" s="122">
        <v>340.31256769399999</v>
      </c>
      <c r="BC68" s="122">
        <v>159.56338811700002</v>
      </c>
      <c r="BD68" s="122">
        <v>5375.6607963850001</v>
      </c>
      <c r="BE68" s="122">
        <v>1175.0200783599998</v>
      </c>
      <c r="BF68" s="53">
        <v>6107.7164832520002</v>
      </c>
    </row>
    <row r="69" spans="1:58" x14ac:dyDescent="0.25">
      <c r="A69" s="37" t="s">
        <v>196</v>
      </c>
      <c r="B69" s="59">
        <v>5417.8094400009995</v>
      </c>
      <c r="C69" s="74">
        <v>18.356612252000001</v>
      </c>
      <c r="D69" s="74">
        <v>1580.680515006</v>
      </c>
      <c r="E69" s="60">
        <v>66.026087290999996</v>
      </c>
      <c r="F69" s="61">
        <v>453.31960272399999</v>
      </c>
      <c r="G69" s="61">
        <v>185.81474428800001</v>
      </c>
      <c r="H69" s="61">
        <v>66.001827853999998</v>
      </c>
      <c r="I69" s="62">
        <v>809.51825284899996</v>
      </c>
      <c r="J69" s="74">
        <v>1586.137561857</v>
      </c>
      <c r="K69" s="74">
        <v>2022.6204776330001</v>
      </c>
      <c r="L69" s="60">
        <v>597.22508202899996</v>
      </c>
      <c r="M69" s="61">
        <v>410.441023024</v>
      </c>
      <c r="N69" s="61">
        <v>269.41533823100002</v>
      </c>
      <c r="O69" s="61">
        <v>100.25386871000001</v>
      </c>
      <c r="P69" s="61">
        <v>94.598417456999996</v>
      </c>
      <c r="Q69" s="61">
        <v>35.890029548000001</v>
      </c>
      <c r="R69" s="61">
        <v>461.89689748500001</v>
      </c>
      <c r="S69" s="63">
        <v>52.899821148999997</v>
      </c>
      <c r="T69" s="162">
        <v>210.014273253</v>
      </c>
      <c r="U69" s="52">
        <v>5424.5422878046666</v>
      </c>
      <c r="V69" s="52">
        <v>19.882350692666666</v>
      </c>
      <c r="W69" s="52">
        <v>1501.6012645516666</v>
      </c>
      <c r="X69" s="121">
        <v>60.44837929933334</v>
      </c>
      <c r="Y69" s="121">
        <v>424.6639830453334</v>
      </c>
      <c r="Z69" s="121">
        <v>192.56840189766669</v>
      </c>
      <c r="AA69" s="121">
        <v>61.583838853333326</v>
      </c>
      <c r="AB69" s="121">
        <v>762.336661456</v>
      </c>
      <c r="AC69" s="52">
        <v>1571.0848481286666</v>
      </c>
      <c r="AD69" s="52">
        <v>2108.5011632616665</v>
      </c>
      <c r="AE69" s="121">
        <v>644.81790627099997</v>
      </c>
      <c r="AF69" s="121">
        <v>414.11626576899999</v>
      </c>
      <c r="AG69" s="121">
        <v>271.49646326666669</v>
      </c>
      <c r="AH69" s="121">
        <v>108.42507013333334</v>
      </c>
      <c r="AI69" s="121">
        <v>92.803777551333326</v>
      </c>
      <c r="AJ69" s="121">
        <v>39.697367719999995</v>
      </c>
      <c r="AK69" s="121">
        <v>455.34939858899997</v>
      </c>
      <c r="AL69" s="121">
        <v>81.794913961333336</v>
      </c>
      <c r="AM69" s="52">
        <v>223.47266117000001</v>
      </c>
      <c r="AN69" s="53">
        <v>47435.838252029003</v>
      </c>
      <c r="AO69" s="53">
        <v>76.243327231999999</v>
      </c>
      <c r="AP69" s="53">
        <v>8145.0528077850004</v>
      </c>
      <c r="AQ69" s="122">
        <v>655.72523387000001</v>
      </c>
      <c r="AR69" s="122">
        <v>3541.5873767029998</v>
      </c>
      <c r="AS69" s="122">
        <v>413.27289541099998</v>
      </c>
      <c r="AT69" s="122">
        <v>45.283724898000003</v>
      </c>
      <c r="AU69" s="122">
        <v>3489.1835769029999</v>
      </c>
      <c r="AV69" s="53">
        <v>7367.6267049830003</v>
      </c>
      <c r="AW69" s="53">
        <v>26279.186166310996</v>
      </c>
      <c r="AX69" s="122">
        <v>7018.6979984290001</v>
      </c>
      <c r="AY69" s="122">
        <v>5006.6606105660003</v>
      </c>
      <c r="AZ69" s="122">
        <v>5847.4037857829999</v>
      </c>
      <c r="BA69" s="122">
        <v>920.93174875399995</v>
      </c>
      <c r="BB69" s="122">
        <v>408.80944699899999</v>
      </c>
      <c r="BC69" s="122">
        <v>222.14818609900001</v>
      </c>
      <c r="BD69" s="122">
        <v>5907.6735274639996</v>
      </c>
      <c r="BE69" s="122">
        <v>946.86086221699998</v>
      </c>
      <c r="BF69" s="53">
        <v>5567.7292457180001</v>
      </c>
    </row>
    <row r="70" spans="1:58" s="106" customFormat="1" x14ac:dyDescent="0.25">
      <c r="A70" s="98" t="s">
        <v>197</v>
      </c>
      <c r="B70" s="99">
        <v>5525.4298755199998</v>
      </c>
      <c r="C70" s="100">
        <v>19.157508030999999</v>
      </c>
      <c r="D70" s="100">
        <v>1458.9069163559998</v>
      </c>
      <c r="E70" s="101">
        <v>72.150881282</v>
      </c>
      <c r="F70" s="102">
        <v>387.94988054999999</v>
      </c>
      <c r="G70" s="102">
        <v>189.137097907</v>
      </c>
      <c r="H70" s="102">
        <v>79.428355135999993</v>
      </c>
      <c r="I70" s="103">
        <v>730.24070148099997</v>
      </c>
      <c r="J70" s="100">
        <v>1792.583216901</v>
      </c>
      <c r="K70" s="100">
        <v>2058.1127264499996</v>
      </c>
      <c r="L70" s="101">
        <v>602.33750876099998</v>
      </c>
      <c r="M70" s="102">
        <v>472.740537227</v>
      </c>
      <c r="N70" s="102">
        <v>246.92009609999999</v>
      </c>
      <c r="O70" s="102">
        <v>86.945012067999997</v>
      </c>
      <c r="P70" s="102">
        <v>101.359628411</v>
      </c>
      <c r="Q70" s="102">
        <v>24.968961491000002</v>
      </c>
      <c r="R70" s="102">
        <v>449.77829910399998</v>
      </c>
      <c r="S70" s="104">
        <v>73.062683288000002</v>
      </c>
      <c r="T70" s="163">
        <v>196.66950778200001</v>
      </c>
      <c r="U70" s="100">
        <v>5414.3432866019984</v>
      </c>
      <c r="V70" s="100">
        <v>17.937729715</v>
      </c>
      <c r="W70" s="100">
        <v>1417.130923183</v>
      </c>
      <c r="X70" s="120">
        <v>68.579481691333328</v>
      </c>
      <c r="Y70" s="120">
        <v>419.50740983233328</v>
      </c>
      <c r="Z70" s="120">
        <v>187.68763206599999</v>
      </c>
      <c r="AA70" s="120">
        <v>76.691443056333327</v>
      </c>
      <c r="AB70" s="120">
        <v>664.66495653699997</v>
      </c>
      <c r="AC70" s="100">
        <v>1605.4273612479999</v>
      </c>
      <c r="AD70" s="100">
        <v>2154.2474155950003</v>
      </c>
      <c r="AE70" s="120">
        <v>635.08101295733331</v>
      </c>
      <c r="AF70" s="120">
        <v>462.27366447899999</v>
      </c>
      <c r="AG70" s="120">
        <v>294.40269673933335</v>
      </c>
      <c r="AH70" s="120">
        <v>101.80675612033333</v>
      </c>
      <c r="AI70" s="120">
        <v>87.600928311000004</v>
      </c>
      <c r="AJ70" s="120">
        <v>30.525334741666668</v>
      </c>
      <c r="AK70" s="120">
        <v>470.41184316099998</v>
      </c>
      <c r="AL70" s="120">
        <v>72.145179085333339</v>
      </c>
      <c r="AM70" s="100">
        <v>219.59985686100003</v>
      </c>
      <c r="AN70" s="100">
        <v>48380.435453700004</v>
      </c>
      <c r="AO70" s="100">
        <v>79.966680913999994</v>
      </c>
      <c r="AP70" s="100">
        <v>8361.6017855310001</v>
      </c>
      <c r="AQ70" s="120">
        <v>623.30146853400004</v>
      </c>
      <c r="AR70" s="120">
        <v>4014.7963408550004</v>
      </c>
      <c r="AS70" s="120">
        <v>405.91486449299998</v>
      </c>
      <c r="AT70" s="120">
        <v>51.485885859999996</v>
      </c>
      <c r="AU70" s="120">
        <v>3266.1032257890001</v>
      </c>
      <c r="AV70" s="100">
        <v>7906.0774342549994</v>
      </c>
      <c r="AW70" s="100">
        <v>26961.643314753004</v>
      </c>
      <c r="AX70" s="120">
        <v>7265.4762357</v>
      </c>
      <c r="AY70" s="120">
        <v>5214.0165275440004</v>
      </c>
      <c r="AZ70" s="120">
        <v>6096.470141537</v>
      </c>
      <c r="BA70" s="120">
        <v>859.78761777800003</v>
      </c>
      <c r="BB70" s="120">
        <v>383.092483851</v>
      </c>
      <c r="BC70" s="120">
        <v>239.94146871999999</v>
      </c>
      <c r="BD70" s="120">
        <v>5744.5346805190002</v>
      </c>
      <c r="BE70" s="120">
        <v>1158.324159104</v>
      </c>
      <c r="BF70" s="100">
        <v>5071.1462382469999</v>
      </c>
    </row>
    <row r="71" spans="1:58" x14ac:dyDescent="0.25">
      <c r="A71" s="37" t="s">
        <v>198</v>
      </c>
      <c r="B71" s="59">
        <v>5338.2872804399994</v>
      </c>
      <c r="C71" s="74">
        <v>18.281054243</v>
      </c>
      <c r="D71" s="74">
        <v>1432.2248370040002</v>
      </c>
      <c r="E71" s="60">
        <v>63.648011877999998</v>
      </c>
      <c r="F71" s="61">
        <v>400.60437373600001</v>
      </c>
      <c r="G71" s="61">
        <v>210.24660297599999</v>
      </c>
      <c r="H71" s="61">
        <v>77.909376237000004</v>
      </c>
      <c r="I71" s="62">
        <v>679.81647217700004</v>
      </c>
      <c r="J71" s="74">
        <v>1718.7485410510001</v>
      </c>
      <c r="K71" s="74">
        <v>2008.4903006369998</v>
      </c>
      <c r="L71" s="60">
        <v>620.84941867999999</v>
      </c>
      <c r="M71" s="61">
        <v>456.75085996799999</v>
      </c>
      <c r="N71" s="61">
        <v>244.94702160899999</v>
      </c>
      <c r="O71" s="61">
        <v>73.109441610000005</v>
      </c>
      <c r="P71" s="61">
        <v>103.965277446</v>
      </c>
      <c r="Q71" s="61">
        <v>30.718852784999999</v>
      </c>
      <c r="R71" s="61">
        <v>402.00440727599999</v>
      </c>
      <c r="S71" s="63">
        <v>76.145021263000004</v>
      </c>
      <c r="T71" s="162">
        <v>160.54254750499999</v>
      </c>
      <c r="U71" s="52">
        <v>5488.4557496003335</v>
      </c>
      <c r="V71" s="52">
        <v>16.252953463000001</v>
      </c>
      <c r="W71" s="52">
        <v>1412.0405721573334</v>
      </c>
      <c r="X71" s="121">
        <v>73.818985971333333</v>
      </c>
      <c r="Y71" s="121">
        <v>402.98049858933337</v>
      </c>
      <c r="Z71" s="121">
        <v>191.96457683966665</v>
      </c>
      <c r="AA71" s="121">
        <v>78.62092934366666</v>
      </c>
      <c r="AB71" s="121">
        <v>664.65558141333338</v>
      </c>
      <c r="AC71" s="52">
        <v>1696.5691266426668</v>
      </c>
      <c r="AD71" s="52">
        <v>2178.0500364943327</v>
      </c>
      <c r="AE71" s="121">
        <v>648.42502468499993</v>
      </c>
      <c r="AF71" s="121">
        <v>480.19391481233333</v>
      </c>
      <c r="AG71" s="121">
        <v>281.15018035633335</v>
      </c>
      <c r="AH71" s="121">
        <v>81.189781080333333</v>
      </c>
      <c r="AI71" s="121">
        <v>111.93139389133334</v>
      </c>
      <c r="AJ71" s="121">
        <v>31.043184362999998</v>
      </c>
      <c r="AK71" s="121">
        <v>456.99070587799997</v>
      </c>
      <c r="AL71" s="121">
        <v>87.12585142799999</v>
      </c>
      <c r="AM71" s="52">
        <v>185.54306084300001</v>
      </c>
      <c r="AN71" s="53">
        <v>47694.148949677998</v>
      </c>
      <c r="AO71" s="53">
        <v>86.518282257999999</v>
      </c>
      <c r="AP71" s="53">
        <v>8872.3713662560003</v>
      </c>
      <c r="AQ71" s="122">
        <v>725.28908059600008</v>
      </c>
      <c r="AR71" s="122">
        <v>3944.2198324950004</v>
      </c>
      <c r="AS71" s="122">
        <v>552.32914918400002</v>
      </c>
      <c r="AT71" s="122">
        <v>54.227444247999998</v>
      </c>
      <c r="AU71" s="122">
        <v>3596.305859733</v>
      </c>
      <c r="AV71" s="53">
        <v>8307.1822520329988</v>
      </c>
      <c r="AW71" s="53">
        <v>25811.592896646998</v>
      </c>
      <c r="AX71" s="122">
        <v>7664.0731401470002</v>
      </c>
      <c r="AY71" s="122">
        <v>5263.275098561</v>
      </c>
      <c r="AZ71" s="122">
        <v>5296.175822448</v>
      </c>
      <c r="BA71" s="122">
        <v>808.31877574299983</v>
      </c>
      <c r="BB71" s="122">
        <v>529.41576858100007</v>
      </c>
      <c r="BC71" s="122">
        <v>240.87168487999998</v>
      </c>
      <c r="BD71" s="122">
        <v>4919.0824341340003</v>
      </c>
      <c r="BE71" s="122">
        <v>1090.3801721529999</v>
      </c>
      <c r="BF71" s="53">
        <v>4616.4841524839994</v>
      </c>
    </row>
    <row r="72" spans="1:58" x14ac:dyDescent="0.25">
      <c r="A72" s="37" t="s">
        <v>199</v>
      </c>
      <c r="B72" s="59">
        <v>6042.5640443989996</v>
      </c>
      <c r="C72" s="74">
        <v>12.953068178000001</v>
      </c>
      <c r="D72" s="74">
        <v>1472.5049216929999</v>
      </c>
      <c r="E72" s="60">
        <v>70.430187942000003</v>
      </c>
      <c r="F72" s="61">
        <v>389.26835836700002</v>
      </c>
      <c r="G72" s="61">
        <v>192.091601903</v>
      </c>
      <c r="H72" s="61">
        <v>82.617322407000003</v>
      </c>
      <c r="I72" s="62">
        <v>738.09745107399999</v>
      </c>
      <c r="J72" s="74">
        <v>2088.4406396019999</v>
      </c>
      <c r="K72" s="74">
        <v>2292.8980734490001</v>
      </c>
      <c r="L72" s="60">
        <v>619.16699670000003</v>
      </c>
      <c r="M72" s="61">
        <v>478.53900128700002</v>
      </c>
      <c r="N72" s="61">
        <v>317.107705318</v>
      </c>
      <c r="O72" s="61">
        <v>83.789948534000004</v>
      </c>
      <c r="P72" s="61">
        <v>108.24650830900001</v>
      </c>
      <c r="Q72" s="61">
        <v>26.963197664999999</v>
      </c>
      <c r="R72" s="61">
        <v>601.60253006799996</v>
      </c>
      <c r="S72" s="63">
        <v>57.482185567999998</v>
      </c>
      <c r="T72" s="162">
        <v>175.767341477</v>
      </c>
      <c r="U72" s="52">
        <v>5888.1778865046663</v>
      </c>
      <c r="V72" s="52">
        <v>16.938626448999997</v>
      </c>
      <c r="W72" s="52">
        <v>1480.6890824246666</v>
      </c>
      <c r="X72" s="121">
        <v>76.054348993333335</v>
      </c>
      <c r="Y72" s="121">
        <v>424.33091367433332</v>
      </c>
      <c r="Z72" s="121">
        <v>180.61531128066667</v>
      </c>
      <c r="AA72" s="121">
        <v>77.434909615333325</v>
      </c>
      <c r="AB72" s="121">
        <v>722.25359886100011</v>
      </c>
      <c r="AC72" s="52">
        <v>1868.5988401623333</v>
      </c>
      <c r="AD72" s="52">
        <v>2329.0525612723332</v>
      </c>
      <c r="AE72" s="121">
        <v>744.96281666333334</v>
      </c>
      <c r="AF72" s="121">
        <v>504.89907320566664</v>
      </c>
      <c r="AG72" s="121">
        <v>290.23868556733333</v>
      </c>
      <c r="AH72" s="121">
        <v>85.995844407999996</v>
      </c>
      <c r="AI72" s="121">
        <v>104.90323764166665</v>
      </c>
      <c r="AJ72" s="121">
        <v>24.752676117666667</v>
      </c>
      <c r="AK72" s="121">
        <v>495.03545541900002</v>
      </c>
      <c r="AL72" s="121">
        <v>78.264772249666677</v>
      </c>
      <c r="AM72" s="52">
        <v>192.89877619633333</v>
      </c>
      <c r="AN72" s="53">
        <v>49804.961326390992</v>
      </c>
      <c r="AO72" s="53">
        <v>72.614800864000003</v>
      </c>
      <c r="AP72" s="53">
        <v>8945.2303815609994</v>
      </c>
      <c r="AQ72" s="122">
        <v>750.40041583900006</v>
      </c>
      <c r="AR72" s="122">
        <v>3875.9337773430002</v>
      </c>
      <c r="AS72" s="122">
        <v>533.87371988299992</v>
      </c>
      <c r="AT72" s="122">
        <v>47.756614151000001</v>
      </c>
      <c r="AU72" s="122">
        <v>3737.2658543449998</v>
      </c>
      <c r="AV72" s="53">
        <v>9266.2786221229999</v>
      </c>
      <c r="AW72" s="53">
        <v>27049.174613778003</v>
      </c>
      <c r="AX72" s="122">
        <v>8608.3478133659992</v>
      </c>
      <c r="AY72" s="122">
        <v>5580.2364123300003</v>
      </c>
      <c r="AZ72" s="122">
        <v>5470.3297968429997</v>
      </c>
      <c r="BA72" s="122">
        <v>678.26305164500002</v>
      </c>
      <c r="BB72" s="122">
        <v>446.16270566700001</v>
      </c>
      <c r="BC72" s="122">
        <v>177.31780979800001</v>
      </c>
      <c r="BD72" s="122">
        <v>4956.1266832680003</v>
      </c>
      <c r="BE72" s="122">
        <v>1132.3903408610001</v>
      </c>
      <c r="BF72" s="53">
        <v>4471.662908065</v>
      </c>
    </row>
    <row r="73" spans="1:58" x14ac:dyDescent="0.25">
      <c r="A73" s="37" t="s">
        <v>200</v>
      </c>
      <c r="B73" s="59">
        <v>6594.6825610819997</v>
      </c>
      <c r="C73" s="74">
        <v>17.859083845000001</v>
      </c>
      <c r="D73" s="74">
        <v>1607.88181504</v>
      </c>
      <c r="E73" s="60">
        <v>68.234490265999995</v>
      </c>
      <c r="F73" s="61">
        <v>438.73010395900002</v>
      </c>
      <c r="G73" s="61">
        <v>191.670654412</v>
      </c>
      <c r="H73" s="61">
        <v>78.776248593999995</v>
      </c>
      <c r="I73" s="62">
        <v>830.47031780899999</v>
      </c>
      <c r="J73" s="74">
        <v>2350.1318657080001</v>
      </c>
      <c r="K73" s="74">
        <v>2416.180363339</v>
      </c>
      <c r="L73" s="60">
        <v>783.30215939799996</v>
      </c>
      <c r="M73" s="61">
        <v>585.42087448500001</v>
      </c>
      <c r="N73" s="61">
        <v>245.857685898</v>
      </c>
      <c r="O73" s="61">
        <v>84.233870409999994</v>
      </c>
      <c r="P73" s="61">
        <v>104.931404112</v>
      </c>
      <c r="Q73" s="61">
        <v>31.018211597000001</v>
      </c>
      <c r="R73" s="61">
        <v>515.29748501899996</v>
      </c>
      <c r="S73" s="63">
        <v>66.118672419999996</v>
      </c>
      <c r="T73" s="162">
        <v>202.62943315000001</v>
      </c>
      <c r="U73" s="52">
        <v>6431.9151010803334</v>
      </c>
      <c r="V73" s="52">
        <v>20.797161824</v>
      </c>
      <c r="W73" s="52">
        <v>1563.339280872</v>
      </c>
      <c r="X73" s="121">
        <v>76.425357390999991</v>
      </c>
      <c r="Y73" s="121">
        <v>421.36300271733336</v>
      </c>
      <c r="Z73" s="121">
        <v>193.03723724300002</v>
      </c>
      <c r="AA73" s="121">
        <v>83.688144550333334</v>
      </c>
      <c r="AB73" s="121">
        <v>788.82553897033324</v>
      </c>
      <c r="AC73" s="52">
        <v>2228.8037636486665</v>
      </c>
      <c r="AD73" s="52">
        <v>2408.333467131667</v>
      </c>
      <c r="AE73" s="121">
        <v>767.52295537800001</v>
      </c>
      <c r="AF73" s="121">
        <v>565.36158543399995</v>
      </c>
      <c r="AG73" s="121">
        <v>278.5201451006667</v>
      </c>
      <c r="AH73" s="121">
        <v>94.13886368066666</v>
      </c>
      <c r="AI73" s="121">
        <v>111.02506727266666</v>
      </c>
      <c r="AJ73" s="121">
        <v>36.810787927333337</v>
      </c>
      <c r="AK73" s="121">
        <v>474.47223711099997</v>
      </c>
      <c r="AL73" s="121">
        <v>80.481825227333331</v>
      </c>
      <c r="AM73" s="52">
        <v>210.641427604</v>
      </c>
      <c r="AN73" s="53">
        <v>52944.177390233002</v>
      </c>
      <c r="AO73" s="53">
        <v>107.97078876400001</v>
      </c>
      <c r="AP73" s="53">
        <v>8890.7881624109996</v>
      </c>
      <c r="AQ73" s="122">
        <v>733.41149386899997</v>
      </c>
      <c r="AR73" s="122">
        <v>4093.930308643</v>
      </c>
      <c r="AS73" s="122">
        <v>428.33563509199996</v>
      </c>
      <c r="AT73" s="122">
        <v>43.674358221000006</v>
      </c>
      <c r="AU73" s="122">
        <v>3591.4363665860001</v>
      </c>
      <c r="AV73" s="53">
        <v>10492.924819283</v>
      </c>
      <c r="AW73" s="53">
        <v>28355.561754226004</v>
      </c>
      <c r="AX73" s="122">
        <v>9496.6144035510006</v>
      </c>
      <c r="AY73" s="122">
        <v>6433.0780040949994</v>
      </c>
      <c r="AZ73" s="122">
        <v>5379.7095538240001</v>
      </c>
      <c r="BA73" s="122">
        <v>616.06812170599994</v>
      </c>
      <c r="BB73" s="122">
        <v>452.29414841599998</v>
      </c>
      <c r="BC73" s="122">
        <v>214.20160327100001</v>
      </c>
      <c r="BD73" s="122">
        <v>4276.5559937400003</v>
      </c>
      <c r="BE73" s="122">
        <v>1487.039925623</v>
      </c>
      <c r="BF73" s="53">
        <v>5096.9318655490006</v>
      </c>
    </row>
    <row r="74" spans="1:58" s="106" customFormat="1" x14ac:dyDescent="0.25">
      <c r="A74" s="98" t="s">
        <v>201</v>
      </c>
      <c r="B74" s="99">
        <v>6544.8173541310007</v>
      </c>
      <c r="C74" s="100">
        <v>20.629122271</v>
      </c>
      <c r="D74" s="100">
        <v>1552.6695394880001</v>
      </c>
      <c r="E74" s="101">
        <v>56.165897321000003</v>
      </c>
      <c r="F74" s="102">
        <v>430.56422605400002</v>
      </c>
      <c r="G74" s="102">
        <v>203.18158448200001</v>
      </c>
      <c r="H74" s="102">
        <v>77.907366945999996</v>
      </c>
      <c r="I74" s="103">
        <v>784.85046468500002</v>
      </c>
      <c r="J74" s="100">
        <v>2301.5490169449999</v>
      </c>
      <c r="K74" s="100">
        <v>2446.5945714190002</v>
      </c>
      <c r="L74" s="101">
        <v>699.82568810400005</v>
      </c>
      <c r="M74" s="102">
        <v>565.49287987000002</v>
      </c>
      <c r="N74" s="102">
        <v>239.15337390400001</v>
      </c>
      <c r="O74" s="102">
        <v>77.854850487999997</v>
      </c>
      <c r="P74" s="102">
        <v>131.56082175500001</v>
      </c>
      <c r="Q74" s="102">
        <v>39.213859423999999</v>
      </c>
      <c r="R74" s="102">
        <v>614.114068664</v>
      </c>
      <c r="S74" s="104">
        <v>79.379029209999999</v>
      </c>
      <c r="T74" s="163">
        <v>223.37510400799999</v>
      </c>
      <c r="U74" s="100">
        <v>6726.8230846706674</v>
      </c>
      <c r="V74" s="100">
        <v>20.63658572733333</v>
      </c>
      <c r="W74" s="100">
        <v>1541.8698056016665</v>
      </c>
      <c r="X74" s="120">
        <v>59.760884214999997</v>
      </c>
      <c r="Y74" s="120">
        <v>434.41187830333337</v>
      </c>
      <c r="Z74" s="120">
        <v>201.91932550766668</v>
      </c>
      <c r="AA74" s="120">
        <v>78.921441356000003</v>
      </c>
      <c r="AB74" s="120">
        <v>766.8562762196666</v>
      </c>
      <c r="AC74" s="100">
        <v>2263.808818603</v>
      </c>
      <c r="AD74" s="100">
        <v>2668.4880727679997</v>
      </c>
      <c r="AE74" s="120">
        <v>823.90941013366671</v>
      </c>
      <c r="AF74" s="120">
        <v>579.34090290400002</v>
      </c>
      <c r="AG74" s="120">
        <v>274.63313609566666</v>
      </c>
      <c r="AH74" s="120">
        <v>83.881306774999999</v>
      </c>
      <c r="AI74" s="120">
        <v>130.02801400133333</v>
      </c>
      <c r="AJ74" s="120">
        <v>40.885872037333336</v>
      </c>
      <c r="AK74" s="120">
        <v>644.00485871600006</v>
      </c>
      <c r="AL74" s="120">
        <v>91.804572104999991</v>
      </c>
      <c r="AM74" s="100">
        <v>232.01980197066666</v>
      </c>
      <c r="AN74" s="100">
        <v>52717.580819149007</v>
      </c>
      <c r="AO74" s="100">
        <v>111.945436204</v>
      </c>
      <c r="AP74" s="100">
        <v>8180.4510853219999</v>
      </c>
      <c r="AQ74" s="120">
        <v>546.76194987100007</v>
      </c>
      <c r="AR74" s="120">
        <v>4045.3392428130001</v>
      </c>
      <c r="AS74" s="120">
        <v>356.08102148200004</v>
      </c>
      <c r="AT74" s="120">
        <v>32.396605887</v>
      </c>
      <c r="AU74" s="120">
        <v>3199.8722652689999</v>
      </c>
      <c r="AV74" s="100">
        <v>9580.1461904799999</v>
      </c>
      <c r="AW74" s="100">
        <v>28912.577908436</v>
      </c>
      <c r="AX74" s="120">
        <v>9841.1832198960001</v>
      </c>
      <c r="AY74" s="120">
        <v>5811.7247873460001</v>
      </c>
      <c r="AZ74" s="120">
        <v>5330.2701946779998</v>
      </c>
      <c r="BA74" s="120">
        <v>602.57891929100003</v>
      </c>
      <c r="BB74" s="120">
        <v>479.73732822900001</v>
      </c>
      <c r="BC74" s="120">
        <v>196.76562677499999</v>
      </c>
      <c r="BD74" s="120">
        <v>5154.5771416139996</v>
      </c>
      <c r="BE74" s="120">
        <v>1495.740690607</v>
      </c>
      <c r="BF74" s="100">
        <v>5932.460198707</v>
      </c>
    </row>
    <row r="75" spans="1:58" x14ac:dyDescent="0.25">
      <c r="A75" s="37" t="s">
        <v>202</v>
      </c>
      <c r="B75" s="59">
        <v>6479.4458696769998</v>
      </c>
      <c r="C75" s="74">
        <v>22.167880815</v>
      </c>
      <c r="D75" s="74">
        <v>1457.1477132279999</v>
      </c>
      <c r="E75" s="60">
        <v>52.536081320999998</v>
      </c>
      <c r="F75" s="61">
        <v>389.45243558800001</v>
      </c>
      <c r="G75" s="61">
        <v>158.12983003900001</v>
      </c>
      <c r="H75" s="61">
        <v>81.268443457999993</v>
      </c>
      <c r="I75" s="62">
        <v>775.760922822</v>
      </c>
      <c r="J75" s="74">
        <v>2254.2153931980001</v>
      </c>
      <c r="K75" s="74">
        <v>2515.9481172780002</v>
      </c>
      <c r="L75" s="60">
        <v>775.05966459900003</v>
      </c>
      <c r="M75" s="61">
        <v>563.04287083700001</v>
      </c>
      <c r="N75" s="61">
        <v>251.408784583</v>
      </c>
      <c r="O75" s="61">
        <v>66.291686257999999</v>
      </c>
      <c r="P75" s="61">
        <v>111.14791422899999</v>
      </c>
      <c r="Q75" s="61">
        <v>25.549698289999998</v>
      </c>
      <c r="R75" s="61">
        <v>634.70813410599999</v>
      </c>
      <c r="S75" s="63">
        <v>88.739364375999997</v>
      </c>
      <c r="T75" s="162">
        <v>229.96676515799999</v>
      </c>
      <c r="U75" s="52">
        <v>6578.3631451723331</v>
      </c>
      <c r="V75" s="52">
        <v>17.981224174666668</v>
      </c>
      <c r="W75" s="52">
        <v>1480.6565284383335</v>
      </c>
      <c r="X75" s="121">
        <v>50.827247540666662</v>
      </c>
      <c r="Y75" s="121">
        <v>418.84515480700003</v>
      </c>
      <c r="Z75" s="121">
        <v>162.98720678200002</v>
      </c>
      <c r="AA75" s="121">
        <v>82.514712226</v>
      </c>
      <c r="AB75" s="121">
        <v>765.48220708266672</v>
      </c>
      <c r="AC75" s="52">
        <v>2178.1918329243331</v>
      </c>
      <c r="AD75" s="52">
        <v>2652.3564023523331</v>
      </c>
      <c r="AE75" s="121">
        <v>807.63512072733329</v>
      </c>
      <c r="AF75" s="121">
        <v>589.60775580000006</v>
      </c>
      <c r="AG75" s="121">
        <v>302.24719052099999</v>
      </c>
      <c r="AH75" s="121">
        <v>71.99922036866667</v>
      </c>
      <c r="AI75" s="121">
        <v>116.15843148966667</v>
      </c>
      <c r="AJ75" s="121">
        <v>34.126715072000003</v>
      </c>
      <c r="AK75" s="121">
        <v>625.97886858533332</v>
      </c>
      <c r="AL75" s="121">
        <v>104.60309978833334</v>
      </c>
      <c r="AM75" s="52">
        <v>249.17715728266668</v>
      </c>
      <c r="AN75" s="53">
        <v>52560.561157499003</v>
      </c>
      <c r="AO75" s="53">
        <v>97.240523449999998</v>
      </c>
      <c r="AP75" s="53">
        <v>8121.2717894460011</v>
      </c>
      <c r="AQ75" s="122">
        <v>465.07464164600003</v>
      </c>
      <c r="AR75" s="122">
        <v>3834.0835861129999</v>
      </c>
      <c r="AS75" s="122">
        <v>369.21875740100006</v>
      </c>
      <c r="AT75" s="122">
        <v>45.648604900999999</v>
      </c>
      <c r="AU75" s="122">
        <v>3407.2461993850002</v>
      </c>
      <c r="AV75" s="53">
        <v>8609.7501761250005</v>
      </c>
      <c r="AW75" s="53">
        <v>29563.480807052998</v>
      </c>
      <c r="AX75" s="122">
        <v>9897.2917516760008</v>
      </c>
      <c r="AY75" s="122">
        <v>5689.60377221</v>
      </c>
      <c r="AZ75" s="122">
        <v>6178.2990813380002</v>
      </c>
      <c r="BA75" s="122">
        <v>579.52422490599997</v>
      </c>
      <c r="BB75" s="122">
        <v>447.34273290499999</v>
      </c>
      <c r="BC75" s="122">
        <v>188.65614896899999</v>
      </c>
      <c r="BD75" s="122">
        <v>5082.2287852600002</v>
      </c>
      <c r="BE75" s="122">
        <v>1500.534309789</v>
      </c>
      <c r="BF75" s="53">
        <v>6168.817861425</v>
      </c>
    </row>
    <row r="76" spans="1:58" x14ac:dyDescent="0.25">
      <c r="A76" s="37" t="s">
        <v>203</v>
      </c>
      <c r="B76" s="59">
        <v>6493.693047488</v>
      </c>
      <c r="C76" s="74">
        <v>23.067083671999999</v>
      </c>
      <c r="D76" s="74">
        <v>1424.335733506</v>
      </c>
      <c r="E76" s="60">
        <v>52.416807284999997</v>
      </c>
      <c r="F76" s="61">
        <v>390.24342108100001</v>
      </c>
      <c r="G76" s="61">
        <v>139.07058496299999</v>
      </c>
      <c r="H76" s="61">
        <v>83.817228725000007</v>
      </c>
      <c r="I76" s="62">
        <v>758.78769145199999</v>
      </c>
      <c r="J76" s="74">
        <v>2095.2533710950001</v>
      </c>
      <c r="K76" s="74">
        <v>2726.548715594</v>
      </c>
      <c r="L76" s="60">
        <v>957.118245946</v>
      </c>
      <c r="M76" s="61">
        <v>553.22026773899995</v>
      </c>
      <c r="N76" s="61">
        <v>293.30845824400001</v>
      </c>
      <c r="O76" s="61">
        <v>62.032288668</v>
      </c>
      <c r="P76" s="61">
        <v>103.627443032</v>
      </c>
      <c r="Q76" s="61">
        <v>31.172784240999999</v>
      </c>
      <c r="R76" s="61">
        <v>649.44719515400004</v>
      </c>
      <c r="S76" s="63">
        <v>76.622032570000002</v>
      </c>
      <c r="T76" s="162">
        <v>224.48814362100001</v>
      </c>
      <c r="U76" s="52">
        <v>6687.7098592603334</v>
      </c>
      <c r="V76" s="52">
        <v>24.023286755333334</v>
      </c>
      <c r="W76" s="52">
        <v>1459.3469768353334</v>
      </c>
      <c r="X76" s="121">
        <v>49.738213434666669</v>
      </c>
      <c r="Y76" s="121">
        <v>420.32608354400003</v>
      </c>
      <c r="Z76" s="121">
        <v>152.2120424353333</v>
      </c>
      <c r="AA76" s="121">
        <v>84.295222409999994</v>
      </c>
      <c r="AB76" s="121">
        <v>752.77541501133328</v>
      </c>
      <c r="AC76" s="52">
        <v>2136.6773493229998</v>
      </c>
      <c r="AD76" s="52">
        <v>2797.0227043363334</v>
      </c>
      <c r="AE76" s="121">
        <v>926.51534102400001</v>
      </c>
      <c r="AF76" s="121">
        <v>595.44992954200006</v>
      </c>
      <c r="AG76" s="121">
        <v>292.45867270299999</v>
      </c>
      <c r="AH76" s="121">
        <v>71.870106392666671</v>
      </c>
      <c r="AI76" s="121">
        <v>105.71980850833332</v>
      </c>
      <c r="AJ76" s="121">
        <v>33.551395742000004</v>
      </c>
      <c r="AK76" s="121">
        <v>668.39483036966669</v>
      </c>
      <c r="AL76" s="121">
        <v>103.06262005466668</v>
      </c>
      <c r="AM76" s="52">
        <v>270.63954201033334</v>
      </c>
      <c r="AN76" s="53">
        <v>55471.330811462001</v>
      </c>
      <c r="AO76" s="53">
        <v>120.664387578</v>
      </c>
      <c r="AP76" s="53">
        <v>8584.7149638270002</v>
      </c>
      <c r="AQ76" s="122">
        <v>468.95067738900002</v>
      </c>
      <c r="AR76" s="122">
        <v>3888.2170170440004</v>
      </c>
      <c r="AS76" s="122">
        <v>397.54430936899996</v>
      </c>
      <c r="AT76" s="122">
        <v>83.098346488000004</v>
      </c>
      <c r="AU76" s="122">
        <v>3746.9046135369999</v>
      </c>
      <c r="AV76" s="53">
        <v>8662.4558110390008</v>
      </c>
      <c r="AW76" s="53">
        <v>31469.170599730001</v>
      </c>
      <c r="AX76" s="122">
        <v>10501.680121771002</v>
      </c>
      <c r="AY76" s="122">
        <v>5772.0117642719997</v>
      </c>
      <c r="AZ76" s="122">
        <v>6871.5652113079996</v>
      </c>
      <c r="BA76" s="122">
        <v>517.18519081800002</v>
      </c>
      <c r="BB76" s="122">
        <v>420.12020251799999</v>
      </c>
      <c r="BC76" s="122">
        <v>200.05879573300001</v>
      </c>
      <c r="BD76" s="122">
        <v>5431.1492570419996</v>
      </c>
      <c r="BE76" s="122">
        <v>1755.4000562680001</v>
      </c>
      <c r="BF76" s="53">
        <v>6634.3250492879997</v>
      </c>
    </row>
    <row r="77" spans="1:58" x14ac:dyDescent="0.25">
      <c r="A77" s="37" t="s">
        <v>204</v>
      </c>
      <c r="B77" s="59">
        <v>6625.5504916770005</v>
      </c>
      <c r="C77" s="74">
        <v>26.068916453</v>
      </c>
      <c r="D77" s="74">
        <v>1403.3212184700001</v>
      </c>
      <c r="E77" s="60">
        <v>52.243347813</v>
      </c>
      <c r="F77" s="61">
        <v>369.88306767300003</v>
      </c>
      <c r="G77" s="61">
        <v>158.204385981</v>
      </c>
      <c r="H77" s="61">
        <v>81.409913885999998</v>
      </c>
      <c r="I77" s="62">
        <v>741.58050311700003</v>
      </c>
      <c r="J77" s="74">
        <v>2350.5552284840001</v>
      </c>
      <c r="K77" s="74">
        <v>2605.6946563609999</v>
      </c>
      <c r="L77" s="60">
        <v>861.225823924</v>
      </c>
      <c r="M77" s="61">
        <v>533.35979265699996</v>
      </c>
      <c r="N77" s="61">
        <v>216.966666812</v>
      </c>
      <c r="O77" s="61">
        <v>64.907485692999998</v>
      </c>
      <c r="P77" s="61">
        <v>135.47634696099999</v>
      </c>
      <c r="Q77" s="61">
        <v>27.863402534999999</v>
      </c>
      <c r="R77" s="61">
        <v>665.34795701799999</v>
      </c>
      <c r="S77" s="63">
        <v>100.54718076100001</v>
      </c>
      <c r="T77" s="162">
        <v>239.91047190899999</v>
      </c>
      <c r="U77" s="52">
        <v>6834.9774357846663</v>
      </c>
      <c r="V77" s="52">
        <v>27.092720779</v>
      </c>
      <c r="W77" s="52">
        <v>1424.2247855376665</v>
      </c>
      <c r="X77" s="121">
        <v>47.816833454333334</v>
      </c>
      <c r="Y77" s="121">
        <v>403.15197695033339</v>
      </c>
      <c r="Z77" s="121">
        <v>153.81680930466669</v>
      </c>
      <c r="AA77" s="121">
        <v>85.96456243066666</v>
      </c>
      <c r="AB77" s="121">
        <v>733.47460339766667</v>
      </c>
      <c r="AC77" s="52">
        <v>2348.749280335333</v>
      </c>
      <c r="AD77" s="52">
        <v>2781.0956911990002</v>
      </c>
      <c r="AE77" s="121">
        <v>969.67463742000007</v>
      </c>
      <c r="AF77" s="121">
        <v>560.99406562833337</v>
      </c>
      <c r="AG77" s="121">
        <v>258.23185816433335</v>
      </c>
      <c r="AH77" s="121">
        <v>74.713802861666679</v>
      </c>
      <c r="AI77" s="121">
        <v>128.11691317766667</v>
      </c>
      <c r="AJ77" s="121">
        <v>32.522394464999998</v>
      </c>
      <c r="AK77" s="121">
        <v>661.4210497746667</v>
      </c>
      <c r="AL77" s="121">
        <v>95.420969707333327</v>
      </c>
      <c r="AM77" s="52">
        <v>253.81495793366662</v>
      </c>
      <c r="AN77" s="53">
        <v>52926.167080273997</v>
      </c>
      <c r="AO77" s="53">
        <v>103.741701691</v>
      </c>
      <c r="AP77" s="53">
        <v>8195.9729695900005</v>
      </c>
      <c r="AQ77" s="122">
        <v>406.05059386199991</v>
      </c>
      <c r="AR77" s="122">
        <v>3922.2338042780002</v>
      </c>
      <c r="AS77" s="122">
        <v>281.60573333999997</v>
      </c>
      <c r="AT77" s="122">
        <v>78.927298664999995</v>
      </c>
      <c r="AU77" s="122">
        <v>3507.1555394449997</v>
      </c>
      <c r="AV77" s="53">
        <v>8711.330435074</v>
      </c>
      <c r="AW77" s="53">
        <v>29666.797117605001</v>
      </c>
      <c r="AX77" s="122">
        <v>10498.383056073</v>
      </c>
      <c r="AY77" s="122">
        <v>6172.2997341499995</v>
      </c>
      <c r="AZ77" s="122">
        <v>4888.7490636230004</v>
      </c>
      <c r="BA77" s="122">
        <v>491.47550268100002</v>
      </c>
      <c r="BB77" s="122">
        <v>446.648901884</v>
      </c>
      <c r="BC77" s="122">
        <v>201.881391979</v>
      </c>
      <c r="BD77" s="122">
        <v>5236.7355370619998</v>
      </c>
      <c r="BE77" s="122">
        <v>1730.6239301529999</v>
      </c>
      <c r="BF77" s="53">
        <v>6248.3248563140005</v>
      </c>
    </row>
    <row r="78" spans="1:58" s="106" customFormat="1" x14ac:dyDescent="0.25">
      <c r="A78" s="98" t="s">
        <v>205</v>
      </c>
      <c r="B78" s="99">
        <v>7105.9622746730001</v>
      </c>
      <c r="C78" s="100">
        <v>23.131252231000001</v>
      </c>
      <c r="D78" s="100">
        <v>1464.198988462</v>
      </c>
      <c r="E78" s="101">
        <v>57.451160414999997</v>
      </c>
      <c r="F78" s="102">
        <v>395.62771908000002</v>
      </c>
      <c r="G78" s="102">
        <v>174.89982380800001</v>
      </c>
      <c r="H78" s="102">
        <v>78.767278774000005</v>
      </c>
      <c r="I78" s="103">
        <v>757.45300638499998</v>
      </c>
      <c r="J78" s="100">
        <v>2536.3763261129998</v>
      </c>
      <c r="K78" s="100">
        <v>2814.2797939910001</v>
      </c>
      <c r="L78" s="101">
        <v>970.90976616299997</v>
      </c>
      <c r="M78" s="102">
        <v>602.88608080799997</v>
      </c>
      <c r="N78" s="102">
        <v>269.38660525900002</v>
      </c>
      <c r="O78" s="102">
        <v>60.012286285000002</v>
      </c>
      <c r="P78" s="102">
        <v>126.047128453</v>
      </c>
      <c r="Q78" s="102">
        <v>29.273572349999998</v>
      </c>
      <c r="R78" s="102">
        <v>673.76092204400004</v>
      </c>
      <c r="S78" s="104">
        <v>82.003432629000002</v>
      </c>
      <c r="T78" s="163">
        <v>267.97591387599999</v>
      </c>
      <c r="U78" s="100">
        <v>7008.4525393229997</v>
      </c>
      <c r="V78" s="100">
        <v>25.137149150666669</v>
      </c>
      <c r="W78" s="100">
        <v>1449.5585227009999</v>
      </c>
      <c r="X78" s="120">
        <v>55.959074907333331</v>
      </c>
      <c r="Y78" s="120">
        <v>420.65414090633334</v>
      </c>
      <c r="Z78" s="120">
        <v>163.86985291433334</v>
      </c>
      <c r="AA78" s="120">
        <v>78.488400547000012</v>
      </c>
      <c r="AB78" s="120">
        <v>730.5870534259999</v>
      </c>
      <c r="AC78" s="100">
        <v>2371.7682056003337</v>
      </c>
      <c r="AD78" s="100">
        <v>2886.9144737940005</v>
      </c>
      <c r="AE78" s="120">
        <v>979.57276305800008</v>
      </c>
      <c r="AF78" s="120">
        <v>599.39178018733332</v>
      </c>
      <c r="AG78" s="120">
        <v>278.12085956733335</v>
      </c>
      <c r="AH78" s="120">
        <v>61.728859862</v>
      </c>
      <c r="AI78" s="120">
        <v>132.58326721733334</v>
      </c>
      <c r="AJ78" s="120">
        <v>33.593786416999997</v>
      </c>
      <c r="AK78" s="120">
        <v>697.36558071133334</v>
      </c>
      <c r="AL78" s="120">
        <v>104.55757677366667</v>
      </c>
      <c r="AM78" s="100">
        <v>275.07418807699997</v>
      </c>
      <c r="AN78" s="100">
        <v>53486.433460365006</v>
      </c>
      <c r="AO78" s="100">
        <v>113.776233688</v>
      </c>
      <c r="AP78" s="100">
        <v>8092.3913082489998</v>
      </c>
      <c r="AQ78" s="120">
        <v>470.89363674200001</v>
      </c>
      <c r="AR78" s="120">
        <v>4051.2325903450001</v>
      </c>
      <c r="AS78" s="120">
        <v>315.20517537900002</v>
      </c>
      <c r="AT78" s="120">
        <v>69.112882337000002</v>
      </c>
      <c r="AU78" s="120">
        <v>3185.947023446</v>
      </c>
      <c r="AV78" s="100">
        <v>9272.7648571560003</v>
      </c>
      <c r="AW78" s="100">
        <v>29637.008310992998</v>
      </c>
      <c r="AX78" s="120">
        <v>10213.18691597</v>
      </c>
      <c r="AY78" s="120">
        <v>5768.3357259069999</v>
      </c>
      <c r="AZ78" s="120">
        <v>5637.1157852409997</v>
      </c>
      <c r="BA78" s="120">
        <v>427.04066006700003</v>
      </c>
      <c r="BB78" s="120">
        <v>455.599568068</v>
      </c>
      <c r="BC78" s="120">
        <v>185.46615906</v>
      </c>
      <c r="BD78" s="120">
        <v>5305.4549168470003</v>
      </c>
      <c r="BE78" s="120">
        <v>1644.8085798329998</v>
      </c>
      <c r="BF78" s="100">
        <v>6370.4927502789997</v>
      </c>
    </row>
    <row r="79" spans="1:58" x14ac:dyDescent="0.25">
      <c r="A79" s="37" t="s">
        <v>206</v>
      </c>
      <c r="B79" s="59">
        <v>7490.3492894599995</v>
      </c>
      <c r="C79" s="74">
        <v>27.484267692</v>
      </c>
      <c r="D79" s="74">
        <v>1360.7429374069998</v>
      </c>
      <c r="E79" s="60">
        <v>73.340078657999996</v>
      </c>
      <c r="F79" s="61">
        <v>386.56528014499997</v>
      </c>
      <c r="G79" s="61">
        <v>150.920564566</v>
      </c>
      <c r="H79" s="61">
        <v>86.145458009999999</v>
      </c>
      <c r="I79" s="62">
        <v>663.77155602799996</v>
      </c>
      <c r="J79" s="74">
        <v>2765.445781677</v>
      </c>
      <c r="K79" s="74">
        <v>3084.0653157940001</v>
      </c>
      <c r="L79" s="60">
        <v>940.31771015000004</v>
      </c>
      <c r="M79" s="61">
        <v>665.24885496000002</v>
      </c>
      <c r="N79" s="61">
        <v>256.587183041</v>
      </c>
      <c r="O79" s="61">
        <v>60.074397300000001</v>
      </c>
      <c r="P79" s="61">
        <v>141.75804504800001</v>
      </c>
      <c r="Q79" s="61">
        <v>37.396794462000003</v>
      </c>
      <c r="R79" s="61">
        <v>877.88905728999998</v>
      </c>
      <c r="S79" s="63">
        <v>104.793273543</v>
      </c>
      <c r="T79" s="162">
        <v>252.61098688999999</v>
      </c>
      <c r="U79" s="52">
        <v>7709.9159775100006</v>
      </c>
      <c r="V79" s="52">
        <v>19.404922021999997</v>
      </c>
      <c r="W79" s="52">
        <v>1385.1706280556666</v>
      </c>
      <c r="X79" s="121">
        <v>65.823055723333326</v>
      </c>
      <c r="Y79" s="121">
        <v>422.61746807999998</v>
      </c>
      <c r="Z79" s="121">
        <v>149.71013498533333</v>
      </c>
      <c r="AA79" s="121">
        <v>82.09919751533333</v>
      </c>
      <c r="AB79" s="121">
        <v>664.92077175166662</v>
      </c>
      <c r="AC79" s="52">
        <v>2858.1234054013335</v>
      </c>
      <c r="AD79" s="52">
        <v>3145.66125547</v>
      </c>
      <c r="AE79" s="121">
        <v>990.81548036933327</v>
      </c>
      <c r="AF79" s="121">
        <v>666.35012941733328</v>
      </c>
      <c r="AG79" s="121">
        <v>265.10842407666672</v>
      </c>
      <c r="AH79" s="121">
        <v>65.200565630000014</v>
      </c>
      <c r="AI79" s="121">
        <v>140.08835661966665</v>
      </c>
      <c r="AJ79" s="121">
        <v>34.406892990999999</v>
      </c>
      <c r="AK79" s="121">
        <v>856.03974012066681</v>
      </c>
      <c r="AL79" s="121">
        <v>127.65166624533333</v>
      </c>
      <c r="AM79" s="52">
        <v>301.55576656099998</v>
      </c>
      <c r="AN79" s="53">
        <v>57077.379116387005</v>
      </c>
      <c r="AO79" s="53">
        <v>70.276596073999997</v>
      </c>
      <c r="AP79" s="53">
        <v>7964.2209169590005</v>
      </c>
      <c r="AQ79" s="122">
        <v>520.84181840999997</v>
      </c>
      <c r="AR79" s="122">
        <v>4156.6976565199993</v>
      </c>
      <c r="AS79" s="122">
        <v>319.37888777799998</v>
      </c>
      <c r="AT79" s="122">
        <v>80.170111792</v>
      </c>
      <c r="AU79" s="122">
        <v>2887.1324424589998</v>
      </c>
      <c r="AV79" s="53">
        <v>10479.383561606999</v>
      </c>
      <c r="AW79" s="53">
        <v>31931.433504291999</v>
      </c>
      <c r="AX79" s="122">
        <v>10887.997328854999</v>
      </c>
      <c r="AY79" s="122">
        <v>6466.0523378770013</v>
      </c>
      <c r="AZ79" s="122">
        <v>4904.1583383400002</v>
      </c>
      <c r="BA79" s="122">
        <v>381.02492665199998</v>
      </c>
      <c r="BB79" s="122">
        <v>493.88529602400001</v>
      </c>
      <c r="BC79" s="122">
        <v>300.30826686</v>
      </c>
      <c r="BD79" s="122">
        <v>6618.6339193330004</v>
      </c>
      <c r="BE79" s="122">
        <v>1879.373090351</v>
      </c>
      <c r="BF79" s="53">
        <v>6632.0645374550004</v>
      </c>
    </row>
    <row r="80" spans="1:58" x14ac:dyDescent="0.25">
      <c r="A80" s="37" t="s">
        <v>207</v>
      </c>
      <c r="B80" s="59">
        <v>7561.0057198299992</v>
      </c>
      <c r="C80" s="74">
        <v>27.666301198999999</v>
      </c>
      <c r="D80" s="74">
        <v>1442.2196225819998</v>
      </c>
      <c r="E80" s="60">
        <v>57.100975722999998</v>
      </c>
      <c r="F80" s="61">
        <v>394.21995204500001</v>
      </c>
      <c r="G80" s="61">
        <v>200.73326615299999</v>
      </c>
      <c r="H80" s="61">
        <v>83.122785355000005</v>
      </c>
      <c r="I80" s="62">
        <v>707.04264330599995</v>
      </c>
      <c r="J80" s="74">
        <v>2689.9409019220002</v>
      </c>
      <c r="K80" s="74">
        <v>3136.8777224969999</v>
      </c>
      <c r="L80" s="60">
        <v>905.37576067299995</v>
      </c>
      <c r="M80" s="61">
        <v>792.75136515400004</v>
      </c>
      <c r="N80" s="61">
        <v>232.04912065900001</v>
      </c>
      <c r="O80" s="61">
        <v>57.859312180000003</v>
      </c>
      <c r="P80" s="61">
        <v>155.627888498</v>
      </c>
      <c r="Q80" s="61">
        <v>34.868492832000001</v>
      </c>
      <c r="R80" s="61">
        <v>860.54304166300005</v>
      </c>
      <c r="S80" s="63">
        <v>97.802740838000005</v>
      </c>
      <c r="T80" s="162">
        <v>264.30117163</v>
      </c>
      <c r="U80" s="52">
        <v>7710.0066892206669</v>
      </c>
      <c r="V80" s="52">
        <v>30.651586454666667</v>
      </c>
      <c r="W80" s="52">
        <v>1425.0210535566666</v>
      </c>
      <c r="X80" s="121">
        <v>57.665922584666667</v>
      </c>
      <c r="Y80" s="121">
        <v>414.08602208566663</v>
      </c>
      <c r="Z80" s="121">
        <v>180.13529828733331</v>
      </c>
      <c r="AA80" s="121">
        <v>87.231505260000006</v>
      </c>
      <c r="AB80" s="121">
        <v>685.90230533900001</v>
      </c>
      <c r="AC80" s="52">
        <v>2713.5556294613334</v>
      </c>
      <c r="AD80" s="52">
        <v>3250.4658218893337</v>
      </c>
      <c r="AE80" s="121">
        <v>961.27001947666668</v>
      </c>
      <c r="AF80" s="121">
        <v>735.90684997799997</v>
      </c>
      <c r="AG80" s="121">
        <v>271.41188852633337</v>
      </c>
      <c r="AH80" s="121">
        <v>64.404144083666665</v>
      </c>
      <c r="AI80" s="121">
        <v>158.03446116633333</v>
      </c>
      <c r="AJ80" s="121">
        <v>40.117296960333327</v>
      </c>
      <c r="AK80" s="121">
        <v>907.73377845633331</v>
      </c>
      <c r="AL80" s="121">
        <v>111.58738324166666</v>
      </c>
      <c r="AM80" s="52">
        <v>290.31259785866672</v>
      </c>
      <c r="AN80" s="53">
        <v>57143.524013000002</v>
      </c>
      <c r="AO80" s="53">
        <v>117.32414690800002</v>
      </c>
      <c r="AP80" s="53">
        <v>8161.4925565870008</v>
      </c>
      <c r="AQ80" s="122">
        <v>463.35936346300002</v>
      </c>
      <c r="AR80" s="122">
        <v>4064.3968587569998</v>
      </c>
      <c r="AS80" s="122">
        <v>434.02921501399999</v>
      </c>
      <c r="AT80" s="122">
        <v>100.620679228</v>
      </c>
      <c r="AU80" s="122">
        <v>3099.0864401250001</v>
      </c>
      <c r="AV80" s="53">
        <v>10366.116809391999</v>
      </c>
      <c r="AW80" s="53">
        <v>32147.183393859999</v>
      </c>
      <c r="AX80" s="122">
        <v>11194.950668280999</v>
      </c>
      <c r="AY80" s="122">
        <v>6675.3252222889996</v>
      </c>
      <c r="AZ80" s="122">
        <v>4794.3629164020003</v>
      </c>
      <c r="BA80" s="122">
        <v>381.87059223800003</v>
      </c>
      <c r="BB80" s="122">
        <v>433.386053629</v>
      </c>
      <c r="BC80" s="122">
        <v>297.53906829700003</v>
      </c>
      <c r="BD80" s="122">
        <v>6584.3695062500001</v>
      </c>
      <c r="BE80" s="122">
        <v>1785.3793664740001</v>
      </c>
      <c r="BF80" s="53">
        <v>6351.4071062530002</v>
      </c>
    </row>
    <row r="81" spans="1:58" x14ac:dyDescent="0.25">
      <c r="A81" s="37" t="s">
        <v>208</v>
      </c>
      <c r="B81" s="59">
        <v>7576.2049897489997</v>
      </c>
      <c r="C81" s="74">
        <v>24.013481999</v>
      </c>
      <c r="D81" s="74">
        <v>1409.13115468</v>
      </c>
      <c r="E81" s="60">
        <v>62.510707906999997</v>
      </c>
      <c r="F81" s="61">
        <v>413.85056945700001</v>
      </c>
      <c r="G81" s="61">
        <v>195.49372914899999</v>
      </c>
      <c r="H81" s="61">
        <v>76.207169617000005</v>
      </c>
      <c r="I81" s="62">
        <v>661.06897855</v>
      </c>
      <c r="J81" s="74">
        <v>2762.3036444730001</v>
      </c>
      <c r="K81" s="74">
        <v>3134.239208903</v>
      </c>
      <c r="L81" s="60">
        <v>924.18064548100006</v>
      </c>
      <c r="M81" s="61">
        <v>676.23348182899997</v>
      </c>
      <c r="N81" s="61">
        <v>258.17340531000002</v>
      </c>
      <c r="O81" s="61">
        <v>64.141528437999995</v>
      </c>
      <c r="P81" s="61">
        <v>195.510678294</v>
      </c>
      <c r="Q81" s="61">
        <v>38.999426802999999</v>
      </c>
      <c r="R81" s="61">
        <v>886.46523044000003</v>
      </c>
      <c r="S81" s="63">
        <v>90.534812307999999</v>
      </c>
      <c r="T81" s="162">
        <v>246.51749969400001</v>
      </c>
      <c r="U81" s="52">
        <v>8077.4383382913329</v>
      </c>
      <c r="V81" s="52">
        <v>30.065323030000002</v>
      </c>
      <c r="W81" s="52">
        <v>1443.7866823510001</v>
      </c>
      <c r="X81" s="121">
        <v>58.110899608000004</v>
      </c>
      <c r="Y81" s="121">
        <v>438.71948012566668</v>
      </c>
      <c r="Z81" s="121">
        <v>191.81816060766667</v>
      </c>
      <c r="AA81" s="121">
        <v>78.848645220999984</v>
      </c>
      <c r="AB81" s="121">
        <v>676.28949678866672</v>
      </c>
      <c r="AC81" s="52">
        <v>2657.2859493340002</v>
      </c>
      <c r="AD81" s="52">
        <v>3663.6202900236667</v>
      </c>
      <c r="AE81" s="121">
        <v>1278.2818433633333</v>
      </c>
      <c r="AF81" s="121">
        <v>820.44271438666658</v>
      </c>
      <c r="AG81" s="121">
        <v>280.2003743423333</v>
      </c>
      <c r="AH81" s="121">
        <v>65.363956815999998</v>
      </c>
      <c r="AI81" s="121">
        <v>173.648590539</v>
      </c>
      <c r="AJ81" s="121">
        <v>36.030914818666666</v>
      </c>
      <c r="AK81" s="121">
        <v>888.33674726933339</v>
      </c>
      <c r="AL81" s="121">
        <v>121.31514848833335</v>
      </c>
      <c r="AM81" s="52">
        <v>282.68009355266668</v>
      </c>
      <c r="AN81" s="53">
        <v>61807.540246225006</v>
      </c>
      <c r="AO81" s="53">
        <v>135.545380271</v>
      </c>
      <c r="AP81" s="53">
        <v>8295.2534502899998</v>
      </c>
      <c r="AQ81" s="122">
        <v>551.47767635299999</v>
      </c>
      <c r="AR81" s="122">
        <v>4203.1603815190001</v>
      </c>
      <c r="AS81" s="122">
        <v>424.35065197899996</v>
      </c>
      <c r="AT81" s="122">
        <v>85.987516486000004</v>
      </c>
      <c r="AU81" s="122">
        <v>3030.2772239529995</v>
      </c>
      <c r="AV81" s="53">
        <v>10505.138318959001</v>
      </c>
      <c r="AW81" s="53">
        <v>36806.412444349007</v>
      </c>
      <c r="AX81" s="122">
        <v>14186.338160748001</v>
      </c>
      <c r="AY81" s="122">
        <v>7136.3051088660013</v>
      </c>
      <c r="AZ81" s="122">
        <v>4607.9781093790007</v>
      </c>
      <c r="BA81" s="122">
        <v>255.77799406100002</v>
      </c>
      <c r="BB81" s="122">
        <v>586.54983082900003</v>
      </c>
      <c r="BC81" s="122">
        <v>272.74347888800003</v>
      </c>
      <c r="BD81" s="122">
        <v>7823.6843707979997</v>
      </c>
      <c r="BE81" s="122">
        <v>1937.0353907799999</v>
      </c>
      <c r="BF81" s="53">
        <v>6065.1906523559992</v>
      </c>
    </row>
    <row r="82" spans="1:58" s="106" customFormat="1" x14ac:dyDescent="0.25">
      <c r="A82" s="98" t="s">
        <v>209</v>
      </c>
      <c r="B82" s="99">
        <v>8062.3142154460002</v>
      </c>
      <c r="C82" s="100">
        <v>28.261199435999998</v>
      </c>
      <c r="D82" s="100">
        <v>1480.0578877090002</v>
      </c>
      <c r="E82" s="101">
        <v>63.701947263000001</v>
      </c>
      <c r="F82" s="102">
        <v>429.59471402999998</v>
      </c>
      <c r="G82" s="102">
        <v>206.660330434</v>
      </c>
      <c r="H82" s="102">
        <v>88.560721436999998</v>
      </c>
      <c r="I82" s="103">
        <v>691.54017454500001</v>
      </c>
      <c r="J82" s="100">
        <v>3117.104221437</v>
      </c>
      <c r="K82" s="100">
        <v>3177.0370457300005</v>
      </c>
      <c r="L82" s="101">
        <v>877.69403315800002</v>
      </c>
      <c r="M82" s="102">
        <v>721.11309589400003</v>
      </c>
      <c r="N82" s="102">
        <v>270.71787461100001</v>
      </c>
      <c r="O82" s="102">
        <v>88.101508056</v>
      </c>
      <c r="P82" s="102">
        <v>165.69173940799999</v>
      </c>
      <c r="Q82" s="102">
        <v>46.746716184</v>
      </c>
      <c r="R82" s="102">
        <v>924.92093396600001</v>
      </c>
      <c r="S82" s="104">
        <v>82.051144453000006</v>
      </c>
      <c r="T82" s="163">
        <v>259.853861134</v>
      </c>
      <c r="U82" s="100">
        <v>8230.7898993880008</v>
      </c>
      <c r="V82" s="100">
        <v>28.976674242000001</v>
      </c>
      <c r="W82" s="100">
        <v>1503.3987820196664</v>
      </c>
      <c r="X82" s="120">
        <v>64.473271609333338</v>
      </c>
      <c r="Y82" s="120">
        <v>471.965763837</v>
      </c>
      <c r="Z82" s="120">
        <v>207.05002846633332</v>
      </c>
      <c r="AA82" s="120">
        <v>83.608568097666677</v>
      </c>
      <c r="AB82" s="120">
        <v>676.30115000933336</v>
      </c>
      <c r="AC82" s="100">
        <v>2968.2461958066665</v>
      </c>
      <c r="AD82" s="100">
        <v>3447.5415295000003</v>
      </c>
      <c r="AE82" s="120">
        <v>1002.0065357063335</v>
      </c>
      <c r="AF82" s="120">
        <v>757.77531545600004</v>
      </c>
      <c r="AG82" s="120">
        <v>291.02468438</v>
      </c>
      <c r="AH82" s="120">
        <v>84.201750147666658</v>
      </c>
      <c r="AI82" s="120">
        <v>183.44239935966667</v>
      </c>
      <c r="AJ82" s="120">
        <v>44.563460647666666</v>
      </c>
      <c r="AK82" s="120">
        <v>967.8391767170001</v>
      </c>
      <c r="AL82" s="120">
        <v>116.68820708566666</v>
      </c>
      <c r="AM82" s="100">
        <v>282.62671781966668</v>
      </c>
      <c r="AN82" s="100">
        <v>59973.203623879999</v>
      </c>
      <c r="AO82" s="100">
        <v>118.027028457</v>
      </c>
      <c r="AP82" s="100">
        <v>8321.8897982380004</v>
      </c>
      <c r="AQ82" s="120">
        <v>604.13677153100002</v>
      </c>
      <c r="AR82" s="120">
        <v>4076.9778729360005</v>
      </c>
      <c r="AS82" s="120">
        <v>448.83858006299999</v>
      </c>
      <c r="AT82" s="120">
        <v>107.18221375899999</v>
      </c>
      <c r="AU82" s="120">
        <v>3084.754359949</v>
      </c>
      <c r="AV82" s="100">
        <v>11598.460342309001</v>
      </c>
      <c r="AW82" s="100">
        <v>33863.518375786007</v>
      </c>
      <c r="AX82" s="120">
        <v>11527.976938991</v>
      </c>
      <c r="AY82" s="120">
        <v>6645.3409005540007</v>
      </c>
      <c r="AZ82" s="120">
        <v>4881.0484877010003</v>
      </c>
      <c r="BA82" s="120">
        <v>343.00594566000001</v>
      </c>
      <c r="BB82" s="120">
        <v>538.798640664</v>
      </c>
      <c r="BC82" s="120">
        <v>314.50095934199999</v>
      </c>
      <c r="BD82" s="120">
        <v>7672.5276130900002</v>
      </c>
      <c r="BE82" s="120">
        <v>1940.318889784</v>
      </c>
      <c r="BF82" s="100">
        <v>6071.3080790900003</v>
      </c>
    </row>
    <row r="83" spans="1:58" x14ac:dyDescent="0.25">
      <c r="A83" s="37" t="s">
        <v>210</v>
      </c>
      <c r="B83" s="59">
        <v>8587.5602292949989</v>
      </c>
      <c r="C83" s="74">
        <v>37.038529621000002</v>
      </c>
      <c r="D83" s="74">
        <v>1596.3700432119999</v>
      </c>
      <c r="E83" s="60">
        <v>73.777473799000006</v>
      </c>
      <c r="F83" s="61">
        <v>432.27806360400001</v>
      </c>
      <c r="G83" s="61">
        <v>209.139686807</v>
      </c>
      <c r="H83" s="61">
        <v>64.576241297999999</v>
      </c>
      <c r="I83" s="62">
        <v>816.59857770400004</v>
      </c>
      <c r="J83" s="74">
        <v>3262.215254747</v>
      </c>
      <c r="K83" s="74">
        <v>3371.6671152600002</v>
      </c>
      <c r="L83" s="60">
        <v>986.38748768100004</v>
      </c>
      <c r="M83" s="61">
        <v>860.35559029000001</v>
      </c>
      <c r="N83" s="61">
        <v>280.09769760699999</v>
      </c>
      <c r="O83" s="61">
        <v>70.650121725000005</v>
      </c>
      <c r="P83" s="61">
        <v>145.69516037899999</v>
      </c>
      <c r="Q83" s="61">
        <v>44.759647352999998</v>
      </c>
      <c r="R83" s="61">
        <v>891.56408632600005</v>
      </c>
      <c r="S83" s="63">
        <v>92.157323899000005</v>
      </c>
      <c r="T83" s="162">
        <v>320.26928645499999</v>
      </c>
      <c r="U83" s="52">
        <v>8490.1031523283327</v>
      </c>
      <c r="V83" s="52">
        <v>28.206254232999999</v>
      </c>
      <c r="W83" s="52">
        <v>1527.071663894</v>
      </c>
      <c r="X83" s="121">
        <v>64.316882894666662</v>
      </c>
      <c r="Y83" s="121">
        <v>453.53857956366664</v>
      </c>
      <c r="Z83" s="121">
        <v>211.99098146933338</v>
      </c>
      <c r="AA83" s="121">
        <v>71.760195893000002</v>
      </c>
      <c r="AB83" s="121">
        <v>725.46502407333321</v>
      </c>
      <c r="AC83" s="52">
        <v>3202.8429497413331</v>
      </c>
      <c r="AD83" s="52">
        <v>3429.1478445156667</v>
      </c>
      <c r="AE83" s="121">
        <v>1028.8060350966668</v>
      </c>
      <c r="AF83" s="121">
        <v>787.81480684799999</v>
      </c>
      <c r="AG83" s="121">
        <v>313.60863911466669</v>
      </c>
      <c r="AH83" s="121">
        <v>73.339076953333333</v>
      </c>
      <c r="AI83" s="121">
        <v>157.84077836099999</v>
      </c>
      <c r="AJ83" s="121">
        <v>39.551057350000001</v>
      </c>
      <c r="AK83" s="121">
        <v>910.77766171433325</v>
      </c>
      <c r="AL83" s="121">
        <v>117.40978907766667</v>
      </c>
      <c r="AM83" s="52">
        <v>302.83443994433333</v>
      </c>
      <c r="AN83" s="53">
        <v>61870.680722625002</v>
      </c>
      <c r="AO83" s="53">
        <v>146.973545315</v>
      </c>
      <c r="AP83" s="53">
        <v>8182.2300526339995</v>
      </c>
      <c r="AQ83" s="122">
        <v>532.50500428099997</v>
      </c>
      <c r="AR83" s="122">
        <v>4006.8441755559998</v>
      </c>
      <c r="AS83" s="122">
        <v>441.062064378</v>
      </c>
      <c r="AT83" s="122">
        <v>105.315739436</v>
      </c>
      <c r="AU83" s="122">
        <v>3096.503068983</v>
      </c>
      <c r="AV83" s="53">
        <v>11340.064513918</v>
      </c>
      <c r="AW83" s="53">
        <v>35202.403873108</v>
      </c>
      <c r="AX83" s="122">
        <v>12560.139767936</v>
      </c>
      <c r="AY83" s="122">
        <v>6963.6954133090003</v>
      </c>
      <c r="AZ83" s="122">
        <v>5240.8625672819999</v>
      </c>
      <c r="BA83" s="122">
        <v>325.60134352099999</v>
      </c>
      <c r="BB83" s="122">
        <v>457.18583563000004</v>
      </c>
      <c r="BC83" s="122">
        <v>268.00898622699998</v>
      </c>
      <c r="BD83" s="122">
        <v>7434.0883861570001</v>
      </c>
      <c r="BE83" s="122">
        <v>1952.8215730459999</v>
      </c>
      <c r="BF83" s="53">
        <v>6999.0087376499996</v>
      </c>
    </row>
    <row r="84" spans="1:58" x14ac:dyDescent="0.25">
      <c r="A84" s="37" t="s">
        <v>211</v>
      </c>
      <c r="B84" s="59">
        <v>8687.9484631189989</v>
      </c>
      <c r="C84" s="74">
        <v>42.566529117000002</v>
      </c>
      <c r="D84" s="74">
        <v>1633.092390455</v>
      </c>
      <c r="E84" s="60">
        <v>59.498418016999999</v>
      </c>
      <c r="F84" s="61">
        <v>445.27298587299998</v>
      </c>
      <c r="G84" s="61">
        <v>224.70903275800001</v>
      </c>
      <c r="H84" s="61">
        <v>69.027529762</v>
      </c>
      <c r="I84" s="62">
        <v>834.58442404499999</v>
      </c>
      <c r="J84" s="74">
        <v>3362.326227903</v>
      </c>
      <c r="K84" s="74">
        <v>3323.4644846409997</v>
      </c>
      <c r="L84" s="60">
        <v>913.43036723</v>
      </c>
      <c r="M84" s="61">
        <v>839.59252010399996</v>
      </c>
      <c r="N84" s="61">
        <v>276.827341725</v>
      </c>
      <c r="O84" s="61">
        <v>62.004258200999999</v>
      </c>
      <c r="P84" s="61">
        <v>124.06182997400001</v>
      </c>
      <c r="Q84" s="61">
        <v>68.225826237999996</v>
      </c>
      <c r="R84" s="61">
        <v>940.25646729100004</v>
      </c>
      <c r="S84" s="63">
        <v>99.065873878000005</v>
      </c>
      <c r="T84" s="162">
        <v>326.49883100300002</v>
      </c>
      <c r="U84" s="52">
        <v>8705.0556959763326</v>
      </c>
      <c r="V84" s="52">
        <v>42.715486890000001</v>
      </c>
      <c r="W84" s="52">
        <v>1589.3369021556666</v>
      </c>
      <c r="X84" s="121">
        <v>64.550944390666658</v>
      </c>
      <c r="Y84" s="121">
        <v>468.98223737900003</v>
      </c>
      <c r="Z84" s="121">
        <v>204.11740166733333</v>
      </c>
      <c r="AA84" s="121">
        <v>67.994244816333335</v>
      </c>
      <c r="AB84" s="121">
        <v>783.69207390233339</v>
      </c>
      <c r="AC84" s="52">
        <v>3200.9778936383336</v>
      </c>
      <c r="AD84" s="52">
        <v>3523.2039045096667</v>
      </c>
      <c r="AE84" s="121">
        <v>1013.9584738819999</v>
      </c>
      <c r="AF84" s="121">
        <v>881.53816844566666</v>
      </c>
      <c r="AG84" s="121">
        <v>300.64408699166665</v>
      </c>
      <c r="AH84" s="121">
        <v>72.292248703333328</v>
      </c>
      <c r="AI84" s="121">
        <v>142.74446762666665</v>
      </c>
      <c r="AJ84" s="121">
        <v>41.130058566666662</v>
      </c>
      <c r="AK84" s="121">
        <v>959.93363814233328</v>
      </c>
      <c r="AL84" s="121">
        <v>110.96276215133334</v>
      </c>
      <c r="AM84" s="52">
        <v>348.82150878266663</v>
      </c>
      <c r="AN84" s="53">
        <v>63496.311285153002</v>
      </c>
      <c r="AO84" s="53">
        <v>175.059931428</v>
      </c>
      <c r="AP84" s="53">
        <v>9188.3272948239992</v>
      </c>
      <c r="AQ84" s="122">
        <v>485.19511285999999</v>
      </c>
      <c r="AR84" s="122">
        <v>4883.0502651830002</v>
      </c>
      <c r="AS84" s="122">
        <v>420.21840305199999</v>
      </c>
      <c r="AT84" s="122">
        <v>81.806572782000003</v>
      </c>
      <c r="AU84" s="122">
        <v>3318.0569409469999</v>
      </c>
      <c r="AV84" s="53">
        <v>11898.287504131</v>
      </c>
      <c r="AW84" s="53">
        <v>34403.925616362001</v>
      </c>
      <c r="AX84" s="122">
        <v>11519.870771245001</v>
      </c>
      <c r="AY84" s="122">
        <v>7660.0701466110004</v>
      </c>
      <c r="AZ84" s="122">
        <v>4938.7283847950002</v>
      </c>
      <c r="BA84" s="122">
        <v>418.64427293900002</v>
      </c>
      <c r="BB84" s="122">
        <v>487.24009008400003</v>
      </c>
      <c r="BC84" s="122">
        <v>314.69454221499996</v>
      </c>
      <c r="BD84" s="122">
        <v>7334.7238091899999</v>
      </c>
      <c r="BE84" s="122">
        <v>1729.9535992830001</v>
      </c>
      <c r="BF84" s="53">
        <v>7830.7109384079995</v>
      </c>
    </row>
    <row r="85" spans="1:58" x14ac:dyDescent="0.25">
      <c r="A85" s="37" t="s">
        <v>212</v>
      </c>
      <c r="B85" s="59">
        <v>8269.0414538109999</v>
      </c>
      <c r="C85" s="74">
        <v>44.566168476999998</v>
      </c>
      <c r="D85" s="74">
        <v>1562.5510591839998</v>
      </c>
      <c r="E85" s="60">
        <v>60.740725968</v>
      </c>
      <c r="F85" s="61">
        <v>436.01089619999999</v>
      </c>
      <c r="G85" s="61">
        <v>211.06389428099999</v>
      </c>
      <c r="H85" s="61">
        <v>62.151539086</v>
      </c>
      <c r="I85" s="62">
        <v>792.58400364900001</v>
      </c>
      <c r="J85" s="74">
        <v>3274.6620288290001</v>
      </c>
      <c r="K85" s="74">
        <v>3077.6998238650003</v>
      </c>
      <c r="L85" s="60">
        <v>844.76406645300005</v>
      </c>
      <c r="M85" s="61">
        <v>798.02733915700003</v>
      </c>
      <c r="N85" s="61">
        <v>250.45162932400001</v>
      </c>
      <c r="O85" s="61">
        <v>72.984930687000002</v>
      </c>
      <c r="P85" s="61">
        <v>118.550965901</v>
      </c>
      <c r="Q85" s="61">
        <v>34.789309705000001</v>
      </c>
      <c r="R85" s="61">
        <v>878.15147564999995</v>
      </c>
      <c r="S85" s="63">
        <v>79.980106988000003</v>
      </c>
      <c r="T85" s="162">
        <v>309.56237345599999</v>
      </c>
      <c r="U85" s="52">
        <v>8377.1338626163342</v>
      </c>
      <c r="V85" s="52">
        <v>44.794847286666673</v>
      </c>
      <c r="W85" s="52">
        <v>1573.1251014483332</v>
      </c>
      <c r="X85" s="121">
        <v>59.820426965000003</v>
      </c>
      <c r="Y85" s="121">
        <v>457.65832958700003</v>
      </c>
      <c r="Z85" s="121">
        <v>211.139332935</v>
      </c>
      <c r="AA85" s="121">
        <v>62.095719593666672</v>
      </c>
      <c r="AB85" s="121">
        <v>782.41129236766665</v>
      </c>
      <c r="AC85" s="52">
        <v>3107.2204040176671</v>
      </c>
      <c r="AD85" s="52">
        <v>3291.5981620686671</v>
      </c>
      <c r="AE85" s="121">
        <v>963.42163682</v>
      </c>
      <c r="AF85" s="121">
        <v>837.24842011166675</v>
      </c>
      <c r="AG85" s="121">
        <v>285.29456987333333</v>
      </c>
      <c r="AH85" s="121">
        <v>69.889463004666666</v>
      </c>
      <c r="AI85" s="121">
        <v>122.68598688433333</v>
      </c>
      <c r="AJ85" s="121">
        <v>40.719059686000001</v>
      </c>
      <c r="AK85" s="121">
        <v>876.20636138899999</v>
      </c>
      <c r="AL85" s="121">
        <v>96.132664299666658</v>
      </c>
      <c r="AM85" s="52">
        <v>360.39534779500008</v>
      </c>
      <c r="AN85" s="53">
        <v>61113.262042613002</v>
      </c>
      <c r="AO85" s="53">
        <v>162.07574232799999</v>
      </c>
      <c r="AP85" s="53">
        <v>8633.4486303279991</v>
      </c>
      <c r="AQ85" s="122">
        <v>478.74599653300004</v>
      </c>
      <c r="AR85" s="122">
        <v>4549.5003679889996</v>
      </c>
      <c r="AS85" s="122">
        <v>399.45391799399999</v>
      </c>
      <c r="AT85" s="122">
        <v>67.124370255999992</v>
      </c>
      <c r="AU85" s="122">
        <v>3138.6239775560002</v>
      </c>
      <c r="AV85" s="53">
        <v>12259.944658263001</v>
      </c>
      <c r="AW85" s="53">
        <v>32206.027529593004</v>
      </c>
      <c r="AX85" s="122">
        <v>11412.958069099999</v>
      </c>
      <c r="AY85" s="122">
        <v>7042.0787922300005</v>
      </c>
      <c r="AZ85" s="122">
        <v>5033.1121122639997</v>
      </c>
      <c r="BA85" s="122">
        <v>367.02866492600003</v>
      </c>
      <c r="BB85" s="122">
        <v>426.50616738100001</v>
      </c>
      <c r="BC85" s="122">
        <v>242.64733294000001</v>
      </c>
      <c r="BD85" s="122">
        <v>6254.7732501720002</v>
      </c>
      <c r="BE85" s="122">
        <v>1426.9231405800001</v>
      </c>
      <c r="BF85" s="53">
        <v>7851.7654821010001</v>
      </c>
    </row>
    <row r="86" spans="1:58" s="106" customFormat="1" x14ac:dyDescent="0.25">
      <c r="A86" s="98" t="s">
        <v>213</v>
      </c>
      <c r="B86" s="99">
        <v>7918.03927905</v>
      </c>
      <c r="C86" s="100">
        <v>42.213708873000002</v>
      </c>
      <c r="D86" s="100">
        <v>1391.1929071770001</v>
      </c>
      <c r="E86" s="101">
        <v>60.425599415999997</v>
      </c>
      <c r="F86" s="102">
        <v>407.26716149100002</v>
      </c>
      <c r="G86" s="102">
        <v>189.54793991099999</v>
      </c>
      <c r="H86" s="102">
        <v>57.510025132000003</v>
      </c>
      <c r="I86" s="103">
        <v>676.44218122699999</v>
      </c>
      <c r="J86" s="100">
        <v>3227.4936840290002</v>
      </c>
      <c r="K86" s="100">
        <v>2980.9325053580001</v>
      </c>
      <c r="L86" s="101">
        <v>854.07223600899999</v>
      </c>
      <c r="M86" s="102">
        <v>727.74253755699999</v>
      </c>
      <c r="N86" s="102">
        <v>226.16302862800001</v>
      </c>
      <c r="O86" s="102">
        <v>76.346649744000004</v>
      </c>
      <c r="P86" s="102">
        <v>114.528345012</v>
      </c>
      <c r="Q86" s="102">
        <v>26.948156730000001</v>
      </c>
      <c r="R86" s="102">
        <v>878.74220179899999</v>
      </c>
      <c r="S86" s="104">
        <v>76.389349878999994</v>
      </c>
      <c r="T86" s="163">
        <v>276.20647361300001</v>
      </c>
      <c r="U86" s="100">
        <v>8413.636529833333</v>
      </c>
      <c r="V86" s="100">
        <v>42.943766313666664</v>
      </c>
      <c r="W86" s="100">
        <v>1499.1940366996666</v>
      </c>
      <c r="X86" s="120">
        <v>59.950014067000005</v>
      </c>
      <c r="Y86" s="120">
        <v>445.79644930500007</v>
      </c>
      <c r="Z86" s="120">
        <v>202.55164491433334</v>
      </c>
      <c r="AA86" s="120">
        <v>59.863715856666666</v>
      </c>
      <c r="AB86" s="120">
        <v>731.03221255666665</v>
      </c>
      <c r="AC86" s="100">
        <v>3305.856062243</v>
      </c>
      <c r="AD86" s="100">
        <v>3229.981760856333</v>
      </c>
      <c r="AE86" s="120">
        <v>950.27321515400001</v>
      </c>
      <c r="AF86" s="120">
        <v>770.46850239000003</v>
      </c>
      <c r="AG86" s="120">
        <v>284.33100702899998</v>
      </c>
      <c r="AH86" s="120">
        <v>76.039622899999998</v>
      </c>
      <c r="AI86" s="120">
        <v>115.46888337799999</v>
      </c>
      <c r="AJ86" s="120">
        <v>34.076675936999997</v>
      </c>
      <c r="AK86" s="120">
        <v>902.02947959733331</v>
      </c>
      <c r="AL86" s="120">
        <v>97.294374471000012</v>
      </c>
      <c r="AM86" s="100">
        <v>335.66090372066668</v>
      </c>
      <c r="AN86" s="100">
        <v>58942.679220610997</v>
      </c>
      <c r="AO86" s="100">
        <v>148.10372985800001</v>
      </c>
      <c r="AP86" s="100">
        <v>7928.798533696</v>
      </c>
      <c r="AQ86" s="120">
        <v>422.96767653699999</v>
      </c>
      <c r="AR86" s="120">
        <v>4071.8642596189998</v>
      </c>
      <c r="AS86" s="120">
        <v>340.99376723099999</v>
      </c>
      <c r="AT86" s="120">
        <v>56.936126627000007</v>
      </c>
      <c r="AU86" s="120">
        <v>3036.0367036819998</v>
      </c>
      <c r="AV86" s="100">
        <v>11049.131404619</v>
      </c>
      <c r="AW86" s="100">
        <v>32436.603187060002</v>
      </c>
      <c r="AX86" s="120">
        <v>12079.118741761</v>
      </c>
      <c r="AY86" s="120">
        <v>6526.2599217709994</v>
      </c>
      <c r="AZ86" s="120">
        <v>4735.3336640279995</v>
      </c>
      <c r="BA86" s="120">
        <v>426.972867968</v>
      </c>
      <c r="BB86" s="120">
        <v>365.17565690499998</v>
      </c>
      <c r="BC86" s="120">
        <v>238.275402192</v>
      </c>
      <c r="BD86" s="120">
        <v>6592.385303129</v>
      </c>
      <c r="BE86" s="120">
        <v>1473.0816293060002</v>
      </c>
      <c r="BF86" s="100">
        <v>7380.0423653779999</v>
      </c>
    </row>
    <row r="87" spans="1:58" x14ac:dyDescent="0.25">
      <c r="A87" s="98" t="s">
        <v>214</v>
      </c>
      <c r="B87" s="99">
        <v>8625.6088238410011</v>
      </c>
      <c r="C87" s="100">
        <v>33.208301734000003</v>
      </c>
      <c r="D87" s="100">
        <v>8.6538811751581104</v>
      </c>
      <c r="E87" s="101">
        <v>54.041000406000002</v>
      </c>
      <c r="F87" s="102">
        <v>411.02362924900001</v>
      </c>
      <c r="G87" s="102">
        <v>182.772541711</v>
      </c>
      <c r="H87" s="102">
        <v>62.104571077999999</v>
      </c>
      <c r="I87" s="103">
        <v>705.55279157799998</v>
      </c>
      <c r="J87" s="100">
        <v>3611.935571941</v>
      </c>
      <c r="K87" s="100">
        <v>3266.9695365900002</v>
      </c>
      <c r="L87" s="101">
        <v>961.45538739999995</v>
      </c>
      <c r="M87" s="102">
        <v>776.36809986799994</v>
      </c>
      <c r="N87" s="102">
        <v>266.16858414699999</v>
      </c>
      <c r="O87" s="102">
        <v>70.831752546000004</v>
      </c>
      <c r="P87" s="102">
        <v>115.764873877</v>
      </c>
      <c r="Q87" s="102">
        <v>28.977409650999999</v>
      </c>
      <c r="R87" s="102">
        <v>935.07298828299997</v>
      </c>
      <c r="S87" s="104">
        <v>112.330440818</v>
      </c>
      <c r="T87" s="163">
        <v>298.00087955399999</v>
      </c>
      <c r="U87" s="100">
        <v>8542.0819253486679</v>
      </c>
      <c r="V87" s="100">
        <v>37.770161733000002</v>
      </c>
      <c r="W87" s="100">
        <v>1374.0533848673333</v>
      </c>
      <c r="X87" s="120">
        <v>57.137848680333327</v>
      </c>
      <c r="Y87" s="120">
        <v>422.85933279133332</v>
      </c>
      <c r="Z87" s="120">
        <v>170.63680728633335</v>
      </c>
      <c r="AA87" s="120">
        <v>61.539678240000001</v>
      </c>
      <c r="AB87" s="120">
        <v>661.87971786933338</v>
      </c>
      <c r="AC87" s="100">
        <v>3442.1505478606664</v>
      </c>
      <c r="AD87" s="100">
        <v>3357.8653791333336</v>
      </c>
      <c r="AE87" s="120">
        <v>1009.4251361923334</v>
      </c>
      <c r="AF87" s="120">
        <v>759.16965220966665</v>
      </c>
      <c r="AG87" s="120">
        <v>298.69097416</v>
      </c>
      <c r="AH87" s="121">
        <v>74.73527571999999</v>
      </c>
      <c r="AI87" s="121">
        <v>113.181324034</v>
      </c>
      <c r="AJ87" s="121">
        <v>33.85714032166667</v>
      </c>
      <c r="AK87" s="121">
        <v>947.95703222200007</v>
      </c>
      <c r="AL87" s="121">
        <v>120.84884427366667</v>
      </c>
      <c r="AM87" s="52">
        <v>330.24245175433333</v>
      </c>
      <c r="AN87" s="53">
        <v>62239.750001159002</v>
      </c>
      <c r="AO87" s="53">
        <v>118.694605999</v>
      </c>
      <c r="AP87" s="53">
        <v>8234.6278035659998</v>
      </c>
      <c r="AQ87" s="122">
        <v>450.08429774000001</v>
      </c>
      <c r="AR87" s="122">
        <v>4439.9735990429999</v>
      </c>
      <c r="AS87" s="122">
        <v>297.101465362</v>
      </c>
      <c r="AT87" s="122">
        <v>105.94371397899999</v>
      </c>
      <c r="AU87" s="122">
        <v>2941.5247274419999</v>
      </c>
      <c r="AV87" s="53">
        <v>12473.840982753001</v>
      </c>
      <c r="AW87" s="53">
        <v>33432.310644397003</v>
      </c>
      <c r="AX87" s="122">
        <v>12855.609712595</v>
      </c>
      <c r="AY87" s="122">
        <v>6287.3534111170002</v>
      </c>
      <c r="AZ87" s="122">
        <v>4821.1996099520002</v>
      </c>
      <c r="BA87" s="122">
        <v>446.03618037399997</v>
      </c>
      <c r="BB87" s="122">
        <v>405.40663075099997</v>
      </c>
      <c r="BC87" s="122">
        <v>266.62832702599997</v>
      </c>
      <c r="BD87" s="122">
        <v>6602.5298529580004</v>
      </c>
      <c r="BE87" s="122">
        <v>1747.5469196240001</v>
      </c>
      <c r="BF87" s="53">
        <v>7980.2759644440002</v>
      </c>
    </row>
    <row r="88" spans="1:58" x14ac:dyDescent="0.25">
      <c r="A88" s="37" t="s">
        <v>215</v>
      </c>
      <c r="B88" s="59">
        <v>8711.5656544500016</v>
      </c>
      <c r="C88" s="74">
        <v>31.973128106000001</v>
      </c>
      <c r="D88" s="74">
        <v>1394.3480112349998</v>
      </c>
      <c r="E88" s="60">
        <v>57.970760601999999</v>
      </c>
      <c r="F88" s="61">
        <v>383.84993027500002</v>
      </c>
      <c r="G88" s="61">
        <v>170.949234034</v>
      </c>
      <c r="H88" s="61">
        <v>57.395311141000001</v>
      </c>
      <c r="I88" s="62">
        <v>724.18277518299999</v>
      </c>
      <c r="J88" s="74">
        <v>3653.7940807790001</v>
      </c>
      <c r="K88" s="74">
        <v>3280.4827127070002</v>
      </c>
      <c r="L88" s="60">
        <v>975.79221624800005</v>
      </c>
      <c r="M88" s="61">
        <v>738.959554787</v>
      </c>
      <c r="N88" s="61">
        <v>291.858841251</v>
      </c>
      <c r="O88" s="61">
        <v>85.069407927</v>
      </c>
      <c r="P88" s="61">
        <v>124.51759201</v>
      </c>
      <c r="Q88" s="61">
        <v>29.116184905000001</v>
      </c>
      <c r="R88" s="61">
        <v>948.164386681</v>
      </c>
      <c r="S88" s="63">
        <v>87.004528898000004</v>
      </c>
      <c r="T88" s="162">
        <v>350.96772162299999</v>
      </c>
      <c r="U88" s="52">
        <v>8818.3830471000001</v>
      </c>
      <c r="V88" s="52">
        <v>38.296003051666666</v>
      </c>
      <c r="W88" s="52">
        <v>1401.5687917473333</v>
      </c>
      <c r="X88" s="121">
        <v>58.130131111000004</v>
      </c>
      <c r="Y88" s="121">
        <v>422.73567855933334</v>
      </c>
      <c r="Z88" s="121">
        <v>166.21469557166668</v>
      </c>
      <c r="AA88" s="121">
        <v>61.066491305</v>
      </c>
      <c r="AB88" s="121">
        <v>693.42179520033335</v>
      </c>
      <c r="AC88" s="52">
        <v>3593.2431538486667</v>
      </c>
      <c r="AD88" s="52">
        <v>3423.3893732600004</v>
      </c>
      <c r="AE88" s="121">
        <v>1037.4201650076666</v>
      </c>
      <c r="AF88" s="121">
        <v>765.49039569500007</v>
      </c>
      <c r="AG88" s="121">
        <v>318.68753712800003</v>
      </c>
      <c r="AH88" s="121">
        <v>77.151663178999996</v>
      </c>
      <c r="AI88" s="121">
        <v>122.437581748</v>
      </c>
      <c r="AJ88" s="121">
        <v>33.825203361</v>
      </c>
      <c r="AK88" s="121">
        <v>950.85370445033334</v>
      </c>
      <c r="AL88" s="121">
        <v>117.52312269099998</v>
      </c>
      <c r="AM88" s="52">
        <v>361.88572519233338</v>
      </c>
      <c r="AN88" s="53">
        <v>66298.69490127101</v>
      </c>
      <c r="AO88" s="53">
        <v>129.49529078400002</v>
      </c>
      <c r="AP88" s="53">
        <v>8632.8564033170005</v>
      </c>
      <c r="AQ88" s="122">
        <v>445.37888360600004</v>
      </c>
      <c r="AR88" s="122">
        <v>4693.2345827320005</v>
      </c>
      <c r="AS88" s="122">
        <v>308.52254104600001</v>
      </c>
      <c r="AT88" s="122">
        <v>77.555431623000004</v>
      </c>
      <c r="AU88" s="122">
        <v>3108.16496431</v>
      </c>
      <c r="AV88" s="53">
        <v>13106.207976139</v>
      </c>
      <c r="AW88" s="53">
        <v>35737.444022444994</v>
      </c>
      <c r="AX88" s="122">
        <v>13059.908791761001</v>
      </c>
      <c r="AY88" s="122">
        <v>6324.0600109100005</v>
      </c>
      <c r="AZ88" s="122">
        <v>5960.9379733419992</v>
      </c>
      <c r="BA88" s="122">
        <v>521.75831009900003</v>
      </c>
      <c r="BB88" s="122">
        <v>592.63901806599995</v>
      </c>
      <c r="BC88" s="122">
        <v>320.50919015900001</v>
      </c>
      <c r="BD88" s="122">
        <v>7206.1224325330004</v>
      </c>
      <c r="BE88" s="122">
        <v>1751.5082955749999</v>
      </c>
      <c r="BF88" s="53">
        <v>8692.6912085860004</v>
      </c>
    </row>
    <row r="89" spans="1:58" x14ac:dyDescent="0.25">
      <c r="A89" s="37" t="s">
        <v>216</v>
      </c>
      <c r="B89" s="59">
        <v>8660.7208392739994</v>
      </c>
      <c r="C89" s="74">
        <v>36.878659485999997</v>
      </c>
      <c r="D89" s="74">
        <v>1313.4159274460001</v>
      </c>
      <c r="E89" s="60">
        <v>50.067495391000001</v>
      </c>
      <c r="F89" s="61">
        <v>390.39235008899999</v>
      </c>
      <c r="G89" s="61">
        <v>158.014392821</v>
      </c>
      <c r="H89" s="61">
        <v>50.378948872999999</v>
      </c>
      <c r="I89" s="62">
        <v>664.56274027200004</v>
      </c>
      <c r="J89" s="74">
        <v>3580.088431059</v>
      </c>
      <c r="K89" s="74">
        <v>3329.5481184739997</v>
      </c>
      <c r="L89" s="60">
        <v>949.32597605499996</v>
      </c>
      <c r="M89" s="61">
        <v>739.40154128999995</v>
      </c>
      <c r="N89" s="61">
        <v>328.64672435199998</v>
      </c>
      <c r="O89" s="61">
        <v>62.648932684000002</v>
      </c>
      <c r="P89" s="61">
        <v>88.422792158999997</v>
      </c>
      <c r="Q89" s="61">
        <v>33.169062863999997</v>
      </c>
      <c r="R89" s="61">
        <v>1025.7168468729999</v>
      </c>
      <c r="S89" s="63">
        <v>102.216242197</v>
      </c>
      <c r="T89" s="162">
        <v>400.789702809</v>
      </c>
      <c r="U89" s="52">
        <v>8528.2682400393333</v>
      </c>
      <c r="V89" s="52">
        <v>37.321530786333334</v>
      </c>
      <c r="W89" s="52">
        <v>1332.1827543033332</v>
      </c>
      <c r="X89" s="121">
        <v>55.186053181333335</v>
      </c>
      <c r="Y89" s="121">
        <v>418.80873123866667</v>
      </c>
      <c r="Z89" s="121">
        <v>162.42907463966665</v>
      </c>
      <c r="AA89" s="121">
        <v>49.594891511333337</v>
      </c>
      <c r="AB89" s="121">
        <v>646.1640037323333</v>
      </c>
      <c r="AC89" s="52">
        <v>3320.3824491563332</v>
      </c>
      <c r="AD89" s="52">
        <v>3426.4983629936669</v>
      </c>
      <c r="AE89" s="121">
        <v>978.38273821299993</v>
      </c>
      <c r="AF89" s="121">
        <v>752.95727494266669</v>
      </c>
      <c r="AG89" s="121">
        <v>348.70756202233332</v>
      </c>
      <c r="AH89" s="121">
        <v>79.667365958666664</v>
      </c>
      <c r="AI89" s="121">
        <v>110.37493402933335</v>
      </c>
      <c r="AJ89" s="121">
        <v>39.652966782</v>
      </c>
      <c r="AK89" s="121">
        <v>980.64449538266672</v>
      </c>
      <c r="AL89" s="121">
        <v>136.11102566299999</v>
      </c>
      <c r="AM89" s="52">
        <v>411.8831427996667</v>
      </c>
      <c r="AN89" s="53">
        <v>67138.577465032999</v>
      </c>
      <c r="AO89" s="53">
        <v>120.8700034</v>
      </c>
      <c r="AP89" s="53">
        <v>8688.5847117669982</v>
      </c>
      <c r="AQ89" s="122">
        <v>394.63647389899995</v>
      </c>
      <c r="AR89" s="122">
        <v>4802.6564675599993</v>
      </c>
      <c r="AS89" s="122">
        <v>274.20145038099997</v>
      </c>
      <c r="AT89" s="122">
        <v>72.248613875000004</v>
      </c>
      <c r="AU89" s="122">
        <v>3144.8417060519996</v>
      </c>
      <c r="AV89" s="53">
        <v>12635.800420787</v>
      </c>
      <c r="AW89" s="53">
        <v>36055.775117092991</v>
      </c>
      <c r="AX89" s="122">
        <v>12485.463542477999</v>
      </c>
      <c r="AY89" s="122">
        <v>5607.5349681629996</v>
      </c>
      <c r="AZ89" s="122">
        <v>7563.0353203509994</v>
      </c>
      <c r="BA89" s="122">
        <v>448.80276884499995</v>
      </c>
      <c r="BB89" s="122">
        <v>455.48723128699999</v>
      </c>
      <c r="BC89" s="122">
        <v>281.86335774899999</v>
      </c>
      <c r="BD89" s="122">
        <v>6899.8721961880001</v>
      </c>
      <c r="BE89" s="122">
        <v>2313.7157320319998</v>
      </c>
      <c r="BF89" s="53">
        <v>9637.5472119860005</v>
      </c>
    </row>
    <row r="90" spans="1:58" s="106" customFormat="1" x14ac:dyDescent="0.25">
      <c r="A90" s="98" t="s">
        <v>217</v>
      </c>
      <c r="B90" s="99">
        <v>8299.1307730649987</v>
      </c>
      <c r="C90" s="100">
        <v>45.806824376000002</v>
      </c>
      <c r="D90" s="100">
        <v>1234.5136743839998</v>
      </c>
      <c r="E90" s="101">
        <v>57.080480772999998</v>
      </c>
      <c r="F90" s="102">
        <v>403.28871596699997</v>
      </c>
      <c r="G90" s="102">
        <v>153.854663028</v>
      </c>
      <c r="H90" s="102">
        <v>34.023300386000003</v>
      </c>
      <c r="I90" s="103">
        <v>586.26651422999998</v>
      </c>
      <c r="J90" s="100">
        <v>3282.1957042290001</v>
      </c>
      <c r="K90" s="100">
        <v>3275.2508378759994</v>
      </c>
      <c r="L90" s="101">
        <v>979.64267693199997</v>
      </c>
      <c r="M90" s="102">
        <v>715.31705123300003</v>
      </c>
      <c r="N90" s="102">
        <v>288.26289707400002</v>
      </c>
      <c r="O90" s="102">
        <v>63.158142732999998</v>
      </c>
      <c r="P90" s="102">
        <v>88.407119236</v>
      </c>
      <c r="Q90" s="102">
        <v>32.790025598</v>
      </c>
      <c r="R90" s="102">
        <v>1001.110358058</v>
      </c>
      <c r="S90" s="104">
        <v>106.562567012</v>
      </c>
      <c r="T90" s="163">
        <v>461.36373220000002</v>
      </c>
      <c r="U90" s="100">
        <v>8787.8152469699999</v>
      </c>
      <c r="V90" s="100">
        <v>45.660942251666675</v>
      </c>
      <c r="W90" s="100">
        <v>1292.5487940606665</v>
      </c>
      <c r="X90" s="120">
        <v>52.872465388666662</v>
      </c>
      <c r="Y90" s="120">
        <v>415.97595293066661</v>
      </c>
      <c r="Z90" s="120">
        <v>147.67174298866667</v>
      </c>
      <c r="AA90" s="120">
        <v>39.984750682333335</v>
      </c>
      <c r="AB90" s="120">
        <v>636.04388207033332</v>
      </c>
      <c r="AC90" s="100">
        <v>3482.3303050033333</v>
      </c>
      <c r="AD90" s="100">
        <v>3490.1596241810003</v>
      </c>
      <c r="AE90" s="120">
        <v>997.42339881800001</v>
      </c>
      <c r="AF90" s="120">
        <v>757.48194137099983</v>
      </c>
      <c r="AG90" s="120">
        <v>371.85539097099996</v>
      </c>
      <c r="AH90" s="120">
        <v>63.189870213000006</v>
      </c>
      <c r="AI90" s="120">
        <v>89.797369756666669</v>
      </c>
      <c r="AJ90" s="120">
        <v>32.235066791666668</v>
      </c>
      <c r="AK90" s="120">
        <v>1046.4268135866666</v>
      </c>
      <c r="AL90" s="120">
        <v>131.74977267300002</v>
      </c>
      <c r="AM90" s="100">
        <v>477.11558147333335</v>
      </c>
      <c r="AN90" s="100">
        <v>66618.612019484004</v>
      </c>
      <c r="AO90" s="100">
        <v>174.20255344899999</v>
      </c>
      <c r="AP90" s="100">
        <v>8247.882029286</v>
      </c>
      <c r="AQ90" s="120">
        <v>350.396167451</v>
      </c>
      <c r="AR90" s="120">
        <v>4517.6653007139994</v>
      </c>
      <c r="AS90" s="120">
        <v>238.98578891400001</v>
      </c>
      <c r="AT90" s="120">
        <v>88.681628349999997</v>
      </c>
      <c r="AU90" s="120">
        <v>3052.153143857</v>
      </c>
      <c r="AV90" s="100">
        <v>12294.763419961</v>
      </c>
      <c r="AW90" s="100">
        <v>35758.178198902991</v>
      </c>
      <c r="AX90" s="120">
        <v>12337.552083426999</v>
      </c>
      <c r="AY90" s="120">
        <v>6470.8758543940003</v>
      </c>
      <c r="AZ90" s="120">
        <v>7152.1784387989992</v>
      </c>
      <c r="BA90" s="120">
        <v>377.21933748499998</v>
      </c>
      <c r="BB90" s="120">
        <v>386.62632113899997</v>
      </c>
      <c r="BC90" s="120">
        <v>213.09434671600002</v>
      </c>
      <c r="BD90" s="120">
        <v>6766.982198456999</v>
      </c>
      <c r="BE90" s="120">
        <v>2053.6496184859998</v>
      </c>
      <c r="BF90" s="100">
        <v>10143.585817884999</v>
      </c>
    </row>
    <row r="91" spans="1:58" x14ac:dyDescent="0.25">
      <c r="A91" s="37" t="s">
        <v>218</v>
      </c>
      <c r="B91" s="59">
        <v>4658.3775743570004</v>
      </c>
      <c r="C91" s="74">
        <v>27.886000679999999</v>
      </c>
      <c r="D91" s="74">
        <v>910.500563124</v>
      </c>
      <c r="E91" s="60">
        <v>52.121857640000002</v>
      </c>
      <c r="F91" s="61">
        <v>299.70697124399999</v>
      </c>
      <c r="G91" s="61">
        <v>121.85616783099999</v>
      </c>
      <c r="H91" s="61">
        <v>26.954372575000001</v>
      </c>
      <c r="I91" s="62">
        <v>409.86119383400001</v>
      </c>
      <c r="J91" s="74">
        <v>1231.171381142</v>
      </c>
      <c r="K91" s="74">
        <v>2075.3856575549999</v>
      </c>
      <c r="L91" s="60">
        <v>705.972369082</v>
      </c>
      <c r="M91" s="61">
        <v>422.22164329999998</v>
      </c>
      <c r="N91" s="61">
        <v>83.443567915000003</v>
      </c>
      <c r="O91" s="61">
        <v>22.848669675</v>
      </c>
      <c r="P91" s="61">
        <v>74.817582895000001</v>
      </c>
      <c r="Q91" s="61">
        <v>16.872765169000001</v>
      </c>
      <c r="R91" s="61">
        <v>694.972448042</v>
      </c>
      <c r="S91" s="63">
        <v>54.236611476999997</v>
      </c>
      <c r="T91" s="162">
        <v>413.43397185600003</v>
      </c>
      <c r="U91" s="52">
        <v>8046.176674293999</v>
      </c>
      <c r="V91" s="52">
        <v>44.210015769333332</v>
      </c>
      <c r="W91" s="52">
        <v>1192.1838572290001</v>
      </c>
      <c r="X91" s="121">
        <v>60.387998422000003</v>
      </c>
      <c r="Y91" s="121">
        <v>416.30131056799996</v>
      </c>
      <c r="Z91" s="121">
        <v>152.40784326533333</v>
      </c>
      <c r="AA91" s="121">
        <v>31.622539049</v>
      </c>
      <c r="AB91" s="121">
        <v>531.46416592466664</v>
      </c>
      <c r="AC91" s="52">
        <v>2987.0629076713335</v>
      </c>
      <c r="AD91" s="52">
        <v>3324.4753454786664</v>
      </c>
      <c r="AE91" s="121">
        <v>1010.9950968159998</v>
      </c>
      <c r="AF91" s="121">
        <v>732.75885986799994</v>
      </c>
      <c r="AG91" s="121">
        <v>309.23857417700003</v>
      </c>
      <c r="AH91" s="121">
        <v>55.109058154999992</v>
      </c>
      <c r="AI91" s="121">
        <v>93.892431868000003</v>
      </c>
      <c r="AJ91" s="121">
        <v>36.403162670666667</v>
      </c>
      <c r="AK91" s="121">
        <v>966.52345163466669</v>
      </c>
      <c r="AL91" s="121">
        <v>119.55471028933333</v>
      </c>
      <c r="AM91" s="52">
        <v>498.24454814566667</v>
      </c>
      <c r="AN91" s="53">
        <v>61323.394357391</v>
      </c>
      <c r="AO91" s="53">
        <v>125.594284964</v>
      </c>
      <c r="AP91" s="53">
        <v>7320.8713071660004</v>
      </c>
      <c r="AQ91" s="122">
        <v>364.214357656</v>
      </c>
      <c r="AR91" s="122">
        <v>4211.2966813379999</v>
      </c>
      <c r="AS91" s="122">
        <v>297.58132448600003</v>
      </c>
      <c r="AT91" s="122">
        <v>39.968655932000004</v>
      </c>
      <c r="AU91" s="122">
        <v>2407.810287754</v>
      </c>
      <c r="AV91" s="53">
        <v>10285.311009573999</v>
      </c>
      <c r="AW91" s="53">
        <v>32999.947999093005</v>
      </c>
      <c r="AX91" s="122">
        <v>12540.442128130002</v>
      </c>
      <c r="AY91" s="122">
        <v>6104.9597009070003</v>
      </c>
      <c r="AZ91" s="122">
        <v>5522.6905065210003</v>
      </c>
      <c r="BA91" s="122">
        <v>337.99940905900002</v>
      </c>
      <c r="BB91" s="122">
        <v>408.46616965599998</v>
      </c>
      <c r="BC91" s="122">
        <v>224.79572006500001</v>
      </c>
      <c r="BD91" s="122">
        <v>5620.9044850759992</v>
      </c>
      <c r="BE91" s="122">
        <v>2239.6898796790001</v>
      </c>
      <c r="BF91" s="53">
        <v>10591.669756593999</v>
      </c>
    </row>
    <row r="92" spans="1:58" x14ac:dyDescent="0.25">
      <c r="A92" s="37" t="s">
        <v>219</v>
      </c>
      <c r="B92" s="59">
        <v>5786.4476322009996</v>
      </c>
      <c r="C92" s="74">
        <v>36.961936129999998</v>
      </c>
      <c r="D92" s="74">
        <v>904.54202218299997</v>
      </c>
      <c r="E92" s="60">
        <v>27.628616046000001</v>
      </c>
      <c r="F92" s="61">
        <v>329.56427512400001</v>
      </c>
      <c r="G92" s="61">
        <v>106.678260779</v>
      </c>
      <c r="H92" s="61">
        <v>27.634578079000001</v>
      </c>
      <c r="I92" s="62">
        <v>413.03629215500001</v>
      </c>
      <c r="J92" s="74">
        <v>2501.8401015159998</v>
      </c>
      <c r="K92" s="74">
        <v>1950.222579146</v>
      </c>
      <c r="L92" s="60">
        <v>706.38605682599996</v>
      </c>
      <c r="M92" s="61">
        <v>361.46263126000002</v>
      </c>
      <c r="N92" s="61">
        <v>11.441276123</v>
      </c>
      <c r="O92" s="61">
        <v>32.198238433999997</v>
      </c>
      <c r="P92" s="61">
        <v>58.881071961000004</v>
      </c>
      <c r="Q92" s="61">
        <v>13.395186686000001</v>
      </c>
      <c r="R92" s="61">
        <v>707.77916557799995</v>
      </c>
      <c r="S92" s="63">
        <v>58.678952277999997</v>
      </c>
      <c r="T92" s="162">
        <v>392.88099322599999</v>
      </c>
      <c r="U92" s="52">
        <v>4423.2198624299999</v>
      </c>
      <c r="V92" s="52">
        <v>34.405500899000003</v>
      </c>
      <c r="W92" s="52">
        <v>758.96339725433336</v>
      </c>
      <c r="X92" s="121">
        <v>32.788016355333333</v>
      </c>
      <c r="Y92" s="121">
        <v>275.04862660066669</v>
      </c>
      <c r="Z92" s="121">
        <v>97.744081942333352</v>
      </c>
      <c r="AA92" s="121">
        <v>25.892106044666665</v>
      </c>
      <c r="AB92" s="121">
        <v>327.49056631133334</v>
      </c>
      <c r="AC92" s="52">
        <v>1488.7528832389999</v>
      </c>
      <c r="AD92" s="52">
        <v>1766.4247170210003</v>
      </c>
      <c r="AE92" s="121">
        <v>641.66957919366678</v>
      </c>
      <c r="AF92" s="121">
        <v>315.24903605499998</v>
      </c>
      <c r="AG92" s="121">
        <v>43.548105647</v>
      </c>
      <c r="AH92" s="121">
        <v>19.766310350000001</v>
      </c>
      <c r="AI92" s="121">
        <v>56.372796925999999</v>
      </c>
      <c r="AJ92" s="121">
        <v>9.632301499333332</v>
      </c>
      <c r="AK92" s="121">
        <v>633.13915287700001</v>
      </c>
      <c r="AL92" s="121">
        <v>47.047434473000003</v>
      </c>
      <c r="AM92" s="52">
        <v>374.67336401666665</v>
      </c>
      <c r="AN92" s="53">
        <v>27607.266086165</v>
      </c>
      <c r="AO92" s="53">
        <v>106.789561968</v>
      </c>
      <c r="AP92" s="53">
        <v>4613.2847823760003</v>
      </c>
      <c r="AQ92" s="122">
        <v>187.576444337</v>
      </c>
      <c r="AR92" s="122">
        <v>2972.3261723779997</v>
      </c>
      <c r="AS92" s="122">
        <v>129.03570357699999</v>
      </c>
      <c r="AT92" s="122">
        <v>18.993239080999999</v>
      </c>
      <c r="AU92" s="122">
        <v>1305.353223003</v>
      </c>
      <c r="AV92" s="53">
        <v>6487.7827107419998</v>
      </c>
      <c r="AW92" s="53">
        <v>9745.8769251169997</v>
      </c>
      <c r="AX92" s="122">
        <v>5962.9996278580002</v>
      </c>
      <c r="AY92" s="122">
        <v>1782.242242026</v>
      </c>
      <c r="AZ92" s="122">
        <v>360.32620118900002</v>
      </c>
      <c r="BA92" s="122">
        <v>74.904380048000007</v>
      </c>
      <c r="BB92" s="122">
        <v>146.52657390600001</v>
      </c>
      <c r="BC92" s="122">
        <v>70.637716304999998</v>
      </c>
      <c r="BD92" s="122">
        <v>995.42733588800002</v>
      </c>
      <c r="BE92" s="122">
        <v>352.81284789699998</v>
      </c>
      <c r="BF92" s="53">
        <v>6653.5321059620001</v>
      </c>
    </row>
    <row r="93" spans="1:58" x14ac:dyDescent="0.25">
      <c r="A93" s="37" t="s">
        <v>220</v>
      </c>
      <c r="B93" s="59">
        <v>7109.3879394400001</v>
      </c>
      <c r="C93" s="74">
        <v>36.937821255000003</v>
      </c>
      <c r="D93" s="74">
        <v>1093.4836966820001</v>
      </c>
      <c r="E93" s="60">
        <v>38.348387576</v>
      </c>
      <c r="F93" s="61">
        <v>331.20397018300002</v>
      </c>
      <c r="G93" s="61">
        <v>140.091011673</v>
      </c>
      <c r="H93" s="61">
        <v>48.935342951000003</v>
      </c>
      <c r="I93" s="62">
        <v>534.90498429900003</v>
      </c>
      <c r="J93" s="74">
        <v>2841.1076460270001</v>
      </c>
      <c r="K93" s="74">
        <v>2609.6512555090003</v>
      </c>
      <c r="L93" s="60">
        <v>897.40446938699995</v>
      </c>
      <c r="M93" s="61">
        <v>558.61362064599996</v>
      </c>
      <c r="N93" s="61">
        <v>87.087871475</v>
      </c>
      <c r="O93" s="61">
        <v>62.398301625000002</v>
      </c>
      <c r="P93" s="61">
        <v>72.339810329000002</v>
      </c>
      <c r="Q93" s="61">
        <v>16.294290101000001</v>
      </c>
      <c r="R93" s="61">
        <v>850.18174329299995</v>
      </c>
      <c r="S93" s="63">
        <v>65.331148653</v>
      </c>
      <c r="T93" s="162">
        <v>528.20751996700005</v>
      </c>
      <c r="U93" s="52">
        <v>6974.2935587250004</v>
      </c>
      <c r="V93" s="52">
        <v>41.049013712666664</v>
      </c>
      <c r="W93" s="52">
        <v>1055.307687403</v>
      </c>
      <c r="X93" s="121">
        <v>35.338538808333332</v>
      </c>
      <c r="Y93" s="121">
        <v>365.96615145133336</v>
      </c>
      <c r="Z93" s="121">
        <v>134.70511955166668</v>
      </c>
      <c r="AA93" s="121">
        <v>39.496261597666667</v>
      </c>
      <c r="AB93" s="121">
        <v>479.80161599400003</v>
      </c>
      <c r="AC93" s="52">
        <v>2856.7298764116663</v>
      </c>
      <c r="AD93" s="52">
        <v>2526.6568214336667</v>
      </c>
      <c r="AE93" s="121">
        <v>863.61003334999998</v>
      </c>
      <c r="AF93" s="121">
        <v>476.64737714200004</v>
      </c>
      <c r="AG93" s="121">
        <v>122.229841479</v>
      </c>
      <c r="AH93" s="121">
        <v>47.839317346000001</v>
      </c>
      <c r="AI93" s="121">
        <v>66.518325034</v>
      </c>
      <c r="AJ93" s="121">
        <v>20.315942312000001</v>
      </c>
      <c r="AK93" s="121">
        <v>848.77321125633341</v>
      </c>
      <c r="AL93" s="121">
        <v>80.722773514333326</v>
      </c>
      <c r="AM93" s="52">
        <v>494.550159764</v>
      </c>
      <c r="AN93" s="53">
        <v>47300.363618012001</v>
      </c>
      <c r="AO93" s="53">
        <v>172.29660182399999</v>
      </c>
      <c r="AP93" s="53">
        <v>6729.7378630519997</v>
      </c>
      <c r="AQ93" s="122">
        <v>250.87539881800001</v>
      </c>
      <c r="AR93" s="122">
        <v>4167.7876084420004</v>
      </c>
      <c r="AS93" s="122">
        <v>173.30418215200001</v>
      </c>
      <c r="AT93" s="122">
        <v>67.083573724000004</v>
      </c>
      <c r="AU93" s="122">
        <v>2070.6870999160001</v>
      </c>
      <c r="AV93" s="53">
        <v>10870.396965696</v>
      </c>
      <c r="AW93" s="53">
        <v>20437.926487587996</v>
      </c>
      <c r="AX93" s="122">
        <v>9989.5556884049984</v>
      </c>
      <c r="AY93" s="122">
        <v>3455.3382643509999</v>
      </c>
      <c r="AZ93" s="122">
        <v>2050.5569652989998</v>
      </c>
      <c r="BA93" s="122">
        <v>208.320850441</v>
      </c>
      <c r="BB93" s="122">
        <v>348.96334246800001</v>
      </c>
      <c r="BC93" s="122">
        <v>220.06345644300001</v>
      </c>
      <c r="BD93" s="122">
        <v>3530.7515883030001</v>
      </c>
      <c r="BE93" s="122">
        <v>634.37633187799997</v>
      </c>
      <c r="BF93" s="53">
        <v>9090.0056998520013</v>
      </c>
    </row>
    <row r="94" spans="1:58" s="106" customFormat="1" x14ac:dyDescent="0.25">
      <c r="A94" s="98" t="s">
        <v>221</v>
      </c>
      <c r="B94" s="99">
        <v>7472.8512809440008</v>
      </c>
      <c r="C94" s="100">
        <v>28.358167607999999</v>
      </c>
      <c r="D94" s="100">
        <v>1195.456132797</v>
      </c>
      <c r="E94" s="101">
        <v>42.122039010000002</v>
      </c>
      <c r="F94" s="102">
        <v>337.763736833</v>
      </c>
      <c r="G94" s="102">
        <v>157.68331623399999</v>
      </c>
      <c r="H94" s="102">
        <v>55.179259381999998</v>
      </c>
      <c r="I94" s="103">
        <v>602.70778133800002</v>
      </c>
      <c r="J94" s="100">
        <v>2878.086551162</v>
      </c>
      <c r="K94" s="100">
        <v>2875.4251750750004</v>
      </c>
      <c r="L94" s="101">
        <v>835.92919459999996</v>
      </c>
      <c r="M94" s="102">
        <v>742.22702312199999</v>
      </c>
      <c r="N94" s="102">
        <v>162.543465613</v>
      </c>
      <c r="O94" s="102">
        <v>51.907386774000003</v>
      </c>
      <c r="P94" s="102">
        <v>73.541971008000004</v>
      </c>
      <c r="Q94" s="102">
        <v>19.899345905000001</v>
      </c>
      <c r="R94" s="102">
        <v>937.71319376300005</v>
      </c>
      <c r="S94" s="104">
        <v>51.663594289999999</v>
      </c>
      <c r="T94" s="163">
        <v>495.52525430200001</v>
      </c>
      <c r="U94" s="100">
        <v>7463.5736867036658</v>
      </c>
      <c r="V94" s="100">
        <v>29.235587583666668</v>
      </c>
      <c r="W94" s="100">
        <v>1193.9858569176665</v>
      </c>
      <c r="X94" s="120">
        <v>44.690709200333337</v>
      </c>
      <c r="Y94" s="120">
        <v>362.31719030733331</v>
      </c>
      <c r="Z94" s="120">
        <v>152.46870280933334</v>
      </c>
      <c r="AA94" s="120">
        <v>53.390835315666671</v>
      </c>
      <c r="AB94" s="120">
        <v>581.11841928499996</v>
      </c>
      <c r="AC94" s="100">
        <v>2882.1136963823337</v>
      </c>
      <c r="AD94" s="100">
        <v>2794.3179395693332</v>
      </c>
      <c r="AE94" s="120">
        <v>865.46446106966675</v>
      </c>
      <c r="AF94" s="120">
        <v>679.16217607866656</v>
      </c>
      <c r="AG94" s="120">
        <v>128.755303774</v>
      </c>
      <c r="AH94" s="120">
        <v>55.593475889666671</v>
      </c>
      <c r="AI94" s="120">
        <v>83.256637877000003</v>
      </c>
      <c r="AJ94" s="120">
        <v>17.408519055000003</v>
      </c>
      <c r="AK94" s="120">
        <v>901.80539207433333</v>
      </c>
      <c r="AL94" s="120">
        <v>62.871973750999992</v>
      </c>
      <c r="AM94" s="100">
        <v>563.92060625066654</v>
      </c>
      <c r="AN94" s="100">
        <v>50487.949851280006</v>
      </c>
      <c r="AO94" s="100">
        <v>137.47975711800001</v>
      </c>
      <c r="AP94" s="100">
        <v>7360.7256092839998</v>
      </c>
      <c r="AQ94" s="120">
        <v>319.14319120799996</v>
      </c>
      <c r="AR94" s="120">
        <v>4450.127214915</v>
      </c>
      <c r="AS94" s="120">
        <v>252.32811913200001</v>
      </c>
      <c r="AT94" s="120">
        <v>83.069796545000003</v>
      </c>
      <c r="AU94" s="120">
        <v>2256.057287484</v>
      </c>
      <c r="AV94" s="100">
        <v>11029.31392536</v>
      </c>
      <c r="AW94" s="100">
        <v>21619.819594713001</v>
      </c>
      <c r="AX94" s="120">
        <v>9953.4546387989994</v>
      </c>
      <c r="AY94" s="120">
        <v>4891.8515581519996</v>
      </c>
      <c r="AZ94" s="120">
        <v>1607.838511943</v>
      </c>
      <c r="BA94" s="120">
        <v>217.390286221</v>
      </c>
      <c r="BB94" s="120">
        <v>415.71216596599999</v>
      </c>
      <c r="BC94" s="120">
        <v>143.08820910599999</v>
      </c>
      <c r="BD94" s="120">
        <v>3893.2751463499999</v>
      </c>
      <c r="BE94" s="120">
        <v>497.20907817599999</v>
      </c>
      <c r="BF94" s="100">
        <v>10340.610964805001</v>
      </c>
    </row>
    <row r="95" spans="1:58" x14ac:dyDescent="0.25">
      <c r="A95" s="37" t="s">
        <v>222</v>
      </c>
      <c r="B95" s="59">
        <v>7789.76504811</v>
      </c>
      <c r="C95" s="74">
        <v>31.841214572999998</v>
      </c>
      <c r="D95" s="74">
        <v>1293.108184921</v>
      </c>
      <c r="E95" s="60">
        <v>47.910407790999997</v>
      </c>
      <c r="F95" s="61">
        <v>364.03100348300001</v>
      </c>
      <c r="G95" s="61">
        <v>181.62933981399999</v>
      </c>
      <c r="H95" s="61">
        <v>55.576008794000003</v>
      </c>
      <c r="I95" s="62">
        <v>643.96142503900001</v>
      </c>
      <c r="J95" s="74">
        <v>3100.089168082</v>
      </c>
      <c r="K95" s="74">
        <v>2797.9250244760001</v>
      </c>
      <c r="L95" s="60">
        <v>818.00177163599994</v>
      </c>
      <c r="M95" s="61">
        <v>695.30466516000001</v>
      </c>
      <c r="N95" s="61">
        <v>146.53487758399999</v>
      </c>
      <c r="O95" s="61">
        <v>38.727282948999999</v>
      </c>
      <c r="P95" s="61">
        <v>86.072723035999999</v>
      </c>
      <c r="Q95" s="61">
        <v>16.599113531</v>
      </c>
      <c r="R95" s="61">
        <v>946.24980602400001</v>
      </c>
      <c r="S95" s="63">
        <v>50.434784555999997</v>
      </c>
      <c r="T95" s="162">
        <v>566.80145605799999</v>
      </c>
      <c r="U95" s="52">
        <v>7791.0600779310007</v>
      </c>
      <c r="V95" s="52">
        <v>27.916727400666669</v>
      </c>
      <c r="W95" s="52">
        <v>1267.2910349983333</v>
      </c>
      <c r="X95" s="121">
        <v>45.683969881666663</v>
      </c>
      <c r="Y95" s="121">
        <v>375.35651350200004</v>
      </c>
      <c r="Z95" s="121">
        <v>172.98322293800001</v>
      </c>
      <c r="AA95" s="121">
        <v>56.16425774766666</v>
      </c>
      <c r="AB95" s="121">
        <v>617.10307092899995</v>
      </c>
      <c r="AC95" s="52">
        <v>3023.1651182026667</v>
      </c>
      <c r="AD95" s="52">
        <v>2873.3583583086665</v>
      </c>
      <c r="AE95" s="121">
        <v>929.70683611700008</v>
      </c>
      <c r="AF95" s="121">
        <v>720.43303261533345</v>
      </c>
      <c r="AG95" s="121">
        <v>145.09854225300001</v>
      </c>
      <c r="AH95" s="121">
        <v>45.815455638000003</v>
      </c>
      <c r="AI95" s="121">
        <v>82.855786535000007</v>
      </c>
      <c r="AJ95" s="121">
        <v>17.524167185666666</v>
      </c>
      <c r="AK95" s="121">
        <v>873.49495579466668</v>
      </c>
      <c r="AL95" s="121">
        <v>58.429582170000003</v>
      </c>
      <c r="AM95" s="52">
        <v>599.32883902066669</v>
      </c>
      <c r="AN95" s="53">
        <v>53517.954581086</v>
      </c>
      <c r="AO95" s="53">
        <v>167.644646849</v>
      </c>
      <c r="AP95" s="53">
        <v>7952.6280572610012</v>
      </c>
      <c r="AQ95" s="122">
        <v>383.31230920999997</v>
      </c>
      <c r="AR95" s="122">
        <v>4622.3400571599996</v>
      </c>
      <c r="AS95" s="122">
        <v>295.11989716099998</v>
      </c>
      <c r="AT95" s="122">
        <v>104.259655786</v>
      </c>
      <c r="AU95" s="122">
        <v>2547.596137944</v>
      </c>
      <c r="AV95" s="53">
        <v>11465.705384559002</v>
      </c>
      <c r="AW95" s="53">
        <v>22819.589024124998</v>
      </c>
      <c r="AX95" s="122">
        <v>10519.480534896</v>
      </c>
      <c r="AY95" s="122">
        <v>5356.273572821</v>
      </c>
      <c r="AZ95" s="122">
        <v>1698.6827188500001</v>
      </c>
      <c r="BA95" s="122">
        <v>171.70730427000001</v>
      </c>
      <c r="BB95" s="122">
        <v>439.65168623199997</v>
      </c>
      <c r="BC95" s="122">
        <v>127.499300984</v>
      </c>
      <c r="BD95" s="122">
        <v>4016.8382130700002</v>
      </c>
      <c r="BE95" s="122">
        <v>489.45569300199998</v>
      </c>
      <c r="BF95" s="53">
        <v>11112.387468292</v>
      </c>
    </row>
    <row r="96" spans="1:58" x14ac:dyDescent="0.25">
      <c r="A96" s="37" t="s">
        <v>223</v>
      </c>
      <c r="B96" s="59">
        <v>8042.5005329989999</v>
      </c>
      <c r="C96" s="74">
        <v>36.075824415</v>
      </c>
      <c r="D96" s="74">
        <v>1364.2463623680001</v>
      </c>
      <c r="E96" s="60">
        <v>54.093254791</v>
      </c>
      <c r="F96" s="61">
        <v>333.30744216300002</v>
      </c>
      <c r="G96" s="61">
        <v>176.12784891199999</v>
      </c>
      <c r="H96" s="61">
        <v>45.276728319</v>
      </c>
      <c r="I96" s="62">
        <v>755.44108818300003</v>
      </c>
      <c r="J96" s="74">
        <v>2953.7395563519999</v>
      </c>
      <c r="K96" s="74">
        <v>3174.1430128529996</v>
      </c>
      <c r="L96" s="60">
        <v>999.70018854800003</v>
      </c>
      <c r="M96" s="61">
        <v>746.50056033199996</v>
      </c>
      <c r="N96" s="61">
        <v>113.38559753200001</v>
      </c>
      <c r="O96" s="61">
        <v>52.801040810000003</v>
      </c>
      <c r="P96" s="61">
        <v>83.272885936999998</v>
      </c>
      <c r="Q96" s="61">
        <v>13.257560541</v>
      </c>
      <c r="R96" s="61">
        <v>1120.0885231079999</v>
      </c>
      <c r="S96" s="63">
        <v>45.136656045000002</v>
      </c>
      <c r="T96" s="162">
        <v>514.29577701100004</v>
      </c>
      <c r="U96" s="52">
        <v>8002.654683343334</v>
      </c>
      <c r="V96" s="52">
        <v>37.970655689000004</v>
      </c>
      <c r="W96" s="52">
        <v>1331.0639710349999</v>
      </c>
      <c r="X96" s="121">
        <v>51.332395155666667</v>
      </c>
      <c r="Y96" s="121">
        <v>354.19843257066668</v>
      </c>
      <c r="Z96" s="121">
        <v>173.28656351500001</v>
      </c>
      <c r="AA96" s="121">
        <v>49.919875785999999</v>
      </c>
      <c r="AB96" s="121">
        <v>702.32670400766665</v>
      </c>
      <c r="AC96" s="52">
        <v>3012.3327320673329</v>
      </c>
      <c r="AD96" s="52">
        <v>3045.8483904073332</v>
      </c>
      <c r="AE96" s="121">
        <v>1017.3032113496666</v>
      </c>
      <c r="AF96" s="121">
        <v>733.64056020099997</v>
      </c>
      <c r="AG96" s="121">
        <v>114.31129519533333</v>
      </c>
      <c r="AH96" s="121">
        <v>46.777143207000002</v>
      </c>
      <c r="AI96" s="121">
        <v>81.532191757333337</v>
      </c>
      <c r="AJ96" s="121">
        <v>15.196814436333334</v>
      </c>
      <c r="AK96" s="121">
        <v>983.3464023206667</v>
      </c>
      <c r="AL96" s="121">
        <v>53.740771940000002</v>
      </c>
      <c r="AM96" s="52">
        <v>575.43893414466663</v>
      </c>
      <c r="AN96" s="53">
        <v>52503.789901469005</v>
      </c>
      <c r="AO96" s="53">
        <v>227.271236918</v>
      </c>
      <c r="AP96" s="53">
        <v>7518.4074845470004</v>
      </c>
      <c r="AQ96" s="122">
        <v>409.64471071899999</v>
      </c>
      <c r="AR96" s="122">
        <v>3928.7079086349995</v>
      </c>
      <c r="AS96" s="122">
        <v>287.36718868499997</v>
      </c>
      <c r="AT96" s="122">
        <v>120.299185553</v>
      </c>
      <c r="AU96" s="122">
        <v>2772.3884909549997</v>
      </c>
      <c r="AV96" s="53">
        <v>11964.434612486</v>
      </c>
      <c r="AW96" s="53">
        <v>22745.898941172003</v>
      </c>
      <c r="AX96" s="122">
        <v>11342.343195270001</v>
      </c>
      <c r="AY96" s="122">
        <v>4368.8102470869999</v>
      </c>
      <c r="AZ96" s="122">
        <v>1466.2886978940001</v>
      </c>
      <c r="BA96" s="122">
        <v>184.79598902499998</v>
      </c>
      <c r="BB96" s="122">
        <v>419.38853994200002</v>
      </c>
      <c r="BC96" s="122">
        <v>145.36943708199999</v>
      </c>
      <c r="BD96" s="122">
        <v>4259.7769727169998</v>
      </c>
      <c r="BE96" s="122">
        <v>559.12586215500005</v>
      </c>
      <c r="BF96" s="53">
        <v>10047.777626346</v>
      </c>
    </row>
    <row r="97" spans="1:58" x14ac:dyDescent="0.25">
      <c r="A97" s="37" t="s">
        <v>224</v>
      </c>
      <c r="B97" s="59">
        <v>8285.314207559999</v>
      </c>
      <c r="C97" s="74">
        <v>33.136956810000001</v>
      </c>
      <c r="D97" s="74">
        <v>1343.6606018520001</v>
      </c>
      <c r="E97" s="60">
        <v>62.390075228999997</v>
      </c>
      <c r="F97" s="61">
        <v>331.27103087799998</v>
      </c>
      <c r="G97" s="61">
        <v>181.01697860300001</v>
      </c>
      <c r="H97" s="61">
        <v>44.554384497999997</v>
      </c>
      <c r="I97" s="62">
        <v>724.42813264400002</v>
      </c>
      <c r="J97" s="74">
        <v>3011.8498947600001</v>
      </c>
      <c r="K97" s="74">
        <v>3351.0683329619997</v>
      </c>
      <c r="L97" s="60">
        <v>1138.6392124070001</v>
      </c>
      <c r="M97" s="61">
        <v>791.48949343599998</v>
      </c>
      <c r="N97" s="61">
        <v>239.348136146</v>
      </c>
      <c r="O97" s="61">
        <v>57.904737478999998</v>
      </c>
      <c r="P97" s="61">
        <v>80.811237431999999</v>
      </c>
      <c r="Q97" s="61">
        <v>20.389402960000002</v>
      </c>
      <c r="R97" s="61">
        <v>950.74659937000001</v>
      </c>
      <c r="S97" s="63">
        <v>71.739513732000006</v>
      </c>
      <c r="T97" s="162">
        <v>545.59842117599999</v>
      </c>
      <c r="U97" s="52">
        <v>8374.8572816346659</v>
      </c>
      <c r="V97" s="52">
        <v>36.866042049333338</v>
      </c>
      <c r="W97" s="52">
        <v>1360.3748131959999</v>
      </c>
      <c r="X97" s="121">
        <v>60.553371519333332</v>
      </c>
      <c r="Y97" s="121">
        <v>349.44173776366665</v>
      </c>
      <c r="Z97" s="121">
        <v>185.90449225833333</v>
      </c>
      <c r="AA97" s="121">
        <v>44.87056260666666</v>
      </c>
      <c r="AB97" s="121">
        <v>719.60464904799994</v>
      </c>
      <c r="AC97" s="52">
        <v>2857.661614166333</v>
      </c>
      <c r="AD97" s="52">
        <v>3538.5191924610003</v>
      </c>
      <c r="AE97" s="121">
        <v>1220.3708195850002</v>
      </c>
      <c r="AF97" s="121">
        <v>823.45841012733342</v>
      </c>
      <c r="AG97" s="121">
        <v>252.19260087433335</v>
      </c>
      <c r="AH97" s="121">
        <v>61.044658277666677</v>
      </c>
      <c r="AI97" s="121">
        <v>85.493027592666678</v>
      </c>
      <c r="AJ97" s="121">
        <v>22.522640929000001</v>
      </c>
      <c r="AK97" s="121">
        <v>1000.218562618</v>
      </c>
      <c r="AL97" s="121">
        <v>73.218472457000004</v>
      </c>
      <c r="AM97" s="52">
        <v>581.43561976199999</v>
      </c>
      <c r="AN97" s="53">
        <v>61299.928423283003</v>
      </c>
      <c r="AO97" s="53">
        <v>188.409751704</v>
      </c>
      <c r="AP97" s="53">
        <v>7450.8661543540002</v>
      </c>
      <c r="AQ97" s="122">
        <v>457.25539761899995</v>
      </c>
      <c r="AR97" s="122">
        <v>3705.5086320169994</v>
      </c>
      <c r="AS97" s="122">
        <v>313.19976170300004</v>
      </c>
      <c r="AT97" s="122">
        <v>101.53941765599998</v>
      </c>
      <c r="AU97" s="122">
        <v>2873.3629453590002</v>
      </c>
      <c r="AV97" s="53">
        <v>11373.587235986</v>
      </c>
      <c r="AW97" s="53">
        <v>30972.005004998999</v>
      </c>
      <c r="AX97" s="122">
        <v>13583.825916973001</v>
      </c>
      <c r="AY97" s="122">
        <v>5771.8419511239999</v>
      </c>
      <c r="AZ97" s="122">
        <v>4306.96027521</v>
      </c>
      <c r="BA97" s="122">
        <v>281.63321513300002</v>
      </c>
      <c r="BB97" s="122">
        <v>365.15622799400001</v>
      </c>
      <c r="BC97" s="122">
        <v>164.61509499900001</v>
      </c>
      <c r="BD97" s="122">
        <v>5585.2081356769995</v>
      </c>
      <c r="BE97" s="122">
        <v>912.76418788899991</v>
      </c>
      <c r="BF97" s="53">
        <v>11315.060276239999</v>
      </c>
    </row>
    <row r="98" spans="1:58" x14ac:dyDescent="0.25">
      <c r="A98" s="98" t="s">
        <v>225</v>
      </c>
      <c r="B98" s="99">
        <v>8678.0614118379999</v>
      </c>
      <c r="C98" s="100">
        <v>28.701608367999999</v>
      </c>
      <c r="D98" s="100">
        <v>1374.3517434099999</v>
      </c>
      <c r="E98" s="101">
        <v>57.167767505999997</v>
      </c>
      <c r="F98" s="102">
        <v>329.09322055500002</v>
      </c>
      <c r="G98" s="102">
        <v>207.916686723</v>
      </c>
      <c r="H98" s="102">
        <v>44.116889665000002</v>
      </c>
      <c r="I98" s="103">
        <v>736.05717896099998</v>
      </c>
      <c r="J98" s="100">
        <v>3054.6170551929999</v>
      </c>
      <c r="K98" s="100">
        <v>3595.6917497839995</v>
      </c>
      <c r="L98" s="101">
        <v>1173.2238489419999</v>
      </c>
      <c r="M98" s="102">
        <v>926.91410393800004</v>
      </c>
      <c r="N98" s="102">
        <v>255.29194137499999</v>
      </c>
      <c r="O98" s="102">
        <v>70.457607729000003</v>
      </c>
      <c r="P98" s="102">
        <v>78.373532324999999</v>
      </c>
      <c r="Q98" s="102">
        <v>29.705601149</v>
      </c>
      <c r="R98" s="102">
        <v>995.03006952999999</v>
      </c>
      <c r="S98" s="104">
        <v>66.695044796000005</v>
      </c>
      <c r="T98" s="163">
        <v>624.69925508300003</v>
      </c>
      <c r="U98" s="100">
        <v>8921.2639958403361</v>
      </c>
      <c r="V98" s="100">
        <v>29.603844259333329</v>
      </c>
      <c r="W98" s="100">
        <v>1400.3895948720001</v>
      </c>
      <c r="X98" s="120">
        <v>60.971777030666665</v>
      </c>
      <c r="Y98" s="120">
        <v>356.88995550766663</v>
      </c>
      <c r="Z98" s="120">
        <v>206.34740832633335</v>
      </c>
      <c r="AA98" s="120">
        <v>46.742010915333331</v>
      </c>
      <c r="AB98" s="120">
        <v>729.43844309199994</v>
      </c>
      <c r="AC98" s="100">
        <v>3107.0258188423336</v>
      </c>
      <c r="AD98" s="100">
        <v>3742.3436326670003</v>
      </c>
      <c r="AE98" s="120">
        <v>1273.4511165680001</v>
      </c>
      <c r="AF98" s="120">
        <v>896.50263870966671</v>
      </c>
      <c r="AG98" s="120">
        <v>287.09941454933335</v>
      </c>
      <c r="AH98" s="120">
        <v>73.515273415999999</v>
      </c>
      <c r="AI98" s="120">
        <v>79.352665177666665</v>
      </c>
      <c r="AJ98" s="120">
        <v>27.973411645666669</v>
      </c>
      <c r="AK98" s="120">
        <v>1015.3271056220001</v>
      </c>
      <c r="AL98" s="120">
        <v>89.122006978666661</v>
      </c>
      <c r="AM98" s="100">
        <v>641.90110519966663</v>
      </c>
      <c r="AN98" s="100">
        <v>66641.254329639996</v>
      </c>
      <c r="AO98" s="100">
        <v>129.01768524400001</v>
      </c>
      <c r="AP98" s="100">
        <v>7542.8766119489992</v>
      </c>
      <c r="AQ98" s="120">
        <v>500.19247715500001</v>
      </c>
      <c r="AR98" s="120">
        <v>3836.011123452</v>
      </c>
      <c r="AS98" s="120">
        <v>278.96818912499998</v>
      </c>
      <c r="AT98" s="120">
        <v>66.844713006000006</v>
      </c>
      <c r="AU98" s="120">
        <v>2860.8601092110002</v>
      </c>
      <c r="AV98" s="100">
        <v>11405.161284103</v>
      </c>
      <c r="AW98" s="100">
        <v>33892.281791278001</v>
      </c>
      <c r="AX98" s="120">
        <v>14800.511758233999</v>
      </c>
      <c r="AY98" s="120">
        <v>6679.5560693219995</v>
      </c>
      <c r="AZ98" s="120">
        <v>4717.6566439090002</v>
      </c>
      <c r="BA98" s="120">
        <v>348.59846244300002</v>
      </c>
      <c r="BB98" s="120">
        <v>311.23190220699996</v>
      </c>
      <c r="BC98" s="120">
        <v>256.52147228699999</v>
      </c>
      <c r="BD98" s="120">
        <v>5513.6204732050001</v>
      </c>
      <c r="BE98" s="120">
        <v>1264.5850096710001</v>
      </c>
      <c r="BF98" s="100">
        <v>13671.916957065998</v>
      </c>
    </row>
    <row r="99" spans="1:58" x14ac:dyDescent="0.25">
      <c r="A99" s="37" t="s">
        <v>226</v>
      </c>
      <c r="B99" s="59">
        <v>8300.1722565529999</v>
      </c>
      <c r="C99" s="74">
        <v>37.221646469</v>
      </c>
      <c r="D99" s="74">
        <v>1359.4003162250001</v>
      </c>
      <c r="E99" s="60">
        <v>47.852210378000002</v>
      </c>
      <c r="F99" s="61">
        <v>317.31511497999998</v>
      </c>
      <c r="G99" s="61">
        <v>228.484968909</v>
      </c>
      <c r="H99" s="61">
        <v>27.910758143999999</v>
      </c>
      <c r="I99" s="62">
        <v>737.83726381400004</v>
      </c>
      <c r="J99" s="74">
        <v>2715.4967220980002</v>
      </c>
      <c r="K99" s="74">
        <v>3531.4756512170002</v>
      </c>
      <c r="L99" s="60">
        <v>1077.689612724</v>
      </c>
      <c r="M99" s="61">
        <v>927.36520865399996</v>
      </c>
      <c r="N99" s="61">
        <v>279.29503232299999</v>
      </c>
      <c r="O99" s="61">
        <v>67.810185038</v>
      </c>
      <c r="P99" s="61">
        <v>69.971882292999993</v>
      </c>
      <c r="Q99" s="61">
        <v>30.322170370999999</v>
      </c>
      <c r="R99" s="61">
        <v>994.94250734599996</v>
      </c>
      <c r="S99" s="63">
        <v>84.079052468</v>
      </c>
      <c r="T99" s="162">
        <v>656.57792054399999</v>
      </c>
      <c r="U99" s="52">
        <v>8982.330365415668</v>
      </c>
      <c r="V99" s="52">
        <v>31.105938773000002</v>
      </c>
      <c r="W99" s="52">
        <v>1444.8734039316666</v>
      </c>
      <c r="X99" s="121">
        <v>60.609457276000008</v>
      </c>
      <c r="Y99" s="121">
        <v>364.21761745666669</v>
      </c>
      <c r="Z99" s="121">
        <v>225.78573271100001</v>
      </c>
      <c r="AA99" s="121">
        <v>37.660361683666672</v>
      </c>
      <c r="AB99" s="121">
        <v>756.60023480433335</v>
      </c>
      <c r="AC99" s="52">
        <v>2894.8177542373328</v>
      </c>
      <c r="AD99" s="52">
        <v>3914.8180566656661</v>
      </c>
      <c r="AE99" s="121">
        <v>1280.8003184333331</v>
      </c>
      <c r="AF99" s="121">
        <v>996.54981853766651</v>
      </c>
      <c r="AG99" s="121">
        <v>303.56184323499997</v>
      </c>
      <c r="AH99" s="121">
        <v>66.48414146766666</v>
      </c>
      <c r="AI99" s="121">
        <v>75.036332658666666</v>
      </c>
      <c r="AJ99" s="121">
        <v>30.432051522666665</v>
      </c>
      <c r="AK99" s="121">
        <v>1075.050259183</v>
      </c>
      <c r="AL99" s="121">
        <v>86.903291627666661</v>
      </c>
      <c r="AM99" s="52">
        <v>696.71521180799994</v>
      </c>
      <c r="AN99" s="53">
        <v>67630.199560591005</v>
      </c>
      <c r="AO99" s="53">
        <v>130.228635223</v>
      </c>
      <c r="AP99" s="53">
        <v>7814.2902237580001</v>
      </c>
      <c r="AQ99" s="122">
        <v>414.51509823499998</v>
      </c>
      <c r="AR99" s="122">
        <v>3869.8690017569998</v>
      </c>
      <c r="AS99" s="122">
        <v>432.08710130500003</v>
      </c>
      <c r="AT99" s="122">
        <v>75.282246135999998</v>
      </c>
      <c r="AU99" s="122">
        <v>3022.5367763250001</v>
      </c>
      <c r="AV99" s="53">
        <v>10348.675760521</v>
      </c>
      <c r="AW99" s="53">
        <v>34454.808111951003</v>
      </c>
      <c r="AX99" s="122">
        <v>14277.397167454999</v>
      </c>
      <c r="AY99" s="122">
        <v>7210.7652459310002</v>
      </c>
      <c r="AZ99" s="122">
        <v>4893.3588224539999</v>
      </c>
      <c r="BA99" s="122">
        <v>396.28056310800002</v>
      </c>
      <c r="BB99" s="122">
        <v>261.26978812100003</v>
      </c>
      <c r="BC99" s="122">
        <v>293.98507428300002</v>
      </c>
      <c r="BD99" s="122">
        <v>5942.6831616130003</v>
      </c>
      <c r="BE99" s="122">
        <v>1179.068288986</v>
      </c>
      <c r="BF99" s="53">
        <v>14882.196829138</v>
      </c>
    </row>
    <row r="100" spans="1:58" x14ac:dyDescent="0.25">
      <c r="A100" s="37" t="s">
        <v>227</v>
      </c>
      <c r="B100" s="59">
        <v>8398.8617663410005</v>
      </c>
      <c r="C100" s="74">
        <v>44.551270543999998</v>
      </c>
      <c r="D100" s="74">
        <v>1385.174770478</v>
      </c>
      <c r="E100" s="60">
        <v>60.595270948</v>
      </c>
      <c r="F100" s="61">
        <v>294.56691815699998</v>
      </c>
      <c r="G100" s="61">
        <v>248.42995471200001</v>
      </c>
      <c r="H100" s="61">
        <v>31.513961029000001</v>
      </c>
      <c r="I100" s="62">
        <v>750.06866563200003</v>
      </c>
      <c r="J100" s="74">
        <v>2534.0017102219999</v>
      </c>
      <c r="K100" s="74">
        <v>3793.8420480459999</v>
      </c>
      <c r="L100" s="60">
        <v>1084.6074578529999</v>
      </c>
      <c r="M100" s="61">
        <v>1003.628394823</v>
      </c>
      <c r="N100" s="61">
        <v>374.04571557600002</v>
      </c>
      <c r="O100" s="61">
        <v>67.422455361999994</v>
      </c>
      <c r="P100" s="61">
        <v>85.448710708999997</v>
      </c>
      <c r="Q100" s="61">
        <v>30.87636492</v>
      </c>
      <c r="R100" s="61">
        <v>1001.874479343</v>
      </c>
      <c r="S100" s="63">
        <v>145.93846945999999</v>
      </c>
      <c r="T100" s="162">
        <v>641.29196705100003</v>
      </c>
      <c r="U100" s="52">
        <v>8511.4636876540008</v>
      </c>
      <c r="V100" s="52">
        <v>43.501210343666664</v>
      </c>
      <c r="W100" s="52">
        <v>1412.74905072</v>
      </c>
      <c r="X100" s="121">
        <v>66.821128015333343</v>
      </c>
      <c r="Y100" s="121">
        <v>323.73460136</v>
      </c>
      <c r="Z100" s="121">
        <v>241.86454929366667</v>
      </c>
      <c r="AA100" s="121">
        <v>29.357634861999998</v>
      </c>
      <c r="AB100" s="121">
        <v>750.97113718899993</v>
      </c>
      <c r="AC100" s="52">
        <v>2537.0754221110001</v>
      </c>
      <c r="AD100" s="52">
        <v>3833.1758573190009</v>
      </c>
      <c r="AE100" s="121">
        <v>1180.2574669953335</v>
      </c>
      <c r="AF100" s="121">
        <v>1005.2321801136668</v>
      </c>
      <c r="AG100" s="121">
        <v>357.32430982633332</v>
      </c>
      <c r="AH100" s="121">
        <v>68.773712000999993</v>
      </c>
      <c r="AI100" s="121">
        <v>83.106651054000011</v>
      </c>
      <c r="AJ100" s="121">
        <v>34.481915398666665</v>
      </c>
      <c r="AK100" s="121">
        <v>997.55964772866673</v>
      </c>
      <c r="AL100" s="121">
        <v>106.43997420133333</v>
      </c>
      <c r="AM100" s="52">
        <v>684.9621471603333</v>
      </c>
      <c r="AN100" s="53">
        <v>67212.562158194996</v>
      </c>
      <c r="AO100" s="53">
        <v>231.06694843599996</v>
      </c>
      <c r="AP100" s="53">
        <v>7545.8143216999997</v>
      </c>
      <c r="AQ100" s="122">
        <v>536.89623020599993</v>
      </c>
      <c r="AR100" s="122">
        <v>3536.8491458250001</v>
      </c>
      <c r="AS100" s="122">
        <v>475.54583622300004</v>
      </c>
      <c r="AT100" s="122">
        <v>76.323695577999999</v>
      </c>
      <c r="AU100" s="122">
        <v>2920.1994138680002</v>
      </c>
      <c r="AV100" s="53">
        <v>9266.137595569</v>
      </c>
      <c r="AW100" s="53">
        <v>35073.230784123996</v>
      </c>
      <c r="AX100" s="122">
        <v>13731.918660850999</v>
      </c>
      <c r="AY100" s="122">
        <v>8141.0352947490001</v>
      </c>
      <c r="AZ100" s="122">
        <v>5724.7646416340003</v>
      </c>
      <c r="BA100" s="122">
        <v>300.14906484599999</v>
      </c>
      <c r="BB100" s="122">
        <v>240.981315602</v>
      </c>
      <c r="BC100" s="122">
        <v>235.365983234</v>
      </c>
      <c r="BD100" s="122">
        <v>5006.2339439059997</v>
      </c>
      <c r="BE100" s="122">
        <v>1692.7818793020001</v>
      </c>
      <c r="BF100" s="53">
        <v>15096.312508366</v>
      </c>
    </row>
    <row r="101" spans="1:58" x14ac:dyDescent="0.25">
      <c r="A101" s="37" t="s">
        <v>228</v>
      </c>
      <c r="B101" s="59">
        <v>8290.5751646610006</v>
      </c>
      <c r="C101" s="74">
        <v>37.225864733999998</v>
      </c>
      <c r="D101" s="74">
        <v>1445.687814784</v>
      </c>
      <c r="E101" s="60">
        <v>63.611603154999997</v>
      </c>
      <c r="F101" s="61">
        <v>294.71244325800001</v>
      </c>
      <c r="G101" s="61">
        <v>248.17849176499999</v>
      </c>
      <c r="H101" s="61">
        <v>23.058665084000001</v>
      </c>
      <c r="I101" s="62">
        <v>816.12661152199996</v>
      </c>
      <c r="J101" s="74">
        <v>2651.4094059039999</v>
      </c>
      <c r="K101" s="74">
        <v>3583.9701211890001</v>
      </c>
      <c r="L101" s="60">
        <v>1085.0427564409999</v>
      </c>
      <c r="M101" s="61">
        <v>1012.560913704</v>
      </c>
      <c r="N101" s="61">
        <v>311.00160753699998</v>
      </c>
      <c r="O101" s="61">
        <v>65.058779795999996</v>
      </c>
      <c r="P101" s="61">
        <v>58.548068876999999</v>
      </c>
      <c r="Q101" s="61">
        <v>30.774653409999999</v>
      </c>
      <c r="R101" s="61">
        <v>939.99075378099997</v>
      </c>
      <c r="S101" s="63">
        <v>80.992587642999993</v>
      </c>
      <c r="T101" s="162">
        <v>572.28195804999996</v>
      </c>
      <c r="U101" s="52">
        <v>8529.7577931289998</v>
      </c>
      <c r="V101" s="52">
        <v>36.804681726333335</v>
      </c>
      <c r="W101" s="52">
        <v>1407.3928530609999</v>
      </c>
      <c r="X101" s="121">
        <v>61.470893319333335</v>
      </c>
      <c r="Y101" s="121">
        <v>314.85416621633334</v>
      </c>
      <c r="Z101" s="121">
        <v>226.98167830433331</v>
      </c>
      <c r="AA101" s="121">
        <v>31.097986580333338</v>
      </c>
      <c r="AB101" s="121">
        <v>772.98812864066667</v>
      </c>
      <c r="AC101" s="52">
        <v>2521.8994463839999</v>
      </c>
      <c r="AD101" s="52">
        <v>3865.3478191306663</v>
      </c>
      <c r="AE101" s="121">
        <v>1201.3551313400001</v>
      </c>
      <c r="AF101" s="121">
        <v>1081.9921936793332</v>
      </c>
      <c r="AG101" s="121">
        <v>335.85204746633332</v>
      </c>
      <c r="AH101" s="121">
        <v>74.586210780666661</v>
      </c>
      <c r="AI101" s="121">
        <v>55.865884595666664</v>
      </c>
      <c r="AJ101" s="121">
        <v>26.848263122999999</v>
      </c>
      <c r="AK101" s="121">
        <v>978.6435758130001</v>
      </c>
      <c r="AL101" s="121">
        <v>110.20451233266665</v>
      </c>
      <c r="AM101" s="52">
        <v>698.31299282700002</v>
      </c>
      <c r="AN101" s="53">
        <v>66357.422176947002</v>
      </c>
      <c r="AO101" s="53">
        <v>185.24276866600002</v>
      </c>
      <c r="AP101" s="53">
        <v>7654.6710820640001</v>
      </c>
      <c r="AQ101" s="122">
        <v>403.33643721600004</v>
      </c>
      <c r="AR101" s="122">
        <v>3545.4517843510002</v>
      </c>
      <c r="AS101" s="122">
        <v>457.22635001099997</v>
      </c>
      <c r="AT101" s="122">
        <v>50.687321206</v>
      </c>
      <c r="AU101" s="122">
        <v>3197.9691892799997</v>
      </c>
      <c r="AV101" s="53">
        <v>9152.7416472349996</v>
      </c>
      <c r="AW101" s="53">
        <v>34236.532285434994</v>
      </c>
      <c r="AX101" s="122">
        <v>14670.907436029998</v>
      </c>
      <c r="AY101" s="122">
        <v>7790.8195347019991</v>
      </c>
      <c r="AZ101" s="122">
        <v>5137.3477050880001</v>
      </c>
      <c r="BA101" s="122">
        <v>334.99121899500005</v>
      </c>
      <c r="BB101" s="122">
        <v>180.04548235499999</v>
      </c>
      <c r="BC101" s="122">
        <v>181.68044627500001</v>
      </c>
      <c r="BD101" s="122">
        <v>4644.0251027909999</v>
      </c>
      <c r="BE101" s="122">
        <v>1296.715359199</v>
      </c>
      <c r="BF101" s="53">
        <v>15128.234393547002</v>
      </c>
    </row>
    <row r="102" spans="1:58" x14ac:dyDescent="0.25">
      <c r="A102" s="37" t="s">
        <v>229</v>
      </c>
      <c r="B102" s="59">
        <v>8405.9202898549993</v>
      </c>
      <c r="C102" s="74">
        <v>38.819500466000001</v>
      </c>
      <c r="D102" s="74">
        <v>1421.2207436429999</v>
      </c>
      <c r="E102" s="60">
        <v>52.817305314000002</v>
      </c>
      <c r="F102" s="61">
        <v>299.84457081099998</v>
      </c>
      <c r="G102" s="61">
        <v>218.00454602600001</v>
      </c>
      <c r="H102" s="61">
        <v>25.548584509000001</v>
      </c>
      <c r="I102" s="62">
        <v>825.00573698300002</v>
      </c>
      <c r="J102" s="74">
        <v>2749.5035820530002</v>
      </c>
      <c r="K102" s="74">
        <v>3637.3134222479998</v>
      </c>
      <c r="L102" s="60">
        <v>1158.5214454229999</v>
      </c>
      <c r="M102" s="61">
        <v>1089.246689675</v>
      </c>
      <c r="N102" s="61">
        <v>277.76617114099997</v>
      </c>
      <c r="O102" s="61">
        <v>80.464909926000004</v>
      </c>
      <c r="P102" s="61">
        <v>52.888030198999999</v>
      </c>
      <c r="Q102" s="61">
        <v>26.120511817000001</v>
      </c>
      <c r="R102" s="61">
        <v>872.90396853899995</v>
      </c>
      <c r="S102" s="63">
        <v>79.401695528000005</v>
      </c>
      <c r="T102" s="162">
        <v>559.06304144499995</v>
      </c>
      <c r="U102" s="52">
        <v>8607.2999577206665</v>
      </c>
      <c r="V102" s="52">
        <v>41.650636994666662</v>
      </c>
      <c r="W102" s="52">
        <v>1434.4308835523334</v>
      </c>
      <c r="X102" s="121">
        <v>52.242706971333341</v>
      </c>
      <c r="Y102" s="121">
        <v>318.38911437333331</v>
      </c>
      <c r="Z102" s="121">
        <v>216.21498386333329</v>
      </c>
      <c r="AA102" s="121">
        <v>24.851579128000001</v>
      </c>
      <c r="AB102" s="121">
        <v>822.73249921633339</v>
      </c>
      <c r="AC102" s="52">
        <v>2703.7997171676666</v>
      </c>
      <c r="AD102" s="52">
        <v>3771.1225870903336</v>
      </c>
      <c r="AE102" s="121">
        <v>1208.8018054060001</v>
      </c>
      <c r="AF102" s="121">
        <v>1084.0850384739999</v>
      </c>
      <c r="AG102" s="121">
        <v>310.86585150700006</v>
      </c>
      <c r="AH102" s="120">
        <v>74.617996854333342</v>
      </c>
      <c r="AI102" s="120">
        <v>54.723076552000002</v>
      </c>
      <c r="AJ102" s="120">
        <v>28.704660416999999</v>
      </c>
      <c r="AK102" s="120">
        <v>912.19668750866674</v>
      </c>
      <c r="AL102" s="120">
        <v>97.127470371333331</v>
      </c>
      <c r="AM102" s="100">
        <v>656.29613291566659</v>
      </c>
      <c r="AN102" s="100">
        <v>65064.091389955007</v>
      </c>
      <c r="AO102" s="100">
        <v>186.61591927699999</v>
      </c>
      <c r="AP102" s="100">
        <v>7365.6682109550002</v>
      </c>
      <c r="AQ102" s="120">
        <v>353.28902364200002</v>
      </c>
      <c r="AR102" s="120">
        <v>3606.547715961</v>
      </c>
      <c r="AS102" s="120">
        <v>308.08888370599999</v>
      </c>
      <c r="AT102" s="120">
        <v>43.47609344</v>
      </c>
      <c r="AU102" s="120">
        <v>3054.2664942060001</v>
      </c>
      <c r="AV102" s="100">
        <v>9666.3479718679991</v>
      </c>
      <c r="AW102" s="100">
        <v>32726.701050296</v>
      </c>
      <c r="AX102" s="120">
        <v>13752.350462049002</v>
      </c>
      <c r="AY102" s="120">
        <v>7978.3739510930009</v>
      </c>
      <c r="AZ102" s="120">
        <v>4565.2765996809994</v>
      </c>
      <c r="BA102" s="120">
        <v>280.77644714400003</v>
      </c>
      <c r="BB102" s="120">
        <v>189.30884910200001</v>
      </c>
      <c r="BC102" s="120">
        <v>178.59733064</v>
      </c>
      <c r="BD102" s="120">
        <v>4567.4471824209995</v>
      </c>
      <c r="BE102" s="120">
        <v>1214.5702281659999</v>
      </c>
      <c r="BF102" s="100">
        <v>15118.758237558999</v>
      </c>
    </row>
    <row r="103" spans="1:58" x14ac:dyDescent="0.25">
      <c r="A103" s="37" t="s">
        <v>230</v>
      </c>
      <c r="B103" s="59">
        <v>8250.8520365080003</v>
      </c>
      <c r="C103" s="74">
        <v>37.062804806999999</v>
      </c>
      <c r="D103" s="74">
        <v>1416.3235186229999</v>
      </c>
      <c r="E103" s="60">
        <v>64.789599860999999</v>
      </c>
      <c r="F103" s="61">
        <v>282.73949225299998</v>
      </c>
      <c r="G103" s="61">
        <v>211.51999984700001</v>
      </c>
      <c r="H103" s="61">
        <v>35.170963845000003</v>
      </c>
      <c r="I103" s="62">
        <v>822.10346281700004</v>
      </c>
      <c r="J103" s="74">
        <v>2776.6067339000001</v>
      </c>
      <c r="K103" s="74">
        <v>3539.5443172339997</v>
      </c>
      <c r="L103" s="60">
        <v>1053.585979873</v>
      </c>
      <c r="M103" s="61">
        <v>1127.2757438470001</v>
      </c>
      <c r="N103" s="61">
        <v>298.18940118199998</v>
      </c>
      <c r="O103" s="61">
        <v>57.353816678999998</v>
      </c>
      <c r="P103" s="61">
        <v>52.49658762</v>
      </c>
      <c r="Q103" s="61">
        <v>12.585630354999999</v>
      </c>
      <c r="R103" s="61">
        <v>870.13603254700001</v>
      </c>
      <c r="S103" s="63">
        <v>67.921125130999997</v>
      </c>
      <c r="T103" s="162">
        <v>481.31466194400002</v>
      </c>
      <c r="U103" s="52">
        <v>8464.9577725556665</v>
      </c>
      <c r="V103" s="52">
        <v>34.114811549000002</v>
      </c>
      <c r="W103" s="52">
        <v>1405.1760500493335</v>
      </c>
      <c r="X103" s="121">
        <v>53.106695351333336</v>
      </c>
      <c r="Y103" s="121">
        <v>306.52229185633331</v>
      </c>
      <c r="Z103" s="121">
        <v>214.18595360766668</v>
      </c>
      <c r="AA103" s="121">
        <v>32.445809924333332</v>
      </c>
      <c r="AB103" s="121">
        <v>798.91529930966669</v>
      </c>
      <c r="AC103" s="52">
        <v>2772.8484974556668</v>
      </c>
      <c r="AD103" s="52">
        <v>3685.8506135706666</v>
      </c>
      <c r="AE103" s="121">
        <v>1101.2713334613334</v>
      </c>
      <c r="AF103" s="121">
        <v>1135.3007735346666</v>
      </c>
      <c r="AG103" s="121">
        <v>334.6266998546667</v>
      </c>
      <c r="AH103" s="121">
        <v>73.483366675333329</v>
      </c>
      <c r="AI103" s="121">
        <v>55.268116582666664</v>
      </c>
      <c r="AJ103" s="121">
        <v>18.568459860000001</v>
      </c>
      <c r="AK103" s="121">
        <v>876.06205177499999</v>
      </c>
      <c r="AL103" s="121">
        <v>91.269811827000012</v>
      </c>
      <c r="AM103" s="52">
        <v>566.96779993099994</v>
      </c>
      <c r="AN103" s="53">
        <v>64346.589036398997</v>
      </c>
      <c r="AO103" s="53">
        <v>168.523014007</v>
      </c>
      <c r="AP103" s="53">
        <v>7053.6509244790004</v>
      </c>
      <c r="AQ103" s="122">
        <v>345.522672086</v>
      </c>
      <c r="AR103" s="122">
        <v>3412.2715241000001</v>
      </c>
      <c r="AS103" s="122">
        <v>349.71770634000001</v>
      </c>
      <c r="AT103" s="122">
        <v>58.879907949999996</v>
      </c>
      <c r="AU103" s="122">
        <v>2887.2591140029999</v>
      </c>
      <c r="AV103" s="53">
        <v>9699.5529859180006</v>
      </c>
      <c r="AW103" s="53">
        <v>33402.248541136003</v>
      </c>
      <c r="AX103" s="122">
        <v>13380.844827843999</v>
      </c>
      <c r="AY103" s="122">
        <v>8302.2790841179994</v>
      </c>
      <c r="AZ103" s="122">
        <v>4899.1704229750003</v>
      </c>
      <c r="BA103" s="122">
        <v>317.44919449100001</v>
      </c>
      <c r="BB103" s="122">
        <v>226.10075490599999</v>
      </c>
      <c r="BC103" s="122">
        <v>174.318896354</v>
      </c>
      <c r="BD103" s="122">
        <v>4865.9861085339999</v>
      </c>
      <c r="BE103" s="122">
        <v>1236.099251914</v>
      </c>
      <c r="BF103" s="53">
        <v>14022.613570859001</v>
      </c>
    </row>
    <row r="104" spans="1:58" x14ac:dyDescent="0.25">
      <c r="A104" s="37" t="s">
        <v>231</v>
      </c>
      <c r="B104" s="59">
        <v>7816.4273718370005</v>
      </c>
      <c r="C104" s="74">
        <v>38.859172162999997</v>
      </c>
      <c r="D104" s="74">
        <v>1334.9824567129999</v>
      </c>
      <c r="E104" s="60">
        <v>64.335701842000006</v>
      </c>
      <c r="F104" s="61">
        <v>282.67407733499999</v>
      </c>
      <c r="G104" s="61">
        <v>210.75047279099999</v>
      </c>
      <c r="H104" s="61">
        <v>34.215570497000002</v>
      </c>
      <c r="I104" s="62">
        <v>743.00663424799995</v>
      </c>
      <c r="J104" s="74">
        <v>2558.7888037880002</v>
      </c>
      <c r="K104" s="74">
        <v>3397.7929292260001</v>
      </c>
      <c r="L104" s="60">
        <v>1014.192082152</v>
      </c>
      <c r="M104" s="61">
        <v>1071.566414783</v>
      </c>
      <c r="N104" s="61">
        <v>302.55173026099999</v>
      </c>
      <c r="O104" s="61">
        <v>60.163808854999999</v>
      </c>
      <c r="P104" s="61">
        <v>40.764958911999997</v>
      </c>
      <c r="Q104" s="61">
        <v>37.691032933999999</v>
      </c>
      <c r="R104" s="61">
        <v>790.94526484000005</v>
      </c>
      <c r="S104" s="63">
        <v>79.917636489000003</v>
      </c>
      <c r="T104" s="162">
        <v>486.00400994699999</v>
      </c>
      <c r="U104" s="52">
        <v>8082.3411826209995</v>
      </c>
      <c r="V104" s="52">
        <v>45.894331924666666</v>
      </c>
      <c r="W104" s="52">
        <v>1368.6956597376666</v>
      </c>
      <c r="X104" s="121">
        <v>59.176155140666673</v>
      </c>
      <c r="Y104" s="121">
        <v>299.04104269033331</v>
      </c>
      <c r="Z104" s="121">
        <v>212.81712737500001</v>
      </c>
      <c r="AA104" s="121">
        <v>34.813741151333339</v>
      </c>
      <c r="AB104" s="121">
        <v>762.84759338033336</v>
      </c>
      <c r="AC104" s="52">
        <v>2554.6214562493333</v>
      </c>
      <c r="AD104" s="52">
        <v>3526.5695924936667</v>
      </c>
      <c r="AE104" s="121">
        <v>1068.4941674246668</v>
      </c>
      <c r="AF104" s="121">
        <v>1104.7552914696664</v>
      </c>
      <c r="AG104" s="121">
        <v>327.45708470099999</v>
      </c>
      <c r="AH104" s="121">
        <v>56.507873902666667</v>
      </c>
      <c r="AI104" s="121">
        <v>52.235269944000002</v>
      </c>
      <c r="AJ104" s="121">
        <v>27.643212627999997</v>
      </c>
      <c r="AK104" s="121">
        <v>798.70291308033336</v>
      </c>
      <c r="AL104" s="121">
        <v>90.773779343333331</v>
      </c>
      <c r="AM104" s="52">
        <v>586.56014221566681</v>
      </c>
      <c r="AN104" s="53">
        <v>65538.511608405999</v>
      </c>
      <c r="AO104" s="53">
        <v>206.03694536999998</v>
      </c>
      <c r="AP104" s="53">
        <v>7382.011748418</v>
      </c>
      <c r="AQ104" s="122">
        <v>367.73741924700005</v>
      </c>
      <c r="AR104" s="122">
        <v>3732.605044117</v>
      </c>
      <c r="AS104" s="122">
        <v>372.614428836</v>
      </c>
      <c r="AT104" s="122">
        <v>70.494899357999998</v>
      </c>
      <c r="AU104" s="122">
        <v>2838.5599568600001</v>
      </c>
      <c r="AV104" s="53">
        <v>9111.1534697489988</v>
      </c>
      <c r="AW104" s="53">
        <v>33495.213999813997</v>
      </c>
      <c r="AX104" s="122">
        <v>12958.956673617999</v>
      </c>
      <c r="AY104" s="122">
        <v>8982.8277076509985</v>
      </c>
      <c r="AZ104" s="122">
        <v>5039.5862394329997</v>
      </c>
      <c r="BA104" s="122">
        <v>295.87788831199998</v>
      </c>
      <c r="BB104" s="122">
        <v>199.87642335100003</v>
      </c>
      <c r="BC104" s="122">
        <v>257.98984902800004</v>
      </c>
      <c r="BD104" s="122">
        <v>4309.7882200449994</v>
      </c>
      <c r="BE104" s="122">
        <v>1450.310998376</v>
      </c>
      <c r="BF104" s="53">
        <v>15344.095445055002</v>
      </c>
    </row>
    <row r="105" spans="1:58" x14ac:dyDescent="0.25">
      <c r="A105" s="37" t="s">
        <v>232</v>
      </c>
      <c r="B105" s="59">
        <v>7467.1255932589993</v>
      </c>
      <c r="C105" s="74">
        <v>35.606613291999999</v>
      </c>
      <c r="D105" s="74">
        <v>1299.952431957</v>
      </c>
      <c r="E105" s="60">
        <v>57.655106242000002</v>
      </c>
      <c r="F105" s="61">
        <v>276.99900179899998</v>
      </c>
      <c r="G105" s="61">
        <v>175.31506982799999</v>
      </c>
      <c r="H105" s="61">
        <v>30.183264774000001</v>
      </c>
      <c r="I105" s="62">
        <v>759.79998931399996</v>
      </c>
      <c r="J105" s="74">
        <v>2405.4803346499998</v>
      </c>
      <c r="K105" s="74">
        <v>3283.0657116989996</v>
      </c>
      <c r="L105" s="60">
        <v>918.50166503200001</v>
      </c>
      <c r="M105" s="61">
        <v>1098.117570782</v>
      </c>
      <c r="N105" s="61">
        <v>271.79592332700003</v>
      </c>
      <c r="O105" s="61">
        <v>54.589057457999999</v>
      </c>
      <c r="P105" s="61">
        <v>35.510808609000001</v>
      </c>
      <c r="Q105" s="61">
        <v>31.996587900000002</v>
      </c>
      <c r="R105" s="61">
        <v>799.47736271099996</v>
      </c>
      <c r="S105" s="63">
        <v>73.076735880000001</v>
      </c>
      <c r="T105" s="162">
        <v>443.02050166100003</v>
      </c>
      <c r="U105" s="52">
        <v>7861.6972656430007</v>
      </c>
      <c r="V105" s="52">
        <v>34.438470940666669</v>
      </c>
      <c r="W105" s="52">
        <v>1328.7106538436667</v>
      </c>
      <c r="X105" s="121">
        <v>65.33452354133334</v>
      </c>
      <c r="Y105" s="121">
        <v>290.17096018566667</v>
      </c>
      <c r="Z105" s="121">
        <v>185.789222459</v>
      </c>
      <c r="AA105" s="121">
        <v>31.504848663999997</v>
      </c>
      <c r="AB105" s="121">
        <v>755.91109899366666</v>
      </c>
      <c r="AC105" s="52">
        <v>2436.6582430726667</v>
      </c>
      <c r="AD105" s="52">
        <v>3489.9738734220005</v>
      </c>
      <c r="AE105" s="121">
        <v>996.55558226333324</v>
      </c>
      <c r="AF105" s="121">
        <v>1139.5907484030001</v>
      </c>
      <c r="AG105" s="121">
        <v>325.07030042466664</v>
      </c>
      <c r="AH105" s="121">
        <v>55.976583863333332</v>
      </c>
      <c r="AI105" s="121">
        <v>35.724648847000005</v>
      </c>
      <c r="AJ105" s="121">
        <v>32.810839820999995</v>
      </c>
      <c r="AK105" s="121">
        <v>803.55741110233339</v>
      </c>
      <c r="AL105" s="121">
        <v>100.68775869733334</v>
      </c>
      <c r="AM105" s="52">
        <v>571.91602436400001</v>
      </c>
      <c r="AN105" s="53">
        <v>64302.658448122005</v>
      </c>
      <c r="AO105" s="53">
        <v>140.09349725999999</v>
      </c>
      <c r="AP105" s="53">
        <v>6829.930981388</v>
      </c>
      <c r="AQ105" s="122">
        <v>470.37560821</v>
      </c>
      <c r="AR105" s="122">
        <v>3343.5399583389999</v>
      </c>
      <c r="AS105" s="122">
        <v>315.966082228</v>
      </c>
      <c r="AT105" s="122">
        <v>47.101868015000001</v>
      </c>
      <c r="AU105" s="122">
        <v>2652.9474645959999</v>
      </c>
      <c r="AV105" s="53">
        <v>8811.5238118329999</v>
      </c>
      <c r="AW105" s="53">
        <v>32782.577805389003</v>
      </c>
      <c r="AX105" s="122">
        <v>11372.605247533</v>
      </c>
      <c r="AY105" s="122">
        <v>9509.9434844319985</v>
      </c>
      <c r="AZ105" s="122">
        <v>5667.129763117</v>
      </c>
      <c r="BA105" s="122">
        <v>281.54154926399997</v>
      </c>
      <c r="BB105" s="122">
        <v>148.79703147200001</v>
      </c>
      <c r="BC105" s="122">
        <v>280.38446781099998</v>
      </c>
      <c r="BD105" s="122">
        <v>4140.5226267710004</v>
      </c>
      <c r="BE105" s="122">
        <v>1381.653634989</v>
      </c>
      <c r="BF105" s="53">
        <v>15738.532352252001</v>
      </c>
    </row>
    <row r="106" spans="1:58" x14ac:dyDescent="0.25">
      <c r="A106" s="98" t="s">
        <v>233</v>
      </c>
      <c r="B106" s="99">
        <v>7376.2118216880008</v>
      </c>
      <c r="C106" s="100">
        <v>34.294627691000002</v>
      </c>
      <c r="D106" s="100">
        <v>1288.3926191</v>
      </c>
      <c r="E106" s="101">
        <v>60.465309245</v>
      </c>
      <c r="F106" s="102">
        <v>286.18794819099998</v>
      </c>
      <c r="G106" s="102">
        <v>171.39746319899999</v>
      </c>
      <c r="H106" s="102">
        <v>24.826263873999999</v>
      </c>
      <c r="I106" s="103">
        <v>745.51563459099998</v>
      </c>
      <c r="J106" s="100">
        <v>2305.2595823729998</v>
      </c>
      <c r="K106" s="100">
        <v>3220.8140466570007</v>
      </c>
      <c r="L106" s="101">
        <v>902.10189950699998</v>
      </c>
      <c r="M106" s="102">
        <v>1078.349738187</v>
      </c>
      <c r="N106" s="102">
        <v>273.78332726000002</v>
      </c>
      <c r="O106" s="102">
        <v>54.449213833999998</v>
      </c>
      <c r="P106" s="102">
        <v>33.002059207000002</v>
      </c>
      <c r="Q106" s="102">
        <v>28.361191583</v>
      </c>
      <c r="R106" s="102">
        <v>773.01211399900001</v>
      </c>
      <c r="S106" s="104">
        <v>77.754503080000006</v>
      </c>
      <c r="T106" s="163">
        <v>527.45094586699997</v>
      </c>
      <c r="U106" s="100">
        <v>7656.4112991649999</v>
      </c>
      <c r="V106" s="100">
        <v>33.547733212333334</v>
      </c>
      <c r="W106" s="100">
        <v>1281.0107637803333</v>
      </c>
      <c r="X106" s="120">
        <v>61.796050019666666</v>
      </c>
      <c r="Y106" s="120">
        <v>295.173797944</v>
      </c>
      <c r="Z106" s="120">
        <v>171.65799150266665</v>
      </c>
      <c r="AA106" s="120">
        <v>25.108835460666665</v>
      </c>
      <c r="AB106" s="120">
        <v>727.27408885333341</v>
      </c>
      <c r="AC106" s="100">
        <v>2357.9995653976671</v>
      </c>
      <c r="AD106" s="100">
        <v>3405.8659021300004</v>
      </c>
      <c r="AE106" s="120">
        <v>966.6633148796667</v>
      </c>
      <c r="AF106" s="120">
        <v>1132.2081352513333</v>
      </c>
      <c r="AG106" s="120">
        <v>323.67681401566671</v>
      </c>
      <c r="AH106" s="120">
        <v>54.305421772999999</v>
      </c>
      <c r="AI106" s="120">
        <v>32.439984931000005</v>
      </c>
      <c r="AJ106" s="120">
        <v>30.793935353666665</v>
      </c>
      <c r="AK106" s="120">
        <v>774.37724336500003</v>
      </c>
      <c r="AL106" s="120">
        <v>91.401052560666656</v>
      </c>
      <c r="AM106" s="100">
        <v>577.9873346446667</v>
      </c>
      <c r="AN106" s="100">
        <v>63310.514252872003</v>
      </c>
      <c r="AO106" s="100">
        <v>122.19114449599999</v>
      </c>
      <c r="AP106" s="100">
        <v>7245.4244163639996</v>
      </c>
      <c r="AQ106" s="120">
        <v>407.19695908400001</v>
      </c>
      <c r="AR106" s="120">
        <v>3549.3229885549999</v>
      </c>
      <c r="AS106" s="120">
        <v>293.82970405100002</v>
      </c>
      <c r="AT106" s="120">
        <v>57.466965873999996</v>
      </c>
      <c r="AU106" s="120">
        <v>2937.6077988000002</v>
      </c>
      <c r="AV106" s="100">
        <v>8944.7839059260004</v>
      </c>
      <c r="AW106" s="100">
        <v>32444.117989081002</v>
      </c>
      <c r="AX106" s="120">
        <v>11462.647814142001</v>
      </c>
      <c r="AY106" s="120">
        <v>9079.6948718299991</v>
      </c>
      <c r="AZ106" s="120">
        <v>5167.3293986210001</v>
      </c>
      <c r="BA106" s="120">
        <v>346.98404582800003</v>
      </c>
      <c r="BB106" s="120">
        <v>147.28430264799999</v>
      </c>
      <c r="BC106" s="120">
        <v>276.86428142900002</v>
      </c>
      <c r="BD106" s="120">
        <v>4509.198341411</v>
      </c>
      <c r="BE106" s="120">
        <v>1454.1149331720001</v>
      </c>
      <c r="BF106" s="100">
        <v>14553.996797005</v>
      </c>
    </row>
    <row r="107" spans="1:58" x14ac:dyDescent="0.25">
      <c r="A107" s="37" t="s">
        <v>234</v>
      </c>
      <c r="B107" s="59">
        <v>7168.4777926660008</v>
      </c>
      <c r="C107" s="74">
        <v>31.230935712000001</v>
      </c>
      <c r="D107" s="74">
        <v>1180.2147776740001</v>
      </c>
      <c r="E107" s="60">
        <v>56.307683601999997</v>
      </c>
      <c r="F107" s="61">
        <v>302.56939847299998</v>
      </c>
      <c r="G107" s="61">
        <v>165.73277768</v>
      </c>
      <c r="H107" s="61">
        <v>15.261019689999999</v>
      </c>
      <c r="I107" s="62">
        <v>640.34389822900005</v>
      </c>
      <c r="J107" s="74">
        <v>2141.5903782569999</v>
      </c>
      <c r="K107" s="74">
        <v>3344.9913992630004</v>
      </c>
      <c r="L107" s="60">
        <v>990.17781272000002</v>
      </c>
      <c r="M107" s="61">
        <v>1085.6984002199999</v>
      </c>
      <c r="N107" s="61">
        <v>287.37738351799999</v>
      </c>
      <c r="O107" s="61">
        <v>50.712406432000002</v>
      </c>
      <c r="P107" s="61">
        <v>23.412888484</v>
      </c>
      <c r="Q107" s="61">
        <v>38.022067262999997</v>
      </c>
      <c r="R107" s="61">
        <v>805.32160797899996</v>
      </c>
      <c r="S107" s="63">
        <v>64.268832646999996</v>
      </c>
      <c r="T107" s="162">
        <v>470.45030176</v>
      </c>
      <c r="U107" s="52">
        <v>7430.1962525419995</v>
      </c>
      <c r="V107" s="52">
        <v>33.67344111566667</v>
      </c>
      <c r="W107" s="52">
        <v>1232.6022422570002</v>
      </c>
      <c r="X107" s="121">
        <v>62.232545727333331</v>
      </c>
      <c r="Y107" s="121">
        <v>316.06459734333333</v>
      </c>
      <c r="Z107" s="121">
        <v>160.72852420266668</v>
      </c>
      <c r="AA107" s="121">
        <v>16.701850238333332</v>
      </c>
      <c r="AB107" s="121">
        <v>676.87472474533331</v>
      </c>
      <c r="AC107" s="52">
        <v>2150.28021618</v>
      </c>
      <c r="AD107" s="52">
        <v>3484.8650048416662</v>
      </c>
      <c r="AE107" s="121">
        <v>1030.9210835146666</v>
      </c>
      <c r="AF107" s="121">
        <v>1123.3184621673333</v>
      </c>
      <c r="AG107" s="121">
        <v>308.01154851899997</v>
      </c>
      <c r="AH107" s="121">
        <v>58.048711047666671</v>
      </c>
      <c r="AI107" s="121">
        <v>30.154468183333336</v>
      </c>
      <c r="AJ107" s="121">
        <v>36.798708468999997</v>
      </c>
      <c r="AK107" s="121">
        <v>812.42070651966662</v>
      </c>
      <c r="AL107" s="121">
        <v>85.191316420999996</v>
      </c>
      <c r="AM107" s="52">
        <v>528.7753481476667</v>
      </c>
      <c r="AN107" s="53">
        <v>62123.254006246993</v>
      </c>
      <c r="AO107" s="53">
        <v>161.162017029</v>
      </c>
      <c r="AP107" s="53">
        <v>7193.6299517269999</v>
      </c>
      <c r="AQ107" s="122">
        <v>415.79823529499998</v>
      </c>
      <c r="AR107" s="122">
        <v>3801.218447401</v>
      </c>
      <c r="AS107" s="122">
        <v>333.28097485500001</v>
      </c>
      <c r="AT107" s="122">
        <v>39.718668450999999</v>
      </c>
      <c r="AU107" s="122">
        <v>2603.613625725</v>
      </c>
      <c r="AV107" s="53">
        <v>8168.0967540400006</v>
      </c>
      <c r="AW107" s="53">
        <v>33146.249368199002</v>
      </c>
      <c r="AX107" s="122">
        <v>12176.022119882</v>
      </c>
      <c r="AY107" s="122">
        <v>8875.9980899629991</v>
      </c>
      <c r="AZ107" s="122">
        <v>4721.3788544429999</v>
      </c>
      <c r="BA107" s="122">
        <v>373.36441273999998</v>
      </c>
      <c r="BB107" s="122">
        <v>117.580483137</v>
      </c>
      <c r="BC107" s="122">
        <v>352.44582637899998</v>
      </c>
      <c r="BD107" s="122">
        <v>5022.7877065920002</v>
      </c>
      <c r="BE107" s="122">
        <v>1506.6718750629998</v>
      </c>
      <c r="BF107" s="53">
        <v>13454.115915252001</v>
      </c>
    </row>
    <row r="108" spans="1:58" x14ac:dyDescent="0.25">
      <c r="A108" s="37" t="s">
        <v>235</v>
      </c>
      <c r="B108" s="59">
        <v>7184.8205074530006</v>
      </c>
      <c r="C108" s="74">
        <v>30.515425342</v>
      </c>
      <c r="D108" s="74">
        <v>1246.5895772599999</v>
      </c>
      <c r="E108" s="60">
        <v>39.392130346000002</v>
      </c>
      <c r="F108" s="61">
        <v>300.341362597</v>
      </c>
      <c r="G108" s="61">
        <v>167.078484121</v>
      </c>
      <c r="H108" s="61">
        <v>11.756391831</v>
      </c>
      <c r="I108" s="62">
        <v>728.02120836500001</v>
      </c>
      <c r="J108" s="74">
        <v>2157.2123687530002</v>
      </c>
      <c r="K108" s="74">
        <v>3266.4751679159999</v>
      </c>
      <c r="L108" s="60">
        <v>918.75553621699999</v>
      </c>
      <c r="M108" s="61">
        <v>1075.609050004</v>
      </c>
      <c r="N108" s="61">
        <v>276.63988923599999</v>
      </c>
      <c r="O108" s="61">
        <v>56.716169159000003</v>
      </c>
      <c r="P108" s="61">
        <v>30.594504370999999</v>
      </c>
      <c r="Q108" s="61">
        <v>38.061029937000001</v>
      </c>
      <c r="R108" s="61">
        <v>789.40538160999995</v>
      </c>
      <c r="S108" s="63">
        <v>80.693607381999996</v>
      </c>
      <c r="T108" s="162">
        <v>484.027968182</v>
      </c>
      <c r="U108" s="52">
        <v>7401.122575438666</v>
      </c>
      <c r="V108" s="52">
        <v>36.467435518000002</v>
      </c>
      <c r="W108" s="52">
        <v>1234.5633142906665</v>
      </c>
      <c r="X108" s="121">
        <v>44.412417845</v>
      </c>
      <c r="Y108" s="121">
        <v>321.84627603600001</v>
      </c>
      <c r="Z108" s="121">
        <v>164.656035987</v>
      </c>
      <c r="AA108" s="121">
        <v>13.996050625999999</v>
      </c>
      <c r="AB108" s="121">
        <v>689.65253379666649</v>
      </c>
      <c r="AC108" s="52">
        <v>2106.6871056753334</v>
      </c>
      <c r="AD108" s="52">
        <v>3487.2677709190002</v>
      </c>
      <c r="AE108" s="121">
        <v>992.60612656966669</v>
      </c>
      <c r="AF108" s="121">
        <v>1148.3886362650001</v>
      </c>
      <c r="AG108" s="121">
        <v>323.00374233033335</v>
      </c>
      <c r="AH108" s="121">
        <v>60.770031517333337</v>
      </c>
      <c r="AI108" s="121">
        <v>27.011715511333335</v>
      </c>
      <c r="AJ108" s="121">
        <v>35.591221562000001</v>
      </c>
      <c r="AK108" s="121">
        <v>810.76002445566667</v>
      </c>
      <c r="AL108" s="121">
        <v>89.136272707666663</v>
      </c>
      <c r="AM108" s="52">
        <v>536.13694903566659</v>
      </c>
      <c r="AN108" s="53">
        <v>62559.705855289998</v>
      </c>
      <c r="AO108" s="53">
        <v>166.85396362</v>
      </c>
      <c r="AP108" s="53">
        <v>7484.7691411529995</v>
      </c>
      <c r="AQ108" s="122">
        <v>317.77068151700001</v>
      </c>
      <c r="AR108" s="122">
        <v>4077.6406001690002</v>
      </c>
      <c r="AS108" s="122">
        <v>361.749999989</v>
      </c>
      <c r="AT108" s="122">
        <v>23.415955440000001</v>
      </c>
      <c r="AU108" s="122">
        <v>2704.1919040379998</v>
      </c>
      <c r="AV108" s="53">
        <v>8562.9906576909998</v>
      </c>
      <c r="AW108" s="53">
        <v>32923.965843635997</v>
      </c>
      <c r="AX108" s="122">
        <v>11616.535967447</v>
      </c>
      <c r="AY108" s="122">
        <v>8994.2195097740005</v>
      </c>
      <c r="AZ108" s="122">
        <v>4949.2085508190003</v>
      </c>
      <c r="BA108" s="122">
        <v>354.13813806900004</v>
      </c>
      <c r="BB108" s="122">
        <v>89.469233599999995</v>
      </c>
      <c r="BC108" s="122">
        <v>189.969391027</v>
      </c>
      <c r="BD108" s="122">
        <v>5464.3185804909999</v>
      </c>
      <c r="BE108" s="122">
        <v>1266.1064724089999</v>
      </c>
      <c r="BF108" s="53">
        <v>13421.12624919</v>
      </c>
    </row>
    <row r="109" spans="1:58" x14ac:dyDescent="0.25">
      <c r="A109" s="37" t="s">
        <v>236</v>
      </c>
      <c r="B109" s="59">
        <v>7165.1609383890009</v>
      </c>
      <c r="C109" s="74">
        <v>27.658710709000001</v>
      </c>
      <c r="D109" s="74">
        <v>1233.5604163359999</v>
      </c>
      <c r="E109" s="60">
        <v>36.568743126000001</v>
      </c>
      <c r="F109" s="61">
        <v>305.21844426799998</v>
      </c>
      <c r="G109" s="61">
        <v>162.16571171699999</v>
      </c>
      <c r="H109" s="61">
        <v>10.014403667</v>
      </c>
      <c r="I109" s="62">
        <v>719.59311355800003</v>
      </c>
      <c r="J109" s="74">
        <v>2193.3519303970002</v>
      </c>
      <c r="K109" s="74">
        <v>3240.6713442370005</v>
      </c>
      <c r="L109" s="60">
        <v>927.59125472200003</v>
      </c>
      <c r="M109" s="61">
        <v>1009.031716387</v>
      </c>
      <c r="N109" s="61">
        <v>291.04605612900002</v>
      </c>
      <c r="O109" s="61">
        <v>48.870199175000003</v>
      </c>
      <c r="P109" s="61">
        <v>32.271938556999999</v>
      </c>
      <c r="Q109" s="61">
        <v>38.653277013999997</v>
      </c>
      <c r="R109" s="61">
        <v>814.96590751400004</v>
      </c>
      <c r="S109" s="63">
        <v>78.240994739000001</v>
      </c>
      <c r="T109" s="162">
        <v>469.91853671000001</v>
      </c>
      <c r="U109" s="52">
        <v>7333.966838938667</v>
      </c>
      <c r="V109" s="52">
        <v>31.618816788333334</v>
      </c>
      <c r="W109" s="52">
        <v>1245.5910528153333</v>
      </c>
      <c r="X109" s="121">
        <v>34.759441422666669</v>
      </c>
      <c r="Y109" s="121">
        <v>318.1996509673333</v>
      </c>
      <c r="Z109" s="121">
        <v>159.04979416333333</v>
      </c>
      <c r="AA109" s="121">
        <v>15.197702629666665</v>
      </c>
      <c r="AB109" s="121">
        <v>718.38446363233334</v>
      </c>
      <c r="AC109" s="52">
        <v>2208.5721078766665</v>
      </c>
      <c r="AD109" s="52">
        <v>3341.087677671333</v>
      </c>
      <c r="AE109" s="121">
        <v>917.19726324533337</v>
      </c>
      <c r="AF109" s="121">
        <v>1057.7351497403336</v>
      </c>
      <c r="AG109" s="121">
        <v>322.97367536966664</v>
      </c>
      <c r="AH109" s="121">
        <v>65.675740333333337</v>
      </c>
      <c r="AI109" s="121">
        <v>31.984693683333333</v>
      </c>
      <c r="AJ109" s="121">
        <v>39.669217104666664</v>
      </c>
      <c r="AK109" s="121">
        <v>805.5781899829999</v>
      </c>
      <c r="AL109" s="121">
        <v>100.27374821166667</v>
      </c>
      <c r="AM109" s="52">
        <v>507.09718378700001</v>
      </c>
      <c r="AN109" s="53">
        <v>59453.346812299002</v>
      </c>
      <c r="AO109" s="53">
        <v>152.91422255199998</v>
      </c>
      <c r="AP109" s="53">
        <v>7382.2406627549999</v>
      </c>
      <c r="AQ109" s="122">
        <v>250.372033488</v>
      </c>
      <c r="AR109" s="122">
        <v>4033.275324446</v>
      </c>
      <c r="AS109" s="122">
        <v>314.96576529800001</v>
      </c>
      <c r="AT109" s="122">
        <v>21.394934088999999</v>
      </c>
      <c r="AU109" s="122">
        <v>2762.2326054340001</v>
      </c>
      <c r="AV109" s="53">
        <v>8774.7595689640002</v>
      </c>
      <c r="AW109" s="53">
        <v>31340.573925634002</v>
      </c>
      <c r="AX109" s="122">
        <v>11010.883170683001</v>
      </c>
      <c r="AY109" s="122">
        <v>8087.3243485820003</v>
      </c>
      <c r="AZ109" s="122">
        <v>5057.8421765109997</v>
      </c>
      <c r="BA109" s="122">
        <v>325.75514756000001</v>
      </c>
      <c r="BB109" s="122">
        <v>107.029611042</v>
      </c>
      <c r="BC109" s="122">
        <v>258.66901958300002</v>
      </c>
      <c r="BD109" s="122">
        <v>5230.0979816830004</v>
      </c>
      <c r="BE109" s="122">
        <v>1262.97246999</v>
      </c>
      <c r="BF109" s="53">
        <v>11802.858432394001</v>
      </c>
    </row>
    <row r="110" spans="1:58" x14ac:dyDescent="0.25">
      <c r="A110" s="98" t="s">
        <v>237</v>
      </c>
      <c r="B110" s="99">
        <v>6880.6754883330004</v>
      </c>
      <c r="C110" s="100">
        <v>33.924628576000003</v>
      </c>
      <c r="D110" s="100">
        <v>1241.0080567370001</v>
      </c>
      <c r="E110" s="101">
        <v>52.796245910000003</v>
      </c>
      <c r="F110" s="102">
        <v>301.348659398</v>
      </c>
      <c r="G110" s="102">
        <v>162.910957338</v>
      </c>
      <c r="H110" s="102">
        <v>9.7917417229999995</v>
      </c>
      <c r="I110" s="103">
        <v>714.16045236800005</v>
      </c>
      <c r="J110" s="100">
        <v>2165.9384639780001</v>
      </c>
      <c r="K110" s="100">
        <v>3003.7643010930001</v>
      </c>
      <c r="L110" s="101">
        <v>870.90067174599994</v>
      </c>
      <c r="M110" s="102">
        <v>840.56777055700002</v>
      </c>
      <c r="N110" s="102">
        <v>277.32177628300002</v>
      </c>
      <c r="O110" s="102">
        <v>48.859995169000001</v>
      </c>
      <c r="P110" s="102">
        <v>33.103215245000001</v>
      </c>
      <c r="Q110" s="102">
        <v>46.276384184999998</v>
      </c>
      <c r="R110" s="102">
        <v>823.83316796700001</v>
      </c>
      <c r="S110" s="104">
        <v>62.901319940999997</v>
      </c>
      <c r="T110" s="163">
        <v>436.04003794900001</v>
      </c>
      <c r="U110" s="100">
        <v>7248.6609933959999</v>
      </c>
      <c r="V110" s="100">
        <v>32.398889458333336</v>
      </c>
      <c r="W110" s="100">
        <v>1247.5254669873332</v>
      </c>
      <c r="X110" s="120">
        <v>45.138253301666659</v>
      </c>
      <c r="Y110" s="120">
        <v>324.03483593366667</v>
      </c>
      <c r="Z110" s="120">
        <v>161.351025174</v>
      </c>
      <c r="AA110" s="120">
        <v>10.466896579666667</v>
      </c>
      <c r="AB110" s="120">
        <v>706.53445599833333</v>
      </c>
      <c r="AC110" s="100">
        <v>2159.1897171246669</v>
      </c>
      <c r="AD110" s="100">
        <v>3321.0197070713334</v>
      </c>
      <c r="AE110" s="120">
        <v>943.212767472</v>
      </c>
      <c r="AF110" s="120">
        <v>984.60622549966672</v>
      </c>
      <c r="AG110" s="120">
        <v>322.17986064566668</v>
      </c>
      <c r="AH110" s="120">
        <v>51.825861499333335</v>
      </c>
      <c r="AI110" s="120">
        <v>36.053856516000003</v>
      </c>
      <c r="AJ110" s="120">
        <v>41.705825257999997</v>
      </c>
      <c r="AK110" s="120">
        <v>851.82558367699994</v>
      </c>
      <c r="AL110" s="120">
        <v>89.609726503666664</v>
      </c>
      <c r="AM110" s="100">
        <v>488.52721275433333</v>
      </c>
      <c r="AN110" s="100">
        <v>59863.539035631999</v>
      </c>
      <c r="AO110" s="100">
        <v>149.19641452000002</v>
      </c>
      <c r="AP110" s="100">
        <v>7331.6781928130004</v>
      </c>
      <c r="AQ110" s="120">
        <v>390.05224578799999</v>
      </c>
      <c r="AR110" s="120">
        <v>3991.2800865990002</v>
      </c>
      <c r="AS110" s="120">
        <v>312.38196828599996</v>
      </c>
      <c r="AT110" s="120">
        <v>18.648281906999998</v>
      </c>
      <c r="AU110" s="120">
        <v>2619.3156102330004</v>
      </c>
      <c r="AV110" s="100">
        <v>8765.3347677029997</v>
      </c>
      <c r="AW110" s="100">
        <v>31616.920449911999</v>
      </c>
      <c r="AX110" s="120">
        <v>11075.424448497999</v>
      </c>
      <c r="AY110" s="120">
        <v>7941.0821371789998</v>
      </c>
      <c r="AZ110" s="120">
        <v>4969.8629389719999</v>
      </c>
      <c r="BA110" s="120">
        <v>288.26854420199999</v>
      </c>
      <c r="BB110" s="120">
        <v>125.116520556</v>
      </c>
      <c r="BC110" s="120">
        <v>231.56019415700001</v>
      </c>
      <c r="BD110" s="120">
        <v>5710.7249175819998</v>
      </c>
      <c r="BE110" s="120">
        <v>1274.8807487659999</v>
      </c>
      <c r="BF110" s="100">
        <v>12000.409210684</v>
      </c>
    </row>
    <row r="111" spans="1:58" x14ac:dyDescent="0.25">
      <c r="A111" s="37" t="s">
        <v>238</v>
      </c>
      <c r="B111" s="59">
        <v>6914.8907488470013</v>
      </c>
      <c r="C111" s="74">
        <v>30.800735606</v>
      </c>
      <c r="D111" s="74">
        <v>1205.885042397</v>
      </c>
      <c r="E111" s="60">
        <v>40.959991826</v>
      </c>
      <c r="F111" s="61">
        <v>289.67752782999997</v>
      </c>
      <c r="G111" s="61">
        <v>148.15677340600001</v>
      </c>
      <c r="H111" s="61">
        <v>10.829543618000001</v>
      </c>
      <c r="I111" s="62">
        <v>716.26120571700005</v>
      </c>
      <c r="J111" s="74">
        <v>2167.4454296190002</v>
      </c>
      <c r="K111" s="74">
        <v>2999.1246841520006</v>
      </c>
      <c r="L111" s="60">
        <v>853.17939307999995</v>
      </c>
      <c r="M111" s="61">
        <v>828.38251144399999</v>
      </c>
      <c r="N111" s="61">
        <v>263.35854490999998</v>
      </c>
      <c r="O111" s="61">
        <v>72.736418979000007</v>
      </c>
      <c r="P111" s="61">
        <v>35.466893448999997</v>
      </c>
      <c r="Q111" s="61">
        <v>46.039118623</v>
      </c>
      <c r="R111" s="61">
        <v>818.40584762399999</v>
      </c>
      <c r="S111" s="63">
        <v>81.555956042999995</v>
      </c>
      <c r="T111" s="162">
        <v>511.63485707299998</v>
      </c>
      <c r="U111" s="52">
        <v>7088.5261680449994</v>
      </c>
      <c r="V111" s="52">
        <v>30.485152373333335</v>
      </c>
      <c r="W111" s="52">
        <v>1201.035461055</v>
      </c>
      <c r="X111" s="121">
        <v>37.871194967000001</v>
      </c>
      <c r="Y111" s="121">
        <v>300.83569320933333</v>
      </c>
      <c r="Z111" s="121">
        <v>152.51722566999999</v>
      </c>
      <c r="AA111" s="121">
        <v>9.2970556349999995</v>
      </c>
      <c r="AB111" s="121">
        <v>700.51429157366658</v>
      </c>
      <c r="AC111" s="52">
        <v>2144.5685433390004</v>
      </c>
      <c r="AD111" s="52">
        <v>3191.201299705333</v>
      </c>
      <c r="AE111" s="121">
        <v>919.01203819600005</v>
      </c>
      <c r="AF111" s="121">
        <v>849.51959628333327</v>
      </c>
      <c r="AG111" s="121">
        <v>314.63395569966673</v>
      </c>
      <c r="AH111" s="121">
        <v>75.592683158666674</v>
      </c>
      <c r="AI111" s="121">
        <v>35.024928278333334</v>
      </c>
      <c r="AJ111" s="121">
        <v>48.493528953666669</v>
      </c>
      <c r="AK111" s="121">
        <v>857.50037264933326</v>
      </c>
      <c r="AL111" s="121">
        <v>91.424196486333315</v>
      </c>
      <c r="AM111" s="52">
        <v>521.23571157233334</v>
      </c>
      <c r="AN111" s="53">
        <v>58384.412350105005</v>
      </c>
      <c r="AO111" s="53">
        <v>159.733870873</v>
      </c>
      <c r="AP111" s="53">
        <v>7081.6468395840002</v>
      </c>
      <c r="AQ111" s="122">
        <v>307.288731375</v>
      </c>
      <c r="AR111" s="122">
        <v>3785.2173207349997</v>
      </c>
      <c r="AS111" s="122">
        <v>350.82369179200003</v>
      </c>
      <c r="AT111" s="122">
        <v>14.932519235999999</v>
      </c>
      <c r="AU111" s="122">
        <v>2623.3845764460002</v>
      </c>
      <c r="AV111" s="53">
        <v>8467.6717430680001</v>
      </c>
      <c r="AW111" s="53">
        <v>30154.152836161004</v>
      </c>
      <c r="AX111" s="122">
        <v>10539.349502564</v>
      </c>
      <c r="AY111" s="122">
        <v>7553.0106744659997</v>
      </c>
      <c r="AZ111" s="122">
        <v>4717.3394755680001</v>
      </c>
      <c r="BA111" s="122">
        <v>282.38534650300005</v>
      </c>
      <c r="BB111" s="122">
        <v>121.95541935899999</v>
      </c>
      <c r="BC111" s="122">
        <v>326.26304006999999</v>
      </c>
      <c r="BD111" s="122">
        <v>5392.5472595880001</v>
      </c>
      <c r="BE111" s="122">
        <v>1221.3021180430001</v>
      </c>
      <c r="BF111" s="53">
        <v>12521.207060419001</v>
      </c>
    </row>
    <row r="112" spans="1:58" x14ac:dyDescent="0.25">
      <c r="A112" s="37" t="s">
        <v>239</v>
      </c>
      <c r="B112" s="59">
        <v>6912.0244850199997</v>
      </c>
      <c r="C112" s="74">
        <v>25.323034172</v>
      </c>
      <c r="D112" s="74">
        <v>1234.532197323</v>
      </c>
      <c r="E112" s="60">
        <v>52.770455902999998</v>
      </c>
      <c r="F112" s="61">
        <v>278.17640998000002</v>
      </c>
      <c r="G112" s="61">
        <v>130.69886511300001</v>
      </c>
      <c r="H112" s="61">
        <v>14.238208524999999</v>
      </c>
      <c r="I112" s="62">
        <v>758.64825780199999</v>
      </c>
      <c r="J112" s="74">
        <v>2269.9544905409998</v>
      </c>
      <c r="K112" s="74">
        <v>2965.090765681</v>
      </c>
      <c r="L112" s="60">
        <v>900.10111691099996</v>
      </c>
      <c r="M112" s="61">
        <v>827.86743911099995</v>
      </c>
      <c r="N112" s="61">
        <v>258.18310338200001</v>
      </c>
      <c r="O112" s="61">
        <v>58.373017816999997</v>
      </c>
      <c r="P112" s="61">
        <v>33.497227602999999</v>
      </c>
      <c r="Q112" s="61">
        <v>32.095618848000001</v>
      </c>
      <c r="R112" s="61">
        <v>782.95945279800003</v>
      </c>
      <c r="S112" s="63">
        <v>72.013789211000002</v>
      </c>
      <c r="T112" s="162">
        <v>417.12399730300001</v>
      </c>
      <c r="U112" s="52">
        <v>7046.2022275093332</v>
      </c>
      <c r="V112" s="52">
        <v>30.789282921666665</v>
      </c>
      <c r="W112" s="52">
        <v>1225.091485744</v>
      </c>
      <c r="X112" s="121">
        <v>48.933336641666664</v>
      </c>
      <c r="Y112" s="121">
        <v>297.31647323833334</v>
      </c>
      <c r="Z112" s="121">
        <v>131.72575571600001</v>
      </c>
      <c r="AA112" s="121">
        <v>13.581802683666666</v>
      </c>
      <c r="AB112" s="121">
        <v>733.53411746433324</v>
      </c>
      <c r="AC112" s="52">
        <v>2207.5431175500003</v>
      </c>
      <c r="AD112" s="52">
        <v>3099.0991009219997</v>
      </c>
      <c r="AE112" s="121">
        <v>922.52083829899993</v>
      </c>
      <c r="AF112" s="121">
        <v>852.45807612766669</v>
      </c>
      <c r="AG112" s="121">
        <v>299.29733014499999</v>
      </c>
      <c r="AH112" s="121">
        <v>54.415703274666669</v>
      </c>
      <c r="AI112" s="121">
        <v>36.105359830333335</v>
      </c>
      <c r="AJ112" s="121">
        <v>46.018577046666671</v>
      </c>
      <c r="AK112" s="121">
        <v>794.14565836733334</v>
      </c>
      <c r="AL112" s="121">
        <v>94.137557831333353</v>
      </c>
      <c r="AM112" s="52">
        <v>483.67924037166671</v>
      </c>
      <c r="AN112" s="53">
        <v>55364.367820744999</v>
      </c>
      <c r="AO112" s="53">
        <v>154.18645532400001</v>
      </c>
      <c r="AP112" s="53">
        <v>6630.5878761560007</v>
      </c>
      <c r="AQ112" s="122">
        <v>362.05639519300001</v>
      </c>
      <c r="AR112" s="122">
        <v>3478.5747943719998</v>
      </c>
      <c r="AS112" s="122">
        <v>201.57472731799999</v>
      </c>
      <c r="AT112" s="122">
        <v>9.5585295600000002</v>
      </c>
      <c r="AU112" s="122">
        <v>2578.8234297130002</v>
      </c>
      <c r="AV112" s="53">
        <v>8590.8983418839998</v>
      </c>
      <c r="AW112" s="53">
        <v>28658.515577005004</v>
      </c>
      <c r="AX112" s="122">
        <v>10329.298865954001</v>
      </c>
      <c r="AY112" s="122">
        <v>7038.9964941389999</v>
      </c>
      <c r="AZ112" s="122">
        <v>4335.8758348049996</v>
      </c>
      <c r="BA112" s="122">
        <v>329.610328079</v>
      </c>
      <c r="BB112" s="122">
        <v>93.605500540999998</v>
      </c>
      <c r="BC112" s="122">
        <v>319.45718672600003</v>
      </c>
      <c r="BD112" s="122">
        <v>4993.8602271809996</v>
      </c>
      <c r="BE112" s="122">
        <v>1217.8111395800001</v>
      </c>
      <c r="BF112" s="53">
        <v>11330.179570376</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82"/>
  <sheetViews>
    <sheetView zoomScaleNormal="100" workbookViewId="0">
      <pane xSplit="1" ySplit="10" topLeftCell="B101" activePane="bottomRight" state="frozen"/>
      <selection activeCell="AV114" sqref="A1:XFD1048576"/>
      <selection pane="topRight" activeCell="AV114" sqref="A1:XFD1048576"/>
      <selection pane="bottomLeft" activeCell="AV114" sqref="A1:XFD1048576"/>
      <selection pane="bottomRight" activeCell="AV11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34</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138</v>
      </c>
      <c r="B11" s="59">
        <v>13364.538820703001</v>
      </c>
      <c r="C11" s="74">
        <v>51.095293720999997</v>
      </c>
      <c r="D11" s="74">
        <v>4408.2399080570003</v>
      </c>
      <c r="E11" s="60">
        <v>595.898847295</v>
      </c>
      <c r="F11" s="61">
        <v>618.86494926199998</v>
      </c>
      <c r="G11" s="61">
        <v>488.76117653300003</v>
      </c>
      <c r="H11" s="61">
        <v>333.44355092400002</v>
      </c>
      <c r="I11" s="62">
        <v>2371.2713840430001</v>
      </c>
      <c r="J11" s="74">
        <v>3659.794828862</v>
      </c>
      <c r="K11" s="74">
        <v>4916.4537499119997</v>
      </c>
      <c r="L11" s="60">
        <v>1426.0072180080001</v>
      </c>
      <c r="M11" s="61">
        <v>1524.882214101</v>
      </c>
      <c r="N11" s="61">
        <v>104.08381501</v>
      </c>
      <c r="O11" s="61">
        <v>261.19952552900003</v>
      </c>
      <c r="P11" s="61">
        <v>182.920699498</v>
      </c>
      <c r="Q11" s="61">
        <v>140.23226809900001</v>
      </c>
      <c r="R11" s="61">
        <v>1169.126922831</v>
      </c>
      <c r="S11" s="61">
        <v>108.001086836</v>
      </c>
      <c r="T11" s="164">
        <v>328.95504015099999</v>
      </c>
      <c r="U11" s="52">
        <v>13559.579018115999</v>
      </c>
      <c r="V11" s="52">
        <v>100.35129298066666</v>
      </c>
      <c r="W11" s="52">
        <v>4360.714086756333</v>
      </c>
      <c r="X11" s="121">
        <v>603.81806931566678</v>
      </c>
      <c r="Y11" s="121">
        <v>672.58240356533327</v>
      </c>
      <c r="Z11" s="121">
        <v>475.57406025433335</v>
      </c>
      <c r="AA11" s="121">
        <v>301.82621515799997</v>
      </c>
      <c r="AB11" s="121">
        <v>2306.9133384629999</v>
      </c>
      <c r="AC11" s="52">
        <v>3744.7095685206664</v>
      </c>
      <c r="AD11" s="52">
        <v>5030.2679557656666</v>
      </c>
      <c r="AE11" s="121">
        <v>1449.4336992526667</v>
      </c>
      <c r="AF11" s="121">
        <v>1565.043140387</v>
      </c>
      <c r="AG11" s="121">
        <v>100.345718326</v>
      </c>
      <c r="AH11" s="121">
        <v>251.880363085</v>
      </c>
      <c r="AI11" s="121">
        <v>201.64260702333331</v>
      </c>
      <c r="AJ11" s="121">
        <v>107.73968368866667</v>
      </c>
      <c r="AK11" s="121">
        <v>1230.4168752466665</v>
      </c>
      <c r="AL11" s="121">
        <v>123.76586875633332</v>
      </c>
      <c r="AM11" s="52">
        <v>323.53611409266665</v>
      </c>
      <c r="AN11" s="53">
        <v>87420.643393976003</v>
      </c>
      <c r="AO11" s="53">
        <v>596.1241020299999</v>
      </c>
      <c r="AP11" s="53">
        <v>24515.340502882002</v>
      </c>
      <c r="AQ11" s="122">
        <v>5345.2108958230001</v>
      </c>
      <c r="AR11" s="122">
        <v>5295.4057590580005</v>
      </c>
      <c r="AS11" s="122">
        <v>2158.240230848</v>
      </c>
      <c r="AT11" s="122">
        <v>648.82054192800001</v>
      </c>
      <c r="AU11" s="122">
        <v>11067.663075225</v>
      </c>
      <c r="AV11" s="53">
        <v>16542.265130020998</v>
      </c>
      <c r="AW11" s="53">
        <v>41245.560068009006</v>
      </c>
      <c r="AX11" s="122">
        <v>12858.910076852</v>
      </c>
      <c r="AY11" s="122">
        <v>12657.912046093999</v>
      </c>
      <c r="AZ11" s="122">
        <v>1570.4159628299999</v>
      </c>
      <c r="BA11" s="122">
        <v>2075.2145064480001</v>
      </c>
      <c r="BB11" s="122">
        <v>1659.3219494590001</v>
      </c>
      <c r="BC11" s="122">
        <v>696.14706793400001</v>
      </c>
      <c r="BD11" s="122">
        <v>8659.8130799210012</v>
      </c>
      <c r="BE11" s="122">
        <v>1067.825378471</v>
      </c>
      <c r="BF11" s="53">
        <v>4521.3535910339997</v>
      </c>
    </row>
    <row r="12" spans="1:58" s="29" customFormat="1" x14ac:dyDescent="0.25">
      <c r="A12" s="37" t="s">
        <v>139</v>
      </c>
      <c r="B12" s="59">
        <v>14757.611435781</v>
      </c>
      <c r="C12" s="74">
        <v>50.916821984999999</v>
      </c>
      <c r="D12" s="74">
        <v>5028.7133550390008</v>
      </c>
      <c r="E12" s="60">
        <v>739.20638865700005</v>
      </c>
      <c r="F12" s="61">
        <v>713.86343614999998</v>
      </c>
      <c r="G12" s="61">
        <v>652.32643788200005</v>
      </c>
      <c r="H12" s="61">
        <v>324.54375969400002</v>
      </c>
      <c r="I12" s="62">
        <v>2598.7733326560001</v>
      </c>
      <c r="J12" s="74">
        <v>4097.2012532520002</v>
      </c>
      <c r="K12" s="74">
        <v>5255.726213596</v>
      </c>
      <c r="L12" s="60">
        <v>1454.2781595270001</v>
      </c>
      <c r="M12" s="61">
        <v>1539.073164292</v>
      </c>
      <c r="N12" s="61">
        <v>121.72901061</v>
      </c>
      <c r="O12" s="61">
        <v>321.92065681899999</v>
      </c>
      <c r="P12" s="61">
        <v>213.509194342</v>
      </c>
      <c r="Q12" s="61">
        <v>140.83605472299999</v>
      </c>
      <c r="R12" s="61">
        <v>1331.4265872819999</v>
      </c>
      <c r="S12" s="61">
        <v>132.95338600100001</v>
      </c>
      <c r="T12" s="164">
        <v>325.05379190899998</v>
      </c>
      <c r="U12" s="52">
        <v>14879.681544504332</v>
      </c>
      <c r="V12" s="52">
        <v>63.051933939666668</v>
      </c>
      <c r="W12" s="52">
        <v>4905.1886803640009</v>
      </c>
      <c r="X12" s="121">
        <v>735.8766639129999</v>
      </c>
      <c r="Y12" s="121">
        <v>734.15972114533326</v>
      </c>
      <c r="Z12" s="121">
        <v>548.54111980466666</v>
      </c>
      <c r="AA12" s="121">
        <v>327.49791083200006</v>
      </c>
      <c r="AB12" s="121">
        <v>2559.1132646689998</v>
      </c>
      <c r="AC12" s="52">
        <v>4017.3098402739997</v>
      </c>
      <c r="AD12" s="52">
        <v>5485.9942786253332</v>
      </c>
      <c r="AE12" s="121">
        <v>1567.8223384136666</v>
      </c>
      <c r="AF12" s="121">
        <v>1584.1251140983331</v>
      </c>
      <c r="AG12" s="121">
        <v>134.66593963399998</v>
      </c>
      <c r="AH12" s="121">
        <v>309.92680675233333</v>
      </c>
      <c r="AI12" s="121">
        <v>205.669815094</v>
      </c>
      <c r="AJ12" s="121">
        <v>147.85556758366667</v>
      </c>
      <c r="AK12" s="121">
        <v>1414.3219804156668</v>
      </c>
      <c r="AL12" s="121">
        <v>121.60671663366668</v>
      </c>
      <c r="AM12" s="52">
        <v>408.13681130133335</v>
      </c>
      <c r="AN12" s="53">
        <v>102789.62369219301</v>
      </c>
      <c r="AO12" s="53">
        <v>479.24796029000004</v>
      </c>
      <c r="AP12" s="53">
        <v>28963.457750340003</v>
      </c>
      <c r="AQ12" s="122">
        <v>6304.1452858319999</v>
      </c>
      <c r="AR12" s="122">
        <v>6525.489292332999</v>
      </c>
      <c r="AS12" s="122">
        <v>2554.6818307600001</v>
      </c>
      <c r="AT12" s="122">
        <v>670.97028176999993</v>
      </c>
      <c r="AU12" s="122">
        <v>12908.171059644999</v>
      </c>
      <c r="AV12" s="53">
        <v>20106.200682549999</v>
      </c>
      <c r="AW12" s="53">
        <v>46846.363193695994</v>
      </c>
      <c r="AX12" s="122">
        <v>13840.635604089999</v>
      </c>
      <c r="AY12" s="122">
        <v>14300.796859893999</v>
      </c>
      <c r="AZ12" s="122">
        <v>2281.3471883250004</v>
      </c>
      <c r="BA12" s="122">
        <v>2686.0835313930002</v>
      </c>
      <c r="BB12" s="122">
        <v>1206.6249339250001</v>
      </c>
      <c r="BC12" s="122">
        <v>911.10574111200003</v>
      </c>
      <c r="BD12" s="122">
        <v>10465.379599841001</v>
      </c>
      <c r="BE12" s="122">
        <v>1154.3897351160001</v>
      </c>
      <c r="BF12" s="53">
        <v>6394.3541053169993</v>
      </c>
    </row>
    <row r="13" spans="1:58" s="29" customFormat="1" x14ac:dyDescent="0.25">
      <c r="A13" s="37" t="s">
        <v>140</v>
      </c>
      <c r="B13" s="59">
        <v>15096.902202731</v>
      </c>
      <c r="C13" s="74">
        <v>22.131944092000001</v>
      </c>
      <c r="D13" s="74">
        <v>4865.8108755499998</v>
      </c>
      <c r="E13" s="60">
        <v>733.22519833800004</v>
      </c>
      <c r="F13" s="61">
        <v>706.10296522099998</v>
      </c>
      <c r="G13" s="61">
        <v>526.23174543200003</v>
      </c>
      <c r="H13" s="61">
        <v>429.37080429899999</v>
      </c>
      <c r="I13" s="62">
        <v>2470.8801622599999</v>
      </c>
      <c r="J13" s="74">
        <v>4330.5814379960002</v>
      </c>
      <c r="K13" s="74">
        <v>5534.763882319</v>
      </c>
      <c r="L13" s="60">
        <v>1444.4977341169999</v>
      </c>
      <c r="M13" s="61">
        <v>1655.042259757</v>
      </c>
      <c r="N13" s="61">
        <v>123.826429383</v>
      </c>
      <c r="O13" s="61">
        <v>299.40862068500002</v>
      </c>
      <c r="P13" s="61">
        <v>293.05900455800003</v>
      </c>
      <c r="Q13" s="61">
        <v>153.58429291300001</v>
      </c>
      <c r="R13" s="61">
        <v>1239.7034534899999</v>
      </c>
      <c r="S13" s="61">
        <v>325.64208741599998</v>
      </c>
      <c r="T13" s="164">
        <v>343.61406277399999</v>
      </c>
      <c r="U13" s="52">
        <v>15068.347602943999</v>
      </c>
      <c r="V13" s="52">
        <v>26.302193313</v>
      </c>
      <c r="W13" s="52">
        <v>4785.3253044353332</v>
      </c>
      <c r="X13" s="121">
        <v>759.08306798399997</v>
      </c>
      <c r="Y13" s="121">
        <v>737.76925732500001</v>
      </c>
      <c r="Z13" s="121">
        <v>463.3814452896666</v>
      </c>
      <c r="AA13" s="121">
        <v>402.16330361733327</v>
      </c>
      <c r="AB13" s="121">
        <v>2422.9282302193337</v>
      </c>
      <c r="AC13" s="52">
        <v>4248.8630237780008</v>
      </c>
      <c r="AD13" s="52">
        <v>5568.356443366999</v>
      </c>
      <c r="AE13" s="121">
        <v>1555.8793239039999</v>
      </c>
      <c r="AF13" s="121">
        <v>1499.3023533473333</v>
      </c>
      <c r="AG13" s="121">
        <v>124.55645977733333</v>
      </c>
      <c r="AH13" s="121">
        <v>353.72207552600003</v>
      </c>
      <c r="AI13" s="121">
        <v>269.09347179766672</v>
      </c>
      <c r="AJ13" s="121">
        <v>147.68563176133333</v>
      </c>
      <c r="AK13" s="121">
        <v>1350.4527025316668</v>
      </c>
      <c r="AL13" s="121">
        <v>267.66442472166665</v>
      </c>
      <c r="AM13" s="52">
        <v>439.50063805066662</v>
      </c>
      <c r="AN13" s="53">
        <v>100411.424136534</v>
      </c>
      <c r="AO13" s="53">
        <v>116.096892763</v>
      </c>
      <c r="AP13" s="53">
        <v>26947.798899535999</v>
      </c>
      <c r="AQ13" s="122">
        <v>6425.3962854459996</v>
      </c>
      <c r="AR13" s="122">
        <v>6308.6170894520001</v>
      </c>
      <c r="AS13" s="122">
        <v>2053.8885325250003</v>
      </c>
      <c r="AT13" s="122">
        <v>817.94662125299999</v>
      </c>
      <c r="AU13" s="122">
        <v>11341.95037086</v>
      </c>
      <c r="AV13" s="53">
        <v>20553.558659916001</v>
      </c>
      <c r="AW13" s="53">
        <v>45537.843262518996</v>
      </c>
      <c r="AX13" s="122">
        <v>14269.157818202</v>
      </c>
      <c r="AY13" s="122">
        <v>14929.218011672001</v>
      </c>
      <c r="AZ13" s="122">
        <v>1708.5771427089999</v>
      </c>
      <c r="BA13" s="122">
        <v>2024.606646856</v>
      </c>
      <c r="BB13" s="122">
        <v>1216.6294464299999</v>
      </c>
      <c r="BC13" s="122">
        <v>810.345648708</v>
      </c>
      <c r="BD13" s="122">
        <v>8840.7943395389993</v>
      </c>
      <c r="BE13" s="122">
        <v>1738.5142084030001</v>
      </c>
      <c r="BF13" s="53">
        <v>7256.1264217999997</v>
      </c>
    </row>
    <row r="14" spans="1:58" s="105" customFormat="1" x14ac:dyDescent="0.25">
      <c r="A14" s="98" t="s">
        <v>141</v>
      </c>
      <c r="B14" s="99">
        <v>15091.2846187</v>
      </c>
      <c r="C14" s="100">
        <v>43.583881402999999</v>
      </c>
      <c r="D14" s="100">
        <v>4974.9318609950005</v>
      </c>
      <c r="E14" s="101">
        <v>665.93625599899997</v>
      </c>
      <c r="F14" s="102">
        <v>723.61796841</v>
      </c>
      <c r="G14" s="102">
        <v>620.62351684800001</v>
      </c>
      <c r="H14" s="102">
        <v>432.37097980599998</v>
      </c>
      <c r="I14" s="103">
        <v>2532.3831399320002</v>
      </c>
      <c r="J14" s="100">
        <v>4283.4302400979996</v>
      </c>
      <c r="K14" s="100">
        <v>5448.202920918</v>
      </c>
      <c r="L14" s="101">
        <v>1590.862270457</v>
      </c>
      <c r="M14" s="102">
        <v>1719.94682412</v>
      </c>
      <c r="N14" s="102">
        <v>133.34434831300001</v>
      </c>
      <c r="O14" s="102">
        <v>370.89174847499999</v>
      </c>
      <c r="P14" s="102">
        <v>274.739579128</v>
      </c>
      <c r="Q14" s="102">
        <v>110.70461698699999</v>
      </c>
      <c r="R14" s="102">
        <v>1145.8668733239999</v>
      </c>
      <c r="S14" s="102">
        <v>101.846660114</v>
      </c>
      <c r="T14" s="165">
        <v>341.13571528599999</v>
      </c>
      <c r="U14" s="100">
        <v>15505.924794417666</v>
      </c>
      <c r="V14" s="100">
        <v>61.917572306333334</v>
      </c>
      <c r="W14" s="100">
        <v>4971.0460137049995</v>
      </c>
      <c r="X14" s="120">
        <v>720.77794542899994</v>
      </c>
      <c r="Y14" s="120">
        <v>761.60881230766665</v>
      </c>
      <c r="Z14" s="120">
        <v>557.65444784066665</v>
      </c>
      <c r="AA14" s="120">
        <v>407.60047652933326</v>
      </c>
      <c r="AB14" s="120">
        <v>2523.4043315983331</v>
      </c>
      <c r="AC14" s="100">
        <v>4429.1929224273335</v>
      </c>
      <c r="AD14" s="100">
        <v>5633.3384987013342</v>
      </c>
      <c r="AE14" s="120">
        <v>1519.5306810726668</v>
      </c>
      <c r="AF14" s="120">
        <v>1732.5056557943335</v>
      </c>
      <c r="AG14" s="120">
        <v>126.73938213466666</v>
      </c>
      <c r="AH14" s="120">
        <v>346.33392646766669</v>
      </c>
      <c r="AI14" s="120">
        <v>305.80164735833335</v>
      </c>
      <c r="AJ14" s="120">
        <v>128.26163501366668</v>
      </c>
      <c r="AK14" s="120">
        <v>1257.8173559506665</v>
      </c>
      <c r="AL14" s="120">
        <v>216.34821490933336</v>
      </c>
      <c r="AM14" s="100">
        <v>410.42978727766666</v>
      </c>
      <c r="AN14" s="100">
        <v>102283.29307374201</v>
      </c>
      <c r="AO14" s="100">
        <v>307.539748417</v>
      </c>
      <c r="AP14" s="100">
        <v>29269.435695346998</v>
      </c>
      <c r="AQ14" s="120">
        <v>6625.3431324699995</v>
      </c>
      <c r="AR14" s="120">
        <v>6641.4804032460006</v>
      </c>
      <c r="AS14" s="120">
        <v>2905.219864577</v>
      </c>
      <c r="AT14" s="120">
        <v>1096.0819346559999</v>
      </c>
      <c r="AU14" s="120">
        <v>12001.310360398</v>
      </c>
      <c r="AV14" s="100">
        <v>21209.453392285999</v>
      </c>
      <c r="AW14" s="100">
        <v>43760.232752228003</v>
      </c>
      <c r="AX14" s="120">
        <v>12915.306525556</v>
      </c>
      <c r="AY14" s="120">
        <v>14365.450857667</v>
      </c>
      <c r="AZ14" s="120">
        <v>2016.8551125009999</v>
      </c>
      <c r="BA14" s="120">
        <v>2024.6574553539999</v>
      </c>
      <c r="BB14" s="120">
        <v>1874.8379774509999</v>
      </c>
      <c r="BC14" s="120">
        <v>780.27411167299999</v>
      </c>
      <c r="BD14" s="120">
        <v>8517.0471588580003</v>
      </c>
      <c r="BE14" s="120">
        <v>1265.803553168</v>
      </c>
      <c r="BF14" s="100">
        <v>7736.6314854640004</v>
      </c>
    </row>
    <row r="15" spans="1:58" s="29" customFormat="1" x14ac:dyDescent="0.25">
      <c r="A15" s="37" t="s">
        <v>142</v>
      </c>
      <c r="B15" s="59">
        <v>15535.507528121001</v>
      </c>
      <c r="C15" s="74">
        <v>56.781155976000001</v>
      </c>
      <c r="D15" s="74">
        <v>5168.488483614</v>
      </c>
      <c r="E15" s="60">
        <v>768.01451233499995</v>
      </c>
      <c r="F15" s="61">
        <v>715.64960324499998</v>
      </c>
      <c r="G15" s="61">
        <v>527.22529272500003</v>
      </c>
      <c r="H15" s="61">
        <v>413.01163988399998</v>
      </c>
      <c r="I15" s="62">
        <v>2744.587435425</v>
      </c>
      <c r="J15" s="74">
        <v>4479.7067941429996</v>
      </c>
      <c r="K15" s="74">
        <v>5363.716244831</v>
      </c>
      <c r="L15" s="60">
        <v>1381.284834353</v>
      </c>
      <c r="M15" s="61">
        <v>1671.826344395</v>
      </c>
      <c r="N15" s="61">
        <v>120.54175811899999</v>
      </c>
      <c r="O15" s="61">
        <v>312.85617460100002</v>
      </c>
      <c r="P15" s="61">
        <v>272.243177022</v>
      </c>
      <c r="Q15" s="61">
        <v>108.486907925</v>
      </c>
      <c r="R15" s="61">
        <v>1393.6364843429999</v>
      </c>
      <c r="S15" s="61">
        <v>102.840564073</v>
      </c>
      <c r="T15" s="164">
        <v>466.814849557</v>
      </c>
      <c r="U15" s="52">
        <v>16172.947743815001</v>
      </c>
      <c r="V15" s="52">
        <v>63.106199822000008</v>
      </c>
      <c r="W15" s="52">
        <v>5248.5741541470006</v>
      </c>
      <c r="X15" s="121">
        <v>736.72258654566667</v>
      </c>
      <c r="Y15" s="121">
        <v>749.19209304000003</v>
      </c>
      <c r="Z15" s="121">
        <v>550.69584380366666</v>
      </c>
      <c r="AA15" s="121">
        <v>399.301217232</v>
      </c>
      <c r="AB15" s="121">
        <v>2812.6624135256666</v>
      </c>
      <c r="AC15" s="52">
        <v>4628.6064448420002</v>
      </c>
      <c r="AD15" s="52">
        <v>5741.2251788186668</v>
      </c>
      <c r="AE15" s="121">
        <v>1513.2483468740002</v>
      </c>
      <c r="AF15" s="121">
        <v>1824.3371148626666</v>
      </c>
      <c r="AG15" s="121">
        <v>155.96839373566667</v>
      </c>
      <c r="AH15" s="121">
        <v>368.3506235756667</v>
      </c>
      <c r="AI15" s="121">
        <v>242.20336646266665</v>
      </c>
      <c r="AJ15" s="121">
        <v>119.302205161</v>
      </c>
      <c r="AK15" s="121">
        <v>1399.6695726906667</v>
      </c>
      <c r="AL15" s="121">
        <v>118.14555545633334</v>
      </c>
      <c r="AM15" s="52">
        <v>491.43576618533331</v>
      </c>
      <c r="AN15" s="53">
        <v>103591.39789960101</v>
      </c>
      <c r="AO15" s="53">
        <v>291.47776308499999</v>
      </c>
      <c r="AP15" s="53">
        <v>29356.559931735002</v>
      </c>
      <c r="AQ15" s="122">
        <v>6674.9489222550001</v>
      </c>
      <c r="AR15" s="122">
        <v>6721.0314879369998</v>
      </c>
      <c r="AS15" s="122">
        <v>2449.9939557970001</v>
      </c>
      <c r="AT15" s="122">
        <v>1093.9514507009999</v>
      </c>
      <c r="AU15" s="122">
        <v>12416.634115044999</v>
      </c>
      <c r="AV15" s="53">
        <v>20066.743940446999</v>
      </c>
      <c r="AW15" s="53">
        <v>44881.550735513993</v>
      </c>
      <c r="AX15" s="122">
        <v>13756.64820077</v>
      </c>
      <c r="AY15" s="122">
        <v>14189.059477212999</v>
      </c>
      <c r="AZ15" s="122">
        <v>1978.083344654</v>
      </c>
      <c r="BA15" s="122">
        <v>1778.72624251</v>
      </c>
      <c r="BB15" s="122">
        <v>1678.0860569199999</v>
      </c>
      <c r="BC15" s="122">
        <v>588.740353056</v>
      </c>
      <c r="BD15" s="122">
        <v>9772.0519603659995</v>
      </c>
      <c r="BE15" s="122">
        <v>1140.1551000249999</v>
      </c>
      <c r="BF15" s="53">
        <v>8995.0655288199996</v>
      </c>
    </row>
    <row r="16" spans="1:58" s="29" customFormat="1" x14ac:dyDescent="0.25">
      <c r="A16" s="37" t="s">
        <v>143</v>
      </c>
      <c r="B16" s="59">
        <v>13874.511499037999</v>
      </c>
      <c r="C16" s="74">
        <v>35.939800640000001</v>
      </c>
      <c r="D16" s="74">
        <v>4568.7884294510004</v>
      </c>
      <c r="E16" s="60">
        <v>723.53571558600004</v>
      </c>
      <c r="F16" s="61">
        <v>611.66748645899997</v>
      </c>
      <c r="G16" s="61">
        <v>369.14286471600002</v>
      </c>
      <c r="H16" s="61">
        <v>513.80679526200004</v>
      </c>
      <c r="I16" s="62">
        <v>2350.6355674279998</v>
      </c>
      <c r="J16" s="74">
        <v>3839.0830998729998</v>
      </c>
      <c r="K16" s="74">
        <v>5001.7270241000006</v>
      </c>
      <c r="L16" s="60">
        <v>1319.121882983</v>
      </c>
      <c r="M16" s="61">
        <v>1473.215119643</v>
      </c>
      <c r="N16" s="61">
        <v>134.484283401</v>
      </c>
      <c r="O16" s="61">
        <v>280.03940480400001</v>
      </c>
      <c r="P16" s="61">
        <v>299.464696011</v>
      </c>
      <c r="Q16" s="61">
        <v>72.838894159000006</v>
      </c>
      <c r="R16" s="61">
        <v>1269.223261996</v>
      </c>
      <c r="S16" s="61">
        <v>153.339481103</v>
      </c>
      <c r="T16" s="164">
        <v>428.97314497399998</v>
      </c>
      <c r="U16" s="52">
        <v>15093.953383044332</v>
      </c>
      <c r="V16" s="52">
        <v>38.839496181999998</v>
      </c>
      <c r="W16" s="52">
        <v>4822.2636248790004</v>
      </c>
      <c r="X16" s="121">
        <v>720.56759599433337</v>
      </c>
      <c r="Y16" s="121">
        <v>648.7929114906666</v>
      </c>
      <c r="Z16" s="121">
        <v>421.57688660266666</v>
      </c>
      <c r="AA16" s="121">
        <v>464.643513015</v>
      </c>
      <c r="AB16" s="121">
        <v>2566.6827177763334</v>
      </c>
      <c r="AC16" s="52">
        <v>4239.0485617286668</v>
      </c>
      <c r="AD16" s="52">
        <v>5467.6172064583325</v>
      </c>
      <c r="AE16" s="121">
        <v>1464.0779187596665</v>
      </c>
      <c r="AF16" s="121">
        <v>1655.6720950930001</v>
      </c>
      <c r="AG16" s="121">
        <v>140.72154943299998</v>
      </c>
      <c r="AH16" s="121">
        <v>298.27221336599996</v>
      </c>
      <c r="AI16" s="121">
        <v>315.66807212666663</v>
      </c>
      <c r="AJ16" s="121">
        <v>97.979524259666675</v>
      </c>
      <c r="AK16" s="121">
        <v>1350.526126921</v>
      </c>
      <c r="AL16" s="121">
        <v>144.69970649933336</v>
      </c>
      <c r="AM16" s="52">
        <v>526.1844937963333</v>
      </c>
      <c r="AN16" s="53">
        <v>97628.016298465009</v>
      </c>
      <c r="AO16" s="53">
        <v>216.09291769000001</v>
      </c>
      <c r="AP16" s="53">
        <v>25380.713497696001</v>
      </c>
      <c r="AQ16" s="122">
        <v>6380.6138130529998</v>
      </c>
      <c r="AR16" s="122">
        <v>5003.1117886789998</v>
      </c>
      <c r="AS16" s="122">
        <v>1877.5559696199998</v>
      </c>
      <c r="AT16" s="122">
        <v>1072.170224168</v>
      </c>
      <c r="AU16" s="122">
        <v>11047.261702176</v>
      </c>
      <c r="AV16" s="53">
        <v>18730.852588563997</v>
      </c>
      <c r="AW16" s="53">
        <v>44005.516641380011</v>
      </c>
      <c r="AX16" s="122">
        <v>14150.512305837001</v>
      </c>
      <c r="AY16" s="122">
        <v>13835.887852381002</v>
      </c>
      <c r="AZ16" s="122">
        <v>1900.1058803219998</v>
      </c>
      <c r="BA16" s="122">
        <v>1448.0268035300001</v>
      </c>
      <c r="BB16" s="122">
        <v>1883.6578418470001</v>
      </c>
      <c r="BC16" s="122">
        <v>541.66851377700004</v>
      </c>
      <c r="BD16" s="122">
        <v>9122.4835650730001</v>
      </c>
      <c r="BE16" s="122">
        <v>1123.1738786129999</v>
      </c>
      <c r="BF16" s="53">
        <v>9294.8406531349992</v>
      </c>
    </row>
    <row r="17" spans="1:58" s="29" customFormat="1" x14ac:dyDescent="0.25">
      <c r="A17" s="37" t="s">
        <v>144</v>
      </c>
      <c r="B17" s="59">
        <v>14996.585995406</v>
      </c>
      <c r="C17" s="74">
        <v>10.495292377</v>
      </c>
      <c r="D17" s="74">
        <v>5025.5185378400001</v>
      </c>
      <c r="E17" s="60">
        <v>738.82645228499996</v>
      </c>
      <c r="F17" s="61">
        <v>605.34624465100001</v>
      </c>
      <c r="G17" s="61">
        <v>432.652863556</v>
      </c>
      <c r="H17" s="61">
        <v>581.65167874300005</v>
      </c>
      <c r="I17" s="62">
        <v>2667.0412986050001</v>
      </c>
      <c r="J17" s="74">
        <v>4161.6342468929997</v>
      </c>
      <c r="K17" s="74">
        <v>5361.0938305619993</v>
      </c>
      <c r="L17" s="60">
        <v>1459.919136233</v>
      </c>
      <c r="M17" s="61">
        <v>1793.797927265</v>
      </c>
      <c r="N17" s="61">
        <v>101.506929838</v>
      </c>
      <c r="O17" s="61">
        <v>324.24294493899998</v>
      </c>
      <c r="P17" s="61">
        <v>304.57229891499998</v>
      </c>
      <c r="Q17" s="61">
        <v>97.249639756999997</v>
      </c>
      <c r="R17" s="61">
        <v>1159.3688887769999</v>
      </c>
      <c r="S17" s="61">
        <v>120.43606483799999</v>
      </c>
      <c r="T17" s="164">
        <v>437.84408773400003</v>
      </c>
      <c r="U17" s="52">
        <v>14815.600550366333</v>
      </c>
      <c r="V17" s="52">
        <v>35.653233080666659</v>
      </c>
      <c r="W17" s="52">
        <v>4778.7178193373338</v>
      </c>
      <c r="X17" s="121">
        <v>742.61999119533345</v>
      </c>
      <c r="Y17" s="121">
        <v>634.62230092233324</v>
      </c>
      <c r="Z17" s="121">
        <v>383.05618040400003</v>
      </c>
      <c r="AA17" s="121">
        <v>558.18159174866662</v>
      </c>
      <c r="AB17" s="121">
        <v>2460.2377550670003</v>
      </c>
      <c r="AC17" s="52">
        <v>4076.4366773526667</v>
      </c>
      <c r="AD17" s="52">
        <v>5417.7833098506671</v>
      </c>
      <c r="AE17" s="121">
        <v>1412.8754203356666</v>
      </c>
      <c r="AF17" s="121">
        <v>1755.1924243166668</v>
      </c>
      <c r="AG17" s="121">
        <v>144.03424698499998</v>
      </c>
      <c r="AH17" s="121">
        <v>314.34178602433332</v>
      </c>
      <c r="AI17" s="121">
        <v>316.41759039233335</v>
      </c>
      <c r="AJ17" s="121">
        <v>99.468987557333335</v>
      </c>
      <c r="AK17" s="121">
        <v>1241.8825794063332</v>
      </c>
      <c r="AL17" s="121">
        <v>133.57027483299998</v>
      </c>
      <c r="AM17" s="52">
        <v>507.009510745</v>
      </c>
      <c r="AN17" s="53">
        <v>98922.206695761008</v>
      </c>
      <c r="AO17" s="53">
        <v>353.67438202400001</v>
      </c>
      <c r="AP17" s="53">
        <v>26560.636789859</v>
      </c>
      <c r="AQ17" s="122">
        <v>6348.0103203419994</v>
      </c>
      <c r="AR17" s="122">
        <v>5678.6922635699993</v>
      </c>
      <c r="AS17" s="122">
        <v>1815.9468730220001</v>
      </c>
      <c r="AT17" s="122">
        <v>1124.9258679029999</v>
      </c>
      <c r="AU17" s="122">
        <v>11593.061465022</v>
      </c>
      <c r="AV17" s="53">
        <v>19058.740525249999</v>
      </c>
      <c r="AW17" s="53">
        <v>43534.622656676998</v>
      </c>
      <c r="AX17" s="122">
        <v>13115.405421655001</v>
      </c>
      <c r="AY17" s="122">
        <v>14100.584179197</v>
      </c>
      <c r="AZ17" s="122">
        <v>2086.8506216839996</v>
      </c>
      <c r="BA17" s="122">
        <v>1743.8833174430001</v>
      </c>
      <c r="BB17" s="122">
        <v>1504.061766994</v>
      </c>
      <c r="BC17" s="122">
        <v>609.90756463799994</v>
      </c>
      <c r="BD17" s="122">
        <v>9428.9906345240015</v>
      </c>
      <c r="BE17" s="122">
        <v>944.93915054199999</v>
      </c>
      <c r="BF17" s="53">
        <v>9414.5323419510005</v>
      </c>
    </row>
    <row r="18" spans="1:58" s="105" customFormat="1" x14ac:dyDescent="0.25">
      <c r="A18" s="98" t="s">
        <v>145</v>
      </c>
      <c r="B18" s="99">
        <v>14780.523712872999</v>
      </c>
      <c r="C18" s="100">
        <v>42.919337253999998</v>
      </c>
      <c r="D18" s="100">
        <v>4464.7680852499998</v>
      </c>
      <c r="E18" s="101">
        <v>777.86444006500005</v>
      </c>
      <c r="F18" s="102">
        <v>555.60661596599994</v>
      </c>
      <c r="G18" s="102">
        <v>346.08132748499997</v>
      </c>
      <c r="H18" s="102">
        <v>548.74435195000001</v>
      </c>
      <c r="I18" s="103">
        <v>2236.4713497839998</v>
      </c>
      <c r="J18" s="100">
        <v>3898.0975353459999</v>
      </c>
      <c r="K18" s="100">
        <v>5871.7104150159994</v>
      </c>
      <c r="L18" s="101">
        <v>1379.670325173</v>
      </c>
      <c r="M18" s="102">
        <v>1917.833876918</v>
      </c>
      <c r="N18" s="102">
        <v>117.285814707</v>
      </c>
      <c r="O18" s="102">
        <v>347.42224862799998</v>
      </c>
      <c r="P18" s="102">
        <v>470.83190812399999</v>
      </c>
      <c r="Q18" s="102">
        <v>119.390629609</v>
      </c>
      <c r="R18" s="102">
        <v>1354.398498406</v>
      </c>
      <c r="S18" s="102">
        <v>164.87711345100001</v>
      </c>
      <c r="T18" s="165">
        <v>503.028340007</v>
      </c>
      <c r="U18" s="100">
        <v>14965.043617780335</v>
      </c>
      <c r="V18" s="100">
        <v>42.531487176333336</v>
      </c>
      <c r="W18" s="100">
        <v>4649.5444176796664</v>
      </c>
      <c r="X18" s="120">
        <v>732.11114258399994</v>
      </c>
      <c r="Y18" s="120">
        <v>629.26193193033339</v>
      </c>
      <c r="Z18" s="120">
        <v>400.15223465733334</v>
      </c>
      <c r="AA18" s="120">
        <v>390.03109612933332</v>
      </c>
      <c r="AB18" s="120">
        <v>2497.9880123786666</v>
      </c>
      <c r="AC18" s="100">
        <v>3948.1064428086665</v>
      </c>
      <c r="AD18" s="100">
        <v>5778.0367516723345</v>
      </c>
      <c r="AE18" s="120">
        <v>1454.7937820426666</v>
      </c>
      <c r="AF18" s="120">
        <v>1934.8093305276668</v>
      </c>
      <c r="AG18" s="120">
        <v>129.05219687100001</v>
      </c>
      <c r="AH18" s="120">
        <v>319.94546828433334</v>
      </c>
      <c r="AI18" s="120">
        <v>353.92825464333333</v>
      </c>
      <c r="AJ18" s="120">
        <v>123.24750427033332</v>
      </c>
      <c r="AK18" s="120">
        <v>1344.8808116733335</v>
      </c>
      <c r="AL18" s="120">
        <v>117.37940335966668</v>
      </c>
      <c r="AM18" s="100">
        <v>546.82451844333332</v>
      </c>
      <c r="AN18" s="100">
        <v>97755.111846205997</v>
      </c>
      <c r="AO18" s="100">
        <v>299.25830789500003</v>
      </c>
      <c r="AP18" s="100">
        <v>24473.584109019001</v>
      </c>
      <c r="AQ18" s="120">
        <v>6120.9994483169994</v>
      </c>
      <c r="AR18" s="120">
        <v>5169.3772729559996</v>
      </c>
      <c r="AS18" s="120">
        <v>1630.8665256290001</v>
      </c>
      <c r="AT18" s="120">
        <v>843.38547561099995</v>
      </c>
      <c r="AU18" s="120">
        <v>10708.955386506001</v>
      </c>
      <c r="AV18" s="100">
        <v>17162.409780241</v>
      </c>
      <c r="AW18" s="100">
        <v>45097.525436570002</v>
      </c>
      <c r="AX18" s="120">
        <v>12862.286198056001</v>
      </c>
      <c r="AY18" s="120">
        <v>15277.381128294999</v>
      </c>
      <c r="AZ18" s="120">
        <v>1455.1035016790001</v>
      </c>
      <c r="BA18" s="120">
        <v>1440.147081282</v>
      </c>
      <c r="BB18" s="120">
        <v>2140.724661624</v>
      </c>
      <c r="BC18" s="120">
        <v>539.496999942</v>
      </c>
      <c r="BD18" s="120">
        <v>10358.325538489</v>
      </c>
      <c r="BE18" s="120">
        <v>1024.060327203</v>
      </c>
      <c r="BF18" s="100">
        <v>10722.334212481001</v>
      </c>
    </row>
    <row r="19" spans="1:58" s="29" customFormat="1" x14ac:dyDescent="0.25">
      <c r="A19" s="37" t="s">
        <v>146</v>
      </c>
      <c r="B19" s="59">
        <v>15134.479901406998</v>
      </c>
      <c r="C19" s="74">
        <v>17.127163526</v>
      </c>
      <c r="D19" s="74">
        <v>4912.7240746799998</v>
      </c>
      <c r="E19" s="60">
        <v>756.51563910699997</v>
      </c>
      <c r="F19" s="61">
        <v>673.66203127699998</v>
      </c>
      <c r="G19" s="61">
        <v>462.29891331499999</v>
      </c>
      <c r="H19" s="61">
        <v>542.95933715499996</v>
      </c>
      <c r="I19" s="62">
        <v>2477.2881538259999</v>
      </c>
      <c r="J19" s="74">
        <v>3733.3367913890002</v>
      </c>
      <c r="K19" s="74">
        <v>6024.1036956829985</v>
      </c>
      <c r="L19" s="60">
        <v>1480.212354363</v>
      </c>
      <c r="M19" s="61">
        <v>2167.901307742</v>
      </c>
      <c r="N19" s="61">
        <v>151.959871134</v>
      </c>
      <c r="O19" s="61">
        <v>256.49607220899998</v>
      </c>
      <c r="P19" s="61">
        <v>235.31441832799999</v>
      </c>
      <c r="Q19" s="61">
        <v>104.236626501</v>
      </c>
      <c r="R19" s="61">
        <v>1501.9449267259999</v>
      </c>
      <c r="S19" s="61">
        <v>126.03811868</v>
      </c>
      <c r="T19" s="164">
        <v>447.188176129</v>
      </c>
      <c r="U19" s="52">
        <v>15144.935573550334</v>
      </c>
      <c r="V19" s="52">
        <v>29.126508888999997</v>
      </c>
      <c r="W19" s="52">
        <v>4650.763019226667</v>
      </c>
      <c r="X19" s="121">
        <v>784.74948664933333</v>
      </c>
      <c r="Y19" s="121">
        <v>660.82769558899997</v>
      </c>
      <c r="Z19" s="121">
        <v>393.48821364900004</v>
      </c>
      <c r="AA19" s="121">
        <v>492.74873117199996</v>
      </c>
      <c r="AB19" s="121">
        <v>2318.9488921673333</v>
      </c>
      <c r="AC19" s="52">
        <v>3794.669296601</v>
      </c>
      <c r="AD19" s="52">
        <v>6089.4053881956661</v>
      </c>
      <c r="AE19" s="121">
        <v>1511.7426533683331</v>
      </c>
      <c r="AF19" s="121">
        <v>2088.487103212</v>
      </c>
      <c r="AG19" s="121">
        <v>139.74073795033334</v>
      </c>
      <c r="AH19" s="121">
        <v>299.78411811833331</v>
      </c>
      <c r="AI19" s="121">
        <v>388.61621613200003</v>
      </c>
      <c r="AJ19" s="121">
        <v>111.80048865766668</v>
      </c>
      <c r="AK19" s="121">
        <v>1404.9947986453335</v>
      </c>
      <c r="AL19" s="121">
        <v>144.23927211166668</v>
      </c>
      <c r="AM19" s="52">
        <v>580.97136063799996</v>
      </c>
      <c r="AN19" s="53">
        <v>101071.910958373</v>
      </c>
      <c r="AO19" s="53">
        <v>339.22621733699998</v>
      </c>
      <c r="AP19" s="53">
        <v>26258.321343866999</v>
      </c>
      <c r="AQ19" s="122">
        <v>6823.9835924670006</v>
      </c>
      <c r="AR19" s="122">
        <v>5374.6636859539994</v>
      </c>
      <c r="AS19" s="122">
        <v>1917.5144825920001</v>
      </c>
      <c r="AT19" s="122">
        <v>796.40885481199996</v>
      </c>
      <c r="AU19" s="122">
        <v>11345.750728042</v>
      </c>
      <c r="AV19" s="53">
        <v>17391.162443426001</v>
      </c>
      <c r="AW19" s="53">
        <v>46680.801921385006</v>
      </c>
      <c r="AX19" s="122">
        <v>13009.214037398</v>
      </c>
      <c r="AY19" s="122">
        <v>17042.317308198999</v>
      </c>
      <c r="AZ19" s="122">
        <v>1660.6818103989999</v>
      </c>
      <c r="BA19" s="122">
        <v>1366.855890753</v>
      </c>
      <c r="BB19" s="122">
        <v>1728.1728210430001</v>
      </c>
      <c r="BC19" s="122">
        <v>498.94276870400006</v>
      </c>
      <c r="BD19" s="122">
        <v>10222.464003782999</v>
      </c>
      <c r="BE19" s="122">
        <v>1152.1532811059999</v>
      </c>
      <c r="BF19" s="53">
        <v>10402.399032358</v>
      </c>
    </row>
    <row r="20" spans="1:58" s="29" customFormat="1" x14ac:dyDescent="0.25">
      <c r="A20" s="37" t="s">
        <v>147</v>
      </c>
      <c r="B20" s="59">
        <v>15556.245160938</v>
      </c>
      <c r="C20" s="74">
        <v>11.918452112000001</v>
      </c>
      <c r="D20" s="74">
        <v>5192.8614715849999</v>
      </c>
      <c r="E20" s="60">
        <v>726.27945262399999</v>
      </c>
      <c r="F20" s="61">
        <v>570.01614539700006</v>
      </c>
      <c r="G20" s="61">
        <v>839.20666324000001</v>
      </c>
      <c r="H20" s="61">
        <v>531.30263250200005</v>
      </c>
      <c r="I20" s="62">
        <v>2526.0565778219998</v>
      </c>
      <c r="J20" s="74">
        <v>3713.4562989470001</v>
      </c>
      <c r="K20" s="74">
        <v>6136.1997720670006</v>
      </c>
      <c r="L20" s="60">
        <v>1735.4921924560001</v>
      </c>
      <c r="M20" s="61">
        <v>2037.0745308959999</v>
      </c>
      <c r="N20" s="61">
        <v>135.405147446</v>
      </c>
      <c r="O20" s="61">
        <v>256.940317784</v>
      </c>
      <c r="P20" s="61">
        <v>305.66996304899999</v>
      </c>
      <c r="Q20" s="61">
        <v>126.366493167</v>
      </c>
      <c r="R20" s="61">
        <v>1376.280079918</v>
      </c>
      <c r="S20" s="61">
        <v>162.97104735100001</v>
      </c>
      <c r="T20" s="164">
        <v>501.80916622699999</v>
      </c>
      <c r="U20" s="52">
        <v>15576.840851449999</v>
      </c>
      <c r="V20" s="52">
        <v>27.255191482333334</v>
      </c>
      <c r="W20" s="52">
        <v>5082.6932020523336</v>
      </c>
      <c r="X20" s="121">
        <v>739.8625312216667</v>
      </c>
      <c r="Y20" s="121">
        <v>668.41807486233336</v>
      </c>
      <c r="Z20" s="121">
        <v>670.79938415699996</v>
      </c>
      <c r="AA20" s="121">
        <v>462.95311427533335</v>
      </c>
      <c r="AB20" s="121">
        <v>2540.6600975359997</v>
      </c>
      <c r="AC20" s="52">
        <v>3740.5457080819997</v>
      </c>
      <c r="AD20" s="52">
        <v>6183.9066917923328</v>
      </c>
      <c r="AE20" s="121">
        <v>1700.8295945749999</v>
      </c>
      <c r="AF20" s="121">
        <v>2083.293194628</v>
      </c>
      <c r="AG20" s="121">
        <v>152.70496414933334</v>
      </c>
      <c r="AH20" s="121">
        <v>279.03185365466669</v>
      </c>
      <c r="AI20" s="121">
        <v>322.48303103699999</v>
      </c>
      <c r="AJ20" s="121">
        <v>122.65235266366666</v>
      </c>
      <c r="AK20" s="121">
        <v>1380.5649865253333</v>
      </c>
      <c r="AL20" s="121">
        <v>142.34671455933332</v>
      </c>
      <c r="AM20" s="52">
        <v>542.44005804100004</v>
      </c>
      <c r="AN20" s="53">
        <v>101293.63387952998</v>
      </c>
      <c r="AO20" s="53">
        <v>233.94752477200001</v>
      </c>
      <c r="AP20" s="53">
        <v>26449.722686329998</v>
      </c>
      <c r="AQ20" s="122">
        <v>6286.4580494069996</v>
      </c>
      <c r="AR20" s="122">
        <v>5028.2860319430001</v>
      </c>
      <c r="AS20" s="122">
        <v>2364.7891894200002</v>
      </c>
      <c r="AT20" s="122">
        <v>865.65488817699998</v>
      </c>
      <c r="AU20" s="122">
        <v>11904.534527382999</v>
      </c>
      <c r="AV20" s="53">
        <v>17423.895980218</v>
      </c>
      <c r="AW20" s="53">
        <v>46341.087823410999</v>
      </c>
      <c r="AX20" s="122">
        <v>13791.454372507</v>
      </c>
      <c r="AY20" s="122">
        <v>16653.868261439999</v>
      </c>
      <c r="AZ20" s="122">
        <v>1949.2222259189998</v>
      </c>
      <c r="BA20" s="122">
        <v>1031.1372764329999</v>
      </c>
      <c r="BB20" s="122">
        <v>1462.542714703</v>
      </c>
      <c r="BC20" s="122">
        <v>531.71367193000003</v>
      </c>
      <c r="BD20" s="122">
        <v>9716.724841538</v>
      </c>
      <c r="BE20" s="122">
        <v>1204.424458941</v>
      </c>
      <c r="BF20" s="53">
        <v>10844.979864799001</v>
      </c>
    </row>
    <row r="21" spans="1:58" s="29" customFormat="1" x14ac:dyDescent="0.25">
      <c r="A21" s="37" t="s">
        <v>148</v>
      </c>
      <c r="B21" s="59">
        <v>14730.644273315</v>
      </c>
      <c r="C21" s="74">
        <v>39.291798008999997</v>
      </c>
      <c r="D21" s="74">
        <v>4856.5722387249998</v>
      </c>
      <c r="E21" s="60">
        <v>743.01760019400001</v>
      </c>
      <c r="F21" s="61">
        <v>585.51719515800005</v>
      </c>
      <c r="G21" s="61">
        <v>687.65867374599998</v>
      </c>
      <c r="H21" s="61">
        <v>432.96467041099999</v>
      </c>
      <c r="I21" s="62">
        <v>2407.4140992160001</v>
      </c>
      <c r="J21" s="74">
        <v>3491.227125591</v>
      </c>
      <c r="K21" s="74">
        <v>5801.6103046070002</v>
      </c>
      <c r="L21" s="60">
        <v>1532.7372879120001</v>
      </c>
      <c r="M21" s="61">
        <v>1925.1139337110001</v>
      </c>
      <c r="N21" s="61">
        <v>159.87861584199999</v>
      </c>
      <c r="O21" s="61">
        <v>268.02058023299998</v>
      </c>
      <c r="P21" s="61">
        <v>237.780763326</v>
      </c>
      <c r="Q21" s="61">
        <v>149.24599011000001</v>
      </c>
      <c r="R21" s="61">
        <v>1393.5032379920001</v>
      </c>
      <c r="S21" s="61">
        <v>135.32989548099999</v>
      </c>
      <c r="T21" s="164">
        <v>541.94280638299995</v>
      </c>
      <c r="U21" s="52">
        <v>15735.340733771334</v>
      </c>
      <c r="V21" s="52">
        <v>37.868673508000001</v>
      </c>
      <c r="W21" s="52">
        <v>5107.1831704806673</v>
      </c>
      <c r="X21" s="121">
        <v>733.92497323966666</v>
      </c>
      <c r="Y21" s="121">
        <v>660.85587519266664</v>
      </c>
      <c r="Z21" s="121">
        <v>705.46853586899999</v>
      </c>
      <c r="AA21" s="121">
        <v>445.96412971899991</v>
      </c>
      <c r="AB21" s="121">
        <v>2560.9696564603332</v>
      </c>
      <c r="AC21" s="52">
        <v>3630.1993452426668</v>
      </c>
      <c r="AD21" s="52">
        <v>6365.6337188553334</v>
      </c>
      <c r="AE21" s="121">
        <v>1668.8631147579999</v>
      </c>
      <c r="AF21" s="121">
        <v>2013.5719009836666</v>
      </c>
      <c r="AG21" s="121">
        <v>164.78565865300001</v>
      </c>
      <c r="AH21" s="121">
        <v>362.6569211486667</v>
      </c>
      <c r="AI21" s="121">
        <v>313.41421263966669</v>
      </c>
      <c r="AJ21" s="121">
        <v>142.44022085100002</v>
      </c>
      <c r="AK21" s="121">
        <v>1455.2608315936668</v>
      </c>
      <c r="AL21" s="121">
        <v>244.64085822766666</v>
      </c>
      <c r="AM21" s="52">
        <v>594.45582568466671</v>
      </c>
      <c r="AN21" s="53">
        <v>100229.06941388501</v>
      </c>
      <c r="AO21" s="53">
        <v>282.248645555</v>
      </c>
      <c r="AP21" s="53">
        <v>25851.316974232999</v>
      </c>
      <c r="AQ21" s="122">
        <v>6453.1162798310006</v>
      </c>
      <c r="AR21" s="122">
        <v>4764.7817846229991</v>
      </c>
      <c r="AS21" s="122">
        <v>2119.7322507109998</v>
      </c>
      <c r="AT21" s="122">
        <v>942.89617345799991</v>
      </c>
      <c r="AU21" s="122">
        <v>11570.790485609999</v>
      </c>
      <c r="AV21" s="53">
        <v>16321.884110121999</v>
      </c>
      <c r="AW21" s="53">
        <v>46565.814773391998</v>
      </c>
      <c r="AX21" s="122">
        <v>14185.215729608</v>
      </c>
      <c r="AY21" s="122">
        <v>15362.891259391999</v>
      </c>
      <c r="AZ21" s="122">
        <v>2129.6251457200001</v>
      </c>
      <c r="BA21" s="122">
        <v>1183.526519883</v>
      </c>
      <c r="BB21" s="122">
        <v>1223.893219909</v>
      </c>
      <c r="BC21" s="122">
        <v>638.83398695200003</v>
      </c>
      <c r="BD21" s="122">
        <v>10147.892568363</v>
      </c>
      <c r="BE21" s="122">
        <v>1693.936343565</v>
      </c>
      <c r="BF21" s="53">
        <v>11207.804910583</v>
      </c>
    </row>
    <row r="22" spans="1:58" s="105" customFormat="1" x14ac:dyDescent="0.25">
      <c r="A22" s="98" t="s">
        <v>149</v>
      </c>
      <c r="B22" s="99">
        <v>15182.965213965999</v>
      </c>
      <c r="C22" s="100">
        <v>42.069351316999999</v>
      </c>
      <c r="D22" s="100">
        <v>4814.0546893819992</v>
      </c>
      <c r="E22" s="101">
        <v>833.35045195999999</v>
      </c>
      <c r="F22" s="102">
        <v>678.46589302999996</v>
      </c>
      <c r="G22" s="102">
        <v>580.77165754500004</v>
      </c>
      <c r="H22" s="102">
        <v>424.18589896200001</v>
      </c>
      <c r="I22" s="103">
        <v>2297.2807878849999</v>
      </c>
      <c r="J22" s="100">
        <v>3870.6928906560001</v>
      </c>
      <c r="K22" s="100">
        <v>5911.9874485069995</v>
      </c>
      <c r="L22" s="101">
        <v>1643.2830577499999</v>
      </c>
      <c r="M22" s="102">
        <v>1992.4799255119999</v>
      </c>
      <c r="N22" s="102">
        <v>179.231547487</v>
      </c>
      <c r="O22" s="102">
        <v>237.23054774799999</v>
      </c>
      <c r="P22" s="102">
        <v>236.55361912500001</v>
      </c>
      <c r="Q22" s="102">
        <v>123.82880224</v>
      </c>
      <c r="R22" s="102">
        <v>1362.634334055</v>
      </c>
      <c r="S22" s="102">
        <v>136.74561459</v>
      </c>
      <c r="T22" s="165">
        <v>544.16083410399995</v>
      </c>
      <c r="U22" s="100">
        <v>15615.731964829667</v>
      </c>
      <c r="V22" s="100">
        <v>22.224648743333333</v>
      </c>
      <c r="W22" s="100">
        <v>5110.7021355016668</v>
      </c>
      <c r="X22" s="120">
        <v>826.29733253633333</v>
      </c>
      <c r="Y22" s="120">
        <v>714.75377824866666</v>
      </c>
      <c r="Z22" s="120">
        <v>644.6033243943333</v>
      </c>
      <c r="AA22" s="120">
        <v>481.28805062200007</v>
      </c>
      <c r="AB22" s="120">
        <v>2443.7596497003333</v>
      </c>
      <c r="AC22" s="100">
        <v>3724.9269287916668</v>
      </c>
      <c r="AD22" s="100">
        <v>6145.3714923420002</v>
      </c>
      <c r="AE22" s="120">
        <v>1679.0896756056666</v>
      </c>
      <c r="AF22" s="120">
        <v>2066.6223854216664</v>
      </c>
      <c r="AG22" s="120">
        <v>194.61695730300002</v>
      </c>
      <c r="AH22" s="120">
        <v>237.96807998866666</v>
      </c>
      <c r="AI22" s="120">
        <v>242.43328806766667</v>
      </c>
      <c r="AJ22" s="120">
        <v>132.51749261366669</v>
      </c>
      <c r="AK22" s="120">
        <v>1408.4508611073334</v>
      </c>
      <c r="AL22" s="120">
        <v>183.6727522343333</v>
      </c>
      <c r="AM22" s="100">
        <v>612.50675945099999</v>
      </c>
      <c r="AN22" s="100">
        <v>100128.197455577</v>
      </c>
      <c r="AO22" s="100">
        <v>225.123986621</v>
      </c>
      <c r="AP22" s="100">
        <v>26070.303243604001</v>
      </c>
      <c r="AQ22" s="120">
        <v>6766.1936013239992</v>
      </c>
      <c r="AR22" s="120">
        <v>4865.5435104089993</v>
      </c>
      <c r="AS22" s="120">
        <v>2330.2909604179999</v>
      </c>
      <c r="AT22" s="120">
        <v>688.56584262599995</v>
      </c>
      <c r="AU22" s="120">
        <v>11419.709328827001</v>
      </c>
      <c r="AV22" s="100">
        <v>16608.938859137001</v>
      </c>
      <c r="AW22" s="100">
        <v>46179.734584234</v>
      </c>
      <c r="AX22" s="120">
        <v>14655.160213396999</v>
      </c>
      <c r="AY22" s="120">
        <v>15230.697868908999</v>
      </c>
      <c r="AZ22" s="120">
        <v>2753.317643375</v>
      </c>
      <c r="BA22" s="120">
        <v>913.29998897899986</v>
      </c>
      <c r="BB22" s="120">
        <v>938.50584359100003</v>
      </c>
      <c r="BC22" s="120">
        <v>506.45046377199998</v>
      </c>
      <c r="BD22" s="120">
        <v>9924.2187962609987</v>
      </c>
      <c r="BE22" s="120">
        <v>1258.08376595</v>
      </c>
      <c r="BF22" s="100">
        <v>11044.096781980999</v>
      </c>
    </row>
    <row r="23" spans="1:58" s="29" customFormat="1" x14ac:dyDescent="0.25">
      <c r="A23" s="37" t="s">
        <v>150</v>
      </c>
      <c r="B23" s="59">
        <v>14795.269456574002</v>
      </c>
      <c r="C23" s="74">
        <v>32.315043051000004</v>
      </c>
      <c r="D23" s="74">
        <v>4679.686810397</v>
      </c>
      <c r="E23" s="60">
        <v>820.625562178</v>
      </c>
      <c r="F23" s="61">
        <v>675.78248051200001</v>
      </c>
      <c r="G23" s="61">
        <v>519.30201354400003</v>
      </c>
      <c r="H23" s="61">
        <v>481.218835711</v>
      </c>
      <c r="I23" s="62">
        <v>2182.757918452</v>
      </c>
      <c r="J23" s="74">
        <v>3615.7354277999998</v>
      </c>
      <c r="K23" s="74">
        <v>5962.1678460890016</v>
      </c>
      <c r="L23" s="60">
        <v>1651.4384486189999</v>
      </c>
      <c r="M23" s="61">
        <v>1935.6141281820001</v>
      </c>
      <c r="N23" s="61">
        <v>160.43904557299999</v>
      </c>
      <c r="O23" s="61">
        <v>136.532550028</v>
      </c>
      <c r="P23" s="61">
        <v>272.154241415</v>
      </c>
      <c r="Q23" s="61">
        <v>151.14875089500001</v>
      </c>
      <c r="R23" s="61">
        <v>1385.753876796</v>
      </c>
      <c r="S23" s="61">
        <v>269.08680458100002</v>
      </c>
      <c r="T23" s="164">
        <v>505.36432923699999</v>
      </c>
      <c r="U23" s="52">
        <v>15500.631656455669</v>
      </c>
      <c r="V23" s="52">
        <v>16.366038254333333</v>
      </c>
      <c r="W23" s="52">
        <v>5057.0831499646674</v>
      </c>
      <c r="X23" s="121">
        <v>868.49804615200003</v>
      </c>
      <c r="Y23" s="121">
        <v>695.68376295966675</v>
      </c>
      <c r="Z23" s="121">
        <v>662.69297211200001</v>
      </c>
      <c r="AA23" s="121">
        <v>465.15014123166674</v>
      </c>
      <c r="AB23" s="121">
        <v>2365.0582275093334</v>
      </c>
      <c r="AC23" s="52">
        <v>3682.6923945439999</v>
      </c>
      <c r="AD23" s="52">
        <v>6150.5133711576655</v>
      </c>
      <c r="AE23" s="121">
        <v>1732.2458655176667</v>
      </c>
      <c r="AF23" s="121">
        <v>1991.5168234893333</v>
      </c>
      <c r="AG23" s="121">
        <v>208.63001226533333</v>
      </c>
      <c r="AH23" s="121">
        <v>180.79875698133333</v>
      </c>
      <c r="AI23" s="121">
        <v>287.63222639099996</v>
      </c>
      <c r="AJ23" s="121">
        <v>141.13672814066669</v>
      </c>
      <c r="AK23" s="121">
        <v>1385.5726936969997</v>
      </c>
      <c r="AL23" s="121">
        <v>222.98026467533336</v>
      </c>
      <c r="AM23" s="52">
        <v>593.97670253499984</v>
      </c>
      <c r="AN23" s="53">
        <v>103323.00212617499</v>
      </c>
      <c r="AO23" s="53">
        <v>174.82867448100001</v>
      </c>
      <c r="AP23" s="53">
        <v>27001.202306595002</v>
      </c>
      <c r="AQ23" s="122">
        <v>8184.0418817669997</v>
      </c>
      <c r="AR23" s="122">
        <v>4510.4071843069996</v>
      </c>
      <c r="AS23" s="122">
        <v>2101.680007121</v>
      </c>
      <c r="AT23" s="122">
        <v>622.43649867900001</v>
      </c>
      <c r="AU23" s="122">
        <v>11582.636734721</v>
      </c>
      <c r="AV23" s="53">
        <v>16835.987470048</v>
      </c>
      <c r="AW23" s="53">
        <v>48274.357376778004</v>
      </c>
      <c r="AX23" s="122">
        <v>16137.539607055</v>
      </c>
      <c r="AY23" s="122">
        <v>15344.736310228</v>
      </c>
      <c r="AZ23" s="122">
        <v>2940.6517778420002</v>
      </c>
      <c r="BA23" s="122">
        <v>843.38375047600005</v>
      </c>
      <c r="BB23" s="122">
        <v>992.10190315299997</v>
      </c>
      <c r="BC23" s="122">
        <v>601.50191450099999</v>
      </c>
      <c r="BD23" s="122">
        <v>10283.062257931</v>
      </c>
      <c r="BE23" s="122">
        <v>1131.379855592</v>
      </c>
      <c r="BF23" s="53">
        <v>11036.626298272999</v>
      </c>
    </row>
    <row r="24" spans="1:58" s="29" customFormat="1" x14ac:dyDescent="0.25">
      <c r="A24" s="37" t="s">
        <v>151</v>
      </c>
      <c r="B24" s="59">
        <v>15857.127586140999</v>
      </c>
      <c r="C24" s="74">
        <v>39.014496508000001</v>
      </c>
      <c r="D24" s="74">
        <v>4901.6883095569992</v>
      </c>
      <c r="E24" s="60">
        <v>710.82999656799996</v>
      </c>
      <c r="F24" s="61">
        <v>704.18480812300004</v>
      </c>
      <c r="G24" s="61">
        <v>694.47986142499997</v>
      </c>
      <c r="H24" s="61">
        <v>477.25164099400001</v>
      </c>
      <c r="I24" s="62">
        <v>2314.942002447</v>
      </c>
      <c r="J24" s="74">
        <v>3718.296174782</v>
      </c>
      <c r="K24" s="74">
        <v>6660.9745596540006</v>
      </c>
      <c r="L24" s="60">
        <v>1873.127869764</v>
      </c>
      <c r="M24" s="61">
        <v>2247.3608668970001</v>
      </c>
      <c r="N24" s="61">
        <v>174.47766667799999</v>
      </c>
      <c r="O24" s="61">
        <v>180.24478111799999</v>
      </c>
      <c r="P24" s="61">
        <v>245.33286610600001</v>
      </c>
      <c r="Q24" s="61">
        <v>141.545575391</v>
      </c>
      <c r="R24" s="61">
        <v>1595.829475517</v>
      </c>
      <c r="S24" s="61">
        <v>203.05545818300001</v>
      </c>
      <c r="T24" s="164">
        <v>537.15404564000005</v>
      </c>
      <c r="U24" s="52">
        <v>15536.39447782</v>
      </c>
      <c r="V24" s="52">
        <v>41.252395685000003</v>
      </c>
      <c r="W24" s="52">
        <v>4897.8805024213334</v>
      </c>
      <c r="X24" s="121">
        <v>767.89177948133329</v>
      </c>
      <c r="Y24" s="121">
        <v>718.25622141933343</v>
      </c>
      <c r="Z24" s="121">
        <v>657.36765366266673</v>
      </c>
      <c r="AA24" s="121">
        <v>497.40978616399997</v>
      </c>
      <c r="AB24" s="121">
        <v>2256.9550616940001</v>
      </c>
      <c r="AC24" s="52">
        <v>3639.6883448226667</v>
      </c>
      <c r="AD24" s="52">
        <v>6377.5388980143334</v>
      </c>
      <c r="AE24" s="121">
        <v>1766.2170720439999</v>
      </c>
      <c r="AF24" s="121">
        <v>2152.3263262556666</v>
      </c>
      <c r="AG24" s="121">
        <v>186.83315874866665</v>
      </c>
      <c r="AH24" s="121">
        <v>186.98315263333333</v>
      </c>
      <c r="AI24" s="121">
        <v>271.87710800600001</v>
      </c>
      <c r="AJ24" s="121">
        <v>141.84990878733333</v>
      </c>
      <c r="AK24" s="121">
        <v>1466.408525278667</v>
      </c>
      <c r="AL24" s="121">
        <v>205.04364626066669</v>
      </c>
      <c r="AM24" s="52">
        <v>580.03433687666666</v>
      </c>
      <c r="AN24" s="53">
        <v>102494.11728369701</v>
      </c>
      <c r="AO24" s="53">
        <v>524.78990072300007</v>
      </c>
      <c r="AP24" s="53">
        <v>24625.141783198</v>
      </c>
      <c r="AQ24" s="122">
        <v>6458.3326800750001</v>
      </c>
      <c r="AR24" s="122">
        <v>5223.6095974</v>
      </c>
      <c r="AS24" s="122">
        <v>1804.4293891349998</v>
      </c>
      <c r="AT24" s="122">
        <v>533.46131552700001</v>
      </c>
      <c r="AU24" s="122">
        <v>10605.308801060999</v>
      </c>
      <c r="AV24" s="53">
        <v>16095.294518016999</v>
      </c>
      <c r="AW24" s="53">
        <v>49627.653926647006</v>
      </c>
      <c r="AX24" s="122">
        <v>15673.37018666</v>
      </c>
      <c r="AY24" s="122">
        <v>16998.722489988999</v>
      </c>
      <c r="AZ24" s="122">
        <v>2798.1594671920002</v>
      </c>
      <c r="BA24" s="122">
        <v>1096.1673393619999</v>
      </c>
      <c r="BB24" s="122">
        <v>868.69263608100005</v>
      </c>
      <c r="BC24" s="122">
        <v>673.15001890100007</v>
      </c>
      <c r="BD24" s="122">
        <v>10193.599206418001</v>
      </c>
      <c r="BE24" s="122">
        <v>1325.792582044</v>
      </c>
      <c r="BF24" s="53">
        <v>11621.237155112</v>
      </c>
    </row>
    <row r="25" spans="1:58" s="29" customFormat="1" x14ac:dyDescent="0.25">
      <c r="A25" s="37" t="s">
        <v>152</v>
      </c>
      <c r="B25" s="59">
        <v>15952.429068463</v>
      </c>
      <c r="C25" s="74">
        <v>24.504669314000001</v>
      </c>
      <c r="D25" s="74">
        <v>5084.7897811040002</v>
      </c>
      <c r="E25" s="60">
        <v>798.43377040600001</v>
      </c>
      <c r="F25" s="61">
        <v>725.54660511099996</v>
      </c>
      <c r="G25" s="61">
        <v>788.71022609800002</v>
      </c>
      <c r="H25" s="61">
        <v>364.16952842000001</v>
      </c>
      <c r="I25" s="62">
        <v>2407.9296510690001</v>
      </c>
      <c r="J25" s="74">
        <v>3979.147593401</v>
      </c>
      <c r="K25" s="74">
        <v>6330.1837701719996</v>
      </c>
      <c r="L25" s="60">
        <v>1696.023191791</v>
      </c>
      <c r="M25" s="61">
        <v>2194.129257775</v>
      </c>
      <c r="N25" s="61">
        <v>200.617429139</v>
      </c>
      <c r="O25" s="61">
        <v>227.522651465</v>
      </c>
      <c r="P25" s="61">
        <v>311.67372399200002</v>
      </c>
      <c r="Q25" s="61">
        <v>98.774464937000005</v>
      </c>
      <c r="R25" s="61">
        <v>1448.1601443980001</v>
      </c>
      <c r="S25" s="61">
        <v>153.28290667499999</v>
      </c>
      <c r="T25" s="164">
        <v>533.80325447200005</v>
      </c>
      <c r="U25" s="52">
        <v>16713.199139184333</v>
      </c>
      <c r="V25" s="52">
        <v>22.620228180999998</v>
      </c>
      <c r="W25" s="52">
        <v>5255.0174297646672</v>
      </c>
      <c r="X25" s="121">
        <v>784.0595985716667</v>
      </c>
      <c r="Y25" s="121">
        <v>750.52190236166678</v>
      </c>
      <c r="Z25" s="121">
        <v>889.15645956066658</v>
      </c>
      <c r="AA25" s="121">
        <v>431.36611918</v>
      </c>
      <c r="AB25" s="121">
        <v>2399.9133500906669</v>
      </c>
      <c r="AC25" s="52">
        <v>4033.6106510579998</v>
      </c>
      <c r="AD25" s="52">
        <v>6801.226330325333</v>
      </c>
      <c r="AE25" s="121">
        <v>1904.4779198803335</v>
      </c>
      <c r="AF25" s="121">
        <v>2341.3823908240001</v>
      </c>
      <c r="AG25" s="121">
        <v>209.96030921099998</v>
      </c>
      <c r="AH25" s="121">
        <v>262.47101182666671</v>
      </c>
      <c r="AI25" s="121">
        <v>286.41581465566668</v>
      </c>
      <c r="AJ25" s="121">
        <v>100.431996255</v>
      </c>
      <c r="AK25" s="121">
        <v>1517.9888498959999</v>
      </c>
      <c r="AL25" s="121">
        <v>178.09803777666664</v>
      </c>
      <c r="AM25" s="52">
        <v>600.72449985533331</v>
      </c>
      <c r="AN25" s="53">
        <v>104880.35011930901</v>
      </c>
      <c r="AO25" s="53">
        <v>223.98481705500001</v>
      </c>
      <c r="AP25" s="53">
        <v>25649.413441945002</v>
      </c>
      <c r="AQ25" s="122">
        <v>6755.429319769999</v>
      </c>
      <c r="AR25" s="122">
        <v>5148.1085511599995</v>
      </c>
      <c r="AS25" s="122">
        <v>2153.7914793179998</v>
      </c>
      <c r="AT25" s="122">
        <v>385.11297596700001</v>
      </c>
      <c r="AU25" s="122">
        <v>11206.971115730001</v>
      </c>
      <c r="AV25" s="53">
        <v>17291.940841242998</v>
      </c>
      <c r="AW25" s="53">
        <v>49756.252005351002</v>
      </c>
      <c r="AX25" s="122">
        <v>16027.367705694001</v>
      </c>
      <c r="AY25" s="122">
        <v>17383.613497047001</v>
      </c>
      <c r="AZ25" s="122">
        <v>3110.569053185</v>
      </c>
      <c r="BA25" s="122">
        <v>992.39423116900002</v>
      </c>
      <c r="BB25" s="122">
        <v>949.29712407800002</v>
      </c>
      <c r="BC25" s="122">
        <v>512.08523617000003</v>
      </c>
      <c r="BD25" s="122">
        <v>9584.6289652859996</v>
      </c>
      <c r="BE25" s="122">
        <v>1196.2961927219999</v>
      </c>
      <c r="BF25" s="53">
        <v>11958.759013715</v>
      </c>
    </row>
    <row r="26" spans="1:58" s="105" customFormat="1" x14ac:dyDescent="0.25">
      <c r="A26" s="98" t="s">
        <v>153</v>
      </c>
      <c r="B26" s="99">
        <v>16211.515850336998</v>
      </c>
      <c r="C26" s="100">
        <v>15.067460394999999</v>
      </c>
      <c r="D26" s="100">
        <v>4777.0441430219998</v>
      </c>
      <c r="E26" s="101">
        <v>656.03888352599995</v>
      </c>
      <c r="F26" s="102">
        <v>687.56688493599995</v>
      </c>
      <c r="G26" s="102">
        <v>771.62059785899999</v>
      </c>
      <c r="H26" s="102">
        <v>366.25074396500003</v>
      </c>
      <c r="I26" s="103">
        <v>2295.5670327359999</v>
      </c>
      <c r="J26" s="100">
        <v>4311.2805275049996</v>
      </c>
      <c r="K26" s="100">
        <v>6538.6551745699999</v>
      </c>
      <c r="L26" s="101">
        <v>1751.5293110340001</v>
      </c>
      <c r="M26" s="102">
        <v>2007.9985849249999</v>
      </c>
      <c r="N26" s="102">
        <v>192.99471561799999</v>
      </c>
      <c r="O26" s="102">
        <v>533.58432471000003</v>
      </c>
      <c r="P26" s="102">
        <v>291.27235553899999</v>
      </c>
      <c r="Q26" s="102">
        <v>148.92469484899999</v>
      </c>
      <c r="R26" s="102">
        <v>1430.1738110629999</v>
      </c>
      <c r="S26" s="102">
        <v>182.17737683199999</v>
      </c>
      <c r="T26" s="165">
        <v>569.468544845</v>
      </c>
      <c r="U26" s="100">
        <v>16679.512411560336</v>
      </c>
      <c r="V26" s="100">
        <v>18.016013218333335</v>
      </c>
      <c r="W26" s="100">
        <v>4977.1966819566669</v>
      </c>
      <c r="X26" s="120">
        <v>712.72750649033333</v>
      </c>
      <c r="Y26" s="120">
        <v>697.87836864233338</v>
      </c>
      <c r="Z26" s="120">
        <v>757.46887314533342</v>
      </c>
      <c r="AA26" s="120">
        <v>419.87587614633338</v>
      </c>
      <c r="AB26" s="120">
        <v>2389.2460575323335</v>
      </c>
      <c r="AC26" s="100">
        <v>4262.6261069546672</v>
      </c>
      <c r="AD26" s="100">
        <v>6789.6427162150003</v>
      </c>
      <c r="AE26" s="120">
        <v>1875.1790898353331</v>
      </c>
      <c r="AF26" s="120">
        <v>2141.7246496423331</v>
      </c>
      <c r="AG26" s="120">
        <v>218.68469883466665</v>
      </c>
      <c r="AH26" s="120">
        <v>399.6937053443333</v>
      </c>
      <c r="AI26" s="120">
        <v>303.861588977</v>
      </c>
      <c r="AJ26" s="120">
        <v>125.75292692833334</v>
      </c>
      <c r="AK26" s="120">
        <v>1489.9689036923335</v>
      </c>
      <c r="AL26" s="120">
        <v>234.77715296066671</v>
      </c>
      <c r="AM26" s="100">
        <v>632.03089321566665</v>
      </c>
      <c r="AN26" s="100">
        <v>104491.95487154799</v>
      </c>
      <c r="AO26" s="100">
        <v>128.19069152200001</v>
      </c>
      <c r="AP26" s="100">
        <v>24608.452603824</v>
      </c>
      <c r="AQ26" s="120">
        <v>5892.6315273790005</v>
      </c>
      <c r="AR26" s="120">
        <v>5059.707988915</v>
      </c>
      <c r="AS26" s="120">
        <v>2094.0702821469999</v>
      </c>
      <c r="AT26" s="120">
        <v>433.54522342900003</v>
      </c>
      <c r="AU26" s="120">
        <v>11128.497581954001</v>
      </c>
      <c r="AV26" s="100">
        <v>17677.726374554</v>
      </c>
      <c r="AW26" s="100">
        <v>50261.159105396997</v>
      </c>
      <c r="AX26" s="120">
        <v>15232.774136357002</v>
      </c>
      <c r="AY26" s="120">
        <v>16990.191891703998</v>
      </c>
      <c r="AZ26" s="120">
        <v>3482.8810110929999</v>
      </c>
      <c r="BA26" s="120">
        <v>1662.092722397</v>
      </c>
      <c r="BB26" s="120">
        <v>1190.5177136140001</v>
      </c>
      <c r="BC26" s="120">
        <v>590.22950018099993</v>
      </c>
      <c r="BD26" s="120">
        <v>9884.1675796670006</v>
      </c>
      <c r="BE26" s="120">
        <v>1228.3045503840001</v>
      </c>
      <c r="BF26" s="100">
        <v>11816.426096251</v>
      </c>
    </row>
    <row r="27" spans="1:58" s="29" customFormat="1" x14ac:dyDescent="0.25">
      <c r="A27" s="37" t="s">
        <v>154</v>
      </c>
      <c r="B27" s="59">
        <v>16251.685121595998</v>
      </c>
      <c r="C27" s="74">
        <v>23.948925032999998</v>
      </c>
      <c r="D27" s="74">
        <v>4904.7932601249995</v>
      </c>
      <c r="E27" s="60">
        <v>701.84743795600002</v>
      </c>
      <c r="F27" s="61">
        <v>613.15438410900003</v>
      </c>
      <c r="G27" s="61">
        <v>788.09435507499995</v>
      </c>
      <c r="H27" s="61">
        <v>407.04000207600001</v>
      </c>
      <c r="I27" s="62">
        <v>2394.6570809089999</v>
      </c>
      <c r="J27" s="74">
        <v>4442.8991513139999</v>
      </c>
      <c r="K27" s="74">
        <v>6341.0139343749997</v>
      </c>
      <c r="L27" s="60">
        <v>1695.7740958229999</v>
      </c>
      <c r="M27" s="61">
        <v>1997.336421019</v>
      </c>
      <c r="N27" s="61">
        <v>191.65191384299999</v>
      </c>
      <c r="O27" s="61">
        <v>415.99354138299998</v>
      </c>
      <c r="P27" s="61">
        <v>247.36344993399999</v>
      </c>
      <c r="Q27" s="61">
        <v>113.250532796</v>
      </c>
      <c r="R27" s="61">
        <v>1512.82732418</v>
      </c>
      <c r="S27" s="61">
        <v>166.81665539700001</v>
      </c>
      <c r="T27" s="164">
        <v>539.02985074900005</v>
      </c>
      <c r="U27" s="52">
        <v>17189.928713148329</v>
      </c>
      <c r="V27" s="52">
        <v>22.151689281999996</v>
      </c>
      <c r="W27" s="52">
        <v>5281.1798566453335</v>
      </c>
      <c r="X27" s="121">
        <v>698.4360053096666</v>
      </c>
      <c r="Y27" s="121">
        <v>768.21749779566665</v>
      </c>
      <c r="Z27" s="121">
        <v>839.5685710373333</v>
      </c>
      <c r="AA27" s="121">
        <v>461.28226124666662</v>
      </c>
      <c r="AB27" s="121">
        <v>2513.6755212559997</v>
      </c>
      <c r="AC27" s="52">
        <v>4532.3541420269994</v>
      </c>
      <c r="AD27" s="52">
        <v>6762.7991170666655</v>
      </c>
      <c r="AE27" s="121">
        <v>1848.0829203763333</v>
      </c>
      <c r="AF27" s="121">
        <v>2195.3791970280004</v>
      </c>
      <c r="AG27" s="121">
        <v>182.82040141533332</v>
      </c>
      <c r="AH27" s="121">
        <v>447.85512993066669</v>
      </c>
      <c r="AI27" s="121">
        <v>249.02511024466671</v>
      </c>
      <c r="AJ27" s="121">
        <v>140.100002042</v>
      </c>
      <c r="AK27" s="121">
        <v>1530.3596218079999</v>
      </c>
      <c r="AL27" s="121">
        <v>169.17673422166669</v>
      </c>
      <c r="AM27" s="52">
        <v>591.44390812733343</v>
      </c>
      <c r="AN27" s="53">
        <v>107259.54877256899</v>
      </c>
      <c r="AO27" s="53">
        <v>202.10810580200001</v>
      </c>
      <c r="AP27" s="53">
        <v>26696.827559244997</v>
      </c>
      <c r="AQ27" s="122">
        <v>6129.3412357420002</v>
      </c>
      <c r="AR27" s="122">
        <v>5724.7747502229995</v>
      </c>
      <c r="AS27" s="122">
        <v>2472.597464853</v>
      </c>
      <c r="AT27" s="122">
        <v>507.60819541700005</v>
      </c>
      <c r="AU27" s="122">
        <v>11862.505913010002</v>
      </c>
      <c r="AV27" s="53">
        <v>19380.578513086999</v>
      </c>
      <c r="AW27" s="53">
        <v>50030.067079385997</v>
      </c>
      <c r="AX27" s="122">
        <v>15622.723096127002</v>
      </c>
      <c r="AY27" s="122">
        <v>16848.545745298001</v>
      </c>
      <c r="AZ27" s="122">
        <v>2981.6192839710002</v>
      </c>
      <c r="BA27" s="122">
        <v>1472.7904195890001</v>
      </c>
      <c r="BB27" s="122">
        <v>913.39906732600002</v>
      </c>
      <c r="BC27" s="122">
        <v>662.00005869400002</v>
      </c>
      <c r="BD27" s="122">
        <v>10138.742350266999</v>
      </c>
      <c r="BE27" s="122">
        <v>1390.2470581139999</v>
      </c>
      <c r="BF27" s="53">
        <v>10949.967515049</v>
      </c>
    </row>
    <row r="28" spans="1:58" s="29" customFormat="1" x14ac:dyDescent="0.25">
      <c r="A28" s="37" t="s">
        <v>155</v>
      </c>
      <c r="B28" s="59">
        <v>17003.441110330001</v>
      </c>
      <c r="C28" s="74">
        <v>38.988310691000002</v>
      </c>
      <c r="D28" s="74">
        <v>5425.5626157810002</v>
      </c>
      <c r="E28" s="60">
        <v>699.95103974300002</v>
      </c>
      <c r="F28" s="61">
        <v>791.28325512900005</v>
      </c>
      <c r="G28" s="61">
        <v>831.25573440999995</v>
      </c>
      <c r="H28" s="61">
        <v>398.52265251099999</v>
      </c>
      <c r="I28" s="62">
        <v>2704.5499339879998</v>
      </c>
      <c r="J28" s="74">
        <v>4574.9235520060001</v>
      </c>
      <c r="K28" s="74">
        <v>6483.4661593310002</v>
      </c>
      <c r="L28" s="60">
        <v>1742.1691454060001</v>
      </c>
      <c r="M28" s="61">
        <v>2064.0927749789998</v>
      </c>
      <c r="N28" s="61">
        <v>164.98921657599999</v>
      </c>
      <c r="O28" s="61">
        <v>382.18614449799998</v>
      </c>
      <c r="P28" s="61">
        <v>251.024063754</v>
      </c>
      <c r="Q28" s="61">
        <v>122.14822942799999</v>
      </c>
      <c r="R28" s="61">
        <v>1630.8892694880001</v>
      </c>
      <c r="S28" s="61">
        <v>125.96731520199999</v>
      </c>
      <c r="T28" s="164">
        <v>480.50047252100001</v>
      </c>
      <c r="U28" s="52">
        <v>17714.271862305002</v>
      </c>
      <c r="V28" s="52">
        <v>23.718026692333336</v>
      </c>
      <c r="W28" s="52">
        <v>5512.5688460150004</v>
      </c>
      <c r="X28" s="121">
        <v>723.53299951666668</v>
      </c>
      <c r="Y28" s="121">
        <v>810.80702958766676</v>
      </c>
      <c r="Z28" s="121">
        <v>975.68536188633334</v>
      </c>
      <c r="AA28" s="121">
        <v>427.60980574266665</v>
      </c>
      <c r="AB28" s="121">
        <v>2574.9336492816665</v>
      </c>
      <c r="AC28" s="52">
        <v>4744.5626127866672</v>
      </c>
      <c r="AD28" s="52">
        <v>6856.913584683999</v>
      </c>
      <c r="AE28" s="121">
        <v>1848.2072080356666</v>
      </c>
      <c r="AF28" s="121">
        <v>2224.8489808413333</v>
      </c>
      <c r="AG28" s="121">
        <v>198.14636962733334</v>
      </c>
      <c r="AH28" s="121">
        <v>340.68683919800003</v>
      </c>
      <c r="AI28" s="121">
        <v>263.39352653833333</v>
      </c>
      <c r="AJ28" s="121">
        <v>125.16666578833333</v>
      </c>
      <c r="AK28" s="121">
        <v>1689.6539177340001</v>
      </c>
      <c r="AL28" s="121">
        <v>166.81007692099999</v>
      </c>
      <c r="AM28" s="52">
        <v>576.50879212699999</v>
      </c>
      <c r="AN28" s="53">
        <v>110384.99268182201</v>
      </c>
      <c r="AO28" s="53">
        <v>228.62472734599999</v>
      </c>
      <c r="AP28" s="53">
        <v>28472.809608164003</v>
      </c>
      <c r="AQ28" s="122">
        <v>6718.7610961890005</v>
      </c>
      <c r="AR28" s="122">
        <v>6301.4384321039997</v>
      </c>
      <c r="AS28" s="122">
        <v>2976.4311577019998</v>
      </c>
      <c r="AT28" s="122">
        <v>476.618306921</v>
      </c>
      <c r="AU28" s="122">
        <v>11999.560615248</v>
      </c>
      <c r="AV28" s="53">
        <v>20169.212575728001</v>
      </c>
      <c r="AW28" s="53">
        <v>51010.698790174996</v>
      </c>
      <c r="AX28" s="122">
        <v>16043.911182417</v>
      </c>
      <c r="AY28" s="122">
        <v>17187.201934471999</v>
      </c>
      <c r="AZ28" s="122">
        <v>2787.5798422779999</v>
      </c>
      <c r="BA28" s="122">
        <v>1692.560797932</v>
      </c>
      <c r="BB28" s="122">
        <v>906.37057912</v>
      </c>
      <c r="BC28" s="122">
        <v>452.33187593899999</v>
      </c>
      <c r="BD28" s="122">
        <v>10583.837737850001</v>
      </c>
      <c r="BE28" s="122">
        <v>1356.904840167</v>
      </c>
      <c r="BF28" s="53">
        <v>10503.646980409001</v>
      </c>
    </row>
    <row r="29" spans="1:58" s="29" customFormat="1" x14ac:dyDescent="0.25">
      <c r="A29" s="37" t="s">
        <v>156</v>
      </c>
      <c r="B29" s="59">
        <v>16943.232232112001</v>
      </c>
      <c r="C29" s="74">
        <v>15.202037757999999</v>
      </c>
      <c r="D29" s="74">
        <v>5065.8602613590001</v>
      </c>
      <c r="E29" s="60">
        <v>676.89410937499997</v>
      </c>
      <c r="F29" s="61">
        <v>634.18450192099999</v>
      </c>
      <c r="G29" s="61">
        <v>915.53326326399997</v>
      </c>
      <c r="H29" s="61">
        <v>382.01679511100002</v>
      </c>
      <c r="I29" s="62">
        <v>2457.2315916880002</v>
      </c>
      <c r="J29" s="74">
        <v>4789.4656457709998</v>
      </c>
      <c r="K29" s="74">
        <v>6594.3478984980002</v>
      </c>
      <c r="L29" s="60">
        <v>1633.3659502759999</v>
      </c>
      <c r="M29" s="61">
        <v>2140.169992441</v>
      </c>
      <c r="N29" s="61">
        <v>175.342000351</v>
      </c>
      <c r="O29" s="61">
        <v>353.80499578600001</v>
      </c>
      <c r="P29" s="61">
        <v>269.63000842299999</v>
      </c>
      <c r="Q29" s="61">
        <v>151.880114531</v>
      </c>
      <c r="R29" s="61">
        <v>1699.581608444</v>
      </c>
      <c r="S29" s="61">
        <v>170.57322824600001</v>
      </c>
      <c r="T29" s="164">
        <v>478.35638872599998</v>
      </c>
      <c r="U29" s="52">
        <v>17701.149196367667</v>
      </c>
      <c r="V29" s="52">
        <v>46.748261932333328</v>
      </c>
      <c r="W29" s="52">
        <v>5355.8799565133331</v>
      </c>
      <c r="X29" s="121">
        <v>704.82476936566673</v>
      </c>
      <c r="Y29" s="121">
        <v>685.89308684066657</v>
      </c>
      <c r="Z29" s="121">
        <v>969.36831410133345</v>
      </c>
      <c r="AA29" s="121">
        <v>419.98329475366671</v>
      </c>
      <c r="AB29" s="121">
        <v>2575.8104914520004</v>
      </c>
      <c r="AC29" s="52">
        <v>4762.1639188816671</v>
      </c>
      <c r="AD29" s="52">
        <v>6983.1636608346671</v>
      </c>
      <c r="AE29" s="121">
        <v>1735.1388553596669</v>
      </c>
      <c r="AF29" s="121">
        <v>2307.5874901796665</v>
      </c>
      <c r="AG29" s="121">
        <v>188.612611606</v>
      </c>
      <c r="AH29" s="121">
        <v>404.29096468200004</v>
      </c>
      <c r="AI29" s="121">
        <v>271.31597114533332</v>
      </c>
      <c r="AJ29" s="121">
        <v>139.77321949266667</v>
      </c>
      <c r="AK29" s="121">
        <v>1772.6214607533336</v>
      </c>
      <c r="AL29" s="121">
        <v>163.82308761599998</v>
      </c>
      <c r="AM29" s="52">
        <v>553.19339820566665</v>
      </c>
      <c r="AN29" s="53">
        <v>109889.76546521399</v>
      </c>
      <c r="AO29" s="53">
        <v>318.41006506299999</v>
      </c>
      <c r="AP29" s="53">
        <v>26569.472720505997</v>
      </c>
      <c r="AQ29" s="122">
        <v>6707.0378296190001</v>
      </c>
      <c r="AR29" s="122">
        <v>4552.2469766220001</v>
      </c>
      <c r="AS29" s="122">
        <v>2687.0115267470001</v>
      </c>
      <c r="AT29" s="122">
        <v>464.83375936499999</v>
      </c>
      <c r="AU29" s="122">
        <v>12158.342628152999</v>
      </c>
      <c r="AV29" s="53">
        <v>20938.228694658999</v>
      </c>
      <c r="AW29" s="53">
        <v>52620.417846162003</v>
      </c>
      <c r="AX29" s="122">
        <v>15308.662772115</v>
      </c>
      <c r="AY29" s="122">
        <v>17822.957379765001</v>
      </c>
      <c r="AZ29" s="122">
        <v>3052.9019243140001</v>
      </c>
      <c r="BA29" s="122">
        <v>1790.388268404</v>
      </c>
      <c r="BB29" s="122">
        <v>977.46571197600008</v>
      </c>
      <c r="BC29" s="122">
        <v>584.54379388099994</v>
      </c>
      <c r="BD29" s="122">
        <v>11726.862720495999</v>
      </c>
      <c r="BE29" s="122">
        <v>1356.6352752110001</v>
      </c>
      <c r="BF29" s="53">
        <v>9443.2361388239988</v>
      </c>
    </row>
    <row r="30" spans="1:58" s="105" customFormat="1" x14ac:dyDescent="0.25">
      <c r="A30" s="98" t="s">
        <v>157</v>
      </c>
      <c r="B30" s="99">
        <v>17403.095680653998</v>
      </c>
      <c r="C30" s="100">
        <v>51.861066694999998</v>
      </c>
      <c r="D30" s="100">
        <v>5180.3503511769995</v>
      </c>
      <c r="E30" s="101">
        <v>730.71701256999995</v>
      </c>
      <c r="F30" s="102">
        <v>675.62190381000005</v>
      </c>
      <c r="G30" s="102">
        <v>933.50134640800002</v>
      </c>
      <c r="H30" s="102">
        <v>418.266029167</v>
      </c>
      <c r="I30" s="103">
        <v>2422.244059222</v>
      </c>
      <c r="J30" s="100">
        <v>5317.2780419620003</v>
      </c>
      <c r="K30" s="100">
        <v>6378.3980642399993</v>
      </c>
      <c r="L30" s="101">
        <v>1557.30493082</v>
      </c>
      <c r="M30" s="102">
        <v>1917.5932161589999</v>
      </c>
      <c r="N30" s="102">
        <v>147.611969241</v>
      </c>
      <c r="O30" s="102">
        <v>418.74975613999999</v>
      </c>
      <c r="P30" s="102">
        <v>288.79369708199999</v>
      </c>
      <c r="Q30" s="102">
        <v>135.92152536500001</v>
      </c>
      <c r="R30" s="102">
        <v>1756.384068545</v>
      </c>
      <c r="S30" s="102">
        <v>156.038900888</v>
      </c>
      <c r="T30" s="165">
        <v>475.20815657999998</v>
      </c>
      <c r="U30" s="100">
        <v>17914.884618709668</v>
      </c>
      <c r="V30" s="100">
        <v>83.952290345666668</v>
      </c>
      <c r="W30" s="100">
        <v>5447.6684484696661</v>
      </c>
      <c r="X30" s="120">
        <v>760.14645292266675</v>
      </c>
      <c r="Y30" s="120">
        <v>721.95234839333341</v>
      </c>
      <c r="Z30" s="120">
        <v>946.46896469833337</v>
      </c>
      <c r="AA30" s="120">
        <v>464.26413298566666</v>
      </c>
      <c r="AB30" s="120">
        <v>2554.8365494696664</v>
      </c>
      <c r="AC30" s="100">
        <v>4936.6239915016668</v>
      </c>
      <c r="AD30" s="100">
        <v>6892.6445000140002</v>
      </c>
      <c r="AE30" s="120">
        <v>1711.9734861023333</v>
      </c>
      <c r="AF30" s="120">
        <v>2105.8885304713331</v>
      </c>
      <c r="AG30" s="120">
        <v>168.89558586699999</v>
      </c>
      <c r="AH30" s="120">
        <v>446.219225999</v>
      </c>
      <c r="AI30" s="120">
        <v>313.39934729600003</v>
      </c>
      <c r="AJ30" s="120">
        <v>156.22362739933331</v>
      </c>
      <c r="AK30" s="120">
        <v>1814.1805713986666</v>
      </c>
      <c r="AL30" s="120">
        <v>175.86412548033331</v>
      </c>
      <c r="AM30" s="100">
        <v>553.99538837866669</v>
      </c>
      <c r="AN30" s="100">
        <v>110744.640503495</v>
      </c>
      <c r="AO30" s="100">
        <v>531.06514237099998</v>
      </c>
      <c r="AP30" s="100">
        <v>26535.374105562001</v>
      </c>
      <c r="AQ30" s="120">
        <v>7331.1121814260005</v>
      </c>
      <c r="AR30" s="120">
        <v>4660.0880833209994</v>
      </c>
      <c r="AS30" s="120">
        <v>2447.4993934200002</v>
      </c>
      <c r="AT30" s="120">
        <v>606.73035747299991</v>
      </c>
      <c r="AU30" s="120">
        <v>11489.944089922001</v>
      </c>
      <c r="AV30" s="100">
        <v>21617.584770149999</v>
      </c>
      <c r="AW30" s="100">
        <v>52996.835313093005</v>
      </c>
      <c r="AX30" s="120">
        <v>15203.730962166999</v>
      </c>
      <c r="AY30" s="120">
        <v>17788.262934424998</v>
      </c>
      <c r="AZ30" s="120">
        <v>2919.9694368750002</v>
      </c>
      <c r="BA30" s="120">
        <v>2183.8593066189997</v>
      </c>
      <c r="BB30" s="120">
        <v>1414.973670505</v>
      </c>
      <c r="BC30" s="120">
        <v>677.45307815699994</v>
      </c>
      <c r="BD30" s="120">
        <v>11467.993747341001</v>
      </c>
      <c r="BE30" s="120">
        <v>1340.592177004</v>
      </c>
      <c r="BF30" s="100">
        <v>9063.7811723190007</v>
      </c>
    </row>
    <row r="31" spans="1:58" s="29" customFormat="1" x14ac:dyDescent="0.25">
      <c r="A31" s="37" t="s">
        <v>158</v>
      </c>
      <c r="B31" s="59">
        <v>17540.957976543999</v>
      </c>
      <c r="C31" s="74">
        <v>40.939766155999997</v>
      </c>
      <c r="D31" s="74">
        <v>5135.1973523619999</v>
      </c>
      <c r="E31" s="60">
        <v>673.23052614899996</v>
      </c>
      <c r="F31" s="61">
        <v>620.41802271899996</v>
      </c>
      <c r="G31" s="61">
        <v>979.95601583799998</v>
      </c>
      <c r="H31" s="61">
        <v>448.51643501699999</v>
      </c>
      <c r="I31" s="62">
        <v>2413.0763526390001</v>
      </c>
      <c r="J31" s="74">
        <v>4878.9432367560003</v>
      </c>
      <c r="K31" s="74">
        <v>6954.2247465129994</v>
      </c>
      <c r="L31" s="60">
        <v>1660.8628517950001</v>
      </c>
      <c r="M31" s="61">
        <v>2596.7309822709999</v>
      </c>
      <c r="N31" s="61">
        <v>179.55042966400001</v>
      </c>
      <c r="O31" s="61">
        <v>388.80555811099998</v>
      </c>
      <c r="P31" s="61">
        <v>289.96916799799999</v>
      </c>
      <c r="Q31" s="61">
        <v>161.57127121100001</v>
      </c>
      <c r="R31" s="61">
        <v>1569.107020314</v>
      </c>
      <c r="S31" s="61">
        <v>107.627465149</v>
      </c>
      <c r="T31" s="164">
        <v>531.65287475699995</v>
      </c>
      <c r="U31" s="52">
        <v>17980.516368799999</v>
      </c>
      <c r="V31" s="52">
        <v>39.257053221</v>
      </c>
      <c r="W31" s="52">
        <v>5391.4496649553339</v>
      </c>
      <c r="X31" s="121">
        <v>714.00917266766658</v>
      </c>
      <c r="Y31" s="121">
        <v>690.38857223433331</v>
      </c>
      <c r="Z31" s="121">
        <v>1013.1139887563332</v>
      </c>
      <c r="AA31" s="121">
        <v>469.29635603900005</v>
      </c>
      <c r="AB31" s="121">
        <v>2504.6415752580001</v>
      </c>
      <c r="AC31" s="52">
        <v>5019.0903427343337</v>
      </c>
      <c r="AD31" s="52">
        <v>6906.6325594603331</v>
      </c>
      <c r="AE31" s="121">
        <v>1698.9711107136666</v>
      </c>
      <c r="AF31" s="121">
        <v>2310.7393352786662</v>
      </c>
      <c r="AG31" s="121">
        <v>186.80677552133332</v>
      </c>
      <c r="AH31" s="121">
        <v>408.98806169033332</v>
      </c>
      <c r="AI31" s="121">
        <v>290.25393307600001</v>
      </c>
      <c r="AJ31" s="121">
        <v>149.24061604133331</v>
      </c>
      <c r="AK31" s="121">
        <v>1730.5359862036667</v>
      </c>
      <c r="AL31" s="121">
        <v>131.09674093533334</v>
      </c>
      <c r="AM31" s="52">
        <v>624.08674842900007</v>
      </c>
      <c r="AN31" s="53">
        <v>113724.266525189</v>
      </c>
      <c r="AO31" s="53">
        <v>564.79495892</v>
      </c>
      <c r="AP31" s="53">
        <v>26745.240920365002</v>
      </c>
      <c r="AQ31" s="122">
        <v>7578.9157746210003</v>
      </c>
      <c r="AR31" s="122">
        <v>4795.9890846400003</v>
      </c>
      <c r="AS31" s="122">
        <v>2246.6338902950001</v>
      </c>
      <c r="AT31" s="122">
        <v>660.42492233200005</v>
      </c>
      <c r="AU31" s="122">
        <v>11463.277248476999</v>
      </c>
      <c r="AV31" s="53">
        <v>22163.23888415</v>
      </c>
      <c r="AW31" s="53">
        <v>53852.250414511996</v>
      </c>
      <c r="AX31" s="122">
        <v>14422.163005541999</v>
      </c>
      <c r="AY31" s="122">
        <v>19650.715807961999</v>
      </c>
      <c r="AZ31" s="122">
        <v>3004.800948566</v>
      </c>
      <c r="BA31" s="122">
        <v>2325.2622883720001</v>
      </c>
      <c r="BB31" s="122">
        <v>1253.7223070949999</v>
      </c>
      <c r="BC31" s="122">
        <v>686.37760425500005</v>
      </c>
      <c r="BD31" s="122">
        <v>11086.840010085001</v>
      </c>
      <c r="BE31" s="122">
        <v>1422.3684426350001</v>
      </c>
      <c r="BF31" s="53">
        <v>10398.741347242001</v>
      </c>
    </row>
    <row r="32" spans="1:58" s="29" customFormat="1" x14ac:dyDescent="0.25">
      <c r="A32" s="37" t="s">
        <v>159</v>
      </c>
      <c r="B32" s="59">
        <v>17135.309871006</v>
      </c>
      <c r="C32" s="74">
        <v>23.957117830000001</v>
      </c>
      <c r="D32" s="74">
        <v>4876.6225237979997</v>
      </c>
      <c r="E32" s="60">
        <v>699.60545365899998</v>
      </c>
      <c r="F32" s="61">
        <v>598.39799547799998</v>
      </c>
      <c r="G32" s="61">
        <v>780.19847655399997</v>
      </c>
      <c r="H32" s="61">
        <v>397.25368264799999</v>
      </c>
      <c r="I32" s="62">
        <v>2401.1669154589999</v>
      </c>
      <c r="J32" s="74">
        <v>5115.94393373</v>
      </c>
      <c r="K32" s="74">
        <v>6530.1003311590002</v>
      </c>
      <c r="L32" s="60">
        <v>1729.544851911</v>
      </c>
      <c r="M32" s="61">
        <v>2087.2656792080002</v>
      </c>
      <c r="N32" s="61">
        <v>202.48910417900001</v>
      </c>
      <c r="O32" s="61">
        <v>311.712119175</v>
      </c>
      <c r="P32" s="61">
        <v>229.43653086899999</v>
      </c>
      <c r="Q32" s="61">
        <v>169.930172975</v>
      </c>
      <c r="R32" s="61">
        <v>1630.9963189929999</v>
      </c>
      <c r="S32" s="61">
        <v>168.72555384899999</v>
      </c>
      <c r="T32" s="164">
        <v>588.68596448899996</v>
      </c>
      <c r="U32" s="52">
        <v>17839.720055172333</v>
      </c>
      <c r="V32" s="52">
        <v>24.946593201666662</v>
      </c>
      <c r="W32" s="52">
        <v>5252.5984689410006</v>
      </c>
      <c r="X32" s="121">
        <v>729.3040409683332</v>
      </c>
      <c r="Y32" s="121">
        <v>641.60173036566664</v>
      </c>
      <c r="Z32" s="121">
        <v>930.28181546633334</v>
      </c>
      <c r="AA32" s="121">
        <v>427.986745783</v>
      </c>
      <c r="AB32" s="121">
        <v>2523.4241363576666</v>
      </c>
      <c r="AC32" s="52">
        <v>5161.3889683836669</v>
      </c>
      <c r="AD32" s="52">
        <v>6788.9343905953328</v>
      </c>
      <c r="AE32" s="121">
        <v>1682.0863245663331</v>
      </c>
      <c r="AF32" s="121">
        <v>2266.0037824513333</v>
      </c>
      <c r="AG32" s="121">
        <v>208.49656444766666</v>
      </c>
      <c r="AH32" s="121">
        <v>344.81187090566664</v>
      </c>
      <c r="AI32" s="121">
        <v>250.90874689733332</v>
      </c>
      <c r="AJ32" s="121">
        <v>172.38166342833333</v>
      </c>
      <c r="AK32" s="121">
        <v>1715.3501572993334</v>
      </c>
      <c r="AL32" s="121">
        <v>148.89528059933335</v>
      </c>
      <c r="AM32" s="52">
        <v>611.85163405066669</v>
      </c>
      <c r="AN32" s="53">
        <v>113326.142254119</v>
      </c>
      <c r="AO32" s="53">
        <v>249.837583185</v>
      </c>
      <c r="AP32" s="53">
        <v>26314.684298772998</v>
      </c>
      <c r="AQ32" s="122">
        <v>7554.6387606709995</v>
      </c>
      <c r="AR32" s="122">
        <v>4977.173495426</v>
      </c>
      <c r="AS32" s="122">
        <v>1914.5580131490001</v>
      </c>
      <c r="AT32" s="122">
        <v>562.96581435999997</v>
      </c>
      <c r="AU32" s="122">
        <v>11305.348215167</v>
      </c>
      <c r="AV32" s="53">
        <v>23498.448986021998</v>
      </c>
      <c r="AW32" s="53">
        <v>53121.265424017001</v>
      </c>
      <c r="AX32" s="122">
        <v>14989.114184865</v>
      </c>
      <c r="AY32" s="122">
        <v>18264.257237087</v>
      </c>
      <c r="AZ32" s="122">
        <v>3462.5310991469996</v>
      </c>
      <c r="BA32" s="122">
        <v>2085.275635982</v>
      </c>
      <c r="BB32" s="122">
        <v>1028.5884631849999</v>
      </c>
      <c r="BC32" s="122">
        <v>668.99606341000003</v>
      </c>
      <c r="BD32" s="122">
        <v>11344.462313209</v>
      </c>
      <c r="BE32" s="122">
        <v>1278.0404271319999</v>
      </c>
      <c r="BF32" s="53">
        <v>10141.905962122</v>
      </c>
    </row>
    <row r="33" spans="1:58" s="29" customFormat="1" x14ac:dyDescent="0.25">
      <c r="A33" s="37" t="s">
        <v>160</v>
      </c>
      <c r="B33" s="59">
        <v>18187.610468911</v>
      </c>
      <c r="C33" s="74">
        <v>37.011094554000003</v>
      </c>
      <c r="D33" s="74">
        <v>5177.048223572001</v>
      </c>
      <c r="E33" s="60">
        <v>610.26905301099998</v>
      </c>
      <c r="F33" s="61">
        <v>664.458590985</v>
      </c>
      <c r="G33" s="61">
        <v>805.32267191100004</v>
      </c>
      <c r="H33" s="61">
        <v>579.817970253</v>
      </c>
      <c r="I33" s="62">
        <v>2517.1799374120001</v>
      </c>
      <c r="J33" s="74">
        <v>5522.8176296310003</v>
      </c>
      <c r="K33" s="74">
        <v>6831.5866700669994</v>
      </c>
      <c r="L33" s="60">
        <v>1686.607654073</v>
      </c>
      <c r="M33" s="61">
        <v>2207.7484341190002</v>
      </c>
      <c r="N33" s="61">
        <v>199.23388301</v>
      </c>
      <c r="O33" s="61">
        <v>484.80050034999999</v>
      </c>
      <c r="P33" s="61">
        <v>218.81897277100001</v>
      </c>
      <c r="Q33" s="61">
        <v>138.28388687200001</v>
      </c>
      <c r="R33" s="61">
        <v>1758.373061542</v>
      </c>
      <c r="S33" s="61">
        <v>137.72027732999999</v>
      </c>
      <c r="T33" s="164">
        <v>619.14685108699996</v>
      </c>
      <c r="U33" s="52">
        <v>18129.851856264668</v>
      </c>
      <c r="V33" s="52">
        <v>27.559990665000001</v>
      </c>
      <c r="W33" s="52">
        <v>5203.1030826509996</v>
      </c>
      <c r="X33" s="121">
        <v>701.00756317666662</v>
      </c>
      <c r="Y33" s="121">
        <v>702.02285405300006</v>
      </c>
      <c r="Z33" s="121">
        <v>800.62154017866669</v>
      </c>
      <c r="AA33" s="121">
        <v>444.44009858433333</v>
      </c>
      <c r="AB33" s="121">
        <v>2555.0110266583333</v>
      </c>
      <c r="AC33" s="52">
        <v>5368.047982830667</v>
      </c>
      <c r="AD33" s="52">
        <v>6868.7659907486668</v>
      </c>
      <c r="AE33" s="121">
        <v>1751.263343912</v>
      </c>
      <c r="AF33" s="121">
        <v>2259.4991648926666</v>
      </c>
      <c r="AG33" s="121">
        <v>228.6066103003333</v>
      </c>
      <c r="AH33" s="121">
        <v>377.42049268333335</v>
      </c>
      <c r="AI33" s="121">
        <v>203.89668159433336</v>
      </c>
      <c r="AJ33" s="121">
        <v>161.10724194133334</v>
      </c>
      <c r="AK33" s="121">
        <v>1753.4520159536667</v>
      </c>
      <c r="AL33" s="121">
        <v>133.520439471</v>
      </c>
      <c r="AM33" s="52">
        <v>662.37480936933343</v>
      </c>
      <c r="AN33" s="53">
        <v>116391.50564252399</v>
      </c>
      <c r="AO33" s="53">
        <v>165.77570666599999</v>
      </c>
      <c r="AP33" s="53">
        <v>26439.067813703001</v>
      </c>
      <c r="AQ33" s="122">
        <v>7106.9774276879998</v>
      </c>
      <c r="AR33" s="122">
        <v>5326.2980590070001</v>
      </c>
      <c r="AS33" s="122">
        <v>2103.9149762819998</v>
      </c>
      <c r="AT33" s="122">
        <v>473.77985548799995</v>
      </c>
      <c r="AU33" s="122">
        <v>11428.097495238</v>
      </c>
      <c r="AV33" s="53">
        <v>23692.171953748002</v>
      </c>
      <c r="AW33" s="53">
        <v>54811.532833348996</v>
      </c>
      <c r="AX33" s="122">
        <v>15715.400529308999</v>
      </c>
      <c r="AY33" s="122">
        <v>18629.813862536001</v>
      </c>
      <c r="AZ33" s="122">
        <v>3572.210854682</v>
      </c>
      <c r="BA33" s="122">
        <v>2044.757324444</v>
      </c>
      <c r="BB33" s="122">
        <v>935.12216866900008</v>
      </c>
      <c r="BC33" s="122">
        <v>637.47126850699999</v>
      </c>
      <c r="BD33" s="122">
        <v>12273.769736173999</v>
      </c>
      <c r="BE33" s="122">
        <v>1002.987089028</v>
      </c>
      <c r="BF33" s="53">
        <v>11282.957335057999</v>
      </c>
    </row>
    <row r="34" spans="1:58" s="105" customFormat="1" x14ac:dyDescent="0.25">
      <c r="A34" s="98" t="s">
        <v>161</v>
      </c>
      <c r="B34" s="99">
        <v>19148.757776240003</v>
      </c>
      <c r="C34" s="100">
        <v>15.982714254999999</v>
      </c>
      <c r="D34" s="100">
        <v>5190.1928552489999</v>
      </c>
      <c r="E34" s="101">
        <v>656.28640533400005</v>
      </c>
      <c r="F34" s="102">
        <v>650.03408619799995</v>
      </c>
      <c r="G34" s="102">
        <v>749.55409798699998</v>
      </c>
      <c r="H34" s="102">
        <v>469.458832019</v>
      </c>
      <c r="I34" s="103">
        <v>2664.8594337109998</v>
      </c>
      <c r="J34" s="100">
        <v>5891.6931999890003</v>
      </c>
      <c r="K34" s="100">
        <v>7370.1845877800006</v>
      </c>
      <c r="L34" s="101">
        <v>1750.633161555</v>
      </c>
      <c r="M34" s="102">
        <v>2519.4951788220001</v>
      </c>
      <c r="N34" s="102">
        <v>224.32967872099999</v>
      </c>
      <c r="O34" s="102">
        <v>557.05371873900003</v>
      </c>
      <c r="P34" s="102">
        <v>215.839868774</v>
      </c>
      <c r="Q34" s="102">
        <v>152.12277122</v>
      </c>
      <c r="R34" s="102">
        <v>1799.1904620380001</v>
      </c>
      <c r="S34" s="102">
        <v>151.519747911</v>
      </c>
      <c r="T34" s="165">
        <v>680.70441896700004</v>
      </c>
      <c r="U34" s="100">
        <v>18392.343401910668</v>
      </c>
      <c r="V34" s="100">
        <v>27.907817013333332</v>
      </c>
      <c r="W34" s="100">
        <v>5098.5266640176669</v>
      </c>
      <c r="X34" s="120">
        <v>641.88985886966668</v>
      </c>
      <c r="Y34" s="120">
        <v>646.39243608766674</v>
      </c>
      <c r="Z34" s="120">
        <v>763.62123505633338</v>
      </c>
      <c r="AA34" s="120">
        <v>543.97355947466667</v>
      </c>
      <c r="AB34" s="120">
        <v>2502.6495745293337</v>
      </c>
      <c r="AC34" s="100">
        <v>5407.2324617969998</v>
      </c>
      <c r="AD34" s="100">
        <v>7159.1440043010007</v>
      </c>
      <c r="AE34" s="120">
        <v>1690.0007909776668</v>
      </c>
      <c r="AF34" s="120">
        <v>2407.103767494667</v>
      </c>
      <c r="AG34" s="120">
        <v>208.77316666066667</v>
      </c>
      <c r="AH34" s="120">
        <v>543.7159835033334</v>
      </c>
      <c r="AI34" s="120">
        <v>198.32880483433334</v>
      </c>
      <c r="AJ34" s="120">
        <v>163.005134666</v>
      </c>
      <c r="AK34" s="120">
        <v>1801.0171522213332</v>
      </c>
      <c r="AL34" s="120">
        <v>147.19920394300001</v>
      </c>
      <c r="AM34" s="100">
        <v>699.53245478166662</v>
      </c>
      <c r="AN34" s="100">
        <v>115137.206008799</v>
      </c>
      <c r="AO34" s="100">
        <v>189.94035496800001</v>
      </c>
      <c r="AP34" s="100">
        <v>25558.908423389999</v>
      </c>
      <c r="AQ34" s="120">
        <v>6233.0322462639997</v>
      </c>
      <c r="AR34" s="120">
        <v>4843.8350175550004</v>
      </c>
      <c r="AS34" s="120">
        <v>2160.8386786229999</v>
      </c>
      <c r="AT34" s="120">
        <v>603.90111580299993</v>
      </c>
      <c r="AU34" s="120">
        <v>11717.301365145</v>
      </c>
      <c r="AV34" s="100">
        <v>23445.144945111999</v>
      </c>
      <c r="AW34" s="100">
        <v>54218.583430731996</v>
      </c>
      <c r="AX34" s="120">
        <v>15137.642670886999</v>
      </c>
      <c r="AY34" s="120">
        <v>17878.262508569002</v>
      </c>
      <c r="AZ34" s="120">
        <v>3699.6279075709999</v>
      </c>
      <c r="BA34" s="120">
        <v>2750.4155025780001</v>
      </c>
      <c r="BB34" s="120">
        <v>717.81373723000002</v>
      </c>
      <c r="BC34" s="120">
        <v>652.90523888099995</v>
      </c>
      <c r="BD34" s="120">
        <v>12274.673074022001</v>
      </c>
      <c r="BE34" s="120">
        <v>1107.242790994</v>
      </c>
      <c r="BF34" s="100">
        <v>11724.628854597</v>
      </c>
    </row>
    <row r="35" spans="1:58" s="29" customFormat="1" x14ac:dyDescent="0.25">
      <c r="A35" s="37" t="s">
        <v>162</v>
      </c>
      <c r="B35" s="59">
        <v>18639.276474327999</v>
      </c>
      <c r="C35" s="74">
        <v>17.257034270999998</v>
      </c>
      <c r="D35" s="74">
        <v>5061.7270641960004</v>
      </c>
      <c r="E35" s="60">
        <v>640.45898183999998</v>
      </c>
      <c r="F35" s="61">
        <v>711.79408320300001</v>
      </c>
      <c r="G35" s="61">
        <v>747.12633275600001</v>
      </c>
      <c r="H35" s="61">
        <v>445.12852312799998</v>
      </c>
      <c r="I35" s="62">
        <v>2517.2191432690001</v>
      </c>
      <c r="J35" s="74">
        <v>6052.8698582289999</v>
      </c>
      <c r="K35" s="74">
        <v>6870.0144448890005</v>
      </c>
      <c r="L35" s="60">
        <v>1616.51246838</v>
      </c>
      <c r="M35" s="61">
        <v>2338.2052633469998</v>
      </c>
      <c r="N35" s="61">
        <v>191.62058742599999</v>
      </c>
      <c r="O35" s="61">
        <v>398.06266640299998</v>
      </c>
      <c r="P35" s="61">
        <v>241.277135899</v>
      </c>
      <c r="Q35" s="61">
        <v>156.237382088</v>
      </c>
      <c r="R35" s="61">
        <v>1753.2913217180001</v>
      </c>
      <c r="S35" s="61">
        <v>174.807619628</v>
      </c>
      <c r="T35" s="164">
        <v>637.40807274300005</v>
      </c>
      <c r="U35" s="52">
        <v>18631.503585126</v>
      </c>
      <c r="V35" s="52">
        <v>24.068920074333334</v>
      </c>
      <c r="W35" s="52">
        <v>5095.0624821869997</v>
      </c>
      <c r="X35" s="121">
        <v>628.31391984166669</v>
      </c>
      <c r="Y35" s="121">
        <v>769.4731301326666</v>
      </c>
      <c r="Z35" s="121">
        <v>769.45853249333322</v>
      </c>
      <c r="AA35" s="121">
        <v>414.28866995399994</v>
      </c>
      <c r="AB35" s="121">
        <v>2513.5282297653334</v>
      </c>
      <c r="AC35" s="52">
        <v>5693.4406759759995</v>
      </c>
      <c r="AD35" s="52">
        <v>7072.8994490530004</v>
      </c>
      <c r="AE35" s="121">
        <v>1680.0846131259998</v>
      </c>
      <c r="AF35" s="121">
        <v>2343.6081917180004</v>
      </c>
      <c r="AG35" s="121">
        <v>215.72636500600001</v>
      </c>
      <c r="AH35" s="121">
        <v>461.733565414</v>
      </c>
      <c r="AI35" s="121">
        <v>242.08805374199997</v>
      </c>
      <c r="AJ35" s="121">
        <v>163.368325019</v>
      </c>
      <c r="AK35" s="121">
        <v>1807.1536042376665</v>
      </c>
      <c r="AL35" s="121">
        <v>159.13673079033333</v>
      </c>
      <c r="AM35" s="52">
        <v>746.03205783566671</v>
      </c>
      <c r="AN35" s="53">
        <v>118459.732552799</v>
      </c>
      <c r="AO35" s="53">
        <v>148.66617391700001</v>
      </c>
      <c r="AP35" s="53">
        <v>26808.274114453001</v>
      </c>
      <c r="AQ35" s="122">
        <v>6398.9591111749996</v>
      </c>
      <c r="AR35" s="122">
        <v>6152.2639751810002</v>
      </c>
      <c r="AS35" s="122">
        <v>2576.4550732180001</v>
      </c>
      <c r="AT35" s="122">
        <v>609.04404909300001</v>
      </c>
      <c r="AU35" s="122">
        <v>11071.551905786</v>
      </c>
      <c r="AV35" s="53">
        <v>23515.319422018998</v>
      </c>
      <c r="AW35" s="53">
        <v>56208.040799752984</v>
      </c>
      <c r="AX35" s="122">
        <v>15674.971082439999</v>
      </c>
      <c r="AY35" s="122">
        <v>18638.721280508998</v>
      </c>
      <c r="AZ35" s="122">
        <v>4212.3554221739996</v>
      </c>
      <c r="BA35" s="122">
        <v>2153.10712556</v>
      </c>
      <c r="BB35" s="122">
        <v>944.027113095</v>
      </c>
      <c r="BC35" s="122">
        <v>668.13642204500002</v>
      </c>
      <c r="BD35" s="122">
        <v>12549.021578659998</v>
      </c>
      <c r="BE35" s="122">
        <v>1367.7007752700001</v>
      </c>
      <c r="BF35" s="53">
        <v>11779.432042656999</v>
      </c>
    </row>
    <row r="36" spans="1:58" s="29" customFormat="1" x14ac:dyDescent="0.25">
      <c r="A36" s="37" t="s">
        <v>163</v>
      </c>
      <c r="B36" s="59">
        <v>19164.416932796001</v>
      </c>
      <c r="C36" s="74">
        <v>19.626495550000001</v>
      </c>
      <c r="D36" s="74">
        <v>5547.072590537</v>
      </c>
      <c r="E36" s="60">
        <v>716.56008957799997</v>
      </c>
      <c r="F36" s="61">
        <v>765.42745063000007</v>
      </c>
      <c r="G36" s="61">
        <v>813.64256875499996</v>
      </c>
      <c r="H36" s="61">
        <v>573.260237168</v>
      </c>
      <c r="I36" s="62">
        <v>2678.1822444059999</v>
      </c>
      <c r="J36" s="74">
        <v>6261.5914772460001</v>
      </c>
      <c r="K36" s="74">
        <v>6633.0645114160006</v>
      </c>
      <c r="L36" s="60">
        <v>1465.054505845</v>
      </c>
      <c r="M36" s="61">
        <v>2321.5475001959999</v>
      </c>
      <c r="N36" s="61">
        <v>223.73506535499999</v>
      </c>
      <c r="O36" s="61">
        <v>303.79246061800001</v>
      </c>
      <c r="P36" s="61">
        <v>293.21602801900002</v>
      </c>
      <c r="Q36" s="61">
        <v>145.803280083</v>
      </c>
      <c r="R36" s="61">
        <v>1731.1216068680001</v>
      </c>
      <c r="S36" s="61">
        <v>148.794064432</v>
      </c>
      <c r="T36" s="164">
        <v>703.06185804699999</v>
      </c>
      <c r="U36" s="52">
        <v>19159.059712129667</v>
      </c>
      <c r="V36" s="52">
        <v>18.657354023</v>
      </c>
      <c r="W36" s="52">
        <v>5390.4071655296666</v>
      </c>
      <c r="X36" s="121">
        <v>691.13523501566669</v>
      </c>
      <c r="Y36" s="121">
        <v>758.27753572233325</v>
      </c>
      <c r="Z36" s="121">
        <v>719.01833012666668</v>
      </c>
      <c r="AA36" s="121">
        <v>502.01679757333324</v>
      </c>
      <c r="AB36" s="121">
        <v>2719.9592670916668</v>
      </c>
      <c r="AC36" s="52">
        <v>6164.2974875876671</v>
      </c>
      <c r="AD36" s="52">
        <v>6825.7201369039994</v>
      </c>
      <c r="AE36" s="121">
        <v>1655.8509320473333</v>
      </c>
      <c r="AF36" s="121">
        <v>2276.0296732253337</v>
      </c>
      <c r="AG36" s="121">
        <v>246.46843111533335</v>
      </c>
      <c r="AH36" s="121">
        <v>346.67079190766663</v>
      </c>
      <c r="AI36" s="121">
        <v>277.01125439766673</v>
      </c>
      <c r="AJ36" s="121">
        <v>173.19458605733334</v>
      </c>
      <c r="AK36" s="121">
        <v>1685.3476127476667</v>
      </c>
      <c r="AL36" s="121">
        <v>165.14685540566666</v>
      </c>
      <c r="AM36" s="52">
        <v>759.97756808533325</v>
      </c>
      <c r="AN36" s="53">
        <v>118537.91789034801</v>
      </c>
      <c r="AO36" s="53">
        <v>132.65269129200001</v>
      </c>
      <c r="AP36" s="53">
        <v>27313.532288768001</v>
      </c>
      <c r="AQ36" s="122">
        <v>7176.7743141670007</v>
      </c>
      <c r="AR36" s="122">
        <v>5292.5532244139995</v>
      </c>
      <c r="AS36" s="122">
        <v>2654.6482595219995</v>
      </c>
      <c r="AT36" s="122">
        <v>725.17923013999996</v>
      </c>
      <c r="AU36" s="122">
        <v>11464.377260525</v>
      </c>
      <c r="AV36" s="53">
        <v>24997.588133026999</v>
      </c>
      <c r="AW36" s="53">
        <v>54587.178224577015</v>
      </c>
      <c r="AX36" s="122">
        <v>15141.932070962001</v>
      </c>
      <c r="AY36" s="122">
        <v>17802.565637242998</v>
      </c>
      <c r="AZ36" s="122">
        <v>4459.8833429910001</v>
      </c>
      <c r="BA36" s="122">
        <v>2198.317948376</v>
      </c>
      <c r="BB36" s="122">
        <v>1110.5011109940001</v>
      </c>
      <c r="BC36" s="122">
        <v>731.54340642500006</v>
      </c>
      <c r="BD36" s="122">
        <v>11721.363013206999</v>
      </c>
      <c r="BE36" s="122">
        <v>1421.0716943790001</v>
      </c>
      <c r="BF36" s="53">
        <v>11506.966552684</v>
      </c>
    </row>
    <row r="37" spans="1:58" s="29" customFormat="1" x14ac:dyDescent="0.25">
      <c r="A37" s="37" t="s">
        <v>164</v>
      </c>
      <c r="B37" s="59">
        <v>19406.388529297998</v>
      </c>
      <c r="C37" s="74">
        <v>20.355848948999999</v>
      </c>
      <c r="D37" s="74">
        <v>5408.0331498129999</v>
      </c>
      <c r="E37" s="60">
        <v>645.00317822</v>
      </c>
      <c r="F37" s="61">
        <v>724.97656219600003</v>
      </c>
      <c r="G37" s="61">
        <v>676.37188644900004</v>
      </c>
      <c r="H37" s="61">
        <v>702.12778047400002</v>
      </c>
      <c r="I37" s="62">
        <v>2659.553742474</v>
      </c>
      <c r="J37" s="74">
        <v>6061.2796111289999</v>
      </c>
      <c r="K37" s="74">
        <v>7067.1315984819994</v>
      </c>
      <c r="L37" s="60">
        <v>1614.0734210979999</v>
      </c>
      <c r="M37" s="61">
        <v>2571.368894451</v>
      </c>
      <c r="N37" s="61">
        <v>220.532649279</v>
      </c>
      <c r="O37" s="61">
        <v>438.67207516799999</v>
      </c>
      <c r="P37" s="61">
        <v>265.44129447</v>
      </c>
      <c r="Q37" s="61">
        <v>206.52608610999999</v>
      </c>
      <c r="R37" s="61">
        <v>1621.0272589870001</v>
      </c>
      <c r="S37" s="61">
        <v>129.48991891899999</v>
      </c>
      <c r="T37" s="164">
        <v>849.58832092499995</v>
      </c>
      <c r="U37" s="52">
        <v>18817.654135441997</v>
      </c>
      <c r="V37" s="52">
        <v>26.47847045233333</v>
      </c>
      <c r="W37" s="52">
        <v>5264.140170798667</v>
      </c>
      <c r="X37" s="121">
        <v>660.39302709766673</v>
      </c>
      <c r="Y37" s="121">
        <v>747.11471453466675</v>
      </c>
      <c r="Z37" s="121">
        <v>684.71241406499996</v>
      </c>
      <c r="AA37" s="121">
        <v>629.27677658233335</v>
      </c>
      <c r="AB37" s="121">
        <v>2542.6432385190001</v>
      </c>
      <c r="AC37" s="52">
        <v>5654.1875090923322</v>
      </c>
      <c r="AD37" s="52">
        <v>7023.9171485120014</v>
      </c>
      <c r="AE37" s="121">
        <v>1707.1549930343335</v>
      </c>
      <c r="AF37" s="121">
        <v>2419.4601891103334</v>
      </c>
      <c r="AG37" s="121">
        <v>248.24792068399998</v>
      </c>
      <c r="AH37" s="121">
        <v>359.29823504966663</v>
      </c>
      <c r="AI37" s="121">
        <v>321.31686267033336</v>
      </c>
      <c r="AJ37" s="121">
        <v>159.76181134800001</v>
      </c>
      <c r="AK37" s="121">
        <v>1658.2243973516668</v>
      </c>
      <c r="AL37" s="121">
        <v>150.45273926366667</v>
      </c>
      <c r="AM37" s="52">
        <v>848.93083658666671</v>
      </c>
      <c r="AN37" s="53">
        <v>119025.957592583</v>
      </c>
      <c r="AO37" s="53">
        <v>171.715844428</v>
      </c>
      <c r="AP37" s="53">
        <v>26183.720786318001</v>
      </c>
      <c r="AQ37" s="122">
        <v>6572.6880186639992</v>
      </c>
      <c r="AR37" s="122">
        <v>5410.713086496</v>
      </c>
      <c r="AS37" s="122">
        <v>2320.0055662189998</v>
      </c>
      <c r="AT37" s="122">
        <v>846.54629686099997</v>
      </c>
      <c r="AU37" s="122">
        <v>11033.767818078</v>
      </c>
      <c r="AV37" s="53">
        <v>22856.775507562001</v>
      </c>
      <c r="AW37" s="53">
        <v>56370.134283049003</v>
      </c>
      <c r="AX37" s="122">
        <v>15932.630997543001</v>
      </c>
      <c r="AY37" s="122">
        <v>19084.167594036</v>
      </c>
      <c r="AZ37" s="122">
        <v>4424.3273598799997</v>
      </c>
      <c r="BA37" s="122">
        <v>2457.406611503</v>
      </c>
      <c r="BB37" s="122">
        <v>1022.986329992</v>
      </c>
      <c r="BC37" s="122">
        <v>667.58708671599993</v>
      </c>
      <c r="BD37" s="122">
        <v>11263.763592247</v>
      </c>
      <c r="BE37" s="122">
        <v>1517.2647111320002</v>
      </c>
      <c r="BF37" s="53">
        <v>13443.611171226001</v>
      </c>
    </row>
    <row r="38" spans="1:58" s="105" customFormat="1" x14ac:dyDescent="0.25">
      <c r="A38" s="98" t="s">
        <v>165</v>
      </c>
      <c r="B38" s="99">
        <v>19117.585360771001</v>
      </c>
      <c r="C38" s="100">
        <v>45.012406761000001</v>
      </c>
      <c r="D38" s="100">
        <v>5231.3667253719996</v>
      </c>
      <c r="E38" s="101">
        <v>609.84573531399997</v>
      </c>
      <c r="F38" s="102">
        <v>772.36394057100006</v>
      </c>
      <c r="G38" s="102">
        <v>639.02560025299999</v>
      </c>
      <c r="H38" s="102">
        <v>580.03900990499994</v>
      </c>
      <c r="I38" s="103">
        <v>2630.0924393290002</v>
      </c>
      <c r="J38" s="100">
        <v>5980.5903515589998</v>
      </c>
      <c r="K38" s="100">
        <v>7104.5935934150002</v>
      </c>
      <c r="L38" s="101">
        <v>1753.6423607270001</v>
      </c>
      <c r="M38" s="102">
        <v>2678.181241665</v>
      </c>
      <c r="N38" s="102">
        <v>259.61513995400003</v>
      </c>
      <c r="O38" s="102">
        <v>324.20069400400001</v>
      </c>
      <c r="P38" s="102">
        <v>253.57571460899999</v>
      </c>
      <c r="Q38" s="102">
        <v>142.24753336800001</v>
      </c>
      <c r="R38" s="102">
        <v>1560.0575476839999</v>
      </c>
      <c r="S38" s="102">
        <v>133.073361404</v>
      </c>
      <c r="T38" s="165">
        <v>756.02228366400004</v>
      </c>
      <c r="U38" s="100">
        <v>19348.193840754666</v>
      </c>
      <c r="V38" s="100">
        <v>33.456271737666668</v>
      </c>
      <c r="W38" s="100">
        <v>5329.6059095710007</v>
      </c>
      <c r="X38" s="120">
        <v>622.007824368</v>
      </c>
      <c r="Y38" s="120">
        <v>765.15334535833335</v>
      </c>
      <c r="Z38" s="120">
        <v>660.08970216366663</v>
      </c>
      <c r="AA38" s="120">
        <v>636.31629635033335</v>
      </c>
      <c r="AB38" s="120">
        <v>2646.0387413306667</v>
      </c>
      <c r="AC38" s="100">
        <v>5921.2351928990001</v>
      </c>
      <c r="AD38" s="100">
        <v>7296.2593274643323</v>
      </c>
      <c r="AE38" s="120">
        <v>1799.9392621603336</v>
      </c>
      <c r="AF38" s="120">
        <v>2721.0696492176667</v>
      </c>
      <c r="AG38" s="120">
        <v>253.84995784066666</v>
      </c>
      <c r="AH38" s="120">
        <v>321.73403579033334</v>
      </c>
      <c r="AI38" s="120">
        <v>288.22896120533335</v>
      </c>
      <c r="AJ38" s="120">
        <v>132.19096850166667</v>
      </c>
      <c r="AK38" s="120">
        <v>1651.9974165369997</v>
      </c>
      <c r="AL38" s="120">
        <v>127.24907621133332</v>
      </c>
      <c r="AM38" s="100">
        <v>767.63713908266675</v>
      </c>
      <c r="AN38" s="100">
        <v>121093.04796208</v>
      </c>
      <c r="AO38" s="100">
        <v>235.13610501400001</v>
      </c>
      <c r="AP38" s="100">
        <v>26767.021259006</v>
      </c>
      <c r="AQ38" s="120">
        <v>6782.093927373</v>
      </c>
      <c r="AR38" s="120">
        <v>5563.6694587849997</v>
      </c>
      <c r="AS38" s="120">
        <v>2094.109161802</v>
      </c>
      <c r="AT38" s="120">
        <v>640.469869743</v>
      </c>
      <c r="AU38" s="120">
        <v>11686.678841303001</v>
      </c>
      <c r="AV38" s="100">
        <v>23507.089047223002</v>
      </c>
      <c r="AW38" s="100">
        <v>58586.619993048007</v>
      </c>
      <c r="AX38" s="120">
        <v>17185.959019612001</v>
      </c>
      <c r="AY38" s="120">
        <v>20545.915368399998</v>
      </c>
      <c r="AZ38" s="120">
        <v>4171.0980127250004</v>
      </c>
      <c r="BA38" s="120">
        <v>2581.9546063769999</v>
      </c>
      <c r="BB38" s="120">
        <v>1093.7310547910001</v>
      </c>
      <c r="BC38" s="120">
        <v>559.99897890600005</v>
      </c>
      <c r="BD38" s="120">
        <v>11055.369802763</v>
      </c>
      <c r="BE38" s="120">
        <v>1392.593149474</v>
      </c>
      <c r="BF38" s="100">
        <v>11997.181557789001</v>
      </c>
    </row>
    <row r="39" spans="1:58" s="29" customFormat="1" x14ac:dyDescent="0.25">
      <c r="A39" s="37" t="s">
        <v>166</v>
      </c>
      <c r="B39" s="59">
        <v>19967.126975719002</v>
      </c>
      <c r="C39" s="74">
        <v>16.606974836999999</v>
      </c>
      <c r="D39" s="74">
        <v>5247.4284394770002</v>
      </c>
      <c r="E39" s="60">
        <v>631.54582037700004</v>
      </c>
      <c r="F39" s="61">
        <v>730.24098535999997</v>
      </c>
      <c r="G39" s="61">
        <v>579.81630661600002</v>
      </c>
      <c r="H39" s="61">
        <v>641.849259813</v>
      </c>
      <c r="I39" s="62">
        <v>2663.976067311</v>
      </c>
      <c r="J39" s="74">
        <v>6187.3859453209998</v>
      </c>
      <c r="K39" s="74">
        <v>7696.9957287480001</v>
      </c>
      <c r="L39" s="60">
        <v>1966.5683328600001</v>
      </c>
      <c r="M39" s="61">
        <v>2873.6588733990002</v>
      </c>
      <c r="N39" s="61">
        <v>292.69980387599998</v>
      </c>
      <c r="O39" s="61">
        <v>245.60919737200001</v>
      </c>
      <c r="P39" s="61">
        <v>271.56123663199998</v>
      </c>
      <c r="Q39" s="61">
        <v>124.047427953</v>
      </c>
      <c r="R39" s="61">
        <v>1798.819608991</v>
      </c>
      <c r="S39" s="61">
        <v>124.031247665</v>
      </c>
      <c r="T39" s="164">
        <v>818.70988733599995</v>
      </c>
      <c r="U39" s="52">
        <v>19387.569325533666</v>
      </c>
      <c r="V39" s="52">
        <v>22.354201239000002</v>
      </c>
      <c r="W39" s="52">
        <v>5217.9584737510004</v>
      </c>
      <c r="X39" s="121">
        <v>629.4019960513333</v>
      </c>
      <c r="Y39" s="121">
        <v>720.01878545466673</v>
      </c>
      <c r="Z39" s="121">
        <v>656.4718685306666</v>
      </c>
      <c r="AA39" s="121">
        <v>647.91921420433334</v>
      </c>
      <c r="AB39" s="121">
        <v>2564.14660951</v>
      </c>
      <c r="AC39" s="52">
        <v>5959.6520779056664</v>
      </c>
      <c r="AD39" s="52">
        <v>7338.5215840809997</v>
      </c>
      <c r="AE39" s="121">
        <v>1916.4105039776666</v>
      </c>
      <c r="AF39" s="121">
        <v>2669.4463281939998</v>
      </c>
      <c r="AG39" s="121">
        <v>303.74181242433332</v>
      </c>
      <c r="AH39" s="121">
        <v>273.85424187699999</v>
      </c>
      <c r="AI39" s="121">
        <v>253.53654131133331</v>
      </c>
      <c r="AJ39" s="121">
        <v>127.33193107533334</v>
      </c>
      <c r="AK39" s="121">
        <v>1645.114855261</v>
      </c>
      <c r="AL39" s="121">
        <v>149.08536996033334</v>
      </c>
      <c r="AM39" s="52">
        <v>849.08298855700002</v>
      </c>
      <c r="AN39" s="53">
        <v>125573.539369972</v>
      </c>
      <c r="AO39" s="53">
        <v>213.81631681900001</v>
      </c>
      <c r="AP39" s="53">
        <v>26370.880958788999</v>
      </c>
      <c r="AQ39" s="122">
        <v>6646.3822154549998</v>
      </c>
      <c r="AR39" s="122">
        <v>5638.8774063999999</v>
      </c>
      <c r="AS39" s="122">
        <v>2192.1554360070004</v>
      </c>
      <c r="AT39" s="122">
        <v>627.60830794100002</v>
      </c>
      <c r="AU39" s="122">
        <v>11265.857592986</v>
      </c>
      <c r="AV39" s="53">
        <v>23863.426322193001</v>
      </c>
      <c r="AW39" s="53">
        <v>61421.893668991012</v>
      </c>
      <c r="AX39" s="122">
        <v>17352.612668435002</v>
      </c>
      <c r="AY39" s="122">
        <v>21427.689961496999</v>
      </c>
      <c r="AZ39" s="122">
        <v>4822.2475165149999</v>
      </c>
      <c r="BA39" s="122">
        <v>2296.6193677849997</v>
      </c>
      <c r="BB39" s="122">
        <v>1121.2704527410001</v>
      </c>
      <c r="BC39" s="122">
        <v>591.56909091299997</v>
      </c>
      <c r="BD39" s="122">
        <v>12430.979543366</v>
      </c>
      <c r="BE39" s="122">
        <v>1378.9050677390001</v>
      </c>
      <c r="BF39" s="53">
        <v>13703.522103179999</v>
      </c>
    </row>
    <row r="40" spans="1:58" s="29" customFormat="1" x14ac:dyDescent="0.25">
      <c r="A40" s="37" t="s">
        <v>167</v>
      </c>
      <c r="B40" s="59">
        <v>19771.098154052001</v>
      </c>
      <c r="C40" s="74">
        <v>38.530932999000001</v>
      </c>
      <c r="D40" s="74">
        <v>5329.6056521029996</v>
      </c>
      <c r="E40" s="60">
        <v>651.92962177000004</v>
      </c>
      <c r="F40" s="61">
        <v>731.77224701099999</v>
      </c>
      <c r="G40" s="61">
        <v>590.70233689500003</v>
      </c>
      <c r="H40" s="61">
        <v>771.03924879399995</v>
      </c>
      <c r="I40" s="62">
        <v>2584.1621976329998</v>
      </c>
      <c r="J40" s="74">
        <v>6151.4578888670003</v>
      </c>
      <c r="K40" s="74">
        <v>7437.0445653090001</v>
      </c>
      <c r="L40" s="60">
        <v>1716.900540202</v>
      </c>
      <c r="M40" s="61">
        <v>2825.1829115290002</v>
      </c>
      <c r="N40" s="61">
        <v>282.01904394399997</v>
      </c>
      <c r="O40" s="61">
        <v>366.95460347400001</v>
      </c>
      <c r="P40" s="61">
        <v>267.07490799200002</v>
      </c>
      <c r="Q40" s="61">
        <v>139.28484298199999</v>
      </c>
      <c r="R40" s="61">
        <v>1704.1721382870001</v>
      </c>
      <c r="S40" s="61">
        <v>135.45557689899999</v>
      </c>
      <c r="T40" s="164">
        <v>814.459114774</v>
      </c>
      <c r="U40" s="52">
        <v>19756.675827504667</v>
      </c>
      <c r="V40" s="52">
        <v>26.087236702666669</v>
      </c>
      <c r="W40" s="52">
        <v>5140.8681679643332</v>
      </c>
      <c r="X40" s="121">
        <v>633.10857322899994</v>
      </c>
      <c r="Y40" s="121">
        <v>727.19960456133322</v>
      </c>
      <c r="Z40" s="121">
        <v>533.78742018233334</v>
      </c>
      <c r="AA40" s="121">
        <v>752.00404395766657</v>
      </c>
      <c r="AB40" s="121">
        <v>2494.7685260339999</v>
      </c>
      <c r="AC40" s="52">
        <v>6028.1610319220008</v>
      </c>
      <c r="AD40" s="52">
        <v>7703.7819523516664</v>
      </c>
      <c r="AE40" s="121">
        <v>1940.4813126613333</v>
      </c>
      <c r="AF40" s="121">
        <v>2841.1413333576661</v>
      </c>
      <c r="AG40" s="121">
        <v>303.48703543200003</v>
      </c>
      <c r="AH40" s="121">
        <v>326.66910859266665</v>
      </c>
      <c r="AI40" s="121">
        <v>323.59979003766665</v>
      </c>
      <c r="AJ40" s="121">
        <v>134.83501350666668</v>
      </c>
      <c r="AK40" s="121">
        <v>1694.8192649473333</v>
      </c>
      <c r="AL40" s="121">
        <v>138.74909381633333</v>
      </c>
      <c r="AM40" s="52">
        <v>857.77743856400002</v>
      </c>
      <c r="AN40" s="53">
        <v>126323.79777870899</v>
      </c>
      <c r="AO40" s="53">
        <v>166.40814263499999</v>
      </c>
      <c r="AP40" s="53">
        <v>26193.507101807001</v>
      </c>
      <c r="AQ40" s="122">
        <v>6620.9787294090002</v>
      </c>
      <c r="AR40" s="122">
        <v>5894.7672695420006</v>
      </c>
      <c r="AS40" s="122">
        <v>2262.1267710040001</v>
      </c>
      <c r="AT40" s="122">
        <v>663.58658126499995</v>
      </c>
      <c r="AU40" s="122">
        <v>10752.047750587</v>
      </c>
      <c r="AV40" s="53">
        <v>23662.284193641</v>
      </c>
      <c r="AW40" s="53">
        <v>62450.197268039999</v>
      </c>
      <c r="AX40" s="122">
        <v>17556.189297584999</v>
      </c>
      <c r="AY40" s="122">
        <v>21674.531698592997</v>
      </c>
      <c r="AZ40" s="122">
        <v>5232.3222066110002</v>
      </c>
      <c r="BA40" s="122">
        <v>2805.815631939</v>
      </c>
      <c r="BB40" s="122">
        <v>1375.7068662490001</v>
      </c>
      <c r="BC40" s="122">
        <v>685.75354857000002</v>
      </c>
      <c r="BD40" s="122">
        <v>11923.229821346</v>
      </c>
      <c r="BE40" s="122">
        <v>1196.648197147</v>
      </c>
      <c r="BF40" s="53">
        <v>13851.401072585999</v>
      </c>
    </row>
    <row r="41" spans="1:58" s="29" customFormat="1" x14ac:dyDescent="0.25">
      <c r="A41" s="37" t="s">
        <v>168</v>
      </c>
      <c r="B41" s="59">
        <v>19186.574167262999</v>
      </c>
      <c r="C41" s="74">
        <v>50.022912554000001</v>
      </c>
      <c r="D41" s="74">
        <v>5260.2966751549993</v>
      </c>
      <c r="E41" s="60">
        <v>708.44897081800002</v>
      </c>
      <c r="F41" s="61">
        <v>763.28492565399995</v>
      </c>
      <c r="G41" s="61">
        <v>545.55233305299998</v>
      </c>
      <c r="H41" s="61">
        <v>705.23679362999997</v>
      </c>
      <c r="I41" s="62">
        <v>2537.7736519999999</v>
      </c>
      <c r="J41" s="74">
        <v>5916.3277508310002</v>
      </c>
      <c r="K41" s="74">
        <v>7172.3784735979998</v>
      </c>
      <c r="L41" s="60">
        <v>1852.399767996</v>
      </c>
      <c r="M41" s="61">
        <v>2514.2049482379998</v>
      </c>
      <c r="N41" s="61">
        <v>304.118182332</v>
      </c>
      <c r="O41" s="61">
        <v>249.108168525</v>
      </c>
      <c r="P41" s="61">
        <v>259.29009032300002</v>
      </c>
      <c r="Q41" s="61">
        <v>122.223070888</v>
      </c>
      <c r="R41" s="61">
        <v>1734.551688154</v>
      </c>
      <c r="S41" s="61">
        <v>136.48255714199999</v>
      </c>
      <c r="T41" s="164">
        <v>787.54835512499994</v>
      </c>
      <c r="U41" s="52">
        <v>18969.140350908667</v>
      </c>
      <c r="V41" s="52">
        <v>26.818813240333338</v>
      </c>
      <c r="W41" s="52">
        <v>5195.940212292001</v>
      </c>
      <c r="X41" s="121">
        <v>648.72295683766663</v>
      </c>
      <c r="Y41" s="121">
        <v>735.06646087399997</v>
      </c>
      <c r="Z41" s="121">
        <v>548.85964604733329</v>
      </c>
      <c r="AA41" s="121">
        <v>794.91178588299999</v>
      </c>
      <c r="AB41" s="121">
        <v>2468.3793626500005</v>
      </c>
      <c r="AC41" s="52">
        <v>5670.2114503869998</v>
      </c>
      <c r="AD41" s="52">
        <v>7258.5115955716674</v>
      </c>
      <c r="AE41" s="121">
        <v>1783.8529072459999</v>
      </c>
      <c r="AF41" s="121">
        <v>2559.4016638786666</v>
      </c>
      <c r="AG41" s="121">
        <v>295.21645868133334</v>
      </c>
      <c r="AH41" s="121">
        <v>298.1987957726667</v>
      </c>
      <c r="AI41" s="121">
        <v>302.47654503066667</v>
      </c>
      <c r="AJ41" s="121">
        <v>132.79707362833332</v>
      </c>
      <c r="AK41" s="121">
        <v>1735.8392292473334</v>
      </c>
      <c r="AL41" s="121">
        <v>150.72892208666664</v>
      </c>
      <c r="AM41" s="52">
        <v>817.65827941766656</v>
      </c>
      <c r="AN41" s="53">
        <v>120727.72277328701</v>
      </c>
      <c r="AO41" s="53">
        <v>177.437899278</v>
      </c>
      <c r="AP41" s="53">
        <v>25996.625457611</v>
      </c>
      <c r="AQ41" s="122">
        <v>6522.081514386</v>
      </c>
      <c r="AR41" s="122">
        <v>6130.6690160670005</v>
      </c>
      <c r="AS41" s="122">
        <v>1835.6949446359999</v>
      </c>
      <c r="AT41" s="122">
        <v>872.23795034599993</v>
      </c>
      <c r="AU41" s="122">
        <v>10635.942032176001</v>
      </c>
      <c r="AV41" s="53">
        <v>24693.794113905999</v>
      </c>
      <c r="AW41" s="53">
        <v>57378.909009925002</v>
      </c>
      <c r="AX41" s="122">
        <v>15398.27934599</v>
      </c>
      <c r="AY41" s="122">
        <v>19236.637727627</v>
      </c>
      <c r="AZ41" s="122">
        <v>5307.7569238810001</v>
      </c>
      <c r="BA41" s="122">
        <v>2040.2318955410001</v>
      </c>
      <c r="BB41" s="122">
        <v>1346.2382046990001</v>
      </c>
      <c r="BC41" s="122">
        <v>511.64250132800004</v>
      </c>
      <c r="BD41" s="122">
        <v>12143.666539745002</v>
      </c>
      <c r="BE41" s="122">
        <v>1394.455871114</v>
      </c>
      <c r="BF41" s="53">
        <v>12480.956292567</v>
      </c>
    </row>
    <row r="42" spans="1:58" s="105" customFormat="1" x14ac:dyDescent="0.25">
      <c r="A42" s="98" t="s">
        <v>169</v>
      </c>
      <c r="B42" s="99">
        <v>18935.213985388</v>
      </c>
      <c r="C42" s="100">
        <v>31.326306812999999</v>
      </c>
      <c r="D42" s="100">
        <v>5093.4419580579997</v>
      </c>
      <c r="E42" s="101">
        <v>693.33777461</v>
      </c>
      <c r="F42" s="102">
        <v>849.94814448400007</v>
      </c>
      <c r="G42" s="102">
        <v>388.391393913</v>
      </c>
      <c r="H42" s="102">
        <v>611.06625825000003</v>
      </c>
      <c r="I42" s="103">
        <v>2550.6983868010002</v>
      </c>
      <c r="J42" s="100">
        <v>5560.8707814669997</v>
      </c>
      <c r="K42" s="100">
        <v>7382.7212500509995</v>
      </c>
      <c r="L42" s="101">
        <v>1738.3024956669999</v>
      </c>
      <c r="M42" s="102">
        <v>2637.9230028659999</v>
      </c>
      <c r="N42" s="102">
        <v>292.45670015500002</v>
      </c>
      <c r="O42" s="102">
        <v>333.01143217499998</v>
      </c>
      <c r="P42" s="102">
        <v>187.424106295</v>
      </c>
      <c r="Q42" s="102">
        <v>142.84924133800001</v>
      </c>
      <c r="R42" s="102">
        <v>1903.090780834</v>
      </c>
      <c r="S42" s="102">
        <v>147.66349072099999</v>
      </c>
      <c r="T42" s="165">
        <v>866.85368899900004</v>
      </c>
      <c r="U42" s="100">
        <v>18910.92365725667</v>
      </c>
      <c r="V42" s="100">
        <v>25.837424954333333</v>
      </c>
      <c r="W42" s="100">
        <v>5153.172358060333</v>
      </c>
      <c r="X42" s="120">
        <v>665.09184425833325</v>
      </c>
      <c r="Y42" s="120">
        <v>794.02030483433339</v>
      </c>
      <c r="Z42" s="120">
        <v>492.99533791633331</v>
      </c>
      <c r="AA42" s="120">
        <v>686.96660655733331</v>
      </c>
      <c r="AB42" s="120">
        <v>2514.098264494</v>
      </c>
      <c r="AC42" s="100">
        <v>5648.0295910690002</v>
      </c>
      <c r="AD42" s="100">
        <v>7226.1628858206668</v>
      </c>
      <c r="AE42" s="120">
        <v>1759.8186564373334</v>
      </c>
      <c r="AF42" s="120">
        <v>2574.3598199949997</v>
      </c>
      <c r="AG42" s="120">
        <v>314.20542202966664</v>
      </c>
      <c r="AH42" s="120">
        <v>292.16230003366667</v>
      </c>
      <c r="AI42" s="120">
        <v>207.55280688266666</v>
      </c>
      <c r="AJ42" s="120">
        <v>123.17617398433333</v>
      </c>
      <c r="AK42" s="120">
        <v>1807.4696161729998</v>
      </c>
      <c r="AL42" s="120">
        <v>147.41809028499998</v>
      </c>
      <c r="AM42" s="100">
        <v>857.72139735233338</v>
      </c>
      <c r="AN42" s="100">
        <v>120912.948366178</v>
      </c>
      <c r="AO42" s="100">
        <v>161.03195630200003</v>
      </c>
      <c r="AP42" s="100">
        <v>25712.316559863997</v>
      </c>
      <c r="AQ42" s="120">
        <v>6399.2764436810003</v>
      </c>
      <c r="AR42" s="120">
        <v>6006.15726507</v>
      </c>
      <c r="AS42" s="120">
        <v>1954.392122725</v>
      </c>
      <c r="AT42" s="120">
        <v>906.67614103400001</v>
      </c>
      <c r="AU42" s="120">
        <v>10445.814587354</v>
      </c>
      <c r="AV42" s="100">
        <v>23458.454807899001</v>
      </c>
      <c r="AW42" s="100">
        <v>58597.348054597991</v>
      </c>
      <c r="AX42" s="120">
        <v>15875.911820055</v>
      </c>
      <c r="AY42" s="120">
        <v>19657.332216092</v>
      </c>
      <c r="AZ42" s="120">
        <v>5088.119828248</v>
      </c>
      <c r="BA42" s="120">
        <v>2630.6291515950002</v>
      </c>
      <c r="BB42" s="120">
        <v>814.08077759799994</v>
      </c>
      <c r="BC42" s="120">
        <v>695.133685012</v>
      </c>
      <c r="BD42" s="120">
        <v>12666.898348099001</v>
      </c>
      <c r="BE42" s="120">
        <v>1169.242227899</v>
      </c>
      <c r="BF42" s="100">
        <v>12983.796987514999</v>
      </c>
    </row>
    <row r="43" spans="1:58" s="29" customFormat="1" x14ac:dyDescent="0.25">
      <c r="A43" s="37" t="s">
        <v>170</v>
      </c>
      <c r="B43" s="59">
        <v>20348.503401208</v>
      </c>
      <c r="C43" s="74">
        <v>35.243897582000002</v>
      </c>
      <c r="D43" s="74">
        <v>5923.4808735540009</v>
      </c>
      <c r="E43" s="60">
        <v>786.96890251599996</v>
      </c>
      <c r="F43" s="61">
        <v>970.72791568499997</v>
      </c>
      <c r="G43" s="61">
        <v>503.41089904199998</v>
      </c>
      <c r="H43" s="61">
        <v>1037.320324818</v>
      </c>
      <c r="I43" s="62">
        <v>2625.0528314930002</v>
      </c>
      <c r="J43" s="74">
        <v>5808.0858304100002</v>
      </c>
      <c r="K43" s="74">
        <v>7839.3604949809996</v>
      </c>
      <c r="L43" s="60">
        <v>2098.2403699629999</v>
      </c>
      <c r="M43" s="61">
        <v>2678.898117237</v>
      </c>
      <c r="N43" s="61">
        <v>296.43084648799999</v>
      </c>
      <c r="O43" s="61">
        <v>310.09242660799998</v>
      </c>
      <c r="P43" s="61">
        <v>265.022106468</v>
      </c>
      <c r="Q43" s="61">
        <v>111.858853138</v>
      </c>
      <c r="R43" s="61">
        <v>1873.83366172</v>
      </c>
      <c r="S43" s="61">
        <v>204.98411335899999</v>
      </c>
      <c r="T43" s="164">
        <v>742.33230468099998</v>
      </c>
      <c r="U43" s="52">
        <v>20324.670585624666</v>
      </c>
      <c r="V43" s="52">
        <v>28.471816073333333</v>
      </c>
      <c r="W43" s="52">
        <v>5794.6962032656666</v>
      </c>
      <c r="X43" s="121">
        <v>725.67149296666673</v>
      </c>
      <c r="Y43" s="121">
        <v>910.93682982900009</v>
      </c>
      <c r="Z43" s="121">
        <v>512.59448758566668</v>
      </c>
      <c r="AA43" s="121">
        <v>993.66848659166669</v>
      </c>
      <c r="AB43" s="121">
        <v>2651.8249062926666</v>
      </c>
      <c r="AC43" s="52">
        <v>5828.7510795076669</v>
      </c>
      <c r="AD43" s="52">
        <v>7826.9800387606674</v>
      </c>
      <c r="AE43" s="121">
        <v>2041.1279497963333</v>
      </c>
      <c r="AF43" s="121">
        <v>2771.9738602840002</v>
      </c>
      <c r="AG43" s="121">
        <v>327.7450354996667</v>
      </c>
      <c r="AH43" s="121">
        <v>312.34692110633335</v>
      </c>
      <c r="AI43" s="121">
        <v>248.47918550399996</v>
      </c>
      <c r="AJ43" s="121">
        <v>106.69663666433333</v>
      </c>
      <c r="AK43" s="121">
        <v>1831.9009071623332</v>
      </c>
      <c r="AL43" s="121">
        <v>186.70954274366667</v>
      </c>
      <c r="AM43" s="52">
        <v>845.77144801733323</v>
      </c>
      <c r="AN43" s="53">
        <v>130759.347980315</v>
      </c>
      <c r="AO43" s="53">
        <v>308.91127292700003</v>
      </c>
      <c r="AP43" s="53">
        <v>28498.993377057999</v>
      </c>
      <c r="AQ43" s="122">
        <v>7294.1076029850001</v>
      </c>
      <c r="AR43" s="122">
        <v>7084.0776616630001</v>
      </c>
      <c r="AS43" s="122">
        <v>2143.8485855090003</v>
      </c>
      <c r="AT43" s="122">
        <v>866.96823340499998</v>
      </c>
      <c r="AU43" s="122">
        <v>11109.991293496001</v>
      </c>
      <c r="AV43" s="53">
        <v>24555.417189465999</v>
      </c>
      <c r="AW43" s="53">
        <v>63786.518463249995</v>
      </c>
      <c r="AX43" s="122">
        <v>17900.863881203</v>
      </c>
      <c r="AY43" s="122">
        <v>21741.490512355002</v>
      </c>
      <c r="AZ43" s="122">
        <v>5356.8564638879998</v>
      </c>
      <c r="BA43" s="122">
        <v>2542.6281566990001</v>
      </c>
      <c r="BB43" s="122">
        <v>977.79750476700008</v>
      </c>
      <c r="BC43" s="122">
        <v>529.03700999</v>
      </c>
      <c r="BD43" s="122">
        <v>12849.986572842001</v>
      </c>
      <c r="BE43" s="122">
        <v>1887.8583615060002</v>
      </c>
      <c r="BF43" s="53">
        <v>13609.507677614001</v>
      </c>
    </row>
    <row r="44" spans="1:58" s="29" customFormat="1" x14ac:dyDescent="0.25">
      <c r="A44" s="37" t="s">
        <v>171</v>
      </c>
      <c r="B44" s="59">
        <v>19154.020240308</v>
      </c>
      <c r="C44" s="74">
        <v>45.005753933999998</v>
      </c>
      <c r="D44" s="74">
        <v>5432.8263970010003</v>
      </c>
      <c r="E44" s="60">
        <v>611.69729664299996</v>
      </c>
      <c r="F44" s="61">
        <v>944.53375844200002</v>
      </c>
      <c r="G44" s="61">
        <v>513.58993802099997</v>
      </c>
      <c r="H44" s="61">
        <v>1116.7339345759999</v>
      </c>
      <c r="I44" s="62">
        <v>2246.2714693190001</v>
      </c>
      <c r="J44" s="74">
        <v>5663.4695469150001</v>
      </c>
      <c r="K44" s="74">
        <v>7152.767238256999</v>
      </c>
      <c r="L44" s="60">
        <v>1751.229805618</v>
      </c>
      <c r="M44" s="61">
        <v>2573.0636987930002</v>
      </c>
      <c r="N44" s="61">
        <v>241.44029204</v>
      </c>
      <c r="O44" s="61">
        <v>292.68547284499999</v>
      </c>
      <c r="P44" s="61">
        <v>308.07468447799999</v>
      </c>
      <c r="Q44" s="61">
        <v>90.895367836999995</v>
      </c>
      <c r="R44" s="61">
        <v>1709.3653229609999</v>
      </c>
      <c r="S44" s="61">
        <v>186.01259368500001</v>
      </c>
      <c r="T44" s="164">
        <v>859.95130420099997</v>
      </c>
      <c r="U44" s="52">
        <v>19852.411762422667</v>
      </c>
      <c r="V44" s="52">
        <v>47.15429485566667</v>
      </c>
      <c r="W44" s="52">
        <v>5725.3094064103325</v>
      </c>
      <c r="X44" s="121">
        <v>680.6272155833334</v>
      </c>
      <c r="Y44" s="121">
        <v>1012.6862802380001</v>
      </c>
      <c r="Z44" s="121">
        <v>560.35368971333332</v>
      </c>
      <c r="AA44" s="121">
        <v>1049.5918298263334</v>
      </c>
      <c r="AB44" s="121">
        <v>2422.050391049333</v>
      </c>
      <c r="AC44" s="52">
        <v>5710.8221725843332</v>
      </c>
      <c r="AD44" s="52">
        <v>7501.0851631586656</v>
      </c>
      <c r="AE44" s="121">
        <v>1894.7245255750001</v>
      </c>
      <c r="AF44" s="121">
        <v>2660.9461593623332</v>
      </c>
      <c r="AG44" s="121">
        <v>276.58794194833337</v>
      </c>
      <c r="AH44" s="121">
        <v>308.29660852466668</v>
      </c>
      <c r="AI44" s="121">
        <v>293.30902210433334</v>
      </c>
      <c r="AJ44" s="121">
        <v>100.40912397633333</v>
      </c>
      <c r="AK44" s="121">
        <v>1750.3366072433334</v>
      </c>
      <c r="AL44" s="121">
        <v>216.47517442433332</v>
      </c>
      <c r="AM44" s="52">
        <v>868.04072541366668</v>
      </c>
      <c r="AN44" s="53">
        <v>127650.960383499</v>
      </c>
      <c r="AO44" s="53">
        <v>405.29616730399999</v>
      </c>
      <c r="AP44" s="53">
        <v>27999.913462566998</v>
      </c>
      <c r="AQ44" s="122">
        <v>6749.6375132890007</v>
      </c>
      <c r="AR44" s="122">
        <v>8126.8021906499998</v>
      </c>
      <c r="AS44" s="122">
        <v>2117.051068664</v>
      </c>
      <c r="AT44" s="122">
        <v>891.95404233099998</v>
      </c>
      <c r="AU44" s="122">
        <v>10114.468647632999</v>
      </c>
      <c r="AV44" s="53">
        <v>23171.406576754001</v>
      </c>
      <c r="AW44" s="53">
        <v>61964.888523128997</v>
      </c>
      <c r="AX44" s="122">
        <v>16516.041918334999</v>
      </c>
      <c r="AY44" s="122">
        <v>20134.152217188999</v>
      </c>
      <c r="AZ44" s="122">
        <v>4890.638427936</v>
      </c>
      <c r="BA44" s="122">
        <v>2698.8010227630002</v>
      </c>
      <c r="BB44" s="122">
        <v>1892.640808266</v>
      </c>
      <c r="BC44" s="122">
        <v>558.60797384800003</v>
      </c>
      <c r="BD44" s="122">
        <v>13662.662515873</v>
      </c>
      <c r="BE44" s="122">
        <v>1611.3436389190001</v>
      </c>
      <c r="BF44" s="53">
        <v>14109.455653744999</v>
      </c>
    </row>
    <row r="45" spans="1:58" s="29" customFormat="1" x14ac:dyDescent="0.25">
      <c r="A45" s="37" t="s">
        <v>172</v>
      </c>
      <c r="B45" s="59">
        <v>19527.507038442</v>
      </c>
      <c r="C45" s="74">
        <v>45.701828952</v>
      </c>
      <c r="D45" s="74">
        <v>5737.9723711440001</v>
      </c>
      <c r="E45" s="60">
        <v>639.56801805600003</v>
      </c>
      <c r="F45" s="61">
        <v>1110.0374511059999</v>
      </c>
      <c r="G45" s="61">
        <v>470.56613253</v>
      </c>
      <c r="H45" s="61">
        <v>1199.1250151409999</v>
      </c>
      <c r="I45" s="62">
        <v>2318.6757543110002</v>
      </c>
      <c r="J45" s="74">
        <v>5866.9672774520004</v>
      </c>
      <c r="K45" s="74">
        <v>7104.3384799249989</v>
      </c>
      <c r="L45" s="60">
        <v>1735.0231538999999</v>
      </c>
      <c r="M45" s="61">
        <v>2722.577536886</v>
      </c>
      <c r="N45" s="61">
        <v>240.16045633100001</v>
      </c>
      <c r="O45" s="61">
        <v>268.526458273</v>
      </c>
      <c r="P45" s="61">
        <v>317.51651062899998</v>
      </c>
      <c r="Q45" s="61">
        <v>115.742030073</v>
      </c>
      <c r="R45" s="61">
        <v>1616.6474649050001</v>
      </c>
      <c r="S45" s="61">
        <v>88.144868927999994</v>
      </c>
      <c r="T45" s="164">
        <v>772.52708096900005</v>
      </c>
      <c r="U45" s="52">
        <v>19702.242664484333</v>
      </c>
      <c r="V45" s="52">
        <v>48.167369536999992</v>
      </c>
      <c r="W45" s="52">
        <v>5793.486823971667</v>
      </c>
      <c r="X45" s="121">
        <v>625.3703055433333</v>
      </c>
      <c r="Y45" s="121">
        <v>1080.1259171266668</v>
      </c>
      <c r="Z45" s="121">
        <v>505.064869149</v>
      </c>
      <c r="AA45" s="121">
        <v>1234.5964265146665</v>
      </c>
      <c r="AB45" s="121">
        <v>2348.3293056379998</v>
      </c>
      <c r="AC45" s="52">
        <v>5699.1719004349989</v>
      </c>
      <c r="AD45" s="52">
        <v>7365.9228209210014</v>
      </c>
      <c r="AE45" s="121">
        <v>1790.0713831936666</v>
      </c>
      <c r="AF45" s="121">
        <v>2808.2424953316672</v>
      </c>
      <c r="AG45" s="121">
        <v>253.67632008299998</v>
      </c>
      <c r="AH45" s="121">
        <v>278.18477171699999</v>
      </c>
      <c r="AI45" s="121">
        <v>372.93969546866668</v>
      </c>
      <c r="AJ45" s="121">
        <v>103.24544688033335</v>
      </c>
      <c r="AK45" s="121">
        <v>1607.6909191353334</v>
      </c>
      <c r="AL45" s="121">
        <v>151.87178911133333</v>
      </c>
      <c r="AM45" s="52">
        <v>795.49374961966669</v>
      </c>
      <c r="AN45" s="53">
        <v>121005.09222585201</v>
      </c>
      <c r="AO45" s="53">
        <v>292.41739508400002</v>
      </c>
      <c r="AP45" s="53">
        <v>26479.408116286999</v>
      </c>
      <c r="AQ45" s="122">
        <v>6294.8726289379993</v>
      </c>
      <c r="AR45" s="122">
        <v>7908.6037331070002</v>
      </c>
      <c r="AS45" s="122">
        <v>1828.125245099</v>
      </c>
      <c r="AT45" s="122">
        <v>1022.12246439</v>
      </c>
      <c r="AU45" s="122">
        <v>9425.6840447530012</v>
      </c>
      <c r="AV45" s="53">
        <v>22909.887235554997</v>
      </c>
      <c r="AW45" s="53">
        <v>58195.819707174007</v>
      </c>
      <c r="AX45" s="122">
        <v>15945.627497873</v>
      </c>
      <c r="AY45" s="122">
        <v>22062.526262038002</v>
      </c>
      <c r="AZ45" s="122">
        <v>4800.1802498890002</v>
      </c>
      <c r="BA45" s="122">
        <v>1892.8165276340001</v>
      </c>
      <c r="BB45" s="122">
        <v>1553.554742755</v>
      </c>
      <c r="BC45" s="122">
        <v>567.74040467700001</v>
      </c>
      <c r="BD45" s="122">
        <v>10368.238829966002</v>
      </c>
      <c r="BE45" s="122">
        <v>1005.135192342</v>
      </c>
      <c r="BF45" s="53">
        <v>13127.559771752</v>
      </c>
    </row>
    <row r="46" spans="1:58" s="105" customFormat="1" x14ac:dyDescent="0.25">
      <c r="A46" s="98" t="s">
        <v>173</v>
      </c>
      <c r="B46" s="99">
        <v>18224.340424253998</v>
      </c>
      <c r="C46" s="100">
        <v>50.725223055000001</v>
      </c>
      <c r="D46" s="100">
        <v>5199.8402976569996</v>
      </c>
      <c r="E46" s="101">
        <v>658.38736972599997</v>
      </c>
      <c r="F46" s="102">
        <v>908.93544474999999</v>
      </c>
      <c r="G46" s="102">
        <v>419.08353196899998</v>
      </c>
      <c r="H46" s="102">
        <v>1211.0919462960001</v>
      </c>
      <c r="I46" s="103">
        <v>2002.342004916</v>
      </c>
      <c r="J46" s="100">
        <v>5542.3795190029996</v>
      </c>
      <c r="K46" s="100">
        <v>6641.7197952300003</v>
      </c>
      <c r="L46" s="101">
        <v>1570.2288227920001</v>
      </c>
      <c r="M46" s="102">
        <v>2450.8776521179998</v>
      </c>
      <c r="N46" s="102">
        <v>210.84206409399999</v>
      </c>
      <c r="O46" s="102">
        <v>252.763760408</v>
      </c>
      <c r="P46" s="102">
        <v>380.373517644</v>
      </c>
      <c r="Q46" s="102">
        <v>117.915297684</v>
      </c>
      <c r="R46" s="102">
        <v>1532.8116190170001</v>
      </c>
      <c r="S46" s="102">
        <v>125.907061473</v>
      </c>
      <c r="T46" s="165">
        <v>789.67558930899997</v>
      </c>
      <c r="U46" s="100">
        <v>18665.865201608332</v>
      </c>
      <c r="V46" s="100">
        <v>57.552906398666664</v>
      </c>
      <c r="W46" s="100">
        <v>5370.5867066123328</v>
      </c>
      <c r="X46" s="120">
        <v>582.36889386799999</v>
      </c>
      <c r="Y46" s="120">
        <v>978.93915080433328</v>
      </c>
      <c r="Z46" s="120">
        <v>440.43674309033332</v>
      </c>
      <c r="AA46" s="120">
        <v>1228.1800963083333</v>
      </c>
      <c r="AB46" s="120">
        <v>2140.6618225413331</v>
      </c>
      <c r="AC46" s="100">
        <v>5475.9219514776669</v>
      </c>
      <c r="AD46" s="100">
        <v>6919.288262199334</v>
      </c>
      <c r="AE46" s="120">
        <v>1651.9005856820002</v>
      </c>
      <c r="AF46" s="120">
        <v>2499.3788879933331</v>
      </c>
      <c r="AG46" s="120">
        <v>238.34939093599999</v>
      </c>
      <c r="AH46" s="120">
        <v>281.89336143399998</v>
      </c>
      <c r="AI46" s="120">
        <v>346.01087900266663</v>
      </c>
      <c r="AJ46" s="120">
        <v>109.741031119</v>
      </c>
      <c r="AK46" s="120">
        <v>1641.3256543736668</v>
      </c>
      <c r="AL46" s="120">
        <v>150.68847165866669</v>
      </c>
      <c r="AM46" s="100">
        <v>842.51537492033333</v>
      </c>
      <c r="AN46" s="100">
        <v>115048.96936555</v>
      </c>
      <c r="AO46" s="100">
        <v>348.46198091400004</v>
      </c>
      <c r="AP46" s="100">
        <v>24419.595104366002</v>
      </c>
      <c r="AQ46" s="120">
        <v>5483.8200474619998</v>
      </c>
      <c r="AR46" s="120">
        <v>7509.9551475690005</v>
      </c>
      <c r="AS46" s="120">
        <v>1634.243877808</v>
      </c>
      <c r="AT46" s="120">
        <v>797.26076834399998</v>
      </c>
      <c r="AU46" s="120">
        <v>8994.3152631829998</v>
      </c>
      <c r="AV46" s="100">
        <v>22032.919475752002</v>
      </c>
      <c r="AW46" s="100">
        <v>54730.005035333015</v>
      </c>
      <c r="AX46" s="120">
        <v>14419.720355903</v>
      </c>
      <c r="AY46" s="120">
        <v>19267.934829573001</v>
      </c>
      <c r="AZ46" s="120">
        <v>4462.59198578</v>
      </c>
      <c r="BA46" s="120">
        <v>2403.824049415</v>
      </c>
      <c r="BB46" s="120">
        <v>1247.5836511540001</v>
      </c>
      <c r="BC46" s="120">
        <v>443.720212774</v>
      </c>
      <c r="BD46" s="120">
        <v>11223.531024402</v>
      </c>
      <c r="BE46" s="120">
        <v>1261.098926332</v>
      </c>
      <c r="BF46" s="100">
        <v>13517.987769185002</v>
      </c>
    </row>
    <row r="47" spans="1:58" s="29" customFormat="1" x14ac:dyDescent="0.25">
      <c r="A47" s="37" t="s">
        <v>174</v>
      </c>
      <c r="B47" s="59">
        <v>16511.204286808003</v>
      </c>
      <c r="C47" s="74">
        <v>55.872076217999997</v>
      </c>
      <c r="D47" s="74">
        <v>4620.6064707550004</v>
      </c>
      <c r="E47" s="60">
        <v>521.47983629400005</v>
      </c>
      <c r="F47" s="61">
        <v>928.920528246</v>
      </c>
      <c r="G47" s="61">
        <v>284.747085578</v>
      </c>
      <c r="H47" s="61">
        <v>1222.919115053</v>
      </c>
      <c r="I47" s="62">
        <v>1662.5399055840001</v>
      </c>
      <c r="J47" s="74">
        <v>5139.5472467019999</v>
      </c>
      <c r="K47" s="74">
        <v>6001.5992661939999</v>
      </c>
      <c r="L47" s="60">
        <v>1366.1815170330001</v>
      </c>
      <c r="M47" s="61">
        <v>2328.5762472380002</v>
      </c>
      <c r="N47" s="61">
        <v>174.61947257200001</v>
      </c>
      <c r="O47" s="61">
        <v>194.396765504</v>
      </c>
      <c r="P47" s="61">
        <v>316.79185489399998</v>
      </c>
      <c r="Q47" s="61">
        <v>102.754138821</v>
      </c>
      <c r="R47" s="61">
        <v>1426.3809675299999</v>
      </c>
      <c r="S47" s="61">
        <v>91.898302602000001</v>
      </c>
      <c r="T47" s="164">
        <v>693.57922693900002</v>
      </c>
      <c r="U47" s="52">
        <v>17002.864651459331</v>
      </c>
      <c r="V47" s="52">
        <v>56.399742281999998</v>
      </c>
      <c r="W47" s="52">
        <v>4720.7780406243337</v>
      </c>
      <c r="X47" s="121">
        <v>523.43724009933339</v>
      </c>
      <c r="Y47" s="121">
        <v>949.732207657</v>
      </c>
      <c r="Z47" s="121">
        <v>327.94449264499997</v>
      </c>
      <c r="AA47" s="121">
        <v>1189.1387926033333</v>
      </c>
      <c r="AB47" s="121">
        <v>1730.5253076196668</v>
      </c>
      <c r="AC47" s="52">
        <v>5074.4128517913332</v>
      </c>
      <c r="AD47" s="52">
        <v>6353.7059985623346</v>
      </c>
      <c r="AE47" s="121">
        <v>1514.543696</v>
      </c>
      <c r="AF47" s="121">
        <v>2414.7045787396669</v>
      </c>
      <c r="AG47" s="121">
        <v>203.80660740966667</v>
      </c>
      <c r="AH47" s="121">
        <v>215.79099993133332</v>
      </c>
      <c r="AI47" s="121">
        <v>347.00269136133335</v>
      </c>
      <c r="AJ47" s="121">
        <v>114.49429043033332</v>
      </c>
      <c r="AK47" s="121">
        <v>1416.747699322</v>
      </c>
      <c r="AL47" s="121">
        <v>126.61543536800001</v>
      </c>
      <c r="AM47" s="52">
        <v>797.56801819933332</v>
      </c>
      <c r="AN47" s="53">
        <v>108964.959052538</v>
      </c>
      <c r="AO47" s="53">
        <v>247.20908521299998</v>
      </c>
      <c r="AP47" s="53">
        <v>22725.938181625002</v>
      </c>
      <c r="AQ47" s="122">
        <v>4992.358222459</v>
      </c>
      <c r="AR47" s="122">
        <v>7555.3207189289997</v>
      </c>
      <c r="AS47" s="122">
        <v>1374.7374638060001</v>
      </c>
      <c r="AT47" s="122">
        <v>983.44695696100007</v>
      </c>
      <c r="AU47" s="122">
        <v>7820.07481947</v>
      </c>
      <c r="AV47" s="53">
        <v>21965.316841838001</v>
      </c>
      <c r="AW47" s="53">
        <v>51504.163694474999</v>
      </c>
      <c r="AX47" s="122">
        <v>13808.802700930999</v>
      </c>
      <c r="AY47" s="122">
        <v>19512.78782473</v>
      </c>
      <c r="AZ47" s="122">
        <v>4439.0088104099996</v>
      </c>
      <c r="BA47" s="122">
        <v>1537.5690272649999</v>
      </c>
      <c r="BB47" s="122">
        <v>1680.0415559039998</v>
      </c>
      <c r="BC47" s="122">
        <v>571.28345668199995</v>
      </c>
      <c r="BD47" s="122">
        <v>8868.1778215570012</v>
      </c>
      <c r="BE47" s="122">
        <v>1086.492496996</v>
      </c>
      <c r="BF47" s="53">
        <v>12522.331249387</v>
      </c>
    </row>
    <row r="48" spans="1:58" s="29" customFormat="1" x14ac:dyDescent="0.25">
      <c r="A48" s="37" t="s">
        <v>175</v>
      </c>
      <c r="B48" s="59">
        <v>16859.502397782999</v>
      </c>
      <c r="C48" s="74">
        <v>42.527406296000002</v>
      </c>
      <c r="D48" s="74">
        <v>4437.7462729830004</v>
      </c>
      <c r="E48" s="60">
        <v>479.06267730899998</v>
      </c>
      <c r="F48" s="61">
        <v>981.02140905800002</v>
      </c>
      <c r="G48" s="61">
        <v>342.84015607800001</v>
      </c>
      <c r="H48" s="61">
        <v>994.05335649400001</v>
      </c>
      <c r="I48" s="62">
        <v>1640.7686740439999</v>
      </c>
      <c r="J48" s="74">
        <v>4994.6825814570002</v>
      </c>
      <c r="K48" s="74">
        <v>6569.8332248420002</v>
      </c>
      <c r="L48" s="60">
        <v>1847.20903183</v>
      </c>
      <c r="M48" s="61">
        <v>2487.618016078</v>
      </c>
      <c r="N48" s="61">
        <v>194.54853792599999</v>
      </c>
      <c r="O48" s="61">
        <v>193.38104925499999</v>
      </c>
      <c r="P48" s="61">
        <v>295.00558400900002</v>
      </c>
      <c r="Q48" s="61">
        <v>91.322190849999998</v>
      </c>
      <c r="R48" s="61">
        <v>1361.5190960980001</v>
      </c>
      <c r="S48" s="61">
        <v>99.229718796</v>
      </c>
      <c r="T48" s="164">
        <v>814.71291220499995</v>
      </c>
      <c r="U48" s="52">
        <v>16601.103859027</v>
      </c>
      <c r="V48" s="52">
        <v>44.983596466333331</v>
      </c>
      <c r="W48" s="52">
        <v>4485.6078250353339</v>
      </c>
      <c r="X48" s="121">
        <v>484.06235704766669</v>
      </c>
      <c r="Y48" s="121">
        <v>931.93142159399997</v>
      </c>
      <c r="Z48" s="121">
        <v>321.70445198433339</v>
      </c>
      <c r="AA48" s="121">
        <v>1074.5950157476666</v>
      </c>
      <c r="AB48" s="121">
        <v>1673.3145786616667</v>
      </c>
      <c r="AC48" s="52">
        <v>4884.772019050667</v>
      </c>
      <c r="AD48" s="52">
        <v>6363.433950056</v>
      </c>
      <c r="AE48" s="121">
        <v>1656.8748445593335</v>
      </c>
      <c r="AF48" s="121">
        <v>2483.8151500146669</v>
      </c>
      <c r="AG48" s="121">
        <v>205.54108783900003</v>
      </c>
      <c r="AH48" s="121">
        <v>203.920882971</v>
      </c>
      <c r="AI48" s="121">
        <v>301.87511678599998</v>
      </c>
      <c r="AJ48" s="121">
        <v>97.886140007666654</v>
      </c>
      <c r="AK48" s="121">
        <v>1321.6302393806666</v>
      </c>
      <c r="AL48" s="121">
        <v>91.890488497666681</v>
      </c>
      <c r="AM48" s="52">
        <v>822.30646841866655</v>
      </c>
      <c r="AN48" s="53">
        <v>105818.55841456601</v>
      </c>
      <c r="AO48" s="53">
        <v>243.57375809600001</v>
      </c>
      <c r="AP48" s="53">
        <v>21025.986006810002</v>
      </c>
      <c r="AQ48" s="122">
        <v>4229.4530282010001</v>
      </c>
      <c r="AR48" s="122">
        <v>7072.899909574</v>
      </c>
      <c r="AS48" s="122">
        <v>1333.6889670780001</v>
      </c>
      <c r="AT48" s="122">
        <v>767.8026021789999</v>
      </c>
      <c r="AU48" s="122">
        <v>7622.1414997779993</v>
      </c>
      <c r="AV48" s="53">
        <v>20193.949508525999</v>
      </c>
      <c r="AW48" s="53">
        <v>51434.368405218993</v>
      </c>
      <c r="AX48" s="122">
        <v>16142.900241810001</v>
      </c>
      <c r="AY48" s="122">
        <v>19128.053746901001</v>
      </c>
      <c r="AZ48" s="122">
        <v>3975.4524485000002</v>
      </c>
      <c r="BA48" s="122">
        <v>1376.9770810479999</v>
      </c>
      <c r="BB48" s="122">
        <v>1689.8818277199998</v>
      </c>
      <c r="BC48" s="122">
        <v>489.60695083299993</v>
      </c>
      <c r="BD48" s="122">
        <v>7871.1261985869996</v>
      </c>
      <c r="BE48" s="122">
        <v>760.36990981999998</v>
      </c>
      <c r="BF48" s="53">
        <v>12920.680735915001</v>
      </c>
    </row>
    <row r="49" spans="1:58" s="29" customFormat="1" x14ac:dyDescent="0.25">
      <c r="A49" s="37" t="s">
        <v>176</v>
      </c>
      <c r="B49" s="59">
        <v>17396.309012050999</v>
      </c>
      <c r="C49" s="74">
        <v>44.867742174999997</v>
      </c>
      <c r="D49" s="74">
        <v>4463.137075652</v>
      </c>
      <c r="E49" s="60">
        <v>515.30038154199997</v>
      </c>
      <c r="F49" s="61">
        <v>955.18308609299993</v>
      </c>
      <c r="G49" s="61">
        <v>402.84512523400002</v>
      </c>
      <c r="H49" s="61">
        <v>788.74020407099999</v>
      </c>
      <c r="I49" s="62">
        <v>1801.0682787119999</v>
      </c>
      <c r="J49" s="74">
        <v>4933.0591507950003</v>
      </c>
      <c r="K49" s="74">
        <v>7054.8112485459997</v>
      </c>
      <c r="L49" s="60">
        <v>1840.2367542919999</v>
      </c>
      <c r="M49" s="61">
        <v>2771.2873461489999</v>
      </c>
      <c r="N49" s="61">
        <v>197.96070045299999</v>
      </c>
      <c r="O49" s="61">
        <v>180.572833051</v>
      </c>
      <c r="P49" s="61">
        <v>352.93158703400002</v>
      </c>
      <c r="Q49" s="61">
        <v>86.073987857000006</v>
      </c>
      <c r="R49" s="61">
        <v>1505.349056127</v>
      </c>
      <c r="S49" s="61">
        <v>120.398983583</v>
      </c>
      <c r="T49" s="164">
        <v>900.43379488300002</v>
      </c>
      <c r="U49" s="52">
        <v>17674.583868645666</v>
      </c>
      <c r="V49" s="52">
        <v>46.815470001333331</v>
      </c>
      <c r="W49" s="52">
        <v>4662.0455232049999</v>
      </c>
      <c r="X49" s="121">
        <v>514.68691290666663</v>
      </c>
      <c r="Y49" s="121">
        <v>949.39778036600001</v>
      </c>
      <c r="Z49" s="121">
        <v>397.43009944200003</v>
      </c>
      <c r="AA49" s="121">
        <v>1080.3382937496665</v>
      </c>
      <c r="AB49" s="121">
        <v>1720.1924367406666</v>
      </c>
      <c r="AC49" s="52">
        <v>4972.0856363136672</v>
      </c>
      <c r="AD49" s="52">
        <v>7116.2696383303328</v>
      </c>
      <c r="AE49" s="121">
        <v>2119.2350007826667</v>
      </c>
      <c r="AF49" s="121">
        <v>2586.6489946520001</v>
      </c>
      <c r="AG49" s="121">
        <v>211.97616063700002</v>
      </c>
      <c r="AH49" s="121">
        <v>252.74692086133336</v>
      </c>
      <c r="AI49" s="121">
        <v>303.90035738466668</v>
      </c>
      <c r="AJ49" s="121">
        <v>91.184317283333328</v>
      </c>
      <c r="AK49" s="121">
        <v>1432.5253167003332</v>
      </c>
      <c r="AL49" s="121">
        <v>118.05257002899999</v>
      </c>
      <c r="AM49" s="52">
        <v>877.36760079533326</v>
      </c>
      <c r="AN49" s="53">
        <v>109405.47205378</v>
      </c>
      <c r="AO49" s="53">
        <v>231.07306015399999</v>
      </c>
      <c r="AP49" s="53">
        <v>21905.422469110003</v>
      </c>
      <c r="AQ49" s="122">
        <v>4470.9036253839995</v>
      </c>
      <c r="AR49" s="122">
        <v>7155.1146514030006</v>
      </c>
      <c r="AS49" s="122">
        <v>1669.759762662</v>
      </c>
      <c r="AT49" s="122">
        <v>772.94496626200009</v>
      </c>
      <c r="AU49" s="122">
        <v>7836.6994633989998</v>
      </c>
      <c r="AV49" s="53">
        <v>20658.819195684002</v>
      </c>
      <c r="AW49" s="53">
        <v>52083.54782832499</v>
      </c>
      <c r="AX49" s="122">
        <v>15722.680640315</v>
      </c>
      <c r="AY49" s="122">
        <v>19311.589766409001</v>
      </c>
      <c r="AZ49" s="122">
        <v>4121.2270230169997</v>
      </c>
      <c r="BA49" s="122">
        <v>1370.463123817</v>
      </c>
      <c r="BB49" s="122">
        <v>1609.5399043510001</v>
      </c>
      <c r="BC49" s="122">
        <v>560.89421362300004</v>
      </c>
      <c r="BD49" s="122">
        <v>8479.1090241970014</v>
      </c>
      <c r="BE49" s="122">
        <v>908.04413259600005</v>
      </c>
      <c r="BF49" s="53">
        <v>14526.609500507</v>
      </c>
    </row>
    <row r="50" spans="1:58" s="105" customFormat="1" x14ac:dyDescent="0.25">
      <c r="A50" s="98" t="s">
        <v>177</v>
      </c>
      <c r="B50" s="99">
        <v>17518.483478676</v>
      </c>
      <c r="C50" s="100">
        <v>59.479324761999997</v>
      </c>
      <c r="D50" s="100">
        <v>4672.148895753</v>
      </c>
      <c r="E50" s="101">
        <v>505.13385914100002</v>
      </c>
      <c r="F50" s="102">
        <v>963.70391928499998</v>
      </c>
      <c r="G50" s="102">
        <v>468.222452041</v>
      </c>
      <c r="H50" s="102">
        <v>721.92147714299995</v>
      </c>
      <c r="I50" s="103">
        <v>2013.167188143</v>
      </c>
      <c r="J50" s="100">
        <v>5079.2526852299998</v>
      </c>
      <c r="K50" s="100">
        <v>6881.7047003349999</v>
      </c>
      <c r="L50" s="101">
        <v>1814.105787942</v>
      </c>
      <c r="M50" s="102">
        <v>2713.2291481739999</v>
      </c>
      <c r="N50" s="102">
        <v>194.09856538599999</v>
      </c>
      <c r="O50" s="102">
        <v>196.27977962099999</v>
      </c>
      <c r="P50" s="102">
        <v>325.53376387899999</v>
      </c>
      <c r="Q50" s="102">
        <v>83.269737715999995</v>
      </c>
      <c r="R50" s="102">
        <v>1436.9058583359999</v>
      </c>
      <c r="S50" s="102">
        <v>118.282059281</v>
      </c>
      <c r="T50" s="165">
        <v>825.89787259599996</v>
      </c>
      <c r="U50" s="100">
        <v>17109.740350319666</v>
      </c>
      <c r="V50" s="100">
        <v>53.860593313666662</v>
      </c>
      <c r="W50" s="100">
        <v>4610.1764659720002</v>
      </c>
      <c r="X50" s="120">
        <v>502.38563887733335</v>
      </c>
      <c r="Y50" s="120">
        <v>969.86876315633333</v>
      </c>
      <c r="Z50" s="120">
        <v>446.71893134033331</v>
      </c>
      <c r="AA50" s="120">
        <v>825.86964276233323</v>
      </c>
      <c r="AB50" s="120">
        <v>1865.3334898356668</v>
      </c>
      <c r="AC50" s="100">
        <v>4813.4970889713331</v>
      </c>
      <c r="AD50" s="100">
        <v>6781.3427308013324</v>
      </c>
      <c r="AE50" s="120">
        <v>1838.0857769206668</v>
      </c>
      <c r="AF50" s="120">
        <v>2601.695019014333</v>
      </c>
      <c r="AG50" s="120">
        <v>203.963251778</v>
      </c>
      <c r="AH50" s="120">
        <v>200.950636613</v>
      </c>
      <c r="AI50" s="120">
        <v>312.86367770233329</v>
      </c>
      <c r="AJ50" s="120">
        <v>87.378051220333347</v>
      </c>
      <c r="AK50" s="120">
        <v>1425.5122438513333</v>
      </c>
      <c r="AL50" s="120">
        <v>110.89407370133334</v>
      </c>
      <c r="AM50" s="100">
        <v>850.8634712613333</v>
      </c>
      <c r="AN50" s="100">
        <v>112655.549863473</v>
      </c>
      <c r="AO50" s="100">
        <v>350.67151091400001</v>
      </c>
      <c r="AP50" s="100">
        <v>23279.933602385005</v>
      </c>
      <c r="AQ50" s="120">
        <v>4725.993976316</v>
      </c>
      <c r="AR50" s="120">
        <v>7949.2343293690001</v>
      </c>
      <c r="AS50" s="120">
        <v>1702.5489385569999</v>
      </c>
      <c r="AT50" s="120">
        <v>640.73026626199999</v>
      </c>
      <c r="AU50" s="120">
        <v>8261.4260918809996</v>
      </c>
      <c r="AV50" s="100">
        <v>20190.966275635998</v>
      </c>
      <c r="AW50" s="100">
        <v>54441.128948682999</v>
      </c>
      <c r="AX50" s="120">
        <v>16741.025712906001</v>
      </c>
      <c r="AY50" s="120">
        <v>19528.326847042001</v>
      </c>
      <c r="AZ50" s="120">
        <v>3892.4545498469997</v>
      </c>
      <c r="BA50" s="120">
        <v>2218.94287201</v>
      </c>
      <c r="BB50" s="120">
        <v>1628.963978149</v>
      </c>
      <c r="BC50" s="120">
        <v>614.53281989899995</v>
      </c>
      <c r="BD50" s="120">
        <v>9108.0968796699999</v>
      </c>
      <c r="BE50" s="120">
        <v>708.78528916000005</v>
      </c>
      <c r="BF50" s="100">
        <v>14392.849525854999</v>
      </c>
    </row>
    <row r="51" spans="1:58" s="29" customFormat="1" x14ac:dyDescent="0.25">
      <c r="A51" s="37" t="s">
        <v>178</v>
      </c>
      <c r="B51" s="59">
        <v>17883.604909750997</v>
      </c>
      <c r="C51" s="74">
        <v>108.166827747</v>
      </c>
      <c r="D51" s="74">
        <v>5078.8451327429993</v>
      </c>
      <c r="E51" s="60">
        <v>510.11589962800002</v>
      </c>
      <c r="F51" s="61">
        <v>1102.67878963</v>
      </c>
      <c r="G51" s="61">
        <v>503.58720101599999</v>
      </c>
      <c r="H51" s="61">
        <v>729.70589464199998</v>
      </c>
      <c r="I51" s="62">
        <v>2232.7573478270001</v>
      </c>
      <c r="J51" s="74">
        <v>4984.5813230519998</v>
      </c>
      <c r="K51" s="74">
        <v>6908.8888078369991</v>
      </c>
      <c r="L51" s="60">
        <v>1635.3506663989999</v>
      </c>
      <c r="M51" s="61">
        <v>2642.4215311490002</v>
      </c>
      <c r="N51" s="61">
        <v>232.69164436200001</v>
      </c>
      <c r="O51" s="61">
        <v>259.90717918399997</v>
      </c>
      <c r="P51" s="61">
        <v>335.65066651299998</v>
      </c>
      <c r="Q51" s="61">
        <v>94.450572253999994</v>
      </c>
      <c r="R51" s="61">
        <v>1584.7081696990001</v>
      </c>
      <c r="S51" s="61">
        <v>123.70837827699999</v>
      </c>
      <c r="T51" s="164">
        <v>803.12281837199998</v>
      </c>
      <c r="U51" s="52">
        <v>17190.26429951</v>
      </c>
      <c r="V51" s="52">
        <v>96.830449757999986</v>
      </c>
      <c r="W51" s="52">
        <v>4780.6396102906665</v>
      </c>
      <c r="X51" s="121">
        <v>530.9479955546667</v>
      </c>
      <c r="Y51" s="121">
        <v>1060.9282783250001</v>
      </c>
      <c r="Z51" s="121">
        <v>458.91828260033338</v>
      </c>
      <c r="AA51" s="121">
        <v>674.54199501266669</v>
      </c>
      <c r="AB51" s="121">
        <v>2055.3030587979997</v>
      </c>
      <c r="AC51" s="52">
        <v>4700.7293222423332</v>
      </c>
      <c r="AD51" s="52">
        <v>6708.3153325253334</v>
      </c>
      <c r="AE51" s="121">
        <v>1666.2027274290001</v>
      </c>
      <c r="AF51" s="121">
        <v>2508.6726725246667</v>
      </c>
      <c r="AG51" s="121">
        <v>219.36880800300003</v>
      </c>
      <c r="AH51" s="121">
        <v>235.29976662633331</v>
      </c>
      <c r="AI51" s="121">
        <v>313.0461660426667</v>
      </c>
      <c r="AJ51" s="121">
        <v>89.524946450000002</v>
      </c>
      <c r="AK51" s="121">
        <v>1551.4574749013334</v>
      </c>
      <c r="AL51" s="121">
        <v>124.74277054833334</v>
      </c>
      <c r="AM51" s="52">
        <v>903.74958469366663</v>
      </c>
      <c r="AN51" s="53">
        <v>113034.395718474</v>
      </c>
      <c r="AO51" s="53">
        <v>616.00527144500006</v>
      </c>
      <c r="AP51" s="53">
        <v>23910.030404907</v>
      </c>
      <c r="AQ51" s="122">
        <v>4893.299380941</v>
      </c>
      <c r="AR51" s="122">
        <v>8164.8579876160002</v>
      </c>
      <c r="AS51" s="122">
        <v>1573.5508000300001</v>
      </c>
      <c r="AT51" s="122">
        <v>652.49572347999992</v>
      </c>
      <c r="AU51" s="122">
        <v>8625.8265128399999</v>
      </c>
      <c r="AV51" s="53">
        <v>20184.881275537002</v>
      </c>
      <c r="AW51" s="53">
        <v>53714.425956329993</v>
      </c>
      <c r="AX51" s="122">
        <v>14983.665544830999</v>
      </c>
      <c r="AY51" s="122">
        <v>19139.760462536</v>
      </c>
      <c r="AZ51" s="122">
        <v>4252.0631063090004</v>
      </c>
      <c r="BA51" s="122">
        <v>1693.1298768500001</v>
      </c>
      <c r="BB51" s="122">
        <v>1758.1631840080001</v>
      </c>
      <c r="BC51" s="122">
        <v>476.36236516600002</v>
      </c>
      <c r="BD51" s="122">
        <v>10646.892138343999</v>
      </c>
      <c r="BE51" s="122">
        <v>764.38927828600004</v>
      </c>
      <c r="BF51" s="53">
        <v>14609.052810254998</v>
      </c>
    </row>
    <row r="52" spans="1:58" s="29" customFormat="1" x14ac:dyDescent="0.25">
      <c r="A52" s="37" t="s">
        <v>179</v>
      </c>
      <c r="B52" s="59">
        <v>18916.061732899001</v>
      </c>
      <c r="C52" s="74">
        <v>95.022582688</v>
      </c>
      <c r="D52" s="74">
        <v>5441.2978092960002</v>
      </c>
      <c r="E52" s="60">
        <v>593.29001993199995</v>
      </c>
      <c r="F52" s="61">
        <v>1180.379747186</v>
      </c>
      <c r="G52" s="61">
        <v>578.96400582800004</v>
      </c>
      <c r="H52" s="61">
        <v>669.55736858499995</v>
      </c>
      <c r="I52" s="62">
        <v>2419.1066677650001</v>
      </c>
      <c r="J52" s="74">
        <v>5296.159217376</v>
      </c>
      <c r="K52" s="74">
        <v>7220.675220733001</v>
      </c>
      <c r="L52" s="60">
        <v>1609.8366280729999</v>
      </c>
      <c r="M52" s="61">
        <v>2827.9537750200002</v>
      </c>
      <c r="N52" s="61">
        <v>238.31991325199999</v>
      </c>
      <c r="O52" s="61">
        <v>212.421086301</v>
      </c>
      <c r="P52" s="61">
        <v>389.147297708</v>
      </c>
      <c r="Q52" s="61">
        <v>96.727739851999999</v>
      </c>
      <c r="R52" s="61">
        <v>1719.253064107</v>
      </c>
      <c r="S52" s="61">
        <v>127.01571642</v>
      </c>
      <c r="T52" s="164">
        <v>862.90690280599995</v>
      </c>
      <c r="U52" s="52">
        <v>18642.005875720333</v>
      </c>
      <c r="V52" s="52">
        <v>90.106184945333325</v>
      </c>
      <c r="W52" s="52">
        <v>5315.3281394139995</v>
      </c>
      <c r="X52" s="121">
        <v>551.35259343500002</v>
      </c>
      <c r="Y52" s="121">
        <v>1180.3506825743334</v>
      </c>
      <c r="Z52" s="121">
        <v>557.21081399466664</v>
      </c>
      <c r="AA52" s="121">
        <v>663.30989494566666</v>
      </c>
      <c r="AB52" s="121">
        <v>2363.1041544643335</v>
      </c>
      <c r="AC52" s="52">
        <v>5167.1833841420002</v>
      </c>
      <c r="AD52" s="52">
        <v>7155.2413359690008</v>
      </c>
      <c r="AE52" s="121">
        <v>1684.6014351430001</v>
      </c>
      <c r="AF52" s="121">
        <v>2770.3361839700005</v>
      </c>
      <c r="AG52" s="121">
        <v>254.62475851966667</v>
      </c>
      <c r="AH52" s="121">
        <v>229.11646340433333</v>
      </c>
      <c r="AI52" s="121">
        <v>331.93174716133336</v>
      </c>
      <c r="AJ52" s="121">
        <v>105.69430166766666</v>
      </c>
      <c r="AK52" s="121">
        <v>1645.7855042026667</v>
      </c>
      <c r="AL52" s="121">
        <v>133.15094190033335</v>
      </c>
      <c r="AM52" s="52">
        <v>914.14683124999999</v>
      </c>
      <c r="AN52" s="53">
        <v>118471.466498811</v>
      </c>
      <c r="AO52" s="53">
        <v>452.52918204100001</v>
      </c>
      <c r="AP52" s="53">
        <v>25441.403637160001</v>
      </c>
      <c r="AQ52" s="122">
        <v>4716.2702455299996</v>
      </c>
      <c r="AR52" s="122">
        <v>8963.422617532</v>
      </c>
      <c r="AS52" s="122">
        <v>1745.6940094850002</v>
      </c>
      <c r="AT52" s="122">
        <v>677.96546109999997</v>
      </c>
      <c r="AU52" s="122">
        <v>9338.0513035129989</v>
      </c>
      <c r="AV52" s="53">
        <v>21777.992011638999</v>
      </c>
      <c r="AW52" s="53">
        <v>55892.19049317301</v>
      </c>
      <c r="AX52" s="122">
        <v>15497.988657573002</v>
      </c>
      <c r="AY52" s="122">
        <v>19817.525239800001</v>
      </c>
      <c r="AZ52" s="122">
        <v>4786.6910413599999</v>
      </c>
      <c r="BA52" s="122">
        <v>1666.6193020810001</v>
      </c>
      <c r="BB52" s="122">
        <v>1882.6611886189999</v>
      </c>
      <c r="BC52" s="122">
        <v>584.464060647</v>
      </c>
      <c r="BD52" s="122">
        <v>10788.191370853001</v>
      </c>
      <c r="BE52" s="122">
        <v>868.04963224000005</v>
      </c>
      <c r="BF52" s="53">
        <v>14907.351174798001</v>
      </c>
    </row>
    <row r="53" spans="1:58" s="29" customFormat="1" x14ac:dyDescent="0.25">
      <c r="A53" s="37" t="s">
        <v>180</v>
      </c>
      <c r="B53" s="59">
        <v>19352.763469995996</v>
      </c>
      <c r="C53" s="74">
        <v>80.908919036</v>
      </c>
      <c r="D53" s="74">
        <v>5505.6141498849993</v>
      </c>
      <c r="E53" s="60">
        <v>577.17620256299995</v>
      </c>
      <c r="F53" s="61">
        <v>1173.8232063170001</v>
      </c>
      <c r="G53" s="61">
        <v>579.60832776100006</v>
      </c>
      <c r="H53" s="61">
        <v>655.70130948400003</v>
      </c>
      <c r="I53" s="62">
        <v>2519.3051037599998</v>
      </c>
      <c r="J53" s="74">
        <v>5557.0365763159998</v>
      </c>
      <c r="K53" s="74">
        <v>7278.301739442999</v>
      </c>
      <c r="L53" s="60">
        <v>1748.3119060670001</v>
      </c>
      <c r="M53" s="61">
        <v>2838.8871549619998</v>
      </c>
      <c r="N53" s="61">
        <v>206.76194849399999</v>
      </c>
      <c r="O53" s="61">
        <v>236.36988738700001</v>
      </c>
      <c r="P53" s="61">
        <v>343.54814363999998</v>
      </c>
      <c r="Q53" s="61">
        <v>101.207737736</v>
      </c>
      <c r="R53" s="61">
        <v>1682.7269187270001</v>
      </c>
      <c r="S53" s="61">
        <v>120.48804242999999</v>
      </c>
      <c r="T53" s="164">
        <v>930.90208531600001</v>
      </c>
      <c r="U53" s="52">
        <v>18600.918795024001</v>
      </c>
      <c r="V53" s="52">
        <v>75.871123028333329</v>
      </c>
      <c r="W53" s="52">
        <v>5351.8251006076671</v>
      </c>
      <c r="X53" s="121">
        <v>553.07422369266669</v>
      </c>
      <c r="Y53" s="121">
        <v>1173.0102947076668</v>
      </c>
      <c r="Z53" s="121">
        <v>542.45981139966671</v>
      </c>
      <c r="AA53" s="121">
        <v>709.14737401700006</v>
      </c>
      <c r="AB53" s="121">
        <v>2374.1333967906667</v>
      </c>
      <c r="AC53" s="52">
        <v>5148.1797335636666</v>
      </c>
      <c r="AD53" s="52">
        <v>7114.5913593483338</v>
      </c>
      <c r="AE53" s="121">
        <v>1694.6507879106666</v>
      </c>
      <c r="AF53" s="121">
        <v>2792.3662835970003</v>
      </c>
      <c r="AG53" s="121">
        <v>262.70174322133334</v>
      </c>
      <c r="AH53" s="121">
        <v>229.9820718266667</v>
      </c>
      <c r="AI53" s="121">
        <v>307.28914825833334</v>
      </c>
      <c r="AJ53" s="121">
        <v>89.581046952999998</v>
      </c>
      <c r="AK53" s="121">
        <v>1615.0691072846666</v>
      </c>
      <c r="AL53" s="121">
        <v>122.95117029666666</v>
      </c>
      <c r="AM53" s="52">
        <v>910.45147847599992</v>
      </c>
      <c r="AN53" s="53">
        <v>118858.32822687899</v>
      </c>
      <c r="AO53" s="53">
        <v>388.69357054299996</v>
      </c>
      <c r="AP53" s="53">
        <v>25253.595658185001</v>
      </c>
      <c r="AQ53" s="122">
        <v>4620.827228049</v>
      </c>
      <c r="AR53" s="122">
        <v>8670.3196489590009</v>
      </c>
      <c r="AS53" s="122">
        <v>1426.236317846</v>
      </c>
      <c r="AT53" s="122">
        <v>688.74097738599994</v>
      </c>
      <c r="AU53" s="122">
        <v>9847.4714859449996</v>
      </c>
      <c r="AV53" s="53">
        <v>21564.733171024</v>
      </c>
      <c r="AW53" s="53">
        <v>56175.647241247003</v>
      </c>
      <c r="AX53" s="122">
        <v>15754.908044204001</v>
      </c>
      <c r="AY53" s="122">
        <v>20256.298515666</v>
      </c>
      <c r="AZ53" s="122">
        <v>4691.1187013910003</v>
      </c>
      <c r="BA53" s="122">
        <v>1932.8733326749998</v>
      </c>
      <c r="BB53" s="122">
        <v>1101.9576970860001</v>
      </c>
      <c r="BC53" s="122">
        <v>560.05292281599998</v>
      </c>
      <c r="BD53" s="122">
        <v>11156.274916263001</v>
      </c>
      <c r="BE53" s="122">
        <v>722.16311114600001</v>
      </c>
      <c r="BF53" s="53">
        <v>15475.658585879999</v>
      </c>
    </row>
    <row r="54" spans="1:58" s="105" customFormat="1" x14ac:dyDescent="0.25">
      <c r="A54" s="98" t="s">
        <v>181</v>
      </c>
      <c r="B54" s="99">
        <v>19255.885579666003</v>
      </c>
      <c r="C54" s="100">
        <v>77.358513447000007</v>
      </c>
      <c r="D54" s="100">
        <v>5678.3231197590003</v>
      </c>
      <c r="E54" s="101">
        <v>581.70741522599997</v>
      </c>
      <c r="F54" s="102">
        <v>1083.811914874</v>
      </c>
      <c r="G54" s="102">
        <v>692.23952477900002</v>
      </c>
      <c r="H54" s="102">
        <v>879.85815686599994</v>
      </c>
      <c r="I54" s="103">
        <v>2440.7061080140002</v>
      </c>
      <c r="J54" s="100">
        <v>5385.9103453830003</v>
      </c>
      <c r="K54" s="100">
        <v>7228.9829198790021</v>
      </c>
      <c r="L54" s="101">
        <v>1623.0447132270001</v>
      </c>
      <c r="M54" s="102">
        <v>2824.1688579870001</v>
      </c>
      <c r="N54" s="102">
        <v>237.07492057799999</v>
      </c>
      <c r="O54" s="102">
        <v>261.19559479100002</v>
      </c>
      <c r="P54" s="102">
        <v>341.62186750900003</v>
      </c>
      <c r="Q54" s="102">
        <v>101.23977152800001</v>
      </c>
      <c r="R54" s="102">
        <v>1743.520397907</v>
      </c>
      <c r="S54" s="102">
        <v>97.116796351999994</v>
      </c>
      <c r="T54" s="165">
        <v>885.310681198</v>
      </c>
      <c r="U54" s="100">
        <v>19056.343698048335</v>
      </c>
      <c r="V54" s="100">
        <v>69.814176959333324</v>
      </c>
      <c r="W54" s="100">
        <v>5478.4346924496667</v>
      </c>
      <c r="X54" s="120">
        <v>524.03502293933332</v>
      </c>
      <c r="Y54" s="120">
        <v>1118.1150415436666</v>
      </c>
      <c r="Z54" s="120">
        <v>643.83049073099994</v>
      </c>
      <c r="AA54" s="120">
        <v>819.39585714766656</v>
      </c>
      <c r="AB54" s="120">
        <v>2373.0582800880002</v>
      </c>
      <c r="AC54" s="100">
        <v>5204.8997910566659</v>
      </c>
      <c r="AD54" s="100">
        <v>7356.3791480986665</v>
      </c>
      <c r="AE54" s="120">
        <v>1662.5108449290001</v>
      </c>
      <c r="AF54" s="120">
        <v>2860.8051631463336</v>
      </c>
      <c r="AG54" s="120">
        <v>244.58094647400003</v>
      </c>
      <c r="AH54" s="120">
        <v>257.15640211533332</v>
      </c>
      <c r="AI54" s="120">
        <v>335.11899516166665</v>
      </c>
      <c r="AJ54" s="120">
        <v>98.593452968666668</v>
      </c>
      <c r="AK54" s="120">
        <v>1778.9084894600001</v>
      </c>
      <c r="AL54" s="120">
        <v>118.70485384366667</v>
      </c>
      <c r="AM54" s="100">
        <v>946.81588948399997</v>
      </c>
      <c r="AN54" s="100">
        <v>119319.29527025801</v>
      </c>
      <c r="AO54" s="100">
        <v>457.274212073</v>
      </c>
      <c r="AP54" s="100">
        <v>24974.804305319001</v>
      </c>
      <c r="AQ54" s="120">
        <v>4642.9063526760001</v>
      </c>
      <c r="AR54" s="120">
        <v>7901.8355773580006</v>
      </c>
      <c r="AS54" s="120">
        <v>1759.675975915</v>
      </c>
      <c r="AT54" s="120">
        <v>939.91127741299999</v>
      </c>
      <c r="AU54" s="120">
        <v>9730.4751219570007</v>
      </c>
      <c r="AV54" s="100">
        <v>20961.416672957999</v>
      </c>
      <c r="AW54" s="100">
        <v>56427.003461122004</v>
      </c>
      <c r="AX54" s="120">
        <v>14043.319766776</v>
      </c>
      <c r="AY54" s="120">
        <v>21124.305965377</v>
      </c>
      <c r="AZ54" s="120">
        <v>4345.7733546899999</v>
      </c>
      <c r="BA54" s="120">
        <v>1938.818623806</v>
      </c>
      <c r="BB54" s="120">
        <v>1817.8341803939998</v>
      </c>
      <c r="BC54" s="120">
        <v>636.94836478899992</v>
      </c>
      <c r="BD54" s="120">
        <v>11819.545837939</v>
      </c>
      <c r="BE54" s="120">
        <v>700.45736735100002</v>
      </c>
      <c r="BF54" s="100">
        <v>16498.796618786</v>
      </c>
    </row>
    <row r="55" spans="1:58" s="29" customFormat="1" x14ac:dyDescent="0.25">
      <c r="A55" s="37" t="s">
        <v>182</v>
      </c>
      <c r="B55" s="59">
        <v>19443.681282361998</v>
      </c>
      <c r="C55" s="74">
        <v>50.819086601000002</v>
      </c>
      <c r="D55" s="74">
        <v>5642.21696075</v>
      </c>
      <c r="E55" s="60">
        <v>473.157927164</v>
      </c>
      <c r="F55" s="61">
        <v>1031.4820908860002</v>
      </c>
      <c r="G55" s="61">
        <v>646.825284001</v>
      </c>
      <c r="H55" s="61">
        <v>951.26381621799999</v>
      </c>
      <c r="I55" s="62">
        <v>2539.4878424809999</v>
      </c>
      <c r="J55" s="74">
        <v>5506.7874233539997</v>
      </c>
      <c r="K55" s="74">
        <v>7370.0189553150003</v>
      </c>
      <c r="L55" s="60">
        <v>1585.006814094</v>
      </c>
      <c r="M55" s="61">
        <v>3011.321726743</v>
      </c>
      <c r="N55" s="61">
        <v>232.84921346199999</v>
      </c>
      <c r="O55" s="61">
        <v>227.40355984499999</v>
      </c>
      <c r="P55" s="61">
        <v>338.69777004999997</v>
      </c>
      <c r="Q55" s="61">
        <v>92.074865713999998</v>
      </c>
      <c r="R55" s="61">
        <v>1790.7945036199999</v>
      </c>
      <c r="S55" s="61">
        <v>91.870501786999995</v>
      </c>
      <c r="T55" s="164">
        <v>873.83885634199999</v>
      </c>
      <c r="U55" s="52">
        <v>19314.179470348998</v>
      </c>
      <c r="V55" s="52">
        <v>60.252148199666671</v>
      </c>
      <c r="W55" s="52">
        <v>5484.1659435743341</v>
      </c>
      <c r="X55" s="121">
        <v>493.01224112099999</v>
      </c>
      <c r="Y55" s="121">
        <v>1050.5916445246667</v>
      </c>
      <c r="Z55" s="121">
        <v>695.78614777199994</v>
      </c>
      <c r="AA55" s="121">
        <v>772.40828969999995</v>
      </c>
      <c r="AB55" s="121">
        <v>2472.3676204566668</v>
      </c>
      <c r="AC55" s="52">
        <v>5413.0139509149994</v>
      </c>
      <c r="AD55" s="52">
        <v>7423.7204263646663</v>
      </c>
      <c r="AE55" s="121">
        <v>1645.7619021583332</v>
      </c>
      <c r="AF55" s="121">
        <v>2953.3920792230001</v>
      </c>
      <c r="AG55" s="121">
        <v>258.41345328966668</v>
      </c>
      <c r="AH55" s="121">
        <v>242.92763513066666</v>
      </c>
      <c r="AI55" s="121">
        <v>348.45125526733335</v>
      </c>
      <c r="AJ55" s="121">
        <v>107.53434223566666</v>
      </c>
      <c r="AK55" s="121">
        <v>1761.1007075516666</v>
      </c>
      <c r="AL55" s="121">
        <v>106.13905150833334</v>
      </c>
      <c r="AM55" s="52">
        <v>933.02700129533332</v>
      </c>
      <c r="AN55" s="53">
        <v>121506.58481135398</v>
      </c>
      <c r="AO55" s="53">
        <v>464.53438614099997</v>
      </c>
      <c r="AP55" s="53">
        <v>25490.914795625999</v>
      </c>
      <c r="AQ55" s="122">
        <v>4357.3722631239998</v>
      </c>
      <c r="AR55" s="122">
        <v>8205.7281983270004</v>
      </c>
      <c r="AS55" s="122">
        <v>1798.5482622110001</v>
      </c>
      <c r="AT55" s="122">
        <v>889.15275180599997</v>
      </c>
      <c r="AU55" s="122">
        <v>10240.113320158</v>
      </c>
      <c r="AV55" s="53">
        <v>21072.023280310001</v>
      </c>
      <c r="AW55" s="53">
        <v>58001.691287222995</v>
      </c>
      <c r="AX55" s="122">
        <v>13931.783504599</v>
      </c>
      <c r="AY55" s="122">
        <v>22799.187753863</v>
      </c>
      <c r="AZ55" s="122">
        <v>4823.15706159</v>
      </c>
      <c r="BA55" s="122">
        <v>1671.078176475</v>
      </c>
      <c r="BB55" s="122">
        <v>1824.0446987719999</v>
      </c>
      <c r="BC55" s="122">
        <v>808.58019838200005</v>
      </c>
      <c r="BD55" s="122">
        <v>11507.368777191999</v>
      </c>
      <c r="BE55" s="122">
        <v>636.49111635000008</v>
      </c>
      <c r="BF55" s="53">
        <v>16477.421062054</v>
      </c>
    </row>
    <row r="56" spans="1:58" s="29" customFormat="1" x14ac:dyDescent="0.25">
      <c r="A56" s="37" t="s">
        <v>183</v>
      </c>
      <c r="B56" s="59">
        <v>18620.762239213997</v>
      </c>
      <c r="C56" s="74">
        <v>62.602918457000001</v>
      </c>
      <c r="D56" s="74">
        <v>5467.2969080809999</v>
      </c>
      <c r="E56" s="60">
        <v>539.32128405100002</v>
      </c>
      <c r="F56" s="61">
        <v>1020.7038607969999</v>
      </c>
      <c r="G56" s="61">
        <v>498.920494545</v>
      </c>
      <c r="H56" s="61">
        <v>983.92943898299995</v>
      </c>
      <c r="I56" s="62">
        <v>2424.4218297050002</v>
      </c>
      <c r="J56" s="74">
        <v>5317.2785816830001</v>
      </c>
      <c r="K56" s="74">
        <v>6935.929663554999</v>
      </c>
      <c r="L56" s="60">
        <v>1492.4526619569999</v>
      </c>
      <c r="M56" s="61">
        <v>2822.5651462830001</v>
      </c>
      <c r="N56" s="61">
        <v>197.27808169599999</v>
      </c>
      <c r="O56" s="61">
        <v>237.19791390099999</v>
      </c>
      <c r="P56" s="61">
        <v>335.18419254100002</v>
      </c>
      <c r="Q56" s="61">
        <v>93.083077824</v>
      </c>
      <c r="R56" s="61">
        <v>1648.1010307859999</v>
      </c>
      <c r="S56" s="61">
        <v>110.06755856700001</v>
      </c>
      <c r="T56" s="164">
        <v>837.65416743799994</v>
      </c>
      <c r="U56" s="52">
        <v>19097.170021718335</v>
      </c>
      <c r="V56" s="52">
        <v>53.768643586000003</v>
      </c>
      <c r="W56" s="52">
        <v>5489.7432033193327</v>
      </c>
      <c r="X56" s="121">
        <v>483.59278799666663</v>
      </c>
      <c r="Y56" s="121">
        <v>1030.9771857543333</v>
      </c>
      <c r="Z56" s="121">
        <v>564.10424585266662</v>
      </c>
      <c r="AA56" s="121">
        <v>961.1383439453333</v>
      </c>
      <c r="AB56" s="121">
        <v>2449.9306397703335</v>
      </c>
      <c r="AC56" s="52">
        <v>5325.7410697583337</v>
      </c>
      <c r="AD56" s="52">
        <v>7238.0140180483331</v>
      </c>
      <c r="AE56" s="121">
        <v>1599.1416191349999</v>
      </c>
      <c r="AF56" s="121">
        <v>2886.2274871523332</v>
      </c>
      <c r="AG56" s="121">
        <v>258.55802966166664</v>
      </c>
      <c r="AH56" s="121">
        <v>226.31076917166669</v>
      </c>
      <c r="AI56" s="121">
        <v>358.43504590366666</v>
      </c>
      <c r="AJ56" s="121">
        <v>93.93447620500001</v>
      </c>
      <c r="AK56" s="121">
        <v>1703.0305585753333</v>
      </c>
      <c r="AL56" s="121">
        <v>112.37603224366667</v>
      </c>
      <c r="AM56" s="52">
        <v>989.90308700633341</v>
      </c>
      <c r="AN56" s="53">
        <v>119805.67082849401</v>
      </c>
      <c r="AO56" s="53">
        <v>280.54594631599997</v>
      </c>
      <c r="AP56" s="53">
        <v>24560.287329152001</v>
      </c>
      <c r="AQ56" s="122">
        <v>4204.315550493</v>
      </c>
      <c r="AR56" s="122">
        <v>7585.6534315600002</v>
      </c>
      <c r="AS56" s="122">
        <v>1648.313237846</v>
      </c>
      <c r="AT56" s="122">
        <v>1159.9305836370002</v>
      </c>
      <c r="AU56" s="122">
        <v>9962.0745256160008</v>
      </c>
      <c r="AV56" s="53">
        <v>21660.701651459</v>
      </c>
      <c r="AW56" s="53">
        <v>56733.605875176007</v>
      </c>
      <c r="AX56" s="122">
        <v>13714.645273073998</v>
      </c>
      <c r="AY56" s="122">
        <v>21943.827167329</v>
      </c>
      <c r="AZ56" s="122">
        <v>5108.9351443579999</v>
      </c>
      <c r="BA56" s="122">
        <v>1527.088738896</v>
      </c>
      <c r="BB56" s="122">
        <v>1917.6268186069999</v>
      </c>
      <c r="BC56" s="122">
        <v>620.21258454500003</v>
      </c>
      <c r="BD56" s="122">
        <v>11195.910202065001</v>
      </c>
      <c r="BE56" s="122">
        <v>705.35994630200003</v>
      </c>
      <c r="BF56" s="53">
        <v>16570.530026390999</v>
      </c>
    </row>
    <row r="57" spans="1:58" s="29" customFormat="1" x14ac:dyDescent="0.25">
      <c r="A57" s="37" t="s">
        <v>184</v>
      </c>
      <c r="B57" s="59">
        <v>19234.194112975998</v>
      </c>
      <c r="C57" s="74">
        <v>71.019322815999999</v>
      </c>
      <c r="D57" s="74">
        <v>5657.9887063050001</v>
      </c>
      <c r="E57" s="60">
        <v>486.71963513200001</v>
      </c>
      <c r="F57" s="61">
        <v>1144.571422216</v>
      </c>
      <c r="G57" s="61">
        <v>412.49377583500001</v>
      </c>
      <c r="H57" s="61">
        <v>951.97103660799996</v>
      </c>
      <c r="I57" s="62">
        <v>2662.2328365140002</v>
      </c>
      <c r="J57" s="74">
        <v>5729.3647387190003</v>
      </c>
      <c r="K57" s="74">
        <v>6925.0402772139987</v>
      </c>
      <c r="L57" s="60">
        <v>1622.9420777329999</v>
      </c>
      <c r="M57" s="61">
        <v>2703.7015912759998</v>
      </c>
      <c r="N57" s="61">
        <v>290.53518186299999</v>
      </c>
      <c r="O57" s="61">
        <v>206.03574486700001</v>
      </c>
      <c r="P57" s="61">
        <v>290.231973434</v>
      </c>
      <c r="Q57" s="61">
        <v>102.67136211</v>
      </c>
      <c r="R57" s="61">
        <v>1599.610936567</v>
      </c>
      <c r="S57" s="61">
        <v>109.311409364</v>
      </c>
      <c r="T57" s="164">
        <v>850.78106792200003</v>
      </c>
      <c r="U57" s="52">
        <v>18632.072725949001</v>
      </c>
      <c r="V57" s="52">
        <v>47.949373825333332</v>
      </c>
      <c r="W57" s="52">
        <v>5383.9180465093332</v>
      </c>
      <c r="X57" s="121">
        <v>463.3310515783333</v>
      </c>
      <c r="Y57" s="121">
        <v>1034.1939836056665</v>
      </c>
      <c r="Z57" s="121">
        <v>400.76670271133327</v>
      </c>
      <c r="AA57" s="121">
        <v>993.570895017</v>
      </c>
      <c r="AB57" s="121">
        <v>2492.0554135970001</v>
      </c>
      <c r="AC57" s="52">
        <v>5393.7079562703329</v>
      </c>
      <c r="AD57" s="52">
        <v>6924.7255040259997</v>
      </c>
      <c r="AE57" s="121">
        <v>1533.5726986366669</v>
      </c>
      <c r="AF57" s="121">
        <v>2821.3698519770001</v>
      </c>
      <c r="AG57" s="121">
        <v>247.17479493600001</v>
      </c>
      <c r="AH57" s="121">
        <v>225.29482376966666</v>
      </c>
      <c r="AI57" s="121">
        <v>288.52725808600002</v>
      </c>
      <c r="AJ57" s="121">
        <v>98.763442993000012</v>
      </c>
      <c r="AK57" s="121">
        <v>1595.6467458846666</v>
      </c>
      <c r="AL57" s="121">
        <v>114.37588774300001</v>
      </c>
      <c r="AM57" s="52">
        <v>881.77184531800003</v>
      </c>
      <c r="AN57" s="53">
        <v>121586.508775878</v>
      </c>
      <c r="AO57" s="53">
        <v>277.32059747099999</v>
      </c>
      <c r="AP57" s="53">
        <v>24074.719395225999</v>
      </c>
      <c r="AQ57" s="122">
        <v>4175.0202548609996</v>
      </c>
      <c r="AR57" s="122">
        <v>7608.8466814460007</v>
      </c>
      <c r="AS57" s="122">
        <v>1150.1389992909999</v>
      </c>
      <c r="AT57" s="122">
        <v>1044.9707145759999</v>
      </c>
      <c r="AU57" s="122">
        <v>10095.742745051999</v>
      </c>
      <c r="AV57" s="53">
        <v>22102.039488817001</v>
      </c>
      <c r="AW57" s="53">
        <v>58525.699174636997</v>
      </c>
      <c r="AX57" s="122">
        <v>14048.938049574001</v>
      </c>
      <c r="AY57" s="122">
        <v>23548.96484755</v>
      </c>
      <c r="AZ57" s="122">
        <v>4889.0278386339996</v>
      </c>
      <c r="BA57" s="122">
        <v>1828.7401464979998</v>
      </c>
      <c r="BB57" s="122">
        <v>1081.2648804620001</v>
      </c>
      <c r="BC57" s="122">
        <v>684.13105840499998</v>
      </c>
      <c r="BD57" s="122">
        <v>11605.318769544001</v>
      </c>
      <c r="BE57" s="122">
        <v>839.31358396999997</v>
      </c>
      <c r="BF57" s="53">
        <v>16606.730119726999</v>
      </c>
    </row>
    <row r="58" spans="1:58" s="105" customFormat="1" x14ac:dyDescent="0.25">
      <c r="A58" s="98" t="s">
        <v>185</v>
      </c>
      <c r="B58" s="99">
        <v>18897.159736664998</v>
      </c>
      <c r="C58" s="100">
        <v>64.661081655000004</v>
      </c>
      <c r="D58" s="100">
        <v>5486.2875410100005</v>
      </c>
      <c r="E58" s="101">
        <v>495.45895094899998</v>
      </c>
      <c r="F58" s="102">
        <v>1076.8205594340002</v>
      </c>
      <c r="G58" s="102">
        <v>384.76405061700001</v>
      </c>
      <c r="H58" s="102">
        <v>978.52708394800004</v>
      </c>
      <c r="I58" s="103">
        <v>2550.7168960620002</v>
      </c>
      <c r="J58" s="100">
        <v>5644.5252408200004</v>
      </c>
      <c r="K58" s="100">
        <v>6823.6087716699985</v>
      </c>
      <c r="L58" s="101">
        <v>1596.316012794</v>
      </c>
      <c r="M58" s="102">
        <v>2615.3994731990001</v>
      </c>
      <c r="N58" s="102">
        <v>261.83254196199999</v>
      </c>
      <c r="O58" s="102">
        <v>215.72210834800001</v>
      </c>
      <c r="P58" s="102">
        <v>245.60275231899999</v>
      </c>
      <c r="Q58" s="102">
        <v>78.592553780000003</v>
      </c>
      <c r="R58" s="102">
        <v>1710.0062380849999</v>
      </c>
      <c r="S58" s="102">
        <v>100.137091183</v>
      </c>
      <c r="T58" s="165">
        <v>878.07710151000003</v>
      </c>
      <c r="U58" s="100">
        <v>18547.672882456001</v>
      </c>
      <c r="V58" s="100">
        <v>66.505634929666655</v>
      </c>
      <c r="W58" s="100">
        <v>5451.101883098333</v>
      </c>
      <c r="X58" s="120">
        <v>495.003626548</v>
      </c>
      <c r="Y58" s="120">
        <v>1103.1868239386667</v>
      </c>
      <c r="Z58" s="120">
        <v>390.61011603200001</v>
      </c>
      <c r="AA58" s="120">
        <v>987.83045601466677</v>
      </c>
      <c r="AB58" s="120">
        <v>2474.4708605649998</v>
      </c>
      <c r="AC58" s="100">
        <v>5281.5949235903327</v>
      </c>
      <c r="AD58" s="100">
        <v>6828.8620718489992</v>
      </c>
      <c r="AE58" s="120">
        <v>1611.9997880103335</v>
      </c>
      <c r="AF58" s="120">
        <v>2683.3903378726668</v>
      </c>
      <c r="AG58" s="120">
        <v>275.19593284799998</v>
      </c>
      <c r="AH58" s="120">
        <v>212.94039974</v>
      </c>
      <c r="AI58" s="120">
        <v>269.80607459166669</v>
      </c>
      <c r="AJ58" s="120">
        <v>81.63696985433333</v>
      </c>
      <c r="AK58" s="120">
        <v>1595.7327355649998</v>
      </c>
      <c r="AL58" s="120">
        <v>98.15983336699999</v>
      </c>
      <c r="AM58" s="100">
        <v>919.60836898866671</v>
      </c>
      <c r="AN58" s="100">
        <v>120178.201931127</v>
      </c>
      <c r="AO58" s="100">
        <v>436.06294160799996</v>
      </c>
      <c r="AP58" s="100">
        <v>25172.865449317003</v>
      </c>
      <c r="AQ58" s="120">
        <v>4592.7383581049999</v>
      </c>
      <c r="AR58" s="120">
        <v>8339.0052507110013</v>
      </c>
      <c r="AS58" s="120">
        <v>1184.1993551579999</v>
      </c>
      <c r="AT58" s="120">
        <v>1089.370251654</v>
      </c>
      <c r="AU58" s="120">
        <v>9967.5522336890008</v>
      </c>
      <c r="AV58" s="100">
        <v>21765.668745063002</v>
      </c>
      <c r="AW58" s="100">
        <v>57322.117587447006</v>
      </c>
      <c r="AX58" s="120">
        <v>14305.728939304001</v>
      </c>
      <c r="AY58" s="120">
        <v>21470.280102582001</v>
      </c>
      <c r="AZ58" s="120">
        <v>5538.7023462289999</v>
      </c>
      <c r="BA58" s="120">
        <v>1600.520836764</v>
      </c>
      <c r="BB58" s="120">
        <v>1819.213219516</v>
      </c>
      <c r="BC58" s="120">
        <v>625.62456133399996</v>
      </c>
      <c r="BD58" s="120">
        <v>11116.839708097999</v>
      </c>
      <c r="BE58" s="120">
        <v>845.2078736200001</v>
      </c>
      <c r="BF58" s="100">
        <v>15481.487207692</v>
      </c>
    </row>
    <row r="59" spans="1:58" s="29" customFormat="1" x14ac:dyDescent="0.25">
      <c r="A59" s="37" t="s">
        <v>186</v>
      </c>
      <c r="B59" s="59">
        <v>18102.571453301</v>
      </c>
      <c r="C59" s="74">
        <v>58.362201667000001</v>
      </c>
      <c r="D59" s="74">
        <v>5454.8489168769993</v>
      </c>
      <c r="E59" s="60">
        <v>494.69059180800002</v>
      </c>
      <c r="F59" s="61">
        <v>1170.569400614</v>
      </c>
      <c r="G59" s="61">
        <v>251.81307150999999</v>
      </c>
      <c r="H59" s="61">
        <v>1127.289873277</v>
      </c>
      <c r="I59" s="62">
        <v>2410.4859796679998</v>
      </c>
      <c r="J59" s="74">
        <v>5288.1281921230002</v>
      </c>
      <c r="K59" s="74">
        <v>6564.4349048599997</v>
      </c>
      <c r="L59" s="60">
        <v>1659.8437670390001</v>
      </c>
      <c r="M59" s="61">
        <v>2435.1637192439998</v>
      </c>
      <c r="N59" s="61">
        <v>268.4982248</v>
      </c>
      <c r="O59" s="61">
        <v>203.98144517</v>
      </c>
      <c r="P59" s="61">
        <v>243.45352388399999</v>
      </c>
      <c r="Q59" s="61">
        <v>102.010727671</v>
      </c>
      <c r="R59" s="61">
        <v>1557.6276527540001</v>
      </c>
      <c r="S59" s="61">
        <v>93.855844297999994</v>
      </c>
      <c r="T59" s="164">
        <v>736.797237774</v>
      </c>
      <c r="U59" s="52">
        <v>18539.137251799668</v>
      </c>
      <c r="V59" s="52">
        <v>55.340014414666662</v>
      </c>
      <c r="W59" s="52">
        <v>5531.3584416470003</v>
      </c>
      <c r="X59" s="121">
        <v>499.99185778500004</v>
      </c>
      <c r="Y59" s="121">
        <v>1205.8847602763333</v>
      </c>
      <c r="Z59" s="121">
        <v>289.02818502566663</v>
      </c>
      <c r="AA59" s="121">
        <v>1070.8779128846666</v>
      </c>
      <c r="AB59" s="121">
        <v>2465.5757256753336</v>
      </c>
      <c r="AC59" s="52">
        <v>5365.3735649309992</v>
      </c>
      <c r="AD59" s="52">
        <v>6715.8604641866668</v>
      </c>
      <c r="AE59" s="121">
        <v>1700.7506830933335</v>
      </c>
      <c r="AF59" s="121">
        <v>2545.4757841053338</v>
      </c>
      <c r="AG59" s="121">
        <v>273.86057404366665</v>
      </c>
      <c r="AH59" s="121">
        <v>200.59987929133331</v>
      </c>
      <c r="AI59" s="121">
        <v>227.1786108</v>
      </c>
      <c r="AJ59" s="121">
        <v>84.174128662666661</v>
      </c>
      <c r="AK59" s="121">
        <v>1568.6258721803333</v>
      </c>
      <c r="AL59" s="121">
        <v>115.19493201</v>
      </c>
      <c r="AM59" s="52">
        <v>871.20476662033332</v>
      </c>
      <c r="AN59" s="53">
        <v>120680.116645651</v>
      </c>
      <c r="AO59" s="53">
        <v>321.33340408700002</v>
      </c>
      <c r="AP59" s="53">
        <v>25355.603321976996</v>
      </c>
      <c r="AQ59" s="122">
        <v>4378.4082297099994</v>
      </c>
      <c r="AR59" s="122">
        <v>8622.0581608209995</v>
      </c>
      <c r="AS59" s="122">
        <v>1153.663605086</v>
      </c>
      <c r="AT59" s="122">
        <v>1106.8650048649999</v>
      </c>
      <c r="AU59" s="122">
        <v>10094.608321494999</v>
      </c>
      <c r="AV59" s="53">
        <v>22027.863487410999</v>
      </c>
      <c r="AW59" s="53">
        <v>57560.189495971994</v>
      </c>
      <c r="AX59" s="122">
        <v>14818.264430477</v>
      </c>
      <c r="AY59" s="122">
        <v>20656.910712411001</v>
      </c>
      <c r="AZ59" s="122">
        <v>5518.7834209869998</v>
      </c>
      <c r="BA59" s="122">
        <v>1570.4249977210002</v>
      </c>
      <c r="BB59" s="122">
        <v>1637.7619030400001</v>
      </c>
      <c r="BC59" s="122">
        <v>665.76982569999996</v>
      </c>
      <c r="BD59" s="122">
        <v>11495.592160185999</v>
      </c>
      <c r="BE59" s="122">
        <v>1196.6820454499998</v>
      </c>
      <c r="BF59" s="53">
        <v>15415.126936204</v>
      </c>
    </row>
    <row r="60" spans="1:58" s="29" customFormat="1" x14ac:dyDescent="0.25">
      <c r="A60" s="37" t="s">
        <v>187</v>
      </c>
      <c r="B60" s="59">
        <v>17420.725420885999</v>
      </c>
      <c r="C60" s="74">
        <v>35.915285118</v>
      </c>
      <c r="D60" s="74">
        <v>5197.6692453899996</v>
      </c>
      <c r="E60" s="60">
        <v>473.252674302</v>
      </c>
      <c r="F60" s="61">
        <v>1115.642710307</v>
      </c>
      <c r="G60" s="61">
        <v>296.838399837</v>
      </c>
      <c r="H60" s="61">
        <v>1122.911667693</v>
      </c>
      <c r="I60" s="62">
        <v>2189.0237932509999</v>
      </c>
      <c r="J60" s="74">
        <v>5051.6028006099996</v>
      </c>
      <c r="K60" s="74">
        <v>6342.9985841010002</v>
      </c>
      <c r="L60" s="60">
        <v>1523.56149577</v>
      </c>
      <c r="M60" s="61">
        <v>2469.444564381</v>
      </c>
      <c r="N60" s="61">
        <v>234.859150312</v>
      </c>
      <c r="O60" s="61">
        <v>202.948186505</v>
      </c>
      <c r="P60" s="61">
        <v>225.64763908</v>
      </c>
      <c r="Q60" s="61">
        <v>86.209562680000005</v>
      </c>
      <c r="R60" s="61">
        <v>1507.191267678</v>
      </c>
      <c r="S60" s="61">
        <v>93.136717695000002</v>
      </c>
      <c r="T60" s="164">
        <v>792.53950566699996</v>
      </c>
      <c r="U60" s="52">
        <v>17614.985017791001</v>
      </c>
      <c r="V60" s="52">
        <v>46.558354029999997</v>
      </c>
      <c r="W60" s="52">
        <v>5233.5749580773336</v>
      </c>
      <c r="X60" s="121">
        <v>474.66017028900001</v>
      </c>
      <c r="Y60" s="121">
        <v>1153.7941723856666</v>
      </c>
      <c r="Z60" s="121">
        <v>264.58830234466666</v>
      </c>
      <c r="AA60" s="121">
        <v>1080.110105382</v>
      </c>
      <c r="AB60" s="121">
        <v>2260.4222076760002</v>
      </c>
      <c r="AC60" s="52">
        <v>4954.1105718723329</v>
      </c>
      <c r="AD60" s="52">
        <v>6554.8857377863342</v>
      </c>
      <c r="AE60" s="121">
        <v>1614.3453408583334</v>
      </c>
      <c r="AF60" s="121">
        <v>2526.7063716070002</v>
      </c>
      <c r="AG60" s="121">
        <v>253.47940251500003</v>
      </c>
      <c r="AH60" s="121">
        <v>218.31644975666666</v>
      </c>
      <c r="AI60" s="121">
        <v>228.62732856700003</v>
      </c>
      <c r="AJ60" s="121">
        <v>88.622687184333344</v>
      </c>
      <c r="AK60" s="121">
        <v>1518.7214694309998</v>
      </c>
      <c r="AL60" s="121">
        <v>106.066687867</v>
      </c>
      <c r="AM60" s="52">
        <v>825.855396025</v>
      </c>
      <c r="AN60" s="53">
        <v>112034.78130822601</v>
      </c>
      <c r="AO60" s="53">
        <v>311.96141226700001</v>
      </c>
      <c r="AP60" s="53">
        <v>23145.543899172</v>
      </c>
      <c r="AQ60" s="122">
        <v>4141.5676583349996</v>
      </c>
      <c r="AR60" s="122">
        <v>7954.5562863950008</v>
      </c>
      <c r="AS60" s="122">
        <v>1065.20013311</v>
      </c>
      <c r="AT60" s="122">
        <v>943.00145249699995</v>
      </c>
      <c r="AU60" s="122">
        <v>9041.2183688349996</v>
      </c>
      <c r="AV60" s="53">
        <v>20725.909027024001</v>
      </c>
      <c r="AW60" s="53">
        <v>53557.355927492994</v>
      </c>
      <c r="AX60" s="122">
        <v>12967.249539550001</v>
      </c>
      <c r="AY60" s="122">
        <v>21007.827629508</v>
      </c>
      <c r="AZ60" s="122">
        <v>4540.1439517549998</v>
      </c>
      <c r="BA60" s="122">
        <v>1771.7556023260001</v>
      </c>
      <c r="BB60" s="122">
        <v>1542.984337055</v>
      </c>
      <c r="BC60" s="122">
        <v>607.22480842899995</v>
      </c>
      <c r="BD60" s="122">
        <v>10341.481564051999</v>
      </c>
      <c r="BE60" s="122">
        <v>778.68849481799998</v>
      </c>
      <c r="BF60" s="53">
        <v>14294.011042269998</v>
      </c>
    </row>
    <row r="61" spans="1:58" s="29" customFormat="1" x14ac:dyDescent="0.25">
      <c r="A61" s="37" t="s">
        <v>188</v>
      </c>
      <c r="B61" s="59">
        <v>18123.789906251001</v>
      </c>
      <c r="C61" s="74">
        <v>52.507736921000003</v>
      </c>
      <c r="D61" s="74">
        <v>5404.5657436990004</v>
      </c>
      <c r="E61" s="60">
        <v>472.90860718900001</v>
      </c>
      <c r="F61" s="61">
        <v>1092.116100534</v>
      </c>
      <c r="G61" s="61">
        <v>313.026180684</v>
      </c>
      <c r="H61" s="61">
        <v>1148.266286001</v>
      </c>
      <c r="I61" s="62">
        <v>2378.248569291</v>
      </c>
      <c r="J61" s="74">
        <v>4997.0612451180004</v>
      </c>
      <c r="K61" s="74">
        <v>6981.5156896999997</v>
      </c>
      <c r="L61" s="60">
        <v>1794.120944151</v>
      </c>
      <c r="M61" s="61">
        <v>2494.7187166429999</v>
      </c>
      <c r="N61" s="61">
        <v>240.65831489600001</v>
      </c>
      <c r="O61" s="61">
        <v>188.851032541</v>
      </c>
      <c r="P61" s="61">
        <v>217.06966677400001</v>
      </c>
      <c r="Q61" s="61">
        <v>73.928751348000006</v>
      </c>
      <c r="R61" s="61">
        <v>1865.3419814429999</v>
      </c>
      <c r="S61" s="61">
        <v>106.826281904</v>
      </c>
      <c r="T61" s="164">
        <v>688.13949081299995</v>
      </c>
      <c r="U61" s="52">
        <v>17686.189312036669</v>
      </c>
      <c r="V61" s="52">
        <v>46.489107753333336</v>
      </c>
      <c r="W61" s="52">
        <v>5361.7871165433335</v>
      </c>
      <c r="X61" s="121">
        <v>494.6564036106667</v>
      </c>
      <c r="Y61" s="121">
        <v>1105.9054725789999</v>
      </c>
      <c r="Z61" s="121">
        <v>321.95570115033337</v>
      </c>
      <c r="AA61" s="121">
        <v>1237.2588314723334</v>
      </c>
      <c r="AB61" s="121">
        <v>2202.0107077309999</v>
      </c>
      <c r="AC61" s="52">
        <v>4732.7778400739999</v>
      </c>
      <c r="AD61" s="52">
        <v>6761.0856744499988</v>
      </c>
      <c r="AE61" s="121">
        <v>1834.9517204316664</v>
      </c>
      <c r="AF61" s="121">
        <v>2452.3915974379997</v>
      </c>
      <c r="AG61" s="121">
        <v>245.88821141766667</v>
      </c>
      <c r="AH61" s="121">
        <v>183.63575328433333</v>
      </c>
      <c r="AI61" s="121">
        <v>220.86952137800003</v>
      </c>
      <c r="AJ61" s="121">
        <v>80.236120085333326</v>
      </c>
      <c r="AK61" s="121">
        <v>1640.7441798100001</v>
      </c>
      <c r="AL61" s="121">
        <v>102.368570605</v>
      </c>
      <c r="AM61" s="52">
        <v>784.04957321600011</v>
      </c>
      <c r="AN61" s="53">
        <v>113421.235333529</v>
      </c>
      <c r="AO61" s="53">
        <v>314.31431452700002</v>
      </c>
      <c r="AP61" s="53">
        <v>24515.535583286997</v>
      </c>
      <c r="AQ61" s="122">
        <v>4663.9410527969994</v>
      </c>
      <c r="AR61" s="122">
        <v>8288.1130370640003</v>
      </c>
      <c r="AS61" s="122">
        <v>1144.3578663610001</v>
      </c>
      <c r="AT61" s="122">
        <v>1098.0976322829999</v>
      </c>
      <c r="AU61" s="122">
        <v>9321.0259947820014</v>
      </c>
      <c r="AV61" s="53">
        <v>20723.362718509001</v>
      </c>
      <c r="AW61" s="53">
        <v>54735.549709472005</v>
      </c>
      <c r="AX61" s="122">
        <v>14239.512314741001</v>
      </c>
      <c r="AY61" s="122">
        <v>21078.865614606999</v>
      </c>
      <c r="AZ61" s="122">
        <v>4335.0946946260001</v>
      </c>
      <c r="BA61" s="122">
        <v>1387.6269718349999</v>
      </c>
      <c r="BB61" s="122">
        <v>1048.8206146769999</v>
      </c>
      <c r="BC61" s="122">
        <v>572.186192871</v>
      </c>
      <c r="BD61" s="122">
        <v>11313.681668371</v>
      </c>
      <c r="BE61" s="122">
        <v>759.76163774399993</v>
      </c>
      <c r="BF61" s="53">
        <v>13132.473007733999</v>
      </c>
    </row>
    <row r="62" spans="1:58" s="105" customFormat="1" x14ac:dyDescent="0.25">
      <c r="A62" s="98" t="s">
        <v>189</v>
      </c>
      <c r="B62" s="99">
        <v>17637.892672173002</v>
      </c>
      <c r="C62" s="100">
        <v>51.348482736000001</v>
      </c>
      <c r="D62" s="100">
        <v>5345.7044370179992</v>
      </c>
      <c r="E62" s="101">
        <v>533.05784492400005</v>
      </c>
      <c r="F62" s="102">
        <v>1150.4555976409999</v>
      </c>
      <c r="G62" s="102">
        <v>321.83942614099999</v>
      </c>
      <c r="H62" s="102">
        <v>1130.7130078949999</v>
      </c>
      <c r="I62" s="103">
        <v>2209.638560417</v>
      </c>
      <c r="J62" s="100">
        <v>4743.2169813609999</v>
      </c>
      <c r="K62" s="100">
        <v>6872.2064199840015</v>
      </c>
      <c r="L62" s="101">
        <v>1898.024836887</v>
      </c>
      <c r="M62" s="102">
        <v>2569.139321225</v>
      </c>
      <c r="N62" s="102">
        <v>262.980412253</v>
      </c>
      <c r="O62" s="102">
        <v>161.138092809</v>
      </c>
      <c r="P62" s="102">
        <v>225.937813124</v>
      </c>
      <c r="Q62" s="102">
        <v>71.162367829999994</v>
      </c>
      <c r="R62" s="102">
        <v>1579.276494065</v>
      </c>
      <c r="S62" s="102">
        <v>104.547081791</v>
      </c>
      <c r="T62" s="165">
        <v>625.41635107399998</v>
      </c>
      <c r="U62" s="100">
        <v>17599.184102469331</v>
      </c>
      <c r="V62" s="100">
        <v>44.836724814</v>
      </c>
      <c r="W62" s="100">
        <v>5358.4316676356666</v>
      </c>
      <c r="X62" s="120">
        <v>475.86357834699999</v>
      </c>
      <c r="Y62" s="120">
        <v>1123.2595890696666</v>
      </c>
      <c r="Z62" s="120">
        <v>315.39879005133338</v>
      </c>
      <c r="AA62" s="120">
        <v>1206.9291312416665</v>
      </c>
      <c r="AB62" s="120">
        <v>2236.9805789260004</v>
      </c>
      <c r="AC62" s="100">
        <v>4735.335793735333</v>
      </c>
      <c r="AD62" s="100">
        <v>6790.7116073866664</v>
      </c>
      <c r="AE62" s="120">
        <v>1767.1161684143335</v>
      </c>
      <c r="AF62" s="120">
        <v>2491.5721090193333</v>
      </c>
      <c r="AG62" s="120">
        <v>266.37468305933334</v>
      </c>
      <c r="AH62" s="120">
        <v>167.94474903066666</v>
      </c>
      <c r="AI62" s="120">
        <v>218.87161913233331</v>
      </c>
      <c r="AJ62" s="120">
        <v>76.270382511666654</v>
      </c>
      <c r="AK62" s="120">
        <v>1689.9770139926668</v>
      </c>
      <c r="AL62" s="120">
        <v>112.58488222633332</v>
      </c>
      <c r="AM62" s="100">
        <v>669.86830889766668</v>
      </c>
      <c r="AN62" s="100">
        <v>111878.686513447</v>
      </c>
      <c r="AO62" s="100">
        <v>194.68804067799999</v>
      </c>
      <c r="AP62" s="100">
        <v>24144.006002135</v>
      </c>
      <c r="AQ62" s="120">
        <v>4728.163085014</v>
      </c>
      <c r="AR62" s="120">
        <v>8322.3049367870008</v>
      </c>
      <c r="AS62" s="120">
        <v>1068.975485054</v>
      </c>
      <c r="AT62" s="120">
        <v>805.09322002099998</v>
      </c>
      <c r="AU62" s="120">
        <v>9219.4692752589999</v>
      </c>
      <c r="AV62" s="100">
        <v>20676.895373397001</v>
      </c>
      <c r="AW62" s="100">
        <v>56572.913432286005</v>
      </c>
      <c r="AX62" s="120">
        <v>13966.695080438001</v>
      </c>
      <c r="AY62" s="120">
        <v>20839.357016615999</v>
      </c>
      <c r="AZ62" s="120">
        <v>5480.2382541930001</v>
      </c>
      <c r="BA62" s="120">
        <v>1444.7935281</v>
      </c>
      <c r="BB62" s="120">
        <v>1206.543145809</v>
      </c>
      <c r="BC62" s="120">
        <v>568.24333853400003</v>
      </c>
      <c r="BD62" s="120">
        <v>12081.736931478001</v>
      </c>
      <c r="BE62" s="120">
        <v>985.30613711799992</v>
      </c>
      <c r="BF62" s="100">
        <v>10290.183664951001</v>
      </c>
    </row>
    <row r="63" spans="1:58" s="29" customFormat="1" x14ac:dyDescent="0.25">
      <c r="A63" s="37" t="s">
        <v>190</v>
      </c>
      <c r="B63" s="59">
        <v>17623.871170514001</v>
      </c>
      <c r="C63" s="74">
        <v>42.482646273</v>
      </c>
      <c r="D63" s="74">
        <v>5308.8818539530002</v>
      </c>
      <c r="E63" s="60">
        <v>563.66265031099999</v>
      </c>
      <c r="F63" s="61">
        <v>1088.3115069180001</v>
      </c>
      <c r="G63" s="61">
        <v>389.995944743</v>
      </c>
      <c r="H63" s="61">
        <v>1212.4162559809999</v>
      </c>
      <c r="I63" s="62">
        <v>2054.495496</v>
      </c>
      <c r="J63" s="74">
        <v>4659.1975699550003</v>
      </c>
      <c r="K63" s="74">
        <v>6993.6791878109998</v>
      </c>
      <c r="L63" s="60">
        <v>2096.1857687699999</v>
      </c>
      <c r="M63" s="61">
        <v>2533.4139875720002</v>
      </c>
      <c r="N63" s="61">
        <v>237.992320068</v>
      </c>
      <c r="O63" s="61">
        <v>174.623323642</v>
      </c>
      <c r="P63" s="61">
        <v>244.532412948</v>
      </c>
      <c r="Q63" s="61">
        <v>56.873296902</v>
      </c>
      <c r="R63" s="61">
        <v>1532.22698152</v>
      </c>
      <c r="S63" s="61">
        <v>117.831096389</v>
      </c>
      <c r="T63" s="164">
        <v>619.62991252200004</v>
      </c>
      <c r="U63" s="52">
        <v>17738.18059603067</v>
      </c>
      <c r="V63" s="52">
        <v>45.376677395333331</v>
      </c>
      <c r="W63" s="52">
        <v>5307.0559537186664</v>
      </c>
      <c r="X63" s="121">
        <v>502.94609107766672</v>
      </c>
      <c r="Y63" s="121">
        <v>1139.9375220069999</v>
      </c>
      <c r="Z63" s="121">
        <v>364.48305333500002</v>
      </c>
      <c r="AA63" s="121">
        <v>1192.1197927953333</v>
      </c>
      <c r="AB63" s="121">
        <v>2107.5694945036666</v>
      </c>
      <c r="AC63" s="52">
        <v>4689.9225345320001</v>
      </c>
      <c r="AD63" s="52">
        <v>7029.5436983599993</v>
      </c>
      <c r="AE63" s="121">
        <v>1937.7228679050002</v>
      </c>
      <c r="AF63" s="121">
        <v>2672.4810650633331</v>
      </c>
      <c r="AG63" s="121">
        <v>256.29556046266663</v>
      </c>
      <c r="AH63" s="121">
        <v>175.04826859000002</v>
      </c>
      <c r="AI63" s="121">
        <v>240.91570587366667</v>
      </c>
      <c r="AJ63" s="121">
        <v>70.694675237999988</v>
      </c>
      <c r="AK63" s="121">
        <v>1554.259531554</v>
      </c>
      <c r="AL63" s="121">
        <v>122.12602367333334</v>
      </c>
      <c r="AM63" s="52">
        <v>666.28173202466667</v>
      </c>
      <c r="AN63" s="53">
        <v>118318.44390165401</v>
      </c>
      <c r="AO63" s="53">
        <v>315.301786897</v>
      </c>
      <c r="AP63" s="53">
        <v>25073.426727177997</v>
      </c>
      <c r="AQ63" s="122">
        <v>5292.863251791</v>
      </c>
      <c r="AR63" s="122">
        <v>8603.501938323001</v>
      </c>
      <c r="AS63" s="122">
        <v>1317.7392673520001</v>
      </c>
      <c r="AT63" s="122">
        <v>880.30001533500013</v>
      </c>
      <c r="AU63" s="122">
        <v>8979.0222543769996</v>
      </c>
      <c r="AV63" s="53">
        <v>21458.425432265998</v>
      </c>
      <c r="AW63" s="53">
        <v>61104.382744348994</v>
      </c>
      <c r="AX63" s="122">
        <v>16794.120140694999</v>
      </c>
      <c r="AY63" s="122">
        <v>23313.072303389999</v>
      </c>
      <c r="AZ63" s="122">
        <v>4991.6061613319998</v>
      </c>
      <c r="BA63" s="122">
        <v>1196.006526852</v>
      </c>
      <c r="BB63" s="122">
        <v>1395.5509759700001</v>
      </c>
      <c r="BC63" s="122">
        <v>700.37008678699999</v>
      </c>
      <c r="BD63" s="122">
        <v>11652.393650439</v>
      </c>
      <c r="BE63" s="122">
        <v>1061.2628988839999</v>
      </c>
      <c r="BF63" s="53">
        <v>10366.907210964</v>
      </c>
    </row>
    <row r="64" spans="1:58" s="29" customFormat="1" x14ac:dyDescent="0.25">
      <c r="A64" s="37" t="s">
        <v>191</v>
      </c>
      <c r="B64" s="59">
        <v>17578.960565920999</v>
      </c>
      <c r="C64" s="74">
        <v>47.223664593000002</v>
      </c>
      <c r="D64" s="74">
        <v>5555.0193352919996</v>
      </c>
      <c r="E64" s="60">
        <v>614.93293519600002</v>
      </c>
      <c r="F64" s="61">
        <v>1133.8369516539999</v>
      </c>
      <c r="G64" s="61">
        <v>384.95462754200003</v>
      </c>
      <c r="H64" s="61">
        <v>1241.3934630020001</v>
      </c>
      <c r="I64" s="62">
        <v>2179.9013578979998</v>
      </c>
      <c r="J64" s="74">
        <v>4796.7631639419997</v>
      </c>
      <c r="K64" s="74">
        <v>6551.9690531170008</v>
      </c>
      <c r="L64" s="60">
        <v>1832.4429103160001</v>
      </c>
      <c r="M64" s="61">
        <v>2219.728918108</v>
      </c>
      <c r="N64" s="61">
        <v>298.087821206</v>
      </c>
      <c r="O64" s="61">
        <v>198.48379324999999</v>
      </c>
      <c r="P64" s="61">
        <v>225.733221601</v>
      </c>
      <c r="Q64" s="61">
        <v>59.869704861999999</v>
      </c>
      <c r="R64" s="61">
        <v>1584.8324686379999</v>
      </c>
      <c r="S64" s="61">
        <v>132.790215136</v>
      </c>
      <c r="T64" s="164">
        <v>627.98534897699994</v>
      </c>
      <c r="U64" s="52">
        <v>17589.700263370334</v>
      </c>
      <c r="V64" s="52">
        <v>48.022042448999997</v>
      </c>
      <c r="W64" s="52">
        <v>5493.3341736583325</v>
      </c>
      <c r="X64" s="121">
        <v>601.91194698533343</v>
      </c>
      <c r="Y64" s="121">
        <v>1127.1117026163333</v>
      </c>
      <c r="Z64" s="121">
        <v>399.98316313000004</v>
      </c>
      <c r="AA64" s="121">
        <v>1237.8652765459999</v>
      </c>
      <c r="AB64" s="121">
        <v>2126.4620843806665</v>
      </c>
      <c r="AC64" s="52">
        <v>4694.385083795667</v>
      </c>
      <c r="AD64" s="52">
        <v>6723.2213118653344</v>
      </c>
      <c r="AE64" s="121">
        <v>1847.4603515870001</v>
      </c>
      <c r="AF64" s="121">
        <v>2434.7166522873335</v>
      </c>
      <c r="AG64" s="121">
        <v>288.08668950800001</v>
      </c>
      <c r="AH64" s="121">
        <v>194.80289343699999</v>
      </c>
      <c r="AI64" s="121">
        <v>226.75868098200002</v>
      </c>
      <c r="AJ64" s="121">
        <v>60.395318604333333</v>
      </c>
      <c r="AK64" s="121">
        <v>1529.6556379193335</v>
      </c>
      <c r="AL64" s="121">
        <v>141.34508754033334</v>
      </c>
      <c r="AM64" s="52">
        <v>630.73765160200003</v>
      </c>
      <c r="AN64" s="53">
        <v>114699.09419255101</v>
      </c>
      <c r="AO64" s="53">
        <v>411.51022055100003</v>
      </c>
      <c r="AP64" s="53">
        <v>25416.333862257001</v>
      </c>
      <c r="AQ64" s="122">
        <v>6101.8862855790003</v>
      </c>
      <c r="AR64" s="122">
        <v>8266.9329563869996</v>
      </c>
      <c r="AS64" s="122">
        <v>1226.8113506320001</v>
      </c>
      <c r="AT64" s="122">
        <v>776.28806220599995</v>
      </c>
      <c r="AU64" s="122">
        <v>9044.4152074529993</v>
      </c>
      <c r="AV64" s="53">
        <v>20246.532643263999</v>
      </c>
      <c r="AW64" s="53">
        <v>58653.191408697006</v>
      </c>
      <c r="AX64" s="122">
        <v>15259.830764675</v>
      </c>
      <c r="AY64" s="122">
        <v>20457.580891825</v>
      </c>
      <c r="AZ64" s="122">
        <v>5979.6690409109997</v>
      </c>
      <c r="BA64" s="122">
        <v>1538.3403343160001</v>
      </c>
      <c r="BB64" s="122">
        <v>1271.438772815</v>
      </c>
      <c r="BC64" s="122">
        <v>603.13653537599998</v>
      </c>
      <c r="BD64" s="122">
        <v>12571.513104682001</v>
      </c>
      <c r="BE64" s="122">
        <v>971.68196409699999</v>
      </c>
      <c r="BF64" s="53">
        <v>9971.526057781999</v>
      </c>
    </row>
    <row r="65" spans="1:58" s="29" customFormat="1" x14ac:dyDescent="0.25">
      <c r="A65" s="37" t="s">
        <v>192</v>
      </c>
      <c r="B65" s="59">
        <v>17747.867157975001</v>
      </c>
      <c r="C65" s="74">
        <v>42.703129404000002</v>
      </c>
      <c r="D65" s="74">
        <v>5403.0939725690005</v>
      </c>
      <c r="E65" s="60">
        <v>590.27708171300003</v>
      </c>
      <c r="F65" s="61">
        <v>1131.9862532919999</v>
      </c>
      <c r="G65" s="61">
        <v>383.536438997</v>
      </c>
      <c r="H65" s="61">
        <v>1082.8336829560001</v>
      </c>
      <c r="I65" s="62">
        <v>2214.4605156110001</v>
      </c>
      <c r="J65" s="74">
        <v>4925.4888964000002</v>
      </c>
      <c r="K65" s="74">
        <v>6811.5999773680014</v>
      </c>
      <c r="L65" s="60">
        <v>1690.9104242420001</v>
      </c>
      <c r="M65" s="61">
        <v>2549.7230615960002</v>
      </c>
      <c r="N65" s="61">
        <v>330.10183139999998</v>
      </c>
      <c r="O65" s="61">
        <v>204.978535819</v>
      </c>
      <c r="P65" s="61">
        <v>256.908965583</v>
      </c>
      <c r="Q65" s="61">
        <v>68.162825306000002</v>
      </c>
      <c r="R65" s="61">
        <v>1610.6814113549999</v>
      </c>
      <c r="S65" s="61">
        <v>100.132922067</v>
      </c>
      <c r="T65" s="164">
        <v>564.98118223400002</v>
      </c>
      <c r="U65" s="52">
        <v>17767.603357813998</v>
      </c>
      <c r="V65" s="52">
        <v>48.074240441999997</v>
      </c>
      <c r="W65" s="52">
        <v>5506.3682269896672</v>
      </c>
      <c r="X65" s="121">
        <v>634.54856925433342</v>
      </c>
      <c r="Y65" s="121">
        <v>1153.4779209846668</v>
      </c>
      <c r="Z65" s="121">
        <v>376.00177286133339</v>
      </c>
      <c r="AA65" s="121">
        <v>1221.9064713706666</v>
      </c>
      <c r="AB65" s="121">
        <v>2120.4334925186668</v>
      </c>
      <c r="AC65" s="52">
        <v>4832.6682917759999</v>
      </c>
      <c r="AD65" s="52">
        <v>6753.7654100153322</v>
      </c>
      <c r="AE65" s="121">
        <v>1735.5217633006669</v>
      </c>
      <c r="AF65" s="121">
        <v>2500.4071358586666</v>
      </c>
      <c r="AG65" s="121">
        <v>305.35165414166664</v>
      </c>
      <c r="AH65" s="121">
        <v>236.06118704933337</v>
      </c>
      <c r="AI65" s="121">
        <v>233.078530008</v>
      </c>
      <c r="AJ65" s="121">
        <v>71.90704320333333</v>
      </c>
      <c r="AK65" s="121">
        <v>1559.0479822049999</v>
      </c>
      <c r="AL65" s="121">
        <v>112.39011424866668</v>
      </c>
      <c r="AM65" s="52">
        <v>626.72718859100007</v>
      </c>
      <c r="AN65" s="53">
        <v>116436.834271325</v>
      </c>
      <c r="AO65" s="53">
        <v>331.73848325400002</v>
      </c>
      <c r="AP65" s="53">
        <v>26160.385130744995</v>
      </c>
      <c r="AQ65" s="122">
        <v>6412.0343193449999</v>
      </c>
      <c r="AR65" s="122">
        <v>8530.0561532270003</v>
      </c>
      <c r="AS65" s="122">
        <v>1255.5464170690002</v>
      </c>
      <c r="AT65" s="122">
        <v>619.15940055400006</v>
      </c>
      <c r="AU65" s="122">
        <v>9343.5888405500009</v>
      </c>
      <c r="AV65" s="53">
        <v>20909.697254677001</v>
      </c>
      <c r="AW65" s="53">
        <v>58523.868645224997</v>
      </c>
      <c r="AX65" s="122">
        <v>14582.850939232001</v>
      </c>
      <c r="AY65" s="122">
        <v>21498.889668788001</v>
      </c>
      <c r="AZ65" s="122">
        <v>6318.1593482549997</v>
      </c>
      <c r="BA65" s="122">
        <v>1782.0168814620001</v>
      </c>
      <c r="BB65" s="122">
        <v>959.60144723999997</v>
      </c>
      <c r="BC65" s="122">
        <v>664.61916121299998</v>
      </c>
      <c r="BD65" s="122">
        <v>11653.028225216</v>
      </c>
      <c r="BE65" s="122">
        <v>1064.7029738189999</v>
      </c>
      <c r="BF65" s="53">
        <v>10511.144757423999</v>
      </c>
    </row>
    <row r="66" spans="1:58" s="105" customFormat="1" x14ac:dyDescent="0.25">
      <c r="A66" s="98" t="s">
        <v>193</v>
      </c>
      <c r="B66" s="99">
        <v>17813.844002375001</v>
      </c>
      <c r="C66" s="100">
        <v>51.217707294999997</v>
      </c>
      <c r="D66" s="100">
        <v>5363.3348732309996</v>
      </c>
      <c r="E66" s="101">
        <v>630.32701361299996</v>
      </c>
      <c r="F66" s="102">
        <v>1136.5615131069999</v>
      </c>
      <c r="G66" s="102">
        <v>373.69135363700002</v>
      </c>
      <c r="H66" s="102">
        <v>1156.0860089949999</v>
      </c>
      <c r="I66" s="103">
        <v>2066.6689838789998</v>
      </c>
      <c r="J66" s="100">
        <v>5005.3232448870003</v>
      </c>
      <c r="K66" s="100">
        <v>6798.5724998750002</v>
      </c>
      <c r="L66" s="101">
        <v>1850.340830481</v>
      </c>
      <c r="M66" s="102">
        <v>2548.3804242360002</v>
      </c>
      <c r="N66" s="102">
        <v>295.93853710899998</v>
      </c>
      <c r="O66" s="102">
        <v>218.15260704100001</v>
      </c>
      <c r="P66" s="102">
        <v>273.41901722199998</v>
      </c>
      <c r="Q66" s="102">
        <v>76.325573657000007</v>
      </c>
      <c r="R66" s="102">
        <v>1448.1683392729999</v>
      </c>
      <c r="S66" s="102">
        <v>87.847170856000005</v>
      </c>
      <c r="T66" s="165">
        <v>595.39567708699997</v>
      </c>
      <c r="U66" s="100">
        <v>17884.323980694335</v>
      </c>
      <c r="V66" s="100">
        <v>47.047853273000008</v>
      </c>
      <c r="W66" s="100">
        <v>5461.3817471866669</v>
      </c>
      <c r="X66" s="120">
        <v>616.00806215066666</v>
      </c>
      <c r="Y66" s="120">
        <v>1177.1245265756668</v>
      </c>
      <c r="Z66" s="120">
        <v>387.35261597199997</v>
      </c>
      <c r="AA66" s="120">
        <v>1140.7236832776669</v>
      </c>
      <c r="AB66" s="120">
        <v>2140.1728592106665</v>
      </c>
      <c r="AC66" s="100">
        <v>4843.8660861773333</v>
      </c>
      <c r="AD66" s="100">
        <v>6883.2441619636675</v>
      </c>
      <c r="AE66" s="120">
        <v>1787.1662491909999</v>
      </c>
      <c r="AF66" s="120">
        <v>2609.1219574626666</v>
      </c>
      <c r="AG66" s="120">
        <v>317.41582508999994</v>
      </c>
      <c r="AH66" s="120">
        <v>224.95521092866667</v>
      </c>
      <c r="AI66" s="120">
        <v>264.94534816866667</v>
      </c>
      <c r="AJ66" s="120">
        <v>82.029429079333326</v>
      </c>
      <c r="AK66" s="120">
        <v>1502.1265951336666</v>
      </c>
      <c r="AL66" s="120">
        <v>95.483546909666657</v>
      </c>
      <c r="AM66" s="100">
        <v>648.7841320936667</v>
      </c>
      <c r="AN66" s="100">
        <v>118426.78816536201</v>
      </c>
      <c r="AO66" s="100">
        <v>267.00255729700001</v>
      </c>
      <c r="AP66" s="100">
        <v>25911.360837504999</v>
      </c>
      <c r="AQ66" s="120">
        <v>5999.8321269779999</v>
      </c>
      <c r="AR66" s="120">
        <v>8770.3414663170006</v>
      </c>
      <c r="AS66" s="120">
        <v>1228.738303524</v>
      </c>
      <c r="AT66" s="120">
        <v>652.13590649399998</v>
      </c>
      <c r="AU66" s="120">
        <v>9260.3130341920005</v>
      </c>
      <c r="AV66" s="100">
        <v>20285.361523934</v>
      </c>
      <c r="AW66" s="100">
        <v>61939.724848197002</v>
      </c>
      <c r="AX66" s="120">
        <v>15129.999065938</v>
      </c>
      <c r="AY66" s="120">
        <v>22858.726450687998</v>
      </c>
      <c r="AZ66" s="120">
        <v>7014.7330765730003</v>
      </c>
      <c r="BA66" s="120">
        <v>2148.4253121669999</v>
      </c>
      <c r="BB66" s="120">
        <v>1238.0899730629999</v>
      </c>
      <c r="BC66" s="120">
        <v>775.01360414500004</v>
      </c>
      <c r="BD66" s="120">
        <v>11873.517376078</v>
      </c>
      <c r="BE66" s="120">
        <v>901.21998954499998</v>
      </c>
      <c r="BF66" s="100">
        <v>10023.338398428999</v>
      </c>
    </row>
    <row r="67" spans="1:58" s="29" customFormat="1" x14ac:dyDescent="0.25">
      <c r="A67" s="37" t="s">
        <v>194</v>
      </c>
      <c r="B67" s="59">
        <v>17742.426179278002</v>
      </c>
      <c r="C67" s="74">
        <v>55.315638505999999</v>
      </c>
      <c r="D67" s="74">
        <v>5398.609754739</v>
      </c>
      <c r="E67" s="60">
        <v>638.73458394600004</v>
      </c>
      <c r="F67" s="61">
        <v>1099.8845530020001</v>
      </c>
      <c r="G67" s="61">
        <v>375.15832544900002</v>
      </c>
      <c r="H67" s="61">
        <v>1097.637311422</v>
      </c>
      <c r="I67" s="62">
        <v>2187.19498092</v>
      </c>
      <c r="J67" s="74">
        <v>5004.6620442330004</v>
      </c>
      <c r="K67" s="74">
        <v>6709.033828224</v>
      </c>
      <c r="L67" s="60">
        <v>1701.5975029880001</v>
      </c>
      <c r="M67" s="61">
        <v>2640.553771204</v>
      </c>
      <c r="N67" s="61">
        <v>254.78548896800001</v>
      </c>
      <c r="O67" s="61">
        <v>189.34986100699999</v>
      </c>
      <c r="P67" s="61">
        <v>231.11877125199999</v>
      </c>
      <c r="Q67" s="61">
        <v>60.241868425</v>
      </c>
      <c r="R67" s="61">
        <v>1525.626683295</v>
      </c>
      <c r="S67" s="61">
        <v>105.759881085</v>
      </c>
      <c r="T67" s="164">
        <v>574.80491357599999</v>
      </c>
      <c r="U67" s="52">
        <v>17648.493298228997</v>
      </c>
      <c r="V67" s="52">
        <v>52.609143367000001</v>
      </c>
      <c r="W67" s="52">
        <v>5397.7095329119993</v>
      </c>
      <c r="X67" s="121">
        <v>625.60160937133332</v>
      </c>
      <c r="Y67" s="121">
        <v>1155.7763165483332</v>
      </c>
      <c r="Z67" s="121">
        <v>365.21036399099995</v>
      </c>
      <c r="AA67" s="121">
        <v>1113.3085580413333</v>
      </c>
      <c r="AB67" s="121">
        <v>2137.8126849599998</v>
      </c>
      <c r="AC67" s="52">
        <v>4807.9851766660004</v>
      </c>
      <c r="AD67" s="52">
        <v>6774.3204159263332</v>
      </c>
      <c r="AE67" s="121">
        <v>1786.9656235980001</v>
      </c>
      <c r="AF67" s="121">
        <v>2591.1383683823333</v>
      </c>
      <c r="AG67" s="121">
        <v>300.21302193299999</v>
      </c>
      <c r="AH67" s="121">
        <v>190.76124981766668</v>
      </c>
      <c r="AI67" s="121">
        <v>248.28630501433335</v>
      </c>
      <c r="AJ67" s="121">
        <v>67.167606491666675</v>
      </c>
      <c r="AK67" s="121">
        <v>1483.2062344559999</v>
      </c>
      <c r="AL67" s="121">
        <v>106.58200623333335</v>
      </c>
      <c r="AM67" s="52">
        <v>615.86902935766659</v>
      </c>
      <c r="AN67" s="53">
        <v>121981.39555222701</v>
      </c>
      <c r="AO67" s="53">
        <v>257.57192616499998</v>
      </c>
      <c r="AP67" s="53">
        <v>27652.501290714998</v>
      </c>
      <c r="AQ67" s="122">
        <v>6639.211678953</v>
      </c>
      <c r="AR67" s="122">
        <v>9080.621502557</v>
      </c>
      <c r="AS67" s="122">
        <v>1206.3490576839999</v>
      </c>
      <c r="AT67" s="122">
        <v>748.42397533100007</v>
      </c>
      <c r="AU67" s="122">
        <v>9977.8950761900014</v>
      </c>
      <c r="AV67" s="53">
        <v>21930.186192423</v>
      </c>
      <c r="AW67" s="53">
        <v>62000.44862796901</v>
      </c>
      <c r="AX67" s="122">
        <v>15707.263501908001</v>
      </c>
      <c r="AY67" s="122">
        <v>22167.296311406</v>
      </c>
      <c r="AZ67" s="122">
        <v>6628.5612070919997</v>
      </c>
      <c r="BA67" s="122">
        <v>1585.9513754489999</v>
      </c>
      <c r="BB67" s="122">
        <v>1267.4459083409999</v>
      </c>
      <c r="BC67" s="122">
        <v>579.47368163800002</v>
      </c>
      <c r="BD67" s="122">
        <v>13044.918450927002</v>
      </c>
      <c r="BE67" s="122">
        <v>1019.5381912079999</v>
      </c>
      <c r="BF67" s="53">
        <v>10140.687514955</v>
      </c>
    </row>
    <row r="68" spans="1:58" x14ac:dyDescent="0.25">
      <c r="A68" s="37" t="s">
        <v>195</v>
      </c>
      <c r="B68" s="59">
        <v>17918.307465279999</v>
      </c>
      <c r="C68" s="74">
        <v>51.100701872000002</v>
      </c>
      <c r="D68" s="74">
        <v>5394.1511071260002</v>
      </c>
      <c r="E68" s="60">
        <v>631.36141312300003</v>
      </c>
      <c r="F68" s="61">
        <v>1123.5146215970001</v>
      </c>
      <c r="G68" s="61">
        <v>396.33469313799998</v>
      </c>
      <c r="H68" s="61">
        <v>1063.5567499399999</v>
      </c>
      <c r="I68" s="62">
        <v>2179.3836293280001</v>
      </c>
      <c r="J68" s="74">
        <v>4789.6901713879997</v>
      </c>
      <c r="K68" s="74">
        <v>7078.0535803829998</v>
      </c>
      <c r="L68" s="60">
        <v>1863.7654950690001</v>
      </c>
      <c r="M68" s="61">
        <v>2731.507399524</v>
      </c>
      <c r="N68" s="61">
        <v>308.66930483300001</v>
      </c>
      <c r="O68" s="61">
        <v>188.33432247799999</v>
      </c>
      <c r="P68" s="61">
        <v>239.44558583099999</v>
      </c>
      <c r="Q68" s="61">
        <v>64.246777378000004</v>
      </c>
      <c r="R68" s="61">
        <v>1576.017567761</v>
      </c>
      <c r="S68" s="61">
        <v>106.067127509</v>
      </c>
      <c r="T68" s="164">
        <v>605.31190451099997</v>
      </c>
      <c r="U68" s="52">
        <v>17810.723082962333</v>
      </c>
      <c r="V68" s="52">
        <v>57.802520202000004</v>
      </c>
      <c r="W68" s="52">
        <v>5378.5188179683328</v>
      </c>
      <c r="X68" s="121">
        <v>618.55198212666676</v>
      </c>
      <c r="Y68" s="121">
        <v>1181.368954665</v>
      </c>
      <c r="Z68" s="121">
        <v>384.88014320133334</v>
      </c>
      <c r="AA68" s="121">
        <v>1038.8301219309999</v>
      </c>
      <c r="AB68" s="121">
        <v>2154.8876160443338</v>
      </c>
      <c r="AC68" s="52">
        <v>4791.4877011223325</v>
      </c>
      <c r="AD68" s="52">
        <v>6961.3583356103327</v>
      </c>
      <c r="AE68" s="121">
        <v>1744.5854573016666</v>
      </c>
      <c r="AF68" s="121">
        <v>2728.2289345953336</v>
      </c>
      <c r="AG68" s="121">
        <v>324.31134158000003</v>
      </c>
      <c r="AH68" s="121">
        <v>191.20913688433333</v>
      </c>
      <c r="AI68" s="121">
        <v>244.10065364933334</v>
      </c>
      <c r="AJ68" s="121">
        <v>66.067713720333344</v>
      </c>
      <c r="AK68" s="121">
        <v>1559.3981757576666</v>
      </c>
      <c r="AL68" s="121">
        <v>103.45692212166666</v>
      </c>
      <c r="AM68" s="52">
        <v>621.55570805933337</v>
      </c>
      <c r="AN68" s="53">
        <v>121215.49513525699</v>
      </c>
      <c r="AO68" s="53">
        <v>270.21101910900001</v>
      </c>
      <c r="AP68" s="53">
        <v>26583.595303071001</v>
      </c>
      <c r="AQ68" s="122">
        <v>6266.0630056710006</v>
      </c>
      <c r="AR68" s="122">
        <v>8600.7877892249999</v>
      </c>
      <c r="AS68" s="122">
        <v>1315.14252566</v>
      </c>
      <c r="AT68" s="122">
        <v>767.42316877500002</v>
      </c>
      <c r="AU68" s="122">
        <v>9634.1788137399999</v>
      </c>
      <c r="AV68" s="53">
        <v>20013.258349345</v>
      </c>
      <c r="AW68" s="53">
        <v>64332.113918223004</v>
      </c>
      <c r="AX68" s="122">
        <v>15531.900650733001</v>
      </c>
      <c r="AY68" s="122">
        <v>23355.140660730001</v>
      </c>
      <c r="AZ68" s="122">
        <v>7152.8177285069996</v>
      </c>
      <c r="BA68" s="122">
        <v>1731.474067097</v>
      </c>
      <c r="BB68" s="122">
        <v>1480.2770562539999</v>
      </c>
      <c r="BC68" s="122">
        <v>608.50993788100004</v>
      </c>
      <c r="BD68" s="122">
        <v>13305.060217558999</v>
      </c>
      <c r="BE68" s="122">
        <v>1166.9335994620001</v>
      </c>
      <c r="BF68" s="53">
        <v>10016.316545508998</v>
      </c>
    </row>
    <row r="69" spans="1:58" x14ac:dyDescent="0.25">
      <c r="A69" s="37" t="s">
        <v>196</v>
      </c>
      <c r="B69" s="59">
        <v>18038.838691441</v>
      </c>
      <c r="C69" s="74">
        <v>65.030379988000007</v>
      </c>
      <c r="D69" s="74">
        <v>5589.9369249629999</v>
      </c>
      <c r="E69" s="60">
        <v>680.56367912099995</v>
      </c>
      <c r="F69" s="61">
        <v>1207.2318439180001</v>
      </c>
      <c r="G69" s="61">
        <v>419.810825362</v>
      </c>
      <c r="H69" s="61">
        <v>1007.414924954</v>
      </c>
      <c r="I69" s="62">
        <v>2274.9156516080002</v>
      </c>
      <c r="J69" s="74">
        <v>4570.1570522299999</v>
      </c>
      <c r="K69" s="74">
        <v>7252.0336966619998</v>
      </c>
      <c r="L69" s="60">
        <v>1752.397227571</v>
      </c>
      <c r="M69" s="61">
        <v>2807.4433093339999</v>
      </c>
      <c r="N69" s="61">
        <v>305.42052828800001</v>
      </c>
      <c r="O69" s="61">
        <v>212.83135529099999</v>
      </c>
      <c r="P69" s="61">
        <v>275.23538695799999</v>
      </c>
      <c r="Q69" s="61">
        <v>76.196155865999998</v>
      </c>
      <c r="R69" s="61">
        <v>1707.3281183280001</v>
      </c>
      <c r="S69" s="61">
        <v>115.181615026</v>
      </c>
      <c r="T69" s="164">
        <v>561.68063759799998</v>
      </c>
      <c r="U69" s="52">
        <v>17900.757749379667</v>
      </c>
      <c r="V69" s="52">
        <v>53.756919025000002</v>
      </c>
      <c r="W69" s="52">
        <v>5487.8470680226674</v>
      </c>
      <c r="X69" s="121">
        <v>634.7367286386667</v>
      </c>
      <c r="Y69" s="121">
        <v>1196.6653398399999</v>
      </c>
      <c r="Z69" s="121">
        <v>396.70792221200003</v>
      </c>
      <c r="AA69" s="121">
        <v>1071.6699290316667</v>
      </c>
      <c r="AB69" s="121">
        <v>2188.067148300333</v>
      </c>
      <c r="AC69" s="52">
        <v>4569.2219388223339</v>
      </c>
      <c r="AD69" s="52">
        <v>7184.3465489713335</v>
      </c>
      <c r="AE69" s="121">
        <v>1741.1586875606665</v>
      </c>
      <c r="AF69" s="121">
        <v>2765.4088579116665</v>
      </c>
      <c r="AG69" s="121">
        <v>349.82308552633339</v>
      </c>
      <c r="AH69" s="121">
        <v>204.26799186366665</v>
      </c>
      <c r="AI69" s="121">
        <v>264.7417145673333</v>
      </c>
      <c r="AJ69" s="121">
        <v>75.375883647333339</v>
      </c>
      <c r="AK69" s="121">
        <v>1675.5997229436664</v>
      </c>
      <c r="AL69" s="121">
        <v>107.97060495066667</v>
      </c>
      <c r="AM69" s="52">
        <v>605.58527453833324</v>
      </c>
      <c r="AN69" s="53">
        <v>120954.022044285</v>
      </c>
      <c r="AO69" s="53">
        <v>323.53661025500003</v>
      </c>
      <c r="AP69" s="53">
        <v>26118.707008746002</v>
      </c>
      <c r="AQ69" s="122">
        <v>6140.2887639969995</v>
      </c>
      <c r="AR69" s="122">
        <v>8373.7322599580002</v>
      </c>
      <c r="AS69" s="122">
        <v>1176.8041767260002</v>
      </c>
      <c r="AT69" s="122">
        <v>765.16431315199998</v>
      </c>
      <c r="AU69" s="122">
        <v>9662.7174949129985</v>
      </c>
      <c r="AV69" s="53">
        <v>19008.571339610004</v>
      </c>
      <c r="AW69" s="53">
        <v>66266.618929183009</v>
      </c>
      <c r="AX69" s="122">
        <v>15485.334335198</v>
      </c>
      <c r="AY69" s="122">
        <v>23917.384203294001</v>
      </c>
      <c r="AZ69" s="122">
        <v>7242.8416565530006</v>
      </c>
      <c r="BA69" s="122">
        <v>1779.220837778</v>
      </c>
      <c r="BB69" s="122">
        <v>1236.350190939</v>
      </c>
      <c r="BC69" s="122">
        <v>709.09284253600003</v>
      </c>
      <c r="BD69" s="122">
        <v>14586.174015983001</v>
      </c>
      <c r="BE69" s="122">
        <v>1310.2208469019999</v>
      </c>
      <c r="BF69" s="53">
        <v>9236.5881564909996</v>
      </c>
    </row>
    <row r="70" spans="1:58" s="106" customFormat="1" x14ac:dyDescent="0.25">
      <c r="A70" s="98" t="s">
        <v>197</v>
      </c>
      <c r="B70" s="99">
        <v>18275.788130648001</v>
      </c>
      <c r="C70" s="100">
        <v>60.807537408999998</v>
      </c>
      <c r="D70" s="100">
        <v>5531.8578799950001</v>
      </c>
      <c r="E70" s="101">
        <v>691.52549943500003</v>
      </c>
      <c r="F70" s="102">
        <v>1195.8244215469999</v>
      </c>
      <c r="G70" s="102">
        <v>376.40916139400002</v>
      </c>
      <c r="H70" s="102">
        <v>1007.13422328</v>
      </c>
      <c r="I70" s="103">
        <v>2260.9645743390001</v>
      </c>
      <c r="J70" s="100">
        <v>4758.0168911410001</v>
      </c>
      <c r="K70" s="100">
        <v>7387.8488783419989</v>
      </c>
      <c r="L70" s="101">
        <v>1787.8267864720001</v>
      </c>
      <c r="M70" s="102">
        <v>2928.7010002709999</v>
      </c>
      <c r="N70" s="102">
        <v>339.44706091199998</v>
      </c>
      <c r="O70" s="102">
        <v>160.036319013</v>
      </c>
      <c r="P70" s="102">
        <v>301.50342593699997</v>
      </c>
      <c r="Q70" s="102">
        <v>72.012066196000006</v>
      </c>
      <c r="R70" s="102">
        <v>1690.3996427669999</v>
      </c>
      <c r="S70" s="102">
        <v>107.92257677400001</v>
      </c>
      <c r="T70" s="165">
        <v>537.256943761</v>
      </c>
      <c r="U70" s="100">
        <v>18238.438812831668</v>
      </c>
      <c r="V70" s="100">
        <v>70.374180614999986</v>
      </c>
      <c r="W70" s="100">
        <v>5554.05917623</v>
      </c>
      <c r="X70" s="120">
        <v>687.56847319100007</v>
      </c>
      <c r="Y70" s="120">
        <v>1192.6776628343334</v>
      </c>
      <c r="Z70" s="120">
        <v>384.01987772533329</v>
      </c>
      <c r="AA70" s="120">
        <v>1025.198988612</v>
      </c>
      <c r="AB70" s="120">
        <v>2264.5941738673332</v>
      </c>
      <c r="AC70" s="100">
        <v>4526.510471507333</v>
      </c>
      <c r="AD70" s="100">
        <v>7486.2374153886649</v>
      </c>
      <c r="AE70" s="120">
        <v>1815.0887891323334</v>
      </c>
      <c r="AF70" s="120">
        <v>2887.6825908426667</v>
      </c>
      <c r="AG70" s="120">
        <v>387.90281247533335</v>
      </c>
      <c r="AH70" s="120">
        <v>177.01488770966668</v>
      </c>
      <c r="AI70" s="120">
        <v>293.350611485</v>
      </c>
      <c r="AJ70" s="120">
        <v>76.43006440966667</v>
      </c>
      <c r="AK70" s="120">
        <v>1709.0817284316665</v>
      </c>
      <c r="AL70" s="120">
        <v>139.68593090233333</v>
      </c>
      <c r="AM70" s="100">
        <v>601.25756909066661</v>
      </c>
      <c r="AN70" s="100">
        <v>129847.10159340002</v>
      </c>
      <c r="AO70" s="100">
        <v>377.93292237999998</v>
      </c>
      <c r="AP70" s="100">
        <v>27773.278026688</v>
      </c>
      <c r="AQ70" s="120">
        <v>7053.6487989960006</v>
      </c>
      <c r="AR70" s="120">
        <v>8411.1707959269988</v>
      </c>
      <c r="AS70" s="120">
        <v>1143.912818067</v>
      </c>
      <c r="AT70" s="120">
        <v>679.926200118</v>
      </c>
      <c r="AU70" s="120">
        <v>10484.61941358</v>
      </c>
      <c r="AV70" s="100">
        <v>19941.017508077999</v>
      </c>
      <c r="AW70" s="100">
        <v>72348.920021053986</v>
      </c>
      <c r="AX70" s="120">
        <v>17217.167303062997</v>
      </c>
      <c r="AY70" s="120">
        <v>25886.573547966997</v>
      </c>
      <c r="AZ70" s="120">
        <v>8773.0276303409992</v>
      </c>
      <c r="BA70" s="120">
        <v>1424.069890409</v>
      </c>
      <c r="BB70" s="120">
        <v>1725.7822613990002</v>
      </c>
      <c r="BC70" s="120">
        <v>739.82689977099994</v>
      </c>
      <c r="BD70" s="120">
        <v>15107.389296208999</v>
      </c>
      <c r="BE70" s="120">
        <v>1475.083191895</v>
      </c>
      <c r="BF70" s="100">
        <v>9405.9531152</v>
      </c>
    </row>
    <row r="71" spans="1:58" x14ac:dyDescent="0.25">
      <c r="A71" s="37" t="s">
        <v>198</v>
      </c>
      <c r="B71" s="59">
        <v>17691.502142719</v>
      </c>
      <c r="C71" s="74">
        <v>58.413644984999998</v>
      </c>
      <c r="D71" s="74">
        <v>5435.9393880589996</v>
      </c>
      <c r="E71" s="60">
        <v>643.42302928599997</v>
      </c>
      <c r="F71" s="61">
        <v>1126.6028093090001</v>
      </c>
      <c r="G71" s="61">
        <v>426.12337841499999</v>
      </c>
      <c r="H71" s="61">
        <v>1051.588888817</v>
      </c>
      <c r="I71" s="62">
        <v>2188.2012822319998</v>
      </c>
      <c r="J71" s="74">
        <v>4357.924709635</v>
      </c>
      <c r="K71" s="74">
        <v>7280.608861011</v>
      </c>
      <c r="L71" s="60">
        <v>1783.464676094</v>
      </c>
      <c r="M71" s="61">
        <v>2833.3406033840001</v>
      </c>
      <c r="N71" s="61">
        <v>336.03033396699999</v>
      </c>
      <c r="O71" s="61">
        <v>158.45307698600001</v>
      </c>
      <c r="P71" s="61">
        <v>318.06790155499999</v>
      </c>
      <c r="Q71" s="61">
        <v>86.022501063999997</v>
      </c>
      <c r="R71" s="61">
        <v>1669.0176082600001</v>
      </c>
      <c r="S71" s="61">
        <v>96.212159701000004</v>
      </c>
      <c r="T71" s="164">
        <v>558.61553902900005</v>
      </c>
      <c r="U71" s="52">
        <v>17830.495614552332</v>
      </c>
      <c r="V71" s="52">
        <v>55.908465314666671</v>
      </c>
      <c r="W71" s="52">
        <v>5384.8388354029994</v>
      </c>
      <c r="X71" s="121">
        <v>678.39258295299999</v>
      </c>
      <c r="Y71" s="121">
        <v>1133.7022475409997</v>
      </c>
      <c r="Z71" s="121">
        <v>395.12331071633326</v>
      </c>
      <c r="AA71" s="121">
        <v>1025.2838698583334</v>
      </c>
      <c r="AB71" s="121">
        <v>2152.3368243343334</v>
      </c>
      <c r="AC71" s="52">
        <v>4365.4162437296663</v>
      </c>
      <c r="AD71" s="52">
        <v>7419.419565389333</v>
      </c>
      <c r="AE71" s="121">
        <v>1804.3308139089997</v>
      </c>
      <c r="AF71" s="121">
        <v>2915.9657397293336</v>
      </c>
      <c r="AG71" s="121">
        <v>378.87242985900002</v>
      </c>
      <c r="AH71" s="121">
        <v>158.238778505</v>
      </c>
      <c r="AI71" s="121">
        <v>305.96143576599997</v>
      </c>
      <c r="AJ71" s="121">
        <v>83.882019043333344</v>
      </c>
      <c r="AK71" s="121">
        <v>1654.8791244163331</v>
      </c>
      <c r="AL71" s="121">
        <v>117.28922416133332</v>
      </c>
      <c r="AM71" s="52">
        <v>604.91250471566673</v>
      </c>
      <c r="AN71" s="53">
        <v>126801.89218562999</v>
      </c>
      <c r="AO71" s="53">
        <v>295.518697707</v>
      </c>
      <c r="AP71" s="53">
        <v>26848.977009320002</v>
      </c>
      <c r="AQ71" s="122">
        <v>6711.7085765529991</v>
      </c>
      <c r="AR71" s="122">
        <v>7859.8236425579998</v>
      </c>
      <c r="AS71" s="122">
        <v>1429.0638425120001</v>
      </c>
      <c r="AT71" s="122">
        <v>664.74303205799993</v>
      </c>
      <c r="AU71" s="122">
        <v>10183.637915638999</v>
      </c>
      <c r="AV71" s="53">
        <v>19837.489595701001</v>
      </c>
      <c r="AW71" s="53">
        <v>70201.686098717997</v>
      </c>
      <c r="AX71" s="122">
        <v>16967.837629212001</v>
      </c>
      <c r="AY71" s="122">
        <v>25123.513666324001</v>
      </c>
      <c r="AZ71" s="122">
        <v>8294.003092469</v>
      </c>
      <c r="BA71" s="122">
        <v>1366.558381609</v>
      </c>
      <c r="BB71" s="122">
        <v>1864.5116368670001</v>
      </c>
      <c r="BC71" s="122">
        <v>768.53136085400001</v>
      </c>
      <c r="BD71" s="122">
        <v>14625.432310385999</v>
      </c>
      <c r="BE71" s="122">
        <v>1191.2980209970001</v>
      </c>
      <c r="BF71" s="53">
        <v>9618.2207841839991</v>
      </c>
    </row>
    <row r="72" spans="1:58" x14ac:dyDescent="0.25">
      <c r="A72" s="37" t="s">
        <v>199</v>
      </c>
      <c r="B72" s="59">
        <v>19142.575854867002</v>
      </c>
      <c r="C72" s="74">
        <v>56.821136136</v>
      </c>
      <c r="D72" s="74">
        <v>5633.2074736140003</v>
      </c>
      <c r="E72" s="60">
        <v>691.47014889800005</v>
      </c>
      <c r="F72" s="61">
        <v>1071.6810741480001</v>
      </c>
      <c r="G72" s="61">
        <v>465.15993832300001</v>
      </c>
      <c r="H72" s="61">
        <v>915.02178390100005</v>
      </c>
      <c r="I72" s="62">
        <v>2489.8745283439998</v>
      </c>
      <c r="J72" s="74">
        <v>4840.9089746729996</v>
      </c>
      <c r="K72" s="74">
        <v>7978.2637107360015</v>
      </c>
      <c r="L72" s="60">
        <v>1948.468390413</v>
      </c>
      <c r="M72" s="61">
        <v>3048.8854383980001</v>
      </c>
      <c r="N72" s="61">
        <v>300.65357779300001</v>
      </c>
      <c r="O72" s="61">
        <v>202.44892296200001</v>
      </c>
      <c r="P72" s="61">
        <v>410.673738329</v>
      </c>
      <c r="Q72" s="61">
        <v>79.788876029999997</v>
      </c>
      <c r="R72" s="61">
        <v>1874.586344094</v>
      </c>
      <c r="S72" s="61">
        <v>112.758422717</v>
      </c>
      <c r="T72" s="164">
        <v>633.37455970799999</v>
      </c>
      <c r="U72" s="52">
        <v>19076.223742904665</v>
      </c>
      <c r="V72" s="52">
        <v>53.485313206000001</v>
      </c>
      <c r="W72" s="52">
        <v>5623.1692287326659</v>
      </c>
      <c r="X72" s="121">
        <v>684.0690153270001</v>
      </c>
      <c r="Y72" s="121">
        <v>1134.2373791293332</v>
      </c>
      <c r="Z72" s="121">
        <v>458.43632011933329</v>
      </c>
      <c r="AA72" s="121">
        <v>927.42743397966672</v>
      </c>
      <c r="AB72" s="121">
        <v>2418.9990801773333</v>
      </c>
      <c r="AC72" s="52">
        <v>4538.8041573556666</v>
      </c>
      <c r="AD72" s="52">
        <v>8235.4935626786664</v>
      </c>
      <c r="AE72" s="121">
        <v>2056.1138152573335</v>
      </c>
      <c r="AF72" s="121">
        <v>3119.8177174079997</v>
      </c>
      <c r="AG72" s="121">
        <v>410.02609430666666</v>
      </c>
      <c r="AH72" s="121">
        <v>190.90066818900002</v>
      </c>
      <c r="AI72" s="121">
        <v>401.20312401199999</v>
      </c>
      <c r="AJ72" s="121">
        <v>90.970922540999993</v>
      </c>
      <c r="AK72" s="121">
        <v>1844.5149806879999</v>
      </c>
      <c r="AL72" s="121">
        <v>121.94624027666667</v>
      </c>
      <c r="AM72" s="52">
        <v>625.27148093166659</v>
      </c>
      <c r="AN72" s="53">
        <v>133187.02673968801</v>
      </c>
      <c r="AO72" s="53">
        <v>257.79846073099998</v>
      </c>
      <c r="AP72" s="53">
        <v>27519.433431957998</v>
      </c>
      <c r="AQ72" s="122">
        <v>6549.7926285400008</v>
      </c>
      <c r="AR72" s="122">
        <v>8084.4729137550003</v>
      </c>
      <c r="AS72" s="122">
        <v>1355.9664795690001</v>
      </c>
      <c r="AT72" s="122">
        <v>434.48161770400003</v>
      </c>
      <c r="AU72" s="122">
        <v>11094.71979239</v>
      </c>
      <c r="AV72" s="53">
        <v>21148.397951464998</v>
      </c>
      <c r="AW72" s="53">
        <v>74584.870543856989</v>
      </c>
      <c r="AX72" s="122">
        <v>18539.415462630001</v>
      </c>
      <c r="AY72" s="122">
        <v>25632.848672659999</v>
      </c>
      <c r="AZ72" s="122">
        <v>8542.6098482220004</v>
      </c>
      <c r="BA72" s="122">
        <v>1608.64223236</v>
      </c>
      <c r="BB72" s="122">
        <v>2529.2880567060001</v>
      </c>
      <c r="BC72" s="122">
        <v>842.37504548699997</v>
      </c>
      <c r="BD72" s="122">
        <v>15533.352685503</v>
      </c>
      <c r="BE72" s="122">
        <v>1356.3385402889999</v>
      </c>
      <c r="BF72" s="53">
        <v>9676.5263516769992</v>
      </c>
    </row>
    <row r="73" spans="1:58" x14ac:dyDescent="0.25">
      <c r="A73" s="37" t="s">
        <v>200</v>
      </c>
      <c r="B73" s="59">
        <v>19178.786337871999</v>
      </c>
      <c r="C73" s="74">
        <v>49.535920341000001</v>
      </c>
      <c r="D73" s="74">
        <v>5566.9182546020002</v>
      </c>
      <c r="E73" s="60">
        <v>681.06559948400002</v>
      </c>
      <c r="F73" s="61">
        <v>1180.4699171949999</v>
      </c>
      <c r="G73" s="61">
        <v>465.20930678799999</v>
      </c>
      <c r="H73" s="61">
        <v>855.08365582900001</v>
      </c>
      <c r="I73" s="62">
        <v>2385.0897753059999</v>
      </c>
      <c r="J73" s="74">
        <v>4611.1547076650004</v>
      </c>
      <c r="K73" s="74">
        <v>8302.7437595529991</v>
      </c>
      <c r="L73" s="60">
        <v>2104.248516617</v>
      </c>
      <c r="M73" s="61">
        <v>3124.4657296750001</v>
      </c>
      <c r="N73" s="61">
        <v>353.81719232099999</v>
      </c>
      <c r="O73" s="61">
        <v>224.305367843</v>
      </c>
      <c r="P73" s="61">
        <v>369.08780193500002</v>
      </c>
      <c r="Q73" s="61">
        <v>64.602029189999996</v>
      </c>
      <c r="R73" s="61">
        <v>1966.3097965439999</v>
      </c>
      <c r="S73" s="61">
        <v>95.907325427999993</v>
      </c>
      <c r="T73" s="164">
        <v>648.43369571100004</v>
      </c>
      <c r="U73" s="52">
        <v>19535.205668935003</v>
      </c>
      <c r="V73" s="52">
        <v>51.561991801333335</v>
      </c>
      <c r="W73" s="52">
        <v>5680.1031671723331</v>
      </c>
      <c r="X73" s="121">
        <v>657.6399443163333</v>
      </c>
      <c r="Y73" s="121">
        <v>1163.5854460453331</v>
      </c>
      <c r="Z73" s="121">
        <v>478.92865876133334</v>
      </c>
      <c r="AA73" s="121">
        <v>910.96735652333336</v>
      </c>
      <c r="AB73" s="121">
        <v>2468.9817615259999</v>
      </c>
      <c r="AC73" s="52">
        <v>4746.9566987670005</v>
      </c>
      <c r="AD73" s="52">
        <v>8400.5633203369998</v>
      </c>
      <c r="AE73" s="121">
        <v>2057.914412779</v>
      </c>
      <c r="AF73" s="121">
        <v>3188.3039678033333</v>
      </c>
      <c r="AG73" s="121">
        <v>374.06822889599999</v>
      </c>
      <c r="AH73" s="121">
        <v>233.696077976</v>
      </c>
      <c r="AI73" s="121">
        <v>387.27643495199999</v>
      </c>
      <c r="AJ73" s="121">
        <v>72.333653639999994</v>
      </c>
      <c r="AK73" s="121">
        <v>1969.26356887</v>
      </c>
      <c r="AL73" s="121">
        <v>117.70697542066667</v>
      </c>
      <c r="AM73" s="52">
        <v>656.02049085733336</v>
      </c>
      <c r="AN73" s="53">
        <v>132046.666648029</v>
      </c>
      <c r="AO73" s="53">
        <v>282.24915609499999</v>
      </c>
      <c r="AP73" s="53">
        <v>27211.461233012997</v>
      </c>
      <c r="AQ73" s="122">
        <v>6473.5421155099993</v>
      </c>
      <c r="AR73" s="122">
        <v>7791.1520930070001</v>
      </c>
      <c r="AS73" s="122">
        <v>1424.4265553509999</v>
      </c>
      <c r="AT73" s="122">
        <v>447.12038362399994</v>
      </c>
      <c r="AU73" s="122">
        <v>11075.220085520999</v>
      </c>
      <c r="AV73" s="53">
        <v>20546.376345068002</v>
      </c>
      <c r="AW73" s="53">
        <v>73284.869117807</v>
      </c>
      <c r="AX73" s="122">
        <v>18329.826076349</v>
      </c>
      <c r="AY73" s="122">
        <v>24651.492241264998</v>
      </c>
      <c r="AZ73" s="122">
        <v>8161.8792759810003</v>
      </c>
      <c r="BA73" s="122">
        <v>1664.1143147510002</v>
      </c>
      <c r="BB73" s="122">
        <v>2003.821614959</v>
      </c>
      <c r="BC73" s="122">
        <v>696.90292697500001</v>
      </c>
      <c r="BD73" s="122">
        <v>16091.840678275999</v>
      </c>
      <c r="BE73" s="122">
        <v>1684.9919892510002</v>
      </c>
      <c r="BF73" s="53">
        <v>10721.710796046</v>
      </c>
    </row>
    <row r="74" spans="1:58" s="106" customFormat="1" x14ac:dyDescent="0.25">
      <c r="A74" s="98" t="s">
        <v>201</v>
      </c>
      <c r="B74" s="99">
        <v>19162.673542215001</v>
      </c>
      <c r="C74" s="100">
        <v>41.031365180999998</v>
      </c>
      <c r="D74" s="100">
        <v>5403.5238300310002</v>
      </c>
      <c r="E74" s="101">
        <v>626.74300859000004</v>
      </c>
      <c r="F74" s="102">
        <v>1073.6168904799999</v>
      </c>
      <c r="G74" s="102">
        <v>478.80216798700002</v>
      </c>
      <c r="H74" s="102">
        <v>826.60843058299997</v>
      </c>
      <c r="I74" s="103">
        <v>2397.7533323910002</v>
      </c>
      <c r="J74" s="100">
        <v>4856.4182220069997</v>
      </c>
      <c r="K74" s="100">
        <v>8226.9103452800009</v>
      </c>
      <c r="L74" s="101">
        <v>1812.9248990210001</v>
      </c>
      <c r="M74" s="102">
        <v>3099.9840137320002</v>
      </c>
      <c r="N74" s="102">
        <v>405.18004562300001</v>
      </c>
      <c r="O74" s="102">
        <v>211.296316343</v>
      </c>
      <c r="P74" s="102">
        <v>380.08783384399999</v>
      </c>
      <c r="Q74" s="102">
        <v>67.947739988999999</v>
      </c>
      <c r="R74" s="102">
        <v>2135.1434788319998</v>
      </c>
      <c r="S74" s="102">
        <v>114.34601789600001</v>
      </c>
      <c r="T74" s="165">
        <v>634.789779716</v>
      </c>
      <c r="U74" s="100">
        <v>19347.196007897332</v>
      </c>
      <c r="V74" s="100">
        <v>41.976188738333335</v>
      </c>
      <c r="W74" s="100">
        <v>5432.3961755739992</v>
      </c>
      <c r="X74" s="120">
        <v>623.03117711533332</v>
      </c>
      <c r="Y74" s="120">
        <v>1138.4656430699999</v>
      </c>
      <c r="Z74" s="120">
        <v>478.19257365066665</v>
      </c>
      <c r="AA74" s="120">
        <v>854.24136448000002</v>
      </c>
      <c r="AB74" s="120">
        <v>2338.4654172579999</v>
      </c>
      <c r="AC74" s="100">
        <v>4785.1043229993338</v>
      </c>
      <c r="AD74" s="100">
        <v>8419.1454292023318</v>
      </c>
      <c r="AE74" s="120">
        <v>1954.0573421613335</v>
      </c>
      <c r="AF74" s="120">
        <v>3134.0602146363331</v>
      </c>
      <c r="AG74" s="120">
        <v>426.02405250399994</v>
      </c>
      <c r="AH74" s="120">
        <v>223.76760094700001</v>
      </c>
      <c r="AI74" s="120">
        <v>385.26790279300002</v>
      </c>
      <c r="AJ74" s="120">
        <v>86.191298143999987</v>
      </c>
      <c r="AK74" s="120">
        <v>2073.7662556939999</v>
      </c>
      <c r="AL74" s="120">
        <v>136.01076232266666</v>
      </c>
      <c r="AM74" s="100">
        <v>668.57389138333326</v>
      </c>
      <c r="AN74" s="100">
        <v>125510.809708423</v>
      </c>
      <c r="AO74" s="100">
        <v>279.16706035300001</v>
      </c>
      <c r="AP74" s="100">
        <v>25378.565320779999</v>
      </c>
      <c r="AQ74" s="120">
        <v>6059.1955566289998</v>
      </c>
      <c r="AR74" s="120">
        <v>7565.7048931619993</v>
      </c>
      <c r="AS74" s="120">
        <v>1287.244857747</v>
      </c>
      <c r="AT74" s="120">
        <v>465.11948480699999</v>
      </c>
      <c r="AU74" s="120">
        <v>10001.300528435</v>
      </c>
      <c r="AV74" s="100">
        <v>19368.922515923001</v>
      </c>
      <c r="AW74" s="100">
        <v>69481.183903936006</v>
      </c>
      <c r="AX74" s="120">
        <v>16767.601258899002</v>
      </c>
      <c r="AY74" s="120">
        <v>22891.294269492999</v>
      </c>
      <c r="AZ74" s="120">
        <v>8459.0167025259998</v>
      </c>
      <c r="BA74" s="120">
        <v>1648.164752288</v>
      </c>
      <c r="BB74" s="120">
        <v>2189.678644526</v>
      </c>
      <c r="BC74" s="120">
        <v>715.51160784399997</v>
      </c>
      <c r="BD74" s="120">
        <v>15307.276601095002</v>
      </c>
      <c r="BE74" s="120">
        <v>1502.640067265</v>
      </c>
      <c r="BF74" s="100">
        <v>11002.970907431001</v>
      </c>
    </row>
    <row r="75" spans="1:58" x14ac:dyDescent="0.25">
      <c r="A75" s="37" t="s">
        <v>202</v>
      </c>
      <c r="B75" s="59">
        <v>19526.123035451001</v>
      </c>
      <c r="C75" s="74">
        <v>49.347486529999998</v>
      </c>
      <c r="D75" s="74">
        <v>5434.1454597960001</v>
      </c>
      <c r="E75" s="60">
        <v>630.75812489199996</v>
      </c>
      <c r="F75" s="61">
        <v>1064.771154952</v>
      </c>
      <c r="G75" s="61">
        <v>509.65435528099999</v>
      </c>
      <c r="H75" s="61">
        <v>705.98709013500002</v>
      </c>
      <c r="I75" s="62">
        <v>2522.9747345360001</v>
      </c>
      <c r="J75" s="74">
        <v>4855.7831322439997</v>
      </c>
      <c r="K75" s="74">
        <v>8608.7753376820001</v>
      </c>
      <c r="L75" s="60">
        <v>1971.5385328709999</v>
      </c>
      <c r="M75" s="61">
        <v>3169.0420267529998</v>
      </c>
      <c r="N75" s="61">
        <v>414.48726555299999</v>
      </c>
      <c r="O75" s="61">
        <v>207.65684440499999</v>
      </c>
      <c r="P75" s="61">
        <v>419.82355765099999</v>
      </c>
      <c r="Q75" s="61">
        <v>108.918249202</v>
      </c>
      <c r="R75" s="61">
        <v>2230.2313570380002</v>
      </c>
      <c r="S75" s="61">
        <v>87.077504208999997</v>
      </c>
      <c r="T75" s="164">
        <v>578.071619199</v>
      </c>
      <c r="U75" s="52">
        <v>19660.990937267667</v>
      </c>
      <c r="V75" s="52">
        <v>44.552805067999998</v>
      </c>
      <c r="W75" s="52">
        <v>5429.1087606709998</v>
      </c>
      <c r="X75" s="121">
        <v>658.28036400266672</v>
      </c>
      <c r="Y75" s="121">
        <v>1098.3950876136666</v>
      </c>
      <c r="Z75" s="121">
        <v>493.88249298566672</v>
      </c>
      <c r="AA75" s="121">
        <v>728.39119255233345</v>
      </c>
      <c r="AB75" s="121">
        <v>2450.1596235166667</v>
      </c>
      <c r="AC75" s="52">
        <v>4662.9144664806663</v>
      </c>
      <c r="AD75" s="52">
        <v>8893.4988456256651</v>
      </c>
      <c r="AE75" s="121">
        <v>2030.91811022</v>
      </c>
      <c r="AF75" s="121">
        <v>3300.4358766616665</v>
      </c>
      <c r="AG75" s="121">
        <v>433.36315881000002</v>
      </c>
      <c r="AH75" s="121">
        <v>216.08403216399998</v>
      </c>
      <c r="AI75" s="121">
        <v>419.41492666200003</v>
      </c>
      <c r="AJ75" s="121">
        <v>107.76961151333332</v>
      </c>
      <c r="AK75" s="121">
        <v>2271.0938453969998</v>
      </c>
      <c r="AL75" s="121">
        <v>114.41928419766667</v>
      </c>
      <c r="AM75" s="52">
        <v>630.91605942233332</v>
      </c>
      <c r="AN75" s="53">
        <v>130193.69919962299</v>
      </c>
      <c r="AO75" s="53">
        <v>206.161947897</v>
      </c>
      <c r="AP75" s="53">
        <v>26216.328123540996</v>
      </c>
      <c r="AQ75" s="122">
        <v>6390.5179394019997</v>
      </c>
      <c r="AR75" s="122">
        <v>7114.3833732069997</v>
      </c>
      <c r="AS75" s="122">
        <v>1419.459831699</v>
      </c>
      <c r="AT75" s="122">
        <v>390.737599053</v>
      </c>
      <c r="AU75" s="122">
        <v>10901.229380180001</v>
      </c>
      <c r="AV75" s="53">
        <v>18286.741802103999</v>
      </c>
      <c r="AW75" s="53">
        <v>74633.517193380001</v>
      </c>
      <c r="AX75" s="122">
        <v>17964.010462719001</v>
      </c>
      <c r="AY75" s="122">
        <v>24404.087984364</v>
      </c>
      <c r="AZ75" s="122">
        <v>8857.932955106</v>
      </c>
      <c r="BA75" s="122">
        <v>1380.9224560569999</v>
      </c>
      <c r="BB75" s="122">
        <v>2142.9693459999999</v>
      </c>
      <c r="BC75" s="122">
        <v>962.58032863699998</v>
      </c>
      <c r="BD75" s="122">
        <v>17386.637551920998</v>
      </c>
      <c r="BE75" s="122">
        <v>1534.3761085759998</v>
      </c>
      <c r="BF75" s="53">
        <v>10850.950132701</v>
      </c>
    </row>
    <row r="76" spans="1:58" x14ac:dyDescent="0.25">
      <c r="A76" s="37" t="s">
        <v>203</v>
      </c>
      <c r="B76" s="59">
        <v>20070.999336494999</v>
      </c>
      <c r="C76" s="74">
        <v>46.748404774999997</v>
      </c>
      <c r="D76" s="74">
        <v>5413.8475553429998</v>
      </c>
      <c r="E76" s="60">
        <v>639.37076237999997</v>
      </c>
      <c r="F76" s="61">
        <v>1108.5735171430001</v>
      </c>
      <c r="G76" s="61">
        <v>546.58806800599996</v>
      </c>
      <c r="H76" s="61">
        <v>657.01951264499996</v>
      </c>
      <c r="I76" s="62">
        <v>2462.2956951689998</v>
      </c>
      <c r="J76" s="74">
        <v>5047.0268750309997</v>
      </c>
      <c r="K76" s="74">
        <v>8967.5190281900013</v>
      </c>
      <c r="L76" s="60">
        <v>2073.9645369099999</v>
      </c>
      <c r="M76" s="61">
        <v>3196.55446403</v>
      </c>
      <c r="N76" s="61">
        <v>469.82069060600003</v>
      </c>
      <c r="O76" s="61">
        <v>236.49286776899999</v>
      </c>
      <c r="P76" s="61">
        <v>364.919605875</v>
      </c>
      <c r="Q76" s="61">
        <v>106.37036742700001</v>
      </c>
      <c r="R76" s="61">
        <v>2355.30778289</v>
      </c>
      <c r="S76" s="61">
        <v>164.08871268300001</v>
      </c>
      <c r="T76" s="164">
        <v>595.85747315599997</v>
      </c>
      <c r="U76" s="52">
        <v>20089.676096554333</v>
      </c>
      <c r="V76" s="52">
        <v>48.554311992999999</v>
      </c>
      <c r="W76" s="52">
        <v>5478.8590940853328</v>
      </c>
      <c r="X76" s="121">
        <v>646.68726775233336</v>
      </c>
      <c r="Y76" s="121">
        <v>1115.5960943576667</v>
      </c>
      <c r="Z76" s="121">
        <v>529.44796829233326</v>
      </c>
      <c r="AA76" s="121">
        <v>671.71372389933333</v>
      </c>
      <c r="AB76" s="121">
        <v>2515.4140397836668</v>
      </c>
      <c r="AC76" s="52">
        <v>4875.6903830666661</v>
      </c>
      <c r="AD76" s="52">
        <v>9064.3888388103333</v>
      </c>
      <c r="AE76" s="121">
        <v>2096.4921126093332</v>
      </c>
      <c r="AF76" s="121">
        <v>3237.7594250613333</v>
      </c>
      <c r="AG76" s="121">
        <v>462.65275131199996</v>
      </c>
      <c r="AH76" s="121">
        <v>227.51847463499999</v>
      </c>
      <c r="AI76" s="121">
        <v>400.09217859799998</v>
      </c>
      <c r="AJ76" s="121">
        <v>114.32450991133332</v>
      </c>
      <c r="AK76" s="121">
        <v>2378.044976302333</v>
      </c>
      <c r="AL76" s="121">
        <v>147.50441038099999</v>
      </c>
      <c r="AM76" s="52">
        <v>622.18346859900009</v>
      </c>
      <c r="AN76" s="53">
        <v>134542.71546853401</v>
      </c>
      <c r="AO76" s="53">
        <v>238.39949939499999</v>
      </c>
      <c r="AP76" s="53">
        <v>27490.336979091997</v>
      </c>
      <c r="AQ76" s="122">
        <v>6820.2568260039998</v>
      </c>
      <c r="AR76" s="122">
        <v>7518.6630964920005</v>
      </c>
      <c r="AS76" s="122">
        <v>1564.156375392</v>
      </c>
      <c r="AT76" s="122">
        <v>545.92010926</v>
      </c>
      <c r="AU76" s="122">
        <v>11041.340571944002</v>
      </c>
      <c r="AV76" s="53">
        <v>19244.127506628</v>
      </c>
      <c r="AW76" s="53">
        <v>77907.700616297006</v>
      </c>
      <c r="AX76" s="122">
        <v>18357.752179871997</v>
      </c>
      <c r="AY76" s="122">
        <v>24248.172756120002</v>
      </c>
      <c r="AZ76" s="122">
        <v>10648.167780931999</v>
      </c>
      <c r="BA76" s="122">
        <v>1294.622585565</v>
      </c>
      <c r="BB76" s="122">
        <v>1891.921656667</v>
      </c>
      <c r="BC76" s="122">
        <v>961.91737748499986</v>
      </c>
      <c r="BD76" s="122">
        <v>18473.094338408999</v>
      </c>
      <c r="BE76" s="122">
        <v>2032.0519412469998</v>
      </c>
      <c r="BF76" s="53">
        <v>9662.1508671219999</v>
      </c>
    </row>
    <row r="77" spans="1:58" x14ac:dyDescent="0.25">
      <c r="A77" s="37" t="s">
        <v>204</v>
      </c>
      <c r="B77" s="59">
        <v>20242.805216589</v>
      </c>
      <c r="C77" s="74">
        <v>55.839275829000002</v>
      </c>
      <c r="D77" s="74">
        <v>5323.4700944609995</v>
      </c>
      <c r="E77" s="60">
        <v>690.51368486399997</v>
      </c>
      <c r="F77" s="61">
        <v>1019.603431772</v>
      </c>
      <c r="G77" s="61">
        <v>531.67126981199999</v>
      </c>
      <c r="H77" s="61">
        <v>509.35574606400002</v>
      </c>
      <c r="I77" s="62">
        <v>2572.325961949</v>
      </c>
      <c r="J77" s="74">
        <v>5293.7861716179996</v>
      </c>
      <c r="K77" s="74">
        <v>8958.5079048630014</v>
      </c>
      <c r="L77" s="60">
        <v>1943.5926585750001</v>
      </c>
      <c r="M77" s="61">
        <v>3506.8650125519998</v>
      </c>
      <c r="N77" s="61">
        <v>315.10219995099999</v>
      </c>
      <c r="O77" s="61">
        <v>231.28429879699999</v>
      </c>
      <c r="P77" s="61">
        <v>392.836146945</v>
      </c>
      <c r="Q77" s="61">
        <v>74.333580799999993</v>
      </c>
      <c r="R77" s="61">
        <v>2356.4036226100002</v>
      </c>
      <c r="S77" s="61">
        <v>138.09038463300001</v>
      </c>
      <c r="T77" s="164">
        <v>611.201769818</v>
      </c>
      <c r="U77" s="52">
        <v>20743.284284507332</v>
      </c>
      <c r="V77" s="52">
        <v>49.33272032233333</v>
      </c>
      <c r="W77" s="52">
        <v>5515.7772173113335</v>
      </c>
      <c r="X77" s="121">
        <v>675.63210119566668</v>
      </c>
      <c r="Y77" s="121">
        <v>1065.8479953479998</v>
      </c>
      <c r="Z77" s="121">
        <v>541.23848276333331</v>
      </c>
      <c r="AA77" s="121">
        <v>601.90596020966666</v>
      </c>
      <c r="AB77" s="121">
        <v>2631.1526777946669</v>
      </c>
      <c r="AC77" s="52">
        <v>5200.0431480920006</v>
      </c>
      <c r="AD77" s="52">
        <v>9326.5154528086678</v>
      </c>
      <c r="AE77" s="121">
        <v>2163.8713908426666</v>
      </c>
      <c r="AF77" s="121">
        <v>3602.0049843873335</v>
      </c>
      <c r="AG77" s="121">
        <v>389.57494962000004</v>
      </c>
      <c r="AH77" s="121">
        <v>234.23734757899999</v>
      </c>
      <c r="AI77" s="121">
        <v>356.30047871900001</v>
      </c>
      <c r="AJ77" s="121">
        <v>101.52057642833334</v>
      </c>
      <c r="AK77" s="121">
        <v>2322.8331499093333</v>
      </c>
      <c r="AL77" s="121">
        <v>156.17257532300002</v>
      </c>
      <c r="AM77" s="52">
        <v>651.61574597299989</v>
      </c>
      <c r="AN77" s="53">
        <v>133175.049894328</v>
      </c>
      <c r="AO77" s="53">
        <v>233.605192687</v>
      </c>
      <c r="AP77" s="53">
        <v>27220.434728278997</v>
      </c>
      <c r="AQ77" s="122">
        <v>7058.3835852950015</v>
      </c>
      <c r="AR77" s="122">
        <v>7176.9808158590004</v>
      </c>
      <c r="AS77" s="122">
        <v>1559.678224624</v>
      </c>
      <c r="AT77" s="122">
        <v>339.23093673400001</v>
      </c>
      <c r="AU77" s="122">
        <v>11086.161165767</v>
      </c>
      <c r="AV77" s="53">
        <v>19634.550927960998</v>
      </c>
      <c r="AW77" s="53">
        <v>76851.344984138006</v>
      </c>
      <c r="AX77" s="122">
        <v>18354.958243500001</v>
      </c>
      <c r="AY77" s="122">
        <v>26246.794900884997</v>
      </c>
      <c r="AZ77" s="122">
        <v>8111.5014679260003</v>
      </c>
      <c r="BA77" s="122">
        <v>1357.928708764</v>
      </c>
      <c r="BB77" s="122">
        <v>1589.2271718749998</v>
      </c>
      <c r="BC77" s="122">
        <v>975.40791706300001</v>
      </c>
      <c r="BD77" s="122">
        <v>18572.413482879001</v>
      </c>
      <c r="BE77" s="122">
        <v>1643.1130912459998</v>
      </c>
      <c r="BF77" s="53">
        <v>9235.1140612630006</v>
      </c>
    </row>
    <row r="78" spans="1:58" s="106" customFormat="1" x14ac:dyDescent="0.25">
      <c r="A78" s="98" t="s">
        <v>205</v>
      </c>
      <c r="B78" s="99">
        <v>20344.520854807</v>
      </c>
      <c r="C78" s="100">
        <v>57.123308000000002</v>
      </c>
      <c r="D78" s="100">
        <v>5224.8996561799995</v>
      </c>
      <c r="E78" s="101">
        <v>680.80946696399997</v>
      </c>
      <c r="F78" s="102">
        <v>959.98650600200006</v>
      </c>
      <c r="G78" s="102">
        <v>562.539719805</v>
      </c>
      <c r="H78" s="102">
        <v>457.75154442000002</v>
      </c>
      <c r="I78" s="103">
        <v>2563.812418989</v>
      </c>
      <c r="J78" s="100">
        <v>5466.8076595040002</v>
      </c>
      <c r="K78" s="100">
        <v>9013.324538932</v>
      </c>
      <c r="L78" s="101">
        <v>1913.9861677230001</v>
      </c>
      <c r="M78" s="102">
        <v>3346.9675909289999</v>
      </c>
      <c r="N78" s="102">
        <v>341.646999424</v>
      </c>
      <c r="O78" s="102">
        <v>281.40672725100001</v>
      </c>
      <c r="P78" s="102">
        <v>428.77427058900003</v>
      </c>
      <c r="Q78" s="102">
        <v>110.007557494</v>
      </c>
      <c r="R78" s="102">
        <v>2450.0968505209999</v>
      </c>
      <c r="S78" s="102">
        <v>140.438375001</v>
      </c>
      <c r="T78" s="165">
        <v>582.36569219099999</v>
      </c>
      <c r="U78" s="100">
        <v>20582.219546410666</v>
      </c>
      <c r="V78" s="100">
        <v>54.353854270999996</v>
      </c>
      <c r="W78" s="100">
        <v>5307.2858766523332</v>
      </c>
      <c r="X78" s="120">
        <v>680.3907646286666</v>
      </c>
      <c r="Y78" s="120">
        <v>998.27509053666665</v>
      </c>
      <c r="Z78" s="120">
        <v>558.61591364799995</v>
      </c>
      <c r="AA78" s="120">
        <v>457.57444302633331</v>
      </c>
      <c r="AB78" s="120">
        <v>2612.4296648126669</v>
      </c>
      <c r="AC78" s="100">
        <v>5309.9664780203339</v>
      </c>
      <c r="AD78" s="100">
        <v>9270.505873467333</v>
      </c>
      <c r="AE78" s="120">
        <v>2007.419753416</v>
      </c>
      <c r="AF78" s="120">
        <v>3491.277516859333</v>
      </c>
      <c r="AG78" s="120">
        <v>373.86496795766669</v>
      </c>
      <c r="AH78" s="120">
        <v>277.74579254033335</v>
      </c>
      <c r="AI78" s="120">
        <v>422.99165545366668</v>
      </c>
      <c r="AJ78" s="120">
        <v>113.07859211033333</v>
      </c>
      <c r="AK78" s="120">
        <v>2437.3801580723334</v>
      </c>
      <c r="AL78" s="120">
        <v>146.74743705766667</v>
      </c>
      <c r="AM78" s="100">
        <v>640.10746399966672</v>
      </c>
      <c r="AN78" s="100">
        <v>136820.741141932</v>
      </c>
      <c r="AO78" s="100">
        <v>274.81547233000003</v>
      </c>
      <c r="AP78" s="100">
        <v>28249.214483686999</v>
      </c>
      <c r="AQ78" s="120">
        <v>7076.4956525690004</v>
      </c>
      <c r="AR78" s="120">
        <v>7356.4570179490001</v>
      </c>
      <c r="AS78" s="120">
        <v>1629.6333901050002</v>
      </c>
      <c r="AT78" s="120">
        <v>387.824796639</v>
      </c>
      <c r="AU78" s="120">
        <v>11798.803626425</v>
      </c>
      <c r="AV78" s="100">
        <v>20704.513898633999</v>
      </c>
      <c r="AW78" s="100">
        <v>77400.418026797997</v>
      </c>
      <c r="AX78" s="120">
        <v>18089.469195731999</v>
      </c>
      <c r="AY78" s="120">
        <v>25994.191209529999</v>
      </c>
      <c r="AZ78" s="120">
        <v>7658.8067691030001</v>
      </c>
      <c r="BA78" s="120">
        <v>1371.610249007</v>
      </c>
      <c r="BB78" s="120">
        <v>1803.0532263690002</v>
      </c>
      <c r="BC78" s="120">
        <v>1016.7499230199999</v>
      </c>
      <c r="BD78" s="120">
        <v>19745.926779006</v>
      </c>
      <c r="BE78" s="120">
        <v>1720.610675031</v>
      </c>
      <c r="BF78" s="100">
        <v>10191.779260482999</v>
      </c>
    </row>
    <row r="79" spans="1:58" x14ac:dyDescent="0.25">
      <c r="A79" s="37" t="s">
        <v>206</v>
      </c>
      <c r="B79" s="59">
        <v>21566.377614807003</v>
      </c>
      <c r="C79" s="74">
        <v>47.59962196</v>
      </c>
      <c r="D79" s="74">
        <v>5495.2426508499993</v>
      </c>
      <c r="E79" s="60">
        <v>709.22522005899998</v>
      </c>
      <c r="F79" s="61">
        <v>1015.9476763529999</v>
      </c>
      <c r="G79" s="61">
        <v>530.71662800000001</v>
      </c>
      <c r="H79" s="61">
        <v>405.42895817099998</v>
      </c>
      <c r="I79" s="62">
        <v>2833.9241682669999</v>
      </c>
      <c r="J79" s="74">
        <v>5789.8722465569999</v>
      </c>
      <c r="K79" s="74">
        <v>9464.5186190600016</v>
      </c>
      <c r="L79" s="60">
        <v>2037.5046388210001</v>
      </c>
      <c r="M79" s="61">
        <v>3526.0653539119999</v>
      </c>
      <c r="N79" s="61">
        <v>407.47342788100002</v>
      </c>
      <c r="O79" s="61">
        <v>327.36533047799998</v>
      </c>
      <c r="P79" s="61">
        <v>405.88340003600001</v>
      </c>
      <c r="Q79" s="61">
        <v>127.82785678400001</v>
      </c>
      <c r="R79" s="61">
        <v>2476.4313218070001</v>
      </c>
      <c r="S79" s="61">
        <v>155.967289341</v>
      </c>
      <c r="T79" s="164">
        <v>769.14447638000001</v>
      </c>
      <c r="U79" s="52">
        <v>21754.469940429666</v>
      </c>
      <c r="V79" s="52">
        <v>54.587243808000004</v>
      </c>
      <c r="W79" s="52">
        <v>5335.5683191783337</v>
      </c>
      <c r="X79" s="121">
        <v>694.27036747033333</v>
      </c>
      <c r="Y79" s="121">
        <v>1039.7491370746666</v>
      </c>
      <c r="Z79" s="121">
        <v>545.04156747866671</v>
      </c>
      <c r="AA79" s="121">
        <v>372.97474909600004</v>
      </c>
      <c r="AB79" s="121">
        <v>2683.5324980586665</v>
      </c>
      <c r="AC79" s="52">
        <v>5782.7419342916664</v>
      </c>
      <c r="AD79" s="52">
        <v>9769.5383929039981</v>
      </c>
      <c r="AE79" s="121">
        <v>2028.6873950603333</v>
      </c>
      <c r="AF79" s="121">
        <v>3661.3089895470002</v>
      </c>
      <c r="AG79" s="121">
        <v>470.2203038786667</v>
      </c>
      <c r="AH79" s="121">
        <v>330.15009786533329</v>
      </c>
      <c r="AI79" s="121">
        <v>394.27346887766663</v>
      </c>
      <c r="AJ79" s="121">
        <v>138.70501173399998</v>
      </c>
      <c r="AK79" s="121">
        <v>2603.3432396800004</v>
      </c>
      <c r="AL79" s="121">
        <v>142.84988626100002</v>
      </c>
      <c r="AM79" s="52">
        <v>812.03405024766653</v>
      </c>
      <c r="AN79" s="53">
        <v>149325.69523156501</v>
      </c>
      <c r="AO79" s="53">
        <v>249.26949792300002</v>
      </c>
      <c r="AP79" s="53">
        <v>28917.181737013001</v>
      </c>
      <c r="AQ79" s="122">
        <v>7657.6279027790006</v>
      </c>
      <c r="AR79" s="122">
        <v>7842.9648857340007</v>
      </c>
      <c r="AS79" s="122">
        <v>1398.4160652320002</v>
      </c>
      <c r="AT79" s="122">
        <v>336.21215889399997</v>
      </c>
      <c r="AU79" s="122">
        <v>11681.960724373999</v>
      </c>
      <c r="AV79" s="53">
        <v>21501.008322886999</v>
      </c>
      <c r="AW79" s="53">
        <v>86279.076593804988</v>
      </c>
      <c r="AX79" s="122">
        <v>18236.363971997998</v>
      </c>
      <c r="AY79" s="122">
        <v>29149.077727102998</v>
      </c>
      <c r="AZ79" s="122">
        <v>11393.306775048</v>
      </c>
      <c r="BA79" s="122">
        <v>1463.8007524660002</v>
      </c>
      <c r="BB79" s="122">
        <v>1544.538215774</v>
      </c>
      <c r="BC79" s="122">
        <v>1145.3476634829999</v>
      </c>
      <c r="BD79" s="122">
        <v>21442.193340067999</v>
      </c>
      <c r="BE79" s="122">
        <v>1904.448147865</v>
      </c>
      <c r="BF79" s="53">
        <v>12379.159079937001</v>
      </c>
    </row>
    <row r="80" spans="1:58" x14ac:dyDescent="0.25">
      <c r="A80" s="37" t="s">
        <v>207</v>
      </c>
      <c r="B80" s="59">
        <v>22630.915004555001</v>
      </c>
      <c r="C80" s="74">
        <v>60.912862208</v>
      </c>
      <c r="D80" s="74">
        <v>5341.6922857110003</v>
      </c>
      <c r="E80" s="60">
        <v>767.87451028999999</v>
      </c>
      <c r="F80" s="61">
        <v>1023.2975004259999</v>
      </c>
      <c r="G80" s="61">
        <v>547.71932724400006</v>
      </c>
      <c r="H80" s="61">
        <v>371.96998434800003</v>
      </c>
      <c r="I80" s="62">
        <v>2630.8309634030002</v>
      </c>
      <c r="J80" s="74">
        <v>6068.1807844980003</v>
      </c>
      <c r="K80" s="74">
        <v>10329.464528493001</v>
      </c>
      <c r="L80" s="60">
        <v>2163.551295876</v>
      </c>
      <c r="M80" s="61">
        <v>4119.5003822919998</v>
      </c>
      <c r="N80" s="61">
        <v>386.163939965</v>
      </c>
      <c r="O80" s="61">
        <v>303.615662595</v>
      </c>
      <c r="P80" s="61">
        <v>436.913331271</v>
      </c>
      <c r="Q80" s="61">
        <v>149.992294724</v>
      </c>
      <c r="R80" s="61">
        <v>2621.9859548710001</v>
      </c>
      <c r="S80" s="61">
        <v>147.74166689899999</v>
      </c>
      <c r="T80" s="164">
        <v>830.66454364499998</v>
      </c>
      <c r="U80" s="52">
        <v>22362.169609729997</v>
      </c>
      <c r="V80" s="52">
        <v>46.047368799999994</v>
      </c>
      <c r="W80" s="52">
        <v>5401.2325695306672</v>
      </c>
      <c r="X80" s="121">
        <v>734.6282232993334</v>
      </c>
      <c r="Y80" s="121">
        <v>1034.2755476443333</v>
      </c>
      <c r="Z80" s="121">
        <v>565.00948552833336</v>
      </c>
      <c r="AA80" s="121">
        <v>368.27057069566666</v>
      </c>
      <c r="AB80" s="121">
        <v>2699.0487423630002</v>
      </c>
      <c r="AC80" s="52">
        <v>5912.674933639667</v>
      </c>
      <c r="AD80" s="52">
        <v>10140.097788274334</v>
      </c>
      <c r="AE80" s="121">
        <v>2157.3988949023333</v>
      </c>
      <c r="AF80" s="121">
        <v>3819.3948321250004</v>
      </c>
      <c r="AG80" s="121">
        <v>451.50599267500002</v>
      </c>
      <c r="AH80" s="121">
        <v>334.72087432033328</v>
      </c>
      <c r="AI80" s="121">
        <v>431.12870612433335</v>
      </c>
      <c r="AJ80" s="121">
        <v>149.82159116933335</v>
      </c>
      <c r="AK80" s="121">
        <v>2631.1044329096662</v>
      </c>
      <c r="AL80" s="121">
        <v>165.02246404833332</v>
      </c>
      <c r="AM80" s="52">
        <v>862.11694948533329</v>
      </c>
      <c r="AN80" s="53">
        <v>153840.55990813399</v>
      </c>
      <c r="AO80" s="53">
        <v>202.28444843799997</v>
      </c>
      <c r="AP80" s="53">
        <v>29389.781906520002</v>
      </c>
      <c r="AQ80" s="122">
        <v>8176.00492734</v>
      </c>
      <c r="AR80" s="122">
        <v>7703.7823267229996</v>
      </c>
      <c r="AS80" s="122">
        <v>1344.7287316930001</v>
      </c>
      <c r="AT80" s="122">
        <v>332.97266119200003</v>
      </c>
      <c r="AU80" s="122">
        <v>11832.293259571999</v>
      </c>
      <c r="AV80" s="53">
        <v>23177.791567945002</v>
      </c>
      <c r="AW80" s="53">
        <v>89022.432173289009</v>
      </c>
      <c r="AX80" s="122">
        <v>20334.505952133</v>
      </c>
      <c r="AY80" s="122">
        <v>30395.428507932</v>
      </c>
      <c r="AZ80" s="122">
        <v>11018.308210953001</v>
      </c>
      <c r="BA80" s="122">
        <v>1389.783869845</v>
      </c>
      <c r="BB80" s="122">
        <v>1603.1683487380001</v>
      </c>
      <c r="BC80" s="122">
        <v>1173.7900885909999</v>
      </c>
      <c r="BD80" s="122">
        <v>21336.21776729</v>
      </c>
      <c r="BE80" s="122">
        <v>1771.2294278069999</v>
      </c>
      <c r="BF80" s="53">
        <v>12048.269811941998</v>
      </c>
    </row>
    <row r="81" spans="1:58" x14ac:dyDescent="0.25">
      <c r="A81" s="37" t="s">
        <v>208</v>
      </c>
      <c r="B81" s="59">
        <v>23260.888192212999</v>
      </c>
      <c r="C81" s="74">
        <v>45.777725803000003</v>
      </c>
      <c r="D81" s="74">
        <v>5444.1459076620004</v>
      </c>
      <c r="E81" s="60">
        <v>663.17014606500004</v>
      </c>
      <c r="F81" s="61">
        <v>1078.094259811</v>
      </c>
      <c r="G81" s="61">
        <v>560.12072823000005</v>
      </c>
      <c r="H81" s="61">
        <v>448.73425141799999</v>
      </c>
      <c r="I81" s="62">
        <v>2694.026522138</v>
      </c>
      <c r="J81" s="74">
        <v>6456.573561913</v>
      </c>
      <c r="K81" s="74">
        <v>10503.253139405999</v>
      </c>
      <c r="L81" s="60">
        <v>2298.6499921129998</v>
      </c>
      <c r="M81" s="61">
        <v>4059.2345899950001</v>
      </c>
      <c r="N81" s="61">
        <v>410.73023469700001</v>
      </c>
      <c r="O81" s="61">
        <v>346.96136509600001</v>
      </c>
      <c r="P81" s="61">
        <v>464.39461573699998</v>
      </c>
      <c r="Q81" s="61">
        <v>178.33119554300001</v>
      </c>
      <c r="R81" s="61">
        <v>2633.4903461670001</v>
      </c>
      <c r="S81" s="61">
        <v>111.460800058</v>
      </c>
      <c r="T81" s="164">
        <v>811.13785742899995</v>
      </c>
      <c r="U81" s="52">
        <v>23476.470539733</v>
      </c>
      <c r="V81" s="52">
        <v>51.395428165999995</v>
      </c>
      <c r="W81" s="52">
        <v>5433.2318031943332</v>
      </c>
      <c r="X81" s="121">
        <v>720.93082906533334</v>
      </c>
      <c r="Y81" s="121">
        <v>1106.0110959466667</v>
      </c>
      <c r="Z81" s="121">
        <v>556.37536023766665</v>
      </c>
      <c r="AA81" s="121">
        <v>411.48401212099998</v>
      </c>
      <c r="AB81" s="121">
        <v>2638.4305058236664</v>
      </c>
      <c r="AC81" s="52">
        <v>6210.6408539450013</v>
      </c>
      <c r="AD81" s="52">
        <v>10959.920185691999</v>
      </c>
      <c r="AE81" s="121">
        <v>2369.5358272160006</v>
      </c>
      <c r="AF81" s="121">
        <v>4137.2057048060005</v>
      </c>
      <c r="AG81" s="121">
        <v>474.68078277499995</v>
      </c>
      <c r="AH81" s="121">
        <v>336.61485169699995</v>
      </c>
      <c r="AI81" s="121">
        <v>494.552148864</v>
      </c>
      <c r="AJ81" s="121">
        <v>178.43812535966666</v>
      </c>
      <c r="AK81" s="121">
        <v>2807.8559991436668</v>
      </c>
      <c r="AL81" s="121">
        <v>161.03674583066666</v>
      </c>
      <c r="AM81" s="52">
        <v>821.28226873566666</v>
      </c>
      <c r="AN81" s="53">
        <v>160099.23989699804</v>
      </c>
      <c r="AO81" s="53">
        <v>200.60177682799997</v>
      </c>
      <c r="AP81" s="53">
        <v>28687.503840042998</v>
      </c>
      <c r="AQ81" s="122">
        <v>7847.3034107670001</v>
      </c>
      <c r="AR81" s="122">
        <v>7869.9150244560005</v>
      </c>
      <c r="AS81" s="122">
        <v>1457.305824773</v>
      </c>
      <c r="AT81" s="122">
        <v>407.34214204099999</v>
      </c>
      <c r="AU81" s="122">
        <v>11105.637438006001</v>
      </c>
      <c r="AV81" s="53">
        <v>23925.981670031</v>
      </c>
      <c r="AW81" s="53">
        <v>95046.290311303004</v>
      </c>
      <c r="AX81" s="122">
        <v>21969.687405506</v>
      </c>
      <c r="AY81" s="122">
        <v>32471.012742305</v>
      </c>
      <c r="AZ81" s="122">
        <v>12113.702733891001</v>
      </c>
      <c r="BA81" s="122">
        <v>1310.5689087619999</v>
      </c>
      <c r="BB81" s="122">
        <v>1491.7124228280002</v>
      </c>
      <c r="BC81" s="122">
        <v>1361.2075383619999</v>
      </c>
      <c r="BD81" s="122">
        <v>22112.191075969</v>
      </c>
      <c r="BE81" s="122">
        <v>2216.2074836800002</v>
      </c>
      <c r="BF81" s="53">
        <v>12238.862298792999</v>
      </c>
    </row>
    <row r="82" spans="1:58" s="106" customFormat="1" x14ac:dyDescent="0.25">
      <c r="A82" s="98" t="s">
        <v>209</v>
      </c>
      <c r="B82" s="99">
        <v>24365.743647515999</v>
      </c>
      <c r="C82" s="100">
        <v>57.885219343999999</v>
      </c>
      <c r="D82" s="100">
        <v>5679.824348567</v>
      </c>
      <c r="E82" s="101">
        <v>650.56149217899997</v>
      </c>
      <c r="F82" s="102">
        <v>1126.400192094</v>
      </c>
      <c r="G82" s="102">
        <v>554.50907670000004</v>
      </c>
      <c r="H82" s="102">
        <v>580.67814317800003</v>
      </c>
      <c r="I82" s="103">
        <v>2767.6754444160001</v>
      </c>
      <c r="J82" s="100">
        <v>6798.5288746280003</v>
      </c>
      <c r="K82" s="100">
        <v>11011.83096815</v>
      </c>
      <c r="L82" s="101">
        <v>2367.4846318680002</v>
      </c>
      <c r="M82" s="102">
        <v>4237.4251906339996</v>
      </c>
      <c r="N82" s="102">
        <v>416.492030516</v>
      </c>
      <c r="O82" s="102">
        <v>364.13511259400002</v>
      </c>
      <c r="P82" s="102">
        <v>391.15398094199998</v>
      </c>
      <c r="Q82" s="102">
        <v>166.1780215</v>
      </c>
      <c r="R82" s="102">
        <v>2940.6262526109999</v>
      </c>
      <c r="S82" s="102">
        <v>128.33574748500001</v>
      </c>
      <c r="T82" s="165">
        <v>817.67423682699996</v>
      </c>
      <c r="U82" s="100">
        <v>24295.482352566662</v>
      </c>
      <c r="V82" s="100">
        <v>55.669878481000005</v>
      </c>
      <c r="W82" s="100">
        <v>5657.5752042049999</v>
      </c>
      <c r="X82" s="120">
        <v>689.39104769933328</v>
      </c>
      <c r="Y82" s="120">
        <v>1142.6270321003333</v>
      </c>
      <c r="Z82" s="120">
        <v>557.92975164966663</v>
      </c>
      <c r="AA82" s="120">
        <v>535.00401640966663</v>
      </c>
      <c r="AB82" s="120">
        <v>2732.6233563460005</v>
      </c>
      <c r="AC82" s="100">
        <v>6535.4914742493338</v>
      </c>
      <c r="AD82" s="100">
        <v>11185.076940509</v>
      </c>
      <c r="AE82" s="120">
        <v>2407.5027675309998</v>
      </c>
      <c r="AF82" s="120">
        <v>4223.9639076583335</v>
      </c>
      <c r="AG82" s="120">
        <v>532.9417778776666</v>
      </c>
      <c r="AH82" s="120">
        <v>377.11893348066661</v>
      </c>
      <c r="AI82" s="120">
        <v>425.24610770233335</v>
      </c>
      <c r="AJ82" s="120">
        <v>169.89069268599999</v>
      </c>
      <c r="AK82" s="120">
        <v>2897.9295983679999</v>
      </c>
      <c r="AL82" s="120">
        <v>150.483155205</v>
      </c>
      <c r="AM82" s="100">
        <v>861.6688551223333</v>
      </c>
      <c r="AN82" s="100">
        <v>156390.76876602799</v>
      </c>
      <c r="AO82" s="100">
        <v>218.05018435900001</v>
      </c>
      <c r="AP82" s="100">
        <v>28210.692824596004</v>
      </c>
      <c r="AQ82" s="120">
        <v>7608.6143725989996</v>
      </c>
      <c r="AR82" s="120">
        <v>7161.5334307420007</v>
      </c>
      <c r="AS82" s="120">
        <v>1535.2997651860001</v>
      </c>
      <c r="AT82" s="120">
        <v>510.76411856800007</v>
      </c>
      <c r="AU82" s="120">
        <v>11394.481137500999</v>
      </c>
      <c r="AV82" s="100">
        <v>25173.004019375003</v>
      </c>
      <c r="AW82" s="100">
        <v>91270.633036095009</v>
      </c>
      <c r="AX82" s="120">
        <v>20607.631260378002</v>
      </c>
      <c r="AY82" s="120">
        <v>32566.760318517001</v>
      </c>
      <c r="AZ82" s="120">
        <v>11208.616158762001</v>
      </c>
      <c r="BA82" s="120">
        <v>1398.3682053350001</v>
      </c>
      <c r="BB82" s="120">
        <v>1050.6192468310001</v>
      </c>
      <c r="BC82" s="120">
        <v>1187.6624677919999</v>
      </c>
      <c r="BD82" s="120">
        <v>21112.510343583999</v>
      </c>
      <c r="BE82" s="120">
        <v>2138.4650348959999</v>
      </c>
      <c r="BF82" s="100">
        <v>11518.388701603</v>
      </c>
    </row>
    <row r="83" spans="1:58" x14ac:dyDescent="0.25">
      <c r="A83" s="37" t="s">
        <v>210</v>
      </c>
      <c r="B83" s="59">
        <v>25031.260752445</v>
      </c>
      <c r="C83" s="74">
        <v>67.508714636999997</v>
      </c>
      <c r="D83" s="74">
        <v>5993.0504268189998</v>
      </c>
      <c r="E83" s="60">
        <v>753.11999206999997</v>
      </c>
      <c r="F83" s="61">
        <v>1019.954635146</v>
      </c>
      <c r="G83" s="61">
        <v>543.06330283700004</v>
      </c>
      <c r="H83" s="61">
        <v>660.76160761999995</v>
      </c>
      <c r="I83" s="62">
        <v>3016.1508891459998</v>
      </c>
      <c r="J83" s="74">
        <v>6618.6270415870003</v>
      </c>
      <c r="K83" s="74">
        <v>11325.504922629001</v>
      </c>
      <c r="L83" s="60">
        <v>2411.1867109589998</v>
      </c>
      <c r="M83" s="61">
        <v>4503.9628261790003</v>
      </c>
      <c r="N83" s="61">
        <v>465.66865808300003</v>
      </c>
      <c r="O83" s="61">
        <v>360.413766248</v>
      </c>
      <c r="P83" s="61">
        <v>384.21207355899998</v>
      </c>
      <c r="Q83" s="61">
        <v>151.447956648</v>
      </c>
      <c r="R83" s="61">
        <v>2880.409007966</v>
      </c>
      <c r="S83" s="61">
        <v>168.203922987</v>
      </c>
      <c r="T83" s="164">
        <v>1026.5696467729999</v>
      </c>
      <c r="U83" s="52">
        <v>25318.616313709997</v>
      </c>
      <c r="V83" s="52">
        <v>67.462694052333333</v>
      </c>
      <c r="W83" s="52">
        <v>5914.1367552293341</v>
      </c>
      <c r="X83" s="121">
        <v>727.7863555363333</v>
      </c>
      <c r="Y83" s="121">
        <v>1068.4349461270001</v>
      </c>
      <c r="Z83" s="121">
        <v>575.49675147066671</v>
      </c>
      <c r="AA83" s="121">
        <v>624.7372109923333</v>
      </c>
      <c r="AB83" s="121">
        <v>2917.6814911029996</v>
      </c>
      <c r="AC83" s="52">
        <v>6712.1881383913342</v>
      </c>
      <c r="AD83" s="52">
        <v>11590.543695003667</v>
      </c>
      <c r="AE83" s="121">
        <v>2508.2668119413333</v>
      </c>
      <c r="AF83" s="121">
        <v>4419.3252176720007</v>
      </c>
      <c r="AG83" s="121">
        <v>606.98834860166664</v>
      </c>
      <c r="AH83" s="121">
        <v>341.97837212600001</v>
      </c>
      <c r="AI83" s="121">
        <v>396.74806345500002</v>
      </c>
      <c r="AJ83" s="121">
        <v>173.92027385966665</v>
      </c>
      <c r="AK83" s="121">
        <v>2964.513514016</v>
      </c>
      <c r="AL83" s="121">
        <v>178.803093332</v>
      </c>
      <c r="AM83" s="52">
        <v>1034.2850310333333</v>
      </c>
      <c r="AN83" s="53">
        <v>163240.90270406601</v>
      </c>
      <c r="AO83" s="53">
        <v>216.958967425</v>
      </c>
      <c r="AP83" s="53">
        <v>28515.794933468002</v>
      </c>
      <c r="AQ83" s="122">
        <v>7802.3542320140004</v>
      </c>
      <c r="AR83" s="122">
        <v>6992.3651205290007</v>
      </c>
      <c r="AS83" s="122">
        <v>1487.0914477390002</v>
      </c>
      <c r="AT83" s="122">
        <v>536.32438126700004</v>
      </c>
      <c r="AU83" s="122">
        <v>11697.659751919</v>
      </c>
      <c r="AV83" s="53">
        <v>24773.211818602002</v>
      </c>
      <c r="AW83" s="53">
        <v>95650.223279961981</v>
      </c>
      <c r="AX83" s="122">
        <v>21006.482769588001</v>
      </c>
      <c r="AY83" s="122">
        <v>33085.826902681998</v>
      </c>
      <c r="AZ83" s="122">
        <v>14828.349131564999</v>
      </c>
      <c r="BA83" s="122">
        <v>1166.061868757</v>
      </c>
      <c r="BB83" s="122">
        <v>815.687060492</v>
      </c>
      <c r="BC83" s="122">
        <v>1202.481875534</v>
      </c>
      <c r="BD83" s="122">
        <v>21432.513335445001</v>
      </c>
      <c r="BE83" s="122">
        <v>2112.8203358989999</v>
      </c>
      <c r="BF83" s="53">
        <v>14084.713704608999</v>
      </c>
    </row>
    <row r="84" spans="1:58" x14ac:dyDescent="0.25">
      <c r="A84" s="37" t="s">
        <v>211</v>
      </c>
      <c r="B84" s="59">
        <v>24881.888327061999</v>
      </c>
      <c r="C84" s="74">
        <v>67.360806026999995</v>
      </c>
      <c r="D84" s="74">
        <v>6052.1164336219999</v>
      </c>
      <c r="E84" s="60">
        <v>719.62311116900003</v>
      </c>
      <c r="F84" s="61">
        <v>1019.4703187289999</v>
      </c>
      <c r="G84" s="61">
        <v>546.34234750400003</v>
      </c>
      <c r="H84" s="61">
        <v>715.05687637100004</v>
      </c>
      <c r="I84" s="62">
        <v>3051.6237798490001</v>
      </c>
      <c r="J84" s="74">
        <v>6488.5910888300004</v>
      </c>
      <c r="K84" s="74">
        <v>11271.066577965001</v>
      </c>
      <c r="L84" s="60">
        <v>2255.8281727170001</v>
      </c>
      <c r="M84" s="61">
        <v>4379.3195761070001</v>
      </c>
      <c r="N84" s="61">
        <v>565.214656934</v>
      </c>
      <c r="O84" s="61">
        <v>393.07134618800001</v>
      </c>
      <c r="P84" s="61">
        <v>373.70961351099999</v>
      </c>
      <c r="Q84" s="61">
        <v>137.142174012</v>
      </c>
      <c r="R84" s="61">
        <v>2990.6574637210001</v>
      </c>
      <c r="S84" s="61">
        <v>176.12357477500001</v>
      </c>
      <c r="T84" s="164">
        <v>1002.753420618</v>
      </c>
      <c r="U84" s="52">
        <v>25179.913456124999</v>
      </c>
      <c r="V84" s="52">
        <v>72.677883231999999</v>
      </c>
      <c r="W84" s="52">
        <v>6061.1176425286676</v>
      </c>
      <c r="X84" s="121">
        <v>749.0227134779999</v>
      </c>
      <c r="Y84" s="121">
        <v>1082.1485299376666</v>
      </c>
      <c r="Z84" s="121">
        <v>552.69910725800003</v>
      </c>
      <c r="AA84" s="121">
        <v>702.9976392960001</v>
      </c>
      <c r="AB84" s="121">
        <v>2974.249652559</v>
      </c>
      <c r="AC84" s="52">
        <v>6453.5139398116662</v>
      </c>
      <c r="AD84" s="52">
        <v>11558.693256702665</v>
      </c>
      <c r="AE84" s="121">
        <v>2313.5716345416668</v>
      </c>
      <c r="AF84" s="121">
        <v>4553.3343033243327</v>
      </c>
      <c r="AG84" s="121">
        <v>561.49323838666669</v>
      </c>
      <c r="AH84" s="121">
        <v>380.70207849300004</v>
      </c>
      <c r="AI84" s="121">
        <v>366.22830323800002</v>
      </c>
      <c r="AJ84" s="121">
        <v>148.85888112066667</v>
      </c>
      <c r="AK84" s="121">
        <v>3019.5054891163331</v>
      </c>
      <c r="AL84" s="121">
        <v>214.99932848200001</v>
      </c>
      <c r="AM84" s="52">
        <v>1033.91073385</v>
      </c>
      <c r="AN84" s="53">
        <v>163243.44103103402</v>
      </c>
      <c r="AO84" s="53">
        <v>204.909112604</v>
      </c>
      <c r="AP84" s="53">
        <v>29244.289237141998</v>
      </c>
      <c r="AQ84" s="122">
        <v>7996.536831080999</v>
      </c>
      <c r="AR84" s="122">
        <v>7122.6285825430004</v>
      </c>
      <c r="AS84" s="122">
        <v>1383.792744312</v>
      </c>
      <c r="AT84" s="122">
        <v>632.55828850299997</v>
      </c>
      <c r="AU84" s="122">
        <v>12108.772790703</v>
      </c>
      <c r="AV84" s="53">
        <v>23799.887954133999</v>
      </c>
      <c r="AW84" s="53">
        <v>94636.525631437005</v>
      </c>
      <c r="AX84" s="122">
        <v>20130.282625833999</v>
      </c>
      <c r="AY84" s="122">
        <v>33844.529653090998</v>
      </c>
      <c r="AZ84" s="122">
        <v>13911.72789255</v>
      </c>
      <c r="BA84" s="122">
        <v>1189.6709556790001</v>
      </c>
      <c r="BB84" s="122">
        <v>652.43871137600001</v>
      </c>
      <c r="BC84" s="122">
        <v>891.69232617499995</v>
      </c>
      <c r="BD84" s="122">
        <v>21835.621835737002</v>
      </c>
      <c r="BE84" s="122">
        <v>2180.5616309950001</v>
      </c>
      <c r="BF84" s="53">
        <v>15357.829095716999</v>
      </c>
    </row>
    <row r="85" spans="1:58" x14ac:dyDescent="0.25">
      <c r="A85" s="37" t="s">
        <v>212</v>
      </c>
      <c r="B85" s="59">
        <v>25827.511686325</v>
      </c>
      <c r="C85" s="74">
        <v>79.577691075999994</v>
      </c>
      <c r="D85" s="74">
        <v>6340.8793342139998</v>
      </c>
      <c r="E85" s="60">
        <v>771.14848260500003</v>
      </c>
      <c r="F85" s="61">
        <v>1080.407360765</v>
      </c>
      <c r="G85" s="61">
        <v>557.27338849</v>
      </c>
      <c r="H85" s="61">
        <v>779.09870896899997</v>
      </c>
      <c r="I85" s="62">
        <v>3152.9513933849998</v>
      </c>
      <c r="J85" s="74">
        <v>6873.8744579940003</v>
      </c>
      <c r="K85" s="74">
        <v>11619.383167771</v>
      </c>
      <c r="L85" s="60">
        <v>2293.5146485320001</v>
      </c>
      <c r="M85" s="61">
        <v>4502.0633939620002</v>
      </c>
      <c r="N85" s="61">
        <v>555.24937962700005</v>
      </c>
      <c r="O85" s="61">
        <v>359.54262534100002</v>
      </c>
      <c r="P85" s="61">
        <v>363.78589360699999</v>
      </c>
      <c r="Q85" s="61">
        <v>153.17382283800001</v>
      </c>
      <c r="R85" s="61">
        <v>3190.4242243929998</v>
      </c>
      <c r="S85" s="61">
        <v>201.62917947099999</v>
      </c>
      <c r="T85" s="164">
        <v>913.79703527000004</v>
      </c>
      <c r="U85" s="52">
        <v>25550.016943249666</v>
      </c>
      <c r="V85" s="52">
        <v>76.699403125000003</v>
      </c>
      <c r="W85" s="52">
        <v>6209.9568487536671</v>
      </c>
      <c r="X85" s="121">
        <v>747.68403167233328</v>
      </c>
      <c r="Y85" s="121">
        <v>1053.5916594603334</v>
      </c>
      <c r="Z85" s="121">
        <v>557.85974997466667</v>
      </c>
      <c r="AA85" s="121">
        <v>775.69990495866659</v>
      </c>
      <c r="AB85" s="121">
        <v>3075.1215026876666</v>
      </c>
      <c r="AC85" s="52">
        <v>6562.4486002796666</v>
      </c>
      <c r="AD85" s="52">
        <v>11723.586507385335</v>
      </c>
      <c r="AE85" s="121">
        <v>2299.1130696793334</v>
      </c>
      <c r="AF85" s="121">
        <v>4592.5750712090003</v>
      </c>
      <c r="AG85" s="121">
        <v>586.40818105300002</v>
      </c>
      <c r="AH85" s="121">
        <v>392.57220391000004</v>
      </c>
      <c r="AI85" s="121">
        <v>410.21462599366669</v>
      </c>
      <c r="AJ85" s="121">
        <v>156.73197839233333</v>
      </c>
      <c r="AK85" s="121">
        <v>3094.3167240630005</v>
      </c>
      <c r="AL85" s="121">
        <v>191.65465308499998</v>
      </c>
      <c r="AM85" s="52">
        <v>977.32558370599997</v>
      </c>
      <c r="AN85" s="53">
        <v>166716.84062725498</v>
      </c>
      <c r="AO85" s="53">
        <v>221.63157907000002</v>
      </c>
      <c r="AP85" s="53">
        <v>30459.601132421998</v>
      </c>
      <c r="AQ85" s="122">
        <v>8170.7174987710005</v>
      </c>
      <c r="AR85" s="122">
        <v>7320.4675917590012</v>
      </c>
      <c r="AS85" s="122">
        <v>1497.453432992</v>
      </c>
      <c r="AT85" s="122">
        <v>656.46453791499994</v>
      </c>
      <c r="AU85" s="122">
        <v>12814.498070985001</v>
      </c>
      <c r="AV85" s="53">
        <v>24952.994494028997</v>
      </c>
      <c r="AW85" s="53">
        <v>96273.638621331003</v>
      </c>
      <c r="AX85" s="122">
        <v>20684.050751680999</v>
      </c>
      <c r="AY85" s="122">
        <v>34209.101868924998</v>
      </c>
      <c r="AZ85" s="122">
        <v>14128.994013830999</v>
      </c>
      <c r="BA85" s="122">
        <v>1242.935928871</v>
      </c>
      <c r="BB85" s="122">
        <v>1090.509127222</v>
      </c>
      <c r="BC85" s="122">
        <v>847.77317760400001</v>
      </c>
      <c r="BD85" s="122">
        <v>21919.517358559999</v>
      </c>
      <c r="BE85" s="122">
        <v>2150.7563946370001</v>
      </c>
      <c r="BF85" s="53">
        <v>14808.974800403001</v>
      </c>
    </row>
    <row r="86" spans="1:58" s="106" customFormat="1" x14ac:dyDescent="0.25">
      <c r="A86" s="98" t="s">
        <v>213</v>
      </c>
      <c r="B86" s="99">
        <v>25160.689449824</v>
      </c>
      <c r="C86" s="100">
        <v>55.669480559999997</v>
      </c>
      <c r="D86" s="100">
        <v>6143.2031956190003</v>
      </c>
      <c r="E86" s="101">
        <v>743.80566299199995</v>
      </c>
      <c r="F86" s="102">
        <v>1106.0355151000001</v>
      </c>
      <c r="G86" s="102">
        <v>547.56090696700005</v>
      </c>
      <c r="H86" s="102">
        <v>794.92951156799995</v>
      </c>
      <c r="I86" s="103">
        <v>2950.8715989920001</v>
      </c>
      <c r="J86" s="100">
        <v>6502.860876664</v>
      </c>
      <c r="K86" s="100">
        <v>11483.360995858</v>
      </c>
      <c r="L86" s="101">
        <v>2296.2464779970001</v>
      </c>
      <c r="M86" s="102">
        <v>4423.3446332760004</v>
      </c>
      <c r="N86" s="102">
        <v>479.03554402100002</v>
      </c>
      <c r="O86" s="102">
        <v>346.47093055599998</v>
      </c>
      <c r="P86" s="102">
        <v>346.65119825900001</v>
      </c>
      <c r="Q86" s="102">
        <v>140.692704042</v>
      </c>
      <c r="R86" s="102">
        <v>3267.9110998309998</v>
      </c>
      <c r="S86" s="102">
        <v>183.00840787600001</v>
      </c>
      <c r="T86" s="165">
        <v>975.594901123</v>
      </c>
      <c r="U86" s="100">
        <v>26115.776481724333</v>
      </c>
      <c r="V86" s="100">
        <v>69.450235600666659</v>
      </c>
      <c r="W86" s="100">
        <v>6430.5888102580002</v>
      </c>
      <c r="X86" s="120">
        <v>790.79190079399996</v>
      </c>
      <c r="Y86" s="120">
        <v>1122.1119847096668</v>
      </c>
      <c r="Z86" s="120">
        <v>551.45566811900005</v>
      </c>
      <c r="AA86" s="120">
        <v>805.64730249199999</v>
      </c>
      <c r="AB86" s="120">
        <v>3160.5819541433334</v>
      </c>
      <c r="AC86" s="100">
        <v>6755.8418973323323</v>
      </c>
      <c r="AD86" s="100">
        <v>11819.337559795666</v>
      </c>
      <c r="AE86" s="120">
        <v>2373.9579018513336</v>
      </c>
      <c r="AF86" s="120">
        <v>4534.7147678723331</v>
      </c>
      <c r="AG86" s="120">
        <v>554.58867741299991</v>
      </c>
      <c r="AH86" s="120">
        <v>352.24534605400004</v>
      </c>
      <c r="AI86" s="120">
        <v>344.018671504</v>
      </c>
      <c r="AJ86" s="120">
        <v>137.13508810433333</v>
      </c>
      <c r="AK86" s="120">
        <v>3324.1909612313334</v>
      </c>
      <c r="AL86" s="120">
        <v>198.48614576533336</v>
      </c>
      <c r="AM86" s="100">
        <v>1040.5579787376666</v>
      </c>
      <c r="AN86" s="100">
        <v>167732.194939885</v>
      </c>
      <c r="AO86" s="100">
        <v>159.86262935599999</v>
      </c>
      <c r="AP86" s="100">
        <v>29817.511910518002</v>
      </c>
      <c r="AQ86" s="120">
        <v>7339.1603989949999</v>
      </c>
      <c r="AR86" s="120">
        <v>8514.6778162890005</v>
      </c>
      <c r="AS86" s="120">
        <v>1525.363079083</v>
      </c>
      <c r="AT86" s="120">
        <v>577.95538085299995</v>
      </c>
      <c r="AU86" s="120">
        <v>11860.355235298</v>
      </c>
      <c r="AV86" s="100">
        <v>23400.282598714999</v>
      </c>
      <c r="AW86" s="100">
        <v>98710.035995814978</v>
      </c>
      <c r="AX86" s="120">
        <v>21386.256093153999</v>
      </c>
      <c r="AY86" s="120">
        <v>36215.437989940998</v>
      </c>
      <c r="AZ86" s="120">
        <v>13338.381254527001</v>
      </c>
      <c r="BA86" s="120">
        <v>1065.9408040380001</v>
      </c>
      <c r="BB86" s="120">
        <v>660.02110856600007</v>
      </c>
      <c r="BC86" s="120">
        <v>874.68326764700009</v>
      </c>
      <c r="BD86" s="120">
        <v>22777.288067078</v>
      </c>
      <c r="BE86" s="120">
        <v>2392.0274108640001</v>
      </c>
      <c r="BF86" s="100">
        <v>15644.501805481001</v>
      </c>
    </row>
    <row r="87" spans="1:58" x14ac:dyDescent="0.25">
      <c r="A87" s="37" t="s">
        <v>214</v>
      </c>
      <c r="B87" s="59">
        <v>25645.322663544001</v>
      </c>
      <c r="C87" s="74">
        <v>106.18374340699999</v>
      </c>
      <c r="D87" s="74">
        <v>8.6538811751581104</v>
      </c>
      <c r="E87" s="60">
        <v>700.83242393</v>
      </c>
      <c r="F87" s="61">
        <v>1135.598086689</v>
      </c>
      <c r="G87" s="61">
        <v>542.98138805300005</v>
      </c>
      <c r="H87" s="61">
        <v>835.82042261300001</v>
      </c>
      <c r="I87" s="62">
        <v>2856.7014717030002</v>
      </c>
      <c r="J87" s="74">
        <v>6849.545929121</v>
      </c>
      <c r="K87" s="74">
        <v>11652.052336667</v>
      </c>
      <c r="L87" s="60">
        <v>2395.8233215579999</v>
      </c>
      <c r="M87" s="61">
        <v>4362.3059390480003</v>
      </c>
      <c r="N87" s="61">
        <v>482.17267037300002</v>
      </c>
      <c r="O87" s="61">
        <v>327.88281088600002</v>
      </c>
      <c r="P87" s="61">
        <v>395.448597162</v>
      </c>
      <c r="Q87" s="61">
        <v>102.596435493</v>
      </c>
      <c r="R87" s="61">
        <v>3385.847909481</v>
      </c>
      <c r="S87" s="61">
        <v>199.974652666</v>
      </c>
      <c r="T87" s="164">
        <v>965.60686136100003</v>
      </c>
      <c r="U87" s="52">
        <v>26187.640555973328</v>
      </c>
      <c r="V87" s="52">
        <v>87.039483311000012</v>
      </c>
      <c r="W87" s="52">
        <v>6246.5794040693336</v>
      </c>
      <c r="X87" s="121">
        <v>725.01302491166678</v>
      </c>
      <c r="Y87" s="121">
        <v>1192.7977090659999</v>
      </c>
      <c r="Z87" s="121">
        <v>546.21493390066655</v>
      </c>
      <c r="AA87" s="121">
        <v>815.81561818</v>
      </c>
      <c r="AB87" s="121">
        <v>2966.7381180110001</v>
      </c>
      <c r="AC87" s="52">
        <v>6807.8888572120004</v>
      </c>
      <c r="AD87" s="52">
        <v>12058.077624932668</v>
      </c>
      <c r="AE87" s="121">
        <v>2466.1538929336666</v>
      </c>
      <c r="AF87" s="121">
        <v>4608.6550793743336</v>
      </c>
      <c r="AG87" s="121">
        <v>564.62739455000008</v>
      </c>
      <c r="AH87" s="121">
        <v>348.58681829799997</v>
      </c>
      <c r="AI87" s="121">
        <v>394.43702880833331</v>
      </c>
      <c r="AJ87" s="121">
        <v>105.59737043066667</v>
      </c>
      <c r="AK87" s="121">
        <v>3365.9387501450001</v>
      </c>
      <c r="AL87" s="121">
        <v>204.08129039266666</v>
      </c>
      <c r="AM87" s="52">
        <v>988.0551864483333</v>
      </c>
      <c r="AN87" s="53">
        <v>171493.859664152</v>
      </c>
      <c r="AO87" s="53">
        <v>301.24679020399998</v>
      </c>
      <c r="AP87" s="53">
        <v>29986.686399973001</v>
      </c>
      <c r="AQ87" s="122">
        <v>7131.8511948389996</v>
      </c>
      <c r="AR87" s="122">
        <v>9530.2157334240001</v>
      </c>
      <c r="AS87" s="122">
        <v>1468.8693197389998</v>
      </c>
      <c r="AT87" s="122">
        <v>641.94576371400001</v>
      </c>
      <c r="AU87" s="122">
        <v>11213.804388257</v>
      </c>
      <c r="AV87" s="53">
        <v>25053.599729363999</v>
      </c>
      <c r="AW87" s="53">
        <v>100830.216231194</v>
      </c>
      <c r="AX87" s="122">
        <v>24495.657284739998</v>
      </c>
      <c r="AY87" s="122">
        <v>36888.992808574003</v>
      </c>
      <c r="AZ87" s="122">
        <v>12723.753447710998</v>
      </c>
      <c r="BA87" s="122">
        <v>1250.983928186</v>
      </c>
      <c r="BB87" s="122">
        <v>739.949014616</v>
      </c>
      <c r="BC87" s="122">
        <v>636.04687327700003</v>
      </c>
      <c r="BD87" s="122">
        <v>21511.257970447001</v>
      </c>
      <c r="BE87" s="122">
        <v>2583.5749036429997</v>
      </c>
      <c r="BF87" s="53">
        <v>15322.110513416999</v>
      </c>
    </row>
    <row r="88" spans="1:58" x14ac:dyDescent="0.25">
      <c r="A88" s="37" t="s">
        <v>215</v>
      </c>
      <c r="B88" s="59">
        <v>25335.452233438999</v>
      </c>
      <c r="C88" s="74">
        <v>79.373394687000001</v>
      </c>
      <c r="D88" s="74">
        <v>5818.131446288</v>
      </c>
      <c r="E88" s="60">
        <v>701.24289170899999</v>
      </c>
      <c r="F88" s="61">
        <v>1083.3124968229999</v>
      </c>
      <c r="G88" s="61">
        <v>525.24401367099995</v>
      </c>
      <c r="H88" s="61">
        <v>800.51023405800004</v>
      </c>
      <c r="I88" s="62">
        <v>2707.8218100270001</v>
      </c>
      <c r="J88" s="74">
        <v>6834.7565303769998</v>
      </c>
      <c r="K88" s="74">
        <v>11666.290749362999</v>
      </c>
      <c r="L88" s="60">
        <v>2443.8203368899999</v>
      </c>
      <c r="M88" s="61">
        <v>4349.6549301799996</v>
      </c>
      <c r="N88" s="61">
        <v>512.19462335200001</v>
      </c>
      <c r="O88" s="61">
        <v>340.31830893599999</v>
      </c>
      <c r="P88" s="61">
        <v>412.42449389299998</v>
      </c>
      <c r="Q88" s="61">
        <v>113.976804582</v>
      </c>
      <c r="R88" s="61">
        <v>3248.732244802</v>
      </c>
      <c r="S88" s="61">
        <v>245.169006728</v>
      </c>
      <c r="T88" s="164">
        <v>936.900112724</v>
      </c>
      <c r="U88" s="52">
        <v>25719.042000758996</v>
      </c>
      <c r="V88" s="52">
        <v>82.426642236666666</v>
      </c>
      <c r="W88" s="52">
        <v>5987.5037729283331</v>
      </c>
      <c r="X88" s="121">
        <v>709.57337813900006</v>
      </c>
      <c r="Y88" s="121">
        <v>1168.3392554340001</v>
      </c>
      <c r="Z88" s="121">
        <v>535.66123317233325</v>
      </c>
      <c r="AA88" s="121">
        <v>805.82768139400002</v>
      </c>
      <c r="AB88" s="121">
        <v>2768.102224789</v>
      </c>
      <c r="AC88" s="52">
        <v>6731.2352219043341</v>
      </c>
      <c r="AD88" s="52">
        <v>11921.314370403001</v>
      </c>
      <c r="AE88" s="121">
        <v>2497.4666788226664</v>
      </c>
      <c r="AF88" s="121">
        <v>4424.4768916790008</v>
      </c>
      <c r="AG88" s="121">
        <v>566.73351365033329</v>
      </c>
      <c r="AH88" s="121">
        <v>322.33380109166666</v>
      </c>
      <c r="AI88" s="121">
        <v>425.03626492300003</v>
      </c>
      <c r="AJ88" s="121">
        <v>116.38235327666666</v>
      </c>
      <c r="AK88" s="121">
        <v>3322.2331098893333</v>
      </c>
      <c r="AL88" s="121">
        <v>246.65175707033336</v>
      </c>
      <c r="AM88" s="52">
        <v>996.56199328666662</v>
      </c>
      <c r="AN88" s="53">
        <v>166504.19555845601</v>
      </c>
      <c r="AO88" s="53">
        <v>210.22989943499999</v>
      </c>
      <c r="AP88" s="53">
        <v>28435.732763975</v>
      </c>
      <c r="AQ88" s="122">
        <v>6938.5427835169994</v>
      </c>
      <c r="AR88" s="122">
        <v>9582.5123817570002</v>
      </c>
      <c r="AS88" s="122">
        <v>1353.629688771</v>
      </c>
      <c r="AT88" s="122">
        <v>733.71697058300003</v>
      </c>
      <c r="AU88" s="122">
        <v>9827.3309393470008</v>
      </c>
      <c r="AV88" s="53">
        <v>24520.086740080998</v>
      </c>
      <c r="AW88" s="53">
        <v>97571.238555332005</v>
      </c>
      <c r="AX88" s="122">
        <v>23963.867726430002</v>
      </c>
      <c r="AY88" s="122">
        <v>35161.378074881002</v>
      </c>
      <c r="AZ88" s="122">
        <v>13168.511183725999</v>
      </c>
      <c r="BA88" s="122">
        <v>1277.0184933640001</v>
      </c>
      <c r="BB88" s="122">
        <v>1119.9013556069999</v>
      </c>
      <c r="BC88" s="122">
        <v>877.63140500700001</v>
      </c>
      <c r="BD88" s="122">
        <v>19350.242334647999</v>
      </c>
      <c r="BE88" s="122">
        <v>2652.6879816689998</v>
      </c>
      <c r="BF88" s="53">
        <v>15766.907599632999</v>
      </c>
    </row>
    <row r="89" spans="1:58" x14ac:dyDescent="0.25">
      <c r="A89" s="37" t="s">
        <v>216</v>
      </c>
      <c r="B89" s="59">
        <v>25576.111236978999</v>
      </c>
      <c r="C89" s="74">
        <v>62.861100147999998</v>
      </c>
      <c r="D89" s="74">
        <v>5973.2170816920006</v>
      </c>
      <c r="E89" s="60">
        <v>740.378244784</v>
      </c>
      <c r="F89" s="61">
        <v>1099.864495493</v>
      </c>
      <c r="G89" s="61">
        <v>524.77602323099995</v>
      </c>
      <c r="H89" s="61">
        <v>846.17939584199996</v>
      </c>
      <c r="I89" s="62">
        <v>2762.0189223420002</v>
      </c>
      <c r="J89" s="74">
        <v>6863.9841276489997</v>
      </c>
      <c r="K89" s="74">
        <v>11812.754854282</v>
      </c>
      <c r="L89" s="60">
        <v>2461.4082375869998</v>
      </c>
      <c r="M89" s="61">
        <v>4356.2194709519999</v>
      </c>
      <c r="N89" s="61">
        <v>519.10038431999999</v>
      </c>
      <c r="O89" s="61">
        <v>343.39328988199998</v>
      </c>
      <c r="P89" s="61">
        <v>372.60453294400003</v>
      </c>
      <c r="Q89" s="61">
        <v>97.122288693000002</v>
      </c>
      <c r="R89" s="61">
        <v>3429.05776401</v>
      </c>
      <c r="S89" s="61">
        <v>233.84888589400001</v>
      </c>
      <c r="T89" s="164">
        <v>863.29407320799999</v>
      </c>
      <c r="U89" s="52">
        <v>25595.269765985664</v>
      </c>
      <c r="V89" s="52">
        <v>68.734617814000003</v>
      </c>
      <c r="W89" s="52">
        <v>5896.451484289667</v>
      </c>
      <c r="X89" s="121">
        <v>727.23547778900002</v>
      </c>
      <c r="Y89" s="121">
        <v>1161.4307546646667</v>
      </c>
      <c r="Z89" s="121">
        <v>498.76319884566669</v>
      </c>
      <c r="AA89" s="121">
        <v>815.03009939666663</v>
      </c>
      <c r="AB89" s="121">
        <v>2693.9919535936665</v>
      </c>
      <c r="AC89" s="52">
        <v>6572.3773518560001</v>
      </c>
      <c r="AD89" s="52">
        <v>12123.873199742668</v>
      </c>
      <c r="AE89" s="121">
        <v>2490.1810896106667</v>
      </c>
      <c r="AF89" s="121">
        <v>4445.2091459809999</v>
      </c>
      <c r="AG89" s="121">
        <v>585.43744109699992</v>
      </c>
      <c r="AH89" s="121">
        <v>388.13986536800002</v>
      </c>
      <c r="AI89" s="121">
        <v>429.1301548313333</v>
      </c>
      <c r="AJ89" s="121">
        <v>115.11955697500001</v>
      </c>
      <c r="AK89" s="121">
        <v>3443.1869483629998</v>
      </c>
      <c r="AL89" s="121">
        <v>227.46899751666669</v>
      </c>
      <c r="AM89" s="52">
        <v>933.83311228333332</v>
      </c>
      <c r="AN89" s="53">
        <v>164108.13091160898</v>
      </c>
      <c r="AO89" s="53">
        <v>220.36376350900002</v>
      </c>
      <c r="AP89" s="53">
        <v>29105.208002361</v>
      </c>
      <c r="AQ89" s="122">
        <v>7000.0249772230009</v>
      </c>
      <c r="AR89" s="122">
        <v>10302.584140556</v>
      </c>
      <c r="AS89" s="122">
        <v>1425.7735009359999</v>
      </c>
      <c r="AT89" s="122">
        <v>777.04743157799999</v>
      </c>
      <c r="AU89" s="122">
        <v>9599.7779520679996</v>
      </c>
      <c r="AV89" s="53">
        <v>25207.317057011998</v>
      </c>
      <c r="AW89" s="53">
        <v>94353.875071588001</v>
      </c>
      <c r="AX89" s="122">
        <v>21798.777670175001</v>
      </c>
      <c r="AY89" s="122">
        <v>32895.621804901006</v>
      </c>
      <c r="AZ89" s="122">
        <v>13700.236549689</v>
      </c>
      <c r="BA89" s="122">
        <v>1608.835449298</v>
      </c>
      <c r="BB89" s="122">
        <v>1170.8029528309999</v>
      </c>
      <c r="BC89" s="122">
        <v>802.07172907299991</v>
      </c>
      <c r="BD89" s="122">
        <v>20266.654132431999</v>
      </c>
      <c r="BE89" s="122">
        <v>2110.874783189</v>
      </c>
      <c r="BF89" s="53">
        <v>15221.367017139</v>
      </c>
    </row>
    <row r="90" spans="1:58" s="106" customFormat="1" x14ac:dyDescent="0.25">
      <c r="A90" s="98" t="s">
        <v>217</v>
      </c>
      <c r="B90" s="99">
        <v>25063.526469505996</v>
      </c>
      <c r="C90" s="100">
        <v>67.422377412000003</v>
      </c>
      <c r="D90" s="100">
        <v>5765.3494005119992</v>
      </c>
      <c r="E90" s="101">
        <v>890.96692072099995</v>
      </c>
      <c r="F90" s="102">
        <v>1028.0498424489999</v>
      </c>
      <c r="G90" s="102">
        <v>440.58709313499998</v>
      </c>
      <c r="H90" s="102">
        <v>825.62794337800005</v>
      </c>
      <c r="I90" s="103">
        <v>2580.1176008289999</v>
      </c>
      <c r="J90" s="100">
        <v>6066.9046355179998</v>
      </c>
      <c r="K90" s="100">
        <v>12356.414503804999</v>
      </c>
      <c r="L90" s="101">
        <v>2720.8418888450001</v>
      </c>
      <c r="M90" s="102">
        <v>4469.204642275</v>
      </c>
      <c r="N90" s="102">
        <v>472.96531205100001</v>
      </c>
      <c r="O90" s="102">
        <v>347.12781862100002</v>
      </c>
      <c r="P90" s="102">
        <v>390.18968596500002</v>
      </c>
      <c r="Q90" s="102">
        <v>157.17018621299999</v>
      </c>
      <c r="R90" s="102">
        <v>3594.991933062</v>
      </c>
      <c r="S90" s="102">
        <v>203.92303677300001</v>
      </c>
      <c r="T90" s="165">
        <v>807.43555225900002</v>
      </c>
      <c r="U90" s="100">
        <v>25890.400968720332</v>
      </c>
      <c r="V90" s="100">
        <v>65.383777213333332</v>
      </c>
      <c r="W90" s="100">
        <v>5933.3990620456671</v>
      </c>
      <c r="X90" s="120">
        <v>797.56115302199998</v>
      </c>
      <c r="Y90" s="120">
        <v>1101.5990005493334</v>
      </c>
      <c r="Z90" s="120">
        <v>484.87304883599995</v>
      </c>
      <c r="AA90" s="120">
        <v>841.12429417033343</v>
      </c>
      <c r="AB90" s="120">
        <v>2708.2415654680003</v>
      </c>
      <c r="AC90" s="100">
        <v>6441.2237174523334</v>
      </c>
      <c r="AD90" s="100">
        <v>12556.366553150001</v>
      </c>
      <c r="AE90" s="120">
        <v>2586.0387594453332</v>
      </c>
      <c r="AF90" s="120">
        <v>4628.2681747340002</v>
      </c>
      <c r="AG90" s="120">
        <v>578.29313522833331</v>
      </c>
      <c r="AH90" s="120">
        <v>349.68019601500004</v>
      </c>
      <c r="AI90" s="120">
        <v>405.95235102833334</v>
      </c>
      <c r="AJ90" s="120">
        <v>141.30566273966667</v>
      </c>
      <c r="AK90" s="120">
        <v>3634.5013078246666</v>
      </c>
      <c r="AL90" s="120">
        <v>232.32696613466669</v>
      </c>
      <c r="AM90" s="100">
        <v>894.02785885899993</v>
      </c>
      <c r="AN90" s="100">
        <v>166078.51138185</v>
      </c>
      <c r="AO90" s="100">
        <v>265.24719690899997</v>
      </c>
      <c r="AP90" s="100">
        <v>29250.445919503003</v>
      </c>
      <c r="AQ90" s="120">
        <v>7804.0152942140003</v>
      </c>
      <c r="AR90" s="120">
        <v>9978.2643932190003</v>
      </c>
      <c r="AS90" s="120">
        <v>1427.297155878</v>
      </c>
      <c r="AT90" s="120">
        <v>569.63378050699998</v>
      </c>
      <c r="AU90" s="120">
        <v>9471.2352956850009</v>
      </c>
      <c r="AV90" s="100">
        <v>23501.909446163001</v>
      </c>
      <c r="AW90" s="100">
        <v>97191.580552495012</v>
      </c>
      <c r="AX90" s="120">
        <v>21787.920035728999</v>
      </c>
      <c r="AY90" s="120">
        <v>35421.022586501</v>
      </c>
      <c r="AZ90" s="120">
        <v>14148.610230547998</v>
      </c>
      <c r="BA90" s="120">
        <v>1159.868339722</v>
      </c>
      <c r="BB90" s="120">
        <v>917.15414907299999</v>
      </c>
      <c r="BC90" s="120">
        <v>825.43675311900006</v>
      </c>
      <c r="BD90" s="120">
        <v>20306.331972947999</v>
      </c>
      <c r="BE90" s="120">
        <v>2625.2364848550001</v>
      </c>
      <c r="BF90" s="100">
        <v>15869.328266780001</v>
      </c>
    </row>
    <row r="91" spans="1:58" x14ac:dyDescent="0.25">
      <c r="A91" s="37" t="s">
        <v>218</v>
      </c>
      <c r="B91" s="59">
        <v>15761.151386214999</v>
      </c>
      <c r="C91" s="74">
        <v>54.798250318000001</v>
      </c>
      <c r="D91" s="74">
        <v>3991.8017538029999</v>
      </c>
      <c r="E91" s="60">
        <v>478.296790961</v>
      </c>
      <c r="F91" s="61">
        <v>726.63724470699992</v>
      </c>
      <c r="G91" s="61">
        <v>375.93357219400002</v>
      </c>
      <c r="H91" s="61">
        <v>747.68129899099995</v>
      </c>
      <c r="I91" s="62">
        <v>1663.25284695</v>
      </c>
      <c r="J91" s="74">
        <v>2568.8079771409998</v>
      </c>
      <c r="K91" s="74">
        <v>8481.2796645919989</v>
      </c>
      <c r="L91" s="60">
        <v>1861.1042450130001</v>
      </c>
      <c r="M91" s="61">
        <v>2893.2303076759999</v>
      </c>
      <c r="N91" s="61">
        <v>100.85576637699999</v>
      </c>
      <c r="O91" s="61">
        <v>231.71297062900001</v>
      </c>
      <c r="P91" s="61">
        <v>306.37432092699999</v>
      </c>
      <c r="Q91" s="61">
        <v>128.328063407</v>
      </c>
      <c r="R91" s="61">
        <v>2837.3989642739998</v>
      </c>
      <c r="S91" s="61">
        <v>122.275026289</v>
      </c>
      <c r="T91" s="164">
        <v>664.46374036099996</v>
      </c>
      <c r="U91" s="52">
        <v>24557.195249051001</v>
      </c>
      <c r="V91" s="52">
        <v>57.476726330333328</v>
      </c>
      <c r="W91" s="52">
        <v>5591.0907598166668</v>
      </c>
      <c r="X91" s="121">
        <v>695.53461985133333</v>
      </c>
      <c r="Y91" s="121">
        <v>1053.7533559726667</v>
      </c>
      <c r="Z91" s="121">
        <v>478.02018143499998</v>
      </c>
      <c r="AA91" s="121">
        <v>811.17383910599995</v>
      </c>
      <c r="AB91" s="121">
        <v>2552.6087634516666</v>
      </c>
      <c r="AC91" s="52">
        <v>5786.0769610819998</v>
      </c>
      <c r="AD91" s="52">
        <v>12226.641456082334</v>
      </c>
      <c r="AE91" s="121">
        <v>2492.0676739576666</v>
      </c>
      <c r="AF91" s="121">
        <v>4482.7238374529998</v>
      </c>
      <c r="AG91" s="121">
        <v>452.57827461766669</v>
      </c>
      <c r="AH91" s="121">
        <v>330.3022641513333</v>
      </c>
      <c r="AI91" s="121">
        <v>376.075721251</v>
      </c>
      <c r="AJ91" s="121">
        <v>128.54996905666667</v>
      </c>
      <c r="AK91" s="121">
        <v>3756.9316311143334</v>
      </c>
      <c r="AL91" s="121">
        <v>207.41208448066666</v>
      </c>
      <c r="AM91" s="52">
        <v>895.90934573966661</v>
      </c>
      <c r="AN91" s="53">
        <v>151470.10787163599</v>
      </c>
      <c r="AO91" s="53">
        <v>197.88574244</v>
      </c>
      <c r="AP91" s="53">
        <v>27412.248119659998</v>
      </c>
      <c r="AQ91" s="122">
        <v>7140.7112622220002</v>
      </c>
      <c r="AR91" s="122">
        <v>9552.7258572949995</v>
      </c>
      <c r="AS91" s="122">
        <v>1654.3562142340002</v>
      </c>
      <c r="AT91" s="122">
        <v>589.18753456900004</v>
      </c>
      <c r="AU91" s="122">
        <v>8475.2672513399993</v>
      </c>
      <c r="AV91" s="53">
        <v>19854.679406128002</v>
      </c>
      <c r="AW91" s="53">
        <v>87401.689947121005</v>
      </c>
      <c r="AX91" s="122">
        <v>21038.858743237</v>
      </c>
      <c r="AY91" s="122">
        <v>32767.983682108999</v>
      </c>
      <c r="AZ91" s="122">
        <v>10096.217416588001</v>
      </c>
      <c r="BA91" s="122">
        <v>1093.052957824</v>
      </c>
      <c r="BB91" s="122">
        <v>752.53800564899996</v>
      </c>
      <c r="BC91" s="122">
        <v>967.41246663199991</v>
      </c>
      <c r="BD91" s="122">
        <v>18345.669505251</v>
      </c>
      <c r="BE91" s="122">
        <v>2339.9571698310001</v>
      </c>
      <c r="BF91" s="53">
        <v>16603.604656287</v>
      </c>
    </row>
    <row r="92" spans="1:58" x14ac:dyDescent="0.25">
      <c r="A92" s="37" t="s">
        <v>219</v>
      </c>
      <c r="B92" s="59">
        <v>20824.684681662002</v>
      </c>
      <c r="C92" s="74">
        <v>101.497757749</v>
      </c>
      <c r="D92" s="74">
        <v>4675.6237478849998</v>
      </c>
      <c r="E92" s="60">
        <v>499.38928206999998</v>
      </c>
      <c r="F92" s="61">
        <v>844.60367904200007</v>
      </c>
      <c r="G92" s="61">
        <v>490.61770227900001</v>
      </c>
      <c r="H92" s="61">
        <v>616.83301797900003</v>
      </c>
      <c r="I92" s="62">
        <v>2224.1800665149999</v>
      </c>
      <c r="J92" s="74">
        <v>4994.5489545540004</v>
      </c>
      <c r="K92" s="74">
        <v>10260.166297368001</v>
      </c>
      <c r="L92" s="60">
        <v>1652.185131251</v>
      </c>
      <c r="M92" s="61">
        <v>4633.0780937460004</v>
      </c>
      <c r="N92" s="61">
        <v>23.040112454999999</v>
      </c>
      <c r="O92" s="61">
        <v>252.13478419</v>
      </c>
      <c r="P92" s="61">
        <v>250.34006854500001</v>
      </c>
      <c r="Q92" s="61">
        <v>129.33233208300001</v>
      </c>
      <c r="R92" s="61">
        <v>3210.7739084230002</v>
      </c>
      <c r="S92" s="61">
        <v>109.281866675</v>
      </c>
      <c r="T92" s="164">
        <v>792.84792410600005</v>
      </c>
      <c r="U92" s="52">
        <v>16078.235497755335</v>
      </c>
      <c r="V92" s="52">
        <v>75.856961833666659</v>
      </c>
      <c r="W92" s="52">
        <v>3871.4362407476669</v>
      </c>
      <c r="X92" s="121">
        <v>493.76051638833331</v>
      </c>
      <c r="Y92" s="121">
        <v>689.70338655933335</v>
      </c>
      <c r="Z92" s="121">
        <v>391.73768064899997</v>
      </c>
      <c r="AA92" s="121">
        <v>639.87161490599999</v>
      </c>
      <c r="AB92" s="121">
        <v>1656.3630422449999</v>
      </c>
      <c r="AC92" s="52">
        <v>2833.3071529753338</v>
      </c>
      <c r="AD92" s="52">
        <v>8623.7649614870006</v>
      </c>
      <c r="AE92" s="121">
        <v>1611.799918299</v>
      </c>
      <c r="AF92" s="121">
        <v>3627.9882126466669</v>
      </c>
      <c r="AG92" s="121">
        <v>55.100539439666669</v>
      </c>
      <c r="AH92" s="121">
        <v>205.38498069733336</v>
      </c>
      <c r="AI92" s="121">
        <v>257.94007863833332</v>
      </c>
      <c r="AJ92" s="121">
        <v>132.254594287</v>
      </c>
      <c r="AK92" s="121">
        <v>2631.5738990320001</v>
      </c>
      <c r="AL92" s="121">
        <v>101.722738447</v>
      </c>
      <c r="AM92" s="52">
        <v>673.87018071166665</v>
      </c>
      <c r="AN92" s="53">
        <v>88067.510068406991</v>
      </c>
      <c r="AO92" s="53">
        <v>270.82263908300001</v>
      </c>
      <c r="AP92" s="53">
        <v>18450.220576065003</v>
      </c>
      <c r="AQ92" s="122">
        <v>4729.0249970040004</v>
      </c>
      <c r="AR92" s="122">
        <v>6597.2949032679999</v>
      </c>
      <c r="AS92" s="122">
        <v>1259.8218110860003</v>
      </c>
      <c r="AT92" s="122">
        <v>303.24543313700002</v>
      </c>
      <c r="AU92" s="122">
        <v>5560.8334315700004</v>
      </c>
      <c r="AV92" s="53">
        <v>12611.035674314</v>
      </c>
      <c r="AW92" s="53">
        <v>46371.934901816996</v>
      </c>
      <c r="AX92" s="122">
        <v>11318.111173149</v>
      </c>
      <c r="AY92" s="122">
        <v>24112.185823849002</v>
      </c>
      <c r="AZ92" s="122">
        <v>514.30933017899997</v>
      </c>
      <c r="BA92" s="122">
        <v>501.19458724399999</v>
      </c>
      <c r="BB92" s="122">
        <v>496.20813318</v>
      </c>
      <c r="BC92" s="122">
        <v>505.75177061900001</v>
      </c>
      <c r="BD92" s="122">
        <v>8565.1875978949993</v>
      </c>
      <c r="BE92" s="122">
        <v>358.98648570199998</v>
      </c>
      <c r="BF92" s="53">
        <v>10363.496277128001</v>
      </c>
    </row>
    <row r="93" spans="1:58" x14ac:dyDescent="0.25">
      <c r="A93" s="37" t="s">
        <v>220</v>
      </c>
      <c r="B93" s="59">
        <v>23615.106190835999</v>
      </c>
      <c r="C93" s="74">
        <v>70.585760712999999</v>
      </c>
      <c r="D93" s="74">
        <v>5265.6954940980004</v>
      </c>
      <c r="E93" s="60">
        <v>645.36418881500003</v>
      </c>
      <c r="F93" s="61">
        <v>921.71420982000006</v>
      </c>
      <c r="G93" s="61">
        <v>471.751790685</v>
      </c>
      <c r="H93" s="61">
        <v>641.23863609199998</v>
      </c>
      <c r="I93" s="62">
        <v>2585.6266686859999</v>
      </c>
      <c r="J93" s="74">
        <v>5772.5566494029999</v>
      </c>
      <c r="K93" s="74">
        <v>11541.981083966999</v>
      </c>
      <c r="L93" s="60">
        <v>2385.7723859530001</v>
      </c>
      <c r="M93" s="61">
        <v>4957.562793604</v>
      </c>
      <c r="N93" s="61">
        <v>150.443427724</v>
      </c>
      <c r="O93" s="61">
        <v>299.34367524800001</v>
      </c>
      <c r="P93" s="61">
        <v>274.79940007699997</v>
      </c>
      <c r="Q93" s="61">
        <v>65.730146876000006</v>
      </c>
      <c r="R93" s="61">
        <v>3249.2297878089998</v>
      </c>
      <c r="S93" s="61">
        <v>159.09946667599999</v>
      </c>
      <c r="T93" s="164">
        <v>964.28720265499999</v>
      </c>
      <c r="U93" s="52">
        <v>23376.056403935334</v>
      </c>
      <c r="V93" s="52">
        <v>81.674404157333342</v>
      </c>
      <c r="W93" s="52">
        <v>5100.6676740246667</v>
      </c>
      <c r="X93" s="121">
        <v>627.69725062733335</v>
      </c>
      <c r="Y93" s="121">
        <v>957.86982165133338</v>
      </c>
      <c r="Z93" s="121">
        <v>474.07691582733332</v>
      </c>
      <c r="AA93" s="121">
        <v>635.02500609433343</v>
      </c>
      <c r="AB93" s="121">
        <v>2405.9986798243335</v>
      </c>
      <c r="AC93" s="52">
        <v>5671.9070700230004</v>
      </c>
      <c r="AD93" s="52">
        <v>11554.955117206333</v>
      </c>
      <c r="AE93" s="121">
        <v>2286.1766831219998</v>
      </c>
      <c r="AF93" s="121">
        <v>5037.2546438939999</v>
      </c>
      <c r="AG93" s="121">
        <v>217.61484729733331</v>
      </c>
      <c r="AH93" s="121">
        <v>283.61311328300002</v>
      </c>
      <c r="AI93" s="121">
        <v>279.54411705799998</v>
      </c>
      <c r="AJ93" s="121">
        <v>90.664629996666676</v>
      </c>
      <c r="AK93" s="121">
        <v>3209.4480430130002</v>
      </c>
      <c r="AL93" s="121">
        <v>150.63903954233334</v>
      </c>
      <c r="AM93" s="52">
        <v>966.85213852400011</v>
      </c>
      <c r="AN93" s="53">
        <v>139908.5483809</v>
      </c>
      <c r="AO93" s="53">
        <v>204.422813811</v>
      </c>
      <c r="AP93" s="53">
        <v>26454.100745431999</v>
      </c>
      <c r="AQ93" s="122">
        <v>6482.6340579380003</v>
      </c>
      <c r="AR93" s="122">
        <v>9864.3967679599991</v>
      </c>
      <c r="AS93" s="122">
        <v>1561.203717222</v>
      </c>
      <c r="AT93" s="122">
        <v>472.17251963900003</v>
      </c>
      <c r="AU93" s="122">
        <v>8073.6936826729998</v>
      </c>
      <c r="AV93" s="53">
        <v>20676.651832989999</v>
      </c>
      <c r="AW93" s="53">
        <v>75560.677641733011</v>
      </c>
      <c r="AX93" s="122">
        <v>19641.151354135996</v>
      </c>
      <c r="AY93" s="122">
        <v>35091.632672899003</v>
      </c>
      <c r="AZ93" s="122">
        <v>4639.5104950000004</v>
      </c>
      <c r="BA93" s="122">
        <v>1144.2737105240001</v>
      </c>
      <c r="BB93" s="122">
        <v>792.50168479400008</v>
      </c>
      <c r="BC93" s="122">
        <v>606.11118322999994</v>
      </c>
      <c r="BD93" s="122">
        <v>12406.110504157001</v>
      </c>
      <c r="BE93" s="122">
        <v>1239.3860369930001</v>
      </c>
      <c r="BF93" s="53">
        <v>17012.695346934001</v>
      </c>
    </row>
    <row r="94" spans="1:58" s="106" customFormat="1" x14ac:dyDescent="0.25">
      <c r="A94" s="98" t="s">
        <v>221</v>
      </c>
      <c r="B94" s="99">
        <v>24585.092121356996</v>
      </c>
      <c r="C94" s="100">
        <v>46.278404690000002</v>
      </c>
      <c r="D94" s="100">
        <v>5511.6123398979998</v>
      </c>
      <c r="E94" s="101">
        <v>673.33898923300001</v>
      </c>
      <c r="F94" s="102">
        <v>962.19038710500001</v>
      </c>
      <c r="G94" s="102">
        <v>455.095645671</v>
      </c>
      <c r="H94" s="102">
        <v>632.50301820499999</v>
      </c>
      <c r="I94" s="103">
        <v>2788.4842996839998</v>
      </c>
      <c r="J94" s="100">
        <v>5694.845356627</v>
      </c>
      <c r="K94" s="100">
        <v>12339.678539756998</v>
      </c>
      <c r="L94" s="101">
        <v>2435.1019940719998</v>
      </c>
      <c r="M94" s="102">
        <v>5433.3370747859999</v>
      </c>
      <c r="N94" s="102">
        <v>211.65253290199999</v>
      </c>
      <c r="O94" s="102">
        <v>320.626340239</v>
      </c>
      <c r="P94" s="102">
        <v>262.13352487499998</v>
      </c>
      <c r="Q94" s="102">
        <v>58.127156863000003</v>
      </c>
      <c r="R94" s="102">
        <v>3475.8457524760001</v>
      </c>
      <c r="S94" s="102">
        <v>142.85416354399999</v>
      </c>
      <c r="T94" s="165">
        <v>992.67748038499997</v>
      </c>
      <c r="U94" s="100">
        <v>24293.949363047999</v>
      </c>
      <c r="V94" s="100">
        <v>53.805445739333329</v>
      </c>
      <c r="W94" s="100">
        <v>5503.3178757833339</v>
      </c>
      <c r="X94" s="120">
        <v>612.95820489966661</v>
      </c>
      <c r="Y94" s="120">
        <v>1009.4052095536666</v>
      </c>
      <c r="Z94" s="120">
        <v>476.6381839513333</v>
      </c>
      <c r="AA94" s="120">
        <v>630.81104853299996</v>
      </c>
      <c r="AB94" s="120">
        <v>2773.5052288456668</v>
      </c>
      <c r="AC94" s="100">
        <v>5734.6753707489988</v>
      </c>
      <c r="AD94" s="100">
        <v>11954.919365063664</v>
      </c>
      <c r="AE94" s="120">
        <v>2337.369856316333</v>
      </c>
      <c r="AF94" s="120">
        <v>5201.3417869590003</v>
      </c>
      <c r="AG94" s="120">
        <v>201.51844298166668</v>
      </c>
      <c r="AH94" s="120">
        <v>316.2410481496666</v>
      </c>
      <c r="AI94" s="120">
        <v>275.26561106366671</v>
      </c>
      <c r="AJ94" s="120">
        <v>63.687509105666663</v>
      </c>
      <c r="AK94" s="120">
        <v>3400.0453857463331</v>
      </c>
      <c r="AL94" s="120">
        <v>159.44972474133337</v>
      </c>
      <c r="AM94" s="100">
        <v>1047.2313057126667</v>
      </c>
      <c r="AN94" s="100">
        <v>146017.882182759</v>
      </c>
      <c r="AO94" s="100">
        <v>173.16426018600001</v>
      </c>
      <c r="AP94" s="100">
        <v>27432.506796487</v>
      </c>
      <c r="AQ94" s="120">
        <v>6444.7225070929999</v>
      </c>
      <c r="AR94" s="120">
        <v>9847.7659439470008</v>
      </c>
      <c r="AS94" s="120">
        <v>1524.611873351</v>
      </c>
      <c r="AT94" s="120">
        <v>518.31625047200009</v>
      </c>
      <c r="AU94" s="120">
        <v>9097.0902216240011</v>
      </c>
      <c r="AV94" s="100">
        <v>22255.314752855</v>
      </c>
      <c r="AW94" s="100">
        <v>77954.792309120996</v>
      </c>
      <c r="AX94" s="120">
        <v>19460.140163376003</v>
      </c>
      <c r="AY94" s="120">
        <v>38513.580163202001</v>
      </c>
      <c r="AZ94" s="120">
        <v>2079.362037374</v>
      </c>
      <c r="BA94" s="120">
        <v>884.785974055</v>
      </c>
      <c r="BB94" s="120">
        <v>540.10463389799997</v>
      </c>
      <c r="BC94" s="120">
        <v>361.45165547099998</v>
      </c>
      <c r="BD94" s="120">
        <v>15095.548050541</v>
      </c>
      <c r="BE94" s="120">
        <v>1019.819631204</v>
      </c>
      <c r="BF94" s="100">
        <v>18202.104064110001</v>
      </c>
    </row>
    <row r="95" spans="1:58" x14ac:dyDescent="0.25">
      <c r="A95" s="37" t="s">
        <v>222</v>
      </c>
      <c r="B95" s="59">
        <v>25420.812807471</v>
      </c>
      <c r="C95" s="74">
        <v>138.98537941999999</v>
      </c>
      <c r="D95" s="74">
        <v>5767.0810158509994</v>
      </c>
      <c r="E95" s="60">
        <v>672.96499316799998</v>
      </c>
      <c r="F95" s="61">
        <v>1014.64122013</v>
      </c>
      <c r="G95" s="61">
        <v>479.83906837500001</v>
      </c>
      <c r="H95" s="61">
        <v>607.931357521</v>
      </c>
      <c r="I95" s="62">
        <v>2991.704376657</v>
      </c>
      <c r="J95" s="74">
        <v>6202.3908104689999</v>
      </c>
      <c r="K95" s="74">
        <v>12344.567958512</v>
      </c>
      <c r="L95" s="60">
        <v>2478.0216840910002</v>
      </c>
      <c r="M95" s="61">
        <v>5298.763093171</v>
      </c>
      <c r="N95" s="61">
        <v>199.74269557599999</v>
      </c>
      <c r="O95" s="61">
        <v>345.92487901999999</v>
      </c>
      <c r="P95" s="61">
        <v>271.34231077099997</v>
      </c>
      <c r="Q95" s="61">
        <v>67.593445052999996</v>
      </c>
      <c r="R95" s="61">
        <v>3538.9744278429998</v>
      </c>
      <c r="S95" s="61">
        <v>144.20542298699999</v>
      </c>
      <c r="T95" s="164">
        <v>967.78764321899996</v>
      </c>
      <c r="U95" s="52">
        <v>25429.88667032067</v>
      </c>
      <c r="V95" s="52">
        <v>114.45684064566667</v>
      </c>
      <c r="W95" s="52">
        <v>5782.2618837859991</v>
      </c>
      <c r="X95" s="121">
        <v>631.42948212600004</v>
      </c>
      <c r="Y95" s="121">
        <v>1067.2078842240001</v>
      </c>
      <c r="Z95" s="121">
        <v>458.97541983866671</v>
      </c>
      <c r="AA95" s="121">
        <v>609.014833985</v>
      </c>
      <c r="AB95" s="121">
        <v>3015.6342636123336</v>
      </c>
      <c r="AC95" s="52">
        <v>6128.4397091736673</v>
      </c>
      <c r="AD95" s="52">
        <v>12361.701995798998</v>
      </c>
      <c r="AE95" s="121">
        <v>2427.0718619486665</v>
      </c>
      <c r="AF95" s="121">
        <v>5353.5044878706658</v>
      </c>
      <c r="AG95" s="121">
        <v>219.2424036466667</v>
      </c>
      <c r="AH95" s="121">
        <v>325.13774178566661</v>
      </c>
      <c r="AI95" s="121">
        <v>272.85283347266665</v>
      </c>
      <c r="AJ95" s="121">
        <v>70.685369392333328</v>
      </c>
      <c r="AK95" s="121">
        <v>3540.6927659776666</v>
      </c>
      <c r="AL95" s="121">
        <v>152.51453170466667</v>
      </c>
      <c r="AM95" s="52">
        <v>1043.0262409163333</v>
      </c>
      <c r="AN95" s="53">
        <v>153050.550821243</v>
      </c>
      <c r="AO95" s="53">
        <v>399.93119712999999</v>
      </c>
      <c r="AP95" s="53">
        <v>28782.548807653002</v>
      </c>
      <c r="AQ95" s="122">
        <v>6707.3130359280003</v>
      </c>
      <c r="AR95" s="122">
        <v>10613.411027446</v>
      </c>
      <c r="AS95" s="122">
        <v>1603.1297971850001</v>
      </c>
      <c r="AT95" s="122">
        <v>505.82815680500005</v>
      </c>
      <c r="AU95" s="122">
        <v>9352.8667902890011</v>
      </c>
      <c r="AV95" s="53">
        <v>23586.22112088</v>
      </c>
      <c r="AW95" s="53">
        <v>80544.864282629002</v>
      </c>
      <c r="AX95" s="122">
        <v>20635.894470411</v>
      </c>
      <c r="AY95" s="122">
        <v>39045.13268907</v>
      </c>
      <c r="AZ95" s="122">
        <v>2149.1622289020002</v>
      </c>
      <c r="BA95" s="122">
        <v>886.96123371200008</v>
      </c>
      <c r="BB95" s="122">
        <v>619.77044833599996</v>
      </c>
      <c r="BC95" s="122">
        <v>337.99332608700001</v>
      </c>
      <c r="BD95" s="122">
        <v>15942.654483475</v>
      </c>
      <c r="BE95" s="122">
        <v>927.29540263600006</v>
      </c>
      <c r="BF95" s="53">
        <v>19736.985412950999</v>
      </c>
    </row>
    <row r="96" spans="1:58" x14ac:dyDescent="0.25">
      <c r="A96" s="37" t="s">
        <v>223</v>
      </c>
      <c r="B96" s="59">
        <v>27941.824549968002</v>
      </c>
      <c r="C96" s="74">
        <v>83.160644767999997</v>
      </c>
      <c r="D96" s="74">
        <v>5973.1969160600001</v>
      </c>
      <c r="E96" s="60">
        <v>727.47771035300002</v>
      </c>
      <c r="F96" s="61">
        <v>1035.1149785170001</v>
      </c>
      <c r="G96" s="61">
        <v>507.49333397999999</v>
      </c>
      <c r="H96" s="61">
        <v>580.023916687</v>
      </c>
      <c r="I96" s="62">
        <v>3123.086976523</v>
      </c>
      <c r="J96" s="74">
        <v>6312.6504446770005</v>
      </c>
      <c r="K96" s="74">
        <v>14605.162173674002</v>
      </c>
      <c r="L96" s="60">
        <v>2682.8144789070002</v>
      </c>
      <c r="M96" s="61">
        <v>5566.5790459150003</v>
      </c>
      <c r="N96" s="61">
        <v>228.904884004</v>
      </c>
      <c r="O96" s="61">
        <v>336.124520211</v>
      </c>
      <c r="P96" s="61">
        <v>285.99060189099998</v>
      </c>
      <c r="Q96" s="61">
        <v>75.707243009999999</v>
      </c>
      <c r="R96" s="61">
        <v>5236.9117771720003</v>
      </c>
      <c r="S96" s="61">
        <v>192.12962256399999</v>
      </c>
      <c r="T96" s="164">
        <v>967.65437078900004</v>
      </c>
      <c r="U96" s="52">
        <v>26708.692907321336</v>
      </c>
      <c r="V96" s="52">
        <v>97.890260117000011</v>
      </c>
      <c r="W96" s="52">
        <v>5975.2336988406669</v>
      </c>
      <c r="X96" s="121">
        <v>701.20591622233326</v>
      </c>
      <c r="Y96" s="121">
        <v>1088.0043477456666</v>
      </c>
      <c r="Z96" s="121">
        <v>505.86142693600004</v>
      </c>
      <c r="AA96" s="121">
        <v>578.74603172833338</v>
      </c>
      <c r="AB96" s="121">
        <v>3101.4159762083332</v>
      </c>
      <c r="AC96" s="52">
        <v>6186.0147609266669</v>
      </c>
      <c r="AD96" s="52">
        <v>13438.215036320331</v>
      </c>
      <c r="AE96" s="121">
        <v>2675.7573593339998</v>
      </c>
      <c r="AF96" s="121">
        <v>5733.5073013796655</v>
      </c>
      <c r="AG96" s="121">
        <v>216.72078895966669</v>
      </c>
      <c r="AH96" s="121">
        <v>330.85892903566668</v>
      </c>
      <c r="AI96" s="121">
        <v>282.139051306</v>
      </c>
      <c r="AJ96" s="121">
        <v>71.406736527000007</v>
      </c>
      <c r="AK96" s="121">
        <v>3976.1919208133331</v>
      </c>
      <c r="AL96" s="121">
        <v>151.632948965</v>
      </c>
      <c r="AM96" s="52">
        <v>1011.3391511166666</v>
      </c>
      <c r="AN96" s="53">
        <v>160805.72055200499</v>
      </c>
      <c r="AO96" s="53">
        <v>365.742622864</v>
      </c>
      <c r="AP96" s="53">
        <v>28999.388506380001</v>
      </c>
      <c r="AQ96" s="122">
        <v>6848.2165218079999</v>
      </c>
      <c r="AR96" s="122">
        <v>10660.843581621</v>
      </c>
      <c r="AS96" s="122">
        <v>1795.0949378259998</v>
      </c>
      <c r="AT96" s="122">
        <v>585.32362853899997</v>
      </c>
      <c r="AU96" s="122">
        <v>9109.9098365860009</v>
      </c>
      <c r="AV96" s="53">
        <v>22564.628327923001</v>
      </c>
      <c r="AW96" s="53">
        <v>89643.500361108003</v>
      </c>
      <c r="AX96" s="122">
        <v>22639.403941700999</v>
      </c>
      <c r="AY96" s="122">
        <v>39879.316886936002</v>
      </c>
      <c r="AZ96" s="122">
        <v>3269.8483068699998</v>
      </c>
      <c r="BA96" s="122">
        <v>764.01128951400005</v>
      </c>
      <c r="BB96" s="122">
        <v>739.16440363599997</v>
      </c>
      <c r="BC96" s="122">
        <v>354.49988745799999</v>
      </c>
      <c r="BD96" s="122">
        <v>20813.631099792001</v>
      </c>
      <c r="BE96" s="122">
        <v>1183.6245452009998</v>
      </c>
      <c r="BF96" s="53">
        <v>19232.46073373</v>
      </c>
    </row>
    <row r="97" spans="1:58" x14ac:dyDescent="0.25">
      <c r="A97" s="37" t="s">
        <v>224</v>
      </c>
      <c r="B97" s="59">
        <v>27158.844525249006</v>
      </c>
      <c r="C97" s="74">
        <v>85.514667142999997</v>
      </c>
      <c r="D97" s="74">
        <v>5826.4774617610001</v>
      </c>
      <c r="E97" s="60">
        <v>689.59605342999998</v>
      </c>
      <c r="F97" s="61">
        <v>1057.1831349940001</v>
      </c>
      <c r="G97" s="61">
        <v>533.62635431599995</v>
      </c>
      <c r="H97" s="61">
        <v>462.04588948399999</v>
      </c>
      <c r="I97" s="62">
        <v>3084.0260295369999</v>
      </c>
      <c r="J97" s="74">
        <v>6242.0257963040003</v>
      </c>
      <c r="K97" s="74">
        <v>13943.389193401003</v>
      </c>
      <c r="L97" s="60">
        <v>3016.6670323070002</v>
      </c>
      <c r="M97" s="61">
        <v>5698.1654690969999</v>
      </c>
      <c r="N97" s="61">
        <v>356.97744563499998</v>
      </c>
      <c r="O97" s="61">
        <v>348.65807668500003</v>
      </c>
      <c r="P97" s="61">
        <v>256.59318646000003</v>
      </c>
      <c r="Q97" s="61">
        <v>56.447833496000001</v>
      </c>
      <c r="R97" s="61">
        <v>3997.3420917180001</v>
      </c>
      <c r="S97" s="61">
        <v>212.538058003</v>
      </c>
      <c r="T97" s="164">
        <v>1061.4374066400001</v>
      </c>
      <c r="U97" s="52">
        <v>27209.687262455333</v>
      </c>
      <c r="V97" s="52">
        <v>81.729351810000011</v>
      </c>
      <c r="W97" s="52">
        <v>5991.0456169569998</v>
      </c>
      <c r="X97" s="121">
        <v>721.08825967599989</v>
      </c>
      <c r="Y97" s="121">
        <v>1124.0106786446665</v>
      </c>
      <c r="Z97" s="121">
        <v>520.86623168666665</v>
      </c>
      <c r="AA97" s="121">
        <v>563.52986714799999</v>
      </c>
      <c r="AB97" s="121">
        <v>3061.550579801667</v>
      </c>
      <c r="AC97" s="52">
        <v>6085.0356555723338</v>
      </c>
      <c r="AD97" s="52">
        <v>14002.732249286668</v>
      </c>
      <c r="AE97" s="121">
        <v>3032.8954229513329</v>
      </c>
      <c r="AF97" s="121">
        <v>5605.6681127756674</v>
      </c>
      <c r="AG97" s="121">
        <v>442.08028201366665</v>
      </c>
      <c r="AH97" s="121">
        <v>331.54942151566667</v>
      </c>
      <c r="AI97" s="121">
        <v>282.32597229900006</v>
      </c>
      <c r="AJ97" s="121">
        <v>61.55676124433333</v>
      </c>
      <c r="AK97" s="121">
        <v>4008.6738720806666</v>
      </c>
      <c r="AL97" s="121">
        <v>237.98240440633333</v>
      </c>
      <c r="AM97" s="52">
        <v>1049.1443888293334</v>
      </c>
      <c r="AN97" s="53">
        <v>167806.33386860701</v>
      </c>
      <c r="AO97" s="53">
        <v>311.21179233399999</v>
      </c>
      <c r="AP97" s="53">
        <v>28730.976257630002</v>
      </c>
      <c r="AQ97" s="122">
        <v>7081.3502390670001</v>
      </c>
      <c r="AR97" s="122">
        <v>10221.229636878999</v>
      </c>
      <c r="AS97" s="122">
        <v>1823.7716817679998</v>
      </c>
      <c r="AT97" s="122">
        <v>603.50014602299996</v>
      </c>
      <c r="AU97" s="122">
        <v>9001.1245538929998</v>
      </c>
      <c r="AV97" s="53">
        <v>21751.941654224</v>
      </c>
      <c r="AW97" s="53">
        <v>96785.668219425992</v>
      </c>
      <c r="AX97" s="122">
        <v>25245.029566591998</v>
      </c>
      <c r="AY97" s="122">
        <v>36274.396303267</v>
      </c>
      <c r="AZ97" s="122">
        <v>11848.539540633999</v>
      </c>
      <c r="BA97" s="122">
        <v>906.9424265209999</v>
      </c>
      <c r="BB97" s="122">
        <v>820.75892279000004</v>
      </c>
      <c r="BC97" s="122">
        <v>316.768592324</v>
      </c>
      <c r="BD97" s="122">
        <v>18907.59003404</v>
      </c>
      <c r="BE97" s="122">
        <v>2465.6428332579999</v>
      </c>
      <c r="BF97" s="53">
        <v>20226.535944993</v>
      </c>
    </row>
    <row r="98" spans="1:58" x14ac:dyDescent="0.25">
      <c r="A98" s="98" t="s">
        <v>225</v>
      </c>
      <c r="B98" s="99">
        <v>27887.218331545995</v>
      </c>
      <c r="C98" s="100">
        <v>95.500245992000004</v>
      </c>
      <c r="D98" s="100">
        <v>6288.5586210889996</v>
      </c>
      <c r="E98" s="101">
        <v>772.92515054199998</v>
      </c>
      <c r="F98" s="102">
        <v>1131.211800995</v>
      </c>
      <c r="G98" s="102">
        <v>551.04005413200002</v>
      </c>
      <c r="H98" s="102">
        <v>665.42842079900004</v>
      </c>
      <c r="I98" s="103">
        <v>3167.953194621</v>
      </c>
      <c r="J98" s="100">
        <v>6243.8524077060001</v>
      </c>
      <c r="K98" s="100">
        <v>14013.091190859997</v>
      </c>
      <c r="L98" s="101">
        <v>3074.2908149260002</v>
      </c>
      <c r="M98" s="102">
        <v>5575.1698275099998</v>
      </c>
      <c r="N98" s="102">
        <v>406.64006163699997</v>
      </c>
      <c r="O98" s="102">
        <v>330.69902848100003</v>
      </c>
      <c r="P98" s="102">
        <v>279.88083096899999</v>
      </c>
      <c r="Q98" s="102">
        <v>62.495940873000002</v>
      </c>
      <c r="R98" s="102">
        <v>4086.9654180140001</v>
      </c>
      <c r="S98" s="102">
        <v>196.94926845000001</v>
      </c>
      <c r="T98" s="165">
        <v>1246.2158658989999</v>
      </c>
      <c r="U98" s="100">
        <v>28295.092126780335</v>
      </c>
      <c r="V98" s="100">
        <v>96.051965151999994</v>
      </c>
      <c r="W98" s="100">
        <v>6271.7002588893338</v>
      </c>
      <c r="X98" s="120">
        <v>752.27652322199992</v>
      </c>
      <c r="Y98" s="120">
        <v>1169.1417588763334</v>
      </c>
      <c r="Z98" s="120">
        <v>557.46624550733338</v>
      </c>
      <c r="AA98" s="120">
        <v>563.77258280700005</v>
      </c>
      <c r="AB98" s="120">
        <v>3229.0431484766668</v>
      </c>
      <c r="AC98" s="100">
        <v>6213.7582884003323</v>
      </c>
      <c r="AD98" s="100">
        <v>14513.694895416</v>
      </c>
      <c r="AE98" s="120">
        <v>3191.9203024853337</v>
      </c>
      <c r="AF98" s="120">
        <v>5673.2059336913335</v>
      </c>
      <c r="AG98" s="120">
        <v>548.711391499</v>
      </c>
      <c r="AH98" s="120">
        <v>337.88695707733336</v>
      </c>
      <c r="AI98" s="120">
        <v>286.10177118433336</v>
      </c>
      <c r="AJ98" s="120">
        <v>64.879456279999999</v>
      </c>
      <c r="AK98" s="120">
        <v>4179.9979080703333</v>
      </c>
      <c r="AL98" s="120">
        <v>230.99117512833334</v>
      </c>
      <c r="AM98" s="100">
        <v>1199.8867189226667</v>
      </c>
      <c r="AN98" s="100">
        <v>180359.03489653001</v>
      </c>
      <c r="AO98" s="100">
        <v>382.48719700599997</v>
      </c>
      <c r="AP98" s="100">
        <v>30157.716398065997</v>
      </c>
      <c r="AQ98" s="120">
        <v>7342.1918061409997</v>
      </c>
      <c r="AR98" s="120">
        <v>10990.402414646</v>
      </c>
      <c r="AS98" s="120">
        <v>2229.109523438</v>
      </c>
      <c r="AT98" s="120">
        <v>595.41814968300002</v>
      </c>
      <c r="AU98" s="120">
        <v>9000.5945041579998</v>
      </c>
      <c r="AV98" s="100">
        <v>21653.835877008998</v>
      </c>
      <c r="AW98" s="100">
        <v>106036.49521764299</v>
      </c>
      <c r="AX98" s="120">
        <v>28000.025316715997</v>
      </c>
      <c r="AY98" s="120">
        <v>36680.215430541</v>
      </c>
      <c r="AZ98" s="120">
        <v>13361.483386782002</v>
      </c>
      <c r="BA98" s="120">
        <v>728.89272874899996</v>
      </c>
      <c r="BB98" s="120">
        <v>649.72220394600004</v>
      </c>
      <c r="BC98" s="120">
        <v>317.91666831999999</v>
      </c>
      <c r="BD98" s="120">
        <v>23245.661285476999</v>
      </c>
      <c r="BE98" s="120">
        <v>3052.578197112</v>
      </c>
      <c r="BF98" s="100">
        <v>22128.500206805998</v>
      </c>
    </row>
    <row r="99" spans="1:58" x14ac:dyDescent="0.25">
      <c r="A99" s="37" t="s">
        <v>226</v>
      </c>
      <c r="B99" s="59">
        <v>27684.098350581</v>
      </c>
      <c r="C99" s="74">
        <v>81.384379617999997</v>
      </c>
      <c r="D99" s="74">
        <v>5961.3268578789994</v>
      </c>
      <c r="E99" s="60">
        <v>697.48692449400005</v>
      </c>
      <c r="F99" s="61">
        <v>1059.3152438049999</v>
      </c>
      <c r="G99" s="61">
        <v>487.03121117000001</v>
      </c>
      <c r="H99" s="61">
        <v>659.04848609199996</v>
      </c>
      <c r="I99" s="62">
        <v>3058.444992318</v>
      </c>
      <c r="J99" s="74">
        <v>5853.1782494830004</v>
      </c>
      <c r="K99" s="74">
        <v>14159.386063381</v>
      </c>
      <c r="L99" s="60">
        <v>3176.5049910439998</v>
      </c>
      <c r="M99" s="61">
        <v>5553.2997539879998</v>
      </c>
      <c r="N99" s="61">
        <v>485.78626577</v>
      </c>
      <c r="O99" s="61">
        <v>298.23075960800003</v>
      </c>
      <c r="P99" s="61">
        <v>295.614226132</v>
      </c>
      <c r="Q99" s="61">
        <v>58.821154419000003</v>
      </c>
      <c r="R99" s="61">
        <v>4088.53164036</v>
      </c>
      <c r="S99" s="61">
        <v>202.59727205999999</v>
      </c>
      <c r="T99" s="164">
        <v>1628.8228002200001</v>
      </c>
      <c r="U99" s="52">
        <v>28983.080414014665</v>
      </c>
      <c r="V99" s="52">
        <v>90.807429796666668</v>
      </c>
      <c r="W99" s="52">
        <v>6193.7553910596662</v>
      </c>
      <c r="X99" s="121">
        <v>715.48209533133331</v>
      </c>
      <c r="Y99" s="121">
        <v>1170.9445817626668</v>
      </c>
      <c r="Z99" s="121">
        <v>538.69005173199992</v>
      </c>
      <c r="AA99" s="121">
        <v>638.75752250733331</v>
      </c>
      <c r="AB99" s="121">
        <v>3129.881139726333</v>
      </c>
      <c r="AC99" s="52">
        <v>6163.2141045526669</v>
      </c>
      <c r="AD99" s="52">
        <v>14834.186077564666</v>
      </c>
      <c r="AE99" s="121">
        <v>3362.1780450956667</v>
      </c>
      <c r="AF99" s="121">
        <v>5900.2788148033333</v>
      </c>
      <c r="AG99" s="121">
        <v>486.87263490800001</v>
      </c>
      <c r="AH99" s="121">
        <v>320.43794166433332</v>
      </c>
      <c r="AI99" s="121">
        <v>303.70444806533328</v>
      </c>
      <c r="AJ99" s="121">
        <v>63.845716378666673</v>
      </c>
      <c r="AK99" s="121">
        <v>4173.9975528163332</v>
      </c>
      <c r="AL99" s="121">
        <v>222.87092383300001</v>
      </c>
      <c r="AM99" s="52">
        <v>1701.117411041</v>
      </c>
      <c r="AN99" s="53">
        <v>181874.03378832701</v>
      </c>
      <c r="AO99" s="53">
        <v>349.96913653900003</v>
      </c>
      <c r="AP99" s="53">
        <v>29792.839864825</v>
      </c>
      <c r="AQ99" s="122">
        <v>6739.7454847549998</v>
      </c>
      <c r="AR99" s="122">
        <v>11705.156440981</v>
      </c>
      <c r="AS99" s="122">
        <v>1915.316915267</v>
      </c>
      <c r="AT99" s="122">
        <v>600.47873354900003</v>
      </c>
      <c r="AU99" s="122">
        <v>8832.1422902729992</v>
      </c>
      <c r="AV99" s="53">
        <v>21531.783971762001</v>
      </c>
      <c r="AW99" s="53">
        <v>105321.653566605</v>
      </c>
      <c r="AX99" s="122">
        <v>31484.940041262998</v>
      </c>
      <c r="AY99" s="122">
        <v>39110.616838063004</v>
      </c>
      <c r="AZ99" s="122">
        <v>10152.709231973</v>
      </c>
      <c r="BA99" s="122">
        <v>693.67613565299996</v>
      </c>
      <c r="BB99" s="122">
        <v>579.48018994199992</v>
      </c>
      <c r="BC99" s="122">
        <v>338.02043786400003</v>
      </c>
      <c r="BD99" s="122">
        <v>20317.013380993001</v>
      </c>
      <c r="BE99" s="122">
        <v>2645.1973108539996</v>
      </c>
      <c r="BF99" s="53">
        <v>24877.787248596</v>
      </c>
    </row>
    <row r="100" spans="1:58" x14ac:dyDescent="0.25">
      <c r="A100" s="37" t="s">
        <v>227</v>
      </c>
      <c r="B100" s="59">
        <v>27418.713028518003</v>
      </c>
      <c r="C100" s="74">
        <v>75.194109761000007</v>
      </c>
      <c r="D100" s="74">
        <v>5656.1718361969997</v>
      </c>
      <c r="E100" s="60">
        <v>655.23989230899997</v>
      </c>
      <c r="F100" s="61">
        <v>1012.3920981609999</v>
      </c>
      <c r="G100" s="61">
        <v>438.89542423099999</v>
      </c>
      <c r="H100" s="61">
        <v>741.40372312199997</v>
      </c>
      <c r="I100" s="62">
        <v>2808.2406983740002</v>
      </c>
      <c r="J100" s="74">
        <v>5749.925726429</v>
      </c>
      <c r="K100" s="74">
        <v>14329.453951227</v>
      </c>
      <c r="L100" s="60">
        <v>3387.6795497090002</v>
      </c>
      <c r="M100" s="61">
        <v>5361.5973315990004</v>
      </c>
      <c r="N100" s="61">
        <v>611.51504296500002</v>
      </c>
      <c r="O100" s="61">
        <v>316.71985956700001</v>
      </c>
      <c r="P100" s="61">
        <v>327.09093049199998</v>
      </c>
      <c r="Q100" s="61">
        <v>57.778120586</v>
      </c>
      <c r="R100" s="61">
        <v>4007.3157304760002</v>
      </c>
      <c r="S100" s="61">
        <v>259.757385833</v>
      </c>
      <c r="T100" s="164">
        <v>1607.967404904</v>
      </c>
      <c r="U100" s="52">
        <v>28011.423964574002</v>
      </c>
      <c r="V100" s="52">
        <v>83.813333968666669</v>
      </c>
      <c r="W100" s="52">
        <v>5826.6085324536662</v>
      </c>
      <c r="X100" s="121">
        <v>668.63446582566667</v>
      </c>
      <c r="Y100" s="121">
        <v>1099.2502972083332</v>
      </c>
      <c r="Z100" s="121">
        <v>463.09743802833333</v>
      </c>
      <c r="AA100" s="121">
        <v>701.50788177533332</v>
      </c>
      <c r="AB100" s="121">
        <v>2894.1184496159999</v>
      </c>
      <c r="AC100" s="52">
        <v>5696.4428322023332</v>
      </c>
      <c r="AD100" s="52">
        <v>14734.337124557336</v>
      </c>
      <c r="AE100" s="121">
        <v>3430.1787889120001</v>
      </c>
      <c r="AF100" s="121">
        <v>5569.1097803049997</v>
      </c>
      <c r="AG100" s="121">
        <v>656.5664082566667</v>
      </c>
      <c r="AH100" s="121">
        <v>309.59195501866668</v>
      </c>
      <c r="AI100" s="121">
        <v>321.65292939633338</v>
      </c>
      <c r="AJ100" s="121">
        <v>56.86095704633334</v>
      </c>
      <c r="AK100" s="121">
        <v>4113.9814783793336</v>
      </c>
      <c r="AL100" s="121">
        <v>276.39482724300001</v>
      </c>
      <c r="AM100" s="52">
        <v>1670.2221413919999</v>
      </c>
      <c r="AN100" s="53">
        <v>186056.07303248899</v>
      </c>
      <c r="AO100" s="53">
        <v>310.67190988300001</v>
      </c>
      <c r="AP100" s="53">
        <v>27542.898812127998</v>
      </c>
      <c r="AQ100" s="122">
        <v>6010.8546893950006</v>
      </c>
      <c r="AR100" s="122">
        <v>11327.906634343999</v>
      </c>
      <c r="AS100" s="122">
        <v>1541.1185458739999</v>
      </c>
      <c r="AT100" s="122">
        <v>703.40303140900005</v>
      </c>
      <c r="AU100" s="122">
        <v>7959.6159111059997</v>
      </c>
      <c r="AV100" s="53">
        <v>19955.025289587</v>
      </c>
      <c r="AW100" s="53">
        <v>112639.265137682</v>
      </c>
      <c r="AX100" s="122">
        <v>31105.577333495999</v>
      </c>
      <c r="AY100" s="122">
        <v>36577.477813906997</v>
      </c>
      <c r="AZ100" s="122">
        <v>19856.701303690999</v>
      </c>
      <c r="BA100" s="122">
        <v>738.95059698500006</v>
      </c>
      <c r="BB100" s="122">
        <v>707.26957455799993</v>
      </c>
      <c r="BC100" s="122">
        <v>322.20045998299997</v>
      </c>
      <c r="BD100" s="122">
        <v>20045.938971722</v>
      </c>
      <c r="BE100" s="122">
        <v>3285.1490833400003</v>
      </c>
      <c r="BF100" s="53">
        <v>25608.211883208998</v>
      </c>
    </row>
    <row r="101" spans="1:58" x14ac:dyDescent="0.25">
      <c r="A101" s="37" t="s">
        <v>228</v>
      </c>
      <c r="B101" s="59">
        <v>27544.946610111998</v>
      </c>
      <c r="C101" s="74">
        <v>65.776135490000001</v>
      </c>
      <c r="D101" s="74">
        <v>5507.788070089</v>
      </c>
      <c r="E101" s="60">
        <v>636.79680694499996</v>
      </c>
      <c r="F101" s="61">
        <v>1017.246298454</v>
      </c>
      <c r="G101" s="61">
        <v>458.59430314899998</v>
      </c>
      <c r="H101" s="61">
        <v>773.33594395199998</v>
      </c>
      <c r="I101" s="62">
        <v>2621.8147175889999</v>
      </c>
      <c r="J101" s="74">
        <v>6049.8931500709996</v>
      </c>
      <c r="K101" s="74">
        <v>14395.813507265999</v>
      </c>
      <c r="L101" s="60">
        <v>3267.3232100270002</v>
      </c>
      <c r="M101" s="61">
        <v>5692.1454401809997</v>
      </c>
      <c r="N101" s="61">
        <v>584.23320848900005</v>
      </c>
      <c r="O101" s="61">
        <v>321.96755024800001</v>
      </c>
      <c r="P101" s="61">
        <v>334.99740861800001</v>
      </c>
      <c r="Q101" s="61">
        <v>60.090802119999999</v>
      </c>
      <c r="R101" s="61">
        <v>3931.4392512670001</v>
      </c>
      <c r="S101" s="61">
        <v>203.61663631600001</v>
      </c>
      <c r="T101" s="164">
        <v>1525.675747196</v>
      </c>
      <c r="U101" s="52">
        <v>27895.410317710663</v>
      </c>
      <c r="V101" s="52">
        <v>79.872463921666665</v>
      </c>
      <c r="W101" s="52">
        <v>5689.4041647343329</v>
      </c>
      <c r="X101" s="121">
        <v>647.04146453399994</v>
      </c>
      <c r="Y101" s="121">
        <v>1073.555990265</v>
      </c>
      <c r="Z101" s="121">
        <v>451.66768106766671</v>
      </c>
      <c r="AA101" s="121">
        <v>784.42714522766664</v>
      </c>
      <c r="AB101" s="121">
        <v>2732.7118836400005</v>
      </c>
      <c r="AC101" s="52">
        <v>5685.1493802330006</v>
      </c>
      <c r="AD101" s="52">
        <v>14778.077832494668</v>
      </c>
      <c r="AE101" s="121">
        <v>3423.6337342243332</v>
      </c>
      <c r="AF101" s="121">
        <v>5696.3618529080004</v>
      </c>
      <c r="AG101" s="121">
        <v>712.69966465800007</v>
      </c>
      <c r="AH101" s="121">
        <v>307.67921440833334</v>
      </c>
      <c r="AI101" s="121">
        <v>332.31633819300004</v>
      </c>
      <c r="AJ101" s="121">
        <v>58.117237756000002</v>
      </c>
      <c r="AK101" s="121">
        <v>3988.8765140196665</v>
      </c>
      <c r="AL101" s="121">
        <v>258.39327632733335</v>
      </c>
      <c r="AM101" s="52">
        <v>1662.9064763269998</v>
      </c>
      <c r="AN101" s="53">
        <v>184930.14368887999</v>
      </c>
      <c r="AO101" s="53">
        <v>281.179580509</v>
      </c>
      <c r="AP101" s="53">
        <v>26808.877888332998</v>
      </c>
      <c r="AQ101" s="122">
        <v>5569.7304858879997</v>
      </c>
      <c r="AR101" s="122">
        <v>11407.082773103</v>
      </c>
      <c r="AS101" s="122">
        <v>1434.847130742</v>
      </c>
      <c r="AT101" s="122">
        <v>656.44956761499998</v>
      </c>
      <c r="AU101" s="122">
        <v>7740.767930985</v>
      </c>
      <c r="AV101" s="53">
        <v>19528.327367612997</v>
      </c>
      <c r="AW101" s="53">
        <v>112185.94714147199</v>
      </c>
      <c r="AX101" s="122">
        <v>30240.267006328002</v>
      </c>
      <c r="AY101" s="122">
        <v>36947.760692002004</v>
      </c>
      <c r="AZ101" s="122">
        <v>21360.808086582001</v>
      </c>
      <c r="BA101" s="122">
        <v>744.60012097499998</v>
      </c>
      <c r="BB101" s="122">
        <v>905.10889330999998</v>
      </c>
      <c r="BC101" s="122">
        <v>342.25523768699998</v>
      </c>
      <c r="BD101" s="122">
        <v>18438.823567535001</v>
      </c>
      <c r="BE101" s="122">
        <v>3206.3235370530001</v>
      </c>
      <c r="BF101" s="53">
        <v>26125.811710952996</v>
      </c>
    </row>
    <row r="102" spans="1:58" x14ac:dyDescent="0.25">
      <c r="A102" s="37" t="s">
        <v>229</v>
      </c>
      <c r="B102" s="59">
        <v>27126.089952308001</v>
      </c>
      <c r="C102" s="74">
        <v>56.247580468999999</v>
      </c>
      <c r="D102" s="74">
        <v>5228.5573844400005</v>
      </c>
      <c r="E102" s="60">
        <v>614.87463964300002</v>
      </c>
      <c r="F102" s="61">
        <v>1003.422730581</v>
      </c>
      <c r="G102" s="61">
        <v>446.16255246899999</v>
      </c>
      <c r="H102" s="61">
        <v>819.94338370299999</v>
      </c>
      <c r="I102" s="62">
        <v>2344.154078044</v>
      </c>
      <c r="J102" s="74">
        <v>6068.6704881019996</v>
      </c>
      <c r="K102" s="74">
        <v>14186.591977157001</v>
      </c>
      <c r="L102" s="60">
        <v>3202.4186248239998</v>
      </c>
      <c r="M102" s="61">
        <v>5762.1615165740004</v>
      </c>
      <c r="N102" s="61">
        <v>622.15467468899999</v>
      </c>
      <c r="O102" s="61">
        <v>320.35275987900002</v>
      </c>
      <c r="P102" s="61">
        <v>330.32447703899999</v>
      </c>
      <c r="Q102" s="61">
        <v>40.800958643999998</v>
      </c>
      <c r="R102" s="61">
        <v>3663.5690692339999</v>
      </c>
      <c r="S102" s="61">
        <v>244.80989627400001</v>
      </c>
      <c r="T102" s="164">
        <v>1586.0225221400001</v>
      </c>
      <c r="U102" s="52">
        <v>28036.144212380332</v>
      </c>
      <c r="V102" s="52">
        <v>65.395052812333333</v>
      </c>
      <c r="W102" s="52">
        <v>5471.9984014389993</v>
      </c>
      <c r="X102" s="121">
        <v>641.03286880733333</v>
      </c>
      <c r="Y102" s="121">
        <v>1092.4706381636668</v>
      </c>
      <c r="Z102" s="121">
        <v>466.816123248</v>
      </c>
      <c r="AA102" s="121">
        <v>800.14012026833325</v>
      </c>
      <c r="AB102" s="121">
        <v>2471.5386509516666</v>
      </c>
      <c r="AC102" s="52">
        <v>6011.9478954600008</v>
      </c>
      <c r="AD102" s="52">
        <v>14862.512177271667</v>
      </c>
      <c r="AE102" s="121">
        <v>3402.0547868653334</v>
      </c>
      <c r="AF102" s="121">
        <v>5986.9068471913333</v>
      </c>
      <c r="AG102" s="121">
        <v>729.0571566663333</v>
      </c>
      <c r="AH102" s="120">
        <v>329.90272213500003</v>
      </c>
      <c r="AI102" s="120">
        <v>327.83519983399998</v>
      </c>
      <c r="AJ102" s="120">
        <v>47.606936257000001</v>
      </c>
      <c r="AK102" s="120">
        <v>3774.879589427333</v>
      </c>
      <c r="AL102" s="120">
        <v>264.26893889533335</v>
      </c>
      <c r="AM102" s="100">
        <v>1624.2906853973334</v>
      </c>
      <c r="AN102" s="100">
        <v>188991.881500619</v>
      </c>
      <c r="AO102" s="100">
        <v>232.720206217</v>
      </c>
      <c r="AP102" s="100">
        <v>27482.693331129001</v>
      </c>
      <c r="AQ102" s="120">
        <v>5804.8985964969997</v>
      </c>
      <c r="AR102" s="120">
        <v>11575.633637393999</v>
      </c>
      <c r="AS102" s="120">
        <v>1673.7056226330001</v>
      </c>
      <c r="AT102" s="120">
        <v>662.94765713100003</v>
      </c>
      <c r="AU102" s="120">
        <v>7765.5078174740001</v>
      </c>
      <c r="AV102" s="100">
        <v>21534.542227288999</v>
      </c>
      <c r="AW102" s="100">
        <v>112166.71744771101</v>
      </c>
      <c r="AX102" s="120">
        <v>30873.994285413002</v>
      </c>
      <c r="AY102" s="120">
        <v>37445.203978449004</v>
      </c>
      <c r="AZ102" s="120">
        <v>20659.419311019999</v>
      </c>
      <c r="BA102" s="120">
        <v>680.12619081499997</v>
      </c>
      <c r="BB102" s="120">
        <v>739.29560551300005</v>
      </c>
      <c r="BC102" s="120">
        <v>297.39363672799999</v>
      </c>
      <c r="BD102" s="120">
        <v>17850.049637151998</v>
      </c>
      <c r="BE102" s="120">
        <v>3621.2348026209997</v>
      </c>
      <c r="BF102" s="100">
        <v>27575.208288273003</v>
      </c>
    </row>
    <row r="103" spans="1:58" x14ac:dyDescent="0.25">
      <c r="A103" s="37" t="s">
        <v>230</v>
      </c>
      <c r="B103" s="59">
        <v>26216.570882011001</v>
      </c>
      <c r="C103" s="74">
        <v>55.652300115999999</v>
      </c>
      <c r="D103" s="74">
        <v>4971.3961255310005</v>
      </c>
      <c r="E103" s="60">
        <v>602.30875014900005</v>
      </c>
      <c r="F103" s="61">
        <v>926.35644615599995</v>
      </c>
      <c r="G103" s="61">
        <v>418.27361031800001</v>
      </c>
      <c r="H103" s="61">
        <v>783.39418895400001</v>
      </c>
      <c r="I103" s="62">
        <v>2241.063129954</v>
      </c>
      <c r="J103" s="74">
        <v>6026.7309335440004</v>
      </c>
      <c r="K103" s="74">
        <v>13753.476087640001</v>
      </c>
      <c r="L103" s="60">
        <v>2947.1979848209999</v>
      </c>
      <c r="M103" s="61">
        <v>5678.1740667000004</v>
      </c>
      <c r="N103" s="61">
        <v>723.99369581200006</v>
      </c>
      <c r="O103" s="61">
        <v>296.65478140800002</v>
      </c>
      <c r="P103" s="61">
        <v>269.36884134000002</v>
      </c>
      <c r="Q103" s="61">
        <v>43.594178796999998</v>
      </c>
      <c r="R103" s="61">
        <v>3578.716150963</v>
      </c>
      <c r="S103" s="61">
        <v>215.77638779899999</v>
      </c>
      <c r="T103" s="164">
        <v>1409.3154351799999</v>
      </c>
      <c r="U103" s="52">
        <v>27518.949257221335</v>
      </c>
      <c r="V103" s="52">
        <v>53.036451231999997</v>
      </c>
      <c r="W103" s="52">
        <v>5269.345650919</v>
      </c>
      <c r="X103" s="121">
        <v>661.76037590566659</v>
      </c>
      <c r="Y103" s="121">
        <v>1021.176280058</v>
      </c>
      <c r="Z103" s="121">
        <v>435.34727346066666</v>
      </c>
      <c r="AA103" s="121">
        <v>857.59291761733323</v>
      </c>
      <c r="AB103" s="121">
        <v>2293.4688038773334</v>
      </c>
      <c r="AC103" s="52">
        <v>6124.293467516668</v>
      </c>
      <c r="AD103" s="52">
        <v>14553.328331686665</v>
      </c>
      <c r="AE103" s="121">
        <v>3176.3896570700003</v>
      </c>
      <c r="AF103" s="121">
        <v>5852.5587952369997</v>
      </c>
      <c r="AG103" s="121">
        <v>890.54797438966671</v>
      </c>
      <c r="AH103" s="121">
        <v>295.24782096133339</v>
      </c>
      <c r="AI103" s="121">
        <v>285.84381168866668</v>
      </c>
      <c r="AJ103" s="121">
        <v>48.532817481666676</v>
      </c>
      <c r="AK103" s="121">
        <v>3760.4157819593333</v>
      </c>
      <c r="AL103" s="121">
        <v>243.79167289899999</v>
      </c>
      <c r="AM103" s="52">
        <v>1518.9453558670002</v>
      </c>
      <c r="AN103" s="53">
        <v>194175.871531171</v>
      </c>
      <c r="AO103" s="53">
        <v>157.82906030699999</v>
      </c>
      <c r="AP103" s="53">
        <v>24880.931571651003</v>
      </c>
      <c r="AQ103" s="122">
        <v>5508.6776662020002</v>
      </c>
      <c r="AR103" s="122">
        <v>9427.3811109359995</v>
      </c>
      <c r="AS103" s="122">
        <v>1536.1819972860001</v>
      </c>
      <c r="AT103" s="122">
        <v>957.74227729500001</v>
      </c>
      <c r="AU103" s="122">
        <v>7450.9485199319988</v>
      </c>
      <c r="AV103" s="53">
        <v>20880.669232694003</v>
      </c>
      <c r="AW103" s="53">
        <v>121022.176948814</v>
      </c>
      <c r="AX103" s="122">
        <v>29647.417238791</v>
      </c>
      <c r="AY103" s="122">
        <v>36637.649139446999</v>
      </c>
      <c r="AZ103" s="122">
        <v>28986.444683457998</v>
      </c>
      <c r="BA103" s="122">
        <v>615.83435246499994</v>
      </c>
      <c r="BB103" s="122">
        <v>621.83104714299998</v>
      </c>
      <c r="BC103" s="122">
        <v>341.55217645499999</v>
      </c>
      <c r="BD103" s="122">
        <v>20312.319039998998</v>
      </c>
      <c r="BE103" s="122">
        <v>3859.1292710560001</v>
      </c>
      <c r="BF103" s="53">
        <v>27234.264717705002</v>
      </c>
    </row>
    <row r="104" spans="1:58" x14ac:dyDescent="0.25">
      <c r="A104" s="37" t="s">
        <v>231</v>
      </c>
      <c r="B104" s="59">
        <v>26454.76867551</v>
      </c>
      <c r="C104" s="74">
        <v>59.137437390999999</v>
      </c>
      <c r="D104" s="74">
        <v>5073.2085119479998</v>
      </c>
      <c r="E104" s="60">
        <v>618.030613776</v>
      </c>
      <c r="F104" s="61">
        <v>961.99838049200002</v>
      </c>
      <c r="G104" s="61">
        <v>395.33994417500003</v>
      </c>
      <c r="H104" s="61">
        <v>764.91727235999997</v>
      </c>
      <c r="I104" s="62">
        <v>2332.9223011449999</v>
      </c>
      <c r="J104" s="74">
        <v>6123.4545228429997</v>
      </c>
      <c r="K104" s="74">
        <v>13618.666710494001</v>
      </c>
      <c r="L104" s="60">
        <v>2641.366245188</v>
      </c>
      <c r="M104" s="61">
        <v>6385.4068860560001</v>
      </c>
      <c r="N104" s="61">
        <v>590.00318638600004</v>
      </c>
      <c r="O104" s="61">
        <v>276.58385133100001</v>
      </c>
      <c r="P104" s="61">
        <v>258.06272169599998</v>
      </c>
      <c r="Q104" s="61">
        <v>41.865000012000003</v>
      </c>
      <c r="R104" s="61">
        <v>3227.5973806870002</v>
      </c>
      <c r="S104" s="61">
        <v>197.781439138</v>
      </c>
      <c r="T104" s="164">
        <v>1580.3014928340001</v>
      </c>
      <c r="U104" s="52">
        <v>26901.171227584666</v>
      </c>
      <c r="V104" s="52">
        <v>58.954343363666659</v>
      </c>
      <c r="W104" s="52">
        <v>5091.3766100406665</v>
      </c>
      <c r="X104" s="121">
        <v>631.16139136099991</v>
      </c>
      <c r="Y104" s="121">
        <v>1008.0652340523334</v>
      </c>
      <c r="Z104" s="121">
        <v>399.13147548000001</v>
      </c>
      <c r="AA104" s="121">
        <v>766.17886236966672</v>
      </c>
      <c r="AB104" s="121">
        <v>2286.839646777667</v>
      </c>
      <c r="AC104" s="52">
        <v>5980.8869823473333</v>
      </c>
      <c r="AD104" s="52">
        <v>14205.249930696335</v>
      </c>
      <c r="AE104" s="121">
        <v>2827.5964958093336</v>
      </c>
      <c r="AF104" s="121">
        <v>6322.3989682500005</v>
      </c>
      <c r="AG104" s="121">
        <v>738.02586663166676</v>
      </c>
      <c r="AH104" s="121">
        <v>279.08191373533333</v>
      </c>
      <c r="AI104" s="121">
        <v>259.96489452166662</v>
      </c>
      <c r="AJ104" s="121">
        <v>42.972891996666668</v>
      </c>
      <c r="AK104" s="121">
        <v>3487.8806379226662</v>
      </c>
      <c r="AL104" s="121">
        <v>247.32826182900001</v>
      </c>
      <c r="AM104" s="52">
        <v>1564.7033611366667</v>
      </c>
      <c r="AN104" s="53">
        <v>188729.670968694</v>
      </c>
      <c r="AO104" s="53">
        <v>181.04701078599999</v>
      </c>
      <c r="AP104" s="53">
        <v>24855.699092518</v>
      </c>
      <c r="AQ104" s="122">
        <v>5398.6690336519996</v>
      </c>
      <c r="AR104" s="122">
        <v>9579.5595471169981</v>
      </c>
      <c r="AS104" s="122">
        <v>1249.023047812</v>
      </c>
      <c r="AT104" s="122">
        <v>734.28213153500008</v>
      </c>
      <c r="AU104" s="122">
        <v>7894.1653324019999</v>
      </c>
      <c r="AV104" s="53">
        <v>20932.214138930998</v>
      </c>
      <c r="AW104" s="53">
        <v>114363.88350237301</v>
      </c>
      <c r="AX104" s="122">
        <v>25999.577367273996</v>
      </c>
      <c r="AY104" s="122">
        <v>41350.378844712999</v>
      </c>
      <c r="AZ104" s="122">
        <v>23785.398245210999</v>
      </c>
      <c r="BA104" s="122">
        <v>711.70885160500006</v>
      </c>
      <c r="BB104" s="122">
        <v>611.61100450499998</v>
      </c>
      <c r="BC104" s="122">
        <v>265.00591843300003</v>
      </c>
      <c r="BD104" s="122">
        <v>18345.224841239</v>
      </c>
      <c r="BE104" s="122">
        <v>3294.9784293929997</v>
      </c>
      <c r="BF104" s="53">
        <v>28396.827224085999</v>
      </c>
    </row>
    <row r="105" spans="1:58" x14ac:dyDescent="0.25">
      <c r="A105" s="37" t="s">
        <v>232</v>
      </c>
      <c r="B105" s="59">
        <v>26196.206542030999</v>
      </c>
      <c r="C105" s="74">
        <v>71.282283203000006</v>
      </c>
      <c r="D105" s="74">
        <v>5076.871997667</v>
      </c>
      <c r="E105" s="60">
        <v>646.12350009600004</v>
      </c>
      <c r="F105" s="61">
        <v>983.80492847999994</v>
      </c>
      <c r="G105" s="61">
        <v>337.961588866</v>
      </c>
      <c r="H105" s="61">
        <v>797.39180535599996</v>
      </c>
      <c r="I105" s="62">
        <v>2311.5901748689998</v>
      </c>
      <c r="J105" s="74">
        <v>6074.0026259200004</v>
      </c>
      <c r="K105" s="74">
        <v>13346.967002463</v>
      </c>
      <c r="L105" s="60">
        <v>2640.8151882530001</v>
      </c>
      <c r="M105" s="61">
        <v>6140.6750587750003</v>
      </c>
      <c r="N105" s="61">
        <v>585.10775048300002</v>
      </c>
      <c r="O105" s="61">
        <v>277.84794234200001</v>
      </c>
      <c r="P105" s="61">
        <v>247.657414579</v>
      </c>
      <c r="Q105" s="61">
        <v>36.056036083000002</v>
      </c>
      <c r="R105" s="61">
        <v>3232.2379437630002</v>
      </c>
      <c r="S105" s="61">
        <v>186.56966818500001</v>
      </c>
      <c r="T105" s="164">
        <v>1627.0826327780001</v>
      </c>
      <c r="U105" s="52">
        <v>26914.387507678668</v>
      </c>
      <c r="V105" s="52">
        <v>65.707298343666665</v>
      </c>
      <c r="W105" s="52">
        <v>5121.2351233523332</v>
      </c>
      <c r="X105" s="121">
        <v>634.04763183566672</v>
      </c>
      <c r="Y105" s="121">
        <v>1019.7389503966666</v>
      </c>
      <c r="Z105" s="121">
        <v>351.96215674466663</v>
      </c>
      <c r="AA105" s="121">
        <v>776.3467369</v>
      </c>
      <c r="AB105" s="121">
        <v>2339.1396474753333</v>
      </c>
      <c r="AC105" s="52">
        <v>5989.0372409093334</v>
      </c>
      <c r="AD105" s="52">
        <v>14036.849908912</v>
      </c>
      <c r="AE105" s="121">
        <v>2818.9245424833334</v>
      </c>
      <c r="AF105" s="121">
        <v>6391.4114253166663</v>
      </c>
      <c r="AG105" s="121">
        <v>757.01779456766678</v>
      </c>
      <c r="AH105" s="121">
        <v>281.03965975800003</v>
      </c>
      <c r="AI105" s="121">
        <v>244.97538190566664</v>
      </c>
      <c r="AJ105" s="121">
        <v>39.687994385333333</v>
      </c>
      <c r="AK105" s="121">
        <v>3295.2968334916673</v>
      </c>
      <c r="AL105" s="121">
        <v>208.49627700366668</v>
      </c>
      <c r="AM105" s="52">
        <v>1701.5579361613334</v>
      </c>
      <c r="AN105" s="53">
        <v>188532.08526703002</v>
      </c>
      <c r="AO105" s="53">
        <v>205.25647419900002</v>
      </c>
      <c r="AP105" s="53">
        <v>24625.072392098999</v>
      </c>
      <c r="AQ105" s="122">
        <v>5466.6107648389998</v>
      </c>
      <c r="AR105" s="122">
        <v>9490.1370313200005</v>
      </c>
      <c r="AS105" s="122">
        <v>1128.1720642939999</v>
      </c>
      <c r="AT105" s="122">
        <v>700.36213224100004</v>
      </c>
      <c r="AU105" s="122">
        <v>7839.7903994049993</v>
      </c>
      <c r="AV105" s="53">
        <v>20900.508051662</v>
      </c>
      <c r="AW105" s="53">
        <v>109049.31313262301</v>
      </c>
      <c r="AX105" s="122">
        <v>24936.683144996001</v>
      </c>
      <c r="AY105" s="122">
        <v>38774.066418021001</v>
      </c>
      <c r="AZ105" s="122">
        <v>23388.823468130002</v>
      </c>
      <c r="BA105" s="122">
        <v>729.93308391000005</v>
      </c>
      <c r="BB105" s="122">
        <v>550.08073704399999</v>
      </c>
      <c r="BC105" s="122">
        <v>251.481363961</v>
      </c>
      <c r="BD105" s="122">
        <v>17042.393065887998</v>
      </c>
      <c r="BE105" s="122">
        <v>3375.8518506729997</v>
      </c>
      <c r="BF105" s="53">
        <v>33751.935216447004</v>
      </c>
    </row>
    <row r="106" spans="1:58" x14ac:dyDescent="0.25">
      <c r="A106" s="98" t="s">
        <v>233</v>
      </c>
      <c r="B106" s="99">
        <v>26812.143548556</v>
      </c>
      <c r="C106" s="100">
        <v>76.907595651999998</v>
      </c>
      <c r="D106" s="100">
        <v>5107.9629218540003</v>
      </c>
      <c r="E106" s="101">
        <v>612.04826984099998</v>
      </c>
      <c r="F106" s="102">
        <v>970.626623053</v>
      </c>
      <c r="G106" s="102">
        <v>318.46311482900001</v>
      </c>
      <c r="H106" s="102">
        <v>836.23233633899997</v>
      </c>
      <c r="I106" s="103">
        <v>2370.5925777920002</v>
      </c>
      <c r="J106" s="100">
        <v>6100.4356221830003</v>
      </c>
      <c r="K106" s="100">
        <v>13854.462637257</v>
      </c>
      <c r="L106" s="101">
        <v>2718.2677026370002</v>
      </c>
      <c r="M106" s="102">
        <v>6529.6685454389999</v>
      </c>
      <c r="N106" s="102">
        <v>693.58074007100004</v>
      </c>
      <c r="O106" s="102">
        <v>307.72833688899999</v>
      </c>
      <c r="P106" s="102">
        <v>241.462584819</v>
      </c>
      <c r="Q106" s="102">
        <v>37.732845570000002</v>
      </c>
      <c r="R106" s="102">
        <v>3156.5861288729998</v>
      </c>
      <c r="S106" s="102">
        <v>169.43575295900001</v>
      </c>
      <c r="T106" s="165">
        <v>1672.3747716099999</v>
      </c>
      <c r="U106" s="100">
        <v>27374.108917548332</v>
      </c>
      <c r="V106" s="100">
        <v>70.262405564000005</v>
      </c>
      <c r="W106" s="100">
        <v>5193.0611152613337</v>
      </c>
      <c r="X106" s="120">
        <v>635.33364408833324</v>
      </c>
      <c r="Y106" s="120">
        <v>1035.410629922</v>
      </c>
      <c r="Z106" s="120">
        <v>316.68041147333332</v>
      </c>
      <c r="AA106" s="120">
        <v>819.70224164299998</v>
      </c>
      <c r="AB106" s="120">
        <v>2385.9341881346668</v>
      </c>
      <c r="AC106" s="100">
        <v>5979.545393917334</v>
      </c>
      <c r="AD106" s="100">
        <v>14384.239859469999</v>
      </c>
      <c r="AE106" s="120">
        <v>2812.5679848026666</v>
      </c>
      <c r="AF106" s="120">
        <v>6677.7993830686655</v>
      </c>
      <c r="AG106" s="120">
        <v>803.90524270200001</v>
      </c>
      <c r="AH106" s="120">
        <v>291.127902226</v>
      </c>
      <c r="AI106" s="120">
        <v>248.56655659500004</v>
      </c>
      <c r="AJ106" s="120">
        <v>38.126438008999997</v>
      </c>
      <c r="AK106" s="120">
        <v>3300.5952760550003</v>
      </c>
      <c r="AL106" s="120">
        <v>211.55107601166665</v>
      </c>
      <c r="AM106" s="100">
        <v>1747.0001433356665</v>
      </c>
      <c r="AN106" s="100">
        <v>194724.55934918398</v>
      </c>
      <c r="AO106" s="100">
        <v>265.03647096400005</v>
      </c>
      <c r="AP106" s="100">
        <v>24251.596553775998</v>
      </c>
      <c r="AQ106" s="120">
        <v>5922.0653704119995</v>
      </c>
      <c r="AR106" s="120">
        <v>8827.6428395250005</v>
      </c>
      <c r="AS106" s="120">
        <v>887.825400543</v>
      </c>
      <c r="AT106" s="120">
        <v>756.518020213</v>
      </c>
      <c r="AU106" s="120">
        <v>7857.544923083</v>
      </c>
      <c r="AV106" s="100">
        <v>21084.820835402999</v>
      </c>
      <c r="AW106" s="100">
        <v>113798.26436510299</v>
      </c>
      <c r="AX106" s="120">
        <v>25078.831799397001</v>
      </c>
      <c r="AY106" s="120">
        <v>41512.119494108003</v>
      </c>
      <c r="AZ106" s="120">
        <v>25580.253570168003</v>
      </c>
      <c r="BA106" s="120">
        <v>750.44401348000008</v>
      </c>
      <c r="BB106" s="120">
        <v>561.25278780300005</v>
      </c>
      <c r="BC106" s="120">
        <v>271.03970001699997</v>
      </c>
      <c r="BD106" s="120">
        <v>16827.063895920001</v>
      </c>
      <c r="BE106" s="120">
        <v>3217.2591042100003</v>
      </c>
      <c r="BF106" s="100">
        <v>35324.841123938</v>
      </c>
    </row>
    <row r="107" spans="1:58" x14ac:dyDescent="0.25">
      <c r="A107" s="37" t="s">
        <v>234</v>
      </c>
      <c r="B107" s="59">
        <v>26998.075979152003</v>
      </c>
      <c r="C107" s="74">
        <v>77.946144275999998</v>
      </c>
      <c r="D107" s="74">
        <v>5207.2125835240004</v>
      </c>
      <c r="E107" s="60">
        <v>678.93951245699998</v>
      </c>
      <c r="F107" s="61">
        <v>999.54189174299995</v>
      </c>
      <c r="G107" s="61">
        <v>289.03452387200002</v>
      </c>
      <c r="H107" s="61">
        <v>874.06962016</v>
      </c>
      <c r="I107" s="62">
        <v>2365.6270352920001</v>
      </c>
      <c r="J107" s="74">
        <v>5837.0334515340001</v>
      </c>
      <c r="K107" s="74">
        <v>14210.126910998002</v>
      </c>
      <c r="L107" s="60">
        <v>2796.678863354</v>
      </c>
      <c r="M107" s="61">
        <v>6801.5918687290005</v>
      </c>
      <c r="N107" s="61">
        <v>689.495385145</v>
      </c>
      <c r="O107" s="61">
        <v>283.57180762500002</v>
      </c>
      <c r="P107" s="61">
        <v>213.21576839700001</v>
      </c>
      <c r="Q107" s="61">
        <v>32.936776031999997</v>
      </c>
      <c r="R107" s="61">
        <v>3187.7061611039999</v>
      </c>
      <c r="S107" s="61">
        <v>204.93028061199999</v>
      </c>
      <c r="T107" s="164">
        <v>1665.7568888200001</v>
      </c>
      <c r="U107" s="52">
        <v>27561.18962296567</v>
      </c>
      <c r="V107" s="52">
        <v>78.681242916333346</v>
      </c>
      <c r="W107" s="52">
        <v>5302.8912234586669</v>
      </c>
      <c r="X107" s="121">
        <v>680.45116281999992</v>
      </c>
      <c r="Y107" s="121">
        <v>1033.1419970670001</v>
      </c>
      <c r="Z107" s="121">
        <v>284.46186595266664</v>
      </c>
      <c r="AA107" s="121">
        <v>858.91020833166658</v>
      </c>
      <c r="AB107" s="121">
        <v>2445.9259892873333</v>
      </c>
      <c r="AC107" s="52">
        <v>5869.200740303334</v>
      </c>
      <c r="AD107" s="52">
        <v>14551.290682052335</v>
      </c>
      <c r="AE107" s="121">
        <v>2862.6512294923336</v>
      </c>
      <c r="AF107" s="121">
        <v>6870.147456978334</v>
      </c>
      <c r="AG107" s="121">
        <v>769.0424417293334</v>
      </c>
      <c r="AH107" s="121">
        <v>290.45404059800001</v>
      </c>
      <c r="AI107" s="121">
        <v>222.697610725</v>
      </c>
      <c r="AJ107" s="121">
        <v>33.734901880333332</v>
      </c>
      <c r="AK107" s="121">
        <v>3285.9265532283334</v>
      </c>
      <c r="AL107" s="121">
        <v>216.63644742066666</v>
      </c>
      <c r="AM107" s="52">
        <v>1759.125734235</v>
      </c>
      <c r="AN107" s="53">
        <v>188456.446200734</v>
      </c>
      <c r="AO107" s="53">
        <v>315.65600974099999</v>
      </c>
      <c r="AP107" s="53">
        <v>24036.548675255999</v>
      </c>
      <c r="AQ107" s="122">
        <v>6357.7835051499997</v>
      </c>
      <c r="AR107" s="122">
        <v>8409.2473052610003</v>
      </c>
      <c r="AS107" s="122">
        <v>944.64306294900007</v>
      </c>
      <c r="AT107" s="122">
        <v>659.28288377799993</v>
      </c>
      <c r="AU107" s="122">
        <v>7665.5919181179997</v>
      </c>
      <c r="AV107" s="53">
        <v>19948.679814209001</v>
      </c>
      <c r="AW107" s="53">
        <v>109621.11666573401</v>
      </c>
      <c r="AX107" s="122">
        <v>24367.195534360999</v>
      </c>
      <c r="AY107" s="122">
        <v>42770.884476735999</v>
      </c>
      <c r="AZ107" s="122">
        <v>21239.192793497001</v>
      </c>
      <c r="BA107" s="122">
        <v>631.89277398000002</v>
      </c>
      <c r="BB107" s="122">
        <v>491.99630589699996</v>
      </c>
      <c r="BC107" s="122">
        <v>285.70198244900001</v>
      </c>
      <c r="BD107" s="122">
        <v>16525.931347911999</v>
      </c>
      <c r="BE107" s="122">
        <v>3308.3214509019999</v>
      </c>
      <c r="BF107" s="53">
        <v>34534.445035794</v>
      </c>
    </row>
    <row r="108" spans="1:58" x14ac:dyDescent="0.25">
      <c r="A108" s="37" t="s">
        <v>235</v>
      </c>
      <c r="B108" s="59">
        <v>27263.346573508003</v>
      </c>
      <c r="C108" s="74">
        <v>66.428560754000003</v>
      </c>
      <c r="D108" s="74">
        <v>4979.5245185109998</v>
      </c>
      <c r="E108" s="60">
        <v>630.44656056600002</v>
      </c>
      <c r="F108" s="61">
        <v>1009.104086299</v>
      </c>
      <c r="G108" s="61">
        <v>282.23107889099998</v>
      </c>
      <c r="H108" s="61">
        <v>812.90802309699995</v>
      </c>
      <c r="I108" s="62">
        <v>2244.8347696579999</v>
      </c>
      <c r="J108" s="74">
        <v>5945.3114252060004</v>
      </c>
      <c r="K108" s="74">
        <v>14581.511863936999</v>
      </c>
      <c r="L108" s="60">
        <v>2971.755914372</v>
      </c>
      <c r="M108" s="61">
        <v>6852.2724589609998</v>
      </c>
      <c r="N108" s="61">
        <v>902.85610662700003</v>
      </c>
      <c r="O108" s="61">
        <v>266.798491517</v>
      </c>
      <c r="P108" s="61">
        <v>174.19716509700001</v>
      </c>
      <c r="Q108" s="61">
        <v>40.534748329999999</v>
      </c>
      <c r="R108" s="61">
        <v>3200.9472168289999</v>
      </c>
      <c r="S108" s="61">
        <v>172.14976220400001</v>
      </c>
      <c r="T108" s="164">
        <v>1690.5702051000001</v>
      </c>
      <c r="U108" s="52">
        <v>27576.059631063672</v>
      </c>
      <c r="V108" s="52">
        <v>70.800202228666663</v>
      </c>
      <c r="W108" s="52">
        <v>5085.1169320793333</v>
      </c>
      <c r="X108" s="121">
        <v>650.2677329556667</v>
      </c>
      <c r="Y108" s="121">
        <v>1032.1981282546665</v>
      </c>
      <c r="Z108" s="121">
        <v>278.66957014633334</v>
      </c>
      <c r="AA108" s="121">
        <v>855.51165571233332</v>
      </c>
      <c r="AB108" s="121">
        <v>2268.4698450103333</v>
      </c>
      <c r="AC108" s="52">
        <v>5834.661306508001</v>
      </c>
      <c r="AD108" s="52">
        <v>14849.727508628002</v>
      </c>
      <c r="AE108" s="121">
        <v>3010.3241660063336</v>
      </c>
      <c r="AF108" s="121">
        <v>7027.190991030333</v>
      </c>
      <c r="AG108" s="121">
        <v>832.03606853766667</v>
      </c>
      <c r="AH108" s="121">
        <v>286.56765788600001</v>
      </c>
      <c r="AI108" s="121">
        <v>187.73566619333334</v>
      </c>
      <c r="AJ108" s="121">
        <v>41.289366387999998</v>
      </c>
      <c r="AK108" s="121">
        <v>3255.5709402970001</v>
      </c>
      <c r="AL108" s="121">
        <v>209.01265228933335</v>
      </c>
      <c r="AM108" s="52">
        <v>1735.7536816196668</v>
      </c>
      <c r="AN108" s="53">
        <v>192658.87209276302</v>
      </c>
      <c r="AO108" s="53">
        <v>309.52254065</v>
      </c>
      <c r="AP108" s="53">
        <v>22378.896748436</v>
      </c>
      <c r="AQ108" s="122">
        <v>5889.9513464459997</v>
      </c>
      <c r="AR108" s="122">
        <v>7188.0601519190004</v>
      </c>
      <c r="AS108" s="122">
        <v>1038.9184872760002</v>
      </c>
      <c r="AT108" s="122">
        <v>737.36538517100007</v>
      </c>
      <c r="AU108" s="122">
        <v>7524.6013776239997</v>
      </c>
      <c r="AV108" s="53">
        <v>20937.476078907999</v>
      </c>
      <c r="AW108" s="53">
        <v>116129.10151422198</v>
      </c>
      <c r="AX108" s="122">
        <v>25541.470496745998</v>
      </c>
      <c r="AY108" s="122">
        <v>41446.453681478997</v>
      </c>
      <c r="AZ108" s="122">
        <v>26613.479814068</v>
      </c>
      <c r="BA108" s="122">
        <v>1213.271079099</v>
      </c>
      <c r="BB108" s="122">
        <v>447.011915112</v>
      </c>
      <c r="BC108" s="122">
        <v>395.05629661799998</v>
      </c>
      <c r="BD108" s="122">
        <v>17301.333647567</v>
      </c>
      <c r="BE108" s="122">
        <v>3171.0245835329997</v>
      </c>
      <c r="BF108" s="53">
        <v>32903.875210546998</v>
      </c>
    </row>
    <row r="109" spans="1:58" x14ac:dyDescent="0.25">
      <c r="A109" s="37" t="s">
        <v>236</v>
      </c>
      <c r="B109" s="59">
        <v>27821.701728729</v>
      </c>
      <c r="C109" s="74">
        <v>60.306374185999999</v>
      </c>
      <c r="D109" s="74">
        <v>4986.7485544399997</v>
      </c>
      <c r="E109" s="60">
        <v>624.82534622599997</v>
      </c>
      <c r="F109" s="61">
        <v>1010.185555096</v>
      </c>
      <c r="G109" s="61">
        <v>254.49586283900001</v>
      </c>
      <c r="H109" s="61">
        <v>793.02498128000002</v>
      </c>
      <c r="I109" s="62">
        <v>2304.216808999</v>
      </c>
      <c r="J109" s="74">
        <v>5941.0145897709999</v>
      </c>
      <c r="K109" s="74">
        <v>15232.520976541002</v>
      </c>
      <c r="L109" s="60">
        <v>3033.3343399939999</v>
      </c>
      <c r="M109" s="61">
        <v>7671.7296837470003</v>
      </c>
      <c r="N109" s="61">
        <v>778.29088995100005</v>
      </c>
      <c r="O109" s="61">
        <v>243.90147337400001</v>
      </c>
      <c r="P109" s="61">
        <v>156.48643241900001</v>
      </c>
      <c r="Q109" s="61">
        <v>42.221123964</v>
      </c>
      <c r="R109" s="61">
        <v>3137.7449219929999</v>
      </c>
      <c r="S109" s="61">
        <v>168.81211109899999</v>
      </c>
      <c r="T109" s="164">
        <v>1601.1112337909999</v>
      </c>
      <c r="U109" s="52">
        <v>28066.438261008665</v>
      </c>
      <c r="V109" s="52">
        <v>67.728805784333332</v>
      </c>
      <c r="W109" s="52">
        <v>5089.1562597910006</v>
      </c>
      <c r="X109" s="121">
        <v>655.25055189933335</v>
      </c>
      <c r="Y109" s="121">
        <v>1063.8106384686669</v>
      </c>
      <c r="Z109" s="121">
        <v>271.10786785400001</v>
      </c>
      <c r="AA109" s="121">
        <v>842.27570907866664</v>
      </c>
      <c r="AB109" s="121">
        <v>2256.7114924903331</v>
      </c>
      <c r="AC109" s="52">
        <v>5833.3729912019999</v>
      </c>
      <c r="AD109" s="52">
        <v>15419.756825218667</v>
      </c>
      <c r="AE109" s="121">
        <v>3017.7504691076665</v>
      </c>
      <c r="AF109" s="121">
        <v>7593.419391045999</v>
      </c>
      <c r="AG109" s="121">
        <v>854.90757319266652</v>
      </c>
      <c r="AH109" s="121">
        <v>261.71122041966669</v>
      </c>
      <c r="AI109" s="121">
        <v>156.65152359199999</v>
      </c>
      <c r="AJ109" s="121">
        <v>42.592963205333334</v>
      </c>
      <c r="AK109" s="121">
        <v>3313.069512675333</v>
      </c>
      <c r="AL109" s="121">
        <v>179.65417198</v>
      </c>
      <c r="AM109" s="52">
        <v>1656.4233790126666</v>
      </c>
      <c r="AN109" s="53">
        <v>190581.13609839798</v>
      </c>
      <c r="AO109" s="53">
        <v>271.58355071099999</v>
      </c>
      <c r="AP109" s="53">
        <v>21876.922444001</v>
      </c>
      <c r="AQ109" s="122">
        <v>5925.7333783920003</v>
      </c>
      <c r="AR109" s="122">
        <v>7208.87633706</v>
      </c>
      <c r="AS109" s="122">
        <v>1041.3168655449999</v>
      </c>
      <c r="AT109" s="122">
        <v>683.70361026499995</v>
      </c>
      <c r="AU109" s="122">
        <v>7017.2922527390001</v>
      </c>
      <c r="AV109" s="53">
        <v>20172.416179492</v>
      </c>
      <c r="AW109" s="53">
        <v>118544.60791478</v>
      </c>
      <c r="AX109" s="122">
        <v>23664.205860551003</v>
      </c>
      <c r="AY109" s="122">
        <v>44859.365357214003</v>
      </c>
      <c r="AZ109" s="122">
        <v>27840.481253351998</v>
      </c>
      <c r="BA109" s="122">
        <v>1192.254700361</v>
      </c>
      <c r="BB109" s="122">
        <v>481.48054739100002</v>
      </c>
      <c r="BC109" s="122">
        <v>406.63656191999996</v>
      </c>
      <c r="BD109" s="122">
        <v>17673.760788710999</v>
      </c>
      <c r="BE109" s="122">
        <v>2426.4228452799998</v>
      </c>
      <c r="BF109" s="53">
        <v>29715.606009413998</v>
      </c>
    </row>
    <row r="110" spans="1:58" x14ac:dyDescent="0.25">
      <c r="A110" s="98" t="s">
        <v>237</v>
      </c>
      <c r="B110" s="99">
        <v>27040.962923348001</v>
      </c>
      <c r="C110" s="100">
        <v>50.283154328000002</v>
      </c>
      <c r="D110" s="100">
        <v>4844.6992726560002</v>
      </c>
      <c r="E110" s="101">
        <v>537.36440100799996</v>
      </c>
      <c r="F110" s="102">
        <v>947.41446030299994</v>
      </c>
      <c r="G110" s="102">
        <v>295.25552270600002</v>
      </c>
      <c r="H110" s="102">
        <v>883.26703044500005</v>
      </c>
      <c r="I110" s="103">
        <v>2181.397858194</v>
      </c>
      <c r="J110" s="100">
        <v>6115.9910462440002</v>
      </c>
      <c r="K110" s="100">
        <v>14517.261409655997</v>
      </c>
      <c r="L110" s="101">
        <v>2935.8879772159999</v>
      </c>
      <c r="M110" s="102">
        <v>7285.7854230370003</v>
      </c>
      <c r="N110" s="102">
        <v>607.38375433099998</v>
      </c>
      <c r="O110" s="102">
        <v>223.57784819700001</v>
      </c>
      <c r="P110" s="102">
        <v>156.04133307000001</v>
      </c>
      <c r="Q110" s="102">
        <v>53.625363546999999</v>
      </c>
      <c r="R110" s="102">
        <v>3101.0596596290002</v>
      </c>
      <c r="S110" s="102">
        <v>153.90005062899999</v>
      </c>
      <c r="T110" s="165">
        <v>1512.7280404640001</v>
      </c>
      <c r="U110" s="100">
        <v>27728.126548624336</v>
      </c>
      <c r="V110" s="100">
        <v>55.27197692633333</v>
      </c>
      <c r="W110" s="100">
        <v>5025.6759857786665</v>
      </c>
      <c r="X110" s="120">
        <v>603.68645437633324</v>
      </c>
      <c r="Y110" s="120">
        <v>1013.7535884960001</v>
      </c>
      <c r="Z110" s="120">
        <v>282.24566656733333</v>
      </c>
      <c r="AA110" s="120">
        <v>855.65986041166661</v>
      </c>
      <c r="AB110" s="120">
        <v>2270.3304159273334</v>
      </c>
      <c r="AC110" s="100">
        <v>5876.4669705493334</v>
      </c>
      <c r="AD110" s="100">
        <v>15157.975653636666</v>
      </c>
      <c r="AE110" s="120">
        <v>3022.4347502666665</v>
      </c>
      <c r="AF110" s="120">
        <v>7534.3254028616657</v>
      </c>
      <c r="AG110" s="120">
        <v>771.92023529733342</v>
      </c>
      <c r="AH110" s="120">
        <v>242.70690851066669</v>
      </c>
      <c r="AI110" s="120">
        <v>157.99412260900002</v>
      </c>
      <c r="AJ110" s="120">
        <v>53.736323376000001</v>
      </c>
      <c r="AK110" s="120">
        <v>3207.9264521686659</v>
      </c>
      <c r="AL110" s="120">
        <v>166.93145854666668</v>
      </c>
      <c r="AM110" s="100">
        <v>1612.7359617333332</v>
      </c>
      <c r="AN110" s="100">
        <v>186545.62793797001</v>
      </c>
      <c r="AO110" s="100">
        <v>182.06680943700002</v>
      </c>
      <c r="AP110" s="100">
        <v>22449.624835574999</v>
      </c>
      <c r="AQ110" s="120">
        <v>5840.4686286269998</v>
      </c>
      <c r="AR110" s="120">
        <v>7932.764979515001</v>
      </c>
      <c r="AS110" s="120">
        <v>991.52002024500007</v>
      </c>
      <c r="AT110" s="120">
        <v>823.06361550700001</v>
      </c>
      <c r="AU110" s="120">
        <v>6861.8075916810003</v>
      </c>
      <c r="AV110" s="100">
        <v>20471.823571232002</v>
      </c>
      <c r="AW110" s="100">
        <v>113136.05472146501</v>
      </c>
      <c r="AX110" s="120">
        <v>23152.170843151001</v>
      </c>
      <c r="AY110" s="120">
        <v>45791.827670840001</v>
      </c>
      <c r="AZ110" s="120">
        <v>21706.620901877999</v>
      </c>
      <c r="BA110" s="120">
        <v>930.03772011800004</v>
      </c>
      <c r="BB110" s="120">
        <v>424.23238622900004</v>
      </c>
      <c r="BC110" s="120">
        <v>541.34060322699997</v>
      </c>
      <c r="BD110" s="120">
        <v>17922.744218852</v>
      </c>
      <c r="BE110" s="120">
        <v>2667.0803771700002</v>
      </c>
      <c r="BF110" s="100">
        <v>30306.058000260997</v>
      </c>
    </row>
    <row r="111" spans="1:58" x14ac:dyDescent="0.25">
      <c r="A111" s="37" t="s">
        <v>238</v>
      </c>
      <c r="B111" s="59">
        <v>26603.106034261</v>
      </c>
      <c r="C111" s="74">
        <v>53.079534463000002</v>
      </c>
      <c r="D111" s="74">
        <v>5021.7378427709991</v>
      </c>
      <c r="E111" s="60">
        <v>565.75513854899998</v>
      </c>
      <c r="F111" s="61">
        <v>951.15023468700008</v>
      </c>
      <c r="G111" s="61">
        <v>311.824650158</v>
      </c>
      <c r="H111" s="61">
        <v>761.59996849499998</v>
      </c>
      <c r="I111" s="62">
        <v>2431.4078508819998</v>
      </c>
      <c r="J111" s="74">
        <v>5912.1014016899999</v>
      </c>
      <c r="K111" s="74">
        <v>13988.76952014</v>
      </c>
      <c r="L111" s="60">
        <v>2894.1240694859998</v>
      </c>
      <c r="M111" s="61">
        <v>7000.7431300239996</v>
      </c>
      <c r="N111" s="61">
        <v>551.44105480600001</v>
      </c>
      <c r="O111" s="61">
        <v>216.10665524699999</v>
      </c>
      <c r="P111" s="61">
        <v>175.05986679200001</v>
      </c>
      <c r="Q111" s="61">
        <v>58.968478869000002</v>
      </c>
      <c r="R111" s="61">
        <v>2962.9473172779999</v>
      </c>
      <c r="S111" s="61">
        <v>129.378947638</v>
      </c>
      <c r="T111" s="164">
        <v>1627.417735197</v>
      </c>
      <c r="U111" s="52">
        <v>27062.670905792998</v>
      </c>
      <c r="V111" s="52">
        <v>43.153615353333329</v>
      </c>
      <c r="W111" s="52">
        <v>5042.6021894646665</v>
      </c>
      <c r="X111" s="121">
        <v>599.44363889366662</v>
      </c>
      <c r="Y111" s="121">
        <v>1013.3194790956667</v>
      </c>
      <c r="Z111" s="121">
        <v>295.80432287866671</v>
      </c>
      <c r="AA111" s="121">
        <v>812.12472924666656</v>
      </c>
      <c r="AB111" s="121">
        <v>2321.9100193499999</v>
      </c>
      <c r="AC111" s="52">
        <v>5810.9335669599996</v>
      </c>
      <c r="AD111" s="52">
        <v>14519.740136898668</v>
      </c>
      <c r="AE111" s="121">
        <v>2983.550680851667</v>
      </c>
      <c r="AF111" s="121">
        <v>7157.4395332040003</v>
      </c>
      <c r="AG111" s="121">
        <v>728.49907756199991</v>
      </c>
      <c r="AH111" s="121">
        <v>221.70793999566669</v>
      </c>
      <c r="AI111" s="121">
        <v>173.08458623733335</v>
      </c>
      <c r="AJ111" s="121">
        <v>54.632619417333331</v>
      </c>
      <c r="AK111" s="121">
        <v>3054.1328263350001</v>
      </c>
      <c r="AL111" s="121">
        <v>146.69287329566666</v>
      </c>
      <c r="AM111" s="52">
        <v>1646.2413971163332</v>
      </c>
      <c r="AN111" s="53">
        <v>184738.29332729499</v>
      </c>
      <c r="AO111" s="53">
        <v>134.026739252</v>
      </c>
      <c r="AP111" s="53">
        <v>23521.666860331999</v>
      </c>
      <c r="AQ111" s="122">
        <v>5861.6763573640001</v>
      </c>
      <c r="AR111" s="122">
        <v>8401.5666262399991</v>
      </c>
      <c r="AS111" s="122">
        <v>1153.6097320200001</v>
      </c>
      <c r="AT111" s="122">
        <v>582.64673370900005</v>
      </c>
      <c r="AU111" s="122">
        <v>7522.1674109989999</v>
      </c>
      <c r="AV111" s="53">
        <v>21962.363833249001</v>
      </c>
      <c r="AW111" s="53">
        <v>106881.01048868301</v>
      </c>
      <c r="AX111" s="122">
        <v>23173.603855205001</v>
      </c>
      <c r="AY111" s="122">
        <v>45036.846930840999</v>
      </c>
      <c r="AZ111" s="122">
        <v>17549.192082611</v>
      </c>
      <c r="BA111" s="122">
        <v>582.41419460099996</v>
      </c>
      <c r="BB111" s="122">
        <v>393.58306794500004</v>
      </c>
      <c r="BC111" s="122">
        <v>460.36920435099995</v>
      </c>
      <c r="BD111" s="122">
        <v>17045.326165709001</v>
      </c>
      <c r="BE111" s="122">
        <v>2639.67498742</v>
      </c>
      <c r="BF111" s="53">
        <v>32239.225405779001</v>
      </c>
    </row>
    <row r="112" spans="1:58" x14ac:dyDescent="0.25">
      <c r="A112" s="37" t="s">
        <v>239</v>
      </c>
      <c r="B112" s="59">
        <v>26716.283440305</v>
      </c>
      <c r="C112" s="74">
        <v>61.351897082999997</v>
      </c>
      <c r="D112" s="74">
        <v>5079.8462467779991</v>
      </c>
      <c r="E112" s="60">
        <v>563.30219419699995</v>
      </c>
      <c r="F112" s="61">
        <v>931.35209245600004</v>
      </c>
      <c r="G112" s="61">
        <v>372.60042587800001</v>
      </c>
      <c r="H112" s="61">
        <v>782.55415077500004</v>
      </c>
      <c r="I112" s="62">
        <v>2430.0373834719999</v>
      </c>
      <c r="J112" s="74">
        <v>5730.9923284240003</v>
      </c>
      <c r="K112" s="74">
        <v>14309.863164188999</v>
      </c>
      <c r="L112" s="60">
        <v>2834.530291129</v>
      </c>
      <c r="M112" s="61">
        <v>7146.4661156069997</v>
      </c>
      <c r="N112" s="61">
        <v>650.51037934800001</v>
      </c>
      <c r="O112" s="61">
        <v>216.477860765</v>
      </c>
      <c r="P112" s="61">
        <v>185.632311176</v>
      </c>
      <c r="Q112" s="61">
        <v>36.179227650999998</v>
      </c>
      <c r="R112" s="61">
        <v>3026.7515801879999</v>
      </c>
      <c r="S112" s="61">
        <v>213.31539832499999</v>
      </c>
      <c r="T112" s="164">
        <v>1534.229803831</v>
      </c>
      <c r="U112" s="52">
        <v>26945.312688789669</v>
      </c>
      <c r="V112" s="52">
        <v>57.204422077000004</v>
      </c>
      <c r="W112" s="52">
        <v>5158.9969890166676</v>
      </c>
      <c r="X112" s="121">
        <v>562.64456990733333</v>
      </c>
      <c r="Y112" s="121">
        <v>1002.2657674716669</v>
      </c>
      <c r="Z112" s="121">
        <v>355.78941891699998</v>
      </c>
      <c r="AA112" s="121">
        <v>772.35044909066664</v>
      </c>
      <c r="AB112" s="121">
        <v>2465.9467836300005</v>
      </c>
      <c r="AC112" s="52">
        <v>5585.7275504666659</v>
      </c>
      <c r="AD112" s="52">
        <v>14525.126406288666</v>
      </c>
      <c r="AE112" s="121">
        <v>2912.4729371606663</v>
      </c>
      <c r="AF112" s="121">
        <v>7121.4704567953331</v>
      </c>
      <c r="AG112" s="121">
        <v>736.14809222133329</v>
      </c>
      <c r="AH112" s="121">
        <v>206.40057967733333</v>
      </c>
      <c r="AI112" s="121">
        <v>199.36467441066665</v>
      </c>
      <c r="AJ112" s="121">
        <v>38.32509210833333</v>
      </c>
      <c r="AK112" s="121">
        <v>3115.6447835943331</v>
      </c>
      <c r="AL112" s="121">
        <v>195.29979032066663</v>
      </c>
      <c r="AM112" s="52">
        <v>1618.2573209406667</v>
      </c>
      <c r="AN112" s="53">
        <v>184387.21557095399</v>
      </c>
      <c r="AO112" s="53">
        <v>179.04805461299998</v>
      </c>
      <c r="AP112" s="53">
        <v>23523.521356097001</v>
      </c>
      <c r="AQ112" s="122">
        <v>5888.7735954939999</v>
      </c>
      <c r="AR112" s="122">
        <v>8808.3562837780009</v>
      </c>
      <c r="AS112" s="122">
        <v>1178.624221689</v>
      </c>
      <c r="AT112" s="122">
        <v>492.35299281699997</v>
      </c>
      <c r="AU112" s="122">
        <v>7155.414262319</v>
      </c>
      <c r="AV112" s="53">
        <v>20364.501236325999</v>
      </c>
      <c r="AW112" s="53">
        <v>109568.03499556403</v>
      </c>
      <c r="AX112" s="122">
        <v>21866.799121177999</v>
      </c>
      <c r="AY112" s="122">
        <v>45194.071867206003</v>
      </c>
      <c r="AZ112" s="122">
        <v>19014.524768923002</v>
      </c>
      <c r="BA112" s="122">
        <v>674.97279986500007</v>
      </c>
      <c r="BB112" s="122">
        <v>1155.8186880000001</v>
      </c>
      <c r="BC112" s="122">
        <v>406.371356956</v>
      </c>
      <c r="BD112" s="122">
        <v>18606.776475634</v>
      </c>
      <c r="BE112" s="122">
        <v>2648.6999178019996</v>
      </c>
      <c r="BF112" s="53">
        <v>30752.109928353999</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N104"/>
  <sheetViews>
    <sheetView zoomScaleNormal="100" workbookViewId="0">
      <pane xSplit="1" ySplit="10" topLeftCell="AW89" activePane="bottomRight" state="frozen"/>
      <selection activeCell="B7" sqref="B7:K7"/>
      <selection pane="topRight" activeCell="B7" sqref="B7:K7"/>
      <selection pane="bottomLeft" activeCell="B7" sqref="B7:K7"/>
      <selection pane="bottomRight" activeCell="A104" sqref="A104:XFD104"/>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34" width="12.44140625" style="33" customWidth="1"/>
    <col min="35" max="35" width="10.6640625" style="33" customWidth="1"/>
    <col min="36" max="36" width="9.109375" style="32" bestFit="1" customWidth="1"/>
    <col min="37" max="37" width="12.44140625" style="32" customWidth="1"/>
    <col min="38" max="38" width="9.33203125" style="32" bestFit="1" customWidth="1"/>
    <col min="39" max="39" width="10.6640625" style="33" customWidth="1"/>
    <col min="40" max="40" width="9.109375" style="32" bestFit="1" customWidth="1"/>
    <col min="41" max="41" width="12.44140625" style="32" customWidth="1"/>
    <col min="42" max="42" width="9.33203125" style="32" bestFit="1" customWidth="1"/>
    <col min="43" max="43" width="10.6640625" style="33" customWidth="1"/>
    <col min="44" max="44" width="9.109375" style="32" bestFit="1" customWidth="1"/>
    <col min="45" max="45" width="12.44140625" style="32" customWidth="1"/>
    <col min="46" max="46" width="9.33203125" style="32" bestFit="1" customWidth="1"/>
    <col min="47" max="47" width="10.6640625" style="33" customWidth="1"/>
    <col min="48" max="48" width="9.109375" style="32" bestFit="1" customWidth="1"/>
    <col min="49" max="49" width="12.44140625" style="32" customWidth="1"/>
    <col min="50" max="50" width="9.33203125" style="32" bestFit="1" customWidth="1"/>
    <col min="51" max="51" width="10.6640625" style="33" customWidth="1"/>
    <col min="52" max="52" width="9.109375" style="32" bestFit="1" customWidth="1"/>
    <col min="53" max="53" width="12.44140625" style="32" customWidth="1"/>
    <col min="54" max="54" width="9.33203125" style="32" bestFit="1" customWidth="1"/>
    <col min="55" max="55" width="10.6640625" style="33" customWidth="1"/>
    <col min="56" max="56" width="9.109375" style="32" bestFit="1" customWidth="1"/>
    <col min="57" max="57" width="12.44140625" style="32" customWidth="1"/>
    <col min="58" max="58" width="9.33203125" style="32" bestFit="1" customWidth="1"/>
    <col min="59" max="59" width="10.6640625" style="33" customWidth="1"/>
    <col min="60" max="60" width="9.109375" style="32" bestFit="1" customWidth="1"/>
    <col min="61" max="61" width="12.44140625" style="32" customWidth="1"/>
    <col min="62" max="62" width="9.33203125" style="32" bestFit="1" customWidth="1"/>
    <col min="63" max="63" width="10.6640625" style="33" customWidth="1"/>
    <col min="64" max="64" width="9.109375" style="32" bestFit="1" customWidth="1"/>
    <col min="65" max="65" width="12.44140625" style="32" customWidth="1"/>
    <col min="66" max="66" width="9.33203125" style="32" bestFit="1" customWidth="1"/>
    <col min="67" max="16384" width="11.44140625" style="48"/>
  </cols>
  <sheetData>
    <row r="1" spans="1:66" s="33" customFormat="1" x14ac:dyDescent="0.25">
      <c r="A1" s="9" t="s">
        <v>10</v>
      </c>
      <c r="B1" s="47" t="s">
        <v>127</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c r="AH1" s="173" t="s">
        <v>10</v>
      </c>
      <c r="AI1" s="173" t="s">
        <v>128</v>
      </c>
      <c r="AJ1" s="174"/>
      <c r="AK1" s="174"/>
      <c r="AL1" s="174"/>
      <c r="AM1" s="173"/>
      <c r="AN1" s="174"/>
      <c r="AO1" s="174"/>
      <c r="AP1" s="174"/>
      <c r="AQ1" s="173"/>
      <c r="AR1" s="174"/>
      <c r="AS1" s="174"/>
      <c r="AT1" s="174"/>
      <c r="AU1" s="173"/>
      <c r="AV1" s="174"/>
      <c r="AW1" s="174"/>
      <c r="AX1" s="174"/>
      <c r="AY1" s="173"/>
      <c r="AZ1" s="174"/>
      <c r="BA1" s="174"/>
      <c r="BB1" s="174"/>
      <c r="BC1" s="173"/>
      <c r="BD1" s="174"/>
      <c r="BE1" s="174"/>
      <c r="BF1" s="174"/>
      <c r="BG1" s="173"/>
      <c r="BH1" s="174"/>
      <c r="BI1" s="174"/>
      <c r="BJ1" s="174"/>
      <c r="BK1" s="173"/>
      <c r="BL1" s="174"/>
      <c r="BM1" s="174"/>
      <c r="BN1" s="174"/>
    </row>
    <row r="2" spans="1:66"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c r="AH2" s="175" t="s">
        <v>14</v>
      </c>
      <c r="AI2" s="175" t="s">
        <v>58</v>
      </c>
      <c r="AJ2" s="174"/>
      <c r="AK2" s="174"/>
      <c r="AL2" s="174"/>
      <c r="AM2" s="175"/>
      <c r="AN2" s="174"/>
      <c r="AO2" s="174"/>
      <c r="AP2" s="174"/>
      <c r="AQ2" s="175"/>
      <c r="AR2" s="174"/>
      <c r="AS2" s="174"/>
      <c r="AT2" s="174"/>
      <c r="AU2" s="175"/>
      <c r="AV2" s="174"/>
      <c r="AW2" s="174"/>
      <c r="AX2" s="174"/>
      <c r="AY2" s="175"/>
      <c r="AZ2" s="174"/>
      <c r="BA2" s="174"/>
      <c r="BB2" s="174"/>
      <c r="BC2" s="175"/>
      <c r="BD2" s="174"/>
      <c r="BE2" s="174"/>
      <c r="BF2" s="174"/>
      <c r="BG2" s="175"/>
      <c r="BH2" s="174"/>
      <c r="BI2" s="174"/>
      <c r="BJ2" s="174"/>
      <c r="BK2" s="175"/>
      <c r="BL2" s="174"/>
      <c r="BM2" s="174"/>
      <c r="BN2" s="174"/>
    </row>
    <row r="3" spans="1:66"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c r="AH3" s="175" t="s">
        <v>11</v>
      </c>
      <c r="AI3" s="175" t="s">
        <v>12</v>
      </c>
      <c r="AJ3" s="174"/>
      <c r="AK3" s="174"/>
      <c r="AL3" s="174"/>
      <c r="AM3" s="175"/>
      <c r="AN3" s="174"/>
      <c r="AO3" s="174"/>
      <c r="AP3" s="174"/>
      <c r="AQ3" s="175"/>
      <c r="AR3" s="174"/>
      <c r="AS3" s="174"/>
      <c r="AT3" s="174"/>
      <c r="AU3" s="175"/>
      <c r="AV3" s="174"/>
      <c r="AW3" s="174"/>
      <c r="AX3" s="174"/>
      <c r="AY3" s="175"/>
      <c r="AZ3" s="174"/>
      <c r="BA3" s="174"/>
      <c r="BB3" s="174"/>
      <c r="BC3" s="175"/>
      <c r="BD3" s="174"/>
      <c r="BE3" s="174"/>
      <c r="BF3" s="174"/>
      <c r="BG3" s="175"/>
      <c r="BH3" s="174"/>
      <c r="BI3" s="174"/>
      <c r="BJ3" s="174"/>
      <c r="BK3" s="175"/>
      <c r="BL3" s="174"/>
      <c r="BM3" s="174"/>
      <c r="BN3" s="174"/>
    </row>
    <row r="4" spans="1:66" s="33" customFormat="1" x14ac:dyDescent="0.25">
      <c r="A4" s="8" t="s">
        <v>13</v>
      </c>
      <c r="B4" s="49" t="s">
        <v>102</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c r="AH4" s="175" t="s">
        <v>13</v>
      </c>
      <c r="AI4" s="175" t="s">
        <v>102</v>
      </c>
      <c r="AJ4" s="174"/>
      <c r="AK4" s="174"/>
      <c r="AL4" s="174"/>
      <c r="AM4" s="175"/>
      <c r="AN4" s="174"/>
      <c r="AO4" s="174"/>
      <c r="AP4" s="174"/>
      <c r="AQ4" s="175"/>
      <c r="AR4" s="174"/>
      <c r="AS4" s="174"/>
      <c r="AT4" s="174"/>
      <c r="AU4" s="175"/>
      <c r="AV4" s="174"/>
      <c r="AW4" s="174"/>
      <c r="AX4" s="174"/>
      <c r="AY4" s="175"/>
      <c r="AZ4" s="174"/>
      <c r="BA4" s="174"/>
      <c r="BB4" s="174"/>
      <c r="BC4" s="175"/>
      <c r="BD4" s="174"/>
      <c r="BE4" s="174"/>
      <c r="BF4" s="174"/>
      <c r="BG4" s="175"/>
      <c r="BH4" s="174"/>
      <c r="BI4" s="174"/>
      <c r="BJ4" s="174"/>
      <c r="BK4" s="175"/>
      <c r="BL4" s="174"/>
      <c r="BM4" s="174"/>
      <c r="BN4" s="174"/>
    </row>
    <row r="5" spans="1:66" s="33" customFormat="1" x14ac:dyDescent="0.25">
      <c r="A5" s="8" t="s">
        <v>28</v>
      </c>
      <c r="B5" s="8" t="s">
        <v>119</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c r="AH5" s="175" t="s">
        <v>28</v>
      </c>
      <c r="AI5" s="175" t="s">
        <v>119</v>
      </c>
      <c r="AJ5" s="174"/>
      <c r="AK5" s="174"/>
      <c r="AL5" s="174"/>
      <c r="AM5" s="175"/>
      <c r="AN5" s="174"/>
      <c r="AO5" s="174"/>
      <c r="AP5" s="174"/>
      <c r="AQ5" s="175"/>
      <c r="AR5" s="174"/>
      <c r="AS5" s="174"/>
      <c r="AT5" s="174"/>
      <c r="AU5" s="175"/>
      <c r="AV5" s="174"/>
      <c r="AW5" s="174"/>
      <c r="AX5" s="174"/>
      <c r="AY5" s="175"/>
      <c r="AZ5" s="174"/>
      <c r="BA5" s="174"/>
      <c r="BB5" s="174"/>
      <c r="BC5" s="175"/>
      <c r="BD5" s="174"/>
      <c r="BE5" s="174"/>
      <c r="BF5" s="174"/>
      <c r="BG5" s="175"/>
      <c r="BH5" s="174"/>
      <c r="BI5" s="174"/>
      <c r="BJ5" s="174"/>
      <c r="BK5" s="175"/>
      <c r="BL5" s="174"/>
      <c r="BM5" s="174"/>
      <c r="BN5" s="174"/>
    </row>
    <row r="6" spans="1:66" s="149" customFormat="1" x14ac:dyDescent="0.25">
      <c r="A6" s="9" t="s">
        <v>103</v>
      </c>
      <c r="B6" s="9" t="s">
        <v>113</v>
      </c>
      <c r="F6" s="9"/>
      <c r="J6" s="9"/>
      <c r="N6" s="9"/>
      <c r="R6" s="9"/>
      <c r="V6" s="9"/>
      <c r="Z6" s="9"/>
      <c r="AD6" s="9"/>
      <c r="AH6" s="173" t="s">
        <v>103</v>
      </c>
      <c r="AI6" s="173" t="s">
        <v>113</v>
      </c>
      <c r="AJ6" s="176"/>
      <c r="AK6" s="176"/>
      <c r="AL6" s="176"/>
      <c r="AM6" s="173"/>
      <c r="AN6" s="176"/>
      <c r="AO6" s="176"/>
      <c r="AP6" s="176"/>
      <c r="AQ6" s="173"/>
      <c r="AR6" s="176"/>
      <c r="AS6" s="176"/>
      <c r="AT6" s="176"/>
      <c r="AU6" s="173"/>
      <c r="AV6" s="176"/>
      <c r="AW6" s="176"/>
      <c r="AX6" s="176"/>
      <c r="AY6" s="173"/>
      <c r="AZ6" s="176"/>
      <c r="BA6" s="176"/>
      <c r="BB6" s="176"/>
      <c r="BC6" s="173"/>
      <c r="BD6" s="176"/>
      <c r="BE6" s="176"/>
      <c r="BF6" s="176"/>
      <c r="BG6" s="173"/>
      <c r="BH6" s="176"/>
      <c r="BI6" s="176"/>
      <c r="BJ6" s="176"/>
      <c r="BK6" s="173"/>
      <c r="BL6" s="176"/>
      <c r="BM6" s="176"/>
      <c r="BN6" s="176"/>
    </row>
    <row r="7" spans="1:66" s="33" customFormat="1" x14ac:dyDescent="0.25">
      <c r="A7" s="50" t="s">
        <v>47</v>
      </c>
      <c r="B7" s="50" t="str">
        <f>'France métro'!B7</f>
        <v>: 18 septembre 2025</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c r="AH7" s="177" t="s">
        <v>47</v>
      </c>
      <c r="AI7" s="177" t="str">
        <f>B7</f>
        <v>: 18 septembre 2025</v>
      </c>
      <c r="AJ7" s="178"/>
      <c r="AK7" s="174"/>
      <c r="AL7" s="174"/>
      <c r="AM7" s="177"/>
      <c r="AN7" s="178"/>
      <c r="AO7" s="174"/>
      <c r="AP7" s="174"/>
      <c r="AQ7" s="177"/>
      <c r="AR7" s="178"/>
      <c r="AS7" s="174"/>
      <c r="AT7" s="174"/>
      <c r="AU7" s="177"/>
      <c r="AV7" s="178"/>
      <c r="AW7" s="174"/>
      <c r="AX7" s="174"/>
      <c r="AY7" s="177"/>
      <c r="AZ7" s="178"/>
      <c r="BA7" s="174"/>
      <c r="BB7" s="174"/>
      <c r="BC7" s="177"/>
      <c r="BD7" s="178"/>
      <c r="BE7" s="174"/>
      <c r="BF7" s="174"/>
      <c r="BG7" s="177"/>
      <c r="BH7" s="178"/>
      <c r="BI7" s="174"/>
      <c r="BJ7" s="174"/>
      <c r="BK7" s="177"/>
      <c r="BL7" s="178"/>
      <c r="BM7" s="174"/>
      <c r="BN7" s="174"/>
    </row>
    <row r="8" spans="1:66"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c r="AH8" s="177"/>
      <c r="AI8" s="177"/>
      <c r="AJ8" s="178"/>
      <c r="AK8" s="174"/>
      <c r="AL8" s="174"/>
      <c r="AM8" s="177"/>
      <c r="AN8" s="178"/>
      <c r="AO8" s="174"/>
      <c r="AP8" s="174"/>
      <c r="AQ8" s="177"/>
      <c r="AR8" s="178"/>
      <c r="AS8" s="174"/>
      <c r="AT8" s="174"/>
      <c r="AU8" s="177"/>
      <c r="AV8" s="178"/>
      <c r="AW8" s="174"/>
      <c r="AX8" s="174"/>
      <c r="AY8" s="177"/>
      <c r="AZ8" s="178"/>
      <c r="BA8" s="174"/>
      <c r="BB8" s="174"/>
      <c r="BC8" s="177"/>
      <c r="BD8" s="178"/>
      <c r="BE8" s="174"/>
      <c r="BF8" s="174"/>
      <c r="BG8" s="177"/>
      <c r="BH8" s="178"/>
      <c r="BI8" s="174"/>
      <c r="BJ8" s="174"/>
      <c r="BK8" s="177"/>
      <c r="BL8" s="178"/>
      <c r="BM8" s="174"/>
      <c r="BN8" s="174"/>
    </row>
    <row r="9" spans="1:66" s="33" customFormat="1" ht="15" customHeight="1" x14ac:dyDescent="0.25">
      <c r="A9" s="145"/>
      <c r="B9" s="208" t="s">
        <v>104</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c r="AH9" s="145"/>
      <c r="AI9" s="208" t="s">
        <v>104</v>
      </c>
      <c r="AJ9" s="209"/>
      <c r="AK9" s="209"/>
      <c r="AL9" s="210"/>
      <c r="AM9" s="208" t="s">
        <v>16</v>
      </c>
      <c r="AN9" s="209"/>
      <c r="AO9" s="209"/>
      <c r="AP9" s="210"/>
      <c r="AQ9" s="208" t="s">
        <v>1</v>
      </c>
      <c r="AR9" s="209"/>
      <c r="AS9" s="209"/>
      <c r="AT9" s="210"/>
      <c r="AU9" s="208" t="s">
        <v>2</v>
      </c>
      <c r="AV9" s="209"/>
      <c r="AW9" s="209"/>
      <c r="AX9" s="210"/>
      <c r="AY9" s="208" t="s">
        <v>3</v>
      </c>
      <c r="AZ9" s="209"/>
      <c r="BA9" s="209"/>
      <c r="BB9" s="210"/>
      <c r="BC9" s="208" t="s">
        <v>4</v>
      </c>
      <c r="BD9" s="209"/>
      <c r="BE9" s="209"/>
      <c r="BF9" s="210"/>
      <c r="BG9" s="208" t="s">
        <v>8</v>
      </c>
      <c r="BH9" s="209"/>
      <c r="BI9" s="209"/>
      <c r="BJ9" s="210"/>
      <c r="BK9" s="208" t="s">
        <v>5</v>
      </c>
      <c r="BL9" s="209"/>
      <c r="BM9" s="209"/>
      <c r="BN9" s="210"/>
    </row>
    <row r="10" spans="1:66"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c r="AH10" s="146" t="s">
        <v>0</v>
      </c>
      <c r="AI10" s="147" t="s">
        <v>26</v>
      </c>
      <c r="AJ10" s="153" t="s">
        <v>25</v>
      </c>
      <c r="AK10" s="154" t="s">
        <v>29</v>
      </c>
      <c r="AL10" s="139" t="s">
        <v>48</v>
      </c>
      <c r="AM10" s="147" t="s">
        <v>26</v>
      </c>
      <c r="AN10" s="153" t="s">
        <v>25</v>
      </c>
      <c r="AO10" s="154" t="s">
        <v>29</v>
      </c>
      <c r="AP10" s="139" t="s">
        <v>48</v>
      </c>
      <c r="AQ10" s="147" t="s">
        <v>26</v>
      </c>
      <c r="AR10" s="153" t="s">
        <v>25</v>
      </c>
      <c r="AS10" s="154" t="s">
        <v>29</v>
      </c>
      <c r="AT10" s="139" t="s">
        <v>48</v>
      </c>
      <c r="AU10" s="147" t="s">
        <v>26</v>
      </c>
      <c r="AV10" s="153" t="s">
        <v>25</v>
      </c>
      <c r="AW10" s="154" t="s">
        <v>29</v>
      </c>
      <c r="AX10" s="139" t="s">
        <v>48</v>
      </c>
      <c r="AY10" s="147" t="s">
        <v>26</v>
      </c>
      <c r="AZ10" s="153" t="s">
        <v>25</v>
      </c>
      <c r="BA10" s="154" t="s">
        <v>29</v>
      </c>
      <c r="BB10" s="139" t="s">
        <v>48</v>
      </c>
      <c r="BC10" s="147" t="s">
        <v>26</v>
      </c>
      <c r="BD10" s="153" t="s">
        <v>25</v>
      </c>
      <c r="BE10" s="154" t="s">
        <v>29</v>
      </c>
      <c r="BF10" s="139" t="s">
        <v>48</v>
      </c>
      <c r="BG10" s="147" t="s">
        <v>26</v>
      </c>
      <c r="BH10" s="153" t="s">
        <v>25</v>
      </c>
      <c r="BI10" s="154" t="s">
        <v>29</v>
      </c>
      <c r="BJ10" s="139" t="s">
        <v>48</v>
      </c>
      <c r="BK10" s="147" t="s">
        <v>26</v>
      </c>
      <c r="BL10" s="153" t="s">
        <v>25</v>
      </c>
      <c r="BM10" s="154" t="s">
        <v>29</v>
      </c>
      <c r="BN10" s="157" t="s">
        <v>48</v>
      </c>
    </row>
    <row r="11" spans="1:66" s="148" customFormat="1" x14ac:dyDescent="0.25">
      <c r="A11" s="98" t="str">
        <f>[1]TrimPaca!A18</f>
        <v>T4 2001</v>
      </c>
      <c r="B11" s="143"/>
      <c r="C11" s="155"/>
      <c r="D11" s="155"/>
      <c r="E11" s="151"/>
      <c r="F11" s="143"/>
      <c r="G11" s="155"/>
      <c r="H11" s="155"/>
      <c r="I11" s="151"/>
      <c r="J11" s="143"/>
      <c r="K11" s="155"/>
      <c r="L11" s="155"/>
      <c r="M11" s="151"/>
      <c r="N11" s="143"/>
      <c r="O11" s="155"/>
      <c r="P11" s="155"/>
      <c r="Q11" s="151"/>
      <c r="R11" s="143"/>
      <c r="S11" s="155"/>
      <c r="T11" s="155"/>
      <c r="U11" s="151"/>
      <c r="V11" s="143"/>
      <c r="W11" s="155"/>
      <c r="X11" s="155"/>
      <c r="Y11" s="151"/>
      <c r="Z11" s="143"/>
      <c r="AA11" s="155"/>
      <c r="AB11" s="155"/>
      <c r="AC11" s="151"/>
      <c r="AD11" s="143"/>
      <c r="AE11" s="155"/>
      <c r="AF11" s="155"/>
      <c r="AG11" s="151"/>
      <c r="AH11" s="98" t="str">
        <f>A11</f>
        <v>T4 2001</v>
      </c>
      <c r="AI11" s="143"/>
      <c r="AJ11" s="155"/>
      <c r="AK11" s="155"/>
      <c r="AL11" s="151"/>
      <c r="AM11" s="143"/>
      <c r="AN11" s="155"/>
      <c r="AO11" s="155"/>
      <c r="AP11" s="151"/>
      <c r="AQ11" s="143"/>
      <c r="AR11" s="155"/>
      <c r="AS11" s="155"/>
      <c r="AT11" s="151"/>
      <c r="AU11" s="143"/>
      <c r="AV11" s="155"/>
      <c r="AW11" s="155"/>
      <c r="AX11" s="151"/>
      <c r="AY11" s="143"/>
      <c r="AZ11" s="155"/>
      <c r="BA11" s="155"/>
      <c r="BB11" s="151"/>
      <c r="BC11" s="143"/>
      <c r="BD11" s="155"/>
      <c r="BE11" s="155"/>
      <c r="BF11" s="151"/>
      <c r="BG11" s="143"/>
      <c r="BH11" s="155"/>
      <c r="BI11" s="155"/>
      <c r="BJ11" s="151"/>
      <c r="BK11" s="143"/>
      <c r="BL11" s="155"/>
      <c r="BM11" s="155"/>
      <c r="BN11" s="151"/>
    </row>
    <row r="12" spans="1:66" s="148" customFormat="1" x14ac:dyDescent="0.25">
      <c r="A12" s="37" t="str">
        <f>[1]TrimPaca!A19</f>
        <v>T1 2002</v>
      </c>
      <c r="B12" s="144">
        <f>'Taux de recours'!B12-'Taux de recours'!B11</f>
        <v>8.0305877854164542E-2</v>
      </c>
      <c r="C12" s="156">
        <f>'Taux de recours'!C12-'Taux de recours'!C11</f>
        <v>0.27947550654925379</v>
      </c>
      <c r="D12" s="156">
        <f>'Taux de recours'!D12-'Taux de recours'!D11</f>
        <v>0.33577439625675076</v>
      </c>
      <c r="E12" s="152">
        <f>'Taux de recours'!E12-'Taux de recours'!E11</f>
        <v>-3.3569912405689406E-2</v>
      </c>
      <c r="F12" s="144">
        <f>'Taux de recours'!F12-'Taux de recours'!F11</f>
        <v>7.6898601581318005E-2</v>
      </c>
      <c r="G12" s="156">
        <f>'Taux de recours'!G12-'Taux de recours'!G11</f>
        <v>0.47518734467185286</v>
      </c>
      <c r="H12" s="156">
        <f>'Taux de recours'!H12-'Taux de recours'!H11</f>
        <v>0.49098796144666323</v>
      </c>
      <c r="I12" s="152">
        <f>'Taux de recours'!I12-'Taux de recours'!I11</f>
        <v>-5.9255109679003715E-2</v>
      </c>
      <c r="J12" s="144">
        <f>'Taux de recours'!J12-'Taux de recours'!J11</f>
        <v>0.88327456413534211</v>
      </c>
      <c r="K12" s="156">
        <f>'Taux de recours'!K12-'Taux de recours'!K11</f>
        <v>1.95479793573001</v>
      </c>
      <c r="L12" s="156">
        <f>'Taux de recours'!L12-'Taux de recours'!L11</f>
        <v>3.2708835796954165</v>
      </c>
      <c r="M12" s="152">
        <f>'Taux de recours'!M12-'Taux de recours'!M11</f>
        <v>-1.0636765976165252E-2</v>
      </c>
      <c r="N12" s="144">
        <f>'Taux de recours'!N12-'Taux de recours'!N11</f>
        <v>-5.746254502402004E-2</v>
      </c>
      <c r="O12" s="156">
        <f>'Taux de recours'!O12-'Taux de recours'!O11</f>
        <v>-0.33746378590016146</v>
      </c>
      <c r="P12" s="156">
        <f>'Taux de recours'!P12-'Taux de recours'!P11</f>
        <v>0.42891745662424707</v>
      </c>
      <c r="Q12" s="152">
        <f>'Taux de recours'!Q12-'Taux de recours'!Q11</f>
        <v>-8.8374356665518239E-2</v>
      </c>
      <c r="R12" s="144">
        <f>'Taux de recours'!R12-'Taux de recours'!R11</f>
        <v>4.9798158084989108E-2</v>
      </c>
      <c r="S12" s="156">
        <f>'Taux de recours'!S12-'Taux de recours'!S11</f>
        <v>0.64574606126387391</v>
      </c>
      <c r="T12" s="156">
        <f>'Taux de recours'!T12-'Taux de recours'!T11</f>
        <v>0.65089808289319429</v>
      </c>
      <c r="U12" s="152">
        <f>'Taux de recours'!U12-'Taux de recours'!U11</f>
        <v>-0.13970929288098777</v>
      </c>
      <c r="V12" s="144">
        <f>'Taux de recours'!V12-'Taux de recours'!V11</f>
        <v>6.1312658983205814E-2</v>
      </c>
      <c r="W12" s="156">
        <f>'Taux de recours'!W12-'Taux de recours'!W11</f>
        <v>0.47447926562263998</v>
      </c>
      <c r="X12" s="156">
        <f>'Taux de recours'!X12-'Taux de recours'!X11</f>
        <v>-0.2851624235739596</v>
      </c>
      <c r="Y12" s="152">
        <f>'Taux de recours'!Y12-'Taux de recours'!Y11</f>
        <v>3.3332878594580562E-2</v>
      </c>
      <c r="Z12" s="144">
        <f>'Taux de recours'!Z12-'Taux de recours'!Z11</f>
        <v>3.3551176339257083E-3</v>
      </c>
      <c r="AA12" s="156">
        <f>'Taux de recours'!AA12-'Taux de recours'!AA11</f>
        <v>-5.6762376510102186E-3</v>
      </c>
      <c r="AB12" s="156">
        <f>'Taux de recours'!AB12-'Taux de recours'!AB11</f>
        <v>0.44129052360112198</v>
      </c>
      <c r="AC12" s="152">
        <f>'Taux de recours'!AC12-'Taux de recours'!AC11</f>
        <v>-5.1244080948623538E-2</v>
      </c>
      <c r="AD12" s="144">
        <f>'Taux de recours'!AD12-'Taux de recours'!AD11</f>
        <v>0.15661913578621167</v>
      </c>
      <c r="AE12" s="156">
        <f>'Taux de recours'!AE12-'Taux de recours'!AE11</f>
        <v>0.54461268122111228</v>
      </c>
      <c r="AF12" s="156">
        <f>'Taux de recours'!AF12-'Taux de recours'!AF11</f>
        <v>2.068069154137965</v>
      </c>
      <c r="AG12" s="152">
        <f>'Taux de recours'!AG12-'Taux de recours'!AG11</f>
        <v>-0.23871509722112183</v>
      </c>
      <c r="AH12" s="37" t="str">
        <f t="shared" ref="AH12:AH75" si="0">A12</f>
        <v>T1 2002</v>
      </c>
      <c r="AI12" s="144"/>
      <c r="AJ12" s="156"/>
      <c r="AK12" s="156"/>
      <c r="AL12" s="152"/>
      <c r="AM12" s="144"/>
      <c r="AN12" s="156"/>
      <c r="AO12" s="156"/>
      <c r="AP12" s="152"/>
      <c r="AQ12" s="144"/>
      <c r="AR12" s="156"/>
      <c r="AS12" s="156"/>
      <c r="AT12" s="152"/>
      <c r="AU12" s="144"/>
      <c r="AV12" s="156"/>
      <c r="AW12" s="156"/>
      <c r="AX12" s="152"/>
      <c r="AY12" s="144"/>
      <c r="AZ12" s="156"/>
      <c r="BA12" s="156"/>
      <c r="BB12" s="152"/>
      <c r="BC12" s="144"/>
      <c r="BD12" s="156"/>
      <c r="BE12" s="156"/>
      <c r="BF12" s="152"/>
      <c r="BG12" s="144"/>
      <c r="BH12" s="156"/>
      <c r="BI12" s="156"/>
      <c r="BJ12" s="152"/>
      <c r="BK12" s="144"/>
      <c r="BL12" s="156"/>
      <c r="BM12" s="156"/>
      <c r="BN12" s="152"/>
    </row>
    <row r="13" spans="1:66" s="148" customFormat="1" x14ac:dyDescent="0.25">
      <c r="A13" s="37" t="str">
        <f>[1]TrimPaca!A20</f>
        <v>T2 2002</v>
      </c>
      <c r="B13" s="144">
        <f>'Taux de recours'!B13-'Taux de recours'!B12</f>
        <v>8.5424693847828692E-3</v>
      </c>
      <c r="C13" s="156">
        <f>'Taux de recours'!C13-'Taux de recours'!C12</f>
        <v>0.17390294922561012</v>
      </c>
      <c r="D13" s="156">
        <f>'Taux de recours'!D13-'Taux de recours'!D12</f>
        <v>-0.23764893275868282</v>
      </c>
      <c r="E13" s="152">
        <f>'Taux de recours'!E13-'Taux de recours'!E12</f>
        <v>-2.4116626667744834E-2</v>
      </c>
      <c r="F13" s="144">
        <f>'Taux de recours'!F13-'Taux de recours'!F12</f>
        <v>8.967182891301384E-3</v>
      </c>
      <c r="G13" s="156">
        <f>'Taux de recours'!G13-'Taux de recours'!G12</f>
        <v>0.14365333749052933</v>
      </c>
      <c r="H13" s="156">
        <f>'Taux de recours'!H13-'Taux de recours'!H12</f>
        <v>-0.37618827680426925</v>
      </c>
      <c r="I13" s="152">
        <f>'Taux de recours'!I13-'Taux de recours'!I12</f>
        <v>3.4069407916401673E-2</v>
      </c>
      <c r="J13" s="144">
        <f>'Taux de recours'!J13-'Taux de recours'!J12</f>
        <v>-8.4003698617701072E-2</v>
      </c>
      <c r="K13" s="156">
        <f>'Taux de recours'!K13-'Taux de recours'!K12</f>
        <v>-0.19148705731917648</v>
      </c>
      <c r="L13" s="156">
        <f>'Taux de recours'!L13-'Taux de recours'!L12</f>
        <v>-0.21431397848302858</v>
      </c>
      <c r="M13" s="152">
        <f>'Taux de recours'!M13-'Taux de recours'!M12</f>
        <v>3.5225485701538828E-2</v>
      </c>
      <c r="N13" s="144">
        <f>'Taux de recours'!N13-'Taux de recours'!N12</f>
        <v>-0.13076674567074997</v>
      </c>
      <c r="O13" s="156">
        <f>'Taux de recours'!O13-'Taux de recours'!O12</f>
        <v>0.36207590010399215</v>
      </c>
      <c r="P13" s="156">
        <f>'Taux de recours'!P13-'Taux de recours'!P12</f>
        <v>-0.36078133437033877</v>
      </c>
      <c r="Q13" s="152">
        <f>'Taux de recours'!Q13-'Taux de recours'!Q12</f>
        <v>-0.11279462224516529</v>
      </c>
      <c r="R13" s="144">
        <f>'Taux de recours'!R13-'Taux de recours'!R12</f>
        <v>-2.5310826831153044E-3</v>
      </c>
      <c r="S13" s="156">
        <f>'Taux de recours'!S13-'Taux de recours'!S12</f>
        <v>-0.11488129604567199</v>
      </c>
      <c r="T13" s="156">
        <f>'Taux de recours'!T13-'Taux de recours'!T12</f>
        <v>-0.63570830776509091</v>
      </c>
      <c r="U13" s="152">
        <f>'Taux de recours'!U13-'Taux de recours'!U12</f>
        <v>0.11812553932239522</v>
      </c>
      <c r="V13" s="144">
        <f>'Taux de recours'!V13-'Taux de recours'!V12</f>
        <v>8.5847389347127656E-2</v>
      </c>
      <c r="W13" s="156">
        <f>'Taux de recours'!W13-'Taux de recours'!W12</f>
        <v>0.29251638362997401</v>
      </c>
      <c r="X13" s="156">
        <f>'Taux de recours'!X13-'Taux de recours'!X12</f>
        <v>-6.1405844770822782E-2</v>
      </c>
      <c r="Y13" s="152">
        <f>'Taux de recours'!Y13-'Taux de recours'!Y12</f>
        <v>3.1866983427728313E-2</v>
      </c>
      <c r="Z13" s="144">
        <f>'Taux de recours'!Z13-'Taux de recours'!Z12</f>
        <v>-2.6806765297877622E-2</v>
      </c>
      <c r="AA13" s="156">
        <f>'Taux de recours'!AA13-'Taux de recours'!AA12</f>
        <v>0.30316893881186768</v>
      </c>
      <c r="AB13" s="156">
        <f>'Taux de recours'!AB13-'Taux de recours'!AB12</f>
        <v>-0.2344094148941771</v>
      </c>
      <c r="AC13" s="152">
        <f>'Taux de recours'!AC13-'Taux de recours'!AC12</f>
        <v>-4.7297483542963481E-2</v>
      </c>
      <c r="AD13" s="144">
        <f>'Taux de recours'!AD13-'Taux de recours'!AD12</f>
        <v>-0.14711390147160186</v>
      </c>
      <c r="AE13" s="156">
        <f>'Taux de recours'!AE13-'Taux de recours'!AE12</f>
        <v>-0.10326877917695221</v>
      </c>
      <c r="AF13" s="156">
        <f>'Taux de recours'!AF13-'Taux de recours'!AF12</f>
        <v>-1.2374513921185724</v>
      </c>
      <c r="AG13" s="152">
        <f>'Taux de recours'!AG13-'Taux de recours'!AG12</f>
        <v>1.0949438972398529E-2</v>
      </c>
      <c r="AH13" s="37" t="str">
        <f t="shared" si="0"/>
        <v>T2 2002</v>
      </c>
      <c r="AI13" s="144"/>
      <c r="AJ13" s="156"/>
      <c r="AK13" s="156"/>
      <c r="AL13" s="152"/>
      <c r="AM13" s="144"/>
      <c r="AN13" s="156"/>
      <c r="AO13" s="156"/>
      <c r="AP13" s="152"/>
      <c r="AQ13" s="144"/>
      <c r="AR13" s="156"/>
      <c r="AS13" s="156"/>
      <c r="AT13" s="152"/>
      <c r="AU13" s="144"/>
      <c r="AV13" s="156"/>
      <c r="AW13" s="156"/>
      <c r="AX13" s="152"/>
      <c r="AY13" s="144"/>
      <c r="AZ13" s="156"/>
      <c r="BA13" s="156"/>
      <c r="BB13" s="152"/>
      <c r="BC13" s="144"/>
      <c r="BD13" s="156"/>
      <c r="BE13" s="156"/>
      <c r="BF13" s="152"/>
      <c r="BG13" s="144"/>
      <c r="BH13" s="156"/>
      <c r="BI13" s="156"/>
      <c r="BJ13" s="152"/>
      <c r="BK13" s="144"/>
      <c r="BL13" s="156"/>
      <c r="BM13" s="156"/>
      <c r="BN13" s="152"/>
    </row>
    <row r="14" spans="1:66" s="148" customFormat="1" x14ac:dyDescent="0.25">
      <c r="A14" s="37" t="str">
        <f>[1]TrimPaca!A21</f>
        <v>T3 2002</v>
      </c>
      <c r="B14" s="144">
        <f>'Taux de recours'!B14-'Taux de recours'!B13</f>
        <v>-7.4189291534535684E-2</v>
      </c>
      <c r="C14" s="156">
        <f>'Taux de recours'!C14-'Taux de recours'!C13</f>
        <v>-0.10175932970754609</v>
      </c>
      <c r="D14" s="156">
        <f>'Taux de recours'!D14-'Taux de recours'!D13</f>
        <v>-4.7951677672260828E-2</v>
      </c>
      <c r="E14" s="152">
        <f>'Taux de recours'!E14-'Taux de recours'!E13</f>
        <v>-5.8779740073265918E-2</v>
      </c>
      <c r="F14" s="144">
        <f>'Taux de recours'!F14-'Taux de recours'!F13</f>
        <v>-0.13323266500562703</v>
      </c>
      <c r="G14" s="156">
        <f>'Taux de recours'!G14-'Taux de recours'!G13</f>
        <v>-0.37297039716498137</v>
      </c>
      <c r="H14" s="156">
        <f>'Taux de recours'!H14-'Taux de recours'!H13</f>
        <v>-0.46515660790899105</v>
      </c>
      <c r="I14" s="152">
        <f>'Taux de recours'!I14-'Taux de recours'!I13</f>
        <v>-4.3890834789712896E-2</v>
      </c>
      <c r="J14" s="144">
        <f>'Taux de recours'!J14-'Taux de recours'!J13</f>
        <v>-1.1432991078905537</v>
      </c>
      <c r="K14" s="156">
        <f>'Taux de recours'!K14-'Taux de recours'!K13</f>
        <v>-1.5829928112795768</v>
      </c>
      <c r="L14" s="156">
        <f>'Taux de recours'!L14-'Taux de recours'!L13</f>
        <v>-3.6240365905177745</v>
      </c>
      <c r="M14" s="152">
        <f>'Taux de recours'!M14-'Taux de recours'!M13</f>
        <v>-0.44366499835263129</v>
      </c>
      <c r="N14" s="144">
        <f>'Taux de recours'!N14-'Taux de recours'!N13</f>
        <v>-1.4467897037357069E-2</v>
      </c>
      <c r="O14" s="156">
        <f>'Taux de recours'!O14-'Taux de recours'!O13</f>
        <v>-0.53343702852137254</v>
      </c>
      <c r="P14" s="156">
        <f>'Taux de recours'!P14-'Taux de recours'!P13</f>
        <v>-0.11946261643983913</v>
      </c>
      <c r="Q14" s="152">
        <f>'Taux de recours'!Q14-'Taux de recours'!Q13</f>
        <v>7.3605386775201564E-2</v>
      </c>
      <c r="R14" s="144">
        <f>'Taux de recours'!R14-'Taux de recours'!R13</f>
        <v>4.4962405601722821E-4</v>
      </c>
      <c r="S14" s="156">
        <f>'Taux de recours'!S14-'Taux de recours'!S13</f>
        <v>-8.803639049913059E-2</v>
      </c>
      <c r="T14" s="156">
        <f>'Taux de recours'!T14-'Taux de recours'!T13</f>
        <v>0.25831405146040254</v>
      </c>
      <c r="U14" s="152">
        <f>'Taux de recours'!U14-'Taux de recours'!U13</f>
        <v>-2.8875961771340997E-2</v>
      </c>
      <c r="V14" s="144">
        <f>'Taux de recours'!V14-'Taux de recours'!V13</f>
        <v>-0.18832006466953066</v>
      </c>
      <c r="W14" s="156">
        <f>'Taux de recours'!W14-'Taux de recours'!W13</f>
        <v>-0.33705893937516951</v>
      </c>
      <c r="X14" s="156">
        <f>'Taux de recours'!X14-'Taux de recours'!X13</f>
        <v>-0.56561792597391403</v>
      </c>
      <c r="Y14" s="152">
        <f>'Taux de recours'!Y14-'Taux de recours'!Y13</f>
        <v>-0.11091209765353671</v>
      </c>
      <c r="Z14" s="144">
        <f>'Taux de recours'!Z14-'Taux de recours'!Z13</f>
        <v>-0.21210382743240386</v>
      </c>
      <c r="AA14" s="156">
        <f>'Taux de recours'!AA14-'Taux de recours'!AA13</f>
        <v>-0.73898292652080455</v>
      </c>
      <c r="AB14" s="156">
        <f>'Taux de recours'!AB14-'Taux de recours'!AB13</f>
        <v>-0.98383976468774215</v>
      </c>
      <c r="AC14" s="152">
        <f>'Taux de recours'!AC14-'Taux de recours'!AC13</f>
        <v>2.8807541776484147E-2</v>
      </c>
      <c r="AD14" s="144">
        <f>'Taux de recours'!AD14-'Taux de recours'!AD13</f>
        <v>0.1020025591059901</v>
      </c>
      <c r="AE14" s="156">
        <f>'Taux de recours'!AE14-'Taux de recours'!AE13</f>
        <v>-0.25033923867614938</v>
      </c>
      <c r="AF14" s="156">
        <f>'Taux de recours'!AF14-'Taux de recours'!AF13</f>
        <v>0.18592496814313719</v>
      </c>
      <c r="AG14" s="152">
        <f>'Taux de recours'!AG14-'Taux de recours'!AG13</f>
        <v>0.12896330833033387</v>
      </c>
      <c r="AH14" s="37" t="str">
        <f t="shared" si="0"/>
        <v>T3 2002</v>
      </c>
      <c r="AI14" s="144"/>
      <c r="AJ14" s="156"/>
      <c r="AK14" s="156"/>
      <c r="AL14" s="152"/>
      <c r="AM14" s="144"/>
      <c r="AN14" s="156"/>
      <c r="AO14" s="156"/>
      <c r="AP14" s="152"/>
      <c r="AQ14" s="144"/>
      <c r="AR14" s="156"/>
      <c r="AS14" s="156"/>
      <c r="AT14" s="152"/>
      <c r="AU14" s="144"/>
      <c r="AV14" s="156"/>
      <c r="AW14" s="156"/>
      <c r="AX14" s="152"/>
      <c r="AY14" s="144"/>
      <c r="AZ14" s="156"/>
      <c r="BA14" s="156"/>
      <c r="BB14" s="152"/>
      <c r="BC14" s="144"/>
      <c r="BD14" s="156"/>
      <c r="BE14" s="156"/>
      <c r="BF14" s="152"/>
      <c r="BG14" s="144"/>
      <c r="BH14" s="156"/>
      <c r="BI14" s="156"/>
      <c r="BJ14" s="152"/>
      <c r="BK14" s="144"/>
      <c r="BL14" s="156"/>
      <c r="BM14" s="156"/>
      <c r="BN14" s="152"/>
    </row>
    <row r="15" spans="1:66" s="148" customFormat="1" x14ac:dyDescent="0.25">
      <c r="A15" s="98" t="str">
        <f>[1]TrimPaca!A22</f>
        <v>T4 2002</v>
      </c>
      <c r="B15" s="143">
        <f>'Taux de recours'!B15-'Taux de recours'!B14</f>
        <v>-4.3984885498014936E-2</v>
      </c>
      <c r="C15" s="155">
        <f>'Taux de recours'!C15-'Taux de recours'!C14</f>
        <v>0.11156166135911239</v>
      </c>
      <c r="D15" s="155">
        <f>'Taux de recours'!D15-'Taux de recours'!D14</f>
        <v>8.6948186009963457E-2</v>
      </c>
      <c r="E15" s="151">
        <f>'Taux de recours'!E15-'Taux de recours'!E14</f>
        <v>-0.11852354813232013</v>
      </c>
      <c r="F15" s="143">
        <f>'Taux de recours'!F15-'Taux de recours'!F14</f>
        <v>7.2136119215603145E-2</v>
      </c>
      <c r="G15" s="155">
        <f>'Taux de recours'!G15-'Taux de recours'!G14</f>
        <v>0.11196416625855932</v>
      </c>
      <c r="H15" s="155">
        <f>'Taux de recours'!H15-'Taux de recours'!H14</f>
        <v>0.70367666274844254</v>
      </c>
      <c r="I15" s="151">
        <f>'Taux de recours'!I15-'Taux de recours'!I14</f>
        <v>-1.8735984536228045E-2</v>
      </c>
      <c r="J15" s="143">
        <f>'Taux de recours'!J15-'Taux de recours'!J14</f>
        <v>0.7222866036143909</v>
      </c>
      <c r="K15" s="155">
        <f>'Taux de recours'!K15-'Taux de recours'!K14</f>
        <v>0.51300667674281542</v>
      </c>
      <c r="L15" s="155">
        <f>'Taux de recours'!L15-'Taux de recours'!L14</f>
        <v>2.0595056809341896</v>
      </c>
      <c r="M15" s="151">
        <f>'Taux de recours'!M15-'Taux de recours'!M14</f>
        <v>0.47954492547103666</v>
      </c>
      <c r="N15" s="143">
        <f>'Taux de recours'!N15-'Taux de recours'!N14</f>
        <v>4.5437230008304574E-2</v>
      </c>
      <c r="O15" s="155">
        <f>'Taux de recours'!O15-'Taux de recours'!O14</f>
        <v>0.47419199385783717</v>
      </c>
      <c r="P15" s="155">
        <f>'Taux de recours'!P15-'Taux de recours'!P14</f>
        <v>0.27099689729332166</v>
      </c>
      <c r="Q15" s="151">
        <f>'Taux de recours'!Q15-'Taux de recours'!Q14</f>
        <v>-6.81194012385542E-2</v>
      </c>
      <c r="R15" s="143">
        <f>'Taux de recours'!R15-'Taux de recours'!R14</f>
        <v>2.2952740775543656E-2</v>
      </c>
      <c r="S15" s="155">
        <f>'Taux de recours'!S15-'Taux de recours'!S14</f>
        <v>-2.107030308526614E-2</v>
      </c>
      <c r="T15" s="155">
        <f>'Taux de recours'!T15-'Taux de recours'!T14</f>
        <v>0.73235738320854793</v>
      </c>
      <c r="U15" s="151">
        <f>'Taux de recours'!U15-'Taux de recours'!U14</f>
        <v>-8.51420671646963E-2</v>
      </c>
      <c r="V15" s="143">
        <f>'Taux de recours'!V15-'Taux de recours'!V14</f>
        <v>8.3432198781417277E-2</v>
      </c>
      <c r="W15" s="155">
        <f>'Taux de recours'!W15-'Taux de recours'!W14</f>
        <v>-1.8506055709272218E-2</v>
      </c>
      <c r="X15" s="155">
        <f>'Taux de recours'!X15-'Taux de recours'!X14</f>
        <v>0.84901208461070787</v>
      </c>
      <c r="Y15" s="151">
        <f>'Taux de recours'!Y15-'Taux de recours'!Y14</f>
        <v>2.1817518935535629E-2</v>
      </c>
      <c r="Z15" s="143">
        <f>'Taux de recours'!Z15-'Taux de recours'!Z14</f>
        <v>8.8563114223103145E-2</v>
      </c>
      <c r="AA15" s="155">
        <f>'Taux de recours'!AA15-'Taux de recours'!AA14</f>
        <v>0.44177943347969473</v>
      </c>
      <c r="AB15" s="155">
        <f>'Taux de recours'!AB15-'Taux de recours'!AB14</f>
        <v>0.50105747307614124</v>
      </c>
      <c r="AC15" s="151">
        <f>'Taux de recours'!AC15-'Taux de recours'!AC14</f>
        <v>-3.3610752102073649E-2</v>
      </c>
      <c r="AD15" s="143">
        <f>'Taux de recours'!AD15-'Taux de recours'!AD14</f>
        <v>-4.4674424837792159E-2</v>
      </c>
      <c r="AE15" s="155">
        <f>'Taux de recours'!AE15-'Taux de recours'!AE14</f>
        <v>0.23990098834211437</v>
      </c>
      <c r="AF15" s="155">
        <f>'Taux de recours'!AF15-'Taux de recours'!AF14</f>
        <v>0.18660370702084084</v>
      </c>
      <c r="AG15" s="151">
        <f>'Taux de recours'!AG15-'Taux de recours'!AG14</f>
        <v>-0.11022239187059091</v>
      </c>
      <c r="AH15" s="98" t="str">
        <f t="shared" si="0"/>
        <v>T4 2002</v>
      </c>
      <c r="AI15" s="143">
        <f>'Taux de recours'!B15-'Taux de recours'!B11</f>
        <v>-2.9325829793603209E-2</v>
      </c>
      <c r="AJ15" s="155">
        <f>'Taux de recours'!C15-'Taux de recours'!C11</f>
        <v>0.46318078742643021</v>
      </c>
      <c r="AK15" s="155">
        <f>'Taux de recours'!D15-'Taux de recours'!D11</f>
        <v>0.13712197183577057</v>
      </c>
      <c r="AL15" s="151">
        <f>'Taux de recours'!E15-'Taux de recours'!E11</f>
        <v>-0.23498982727902029</v>
      </c>
      <c r="AM15" s="143">
        <f>'Taux de recours'!F15-'Taux de recours'!F11</f>
        <v>2.4769238682595507E-2</v>
      </c>
      <c r="AN15" s="155">
        <f>'Taux de recours'!G15-'Taux de recours'!G11</f>
        <v>0.35783445125596014</v>
      </c>
      <c r="AO15" s="155">
        <f>'Taux de recours'!H15-'Taux de recours'!H11</f>
        <v>0.35331973948184547</v>
      </c>
      <c r="AP15" s="151">
        <f>'Taux de recours'!I15-'Taux de recours'!I11</f>
        <v>-8.7812521088542983E-2</v>
      </c>
      <c r="AQ15" s="143">
        <f>'Taux de recours'!J15-'Taux de recours'!J11</f>
        <v>0.37825836124147827</v>
      </c>
      <c r="AR15" s="155">
        <f>'Taux de recours'!K15-'Taux de recours'!K11</f>
        <v>0.69332474387407217</v>
      </c>
      <c r="AS15" s="155">
        <f>'Taux de recours'!L15-'Taux de recours'!L11</f>
        <v>1.4920386916288031</v>
      </c>
      <c r="AT15" s="151">
        <f>'Taux de recours'!M15-'Taux de recours'!M11</f>
        <v>6.046864684377895E-2</v>
      </c>
      <c r="AU15" s="143">
        <f>'Taux de recours'!N15-'Taux de recours'!N11</f>
        <v>-0.15725995772382251</v>
      </c>
      <c r="AV15" s="155">
        <f>'Taux de recours'!O15-'Taux de recours'!O11</f>
        <v>-3.4632920459704675E-2</v>
      </c>
      <c r="AW15" s="155">
        <f>'Taux de recours'!P15-'Taux de recours'!P11</f>
        <v>0.21967040310739083</v>
      </c>
      <c r="AX15" s="151">
        <f>'Taux de recours'!Q15-'Taux de recours'!Q11</f>
        <v>-0.19568299337403616</v>
      </c>
      <c r="AY15" s="143">
        <f>'Taux de recours'!R15-'Taux de recours'!R11</f>
        <v>7.0669440233434688E-2</v>
      </c>
      <c r="AZ15" s="155">
        <f>'Taux de recours'!S15-'Taux de recours'!S11</f>
        <v>0.42175807163380519</v>
      </c>
      <c r="BA15" s="155">
        <f>'Taux de recours'!T15-'Taux de recours'!T11</f>
        <v>1.0058612097970538</v>
      </c>
      <c r="BB15" s="151">
        <f>'Taux de recours'!U15-'Taux de recours'!U11</f>
        <v>-0.13560178249462984</v>
      </c>
      <c r="BC15" s="143">
        <f>'Taux de recours'!V15-'Taux de recours'!V11</f>
        <v>4.2272182442220085E-2</v>
      </c>
      <c r="BD15" s="155">
        <f>'Taux de recours'!W15-'Taux de recours'!W11</f>
        <v>0.41143065416817226</v>
      </c>
      <c r="BE15" s="155">
        <f>'Taux de recours'!X15-'Taux de recours'!X11</f>
        <v>-6.3174109707988535E-2</v>
      </c>
      <c r="BF15" s="151">
        <f>'Taux de recours'!Y15-'Taux de recours'!Y11</f>
        <v>-2.3894716695692209E-2</v>
      </c>
      <c r="BG15" s="143">
        <f>'Taux de recours'!Z15-'Taux de recours'!Z11</f>
        <v>-0.14699236087325263</v>
      </c>
      <c r="BH15" s="155">
        <f>'Taux de recours'!AA15-'Taux de recours'!AA11</f>
        <v>2.8920811974764149E-4</v>
      </c>
      <c r="BI15" s="155">
        <f>'Taux de recours'!AB15-'Taux de recours'!AB11</f>
        <v>-0.27590118290465604</v>
      </c>
      <c r="BJ15" s="151">
        <f>'Taux de recours'!AC15-'Taux de recours'!AC11</f>
        <v>-0.10334477481717652</v>
      </c>
      <c r="BK15" s="143">
        <f>'Taux de recours'!AD15-'Taux de recours'!AD11</f>
        <v>6.6833368582807751E-2</v>
      </c>
      <c r="BL15" s="155">
        <f>'Taux de recours'!AE15-'Taux de recours'!AE11</f>
        <v>0.43090565171012507</v>
      </c>
      <c r="BM15" s="155">
        <f>'Taux de recours'!AF15-'Taux de recours'!AF11</f>
        <v>1.2031464371833707</v>
      </c>
      <c r="BN15" s="151">
        <f>'Taux de recours'!AG15-'Taux de recours'!AG11</f>
        <v>-0.20902474178898034</v>
      </c>
    </row>
    <row r="16" spans="1:66" s="148" customFormat="1" x14ac:dyDescent="0.25">
      <c r="A16" s="37" t="str">
        <f>[1]TrimPaca!A23</f>
        <v>T1 2003</v>
      </c>
      <c r="B16" s="144">
        <f>'Taux de recours'!B16-'Taux de recours'!B15</f>
        <v>-3.8243987370274901E-2</v>
      </c>
      <c r="C16" s="156">
        <f>'Taux de recours'!C16-'Taux de recours'!C15</f>
        <v>-9.6305959261759E-2</v>
      </c>
      <c r="D16" s="156">
        <f>'Taux de recours'!D16-'Taux de recours'!D15</f>
        <v>0.16910096581208567</v>
      </c>
      <c r="E16" s="152">
        <f>'Taux de recours'!E16-'Taux de recours'!E15</f>
        <v>-4.0113743532274926E-2</v>
      </c>
      <c r="F16" s="144">
        <f>'Taux de recours'!F16-'Taux de recours'!F15</f>
        <v>-3.6543037841677339E-2</v>
      </c>
      <c r="G16" s="156">
        <f>'Taux de recours'!G16-'Taux de recours'!G15</f>
        <v>2.8823811497509233E-2</v>
      </c>
      <c r="H16" s="156">
        <f>'Taux de recours'!H16-'Taux de recours'!H15</f>
        <v>-0.281647068563462</v>
      </c>
      <c r="I16" s="152">
        <f>'Taux de recours'!I16-'Taux de recours'!I15</f>
        <v>-2.6953802155903039E-2</v>
      </c>
      <c r="J16" s="144">
        <f>'Taux de recours'!J16-'Taux de recours'!J15</f>
        <v>1.3560505304992976E-2</v>
      </c>
      <c r="K16" s="156">
        <f>'Taux de recours'!K16-'Taux de recours'!K15</f>
        <v>0.63715455369566154</v>
      </c>
      <c r="L16" s="156">
        <f>'Taux de recours'!L16-'Taux de recours'!L15</f>
        <v>0.77478933490377244</v>
      </c>
      <c r="M16" s="152">
        <f>'Taux de recours'!M16-'Taux de recours'!M15</f>
        <v>-0.40905081959846323</v>
      </c>
      <c r="N16" s="144">
        <f>'Taux de recours'!N16-'Taux de recours'!N15</f>
        <v>0.21935570819863348</v>
      </c>
      <c r="O16" s="156">
        <f>'Taux de recours'!O16-'Taux de recours'!O15</f>
        <v>0.120895890812589</v>
      </c>
      <c r="P16" s="156">
        <f>'Taux de recours'!P16-'Taux de recours'!P15</f>
        <v>0.71773466005943387</v>
      </c>
      <c r="Q16" s="152">
        <f>'Taux de recours'!Q16-'Taux de recours'!Q15</f>
        <v>0.11658397830278389</v>
      </c>
      <c r="R16" s="144">
        <f>'Taux de recours'!R16-'Taux de recours'!R15</f>
        <v>-7.5343579437551433E-2</v>
      </c>
      <c r="S16" s="156">
        <f>'Taux de recours'!S16-'Taux de recours'!S15</f>
        <v>0.16926727800571584</v>
      </c>
      <c r="T16" s="156">
        <f>'Taux de recours'!T16-'Taux de recours'!T15</f>
        <v>-0.82330977234498981</v>
      </c>
      <c r="U16" s="152">
        <f>'Taux de recours'!U16-'Taux de recours'!U15</f>
        <v>-2.6508638549524122E-2</v>
      </c>
      <c r="V16" s="144">
        <f>'Taux de recours'!V16-'Taux de recours'!V15</f>
        <v>-8.2629013155217201E-2</v>
      </c>
      <c r="W16" s="156">
        <f>'Taux de recours'!W16-'Taux de recours'!W15</f>
        <v>-0.13488561660572262</v>
      </c>
      <c r="X16" s="156">
        <f>'Taux de recours'!X16-'Taux de recours'!X15</f>
        <v>-0.51706239296569656</v>
      </c>
      <c r="Y16" s="152">
        <f>'Taux de recours'!Y16-'Taux de recours'!Y15</f>
        <v>1.1439280228575877E-2</v>
      </c>
      <c r="Z16" s="144">
        <f>'Taux de recours'!Z16-'Taux de recours'!Z15</f>
        <v>9.6079920345041092E-2</v>
      </c>
      <c r="AA16" s="156">
        <f>'Taux de recours'!AA16-'Taux de recours'!AA15</f>
        <v>0.33836692840157223</v>
      </c>
      <c r="AB16" s="156">
        <f>'Taux de recours'!AB16-'Taux de recours'!AB15</f>
        <v>0.44624609257376946</v>
      </c>
      <c r="AC16" s="152">
        <f>'Taux de recours'!AC16-'Taux de recours'!AC15</f>
        <v>-5.1591711456435152E-2</v>
      </c>
      <c r="AD16" s="144">
        <f>'Taux de recours'!AD16-'Taux de recours'!AD15</f>
        <v>-4.1747695318075984E-2</v>
      </c>
      <c r="AE16" s="156">
        <f>'Taux de recours'!AE16-'Taux de recours'!AE15</f>
        <v>-6.5970304492473986E-2</v>
      </c>
      <c r="AF16" s="156">
        <f>'Taux de recours'!AF16-'Taux de recours'!AF15</f>
        <v>-0.20226692778541633</v>
      </c>
      <c r="AG16" s="152">
        <f>'Taux de recours'!AG16-'Taux de recours'!AG15</f>
        <v>-9.7539135209451455E-2</v>
      </c>
      <c r="AH16" s="37" t="str">
        <f t="shared" si="0"/>
        <v>T1 2003</v>
      </c>
      <c r="AI16" s="144">
        <f>'Taux de recours'!B16-'Taux de recours'!B12</f>
        <v>-0.14787569501804265</v>
      </c>
      <c r="AJ16" s="156">
        <f>'Taux de recours'!C16-'Taux de recours'!C12</f>
        <v>8.7399321615417414E-2</v>
      </c>
      <c r="AK16" s="156">
        <f>'Taux de recours'!D16-'Taux de recours'!D12</f>
        <v>-2.9551458608894521E-2</v>
      </c>
      <c r="AL16" s="152">
        <f>'Taux de recours'!E16-'Taux de recours'!E12</f>
        <v>-0.24153365840560581</v>
      </c>
      <c r="AM16" s="144">
        <f>'Taux de recours'!F16-'Taux de recours'!F12</f>
        <v>-8.8672400740399837E-2</v>
      </c>
      <c r="AN16" s="156">
        <f>'Taux de recours'!G16-'Taux de recours'!G12</f>
        <v>-8.852908191838349E-2</v>
      </c>
      <c r="AO16" s="156">
        <f>'Taux de recours'!H16-'Taux de recours'!H12</f>
        <v>-0.41931529052827976</v>
      </c>
      <c r="AP16" s="152">
        <f>'Taux de recours'!I16-'Taux de recours'!I12</f>
        <v>-5.5511213565442308E-2</v>
      </c>
      <c r="AQ16" s="144">
        <f>'Taux de recours'!J16-'Taux de recours'!J12</f>
        <v>-0.49145569758887087</v>
      </c>
      <c r="AR16" s="156">
        <f>'Taux de recours'!K16-'Taux de recours'!K12</f>
        <v>-0.62431863816027633</v>
      </c>
      <c r="AS16" s="156">
        <f>'Taux de recours'!L16-'Taux de recours'!L12</f>
        <v>-1.004055553162841</v>
      </c>
      <c r="AT16" s="152">
        <f>'Taux de recours'!M16-'Taux de recours'!M12</f>
        <v>-0.33794540677851903</v>
      </c>
      <c r="AU16" s="144">
        <f>'Taux de recours'!N16-'Taux de recours'!N12</f>
        <v>0.11955829549883101</v>
      </c>
      <c r="AV16" s="156">
        <f>'Taux de recours'!O16-'Taux de recours'!O12</f>
        <v>0.42372675625304579</v>
      </c>
      <c r="AW16" s="156">
        <f>'Taux de recours'!P16-'Taux de recours'!P12</f>
        <v>0.50848760654257763</v>
      </c>
      <c r="AX16" s="152">
        <f>'Taux de recours'!Q16-'Taux de recours'!Q12</f>
        <v>9.2753415942659623E-3</v>
      </c>
      <c r="AY16" s="144">
        <f>'Taux de recours'!R16-'Taux de recours'!R12</f>
        <v>-5.4472297289105853E-2</v>
      </c>
      <c r="AZ16" s="156">
        <f>'Taux de recours'!S16-'Taux de recours'!S12</f>
        <v>-5.472071162435288E-2</v>
      </c>
      <c r="BA16" s="156">
        <f>'Taux de recours'!T16-'Taux de recours'!T12</f>
        <v>-0.46834664544113025</v>
      </c>
      <c r="BB16" s="152">
        <f>'Taux de recours'!U16-'Taux de recours'!U12</f>
        <v>-2.2401128163166195E-2</v>
      </c>
      <c r="BC16" s="144">
        <f>'Taux de recours'!V16-'Taux de recours'!V12</f>
        <v>-0.10166948969620293</v>
      </c>
      <c r="BD16" s="156">
        <f>'Taux de recours'!W16-'Taux de recours'!W12</f>
        <v>-0.19793422806019034</v>
      </c>
      <c r="BE16" s="156">
        <f>'Taux de recours'!X16-'Taux de recours'!X12</f>
        <v>-0.29507407909972549</v>
      </c>
      <c r="BF16" s="152">
        <f>'Taux de recours'!Y16-'Taux de recours'!Y12</f>
        <v>-4.5788315061696894E-2</v>
      </c>
      <c r="BG16" s="144">
        <f>'Taux de recours'!Z16-'Taux de recours'!Z12</f>
        <v>-5.4267558162137242E-2</v>
      </c>
      <c r="BH16" s="156">
        <f>'Taux de recours'!AA16-'Taux de recours'!AA12</f>
        <v>0.34433237417233009</v>
      </c>
      <c r="BI16" s="156">
        <f>'Taux de recours'!AB16-'Taux de recours'!AB12</f>
        <v>-0.27094561393200856</v>
      </c>
      <c r="BJ16" s="152">
        <f>'Taux de recours'!AC16-'Taux de recours'!AC12</f>
        <v>-0.10369240532498814</v>
      </c>
      <c r="BK16" s="144">
        <f>'Taux de recours'!AD16-'Taux de recours'!AD12</f>
        <v>-0.1315334625214799</v>
      </c>
      <c r="BL16" s="156">
        <f>'Taux de recours'!AE16-'Taux de recours'!AE12</f>
        <v>-0.1796773340034612</v>
      </c>
      <c r="BM16" s="156">
        <f>'Taux de recours'!AF16-'Taux de recours'!AF12</f>
        <v>-1.0671896447400107</v>
      </c>
      <c r="BN16" s="152">
        <f>'Taux de recours'!AG16-'Taux de recours'!AG12</f>
        <v>-6.7848779777309964E-2</v>
      </c>
    </row>
    <row r="17" spans="1:66" s="148" customFormat="1" x14ac:dyDescent="0.25">
      <c r="A17" s="37" t="str">
        <f>[1]TrimPaca!A24</f>
        <v>T2 2003</v>
      </c>
      <c r="B17" s="144">
        <f>'Taux de recours'!B17-'Taux de recours'!B16</f>
        <v>-1.3089618077433141E-2</v>
      </c>
      <c r="C17" s="156">
        <f>'Taux de recours'!C17-'Taux de recours'!C16</f>
        <v>-8.5435398330808709E-3</v>
      </c>
      <c r="D17" s="156">
        <f>'Taux de recours'!D17-'Taux de recours'!D16</f>
        <v>-0.10911888832391536</v>
      </c>
      <c r="E17" s="152">
        <f>'Taux de recours'!E17-'Taux de recours'!E16</f>
        <v>1.0595616958552379E-2</v>
      </c>
      <c r="F17" s="144">
        <f>'Taux de recours'!F17-'Taux de recours'!F16</f>
        <v>0.13863422401834669</v>
      </c>
      <c r="G17" s="156">
        <f>'Taux de recours'!G17-'Taux de recours'!G16</f>
        <v>-5.2085144532494354E-3</v>
      </c>
      <c r="H17" s="156">
        <f>'Taux de recours'!H17-'Taux de recours'!H16</f>
        <v>0.31461865227278984</v>
      </c>
      <c r="I17" s="152">
        <f>'Taux de recours'!I17-'Taux de recours'!I16</f>
        <v>0.15019357818481494</v>
      </c>
      <c r="J17" s="144">
        <f>'Taux de recours'!J17-'Taux de recours'!J16</f>
        <v>-9.4473792005790092E-2</v>
      </c>
      <c r="K17" s="156">
        <f>'Taux de recours'!K17-'Taux de recours'!K16</f>
        <v>4.8047510885274036E-2</v>
      </c>
      <c r="L17" s="156">
        <f>'Taux de recours'!L17-'Taux de recours'!L16</f>
        <v>-0.53651878022643729</v>
      </c>
      <c r="M17" s="152">
        <f>'Taux de recours'!M17-'Taux de recours'!M16</f>
        <v>1.5402493860763977E-2</v>
      </c>
      <c r="N17" s="144">
        <f>'Taux de recours'!N17-'Taux de recours'!N16</f>
        <v>1.3211197866726199E-2</v>
      </c>
      <c r="O17" s="156">
        <f>'Taux de recours'!O17-'Taux de recours'!O16</f>
        <v>0.20455767379867407</v>
      </c>
      <c r="P17" s="156">
        <f>'Taux de recours'!P17-'Taux de recours'!P16</f>
        <v>-0.15124556441119452</v>
      </c>
      <c r="Q17" s="152">
        <f>'Taux de recours'!Q17-'Taux de recours'!Q16</f>
        <v>7.0815030484747687E-3</v>
      </c>
      <c r="R17" s="144">
        <f>'Taux de recours'!R17-'Taux de recours'!R16</f>
        <v>2.0798955447542067E-2</v>
      </c>
      <c r="S17" s="156">
        <f>'Taux de recours'!S17-'Taux de recours'!S16</f>
        <v>-0.68442094909924744</v>
      </c>
      <c r="T17" s="156">
        <f>'Taux de recours'!T17-'Taux de recours'!T16</f>
        <v>0.28553844509911208</v>
      </c>
      <c r="U17" s="152">
        <f>'Taux de recours'!U17-'Taux de recours'!U16</f>
        <v>0.10459511051200687</v>
      </c>
      <c r="V17" s="144">
        <f>'Taux de recours'!V17-'Taux de recours'!V16</f>
        <v>0.20746271113576453</v>
      </c>
      <c r="W17" s="156">
        <f>'Taux de recours'!W17-'Taux de recours'!W16</f>
        <v>0.23252057104137691</v>
      </c>
      <c r="X17" s="156">
        <f>'Taux de recours'!X17-'Taux de recours'!X16</f>
        <v>0.25832210411846823</v>
      </c>
      <c r="Y17" s="152">
        <f>'Taux de recours'!Y17-'Taux de recours'!Y16</f>
        <v>0.19352093416206695</v>
      </c>
      <c r="Z17" s="144">
        <f>'Taux de recours'!Z17-'Taux de recours'!Z16</f>
        <v>0.10910080719603021</v>
      </c>
      <c r="AA17" s="156">
        <f>'Taux de recours'!AA17-'Taux de recours'!AA16</f>
        <v>-4.8656918520835646E-2</v>
      </c>
      <c r="AB17" s="156">
        <f>'Taux de recours'!AB17-'Taux de recours'!AB16</f>
        <v>0.39283725943108294</v>
      </c>
      <c r="AC17" s="152">
        <f>'Taux de recours'!AC17-'Taux de recours'!AC16</f>
        <v>9.7610501216783385E-2</v>
      </c>
      <c r="AD17" s="144">
        <f>'Taux de recours'!AD17-'Taux de recours'!AD16</f>
        <v>0.2532194693879628</v>
      </c>
      <c r="AE17" s="156">
        <f>'Taux de recours'!AE17-'Taux de recours'!AE16</f>
        <v>3.497706201857298E-2</v>
      </c>
      <c r="AF17" s="156">
        <f>'Taux de recours'!AF17-'Taux de recours'!AF16</f>
        <v>0.85208647179204355</v>
      </c>
      <c r="AG17" s="152">
        <f>'Taux de recours'!AG17-'Taux de recours'!AG16</f>
        <v>0.23221900382556626</v>
      </c>
      <c r="AH17" s="37" t="str">
        <f t="shared" si="0"/>
        <v>T2 2003</v>
      </c>
      <c r="AI17" s="144">
        <f>'Taux de recours'!B17-'Taux de recours'!B13</f>
        <v>-0.16950778248025866</v>
      </c>
      <c r="AJ17" s="156">
        <f>'Taux de recours'!C17-'Taux de recours'!C13</f>
        <v>-9.5047167443273572E-2</v>
      </c>
      <c r="AK17" s="156">
        <f>'Taux de recours'!D17-'Taux de recours'!D13</f>
        <v>9.8978585825872933E-2</v>
      </c>
      <c r="AL17" s="152">
        <f>'Taux de recours'!E17-'Taux de recours'!E13</f>
        <v>-0.2068214147793086</v>
      </c>
      <c r="AM17" s="144">
        <f>'Taux de recours'!F17-'Taux de recours'!F13</f>
        <v>4.0994640386645465E-2</v>
      </c>
      <c r="AN17" s="156">
        <f>'Taux de recours'!G17-'Taux de recours'!G13</f>
        <v>-0.23739093386216226</v>
      </c>
      <c r="AO17" s="156">
        <f>'Taux de recours'!H17-'Taux de recours'!H13</f>
        <v>0.27149163854877933</v>
      </c>
      <c r="AP17" s="152">
        <f>'Taux de recours'!I17-'Taux de recours'!I13</f>
        <v>6.0612956702970955E-2</v>
      </c>
      <c r="AQ17" s="144">
        <f>'Taux de recours'!J17-'Taux de recours'!J13</f>
        <v>-0.50192579097695988</v>
      </c>
      <c r="AR17" s="156">
        <f>'Taux de recours'!K17-'Taux de recours'!K13</f>
        <v>-0.38478406995582581</v>
      </c>
      <c r="AS17" s="156">
        <f>'Taux de recours'!L17-'Taux de recours'!L13</f>
        <v>-1.3262603549062497</v>
      </c>
      <c r="AT17" s="152">
        <f>'Taux de recours'!M17-'Taux de recours'!M13</f>
        <v>-0.35776839861929388</v>
      </c>
      <c r="AU17" s="144">
        <f>'Taux de recours'!N17-'Taux de recours'!N13</f>
        <v>0.26353623903630718</v>
      </c>
      <c r="AV17" s="156">
        <f>'Taux de recours'!O17-'Taux de recours'!O13</f>
        <v>0.2662085299477277</v>
      </c>
      <c r="AW17" s="156">
        <f>'Taux de recours'!P17-'Taux de recours'!P13</f>
        <v>0.71802337650172188</v>
      </c>
      <c r="AX17" s="152">
        <f>'Taux de recours'!Q17-'Taux de recours'!Q13</f>
        <v>0.12915146688790602</v>
      </c>
      <c r="AY17" s="144">
        <f>'Taux de recours'!R17-'Taux de recours'!R13</f>
        <v>-3.1142259158448482E-2</v>
      </c>
      <c r="AZ17" s="156">
        <f>'Taux de recours'!S17-'Taux de recours'!S13</f>
        <v>-0.62426036467792834</v>
      </c>
      <c r="BA17" s="156">
        <f>'Taux de recours'!T17-'Taux de recours'!T13</f>
        <v>0.45290010742307274</v>
      </c>
      <c r="BB17" s="152">
        <f>'Taux de recours'!U17-'Taux de recours'!U13</f>
        <v>-3.5931556973554546E-2</v>
      </c>
      <c r="BC17" s="144">
        <f>'Taux de recours'!V17-'Taux de recours'!V13</f>
        <v>1.9945832092433946E-2</v>
      </c>
      <c r="BD17" s="156">
        <f>'Taux de recours'!W17-'Taux de recours'!W13</f>
        <v>-0.25793004064878744</v>
      </c>
      <c r="BE17" s="156">
        <f>'Taux de recours'!X17-'Taux de recours'!X13</f>
        <v>2.4653869789565519E-2</v>
      </c>
      <c r="BF17" s="152">
        <f>'Taux de recours'!Y17-'Taux de recours'!Y13</f>
        <v>0.11586563567264174</v>
      </c>
      <c r="BG17" s="144">
        <f>'Taux de recours'!Z17-'Taux de recours'!Z13</f>
        <v>8.1640014331770594E-2</v>
      </c>
      <c r="BH17" s="156">
        <f>'Taux de recours'!AA17-'Taux de recours'!AA13</f>
        <v>-7.4934831603732377E-3</v>
      </c>
      <c r="BI17" s="156">
        <f>'Taux de recours'!AB17-'Taux de recours'!AB13</f>
        <v>0.35630106039325149</v>
      </c>
      <c r="BJ17" s="152">
        <f>'Taux de recours'!AC17-'Taux de recours'!AC13</f>
        <v>4.1215579434758731E-2</v>
      </c>
      <c r="BK17" s="144">
        <f>'Taux de recours'!AD17-'Taux de recours'!AD13</f>
        <v>0.26879990833808476</v>
      </c>
      <c r="BL17" s="156">
        <f>'Taux de recours'!AE17-'Taux de recours'!AE13</f>
        <v>-4.143149280793601E-2</v>
      </c>
      <c r="BM17" s="156">
        <f>'Taux de recours'!AF17-'Taux de recours'!AF13</f>
        <v>1.0223482191706053</v>
      </c>
      <c r="BN17" s="152">
        <f>'Taux de recours'!AG17-'Taux de recours'!AG13</f>
        <v>0.15342078507585777</v>
      </c>
    </row>
    <row r="18" spans="1:66" s="148" customFormat="1" x14ac:dyDescent="0.25">
      <c r="A18" s="37" t="str">
        <f>[1]TrimPaca!A25</f>
        <v>T3 2003</v>
      </c>
      <c r="B18" s="144">
        <f>'Taux de recours'!B18-'Taux de recours'!B17</f>
        <v>1.8796310393118354E-2</v>
      </c>
      <c r="C18" s="156">
        <f>'Taux de recours'!C18-'Taux de recours'!C17</f>
        <v>-5.4298340811208767E-2</v>
      </c>
      <c r="D18" s="156">
        <f>'Taux de recours'!D18-'Taux de recours'!D17</f>
        <v>0.25354420324862748</v>
      </c>
      <c r="E18" s="152">
        <f>'Taux de recours'!E18-'Taux de recours'!E17</f>
        <v>2.0441863072539812E-2</v>
      </c>
      <c r="F18" s="144">
        <f>'Taux de recours'!F18-'Taux de recours'!F17</f>
        <v>2.6175327196486631E-2</v>
      </c>
      <c r="G18" s="156">
        <f>'Taux de recours'!G18-'Taux de recours'!G17</f>
        <v>0.21117900309249915</v>
      </c>
      <c r="H18" s="156">
        <f>'Taux de recours'!H18-'Taux de recours'!H17</f>
        <v>0.38337241267126743</v>
      </c>
      <c r="I18" s="152">
        <f>'Taux de recours'!I18-'Taux de recours'!I17</f>
        <v>-6.4383067811081052E-2</v>
      </c>
      <c r="J18" s="144">
        <f>'Taux de recours'!J18-'Taux de recours'!J17</f>
        <v>0.49248081500441954</v>
      </c>
      <c r="K18" s="156">
        <f>'Taux de recours'!K18-'Taux de recours'!K17</f>
        <v>1.1594487719928859</v>
      </c>
      <c r="L18" s="156">
        <f>'Taux de recours'!L18-'Taux de recours'!L17</f>
        <v>2.2305113319178389</v>
      </c>
      <c r="M18" s="152">
        <f>'Taux de recours'!M18-'Taux de recours'!M17</f>
        <v>-7.4130532565579776E-2</v>
      </c>
      <c r="N18" s="144">
        <f>'Taux de recours'!N18-'Taux de recours'!N17</f>
        <v>7.907703963083268E-2</v>
      </c>
      <c r="O18" s="156">
        <f>'Taux de recours'!O18-'Taux de recours'!O17</f>
        <v>-0.18267888107633823</v>
      </c>
      <c r="P18" s="156">
        <f>'Taux de recours'!P18-'Taux de recours'!P17</f>
        <v>0.36070093781271684</v>
      </c>
      <c r="Q18" s="152">
        <f>'Taux de recours'!Q18-'Taux de recours'!Q17</f>
        <v>8.5408834683094792E-2</v>
      </c>
      <c r="R18" s="144">
        <f>'Taux de recours'!R18-'Taux de recours'!R17</f>
        <v>6.3365815427492311E-2</v>
      </c>
      <c r="S18" s="156">
        <f>'Taux de recours'!S18-'Taux de recours'!S17</f>
        <v>0.21758748443477938</v>
      </c>
      <c r="T18" s="156">
        <f>'Taux de recours'!T18-'Taux de recours'!T17</f>
        <v>0.54842805244658877</v>
      </c>
      <c r="U18" s="152">
        <f>'Taux de recours'!U18-'Taux de recours'!U17</f>
        <v>-3.4824982409519922E-2</v>
      </c>
      <c r="V18" s="144">
        <f>'Taux de recours'!V18-'Taux de recours'!V17</f>
        <v>1.1471982908789702E-2</v>
      </c>
      <c r="W18" s="156">
        <f>'Taux de recours'!W18-'Taux de recours'!W17</f>
        <v>0.21085829587443783</v>
      </c>
      <c r="X18" s="156">
        <f>'Taux de recours'!X18-'Taux de recours'!X17</f>
        <v>0.41667720439210676</v>
      </c>
      <c r="Y18" s="152">
        <f>'Taux de recours'!Y18-'Taux de recours'!Y17</f>
        <v>-0.1001443337561625</v>
      </c>
      <c r="Z18" s="144">
        <f>'Taux de recours'!Z18-'Taux de recours'!Z17</f>
        <v>3.9953665415348283E-2</v>
      </c>
      <c r="AA18" s="156">
        <f>'Taux de recours'!AA18-'Taux de recours'!AA17</f>
        <v>0.15514769679216212</v>
      </c>
      <c r="AB18" s="156">
        <f>'Taux de recours'!AB18-'Taux de recours'!AB17</f>
        <v>0.30078424556674399</v>
      </c>
      <c r="AC18" s="152">
        <f>'Taux de recours'!AC18-'Taux de recours'!AC17</f>
        <v>-2.9854999841841257E-2</v>
      </c>
      <c r="AD18" s="144">
        <f>'Taux de recours'!AD18-'Taux de recours'!AD17</f>
        <v>-0.13855140506621932</v>
      </c>
      <c r="AE18" s="156">
        <f>'Taux de recours'!AE18-'Taux de recours'!AE17</f>
        <v>0.1202223807486078</v>
      </c>
      <c r="AF18" s="156">
        <f>'Taux de recours'!AF18-'Taux de recours'!AF17</f>
        <v>-0.62134288927443304</v>
      </c>
      <c r="AG18" s="152">
        <f>'Taux de recours'!AG18-'Taux de recours'!AG17</f>
        <v>-7.6828664784731382E-2</v>
      </c>
      <c r="AH18" s="37" t="str">
        <f t="shared" si="0"/>
        <v>T3 2003</v>
      </c>
      <c r="AI18" s="144">
        <f>'Taux de recours'!B18-'Taux de recours'!B14</f>
        <v>-7.6522180552604624E-2</v>
      </c>
      <c r="AJ18" s="156">
        <f>'Taux de recours'!C18-'Taux de recours'!C14</f>
        <v>-4.7586178546936253E-2</v>
      </c>
      <c r="AK18" s="156">
        <f>'Taux de recours'!D18-'Taux de recours'!D14</f>
        <v>0.40047446674676124</v>
      </c>
      <c r="AL18" s="152">
        <f>'Taux de recours'!E18-'Taux de recours'!E14</f>
        <v>-0.12759981163350287</v>
      </c>
      <c r="AM18" s="144">
        <f>'Taux de recours'!F18-'Taux de recours'!F14</f>
        <v>0.20040263258875912</v>
      </c>
      <c r="AN18" s="156">
        <f>'Taux de recours'!G18-'Taux de recours'!G14</f>
        <v>0.34675846639531827</v>
      </c>
      <c r="AO18" s="156">
        <f>'Taux de recours'!H18-'Taux de recours'!H14</f>
        <v>1.1200206591290378</v>
      </c>
      <c r="AP18" s="152">
        <f>'Taux de recours'!I18-'Taux de recours'!I14</f>
        <v>4.0120723681602799E-2</v>
      </c>
      <c r="AQ18" s="144">
        <f>'Taux de recours'!J18-'Taux de recours'!J14</f>
        <v>1.1338541319180133</v>
      </c>
      <c r="AR18" s="156">
        <f>'Taux de recours'!K18-'Taux de recours'!K14</f>
        <v>2.3576575133166369</v>
      </c>
      <c r="AS18" s="156">
        <f>'Taux de recours'!L18-'Taux de recours'!L14</f>
        <v>4.5282875675293637</v>
      </c>
      <c r="AT18" s="152">
        <f>'Taux de recours'!M18-'Taux de recours'!M14</f>
        <v>1.1766067167757632E-2</v>
      </c>
      <c r="AU18" s="144">
        <f>'Taux de recours'!N18-'Taux de recours'!N14</f>
        <v>0.35708117570449693</v>
      </c>
      <c r="AV18" s="156">
        <f>'Taux de recours'!O18-'Taux de recours'!O14</f>
        <v>0.61696667739276201</v>
      </c>
      <c r="AW18" s="156">
        <f>'Taux de recours'!P18-'Taux de recours'!P14</f>
        <v>1.1981869307542778</v>
      </c>
      <c r="AX18" s="152">
        <f>'Taux de recours'!Q18-'Taux de recours'!Q14</f>
        <v>0.14095491479579925</v>
      </c>
      <c r="AY18" s="144">
        <f>'Taux de recours'!R18-'Taux de recours'!R14</f>
        <v>3.1773932213026601E-2</v>
      </c>
      <c r="AZ18" s="156">
        <f>'Taux de recours'!S18-'Taux de recours'!S14</f>
        <v>-0.31863648974401837</v>
      </c>
      <c r="BA18" s="156">
        <f>'Taux de recours'!T18-'Taux de recours'!T14</f>
        <v>0.74301410840925897</v>
      </c>
      <c r="BB18" s="152">
        <f>'Taux de recours'!U18-'Taux de recours'!U14</f>
        <v>-4.1880577611733472E-2</v>
      </c>
      <c r="BC18" s="144">
        <f>'Taux de recours'!V18-'Taux de recours'!V14</f>
        <v>0.21973787967075431</v>
      </c>
      <c r="BD18" s="156">
        <f>'Taux de recours'!W18-'Taux de recours'!W14</f>
        <v>0.2899871946008199</v>
      </c>
      <c r="BE18" s="156">
        <f>'Taux de recours'!X18-'Taux de recours'!X14</f>
        <v>1.0069490001555863</v>
      </c>
      <c r="BF18" s="152">
        <f>'Taux de recours'!Y18-'Taux de recours'!Y14</f>
        <v>0.12663339957001596</v>
      </c>
      <c r="BG18" s="144">
        <f>'Taux de recours'!Z18-'Taux de recours'!Z14</f>
        <v>0.33369750717952273</v>
      </c>
      <c r="BH18" s="156">
        <f>'Taux de recours'!AA18-'Taux de recours'!AA14</f>
        <v>0.88663714015259343</v>
      </c>
      <c r="BI18" s="156">
        <f>'Taux de recours'!AB18-'Taux de recours'!AB14</f>
        <v>1.6409250706477376</v>
      </c>
      <c r="BJ18" s="152">
        <f>'Taux de recours'!AC18-'Taux de recours'!AC14</f>
        <v>-1.7446962183566672E-2</v>
      </c>
      <c r="BK18" s="144">
        <f>'Taux de recours'!AD18-'Taux de recours'!AD14</f>
        <v>2.8245944165875336E-2</v>
      </c>
      <c r="BL18" s="156">
        <f>'Taux de recours'!AE18-'Taux de recours'!AE14</f>
        <v>0.32913012661682117</v>
      </c>
      <c r="BM18" s="156">
        <f>'Taux de recours'!AF18-'Taux de recours'!AF14</f>
        <v>0.21508036175303502</v>
      </c>
      <c r="BN18" s="152">
        <f>'Taux de recours'!AG18-'Taux de recours'!AG14</f>
        <v>-5.2371188039207484E-2</v>
      </c>
    </row>
    <row r="19" spans="1:66" s="148" customFormat="1" x14ac:dyDescent="0.25">
      <c r="A19" s="98" t="str">
        <f>[1]TrimPaca!A26</f>
        <v>T4 2003</v>
      </c>
      <c r="B19" s="143">
        <f>'Taux de recours'!B19-'Taux de recours'!B18</f>
        <v>9.6361225444052678E-2</v>
      </c>
      <c r="C19" s="155">
        <f>'Taux de recours'!C19-'Taux de recours'!C18</f>
        <v>0.20206743355133838</v>
      </c>
      <c r="D19" s="155">
        <f>'Taux de recours'!D19-'Taux de recours'!D18</f>
        <v>0.33195026270336214</v>
      </c>
      <c r="E19" s="151">
        <f>'Taux de recours'!E19-'Taux de recours'!E18</f>
        <v>2.2268163306547351E-2</v>
      </c>
      <c r="F19" s="143">
        <f>'Taux de recours'!F19-'Taux de recours'!F18</f>
        <v>7.1669769787376048E-2</v>
      </c>
      <c r="G19" s="155">
        <f>'Taux de recours'!G19-'Taux de recours'!G18</f>
        <v>-3.079168000762067E-2</v>
      </c>
      <c r="H19" s="155">
        <f>'Taux de recours'!H19-'Taux de recours'!H18</f>
        <v>0.4918625818419109</v>
      </c>
      <c r="I19" s="151">
        <f>'Taux de recours'!I19-'Taux de recours'!I18</f>
        <v>1.6935676339468797E-2</v>
      </c>
      <c r="J19" s="143">
        <f>'Taux de recours'!J19-'Taux de recours'!J18</f>
        <v>0.26614701572392852</v>
      </c>
      <c r="K19" s="155">
        <f>'Taux de recours'!K19-'Taux de recours'!K18</f>
        <v>-0.33630534585715743</v>
      </c>
      <c r="L19" s="155">
        <f>'Taux de recours'!L19-'Taux de recours'!L18</f>
        <v>0.28374171617676147</v>
      </c>
      <c r="M19" s="151">
        <f>'Taux de recours'!M19-'Taux de recours'!M18</f>
        <v>0.21252148721317965</v>
      </c>
      <c r="N19" s="143">
        <f>'Taux de recours'!N19-'Taux de recours'!N18</f>
        <v>0.15114109133301556</v>
      </c>
      <c r="O19" s="155">
        <f>'Taux de recours'!O19-'Taux de recours'!O18</f>
        <v>0.16565473542245046</v>
      </c>
      <c r="P19" s="155">
        <f>'Taux de recours'!P19-'Taux de recours'!P18</f>
        <v>0.46637406653620506</v>
      </c>
      <c r="Q19" s="151">
        <f>'Taux de recours'!Q19-'Taux de recours'!Q18</f>
        <v>5.1311988586623669E-2</v>
      </c>
      <c r="R19" s="143">
        <f>'Taux de recours'!R19-'Taux de recours'!R18</f>
        <v>8.008597862676714E-2</v>
      </c>
      <c r="S19" s="155">
        <f>'Taux de recours'!S19-'Taux de recours'!S18</f>
        <v>0.58809831308664329</v>
      </c>
      <c r="T19" s="155">
        <f>'Taux de recours'!T19-'Taux de recours'!T18</f>
        <v>0.13488812918102155</v>
      </c>
      <c r="U19" s="151">
        <f>'Taux de recours'!U19-'Taux de recours'!U18</f>
        <v>-2.4937442102065166E-2</v>
      </c>
      <c r="V19" s="143">
        <f>'Taux de recours'!V19-'Taux de recours'!V18</f>
        <v>4.8003050532822833E-2</v>
      </c>
      <c r="W19" s="155">
        <f>'Taux de recours'!W19-'Taux de recours'!W18</f>
        <v>-0.28866113750394184</v>
      </c>
      <c r="X19" s="155">
        <f>'Taux de recours'!X19-'Taux de recours'!X18</f>
        <v>0.68692932019143171</v>
      </c>
      <c r="Y19" s="151">
        <f>'Taux de recours'!Y19-'Taux de recours'!Y18</f>
        <v>5.3488477110128718E-2</v>
      </c>
      <c r="Z19" s="143">
        <f>'Taux de recours'!Z19-'Taux de recours'!Z18</f>
        <v>2.4578281453045303E-2</v>
      </c>
      <c r="AA19" s="155">
        <f>'Taux de recours'!AA19-'Taux de recours'!AA18</f>
        <v>-0.36667775323314578</v>
      </c>
      <c r="AB19" s="155">
        <f>'Taux de recours'!AB19-'Taux de recours'!AB18</f>
        <v>0.4497353422030983</v>
      </c>
      <c r="AC19" s="151">
        <f>'Taux de recours'!AC19-'Taux de recours'!AC18</f>
        <v>2.013917078336902E-2</v>
      </c>
      <c r="AD19" s="143">
        <f>'Taux de recours'!AD19-'Taux de recours'!AD18</f>
        <v>0.14887605296425477</v>
      </c>
      <c r="AE19" s="155">
        <f>'Taux de recours'!AE19-'Taux de recours'!AE18</f>
        <v>0.39910783486748613</v>
      </c>
      <c r="AF19" s="155">
        <f>'Taux de recours'!AF19-'Taux de recours'!AF18</f>
        <v>0.7794897919285777</v>
      </c>
      <c r="AG19" s="151">
        <f>'Taux de recours'!AG19-'Taux de recours'!AG18</f>
        <v>-9.4275798009649137E-2</v>
      </c>
      <c r="AH19" s="98" t="str">
        <f t="shared" si="0"/>
        <v>T4 2003</v>
      </c>
      <c r="AI19" s="143">
        <f>'Taux de recours'!B19-'Taux de recours'!B15</f>
        <v>6.3823930389462991E-2</v>
      </c>
      <c r="AJ19" s="155">
        <f>'Taux de recours'!C19-'Taux de recours'!C15</f>
        <v>4.2919593645289744E-2</v>
      </c>
      <c r="AK19" s="155">
        <f>'Taux de recours'!D19-'Taux de recours'!D15</f>
        <v>0.64547654344015992</v>
      </c>
      <c r="AL19" s="151">
        <f>'Taux de recours'!E19-'Taux de recours'!E15</f>
        <v>1.3191899805364615E-2</v>
      </c>
      <c r="AM19" s="143">
        <f>'Taux de recours'!F19-'Taux de recours'!F15</f>
        <v>0.19993628316053202</v>
      </c>
      <c r="AN19" s="155">
        <f>'Taux de recours'!G19-'Taux de recours'!G15</f>
        <v>0.20400262012913828</v>
      </c>
      <c r="AO19" s="155">
        <f>'Taux de recours'!H19-'Taux de recours'!H15</f>
        <v>0.90820657822250617</v>
      </c>
      <c r="AP19" s="151">
        <f>'Taux de recours'!I19-'Taux de recours'!I15</f>
        <v>7.5792384557299641E-2</v>
      </c>
      <c r="AQ19" s="143">
        <f>'Taux de recours'!J19-'Taux de recours'!J15</f>
        <v>0.67771454402755094</v>
      </c>
      <c r="AR19" s="155">
        <f>'Taux de recours'!K19-'Taux de recours'!K15</f>
        <v>1.508345490716664</v>
      </c>
      <c r="AS19" s="155">
        <f>'Taux de recours'!L19-'Taux de recours'!L15</f>
        <v>2.7525236027719355</v>
      </c>
      <c r="AT19" s="151">
        <f>'Taux de recours'!M19-'Taux de recours'!M15</f>
        <v>-0.25525737109009938</v>
      </c>
      <c r="AU19" s="143">
        <f>'Taux de recours'!N19-'Taux de recours'!N15</f>
        <v>0.46278503702920792</v>
      </c>
      <c r="AV19" s="155">
        <f>'Taux de recours'!O19-'Taux de recours'!O15</f>
        <v>0.3084294189573753</v>
      </c>
      <c r="AW19" s="155">
        <f>'Taux de recours'!P19-'Taux de recours'!P15</f>
        <v>1.3935640999971612</v>
      </c>
      <c r="AX19" s="151">
        <f>'Taux de recours'!Q19-'Taux de recours'!Q15</f>
        <v>0.26038630462097712</v>
      </c>
      <c r="AY19" s="143">
        <f>'Taux de recours'!R19-'Taux de recours'!R15</f>
        <v>8.8907170064250085E-2</v>
      </c>
      <c r="AZ19" s="155">
        <f>'Taux de recours'!S19-'Taux de recours'!S15</f>
        <v>0.29053212642789106</v>
      </c>
      <c r="BA19" s="155">
        <f>'Taux de recours'!T19-'Taux de recours'!T15</f>
        <v>0.14554485438173259</v>
      </c>
      <c r="BB19" s="151">
        <f>'Taux de recours'!U19-'Taux de recours'!U15</f>
        <v>1.8324047450897663E-2</v>
      </c>
      <c r="BC19" s="143">
        <f>'Taux de recours'!V19-'Taux de recours'!V15</f>
        <v>0.18430873142215987</v>
      </c>
      <c r="BD19" s="155">
        <f>'Taux de recours'!W19-'Taux de recours'!W15</f>
        <v>1.9832112806150271E-2</v>
      </c>
      <c r="BE19" s="155">
        <f>'Taux de recours'!X19-'Taux de recours'!X15</f>
        <v>0.84486623573631014</v>
      </c>
      <c r="BF19" s="151">
        <f>'Taux de recours'!Y19-'Taux de recours'!Y15</f>
        <v>0.15830435774460905</v>
      </c>
      <c r="BG19" s="143">
        <f>'Taux de recours'!Z19-'Taux de recours'!Z15</f>
        <v>0.26971267440946489</v>
      </c>
      <c r="BH19" s="155">
        <f>'Taux de recours'!AA19-'Taux de recours'!AA15</f>
        <v>7.8179953439752925E-2</v>
      </c>
      <c r="BI19" s="155">
        <f>'Taux de recours'!AB19-'Taux de recours'!AB15</f>
        <v>1.5896029397746947</v>
      </c>
      <c r="BJ19" s="151">
        <f>'Taux de recours'!AC19-'Taux de recours'!AC15</f>
        <v>3.6302960701875997E-2</v>
      </c>
      <c r="BK19" s="143">
        <f>'Taux de recours'!AD19-'Taux de recours'!AD15</f>
        <v>0.22179642196792226</v>
      </c>
      <c r="BL19" s="155">
        <f>'Taux de recours'!AE19-'Taux de recours'!AE15</f>
        <v>0.48833697314219293</v>
      </c>
      <c r="BM19" s="155">
        <f>'Taux de recours'!AF19-'Taux de recours'!AF15</f>
        <v>0.80796644666077189</v>
      </c>
      <c r="BN19" s="151">
        <f>'Taux de recours'!AG19-'Taux de recours'!AG15</f>
        <v>-3.6424594178265712E-2</v>
      </c>
    </row>
    <row r="20" spans="1:66" s="148" customFormat="1" x14ac:dyDescent="0.25">
      <c r="A20" s="37" t="str">
        <f>[1]TrimPaca!A27</f>
        <v>T1 2004</v>
      </c>
      <c r="B20" s="144">
        <f>'Taux de recours'!B20-'Taux de recours'!B19</f>
        <v>-6.4225660131253637E-2</v>
      </c>
      <c r="C20" s="156">
        <f>'Taux de recours'!C20-'Taux de recours'!C19</f>
        <v>-0.13627960601266675</v>
      </c>
      <c r="D20" s="156">
        <f>'Taux de recours'!D20-'Taux de recours'!D19</f>
        <v>5.4922162337831537E-2</v>
      </c>
      <c r="E20" s="152">
        <f>'Taux de recours'!E20-'Taux de recours'!E19</f>
        <v>-3.9201400807525655E-2</v>
      </c>
      <c r="F20" s="144">
        <f>'Taux de recours'!F20-'Taux de recours'!F19</f>
        <v>-5.2819126656233895E-2</v>
      </c>
      <c r="G20" s="156">
        <f>'Taux de recours'!G20-'Taux de recours'!G19</f>
        <v>3.3590380241361295E-2</v>
      </c>
      <c r="H20" s="156">
        <f>'Taux de recours'!H20-'Taux de recours'!H19</f>
        <v>0.11652008684899329</v>
      </c>
      <c r="I20" s="152">
        <f>'Taux de recours'!I20-'Taux de recours'!I19</f>
        <v>-7.0959464789560611E-2</v>
      </c>
      <c r="J20" s="144">
        <f>'Taux de recours'!J20-'Taux de recours'!J19</f>
        <v>-0.24736490706400449</v>
      </c>
      <c r="K20" s="156">
        <f>'Taux de recours'!K20-'Taux de recours'!K19</f>
        <v>-0.20190723253876808</v>
      </c>
      <c r="L20" s="156">
        <f>'Taux de recours'!L20-'Taux de recours'!L19</f>
        <v>0.18766005112768624</v>
      </c>
      <c r="M20" s="152">
        <f>'Taux de recours'!M20-'Taux de recours'!M19</f>
        <v>-0.18559399498472984</v>
      </c>
      <c r="N20" s="144">
        <f>'Taux de recours'!N20-'Taux de recours'!N19</f>
        <v>6.5064512247265949E-2</v>
      </c>
      <c r="O20" s="156">
        <f>'Taux de recours'!O20-'Taux de recours'!O19</f>
        <v>0.78608653662115557</v>
      </c>
      <c r="P20" s="156">
        <f>'Taux de recours'!P20-'Taux de recours'!P19</f>
        <v>-0.11409080721011478</v>
      </c>
      <c r="Q20" s="152">
        <f>'Taux de recours'!Q20-'Taux de recours'!Q19</f>
        <v>-2.584708111945333E-3</v>
      </c>
      <c r="R20" s="144">
        <f>'Taux de recours'!R20-'Taux de recours'!R19</f>
        <v>-5.4811835802463182E-2</v>
      </c>
      <c r="S20" s="156">
        <f>'Taux de recours'!S20-'Taux de recours'!S19</f>
        <v>-0.1310914061666324</v>
      </c>
      <c r="T20" s="156">
        <f>'Taux de recours'!T20-'Taux de recours'!T19</f>
        <v>0.2452869622799092</v>
      </c>
      <c r="U20" s="152">
        <f>'Taux de recours'!U20-'Taux de recours'!U19</f>
        <v>-6.4906495214889226E-2</v>
      </c>
      <c r="V20" s="144">
        <f>'Taux de recours'!V20-'Taux de recours'!V19</f>
        <v>-1.9468909831446002E-2</v>
      </c>
      <c r="W20" s="156">
        <f>'Taux de recours'!W20-'Taux de recours'!W19</f>
        <v>0.16011852958828232</v>
      </c>
      <c r="X20" s="156">
        <f>'Taux de recours'!X20-'Taux de recours'!X19</f>
        <v>6.8105695591588855E-2</v>
      </c>
      <c r="Y20" s="152">
        <f>'Taux de recours'!Y20-'Taux de recours'!Y19</f>
        <v>-7.5213635044125704E-2</v>
      </c>
      <c r="Z20" s="144">
        <f>'Taux de recours'!Z20-'Taux de recours'!Z19</f>
        <v>-6.9197010335913411E-2</v>
      </c>
      <c r="AA20" s="156">
        <f>'Taux de recours'!AA20-'Taux de recours'!AA19</f>
        <v>0.28265587322826491</v>
      </c>
      <c r="AB20" s="156">
        <f>'Taux de recours'!AB20-'Taux de recours'!AB19</f>
        <v>-0.3263694600165401</v>
      </c>
      <c r="AC20" s="152">
        <f>'Taux de recours'!AC20-'Taux de recours'!AC19</f>
        <v>-8.0225466367366383E-2</v>
      </c>
      <c r="AD20" s="144">
        <f>'Taux de recours'!AD20-'Taux de recours'!AD19</f>
        <v>-0.13556794608502098</v>
      </c>
      <c r="AE20" s="156">
        <f>'Taux de recours'!AE20-'Taux de recours'!AE19</f>
        <v>-0.48014179269957857</v>
      </c>
      <c r="AF20" s="156">
        <f>'Taux de recours'!AF20-'Taux de recours'!AF19</f>
        <v>0.83780141408289666</v>
      </c>
      <c r="AG20" s="152">
        <f>'Taux de recours'!AG20-'Taux de recours'!AG19</f>
        <v>-4.7286101572880934E-2</v>
      </c>
      <c r="AH20" s="37" t="str">
        <f t="shared" si="0"/>
        <v>T1 2004</v>
      </c>
      <c r="AI20" s="144">
        <f>'Taux de recours'!B20-'Taux de recours'!B16</f>
        <v>3.7842257628484255E-2</v>
      </c>
      <c r="AJ20" s="156">
        <f>'Taux de recours'!C20-'Taux de recours'!C16</f>
        <v>2.94594689438199E-3</v>
      </c>
      <c r="AK20" s="156">
        <f>'Taux de recours'!D20-'Taux de recours'!D16</f>
        <v>0.53129773996590579</v>
      </c>
      <c r="AL20" s="152">
        <f>'Taux de recours'!E20-'Taux de recours'!E16</f>
        <v>1.4104242530113886E-2</v>
      </c>
      <c r="AM20" s="144">
        <f>'Taux de recours'!F20-'Taux de recours'!F16</f>
        <v>0.18366019434597547</v>
      </c>
      <c r="AN20" s="156">
        <f>'Taux de recours'!G20-'Taux de recours'!G16</f>
        <v>0.20876918887299034</v>
      </c>
      <c r="AO20" s="156">
        <f>'Taux de recours'!H20-'Taux de recours'!H16</f>
        <v>1.3063737336349615</v>
      </c>
      <c r="AP20" s="152">
        <f>'Taux de recours'!I20-'Taux de recours'!I16</f>
        <v>3.1786721923642069E-2</v>
      </c>
      <c r="AQ20" s="144">
        <f>'Taux de recours'!J20-'Taux de recours'!J16</f>
        <v>0.41678913165855347</v>
      </c>
      <c r="AR20" s="156">
        <f>'Taux de recours'!K20-'Taux de recours'!K16</f>
        <v>0.6692837044822344</v>
      </c>
      <c r="AS20" s="156">
        <f>'Taux de recours'!L20-'Taux de recours'!L16</f>
        <v>2.1653943189958493</v>
      </c>
      <c r="AT20" s="152">
        <f>'Taux de recours'!M20-'Taux de recours'!M16</f>
        <v>-3.1800546476365987E-2</v>
      </c>
      <c r="AU20" s="144">
        <f>'Taux de recours'!N20-'Taux de recours'!N16</f>
        <v>0.30849384107784039</v>
      </c>
      <c r="AV20" s="156">
        <f>'Taux de recours'!O20-'Taux de recours'!O16</f>
        <v>0.97362006476594187</v>
      </c>
      <c r="AW20" s="156">
        <f>'Taux de recours'!P20-'Taux de recours'!P16</f>
        <v>0.5617386327276126</v>
      </c>
      <c r="AX20" s="152">
        <f>'Taux de recours'!Q20-'Taux de recours'!Q16</f>
        <v>0.1412176182062479</v>
      </c>
      <c r="AY20" s="144">
        <f>'Taux de recours'!R20-'Taux de recours'!R16</f>
        <v>0.10943891369933834</v>
      </c>
      <c r="AZ20" s="156">
        <f>'Taux de recours'!S20-'Taux de recours'!S16</f>
        <v>-9.8265577444571761E-3</v>
      </c>
      <c r="BA20" s="156">
        <f>'Taux de recours'!T20-'Taux de recours'!T16</f>
        <v>1.2141415890066316</v>
      </c>
      <c r="BB20" s="152">
        <f>'Taux de recours'!U20-'Taux de recours'!U16</f>
        <v>-2.0073809214467442E-2</v>
      </c>
      <c r="BC20" s="144">
        <f>'Taux de recours'!V20-'Taux de recours'!V16</f>
        <v>0.24746883474593107</v>
      </c>
      <c r="BD20" s="156">
        <f>'Taux de recours'!W20-'Taux de recours'!W16</f>
        <v>0.31483625900015522</v>
      </c>
      <c r="BE20" s="156">
        <f>'Taux de recours'!X20-'Taux de recours'!X16</f>
        <v>1.4300343242935956</v>
      </c>
      <c r="BF20" s="152">
        <f>'Taux de recours'!Y20-'Taux de recours'!Y16</f>
        <v>7.1651442471907467E-2</v>
      </c>
      <c r="BG20" s="144">
        <f>'Taux de recours'!Z20-'Taux de recours'!Z16</f>
        <v>0.10443574372851039</v>
      </c>
      <c r="BH20" s="156">
        <f>'Taux de recours'!AA20-'Taux de recours'!AA16</f>
        <v>2.2468898266445603E-2</v>
      </c>
      <c r="BI20" s="156">
        <f>'Taux de recours'!AB20-'Taux de recours'!AB16</f>
        <v>0.81698738718438513</v>
      </c>
      <c r="BJ20" s="152">
        <f>'Taux de recours'!AC20-'Taux de recours'!AC16</f>
        <v>7.6692057909447664E-3</v>
      </c>
      <c r="BK20" s="144">
        <f>'Taux de recours'!AD20-'Taux de recours'!AD16</f>
        <v>0.12797617120097726</v>
      </c>
      <c r="BL20" s="156">
        <f>'Taux de recours'!AE20-'Taux de recours'!AE16</f>
        <v>7.4165484935088344E-2</v>
      </c>
      <c r="BM20" s="156">
        <f>'Taux de recours'!AF20-'Taux de recours'!AF16</f>
        <v>1.8480347885290849</v>
      </c>
      <c r="BN20" s="152">
        <f>'Taux de recours'!AG20-'Taux de recours'!AG16</f>
        <v>1.3828439458304809E-2</v>
      </c>
    </row>
    <row r="21" spans="1:66" s="148" customFormat="1" x14ac:dyDescent="0.25">
      <c r="A21" s="37" t="str">
        <f>[1]TrimPaca!A28</f>
        <v>T2 2004</v>
      </c>
      <c r="B21" s="144">
        <f>'Taux de recours'!B21-'Taux de recours'!B20</f>
        <v>2.2542978028636362E-2</v>
      </c>
      <c r="C21" s="156">
        <f>'Taux de recours'!C21-'Taux de recours'!C20</f>
        <v>0.15712646466524127</v>
      </c>
      <c r="D21" s="156">
        <f>'Taux de recours'!D21-'Taux de recours'!D20</f>
        <v>-4.7786765377942686E-2</v>
      </c>
      <c r="E21" s="152">
        <f>'Taux de recours'!E21-'Taux de recours'!E20</f>
        <v>-1.4130887362554967E-2</v>
      </c>
      <c r="F21" s="144">
        <f>'Taux de recours'!F21-'Taux de recours'!F20</f>
        <v>7.7299799572724925E-2</v>
      </c>
      <c r="G21" s="156">
        <f>'Taux de recours'!G21-'Taux de recours'!G20</f>
        <v>0.28424210220083523</v>
      </c>
      <c r="H21" s="156">
        <f>'Taux de recours'!H21-'Taux de recours'!H20</f>
        <v>-8.8827599986665007E-2</v>
      </c>
      <c r="I21" s="152">
        <f>'Taux de recours'!I21-'Taux de recours'!I20</f>
        <v>4.929828492302768E-2</v>
      </c>
      <c r="J21" s="144">
        <f>'Taux de recours'!J21-'Taux de recours'!J20</f>
        <v>0.26903092131689643</v>
      </c>
      <c r="K21" s="156">
        <f>'Taux de recours'!K21-'Taux de recours'!K20</f>
        <v>0.13197927361362094</v>
      </c>
      <c r="L21" s="156">
        <f>'Taux de recours'!L21-'Taux de recours'!L20</f>
        <v>0.59276064399811723</v>
      </c>
      <c r="M21" s="152">
        <f>'Taux de recours'!M21-'Taux de recours'!M20</f>
        <v>0.20318333834484581</v>
      </c>
      <c r="N21" s="144">
        <f>'Taux de recours'!N21-'Taux de recours'!N20</f>
        <v>-7.4101545447313732E-2</v>
      </c>
      <c r="O21" s="156">
        <f>'Taux de recours'!O21-'Taux de recours'!O20</f>
        <v>-0.34481133526971242</v>
      </c>
      <c r="P21" s="156">
        <f>'Taux de recours'!P21-'Taux de recours'!P20</f>
        <v>0.50603943529585393</v>
      </c>
      <c r="Q21" s="152">
        <f>'Taux de recours'!Q21-'Taux de recours'!Q20</f>
        <v>-0.10767432615508987</v>
      </c>
      <c r="R21" s="144">
        <f>'Taux de recours'!R21-'Taux de recours'!R20</f>
        <v>0.11393055049854262</v>
      </c>
      <c r="S21" s="156">
        <f>'Taux de recours'!S21-'Taux de recours'!S20</f>
        <v>0.24447894481900345</v>
      </c>
      <c r="T21" s="156">
        <f>'Taux de recours'!T21-'Taux de recours'!T20</f>
        <v>4.5387461642585336E-2</v>
      </c>
      <c r="U21" s="152">
        <f>'Taux de recours'!U21-'Taux de recours'!U20</f>
        <v>0.10013868055278197</v>
      </c>
      <c r="V21" s="144">
        <f>'Taux de recours'!V21-'Taux de recours'!V20</f>
        <v>0.14225820020051527</v>
      </c>
      <c r="W21" s="156">
        <f>'Taux de recours'!W21-'Taux de recours'!W20</f>
        <v>0.59312612702179024</v>
      </c>
      <c r="X21" s="156">
        <f>'Taux de recours'!X21-'Taux de recours'!X20</f>
        <v>0.1434427886003995</v>
      </c>
      <c r="Y21" s="152">
        <f>'Taux de recours'!Y21-'Taux de recours'!Y20</f>
        <v>3.305190589757756E-2</v>
      </c>
      <c r="Z21" s="144">
        <f>'Taux de recours'!Z21-'Taux de recours'!Z20</f>
        <v>-2.0263222860221752E-2</v>
      </c>
      <c r="AA21" s="156">
        <f>'Taux de recours'!AA21-'Taux de recours'!AA20</f>
        <v>-3.7551395106258934E-2</v>
      </c>
      <c r="AB21" s="156">
        <f>'Taux de recours'!AB21-'Taux de recours'!AB20</f>
        <v>-0.47285219071352991</v>
      </c>
      <c r="AC21" s="152">
        <f>'Taux de recours'!AC21-'Taux de recours'!AC20</f>
        <v>8.4708084775516834E-2</v>
      </c>
      <c r="AD21" s="144">
        <f>'Taux de recours'!AD21-'Taux de recours'!AD20</f>
        <v>-0.1203275142530793</v>
      </c>
      <c r="AE21" s="156">
        <f>'Taux de recours'!AE21-'Taux de recours'!AE20</f>
        <v>-0.25469127019704985</v>
      </c>
      <c r="AF21" s="156">
        <f>'Taux de recours'!AF21-'Taux de recours'!AF20</f>
        <v>-0.93486081121497477</v>
      </c>
      <c r="AG21" s="152">
        <f>'Taux de recours'!AG21-'Taux de recours'!AG20</f>
        <v>-5.6840635922464688E-2</v>
      </c>
      <c r="AH21" s="37" t="str">
        <f t="shared" si="0"/>
        <v>T2 2004</v>
      </c>
      <c r="AI21" s="144">
        <f>'Taux de recours'!B21-'Taux de recours'!B17</f>
        <v>7.3474853734553758E-2</v>
      </c>
      <c r="AJ21" s="156">
        <f>'Taux de recours'!C21-'Taux de recours'!C17</f>
        <v>0.16861595139270413</v>
      </c>
      <c r="AK21" s="156">
        <f>'Taux de recours'!D21-'Taux de recours'!D17</f>
        <v>0.59262986291187847</v>
      </c>
      <c r="AL21" s="152">
        <f>'Taux de recours'!E21-'Taux de recours'!E17</f>
        <v>-1.0622261790993459E-2</v>
      </c>
      <c r="AM21" s="144">
        <f>'Taux de recours'!F21-'Taux de recours'!F17</f>
        <v>0.12232576990035371</v>
      </c>
      <c r="AN21" s="156">
        <f>'Taux de recours'!G21-'Taux de recours'!G17</f>
        <v>0.49821980552707501</v>
      </c>
      <c r="AO21" s="156">
        <f>'Taux de recours'!H21-'Taux de recours'!H17</f>
        <v>0.9029274813755066</v>
      </c>
      <c r="AP21" s="152">
        <f>'Taux de recours'!I21-'Taux de recours'!I17</f>
        <v>-6.9108571338145186E-2</v>
      </c>
      <c r="AQ21" s="144">
        <f>'Taux de recours'!J21-'Taux de recours'!J17</f>
        <v>0.78029384498123999</v>
      </c>
      <c r="AR21" s="156">
        <f>'Taux de recours'!K21-'Taux de recours'!K17</f>
        <v>0.7532154672105813</v>
      </c>
      <c r="AS21" s="156">
        <f>'Taux de recours'!L21-'Taux de recours'!L17</f>
        <v>3.2946737432204038</v>
      </c>
      <c r="AT21" s="152">
        <f>'Taux de recours'!M21-'Taux de recours'!M17</f>
        <v>0.15598029800771585</v>
      </c>
      <c r="AU21" s="144">
        <f>'Taux de recours'!N21-'Taux de recours'!N17</f>
        <v>0.22118109776380046</v>
      </c>
      <c r="AV21" s="156">
        <f>'Taux de recours'!O21-'Taux de recours'!O17</f>
        <v>0.42425105569755539</v>
      </c>
      <c r="AW21" s="156">
        <f>'Taux de recours'!P21-'Taux de recours'!P17</f>
        <v>1.2190236324346611</v>
      </c>
      <c r="AX21" s="152">
        <f>'Taux de recours'!Q21-'Taux de recours'!Q17</f>
        <v>2.6461789002683256E-2</v>
      </c>
      <c r="AY21" s="144">
        <f>'Taux de recours'!R21-'Taux de recours'!R17</f>
        <v>0.20257050875033888</v>
      </c>
      <c r="AZ21" s="156">
        <f>'Taux de recours'!S21-'Taux de recours'!S17</f>
        <v>0.91907333617379372</v>
      </c>
      <c r="BA21" s="156">
        <f>'Taux de recours'!T21-'Taux de recours'!T17</f>
        <v>0.97399060555010486</v>
      </c>
      <c r="BB21" s="152">
        <f>'Taux de recours'!U21-'Taux de recours'!U17</f>
        <v>-2.4530239173692348E-2</v>
      </c>
      <c r="BC21" s="144">
        <f>'Taux de recours'!V21-'Taux de recours'!V17</f>
        <v>0.18226432381068181</v>
      </c>
      <c r="BD21" s="156">
        <f>'Taux de recours'!W21-'Taux de recours'!W17</f>
        <v>0.67544181498056854</v>
      </c>
      <c r="BE21" s="156">
        <f>'Taux de recours'!X21-'Taux de recours'!X17</f>
        <v>1.3151550087755268</v>
      </c>
      <c r="BF21" s="152">
        <f>'Taux de recours'!Y21-'Taux de recours'!Y17</f>
        <v>-8.8817585792581921E-2</v>
      </c>
      <c r="BG21" s="144">
        <f>'Taux de recours'!Z21-'Taux de recours'!Z17</f>
        <v>-2.4928286327741578E-2</v>
      </c>
      <c r="BH21" s="156">
        <f>'Taux de recours'!AA21-'Taux de recours'!AA17</f>
        <v>3.3574421681022315E-2</v>
      </c>
      <c r="BI21" s="156">
        <f>'Taux de recours'!AB21-'Taux de recours'!AB17</f>
        <v>-4.8702062960227721E-2</v>
      </c>
      <c r="BJ21" s="152">
        <f>'Taux de recours'!AC21-'Taux de recours'!AC17</f>
        <v>-5.2332106503217846E-3</v>
      </c>
      <c r="BK21" s="144">
        <f>'Taux de recours'!AD21-'Taux de recours'!AD17</f>
        <v>-0.24557081244006485</v>
      </c>
      <c r="BL21" s="156">
        <f>'Taux de recours'!AE21-'Taux de recours'!AE17</f>
        <v>-0.21550284728053448</v>
      </c>
      <c r="BM21" s="156">
        <f>'Taux de recours'!AF21-'Taux de recours'!AF17</f>
        <v>6.1087505522066543E-2</v>
      </c>
      <c r="BN21" s="152">
        <f>'Taux de recours'!AG21-'Taux de recours'!AG17</f>
        <v>-0.27523120028972614</v>
      </c>
    </row>
    <row r="22" spans="1:66" s="148" customFormat="1" x14ac:dyDescent="0.25">
      <c r="A22" s="37" t="str">
        <f>[1]TrimPaca!A29</f>
        <v>T3 2004</v>
      </c>
      <c r="B22" s="144">
        <f>'Taux de recours'!B22-'Taux de recours'!B21</f>
        <v>3.1416718961971846E-2</v>
      </c>
      <c r="C22" s="156">
        <f>'Taux de recours'!C22-'Taux de recours'!C21</f>
        <v>0.13804816751067772</v>
      </c>
      <c r="D22" s="156">
        <f>'Taux de recours'!D22-'Taux de recours'!D21</f>
        <v>8.0057630117931211E-3</v>
      </c>
      <c r="E22" s="152">
        <f>'Taux de recours'!E22-'Taux de recours'!E21</f>
        <v>-9.6494498990762345E-4</v>
      </c>
      <c r="F22" s="144">
        <f>'Taux de recours'!F22-'Taux de recours'!F21</f>
        <v>-2.3681191880215113E-2</v>
      </c>
      <c r="G22" s="156">
        <f>'Taux de recours'!G22-'Taux de recours'!G21</f>
        <v>-0.26269164872859285</v>
      </c>
      <c r="H22" s="156">
        <f>'Taux de recours'!H22-'Taux de recours'!H21</f>
        <v>0.32692662043307408</v>
      </c>
      <c r="I22" s="152">
        <f>'Taux de recours'!I22-'Taux de recours'!I21</f>
        <v>-1.7373800633972092E-2</v>
      </c>
      <c r="J22" s="144">
        <f>'Taux de recours'!J22-'Taux de recours'!J21</f>
        <v>0.13036756448588349</v>
      </c>
      <c r="K22" s="156">
        <f>'Taux de recours'!K22-'Taux de recours'!K21</f>
        <v>0.34129428810125084</v>
      </c>
      <c r="L22" s="156">
        <f>'Taux de recours'!L22-'Taux de recours'!L21</f>
        <v>0.55023680132598862</v>
      </c>
      <c r="M22" s="152">
        <f>'Taux de recours'!M22-'Taux de recours'!M21</f>
        <v>-4.0541269094296117E-2</v>
      </c>
      <c r="N22" s="144">
        <f>'Taux de recours'!N22-'Taux de recours'!N21</f>
        <v>-0.14854339672864469</v>
      </c>
      <c r="O22" s="156">
        <f>'Taux de recours'!O22-'Taux de recours'!O21</f>
        <v>-0.90911609363520451</v>
      </c>
      <c r="P22" s="156">
        <f>'Taux de recours'!P22-'Taux de recours'!P21</f>
        <v>-0.53890739673260857</v>
      </c>
      <c r="Q22" s="152">
        <f>'Taux de recours'!Q22-'Taux de recours'!Q21</f>
        <v>-4.1590125425958746E-3</v>
      </c>
      <c r="R22" s="144">
        <f>'Taux de recours'!R22-'Taux de recours'!R21</f>
        <v>-7.8364287560868107E-3</v>
      </c>
      <c r="S22" s="156">
        <f>'Taux de recours'!S22-'Taux de recours'!S21</f>
        <v>-0.24404033019817017</v>
      </c>
      <c r="T22" s="156">
        <f>'Taux de recours'!T22-'Taux de recours'!T21</f>
        <v>0.35271732065918293</v>
      </c>
      <c r="U22" s="152">
        <f>'Taux de recours'!U22-'Taux de recours'!U21</f>
        <v>-1.8736618902546631E-2</v>
      </c>
      <c r="V22" s="144">
        <f>'Taux de recours'!V22-'Taux de recours'!V21</f>
        <v>-2.1213343563587728E-2</v>
      </c>
      <c r="W22" s="156">
        <f>'Taux de recours'!W22-'Taux de recours'!W21</f>
        <v>-0.36429149077750456</v>
      </c>
      <c r="X22" s="156">
        <f>'Taux de recours'!X22-'Taux de recours'!X21</f>
        <v>0.36720497050801981</v>
      </c>
      <c r="Y22" s="152">
        <f>'Taux de recours'!Y22-'Taux de recours'!Y21</f>
        <v>2.4718419830861205E-2</v>
      </c>
      <c r="Z22" s="144">
        <f>'Taux de recours'!Z22-'Taux de recours'!Z21</f>
        <v>3.9734276525842382E-2</v>
      </c>
      <c r="AA22" s="156">
        <f>'Taux de recours'!AA22-'Taux de recours'!AA21</f>
        <v>-9.5887928791602128E-2</v>
      </c>
      <c r="AB22" s="156">
        <f>'Taux de recours'!AB22-'Taux de recours'!AB21</f>
        <v>0.31146321670688515</v>
      </c>
      <c r="AC22" s="152">
        <f>'Taux de recours'!AC22-'Taux de recours'!AC21</f>
        <v>-2.3565587983949476E-2</v>
      </c>
      <c r="AD22" s="144">
        <f>'Taux de recours'!AD22-'Taux de recours'!AD21</f>
        <v>-0.16195512860801653</v>
      </c>
      <c r="AE22" s="156">
        <f>'Taux de recours'!AE22-'Taux de recours'!AE21</f>
        <v>-0.17318069790171897</v>
      </c>
      <c r="AF22" s="156">
        <f>'Taux de recours'!AF22-'Taux de recours'!AF21</f>
        <v>0.35533259391342753</v>
      </c>
      <c r="AG22" s="152">
        <f>'Taux de recours'!AG22-'Taux de recours'!AG21</f>
        <v>-0.17563102797917396</v>
      </c>
      <c r="AH22" s="37" t="str">
        <f t="shared" si="0"/>
        <v>T3 2004</v>
      </c>
      <c r="AI22" s="144">
        <f>'Taux de recours'!B22-'Taux de recours'!B18</f>
        <v>8.609526230340725E-2</v>
      </c>
      <c r="AJ22" s="156">
        <f>'Taux de recours'!C22-'Taux de recours'!C18</f>
        <v>0.36096245971459062</v>
      </c>
      <c r="AK22" s="156">
        <f>'Taux de recours'!D22-'Taux de recours'!D18</f>
        <v>0.34709142267504411</v>
      </c>
      <c r="AL22" s="152">
        <f>'Taux de recours'!E22-'Taux de recours'!E18</f>
        <v>-3.2029069853440895E-2</v>
      </c>
      <c r="AM22" s="144">
        <f>'Taux de recours'!F22-'Taux de recours'!F18</f>
        <v>7.2469250823651965E-2</v>
      </c>
      <c r="AN22" s="156">
        <f>'Taux de recours'!G22-'Taux de recours'!G18</f>
        <v>2.4349153705983007E-2</v>
      </c>
      <c r="AO22" s="156">
        <f>'Taux de recours'!H22-'Taux de recours'!H18</f>
        <v>0.84648168913731325</v>
      </c>
      <c r="AP22" s="152">
        <f>'Taux de recours'!I22-'Taux de recours'!I18</f>
        <v>-2.2099304161036226E-2</v>
      </c>
      <c r="AQ22" s="144">
        <f>'Taux de recours'!J22-'Taux de recours'!J18</f>
        <v>0.41818059446270395</v>
      </c>
      <c r="AR22" s="156">
        <f>'Taux de recours'!K22-'Taux de recours'!K18</f>
        <v>-6.4939016681053729E-2</v>
      </c>
      <c r="AS22" s="156">
        <f>'Taux de recours'!L22-'Taux de recours'!L18</f>
        <v>1.6143992126285536</v>
      </c>
      <c r="AT22" s="152">
        <f>'Taux de recours'!M22-'Taux de recours'!M18</f>
        <v>0.1895695614789995</v>
      </c>
      <c r="AU22" s="144">
        <f>'Taux de recours'!N22-'Taux de recours'!N18</f>
        <v>-6.4393385956769134E-3</v>
      </c>
      <c r="AV22" s="156">
        <f>'Taux de recours'!O22-'Taux de recours'!O18</f>
        <v>-0.3021861568613109</v>
      </c>
      <c r="AW22" s="156">
        <f>'Taux de recours'!P22-'Taux de recours'!P18</f>
        <v>0.31941529788933565</v>
      </c>
      <c r="AX22" s="152">
        <f>'Taux de recours'!Q22-'Taux de recours'!Q18</f>
        <v>-6.3106058223007411E-2</v>
      </c>
      <c r="AY22" s="144">
        <f>'Taux de recours'!R22-'Taux de recours'!R18</f>
        <v>0.13136826456675976</v>
      </c>
      <c r="AZ22" s="156">
        <f>'Taux de recours'!S22-'Taux de recours'!S18</f>
        <v>0.45744552154084417</v>
      </c>
      <c r="BA22" s="156">
        <f>'Taux de recours'!T22-'Taux de recours'!T18</f>
        <v>0.77827987376269903</v>
      </c>
      <c r="BB22" s="152">
        <f>'Taux de recours'!U22-'Taux de recours'!U18</f>
        <v>-8.4418756667190564E-3</v>
      </c>
      <c r="BC22" s="144">
        <f>'Taux de recours'!V22-'Taux de recours'!V18</f>
        <v>0.14957899733830438</v>
      </c>
      <c r="BD22" s="156">
        <f>'Taux de recours'!W22-'Taux de recours'!W18</f>
        <v>0.10029202832862616</v>
      </c>
      <c r="BE22" s="156">
        <f>'Taux de recours'!X22-'Taux de recours'!X18</f>
        <v>1.2656827748914399</v>
      </c>
      <c r="BF22" s="152">
        <f>'Taux de recours'!Y22-'Taux de recours'!Y18</f>
        <v>3.6045167794441779E-2</v>
      </c>
      <c r="BG22" s="144">
        <f>'Taux de recours'!Z22-'Taux de recours'!Z18</f>
        <v>-2.5147675217247478E-2</v>
      </c>
      <c r="BH22" s="156">
        <f>'Taux de recours'!AA22-'Taux de recours'!AA18</f>
        <v>-0.21746120390274193</v>
      </c>
      <c r="BI22" s="156">
        <f>'Taux de recours'!AB22-'Taux de recours'!AB18</f>
        <v>-3.8023091820086563E-2</v>
      </c>
      <c r="BJ22" s="152">
        <f>'Taux de recours'!AC22-'Taux de recours'!AC18</f>
        <v>1.0562012075699956E-3</v>
      </c>
      <c r="BK22" s="144">
        <f>'Taux de recours'!AD22-'Taux de recours'!AD18</f>
        <v>-0.26897453598186205</v>
      </c>
      <c r="BL22" s="156">
        <f>'Taux de recours'!AE22-'Taux de recours'!AE18</f>
        <v>-0.50890592593086126</v>
      </c>
      <c r="BM22" s="156">
        <f>'Taux de recours'!AF22-'Taux de recours'!AF18</f>
        <v>1.0377629887099271</v>
      </c>
      <c r="BN22" s="152">
        <f>'Taux de recours'!AG22-'Taux de recours'!AG18</f>
        <v>-0.37403356348416872</v>
      </c>
    </row>
    <row r="23" spans="1:66" s="148" customFormat="1" x14ac:dyDescent="0.25">
      <c r="A23" s="98" t="str">
        <f>[1]TrimPaca!A30</f>
        <v>T4 2004</v>
      </c>
      <c r="B23" s="143">
        <f>'Taux de recours'!B23-'Taux de recours'!B22</f>
        <v>9.5883508832568687E-2</v>
      </c>
      <c r="C23" s="155">
        <f>'Taux de recours'!C23-'Taux de recours'!C22</f>
        <v>0.12974605555101792</v>
      </c>
      <c r="D23" s="155">
        <f>'Taux de recours'!D23-'Taux de recours'!D22</f>
        <v>0.41928607067704249</v>
      </c>
      <c r="E23" s="151">
        <f>'Taux de recours'!E23-'Taux de recours'!E22</f>
        <v>4.4098982570010881E-2</v>
      </c>
      <c r="F23" s="143">
        <f>'Taux de recours'!F23-'Taux de recours'!F22</f>
        <v>3.5857136194198613E-2</v>
      </c>
      <c r="G23" s="155">
        <f>'Taux de recours'!G23-'Taux de recours'!G22</f>
        <v>9.5789142087243206E-2</v>
      </c>
      <c r="H23" s="155">
        <f>'Taux de recours'!H23-'Taux de recours'!H22</f>
        <v>0.29716207226397984</v>
      </c>
      <c r="I23" s="151">
        <f>'Taux de recours'!I23-'Taux de recours'!I22</f>
        <v>-2.199273877449559E-2</v>
      </c>
      <c r="J23" s="143">
        <f>'Taux de recours'!J23-'Taux de recours'!J22</f>
        <v>7.0057900551696584E-2</v>
      </c>
      <c r="K23" s="155">
        <f>'Taux de recours'!K23-'Taux de recours'!K22</f>
        <v>-0.91503131451270736</v>
      </c>
      <c r="L23" s="155">
        <f>'Taux de recours'!L23-'Taux de recours'!L22</f>
        <v>0.53527810033647683</v>
      </c>
      <c r="M23" s="151">
        <f>'Taux de recours'!M23-'Taux de recours'!M22</f>
        <v>0.21988203243861859</v>
      </c>
      <c r="N23" s="143">
        <f>'Taux de recours'!N23-'Taux de recours'!N22</f>
        <v>2.8851657911527662E-2</v>
      </c>
      <c r="O23" s="155">
        <f>'Taux de recours'!O23-'Taux de recours'!O22</f>
        <v>-1.0159073317438154</v>
      </c>
      <c r="P23" s="155">
        <f>'Taux de recours'!P23-'Taux de recours'!P22</f>
        <v>0.3621470924174659</v>
      </c>
      <c r="Q23" s="151">
        <f>'Taux de recours'!Q23-'Taux de recours'!Q22</f>
        <v>6.1045835542523408E-2</v>
      </c>
      <c r="R23" s="143">
        <f>'Taux de recours'!R23-'Taux de recours'!R22</f>
        <v>-2.0155238192159253E-2</v>
      </c>
      <c r="S23" s="155">
        <f>'Taux de recours'!S23-'Taux de recours'!S22</f>
        <v>-0.11039942113758183</v>
      </c>
      <c r="T23" s="155">
        <f>'Taux de recours'!T23-'Taux de recours'!T22</f>
        <v>-8.4649706812262693E-2</v>
      </c>
      <c r="U23" s="151">
        <f>'Taux de recours'!U23-'Taux de recours'!U22</f>
        <v>2.4093025168412385E-2</v>
      </c>
      <c r="V23" s="143">
        <f>'Taux de recours'!V23-'Taux de recours'!V22</f>
        <v>9.0502075003980664E-2</v>
      </c>
      <c r="W23" s="155">
        <f>'Taux de recours'!W23-'Taux de recours'!W22</f>
        <v>0.15117115986129903</v>
      </c>
      <c r="X23" s="155">
        <f>'Taux de recours'!X23-'Taux de recours'!X22</f>
        <v>0.95328794453869392</v>
      </c>
      <c r="Y23" s="151">
        <f>'Taux de recours'!Y23-'Taux de recours'!Y22</f>
        <v>-6.3319173449526645E-2</v>
      </c>
      <c r="Z23" s="143">
        <f>'Taux de recours'!Z23-'Taux de recours'!Z22</f>
        <v>-4.2336762951614482E-2</v>
      </c>
      <c r="AA23" s="155">
        <f>'Taux de recours'!AA23-'Taux de recours'!AA22</f>
        <v>0.35657809240105331</v>
      </c>
      <c r="AB23" s="155">
        <f>'Taux de recours'!AB23-'Taux de recours'!AB22</f>
        <v>-0.48155010703231405</v>
      </c>
      <c r="AC23" s="151">
        <f>'Taux de recours'!AC23-'Taux de recours'!AC22</f>
        <v>-3.1864828771405618E-2</v>
      </c>
      <c r="AD23" s="143">
        <f>'Taux de recours'!AD23-'Taux de recours'!AD22</f>
        <v>6.1004890498876918E-2</v>
      </c>
      <c r="AE23" s="155">
        <f>'Taux de recours'!AE23-'Taux de recours'!AE22</f>
        <v>0.25706386362593392</v>
      </c>
      <c r="AF23" s="155">
        <f>'Taux de recours'!AF23-'Taux de recours'!AF22</f>
        <v>5.1416182157840495E-2</v>
      </c>
      <c r="AG23" s="151">
        <f>'Taux de recours'!AG23-'Taux de recours'!AG22</f>
        <v>-1.3726785180266932E-2</v>
      </c>
      <c r="AH23" s="98" t="str">
        <f t="shared" si="0"/>
        <v>T4 2004</v>
      </c>
      <c r="AI23" s="143">
        <f>'Taux de recours'!B23-'Taux de recours'!B19</f>
        <v>8.5617545691923258E-2</v>
      </c>
      <c r="AJ23" s="155">
        <f>'Taux de recours'!C23-'Taux de recours'!C19</f>
        <v>0.28864108171427016</v>
      </c>
      <c r="AK23" s="155">
        <f>'Taux de recours'!D23-'Taux de recours'!D19</f>
        <v>0.43442723064872446</v>
      </c>
      <c r="AL23" s="151">
        <f>'Taux de recours'!E23-'Taux de recours'!E19</f>
        <v>-1.0198250589977365E-2</v>
      </c>
      <c r="AM23" s="143">
        <f>'Taux de recours'!F23-'Taux de recours'!F19</f>
        <v>3.6656617230474531E-2</v>
      </c>
      <c r="AN23" s="155">
        <f>'Taux de recours'!G23-'Taux de recours'!G19</f>
        <v>0.15092997580084688</v>
      </c>
      <c r="AO23" s="155">
        <f>'Taux de recours'!H23-'Taux de recours'!H19</f>
        <v>0.6517811795593822</v>
      </c>
      <c r="AP23" s="151">
        <f>'Taux de recours'!I23-'Taux de recours'!I19</f>
        <v>-6.1027719275000614E-2</v>
      </c>
      <c r="AQ23" s="143">
        <f>'Taux de recours'!J23-'Taux de recours'!J19</f>
        <v>0.22209147929047202</v>
      </c>
      <c r="AR23" s="155">
        <f>'Taux de recours'!K23-'Taux de recours'!K19</f>
        <v>-0.64366498533660366</v>
      </c>
      <c r="AS23" s="155">
        <f>'Taux de recours'!L23-'Taux de recours'!L19</f>
        <v>1.8659355967882689</v>
      </c>
      <c r="AT23" s="151">
        <f>'Taux de recours'!M23-'Taux de recours'!M19</f>
        <v>0.19693010670443845</v>
      </c>
      <c r="AU23" s="143">
        <f>'Taux de recours'!N23-'Taux de recours'!N19</f>
        <v>-0.12872877201716482</v>
      </c>
      <c r="AV23" s="155">
        <f>'Taux de recours'!O23-'Taux de recours'!O19</f>
        <v>-1.4837482240275768</v>
      </c>
      <c r="AW23" s="155">
        <f>'Taux de recours'!P23-'Taux de recours'!P19</f>
        <v>0.21518832377059649</v>
      </c>
      <c r="AX23" s="151">
        <f>'Taux de recours'!Q23-'Taux de recours'!Q19</f>
        <v>-5.3372211267107672E-2</v>
      </c>
      <c r="AY23" s="143">
        <f>'Taux de recours'!R23-'Taux de recours'!R19</f>
        <v>3.112704774783337E-2</v>
      </c>
      <c r="AZ23" s="155">
        <f>'Taux de recours'!S23-'Taux de recours'!S19</f>
        <v>-0.24105221268338095</v>
      </c>
      <c r="BA23" s="155">
        <f>'Taux de recours'!T23-'Taux de recours'!T19</f>
        <v>0.55874203776941478</v>
      </c>
      <c r="BB23" s="151">
        <f>'Taux de recours'!U23-'Taux de recours'!U19</f>
        <v>4.0588591603758495E-2</v>
      </c>
      <c r="BC23" s="143">
        <f>'Taux de recours'!V23-'Taux de recours'!V19</f>
        <v>0.19207802180946221</v>
      </c>
      <c r="BD23" s="155">
        <f>'Taux de recours'!W23-'Taux de recours'!W19</f>
        <v>0.54012432569386704</v>
      </c>
      <c r="BE23" s="155">
        <f>'Taux de recours'!X23-'Taux de recours'!X19</f>
        <v>1.5320413992387021</v>
      </c>
      <c r="BF23" s="151">
        <f>'Taux de recours'!Y23-'Taux de recours'!Y19</f>
        <v>-8.0762482765213583E-2</v>
      </c>
      <c r="BG23" s="143">
        <f>'Taux de recours'!Z23-'Taux de recours'!Z19</f>
        <v>-9.2062719621907263E-2</v>
      </c>
      <c r="BH23" s="155">
        <f>'Taux de recours'!AA23-'Taux de recours'!AA19</f>
        <v>0.50579464173145716</v>
      </c>
      <c r="BI23" s="155">
        <f>'Taux de recours'!AB23-'Taux de recours'!AB19</f>
        <v>-0.96930854105549891</v>
      </c>
      <c r="BJ23" s="151">
        <f>'Taux de recours'!AC23-'Taux de recours'!AC19</f>
        <v>-5.0947798347204643E-2</v>
      </c>
      <c r="BK23" s="143">
        <f>'Taux de recours'!AD23-'Taux de recours'!AD19</f>
        <v>-0.3568456984472399</v>
      </c>
      <c r="BL23" s="155">
        <f>'Taux de recours'!AE23-'Taux de recours'!AE19</f>
        <v>-0.65094989717241347</v>
      </c>
      <c r="BM23" s="155">
        <f>'Taux de recours'!AF23-'Taux de recours'!AF19</f>
        <v>0.30968937893918991</v>
      </c>
      <c r="BN23" s="151">
        <f>'Taux de recours'!AG23-'Taux de recours'!AG19</f>
        <v>-0.29348455065478651</v>
      </c>
    </row>
    <row r="24" spans="1:66" s="148" customFormat="1" x14ac:dyDescent="0.25">
      <c r="A24" s="37" t="str">
        <f>[1]TrimPaca!A31</f>
        <v>T1 2005</v>
      </c>
      <c r="B24" s="144">
        <f>'Taux de recours'!B24-'Taux de recours'!B23</f>
        <v>-9.1939164773222615E-3</v>
      </c>
      <c r="C24" s="156">
        <f>'Taux de recours'!C24-'Taux de recours'!C23</f>
        <v>-0.19949344074175546</v>
      </c>
      <c r="D24" s="156">
        <f>'Taux de recours'!D24-'Taux de recours'!D23</f>
        <v>5.8955296865027762E-2</v>
      </c>
      <c r="E24" s="152">
        <f>'Taux de recours'!E24-'Taux de recours'!E23</f>
        <v>6.7428911133865732E-2</v>
      </c>
      <c r="F24" s="144">
        <f>'Taux de recours'!F24-'Taux de recours'!F23</f>
        <v>2.9710765122720861E-2</v>
      </c>
      <c r="G24" s="156">
        <f>'Taux de recours'!G24-'Taux de recours'!G23</f>
        <v>-0.1098142397359263</v>
      </c>
      <c r="H24" s="156">
        <f>'Taux de recours'!H24-'Taux de recours'!H23</f>
        <v>-0.15695773437175298</v>
      </c>
      <c r="I24" s="152">
        <f>'Taux de recours'!I24-'Taux de recours'!I23</f>
        <v>8.2309691200338486E-2</v>
      </c>
      <c r="J24" s="144">
        <f>'Taux de recours'!J24-'Taux de recours'!J23</f>
        <v>-0.2517457400949441</v>
      </c>
      <c r="K24" s="156">
        <f>'Taux de recours'!K24-'Taux de recours'!K23</f>
        <v>-0.78307845639555307</v>
      </c>
      <c r="L24" s="156">
        <f>'Taux de recours'!L24-'Taux de recours'!L23</f>
        <v>-0.46866904939015264</v>
      </c>
      <c r="M24" s="152">
        <f>'Taux de recours'!M24-'Taux de recours'!M23</f>
        <v>-0.16780814444371694</v>
      </c>
      <c r="N24" s="144">
        <f>'Taux de recours'!N24-'Taux de recours'!N23</f>
        <v>-3.9782554958061933E-2</v>
      </c>
      <c r="O24" s="156">
        <f>'Taux de recours'!O24-'Taux de recours'!O23</f>
        <v>0.33888730118856181</v>
      </c>
      <c r="P24" s="156">
        <f>'Taux de recours'!P24-'Taux de recours'!P23</f>
        <v>-0.25714414570730337</v>
      </c>
      <c r="Q24" s="152">
        <f>'Taux de recours'!Q24-'Taux de recours'!Q23</f>
        <v>-2.7931428759552235E-3</v>
      </c>
      <c r="R24" s="144">
        <f>'Taux de recours'!R24-'Taux de recours'!R23</f>
        <v>0.132746292203477</v>
      </c>
      <c r="S24" s="156">
        <f>'Taux de recours'!S24-'Taux de recours'!S23</f>
        <v>0.1142467571256276</v>
      </c>
      <c r="T24" s="156">
        <f>'Taux de recours'!T24-'Taux de recours'!T23</f>
        <v>1.0398311805296672</v>
      </c>
      <c r="U24" s="152">
        <f>'Taux de recours'!U24-'Taux de recours'!U23</f>
        <v>-1.4745805123792532E-2</v>
      </c>
      <c r="V24" s="144">
        <f>'Taux de recours'!V24-'Taux de recours'!V23</f>
        <v>2.4437494712231E-2</v>
      </c>
      <c r="W24" s="156">
        <f>'Taux de recours'!W24-'Taux de recours'!W23</f>
        <v>-2.7997227248558687E-2</v>
      </c>
      <c r="X24" s="156">
        <f>'Taux de recours'!X24-'Taux de recours'!X23</f>
        <v>-0.95488800547078689</v>
      </c>
      <c r="Y24" s="152">
        <f>'Taux de recours'!Y24-'Taux de recours'!Y23</f>
        <v>0.16129650798846606</v>
      </c>
      <c r="Z24" s="144">
        <f>'Taux de recours'!Z24-'Taux de recours'!Z23</f>
        <v>-6.5310056950225182E-3</v>
      </c>
      <c r="AA24" s="156">
        <f>'Taux de recours'!AA24-'Taux de recours'!AA23</f>
        <v>-0.72286916942755752</v>
      </c>
      <c r="AB24" s="156">
        <f>'Taux de recours'!AB24-'Taux de recours'!AB23</f>
        <v>4.0011434166256521E-2</v>
      </c>
      <c r="AC24" s="152">
        <f>'Taux de recours'!AC24-'Taux de recours'!AC23</f>
        <v>0.10487547751010917</v>
      </c>
      <c r="AD24" s="144">
        <f>'Taux de recours'!AD24-'Taux de recours'!AD23</f>
        <v>-3.7262554221690447E-2</v>
      </c>
      <c r="AE24" s="156">
        <f>'Taux de recours'!AE24-'Taux de recours'!AE23</f>
        <v>1.8214571435356319E-2</v>
      </c>
      <c r="AF24" s="156">
        <f>'Taux de recours'!AF24-'Taux de recours'!AF23</f>
        <v>-0.1612839069208345</v>
      </c>
      <c r="AG24" s="152">
        <f>'Taux de recours'!AG24-'Taux de recours'!AG23</f>
        <v>3.1049624991588365E-2</v>
      </c>
      <c r="AH24" s="37" t="str">
        <f t="shared" si="0"/>
        <v>T1 2005</v>
      </c>
      <c r="AI24" s="144">
        <f>'Taux de recours'!B24-'Taux de recours'!B20</f>
        <v>0.14064928934585463</v>
      </c>
      <c r="AJ24" s="156">
        <f>'Taux de recours'!C24-'Taux de recours'!C20</f>
        <v>0.22542724698518146</v>
      </c>
      <c r="AK24" s="156">
        <f>'Taux de recours'!D24-'Taux de recours'!D20</f>
        <v>0.43846036517592069</v>
      </c>
      <c r="AL24" s="152">
        <f>'Taux de recours'!E24-'Taux de recours'!E20</f>
        <v>9.6432061351414022E-2</v>
      </c>
      <c r="AM24" s="144">
        <f>'Taux de recours'!F24-'Taux de recours'!F20</f>
        <v>0.11918650900942929</v>
      </c>
      <c r="AN24" s="156">
        <f>'Taux de recours'!G24-'Taux de recours'!G20</f>
        <v>7.5253558235592877E-3</v>
      </c>
      <c r="AO24" s="156">
        <f>'Taux de recours'!H24-'Taux de recours'!H20</f>
        <v>0.37830335833863593</v>
      </c>
      <c r="AP24" s="152">
        <f>'Taux de recours'!I24-'Taux de recours'!I20</f>
        <v>9.2241436714898484E-2</v>
      </c>
      <c r="AQ24" s="144">
        <f>'Taux de recours'!J24-'Taux de recours'!J20</f>
        <v>0.2177106462595324</v>
      </c>
      <c r="AR24" s="156">
        <f>'Taux de recours'!K24-'Taux de recours'!K20</f>
        <v>-1.2248362091933886</v>
      </c>
      <c r="AS24" s="156">
        <f>'Taux de recours'!L24-'Taux de recours'!L20</f>
        <v>1.20960649627043</v>
      </c>
      <c r="AT24" s="152">
        <f>'Taux de recours'!M24-'Taux de recours'!M20</f>
        <v>0.21471595724545134</v>
      </c>
      <c r="AU24" s="144">
        <f>'Taux de recours'!N24-'Taux de recours'!N20</f>
        <v>-0.2335758392224927</v>
      </c>
      <c r="AV24" s="156">
        <f>'Taux de recours'!O24-'Taux de recours'!O20</f>
        <v>-1.9309474594601705</v>
      </c>
      <c r="AW24" s="156">
        <f>'Taux de recours'!P24-'Taux de recours'!P20</f>
        <v>7.2134985273407892E-2</v>
      </c>
      <c r="AX24" s="152">
        <f>'Taux de recours'!Q24-'Taux de recours'!Q20</f>
        <v>-5.3580646031117563E-2</v>
      </c>
      <c r="AY24" s="144">
        <f>'Taux de recours'!R24-'Taux de recours'!R20</f>
        <v>0.21868517575377355</v>
      </c>
      <c r="AZ24" s="156">
        <f>'Taux de recours'!S24-'Taux de recours'!S20</f>
        <v>4.2859506088790411E-3</v>
      </c>
      <c r="BA24" s="156">
        <f>'Taux de recours'!T24-'Taux de recours'!T20</f>
        <v>1.3532862560191727</v>
      </c>
      <c r="BB24" s="152">
        <f>'Taux de recours'!U24-'Taux de recours'!U20</f>
        <v>9.0749281694855188E-2</v>
      </c>
      <c r="BC24" s="144">
        <f>'Taux de recours'!V24-'Taux de recours'!V20</f>
        <v>0.23598442635313921</v>
      </c>
      <c r="BD24" s="156">
        <f>'Taux de recours'!W24-'Taux de recours'!W20</f>
        <v>0.35200856885702603</v>
      </c>
      <c r="BE24" s="156">
        <f>'Taux de recours'!X24-'Taux de recours'!X20</f>
        <v>0.50904769817632634</v>
      </c>
      <c r="BF24" s="152">
        <f>'Taux de recours'!Y24-'Taux de recours'!Y20</f>
        <v>0.15574766026737819</v>
      </c>
      <c r="BG24" s="144">
        <f>'Taux de recours'!Z24-'Taux de recours'!Z20</f>
        <v>-2.939671498101637E-2</v>
      </c>
      <c r="BH24" s="156">
        <f>'Taux de recours'!AA24-'Taux de recours'!AA20</f>
        <v>-0.49973040092436527</v>
      </c>
      <c r="BI24" s="156">
        <f>'Taux de recours'!AB24-'Taux de recours'!AB20</f>
        <v>-0.60292764687270228</v>
      </c>
      <c r="BJ24" s="152">
        <f>'Taux de recours'!AC24-'Taux de recours'!AC20</f>
        <v>0.13415314553027091</v>
      </c>
      <c r="BK24" s="144">
        <f>'Taux de recours'!AD24-'Taux de recours'!AD20</f>
        <v>-0.25854030658390936</v>
      </c>
      <c r="BL24" s="156">
        <f>'Taux de recours'!AE24-'Taux de recours'!AE20</f>
        <v>-0.15259353303747858</v>
      </c>
      <c r="BM24" s="156">
        <f>'Taux de recours'!AF24-'Taux de recours'!AF20</f>
        <v>-0.68939594206454125</v>
      </c>
      <c r="BN24" s="152">
        <f>'Taux de recours'!AG24-'Taux de recours'!AG20</f>
        <v>-0.21514882409031721</v>
      </c>
    </row>
    <row r="25" spans="1:66" s="148" customFormat="1" x14ac:dyDescent="0.25">
      <c r="A25" s="37" t="str">
        <f>[1]TrimPaca!A32</f>
        <v>T2 2005</v>
      </c>
      <c r="B25" s="144">
        <f>'Taux de recours'!B25-'Taux de recours'!B24</f>
        <v>4.1476821127580443E-2</v>
      </c>
      <c r="C25" s="156">
        <f>'Taux de recours'!C25-'Taux de recours'!C24</f>
        <v>-5.6204999013811374E-3</v>
      </c>
      <c r="D25" s="156">
        <f>'Taux de recours'!D25-'Taux de recours'!D24</f>
        <v>0.25130163039226439</v>
      </c>
      <c r="E25" s="152">
        <f>'Taux de recours'!E25-'Taux de recours'!E24</f>
        <v>3.411719214159592E-2</v>
      </c>
      <c r="F25" s="144">
        <f>'Taux de recours'!F25-'Taux de recours'!F24</f>
        <v>-9.6033665552708758E-2</v>
      </c>
      <c r="G25" s="156">
        <f>'Taux de recours'!G25-'Taux de recours'!G24</f>
        <v>-0.23238571288837129</v>
      </c>
      <c r="H25" s="156">
        <f>'Taux de recours'!H25-'Taux de recours'!H24</f>
        <v>-8.4027176867888187E-2</v>
      </c>
      <c r="I25" s="152">
        <f>'Taux de recours'!I25-'Taux de recours'!I24</f>
        <v>-7.4578391416363354E-2</v>
      </c>
      <c r="J25" s="144">
        <f>'Taux de recours'!J25-'Taux de recours'!J24</f>
        <v>-5.2752611310602937E-2</v>
      </c>
      <c r="K25" s="156">
        <f>'Taux de recours'!K25-'Taux de recours'!K24</f>
        <v>-9.0955141177315291E-2</v>
      </c>
      <c r="L25" s="156">
        <f>'Taux de recours'!L25-'Taux de recours'!L24</f>
        <v>0.30539923878519026</v>
      </c>
      <c r="M25" s="152">
        <f>'Taux de recours'!M25-'Taux de recours'!M24</f>
        <v>-0.15474657035967909</v>
      </c>
      <c r="N25" s="144">
        <f>'Taux de recours'!N25-'Taux de recours'!N24</f>
        <v>0.17103899215555995</v>
      </c>
      <c r="O25" s="156">
        <f>'Taux de recours'!O25-'Taux de recours'!O24</f>
        <v>0.67795177993356504</v>
      </c>
      <c r="P25" s="156">
        <f>'Taux de recours'!P25-'Taux de recours'!P24</f>
        <v>0.7630010664865079</v>
      </c>
      <c r="Q25" s="152">
        <f>'Taux de recours'!Q25-'Taux de recours'!Q24</f>
        <v>-3.8935221124226094E-2</v>
      </c>
      <c r="R25" s="144">
        <f>'Taux de recours'!R25-'Taux de recours'!R24</f>
        <v>-0.22066324881968447</v>
      </c>
      <c r="S25" s="156">
        <f>'Taux de recours'!S25-'Taux de recours'!S24</f>
        <v>-0.38773203043364024</v>
      </c>
      <c r="T25" s="156">
        <f>'Taux de recours'!T25-'Taux de recours'!T24</f>
        <v>-1.2485729247052735</v>
      </c>
      <c r="U25" s="152">
        <f>'Taux de recours'!U25-'Taux de recours'!U24</f>
        <v>-3.1754969272296263E-2</v>
      </c>
      <c r="V25" s="144">
        <f>'Taux de recours'!V25-'Taux de recours'!V24</f>
        <v>-9.6807418330667527E-2</v>
      </c>
      <c r="W25" s="156">
        <f>'Taux de recours'!W25-'Taux de recours'!W24</f>
        <v>-0.28064230877891028</v>
      </c>
      <c r="X25" s="156">
        <f>'Taux de recours'!X25-'Taux de recours'!X24</f>
        <v>0.37129115410270686</v>
      </c>
      <c r="Y25" s="152">
        <f>'Taux de recours'!Y25-'Taux de recours'!Y24</f>
        <v>-0.12920063581479146</v>
      </c>
      <c r="Z25" s="144">
        <f>'Taux de recours'!Z25-'Taux de recours'!Z24</f>
        <v>-8.3118010728244762E-3</v>
      </c>
      <c r="AA25" s="156">
        <f>'Taux de recours'!AA25-'Taux de recours'!AA24</f>
        <v>0.27532461416996235</v>
      </c>
      <c r="AB25" s="156">
        <f>'Taux de recours'!AB25-'Taux de recours'!AB24</f>
        <v>-0.31581954087536701</v>
      </c>
      <c r="AC25" s="152">
        <f>'Taux de recours'!AC25-'Taux de recours'!AC24</f>
        <v>-3.2767866750250341E-2</v>
      </c>
      <c r="AD25" s="144">
        <f>'Taux de recours'!AD25-'Taux de recours'!AD24</f>
        <v>-2.0278870832517448E-2</v>
      </c>
      <c r="AE25" s="156">
        <f>'Taux de recours'!AE25-'Taux de recours'!AE24</f>
        <v>-0.49457064262327677</v>
      </c>
      <c r="AF25" s="156">
        <f>'Taux de recours'!AF25-'Taux de recours'!AF24</f>
        <v>0.89064664993218301</v>
      </c>
      <c r="AG25" s="152">
        <f>'Taux de recours'!AG25-'Taux de recours'!AG24</f>
        <v>-1.2121009076120792E-2</v>
      </c>
      <c r="AH25" s="37" t="str">
        <f t="shared" si="0"/>
        <v>T2 2005</v>
      </c>
      <c r="AI25" s="144">
        <f>'Taux de recours'!B25-'Taux de recours'!B21</f>
        <v>0.15958313244479871</v>
      </c>
      <c r="AJ25" s="156">
        <f>'Taux de recours'!C25-'Taux de recours'!C21</f>
        <v>6.2680282418559052E-2</v>
      </c>
      <c r="AK25" s="156">
        <f>'Taux de recours'!D25-'Taux de recours'!D21</f>
        <v>0.73754876094612776</v>
      </c>
      <c r="AL25" s="152">
        <f>'Taux de recours'!E25-'Taux de recours'!E21</f>
        <v>0.14468014085556491</v>
      </c>
      <c r="AM25" s="144">
        <f>'Taux de recours'!F25-'Taux de recours'!F21</f>
        <v>-5.4146956116004397E-2</v>
      </c>
      <c r="AN25" s="156">
        <f>'Taux de recours'!G25-'Taux de recours'!G21</f>
        <v>-0.50910245926564723</v>
      </c>
      <c r="AO25" s="156">
        <f>'Taux de recours'!H25-'Taux de recours'!H21</f>
        <v>0.38310378145741275</v>
      </c>
      <c r="AP25" s="152">
        <f>'Taux de recours'!I25-'Taux de recours'!I21</f>
        <v>-3.163523962449255E-2</v>
      </c>
      <c r="AQ25" s="144">
        <f>'Taux de recours'!J25-'Taux de recours'!J21</f>
        <v>-0.10407288636796697</v>
      </c>
      <c r="AR25" s="156">
        <f>'Taux de recours'!K25-'Taux de recours'!K21</f>
        <v>-1.4477706239843249</v>
      </c>
      <c r="AS25" s="156">
        <f>'Taux de recours'!L25-'Taux de recours'!L21</f>
        <v>0.92224509105750307</v>
      </c>
      <c r="AT25" s="152">
        <f>'Taux de recours'!M25-'Taux de recours'!M21</f>
        <v>-0.14321395145907356</v>
      </c>
      <c r="AU25" s="144">
        <f>'Taux de recours'!N25-'Taux de recours'!N21</f>
        <v>1.1564698380380989E-2</v>
      </c>
      <c r="AV25" s="156">
        <f>'Taux de recours'!O25-'Taux de recours'!O21</f>
        <v>-0.90818434425689309</v>
      </c>
      <c r="AW25" s="156">
        <f>'Taux de recours'!P25-'Taux de recours'!P21</f>
        <v>0.32909661646406185</v>
      </c>
      <c r="AX25" s="152">
        <f>'Taux de recours'!Q25-'Taux de recours'!Q21</f>
        <v>1.5158458999746216E-2</v>
      </c>
      <c r="AY25" s="144">
        <f>'Taux de recours'!R25-'Taux de recours'!R21</f>
        <v>-0.11590862356445353</v>
      </c>
      <c r="AZ25" s="156">
        <f>'Taux de recours'!S25-'Taux de recours'!S21</f>
        <v>-0.62792502464376465</v>
      </c>
      <c r="BA25" s="156">
        <f>'Taux de recours'!T25-'Taux de recours'!T21</f>
        <v>5.9325869671313924E-2</v>
      </c>
      <c r="BB25" s="152">
        <f>'Taux de recours'!U25-'Taux de recours'!U21</f>
        <v>-4.1144368130223041E-2</v>
      </c>
      <c r="BC25" s="144">
        <f>'Taux de recours'!V25-'Taux de recours'!V21</f>
        <v>-3.0811921780435902E-3</v>
      </c>
      <c r="BD25" s="156">
        <f>'Taux de recours'!W25-'Taux de recours'!W21</f>
        <v>-0.52175986694367449</v>
      </c>
      <c r="BE25" s="156">
        <f>'Taux de recours'!X25-'Taux de recours'!X21</f>
        <v>0.73689606367863369</v>
      </c>
      <c r="BF25" s="152">
        <f>'Taux de recours'!Y25-'Taux de recours'!Y21</f>
        <v>-6.5048814449908399E-3</v>
      </c>
      <c r="BG25" s="144">
        <f>'Taux de recours'!Z25-'Taux de recours'!Z21</f>
        <v>-1.7445293193619094E-2</v>
      </c>
      <c r="BH25" s="156">
        <f>'Taux de recours'!AA25-'Taux de recours'!AA21</f>
        <v>-0.18685439164814399</v>
      </c>
      <c r="BI25" s="156">
        <f>'Taux de recours'!AB25-'Taux de recours'!AB21</f>
        <v>-0.44589499703453939</v>
      </c>
      <c r="BJ25" s="152">
        <f>'Taux de recours'!AC25-'Taux de recours'!AC21</f>
        <v>1.6677194004503737E-2</v>
      </c>
      <c r="BK25" s="144">
        <f>'Taux de recours'!AD25-'Taux de recours'!AD21</f>
        <v>-0.15849166316334751</v>
      </c>
      <c r="BL25" s="156">
        <f>'Taux de recours'!AE25-'Taux de recours'!AE21</f>
        <v>-0.3924729054637055</v>
      </c>
      <c r="BM25" s="156">
        <f>'Taux de recours'!AF25-'Taux de recours'!AF21</f>
        <v>1.1361115190826165</v>
      </c>
      <c r="BN25" s="152">
        <f>'Taux de recours'!AG25-'Taux de recours'!AG21</f>
        <v>-0.17042919724397332</v>
      </c>
    </row>
    <row r="26" spans="1:66" s="148" customFormat="1" x14ac:dyDescent="0.25">
      <c r="A26" s="37" t="str">
        <f>[1]TrimPaca!A33</f>
        <v>T3 2005</v>
      </c>
      <c r="B26" s="144">
        <f>'Taux de recours'!B26-'Taux de recours'!B25</f>
        <v>7.2001255091616034E-2</v>
      </c>
      <c r="C26" s="156">
        <f>'Taux de recours'!C26-'Taux de recours'!C25</f>
        <v>0.13973969963362709</v>
      </c>
      <c r="D26" s="156">
        <f>'Taux de recours'!D26-'Taux de recours'!D25</f>
        <v>0.20236014353474019</v>
      </c>
      <c r="E26" s="152">
        <f>'Taux de recours'!E26-'Taux de recours'!E25</f>
        <v>2.8270689423217199E-2</v>
      </c>
      <c r="F26" s="144">
        <f>'Taux de recours'!F26-'Taux de recours'!F25</f>
        <v>0.10025484557236419</v>
      </c>
      <c r="G26" s="156">
        <f>'Taux de recours'!G26-'Taux de recours'!G25</f>
        <v>7.7109323979366984E-2</v>
      </c>
      <c r="H26" s="156">
        <f>'Taux de recours'!H26-'Taux de recours'!H25</f>
        <v>0.17479234475281658</v>
      </c>
      <c r="I26" s="152">
        <f>'Taux de recours'!I26-'Taux de recours'!I25</f>
        <v>8.7454474576223129E-2</v>
      </c>
      <c r="J26" s="144">
        <f>'Taux de recours'!J26-'Taux de recours'!J25</f>
        <v>-2.6089884456856893E-3</v>
      </c>
      <c r="K26" s="156">
        <f>'Taux de recours'!K26-'Taux de recours'!K25</f>
        <v>-0.34317046055933886</v>
      </c>
      <c r="L26" s="156">
        <f>'Taux de recours'!L26-'Taux de recours'!L25</f>
        <v>-0.3644743434310449</v>
      </c>
      <c r="M26" s="152">
        <f>'Taux de recours'!M26-'Taux de recours'!M25</f>
        <v>0.20839024536810657</v>
      </c>
      <c r="N26" s="144">
        <f>'Taux de recours'!N26-'Taux de recours'!N25</f>
        <v>0.14412668165993758</v>
      </c>
      <c r="O26" s="156">
        <f>'Taux de recours'!O26-'Taux de recours'!O25</f>
        <v>0.31432761380187069</v>
      </c>
      <c r="P26" s="156">
        <f>'Taux de recours'!P26-'Taux de recours'!P25</f>
        <v>0.90579449178345239</v>
      </c>
      <c r="Q26" s="152">
        <f>'Taux de recours'!Q26-'Taux de recours'!Q25</f>
        <v>-6.7181898783761851E-2</v>
      </c>
      <c r="R26" s="144">
        <f>'Taux de recours'!R26-'Taux de recours'!R25</f>
        <v>1.6485773474389287E-2</v>
      </c>
      <c r="S26" s="156">
        <f>'Taux de recours'!S26-'Taux de recours'!S25</f>
        <v>-0.25214482490888201</v>
      </c>
      <c r="T26" s="156">
        <f>'Taux de recours'!T26-'Taux de recours'!T25</f>
        <v>-0.64206742355828261</v>
      </c>
      <c r="U26" s="152">
        <f>'Taux de recours'!U26-'Taux de recours'!U25</f>
        <v>0.13388429685130721</v>
      </c>
      <c r="V26" s="144">
        <f>'Taux de recours'!V26-'Taux de recours'!V25</f>
        <v>0.192923891868368</v>
      </c>
      <c r="W26" s="156">
        <f>'Taux de recours'!W26-'Taux de recours'!W25</f>
        <v>0.36446077338516769</v>
      </c>
      <c r="X26" s="156">
        <f>'Taux de recours'!X26-'Taux de recours'!X25</f>
        <v>0.6484563288151417</v>
      </c>
      <c r="Y26" s="152">
        <f>'Taux de recours'!Y26-'Taux de recours'!Y25</f>
        <v>7.2098116147119695E-2</v>
      </c>
      <c r="Z26" s="144">
        <f>'Taux de recours'!Z26-'Taux de recours'!Z25</f>
        <v>4.9758524287272898E-2</v>
      </c>
      <c r="AA26" s="156">
        <f>'Taux de recours'!AA26-'Taux de recours'!AA25</f>
        <v>-0.33925775667734337</v>
      </c>
      <c r="AB26" s="156">
        <f>'Taux de recours'!AB26-'Taux de recours'!AB25</f>
        <v>0.28706492336003109</v>
      </c>
      <c r="AC26" s="152">
        <f>'Taux de recours'!AC26-'Taux de recours'!AC25</f>
        <v>9.8059325553450649E-2</v>
      </c>
      <c r="AD26" s="144">
        <f>'Taux de recours'!AD26-'Taux de recours'!AD25</f>
        <v>1.3360386041308292E-2</v>
      </c>
      <c r="AE26" s="156">
        <f>'Taux de recours'!AE26-'Taux de recours'!AE25</f>
        <v>3.3246504686564649E-2</v>
      </c>
      <c r="AF26" s="156">
        <f>'Taux de recours'!AF26-'Taux de recours'!AF25</f>
        <v>-5.289401178605857E-2</v>
      </c>
      <c r="AG26" s="152">
        <f>'Taux de recours'!AG26-'Taux de recours'!AG25</f>
        <v>3.6653601402018232E-2</v>
      </c>
      <c r="AH26" s="37" t="str">
        <f t="shared" si="0"/>
        <v>T3 2005</v>
      </c>
      <c r="AI26" s="144">
        <f>'Taux de recours'!B26-'Taux de recours'!B22</f>
        <v>0.2001676685744429</v>
      </c>
      <c r="AJ26" s="156">
        <f>'Taux de recours'!C26-'Taux de recours'!C22</f>
        <v>6.4371814541508421E-2</v>
      </c>
      <c r="AK26" s="156">
        <f>'Taux de recours'!D26-'Taux de recours'!D22</f>
        <v>0.93190314146907482</v>
      </c>
      <c r="AL26" s="152">
        <f>'Taux de recours'!E26-'Taux de recours'!E22</f>
        <v>0.17391577526868973</v>
      </c>
      <c r="AM26" s="144">
        <f>'Taux de recours'!F26-'Taux de recours'!F22</f>
        <v>6.978908133657491E-2</v>
      </c>
      <c r="AN26" s="156">
        <f>'Taux de recours'!G26-'Taux de recours'!G22</f>
        <v>-0.1693014865576874</v>
      </c>
      <c r="AO26" s="156">
        <f>'Taux de recours'!H26-'Taux de recours'!H22</f>
        <v>0.23096950577715525</v>
      </c>
      <c r="AP26" s="152">
        <f>'Taux de recours'!I26-'Taux de recours'!I22</f>
        <v>7.319303558570267E-2</v>
      </c>
      <c r="AQ26" s="144">
        <f>'Taux de recours'!J26-'Taux de recours'!J22</f>
        <v>-0.23704943929953615</v>
      </c>
      <c r="AR26" s="156">
        <f>'Taux de recours'!K26-'Taux de recours'!K22</f>
        <v>-2.1322353726449146</v>
      </c>
      <c r="AS26" s="156">
        <f>'Taux de recours'!L26-'Taux de recours'!L22</f>
        <v>7.5339463004695517E-3</v>
      </c>
      <c r="AT26" s="152">
        <f>'Taux de recours'!M26-'Taux de recours'!M22</f>
        <v>0.10571756300332913</v>
      </c>
      <c r="AU26" s="144">
        <f>'Taux de recours'!N26-'Taux de recours'!N22</f>
        <v>0.30423477676896327</v>
      </c>
      <c r="AV26" s="156">
        <f>'Taux de recours'!O26-'Taux de recours'!O22</f>
        <v>0.31525936318018211</v>
      </c>
      <c r="AW26" s="156">
        <f>'Taux de recours'!P26-'Taux de recours'!P22</f>
        <v>1.7737985049801228</v>
      </c>
      <c r="AX26" s="152">
        <f>'Taux de recours'!Q26-'Taux de recours'!Q22</f>
        <v>-4.786442724141976E-2</v>
      </c>
      <c r="AY26" s="144">
        <f>'Taux de recours'!R26-'Taux de recours'!R22</f>
        <v>-9.158642133397743E-2</v>
      </c>
      <c r="AZ26" s="156">
        <f>'Taux de recours'!S26-'Taux de recours'!S22</f>
        <v>-0.63602951935447649</v>
      </c>
      <c r="BA26" s="156">
        <f>'Taux de recours'!T26-'Taux de recours'!T22</f>
        <v>-0.93545887454615162</v>
      </c>
      <c r="BB26" s="152">
        <f>'Taux de recours'!U26-'Taux de recours'!U22</f>
        <v>0.1114765476236308</v>
      </c>
      <c r="BC26" s="144">
        <f>'Taux de recours'!V26-'Taux de recours'!V22</f>
        <v>0.21105604325391214</v>
      </c>
      <c r="BD26" s="156">
        <f>'Taux de recours'!W26-'Taux de recours'!W22</f>
        <v>0.20699239721899776</v>
      </c>
      <c r="BE26" s="156">
        <f>'Taux de recours'!X26-'Taux de recours'!X22</f>
        <v>1.0181474219857556</v>
      </c>
      <c r="BF26" s="152">
        <f>'Taux de recours'!Y26-'Taux de recours'!Y22</f>
        <v>4.0874814871267651E-2</v>
      </c>
      <c r="BG26" s="144">
        <f>'Taux de recours'!Z26-'Taux de recours'!Z22</f>
        <v>-7.4210454321885777E-3</v>
      </c>
      <c r="BH26" s="156">
        <f>'Taux de recours'!AA26-'Taux de recours'!AA22</f>
        <v>-0.43022421953388523</v>
      </c>
      <c r="BI26" s="156">
        <f>'Taux de recours'!AB26-'Taux de recours'!AB22</f>
        <v>-0.47029329038139345</v>
      </c>
      <c r="BJ26" s="152">
        <f>'Taux de recours'!AC26-'Taux de recours'!AC22</f>
        <v>0.13830210754190386</v>
      </c>
      <c r="BK26" s="144">
        <f>'Taux de recours'!AD26-'Taux de recours'!AD22</f>
        <v>1.6823851485977315E-2</v>
      </c>
      <c r="BL26" s="156">
        <f>'Taux de recours'!AE26-'Taux de recours'!AE22</f>
        <v>-0.18604570287542188</v>
      </c>
      <c r="BM26" s="156">
        <f>'Taux de recours'!AF26-'Taux de recours'!AF22</f>
        <v>0.72788491338313044</v>
      </c>
      <c r="BN26" s="152">
        <f>'Taux de recours'!AG26-'Taux de recours'!AG22</f>
        <v>4.1855432137218873E-2</v>
      </c>
    </row>
    <row r="27" spans="1:66" s="148" customFormat="1" x14ac:dyDescent="0.25">
      <c r="A27" s="98" t="str">
        <f>[1]TrimPaca!A34</f>
        <v>T4 2005</v>
      </c>
      <c r="B27" s="143">
        <f>'Taux de recours'!B27-'Taux de recours'!B26</f>
        <v>0.10769912806388682</v>
      </c>
      <c r="C27" s="155">
        <f>'Taux de recours'!C27-'Taux de recours'!C26</f>
        <v>0.2303068966309878</v>
      </c>
      <c r="D27" s="155">
        <f>'Taux de recours'!D27-'Taux de recours'!D26</f>
        <v>0.28229986989572886</v>
      </c>
      <c r="E27" s="151">
        <f>'Taux de recours'!E27-'Taux de recours'!E26</f>
        <v>3.2600561053960586E-2</v>
      </c>
      <c r="F27" s="143">
        <f>'Taux de recours'!F27-'Taux de recours'!F26</f>
        <v>0.10741135204335173</v>
      </c>
      <c r="G27" s="155">
        <f>'Taux de recours'!G27-'Taux de recours'!G26</f>
        <v>0.20351319556275627</v>
      </c>
      <c r="H27" s="155">
        <f>'Taux de recours'!H27-'Taux de recours'!H26</f>
        <v>0.33251266470220031</v>
      </c>
      <c r="I27" s="151">
        <f>'Taux de recours'!I27-'Taux de recours'!I26</f>
        <v>3.8561126510102239E-2</v>
      </c>
      <c r="J27" s="143">
        <f>'Taux de recours'!J27-'Taux de recours'!J26</f>
        <v>-6.9437237318720424E-2</v>
      </c>
      <c r="K27" s="155">
        <f>'Taux de recours'!K27-'Taux de recours'!K26</f>
        <v>1.1508923316558741</v>
      </c>
      <c r="L27" s="155">
        <f>'Taux de recours'!L27-'Taux de recours'!L26</f>
        <v>-0.86771533511452503</v>
      </c>
      <c r="M27" s="151">
        <f>'Taux de recours'!M27-'Taux de recours'!M26</f>
        <v>-0.15363102619555957</v>
      </c>
      <c r="N27" s="143">
        <f>'Taux de recours'!N27-'Taux de recours'!N26</f>
        <v>2.5350890806707937E-4</v>
      </c>
      <c r="O27" s="155">
        <f>'Taux de recours'!O27-'Taux de recours'!O26</f>
        <v>9.0958010203217476E-2</v>
      </c>
      <c r="P27" s="155">
        <f>'Taux de recours'!P27-'Taux de recours'!P26</f>
        <v>-1.3274631307588489</v>
      </c>
      <c r="Q27" s="151">
        <f>'Taux de recours'!Q27-'Taux de recours'!Q26</f>
        <v>0.25984634315930394</v>
      </c>
      <c r="R27" s="143">
        <f>'Taux de recours'!R27-'Taux de recours'!R26</f>
        <v>-1.4954013994304294E-2</v>
      </c>
      <c r="S27" s="155">
        <f>'Taux de recours'!S27-'Taux de recours'!S26</f>
        <v>0.12537918135662718</v>
      </c>
      <c r="T27" s="155">
        <f>'Taux de recours'!T27-'Taux de recours'!T26</f>
        <v>0.18498716980544749</v>
      </c>
      <c r="U27" s="151">
        <f>'Taux de recours'!U27-'Taux de recours'!U26</f>
        <v>-8.3803347125683159E-2</v>
      </c>
      <c r="V27" s="143">
        <f>'Taux de recours'!V27-'Taux de recours'!V26</f>
        <v>0.16601755203314106</v>
      </c>
      <c r="W27" s="155">
        <f>'Taux de recours'!W27-'Taux de recours'!W26</f>
        <v>1.8335660534928522E-2</v>
      </c>
      <c r="X27" s="155">
        <f>'Taux de recours'!X27-'Taux de recours'!X26</f>
        <v>0.56437751556215332</v>
      </c>
      <c r="Y27" s="151">
        <f>'Taux de recours'!Y27-'Taux de recours'!Y26</f>
        <v>0.13483616248845354</v>
      </c>
      <c r="Z27" s="143">
        <f>'Taux de recours'!Z27-'Taux de recours'!Z26</f>
        <v>0.15036034342539972</v>
      </c>
      <c r="AA27" s="155">
        <f>'Taux de recours'!AA27-'Taux de recours'!AA26</f>
        <v>0.44316218751987035</v>
      </c>
      <c r="AB27" s="155">
        <f>'Taux de recours'!AB27-'Taux de recours'!AB26</f>
        <v>0.61754310077828478</v>
      </c>
      <c r="AC27" s="151">
        <f>'Taux de recours'!AC27-'Taux de recours'!AC26</f>
        <v>-3.486944875110698E-3</v>
      </c>
      <c r="AD27" s="143">
        <f>'Taux de recours'!AD27-'Taux de recours'!AD26</f>
        <v>0.13354381794334103</v>
      </c>
      <c r="AE27" s="155">
        <f>'Taux de recours'!AE27-'Taux de recours'!AE26</f>
        <v>0.51518556783541314</v>
      </c>
      <c r="AF27" s="155">
        <f>'Taux de recours'!AF27-'Taux de recours'!AF26</f>
        <v>0.29312947800427658</v>
      </c>
      <c r="AG27" s="151">
        <f>'Taux de recours'!AG27-'Taux de recours'!AG26</f>
        <v>-2.2915500384198539E-2</v>
      </c>
      <c r="AH27" s="98" t="str">
        <f t="shared" si="0"/>
        <v>T4 2005</v>
      </c>
      <c r="AI27" s="143">
        <f>'Taux de recours'!B27-'Taux de recours'!B23</f>
        <v>0.21198328780576103</v>
      </c>
      <c r="AJ27" s="155">
        <f>'Taux de recours'!C27-'Taux de recours'!C23</f>
        <v>0.1649326556214783</v>
      </c>
      <c r="AK27" s="155">
        <f>'Taux de recours'!D27-'Taux de recours'!D23</f>
        <v>0.7949169406877612</v>
      </c>
      <c r="AL27" s="151">
        <f>'Taux de recours'!E27-'Taux de recours'!E23</f>
        <v>0.16241735375263944</v>
      </c>
      <c r="AM27" s="143">
        <f>'Taux de recours'!F27-'Taux de recours'!F23</f>
        <v>0.14134329718572802</v>
      </c>
      <c r="AN27" s="155">
        <f>'Taux de recours'!G27-'Taux de recours'!G23</f>
        <v>-6.1577433082174338E-2</v>
      </c>
      <c r="AO27" s="155">
        <f>'Taux de recours'!H27-'Taux de recours'!H23</f>
        <v>0.26632009821537572</v>
      </c>
      <c r="AP27" s="151">
        <f>'Taux de recours'!I27-'Taux de recours'!I23</f>
        <v>0.1337469008703005</v>
      </c>
      <c r="AQ27" s="143">
        <f>'Taux de recours'!J27-'Taux de recours'!J23</f>
        <v>-0.37654457716995315</v>
      </c>
      <c r="AR27" s="155">
        <f>'Taux de recours'!K27-'Taux de recours'!K23</f>
        <v>-6.6311726476333099E-2</v>
      </c>
      <c r="AS27" s="155">
        <f>'Taux de recours'!L27-'Taux de recours'!L23</f>
        <v>-1.3954594891505323</v>
      </c>
      <c r="AT27" s="151">
        <f>'Taux de recours'!M27-'Taux de recours'!M23</f>
        <v>-0.26779549563084903</v>
      </c>
      <c r="AU27" s="143">
        <f>'Taux de recours'!N27-'Taux de recours'!N23</f>
        <v>0.27563662776550268</v>
      </c>
      <c r="AV27" s="155">
        <f>'Taux de recours'!O27-'Taux de recours'!O23</f>
        <v>1.422124705127215</v>
      </c>
      <c r="AW27" s="155">
        <f>'Taux de recours'!P27-'Taux de recours'!P23</f>
        <v>8.4188281803807996E-2</v>
      </c>
      <c r="AX27" s="151">
        <f>'Taux de recours'!Q27-'Taux de recours'!Q23</f>
        <v>0.15093608037536077</v>
      </c>
      <c r="AY27" s="143">
        <f>'Taux de recours'!R27-'Taux de recours'!R23</f>
        <v>-8.6385197136122471E-2</v>
      </c>
      <c r="AZ27" s="155">
        <f>'Taux de recours'!S27-'Taux de recours'!S23</f>
        <v>-0.40025091686026748</v>
      </c>
      <c r="BA27" s="155">
        <f>'Taux de recours'!T27-'Taux de recours'!T23</f>
        <v>-0.66582199792844143</v>
      </c>
      <c r="BB27" s="151">
        <f>'Taux de recours'!U27-'Taux de recours'!U23</f>
        <v>3.5801753295352512E-3</v>
      </c>
      <c r="BC27" s="143">
        <f>'Taux de recours'!V27-'Taux de recours'!V23</f>
        <v>0.28657152028307253</v>
      </c>
      <c r="BD27" s="155">
        <f>'Taux de recours'!W27-'Taux de recours'!W23</f>
        <v>7.4156897892627249E-2</v>
      </c>
      <c r="BE27" s="155">
        <f>'Taux de recours'!X27-'Taux de recours'!X23</f>
        <v>0.62923699300921498</v>
      </c>
      <c r="BF27" s="151">
        <f>'Taux de recours'!Y27-'Taux de recours'!Y23</f>
        <v>0.23903015080924783</v>
      </c>
      <c r="BG27" s="143">
        <f>'Taux de recours'!Z27-'Taux de recours'!Z23</f>
        <v>0.18527606094482563</v>
      </c>
      <c r="BH27" s="155">
        <f>'Taux de recours'!AA27-'Taux de recours'!AA23</f>
        <v>-0.34364012441506819</v>
      </c>
      <c r="BI27" s="155">
        <f>'Taux de recours'!AB27-'Taux de recours'!AB23</f>
        <v>0.62879991742920538</v>
      </c>
      <c r="BJ27" s="151">
        <f>'Taux de recours'!AC27-'Taux de recours'!AC23</f>
        <v>0.16667999143819878</v>
      </c>
      <c r="BK27" s="143">
        <f>'Taux de recours'!AD27-'Taux de recours'!AD23</f>
        <v>8.9362778930441422E-2</v>
      </c>
      <c r="BL27" s="155">
        <f>'Taux de recours'!AE27-'Taux de recours'!AE23</f>
        <v>7.2076001334057338E-2</v>
      </c>
      <c r="BM27" s="155">
        <f>'Taux de recours'!AF27-'Taux de recours'!AF23</f>
        <v>0.96959820922956652</v>
      </c>
      <c r="BN27" s="151">
        <f>'Taux de recours'!AG27-'Taux de recours'!AG23</f>
        <v>3.2666716933287265E-2</v>
      </c>
    </row>
    <row r="28" spans="1:66" s="148" customFormat="1" x14ac:dyDescent="0.25">
      <c r="A28" s="37" t="str">
        <f>[1]TrimPaca!A35</f>
        <v>T1 2006</v>
      </c>
      <c r="B28" s="144">
        <f>'Taux de recours'!B28-'Taux de recours'!B27</f>
        <v>-8.6209659009337969E-2</v>
      </c>
      <c r="C28" s="156">
        <f>'Taux de recours'!C28-'Taux de recours'!C27</f>
        <v>-0.10614831803333491</v>
      </c>
      <c r="D28" s="156">
        <f>'Taux de recours'!D28-'Taux de recours'!D27</f>
        <v>-0.31708495099873346</v>
      </c>
      <c r="E28" s="152">
        <f>'Taux de recours'!E28-'Taux de recours'!E27</f>
        <v>-4.3167081122475803E-2</v>
      </c>
      <c r="F28" s="144">
        <f>'Taux de recours'!F28-'Taux de recours'!F27</f>
        <v>-8.2381512303926208E-3</v>
      </c>
      <c r="G28" s="156">
        <f>'Taux de recours'!G28-'Taux de recours'!G27</f>
        <v>2.5696460763851015E-2</v>
      </c>
      <c r="H28" s="156">
        <f>'Taux de recours'!H28-'Taux de recours'!H27</f>
        <v>0.21292057790059715</v>
      </c>
      <c r="I28" s="152">
        <f>'Taux de recours'!I28-'Taux de recours'!I27</f>
        <v>-5.0234550224854679E-2</v>
      </c>
      <c r="J28" s="144">
        <f>'Taux de recours'!J28-'Taux de recours'!J27</f>
        <v>0.77009362979982621</v>
      </c>
      <c r="K28" s="156">
        <f>'Taux de recours'!K28-'Taux de recours'!K27</f>
        <v>1.4332417676436968</v>
      </c>
      <c r="L28" s="156">
        <f>'Taux de recours'!L28-'Taux de recours'!L27</f>
        <v>2.5437478011653916</v>
      </c>
      <c r="M28" s="152">
        <f>'Taux de recours'!M28-'Taux de recours'!M27</f>
        <v>0.12445843625435904</v>
      </c>
      <c r="N28" s="144">
        <f>'Taux de recours'!N28-'Taux de recours'!N27</f>
        <v>4.2908997837583174E-2</v>
      </c>
      <c r="O28" s="156">
        <f>'Taux de recours'!O28-'Taux de recours'!O27</f>
        <v>5.9519065012700434E-2</v>
      </c>
      <c r="P28" s="156">
        <f>'Taux de recours'!P28-'Taux de recours'!P27</f>
        <v>0.93626768036458419</v>
      </c>
      <c r="Q28" s="152">
        <f>'Taux de recours'!Q28-'Taux de recours'!Q27</f>
        <v>-0.19432585108109335</v>
      </c>
      <c r="R28" s="144">
        <f>'Taux de recours'!R28-'Taux de recours'!R27</f>
        <v>1.6679858322500074E-2</v>
      </c>
      <c r="S28" s="156">
        <f>'Taux de recours'!S28-'Taux de recours'!S27</f>
        <v>-0.10797045661264182</v>
      </c>
      <c r="T28" s="156">
        <f>'Taux de recours'!T28-'Taux de recours'!T27</f>
        <v>0.11517379856085874</v>
      </c>
      <c r="U28" s="152">
        <f>'Taux de recours'!U28-'Taux de recours'!U27</f>
        <v>5.7968188847723701E-2</v>
      </c>
      <c r="V28" s="144">
        <f>'Taux de recours'!V28-'Taux de recours'!V27</f>
        <v>-0.11162427005867936</v>
      </c>
      <c r="W28" s="156">
        <f>'Taux de recours'!W28-'Taux de recours'!W27</f>
        <v>-0.12412283752445319</v>
      </c>
      <c r="X28" s="156">
        <f>'Taux de recours'!X28-'Taux de recours'!X27</f>
        <v>4.5788563439529639E-2</v>
      </c>
      <c r="Y28" s="152">
        <f>'Taux de recours'!Y28-'Taux de recours'!Y27</f>
        <v>-0.14271954697449174</v>
      </c>
      <c r="Z28" s="144">
        <f>'Taux de recours'!Z28-'Taux de recours'!Z27</f>
        <v>4.9644666253457537E-2</v>
      </c>
      <c r="AA28" s="156">
        <f>'Taux de recours'!AA28-'Taux de recours'!AA27</f>
        <v>-4.989921137962483E-2</v>
      </c>
      <c r="AB28" s="156">
        <f>'Taux de recours'!AB28-'Taux de recours'!AB27</f>
        <v>0.29923682812331975</v>
      </c>
      <c r="AC28" s="152">
        <f>'Taux de recours'!AC28-'Taux de recours'!AC27</f>
        <v>-1.2606463427008885E-2</v>
      </c>
      <c r="AD28" s="144">
        <f>'Taux de recours'!AD28-'Taux de recours'!AD27</f>
        <v>6.640474082676695E-2</v>
      </c>
      <c r="AE28" s="156">
        <f>'Taux de recours'!AE28-'Taux de recours'!AE27</f>
        <v>0.47702639832698424</v>
      </c>
      <c r="AF28" s="156">
        <f>'Taux de recours'!AF28-'Taux de recours'!AF27</f>
        <v>-0.23135212613907896</v>
      </c>
      <c r="AG28" s="152">
        <f>'Taux de recours'!AG28-'Taux de recours'!AG27</f>
        <v>6.3869704778203307E-3</v>
      </c>
      <c r="AH28" s="37" t="str">
        <f t="shared" si="0"/>
        <v>T1 2006</v>
      </c>
      <c r="AI28" s="144">
        <f>'Taux de recours'!B28-'Taux de recours'!B24</f>
        <v>0.13496754527374533</v>
      </c>
      <c r="AJ28" s="156">
        <f>'Taux de recours'!C28-'Taux de recours'!C24</f>
        <v>0.25827777832989884</v>
      </c>
      <c r="AK28" s="156">
        <f>'Taux de recours'!D28-'Taux de recours'!D24</f>
        <v>0.41887669282399997</v>
      </c>
      <c r="AL28" s="152">
        <f>'Taux de recours'!E28-'Taux de recours'!E24</f>
        <v>5.1821361496297902E-2</v>
      </c>
      <c r="AM28" s="144">
        <f>'Taux de recours'!F28-'Taux de recours'!F24</f>
        <v>0.10339438083261454</v>
      </c>
      <c r="AN28" s="156">
        <f>'Taux de recours'!G28-'Taux de recours'!G24</f>
        <v>7.3933267417602977E-2</v>
      </c>
      <c r="AO28" s="156">
        <f>'Taux de recours'!H28-'Taux de recours'!H24</f>
        <v>0.63619841048772585</v>
      </c>
      <c r="AP28" s="152">
        <f>'Taux de recours'!I28-'Taux de recours'!I24</f>
        <v>1.2026594451073347E-3</v>
      </c>
      <c r="AQ28" s="144">
        <f>'Taux de recours'!J28-'Taux de recours'!J24</f>
        <v>0.64529479272481716</v>
      </c>
      <c r="AR28" s="156">
        <f>'Taux de recours'!K28-'Taux de recours'!K24</f>
        <v>2.1500084975629168</v>
      </c>
      <c r="AS28" s="156">
        <f>'Taux de recours'!L28-'Taux de recours'!L24</f>
        <v>1.6169573614050119</v>
      </c>
      <c r="AT28" s="152">
        <f>'Taux de recours'!M28-'Taux de recours'!M24</f>
        <v>2.447108506722695E-2</v>
      </c>
      <c r="AU28" s="144">
        <f>'Taux de recours'!N28-'Taux de recours'!N24</f>
        <v>0.35832818056114779</v>
      </c>
      <c r="AV28" s="156">
        <f>'Taux de recours'!O28-'Taux de recours'!O24</f>
        <v>1.1427564689513536</v>
      </c>
      <c r="AW28" s="156">
        <f>'Taux de recours'!P28-'Taux de recours'!P24</f>
        <v>1.2776001078756956</v>
      </c>
      <c r="AX28" s="152">
        <f>'Taux de recours'!Q28-'Taux de recours'!Q24</f>
        <v>-4.0596627829777354E-2</v>
      </c>
      <c r="AY28" s="144">
        <f>'Taux de recours'!R28-'Taux de recours'!R24</f>
        <v>-0.2024516310170994</v>
      </c>
      <c r="AZ28" s="156">
        <f>'Taux de recours'!S28-'Taux de recours'!S24</f>
        <v>-0.6224681305985369</v>
      </c>
      <c r="BA28" s="156">
        <f>'Taux de recours'!T28-'Taux de recours'!T24</f>
        <v>-1.5904793798972499</v>
      </c>
      <c r="BB28" s="152">
        <f>'Taux de recours'!U28-'Taux de recours'!U24</f>
        <v>7.6294169301051484E-2</v>
      </c>
      <c r="BC28" s="144">
        <f>'Taux de recours'!V28-'Taux de recours'!V24</f>
        <v>0.15050975551216217</v>
      </c>
      <c r="BD28" s="156">
        <f>'Taux de recours'!W28-'Taux de recours'!W24</f>
        <v>-2.1968712383267253E-2</v>
      </c>
      <c r="BE28" s="156">
        <f>'Taux de recours'!X28-'Taux de recours'!X24</f>
        <v>1.6299135619195315</v>
      </c>
      <c r="BF28" s="152">
        <f>'Taux de recours'!Y28-'Taux de recours'!Y24</f>
        <v>-6.4985904153709972E-2</v>
      </c>
      <c r="BG28" s="144">
        <f>'Taux de recours'!Z28-'Taux de recours'!Z24</f>
        <v>0.24145173289330568</v>
      </c>
      <c r="BH28" s="156">
        <f>'Taux de recours'!AA28-'Taux de recours'!AA24</f>
        <v>0.3293298336328645</v>
      </c>
      <c r="BI28" s="156">
        <f>'Taux de recours'!AB28-'Taux de recours'!AB24</f>
        <v>0.88802531138626861</v>
      </c>
      <c r="BJ28" s="152">
        <f>'Taux de recours'!AC28-'Taux de recours'!AC24</f>
        <v>4.9198050501080726E-2</v>
      </c>
      <c r="BK28" s="144">
        <f>'Taux de recours'!AD28-'Taux de recours'!AD24</f>
        <v>0.19303007397889882</v>
      </c>
      <c r="BL28" s="156">
        <f>'Taux de recours'!AE28-'Taux de recours'!AE24</f>
        <v>0.53088782822568525</v>
      </c>
      <c r="BM28" s="156">
        <f>'Taux de recours'!AF28-'Taux de recours'!AF24</f>
        <v>0.89952999001132206</v>
      </c>
      <c r="BN28" s="152">
        <f>'Taux de recours'!AG28-'Taux de recours'!AG24</f>
        <v>8.0040624195192311E-3</v>
      </c>
    </row>
    <row r="29" spans="1:66" s="148" customFormat="1" x14ac:dyDescent="0.25">
      <c r="A29" s="37" t="str">
        <f>[1]TrimPaca!A36</f>
        <v>T2 2006</v>
      </c>
      <c r="B29" s="144">
        <f>'Taux de recours'!B29-'Taux de recours'!B28</f>
        <v>0.16755401350816079</v>
      </c>
      <c r="C29" s="156">
        <f>'Taux de recours'!C29-'Taux de recours'!C28</f>
        <v>0.46477988108568447</v>
      </c>
      <c r="D29" s="156">
        <f>'Taux de recours'!D29-'Taux de recours'!D28</f>
        <v>0.11527903846306664</v>
      </c>
      <c r="E29" s="152">
        <f>'Taux de recours'!E29-'Taux de recours'!E28</f>
        <v>6.0316588783789316E-2</v>
      </c>
      <c r="F29" s="144">
        <f>'Taux de recours'!F29-'Taux de recours'!F28</f>
        <v>3.1001456636495117E-2</v>
      </c>
      <c r="G29" s="156">
        <f>'Taux de recours'!G29-'Taux de recours'!G28</f>
        <v>0.26330022926026686</v>
      </c>
      <c r="H29" s="156">
        <f>'Taux de recours'!H29-'Taux de recours'!H28</f>
        <v>-0.13059770668817983</v>
      </c>
      <c r="I29" s="152">
        <f>'Taux de recours'!I29-'Taux de recours'!I28</f>
        <v>-1.569873899389318E-2</v>
      </c>
      <c r="J29" s="144">
        <f>'Taux de recours'!J29-'Taux de recours'!J28</f>
        <v>0.53622348153086108</v>
      </c>
      <c r="K29" s="156">
        <f>'Taux de recours'!K29-'Taux de recours'!K28</f>
        <v>1.4330836591573597</v>
      </c>
      <c r="L29" s="156">
        <f>'Taux de recours'!L29-'Taux de recours'!L28</f>
        <v>0.75712148736085894</v>
      </c>
      <c r="M29" s="152">
        <f>'Taux de recours'!M29-'Taux de recours'!M28</f>
        <v>0.1559999774431835</v>
      </c>
      <c r="N29" s="144">
        <f>'Taux de recours'!N29-'Taux de recours'!N28</f>
        <v>0.28500164207914525</v>
      </c>
      <c r="O29" s="156">
        <f>'Taux de recours'!O29-'Taux de recours'!O28</f>
        <v>0.12098719918954881</v>
      </c>
      <c r="P29" s="156">
        <f>'Taux de recours'!P29-'Taux de recours'!P28</f>
        <v>1.0547473604735398</v>
      </c>
      <c r="Q29" s="152">
        <f>'Taux de recours'!Q29-'Taux de recours'!Q28</f>
        <v>0.11816761755652594</v>
      </c>
      <c r="R29" s="144">
        <f>'Taux de recours'!R29-'Taux de recours'!R28</f>
        <v>-0.10060236392780331</v>
      </c>
      <c r="S29" s="156">
        <f>'Taux de recours'!S29-'Taux de recours'!S28</f>
        <v>-3.8338430712058447E-2</v>
      </c>
      <c r="T29" s="156">
        <f>'Taux de recours'!T29-'Taux de recours'!T28</f>
        <v>-0.77466443465685764</v>
      </c>
      <c r="U29" s="152">
        <f>'Taux de recours'!U29-'Taux de recours'!U28</f>
        <v>-3.6453232330865504E-2</v>
      </c>
      <c r="V29" s="144">
        <f>'Taux de recours'!V29-'Taux de recours'!V28</f>
        <v>9.9024277926931692E-2</v>
      </c>
      <c r="W29" s="156">
        <f>'Taux de recours'!W29-'Taux de recours'!W28</f>
        <v>0.53338031094726457</v>
      </c>
      <c r="X29" s="156">
        <f>'Taux de recours'!X29-'Taux de recours'!X28</f>
        <v>0.23492247295785873</v>
      </c>
      <c r="Y29" s="152">
        <f>'Taux de recours'!Y29-'Taux de recours'!Y28</f>
        <v>-6.6053350958989343E-2</v>
      </c>
      <c r="Z29" s="144">
        <f>'Taux de recours'!Z29-'Taux de recours'!Z28</f>
        <v>-0.13622086905597097</v>
      </c>
      <c r="AA29" s="156">
        <f>'Taux de recours'!AA29-'Taux de recours'!AA28</f>
        <v>-0.17225366790420438</v>
      </c>
      <c r="AB29" s="156">
        <f>'Taux de recours'!AB29-'Taux de recours'!AB28</f>
        <v>-0.35407329331453141</v>
      </c>
      <c r="AC29" s="152">
        <f>'Taux de recours'!AC29-'Taux de recours'!AC28</f>
        <v>-8.3643649652389462E-2</v>
      </c>
      <c r="AD29" s="144">
        <f>'Taux de recours'!AD29-'Taux de recours'!AD28</f>
        <v>0.13097652898301249</v>
      </c>
      <c r="AE29" s="156">
        <f>'Taux de recours'!AE29-'Taux de recours'!AE28</f>
        <v>-4.7750929808541898E-2</v>
      </c>
      <c r="AF29" s="156">
        <f>'Taux de recours'!AF29-'Taux de recours'!AF28</f>
        <v>-0.45253847019000126</v>
      </c>
      <c r="AG29" s="152">
        <f>'Taux de recours'!AG29-'Taux de recours'!AG28</f>
        <v>0.28679896171374319</v>
      </c>
      <c r="AH29" s="37" t="str">
        <f t="shared" si="0"/>
        <v>T2 2006</v>
      </c>
      <c r="AI29" s="144">
        <f>'Taux de recours'!B29-'Taux de recours'!B25</f>
        <v>0.26104473765432568</v>
      </c>
      <c r="AJ29" s="156">
        <f>'Taux de recours'!C29-'Taux de recours'!C25</f>
        <v>0.72867815931696445</v>
      </c>
      <c r="AK29" s="156">
        <f>'Taux de recours'!D29-'Taux de recours'!D25</f>
        <v>0.28285410089480223</v>
      </c>
      <c r="AL29" s="152">
        <f>'Taux de recours'!E29-'Taux de recours'!E25</f>
        <v>7.8020758138491297E-2</v>
      </c>
      <c r="AM29" s="144">
        <f>'Taux de recours'!F29-'Taux de recours'!F25</f>
        <v>0.23042950302181842</v>
      </c>
      <c r="AN29" s="156">
        <f>'Taux de recours'!G29-'Taux de recours'!G25</f>
        <v>0.56961920956624112</v>
      </c>
      <c r="AO29" s="156">
        <f>'Taux de recours'!H29-'Taux de recours'!H25</f>
        <v>0.58962788066743421</v>
      </c>
      <c r="AP29" s="152">
        <f>'Taux de recours'!I29-'Taux de recours'!I25</f>
        <v>6.0082311867577509E-2</v>
      </c>
      <c r="AQ29" s="144">
        <f>'Taux de recours'!J29-'Taux de recours'!J25</f>
        <v>1.2342708855662812</v>
      </c>
      <c r="AR29" s="156">
        <f>'Taux de recours'!K29-'Taux de recours'!K25</f>
        <v>3.6740472978975918</v>
      </c>
      <c r="AS29" s="156">
        <f>'Taux de recours'!L29-'Taux de recours'!L25</f>
        <v>2.0686796099806806</v>
      </c>
      <c r="AT29" s="152">
        <f>'Taux de recours'!M29-'Taux de recours'!M25</f>
        <v>0.33521763287008954</v>
      </c>
      <c r="AU29" s="144">
        <f>'Taux de recours'!N29-'Taux de recours'!N25</f>
        <v>0.47229083048473308</v>
      </c>
      <c r="AV29" s="156">
        <f>'Taux de recours'!O29-'Taux de recours'!O25</f>
        <v>0.58579188820733741</v>
      </c>
      <c r="AW29" s="156">
        <f>'Taux de recours'!P29-'Taux de recours'!P25</f>
        <v>1.5693464018627274</v>
      </c>
      <c r="AX29" s="152">
        <f>'Taux de recours'!Q29-'Taux de recours'!Q25</f>
        <v>0.11650621085097468</v>
      </c>
      <c r="AY29" s="144">
        <f>'Taux de recours'!R29-'Taux de recours'!R25</f>
        <v>-8.2390746125218239E-2</v>
      </c>
      <c r="AZ29" s="156">
        <f>'Taux de recours'!S29-'Taux de recours'!S25</f>
        <v>-0.2730745308769551</v>
      </c>
      <c r="BA29" s="156">
        <f>'Taux de recours'!T29-'Taux de recours'!T25</f>
        <v>-1.116570889848834</v>
      </c>
      <c r="BB29" s="152">
        <f>'Taux de recours'!U29-'Taux de recours'!U25</f>
        <v>7.1595906242482243E-2</v>
      </c>
      <c r="BC29" s="144">
        <f>'Taux de recours'!V29-'Taux de recours'!V25</f>
        <v>0.34634145176976139</v>
      </c>
      <c r="BD29" s="156">
        <f>'Taux de recours'!W29-'Taux de recours'!W25</f>
        <v>0.79205390734290759</v>
      </c>
      <c r="BE29" s="156">
        <f>'Taux de recours'!X29-'Taux de recours'!X25</f>
        <v>1.4935448807746834</v>
      </c>
      <c r="BF29" s="152">
        <f>'Taux de recours'!Y29-'Taux de recours'!Y25</f>
        <v>-1.8386192979078508E-3</v>
      </c>
      <c r="BG29" s="144">
        <f>'Taux de recours'!Z29-'Taux de recours'!Z25</f>
        <v>0.11354266491015919</v>
      </c>
      <c r="BH29" s="156">
        <f>'Taux de recours'!AA29-'Taux de recours'!AA25</f>
        <v>-0.11824844844130222</v>
      </c>
      <c r="BI29" s="156">
        <f>'Taux de recours'!AB29-'Taux de recours'!AB25</f>
        <v>0.84977155894710421</v>
      </c>
      <c r="BJ29" s="152">
        <f>'Taux de recours'!AC29-'Taux de recours'!AC25</f>
        <v>-1.6777324010583961E-3</v>
      </c>
      <c r="BK29" s="144">
        <f>'Taux de recours'!AD29-'Taux de recours'!AD25</f>
        <v>0.34428547379442875</v>
      </c>
      <c r="BL29" s="156">
        <f>'Taux de recours'!AE29-'Taux de recours'!AE25</f>
        <v>0.97770754104042013</v>
      </c>
      <c r="BM29" s="156">
        <f>'Taux de recours'!AF29-'Taux de recours'!AF25</f>
        <v>-0.44365513011086222</v>
      </c>
      <c r="BN29" s="152">
        <f>'Taux de recours'!AG29-'Taux de recours'!AG25</f>
        <v>0.30692403320938322</v>
      </c>
    </row>
    <row r="30" spans="1:66" s="148" customFormat="1" x14ac:dyDescent="0.25">
      <c r="A30" s="37" t="str">
        <f>[1]TrimPaca!A37</f>
        <v>T3 2006</v>
      </c>
      <c r="B30" s="144">
        <f>'Taux de recours'!B30-'Taux de recours'!B29</f>
        <v>-2.7416258251106385E-2</v>
      </c>
      <c r="C30" s="156">
        <f>'Taux de recours'!C30-'Taux de recours'!C29</f>
        <v>-1.36581757744203E-3</v>
      </c>
      <c r="D30" s="156">
        <f>'Taux de recours'!D30-'Taux de recours'!D29</f>
        <v>-6.8382661284847046E-3</v>
      </c>
      <c r="E30" s="152">
        <f>'Taux de recours'!E30-'Taux de recours'!E29</f>
        <v>-2.4661661268125412E-2</v>
      </c>
      <c r="F30" s="144">
        <f>'Taux de recours'!F30-'Taux de recours'!F29</f>
        <v>6.9220034680880893E-2</v>
      </c>
      <c r="G30" s="156">
        <f>'Taux de recours'!G30-'Taux de recours'!G29</f>
        <v>0.21494788116421493</v>
      </c>
      <c r="H30" s="156">
        <f>'Taux de recours'!H30-'Taux de recours'!H29</f>
        <v>0.16919494371804689</v>
      </c>
      <c r="I30" s="152">
        <f>'Taux de recours'!I30-'Taux de recours'!I29</f>
        <v>1.3235023586763317E-2</v>
      </c>
      <c r="J30" s="144">
        <f>'Taux de recours'!J30-'Taux de recours'!J29</f>
        <v>-0.62993810571609998</v>
      </c>
      <c r="K30" s="156">
        <f>'Taux de recours'!K30-'Taux de recours'!K29</f>
        <v>-1.2316503395632239</v>
      </c>
      <c r="L30" s="156">
        <f>'Taux de recours'!L30-'Taux de recours'!L29</f>
        <v>-0.94102676626454596</v>
      </c>
      <c r="M30" s="152">
        <f>'Taux de recours'!M30-'Taux de recours'!M29</f>
        <v>-0.30887015664868267</v>
      </c>
      <c r="N30" s="144">
        <f>'Taux de recours'!N30-'Taux de recours'!N29</f>
        <v>1.8267573254614256E-2</v>
      </c>
      <c r="O30" s="156">
        <f>'Taux de recours'!O30-'Taux de recours'!O29</f>
        <v>-0.25534048538909859</v>
      </c>
      <c r="P30" s="156">
        <f>'Taux de recours'!P30-'Taux de recours'!P29</f>
        <v>-0.83943592760986263</v>
      </c>
      <c r="Q30" s="152">
        <f>'Taux de recours'!Q30-'Taux de recours'!Q29</f>
        <v>0.30007689322542563</v>
      </c>
      <c r="R30" s="144">
        <f>'Taux de recours'!R30-'Taux de recours'!R29</f>
        <v>0.20116989645770023</v>
      </c>
      <c r="S30" s="156">
        <f>'Taux de recours'!S30-'Taux de recours'!S29</f>
        <v>1.2687367166920032</v>
      </c>
      <c r="T30" s="156">
        <f>'Taux de recours'!T30-'Taux de recours'!T29</f>
        <v>1.1834651805177607</v>
      </c>
      <c r="U30" s="152">
        <f>'Taux de recours'!U30-'Taux de recours'!U29</f>
        <v>-0.11782274270021942</v>
      </c>
      <c r="V30" s="144">
        <f>'Taux de recours'!V30-'Taux de recours'!V29</f>
        <v>2.2495326898671397E-2</v>
      </c>
      <c r="W30" s="156">
        <f>'Taux de recours'!W30-'Taux de recours'!W29</f>
        <v>-0.1314097916950896</v>
      </c>
      <c r="X30" s="156">
        <f>'Taux de recours'!X30-'Taux de recours'!X29</f>
        <v>-0.45283593076417894</v>
      </c>
      <c r="Y30" s="152">
        <f>'Taux de recours'!Y30-'Taux de recours'!Y29</f>
        <v>0.10369882014107112</v>
      </c>
      <c r="Z30" s="144">
        <f>'Taux de recours'!Z30-'Taux de recours'!Z29</f>
        <v>0.18226756414304779</v>
      </c>
      <c r="AA30" s="156">
        <f>'Taux de recours'!AA30-'Taux de recours'!AA29</f>
        <v>0.2177540338907189</v>
      </c>
      <c r="AB30" s="156">
        <f>'Taux de recours'!AB30-'Taux de recours'!AB29</f>
        <v>0.5548037112105213</v>
      </c>
      <c r="AC30" s="152">
        <f>'Taux de recours'!AC30-'Taux de recours'!AC29</f>
        <v>0.10933565366384757</v>
      </c>
      <c r="AD30" s="144">
        <f>'Taux de recours'!AD30-'Taux de recours'!AD29</f>
        <v>-1.3338350708394842E-2</v>
      </c>
      <c r="AE30" s="156">
        <f>'Taux de recours'!AE30-'Taux de recours'!AE29</f>
        <v>0.30233817725518364</v>
      </c>
      <c r="AF30" s="156">
        <f>'Taux de recours'!AF30-'Taux de recours'!AF29</f>
        <v>0.37203561373235772</v>
      </c>
      <c r="AG30" s="152">
        <f>'Taux de recours'!AG30-'Taux de recours'!AG29</f>
        <v>-0.18323930602960048</v>
      </c>
      <c r="AH30" s="37" t="str">
        <f t="shared" si="0"/>
        <v>T3 2006</v>
      </c>
      <c r="AI30" s="144">
        <f>'Taux de recours'!B30-'Taux de recours'!B26</f>
        <v>0.16162722431160326</v>
      </c>
      <c r="AJ30" s="156">
        <f>'Taux de recours'!C30-'Taux de recours'!C26</f>
        <v>0.58757264210589533</v>
      </c>
      <c r="AK30" s="156">
        <f>'Taux de recours'!D30-'Taux de recours'!D26</f>
        <v>7.3655691231577336E-2</v>
      </c>
      <c r="AL30" s="152">
        <f>'Taux de recours'!E30-'Taux de recours'!E26</f>
        <v>2.5088407447148686E-2</v>
      </c>
      <c r="AM30" s="144">
        <f>'Taux de recours'!F30-'Taux de recours'!F26</f>
        <v>0.19939469213033512</v>
      </c>
      <c r="AN30" s="156">
        <f>'Taux de recours'!G30-'Taux de recours'!G26</f>
        <v>0.70745776675108907</v>
      </c>
      <c r="AO30" s="156">
        <f>'Taux de recours'!H30-'Taux de recours'!H26</f>
        <v>0.58403047963266452</v>
      </c>
      <c r="AP30" s="152">
        <f>'Taux de recours'!I30-'Taux de recours'!I26</f>
        <v>-1.4137139121882303E-2</v>
      </c>
      <c r="AQ30" s="144">
        <f>'Taux de recours'!J30-'Taux de recours'!J26</f>
        <v>0.60694176829586688</v>
      </c>
      <c r="AR30" s="156">
        <f>'Taux de recours'!K30-'Taux de recours'!K26</f>
        <v>2.7855674188937067</v>
      </c>
      <c r="AS30" s="156">
        <f>'Taux de recours'!L30-'Taux de recours'!L26</f>
        <v>1.4921271871471795</v>
      </c>
      <c r="AT30" s="152">
        <f>'Taux de recours'!M30-'Taux de recours'!M26</f>
        <v>-0.1820427691466997</v>
      </c>
      <c r="AU30" s="144">
        <f>'Taux de recours'!N30-'Taux de recours'!N26</f>
        <v>0.34643172207940975</v>
      </c>
      <c r="AV30" s="156">
        <f>'Taux de recours'!O30-'Taux de recours'!O26</f>
        <v>1.6123789016368129E-2</v>
      </c>
      <c r="AW30" s="156">
        <f>'Taux de recours'!P30-'Taux de recours'!P26</f>
        <v>-0.17588401753058758</v>
      </c>
      <c r="AX30" s="152">
        <f>'Taux de recours'!Q30-'Taux de recours'!Q26</f>
        <v>0.48376500286016216</v>
      </c>
      <c r="AY30" s="144">
        <f>'Taux de recours'!R30-'Taux de recours'!R26</f>
        <v>0.1022933768580927</v>
      </c>
      <c r="AZ30" s="156">
        <f>'Taux de recours'!S30-'Taux de recours'!S26</f>
        <v>1.2478070107239301</v>
      </c>
      <c r="BA30" s="156">
        <f>'Taux de recours'!T30-'Taux de recours'!T26</f>
        <v>0.70896171422720933</v>
      </c>
      <c r="BB30" s="152">
        <f>'Taux de recours'!U30-'Taux de recours'!U26</f>
        <v>-0.18011113330904438</v>
      </c>
      <c r="BC30" s="144">
        <f>'Taux de recours'!V30-'Taux de recours'!V26</f>
        <v>0.17591288680006478</v>
      </c>
      <c r="BD30" s="156">
        <f>'Taux de recours'!W30-'Taux de recours'!W26</f>
        <v>0.29618334226265031</v>
      </c>
      <c r="BE30" s="156">
        <f>'Taux de recours'!X30-'Taux de recours'!X26</f>
        <v>0.39225262119536275</v>
      </c>
      <c r="BF30" s="152">
        <f>'Taux de recours'!Y30-'Taux de recours'!Y26</f>
        <v>2.9762084696043578E-2</v>
      </c>
      <c r="BG30" s="144">
        <f>'Taux de recours'!Z30-'Taux de recours'!Z26</f>
        <v>0.24605170476593408</v>
      </c>
      <c r="BH30" s="156">
        <f>'Taux de recours'!AA30-'Taux de recours'!AA26</f>
        <v>0.43876334212676005</v>
      </c>
      <c r="BI30" s="156">
        <f>'Taux de recours'!AB30-'Taux de recours'!AB26</f>
        <v>1.1175103467975944</v>
      </c>
      <c r="BJ30" s="152">
        <f>'Taux de recours'!AC30-'Taux de recours'!AC26</f>
        <v>9.5985957093385199E-3</v>
      </c>
      <c r="BK30" s="144">
        <f>'Taux de recours'!AD30-'Taux de recours'!AD26</f>
        <v>0.31758673704472562</v>
      </c>
      <c r="BL30" s="156">
        <f>'Taux de recours'!AE30-'Taux de recours'!AE26</f>
        <v>1.2467992136090391</v>
      </c>
      <c r="BM30" s="156">
        <f>'Taux de recours'!AF30-'Taux de recours'!AF26</f>
        <v>-1.872550459244593E-2</v>
      </c>
      <c r="BN30" s="152">
        <f>'Taux de recours'!AG30-'Taux de recours'!AG26</f>
        <v>8.7031125777764506E-2</v>
      </c>
    </row>
    <row r="31" spans="1:66" s="148" customFormat="1" x14ac:dyDescent="0.25">
      <c r="A31" s="98" t="str">
        <f>[1]TrimPaca!A38</f>
        <v>T4 2006</v>
      </c>
      <c r="B31" s="143">
        <f>'Taux de recours'!B31-'Taux de recours'!B30</f>
        <v>7.3844572664288677E-2</v>
      </c>
      <c r="C31" s="155">
        <f>'Taux de recours'!C31-'Taux de recours'!C30</f>
        <v>0.16985177393233464</v>
      </c>
      <c r="D31" s="155">
        <f>'Taux de recours'!D31-'Taux de recours'!D30</f>
        <v>0.31288684026092817</v>
      </c>
      <c r="E31" s="151">
        <f>'Taux de recours'!E31-'Taux de recours'!E30</f>
        <v>1.2568973047570875E-3</v>
      </c>
      <c r="F31" s="143">
        <f>'Taux de recours'!F31-'Taux de recours'!F30</f>
        <v>1.5527994790271116E-2</v>
      </c>
      <c r="G31" s="155">
        <f>'Taux de recours'!G31-'Taux de recours'!G30</f>
        <v>-4.613441460690737E-2</v>
      </c>
      <c r="H31" s="155">
        <f>'Taux de recours'!H31-'Taux de recours'!H30</f>
        <v>1.0410427221655638E-2</v>
      </c>
      <c r="I31" s="151">
        <f>'Taux de recours'!I31-'Taux de recours'!I30</f>
        <v>2.6232227256849594E-2</v>
      </c>
      <c r="J31" s="143">
        <f>'Taux de recours'!J31-'Taux de recours'!J30</f>
        <v>7.5483278158721134E-3</v>
      </c>
      <c r="K31" s="155">
        <f>'Taux de recours'!K31-'Taux de recours'!K30</f>
        <v>-0.40052957280196111</v>
      </c>
      <c r="L31" s="155">
        <f>'Taux de recours'!L31-'Taux de recours'!L30</f>
        <v>-0.4404202902769434</v>
      </c>
      <c r="M31" s="151">
        <f>'Taux de recours'!M31-'Taux de recours'!M30</f>
        <v>0.11395893166850923</v>
      </c>
      <c r="N31" s="143">
        <f>'Taux de recours'!N31-'Taux de recours'!N30</f>
        <v>0.30987769155049749</v>
      </c>
      <c r="O31" s="155">
        <f>'Taux de recours'!O31-'Taux de recours'!O30</f>
        <v>1.8727911075546038</v>
      </c>
      <c r="P31" s="155">
        <f>'Taux de recours'!P31-'Taux de recours'!P30</f>
        <v>1.1719585952145426</v>
      </c>
      <c r="Q31" s="151">
        <f>'Taux de recours'!Q31-'Taux de recours'!Q30</f>
        <v>-0.18218795281445443</v>
      </c>
      <c r="R31" s="143">
        <f>'Taux de recours'!R31-'Taux de recours'!R30</f>
        <v>0.17364714311431317</v>
      </c>
      <c r="S31" s="155">
        <f>'Taux de recours'!S31-'Taux de recours'!S30</f>
        <v>-9.8192172217683726E-2</v>
      </c>
      <c r="T31" s="155">
        <f>'Taux de recours'!T31-'Taux de recours'!T30</f>
        <v>1.0357912212831195</v>
      </c>
      <c r="U31" s="151">
        <f>'Taux de recours'!U31-'Taux de recours'!U30</f>
        <v>7.3115965449761955E-2</v>
      </c>
      <c r="V31" s="143">
        <f>'Taux de recours'!V31-'Taux de recours'!V30</f>
        <v>-6.2916089389185359E-2</v>
      </c>
      <c r="W31" s="155">
        <f>'Taux de recours'!W31-'Taux de recours'!W30</f>
        <v>-0.18604291214722313</v>
      </c>
      <c r="X31" s="155">
        <f>'Taux de recours'!X31-'Taux de recours'!X30</f>
        <v>-0.25666422880521544</v>
      </c>
      <c r="Y31" s="151">
        <f>'Taux de recours'!Y31-'Taux de recours'!Y30</f>
        <v>7.6642832202762357E-3</v>
      </c>
      <c r="Z31" s="143">
        <f>'Taux de recours'!Z31-'Taux de recours'!Z30</f>
        <v>-0.1185774086451703</v>
      </c>
      <c r="AA31" s="155">
        <f>'Taux de recours'!AA31-'Taux de recours'!AA30</f>
        <v>0.44401312928754377</v>
      </c>
      <c r="AB31" s="155">
        <f>'Taux de recours'!AB31-'Taux de recours'!AB30</f>
        <v>-0.61402195341243093</v>
      </c>
      <c r="AC31" s="151">
        <f>'Taux de recours'!AC31-'Taux de recours'!AC30</f>
        <v>-0.12249168883991435</v>
      </c>
      <c r="AD31" s="143">
        <f>'Taux de recours'!AD31-'Taux de recours'!AD30</f>
        <v>0.10317891357100084</v>
      </c>
      <c r="AE31" s="155">
        <f>'Taux de recours'!AE31-'Taux de recours'!AE30</f>
        <v>-2.8574184225591992E-2</v>
      </c>
      <c r="AF31" s="155">
        <f>'Taux de recours'!AF31-'Taux de recours'!AF30</f>
        <v>-0.33114204011467763</v>
      </c>
      <c r="AG31" s="151">
        <f>'Taux de recours'!AG31-'Taux de recours'!AG30</f>
        <v>0.24204902256134453</v>
      </c>
      <c r="AH31" s="98" t="str">
        <f t="shared" si="0"/>
        <v>T4 2006</v>
      </c>
      <c r="AI31" s="143">
        <f>'Taux de recours'!B31-'Taux de recours'!B27</f>
        <v>0.12777266891200512</v>
      </c>
      <c r="AJ31" s="155">
        <f>'Taux de recours'!C31-'Taux de recours'!C27</f>
        <v>0.52711751940724216</v>
      </c>
      <c r="AK31" s="155">
        <f>'Taux de recours'!D31-'Taux de recours'!D27</f>
        <v>0.10424266159677664</v>
      </c>
      <c r="AL31" s="151">
        <f>'Taux de recours'!E31-'Taux de recours'!E27</f>
        <v>-6.2552563020548124E-3</v>
      </c>
      <c r="AM31" s="143">
        <f>'Taux de recours'!F31-'Taux de recours'!F27</f>
        <v>0.10751133487725451</v>
      </c>
      <c r="AN31" s="155">
        <f>'Taux de recours'!G31-'Taux de recours'!G27</f>
        <v>0.45781015658142543</v>
      </c>
      <c r="AO31" s="155">
        <f>'Taux de recours'!H31-'Taux de recours'!H27</f>
        <v>0.26192824215211985</v>
      </c>
      <c r="AP31" s="151">
        <f>'Taux de recours'!I31-'Taux de recours'!I27</f>
        <v>-2.6466038375134948E-2</v>
      </c>
      <c r="AQ31" s="143">
        <f>'Taux de recours'!J31-'Taux de recours'!J27</f>
        <v>0.68392733343045942</v>
      </c>
      <c r="AR31" s="155">
        <f>'Taux de recours'!K31-'Taux de recours'!K27</f>
        <v>1.2341455144358715</v>
      </c>
      <c r="AS31" s="155">
        <f>'Taux de recours'!L31-'Taux de recours'!L27</f>
        <v>1.9194222319847611</v>
      </c>
      <c r="AT31" s="151">
        <f>'Taux de recours'!M31-'Taux de recours'!M27</f>
        <v>8.5547188717369105E-2</v>
      </c>
      <c r="AU31" s="143">
        <f>'Taux de recours'!N31-'Taux de recours'!N27</f>
        <v>0.65605590472184017</v>
      </c>
      <c r="AV31" s="155">
        <f>'Taux de recours'!O31-'Taux de recours'!O27</f>
        <v>1.7979568863677544</v>
      </c>
      <c r="AW31" s="155">
        <f>'Taux de recours'!P31-'Taux de recours'!P27</f>
        <v>2.3235377084428039</v>
      </c>
      <c r="AX31" s="151">
        <f>'Taux de recours'!Q31-'Taux de recours'!Q27</f>
        <v>4.173070688640379E-2</v>
      </c>
      <c r="AY31" s="143">
        <f>'Taux de recours'!R31-'Taux de recours'!R27</f>
        <v>0.29089453396671017</v>
      </c>
      <c r="AZ31" s="155">
        <f>'Taux de recours'!S31-'Taux de recours'!S27</f>
        <v>1.0242356571496192</v>
      </c>
      <c r="BA31" s="155">
        <f>'Taux de recours'!T31-'Taux de recours'!T27</f>
        <v>1.5597657657048813</v>
      </c>
      <c r="BB31" s="151">
        <f>'Taux de recours'!U31-'Taux de recours'!U27</f>
        <v>-2.3191820733599267E-2</v>
      </c>
      <c r="BC31" s="143">
        <f>'Taux de recours'!V31-'Taux de recours'!V27</f>
        <v>-5.3020754622261634E-2</v>
      </c>
      <c r="BD31" s="155">
        <f>'Taux de recours'!W31-'Taux de recours'!W27</f>
        <v>9.1804769580498657E-2</v>
      </c>
      <c r="BE31" s="155">
        <f>'Taux de recours'!X31-'Taux de recours'!X27</f>
        <v>-0.42878912317200601</v>
      </c>
      <c r="BF31" s="151">
        <f>'Taux de recours'!Y31-'Taux de recours'!Y27</f>
        <v>-9.7409794572133723E-2</v>
      </c>
      <c r="BG31" s="143">
        <f>'Taux de recours'!Z31-'Taux de recours'!Z27</f>
        <v>-2.2886047304635948E-2</v>
      </c>
      <c r="BH31" s="155">
        <f>'Taux de recours'!AA31-'Taux de recours'!AA27</f>
        <v>0.43961428389443347</v>
      </c>
      <c r="BI31" s="155">
        <f>'Taux de recours'!AB31-'Taux de recours'!AB27</f>
        <v>-0.11405470739312129</v>
      </c>
      <c r="BJ31" s="151">
        <f>'Taux de recours'!AC31-'Taux de recours'!AC27</f>
        <v>-0.10940614825546513</v>
      </c>
      <c r="BK31" s="143">
        <f>'Taux de recours'!AD31-'Taux de recours'!AD27</f>
        <v>0.28722183267238544</v>
      </c>
      <c r="BL31" s="155">
        <f>'Taux de recours'!AE31-'Taux de recours'!AE27</f>
        <v>0.70303946154803398</v>
      </c>
      <c r="BM31" s="155">
        <f>'Taux de recours'!AF31-'Taux de recours'!AF27</f>
        <v>-0.64299702271140013</v>
      </c>
      <c r="BN31" s="151">
        <f>'Taux de recours'!AG31-'Taux de recours'!AG27</f>
        <v>0.35199564872330757</v>
      </c>
    </row>
    <row r="32" spans="1:66" s="148" customFormat="1" x14ac:dyDescent="0.25">
      <c r="A32" s="37" t="str">
        <f>[1]TrimPaca!A39</f>
        <v>T1 2007</v>
      </c>
      <c r="B32" s="144">
        <f>'Taux de recours'!B32-'Taux de recours'!B31</f>
        <v>0.22516634832909421</v>
      </c>
      <c r="C32" s="156">
        <f>'Taux de recours'!C32-'Taux de recours'!C31</f>
        <v>0.48552179473098356</v>
      </c>
      <c r="D32" s="156">
        <f>'Taux de recours'!D32-'Taux de recours'!D31</f>
        <v>0.1774508470046019</v>
      </c>
      <c r="E32" s="152">
        <f>'Taux de recours'!E32-'Taux de recours'!E31</f>
        <v>0.13650995532184429</v>
      </c>
      <c r="F32" s="144">
        <f>'Taux de recours'!F32-'Taux de recours'!F31</f>
        <v>5.2783778921827729E-2</v>
      </c>
      <c r="G32" s="156">
        <f>'Taux de recours'!G32-'Taux de recours'!G31</f>
        <v>9.5233704618546966E-3</v>
      </c>
      <c r="H32" s="156">
        <f>'Taux de recours'!H32-'Taux de recours'!H31</f>
        <v>-0.26289842555312148</v>
      </c>
      <c r="I32" s="152">
        <f>'Taux de recours'!I32-'Taux de recours'!I31</f>
        <v>0.1070129918202094</v>
      </c>
      <c r="J32" s="144">
        <f>'Taux de recours'!J32-'Taux de recours'!J31</f>
        <v>3.0220397124019804E-2</v>
      </c>
      <c r="K32" s="156">
        <f>'Taux de recours'!K32-'Taux de recours'!K31</f>
        <v>-0.13462741328829253</v>
      </c>
      <c r="L32" s="156">
        <f>'Taux de recours'!L32-'Taux de recours'!L31</f>
        <v>0.11938990215510792</v>
      </c>
      <c r="M32" s="152">
        <f>'Taux de recours'!M32-'Taux de recours'!M31</f>
        <v>0.18743948580541647</v>
      </c>
      <c r="N32" s="144">
        <f>'Taux de recours'!N32-'Taux de recours'!N31</f>
        <v>-0.36461128244630325</v>
      </c>
      <c r="O32" s="156">
        <f>'Taux de recours'!O32-'Taux de recours'!O31</f>
        <v>-1.3932689621853873</v>
      </c>
      <c r="P32" s="156">
        <f>'Taux de recours'!P32-'Taux de recours'!P31</f>
        <v>-0.46375554513527995</v>
      </c>
      <c r="Q32" s="152">
        <f>'Taux de recours'!Q32-'Taux de recours'!Q31</f>
        <v>-0.22597110053390634</v>
      </c>
      <c r="R32" s="144">
        <f>'Taux de recours'!R32-'Taux de recours'!R31</f>
        <v>2.6863758666899162E-2</v>
      </c>
      <c r="S32" s="156">
        <f>'Taux de recours'!S32-'Taux de recours'!S31</f>
        <v>1.5580749888641776E-3</v>
      </c>
      <c r="T32" s="156">
        <f>'Taux de recours'!T32-'Taux de recours'!T31</f>
        <v>-0.84437906193461032</v>
      </c>
      <c r="U32" s="152">
        <f>'Taux de recours'!U32-'Taux de recours'!U31</f>
        <v>0.15048578899598564</v>
      </c>
      <c r="V32" s="144">
        <f>'Taux de recours'!V32-'Taux de recours'!V31</f>
        <v>0.13256513824576022</v>
      </c>
      <c r="W32" s="156">
        <f>'Taux de recours'!W32-'Taux de recours'!W31</f>
        <v>9.6936481938172392E-3</v>
      </c>
      <c r="X32" s="156">
        <f>'Taux de recours'!X32-'Taux de recours'!X31</f>
        <v>0.25845977513759877</v>
      </c>
      <c r="Y32" s="152">
        <f>'Taux de recours'!Y32-'Taux de recours'!Y31</f>
        <v>0.14150194668298122</v>
      </c>
      <c r="Z32" s="144">
        <f>'Taux de recours'!Z32-'Taux de recours'!Z31</f>
        <v>6.9836415016681919E-3</v>
      </c>
      <c r="AA32" s="156">
        <f>'Taux de recours'!AA32-'Taux de recours'!AA31</f>
        <v>1.5666628623483447E-2</v>
      </c>
      <c r="AB32" s="156">
        <f>'Taux de recours'!AB32-'Taux de recours'!AB31</f>
        <v>-0.66157259085542819</v>
      </c>
      <c r="AC32" s="152">
        <f>'Taux de recours'!AC32-'Taux de recours'!AC31</f>
        <v>0.13806122612243166</v>
      </c>
      <c r="AD32" s="144">
        <f>'Taux de recours'!AD32-'Taux de recours'!AD31</f>
        <v>-4.0668755345581786E-2</v>
      </c>
      <c r="AE32" s="156">
        <f>'Taux de recours'!AE32-'Taux de recours'!AE31</f>
        <v>0.13045333992916319</v>
      </c>
      <c r="AF32" s="156">
        <f>'Taux de recours'!AF32-'Taux de recours'!AF31</f>
        <v>-0.24202559610569985</v>
      </c>
      <c r="AG32" s="152">
        <f>'Taux de recours'!AG32-'Taux de recours'!AG31</f>
        <v>-0.1280142816514438</v>
      </c>
      <c r="AH32" s="37" t="str">
        <f t="shared" si="0"/>
        <v>T1 2007</v>
      </c>
      <c r="AI32" s="144">
        <f>'Taux de recours'!B32-'Taux de recours'!B28</f>
        <v>0.4391486762504373</v>
      </c>
      <c r="AJ32" s="156">
        <f>'Taux de recours'!C32-'Taux de recours'!C28</f>
        <v>1.1187876321715606</v>
      </c>
      <c r="AK32" s="156">
        <f>'Taux de recours'!D32-'Taux de recours'!D28</f>
        <v>0.598778459600112</v>
      </c>
      <c r="AL32" s="152">
        <f>'Taux de recours'!E32-'Taux de recours'!E28</f>
        <v>0.17342178014226528</v>
      </c>
      <c r="AM32" s="144">
        <f>'Taux de recours'!F32-'Taux de recours'!F28</f>
        <v>0.16853326502947485</v>
      </c>
      <c r="AN32" s="156">
        <f>'Taux de recours'!G32-'Taux de recours'!G28</f>
        <v>0.44163706627942911</v>
      </c>
      <c r="AO32" s="156">
        <f>'Taux de recours'!H32-'Taux de recours'!H28</f>
        <v>-0.21389076130159879</v>
      </c>
      <c r="AP32" s="152">
        <f>'Taux de recours'!I32-'Taux de recours'!I28</f>
        <v>0.13078150366992913</v>
      </c>
      <c r="AQ32" s="144">
        <f>'Taux de recours'!J32-'Taux de recours'!J28</f>
        <v>-5.5945899245346986E-2</v>
      </c>
      <c r="AR32" s="156">
        <f>'Taux de recours'!K32-'Taux de recours'!K28</f>
        <v>-0.33372366649611784</v>
      </c>
      <c r="AS32" s="156">
        <f>'Taux de recours'!L32-'Taux de recours'!L28</f>
        <v>-0.50493566702552251</v>
      </c>
      <c r="AT32" s="152">
        <f>'Taux de recours'!M32-'Taux de recours'!M28</f>
        <v>0.14852823826842654</v>
      </c>
      <c r="AU32" s="144">
        <f>'Taux de recours'!N32-'Taux de recours'!N28</f>
        <v>0.24853562443795374</v>
      </c>
      <c r="AV32" s="156">
        <f>'Taux de recours'!O32-'Taux de recours'!O28</f>
        <v>0.34516885916966666</v>
      </c>
      <c r="AW32" s="156">
        <f>'Taux de recours'!P32-'Taux de recours'!P28</f>
        <v>0.92351448294293981</v>
      </c>
      <c r="AX32" s="152">
        <f>'Taux de recours'!Q32-'Taux de recours'!Q28</f>
        <v>1.0085457433590794E-2</v>
      </c>
      <c r="AY32" s="144">
        <f>'Taux de recours'!R32-'Taux de recours'!R28</f>
        <v>0.30107843431110926</v>
      </c>
      <c r="AZ32" s="156">
        <f>'Taux de recours'!S32-'Taux de recours'!S28</f>
        <v>1.1337641887511252</v>
      </c>
      <c r="BA32" s="156">
        <f>'Taux de recours'!T32-'Taux de recours'!T28</f>
        <v>0.60021290520941228</v>
      </c>
      <c r="BB32" s="152">
        <f>'Taux de recours'!U32-'Taux de recours'!U28</f>
        <v>6.9325779414662669E-2</v>
      </c>
      <c r="BC32" s="144">
        <f>'Taux de recours'!V32-'Taux de recours'!V28</f>
        <v>0.19116865368217795</v>
      </c>
      <c r="BD32" s="156">
        <f>'Taux de recours'!W32-'Taux de recours'!W28</f>
        <v>0.22562125529876909</v>
      </c>
      <c r="BE32" s="156">
        <f>'Taux de recours'!X32-'Taux de recours'!X28</f>
        <v>-0.21611791147393689</v>
      </c>
      <c r="BF32" s="152">
        <f>'Taux de recours'!Y32-'Taux de recours'!Y28</f>
        <v>0.18681169908533923</v>
      </c>
      <c r="BG32" s="144">
        <f>'Taux de recours'!Z32-'Taux de recours'!Z28</f>
        <v>-6.5547072056425293E-2</v>
      </c>
      <c r="BH32" s="156">
        <f>'Taux de recours'!AA32-'Taux de recours'!AA28</f>
        <v>0.50518012389754174</v>
      </c>
      <c r="BI32" s="156">
        <f>'Taux de recours'!AB32-'Taux de recours'!AB28</f>
        <v>-1.0748641263718692</v>
      </c>
      <c r="BJ32" s="152">
        <f>'Taux de recours'!AC32-'Taux de recours'!AC28</f>
        <v>4.1261541293975412E-2</v>
      </c>
      <c r="BK32" s="144">
        <f>'Taux de recours'!AD32-'Taux de recours'!AD28</f>
        <v>0.1801483365000367</v>
      </c>
      <c r="BL32" s="156">
        <f>'Taux de recours'!AE32-'Taux de recours'!AE28</f>
        <v>0.35646640315021294</v>
      </c>
      <c r="BM32" s="156">
        <f>'Taux de recours'!AF32-'Taux de recours'!AF28</f>
        <v>-0.65367049267802102</v>
      </c>
      <c r="BN32" s="152">
        <f>'Taux de recours'!AG32-'Taux de recours'!AG28</f>
        <v>0.21759439659404345</v>
      </c>
    </row>
    <row r="33" spans="1:66" s="148" customFormat="1" x14ac:dyDescent="0.25">
      <c r="A33" s="37" t="str">
        <f>[1]TrimPaca!A40</f>
        <v>T2 2007</v>
      </c>
      <c r="B33" s="144">
        <f>'Taux de recours'!B33-'Taux de recours'!B32</f>
        <v>-0.14087171315071423</v>
      </c>
      <c r="C33" s="156">
        <f>'Taux de recours'!C33-'Taux de recours'!C32</f>
        <v>-0.19119410843159912</v>
      </c>
      <c r="D33" s="156">
        <f>'Taux de recours'!D33-'Taux de recours'!D32</f>
        <v>-0.52201298829610998</v>
      </c>
      <c r="E33" s="152">
        <f>'Taux de recours'!E33-'Taux de recours'!E32</f>
        <v>-5.1653271142789503E-2</v>
      </c>
      <c r="F33" s="144">
        <f>'Taux de recours'!F33-'Taux de recours'!F32</f>
        <v>-2.5744066549273192E-2</v>
      </c>
      <c r="G33" s="156">
        <f>'Taux de recours'!G33-'Taux de recours'!G32</f>
        <v>7.0163870057286637E-2</v>
      </c>
      <c r="H33" s="156">
        <f>'Taux de recours'!H33-'Taux de recours'!H32</f>
        <v>-0.10328275534508258</v>
      </c>
      <c r="I33" s="152">
        <f>'Taux de recours'!I33-'Taux de recours'!I32</f>
        <v>-3.5686014364058938E-2</v>
      </c>
      <c r="J33" s="144">
        <f>'Taux de recours'!J33-'Taux de recours'!J32</f>
        <v>-0.1064342608613611</v>
      </c>
      <c r="K33" s="156">
        <f>'Taux de recours'!K33-'Taux de recours'!K32</f>
        <v>0.60416053432824945</v>
      </c>
      <c r="L33" s="156">
        <f>'Taux de recours'!L33-'Taux de recours'!L32</f>
        <v>-0.91088725288604699</v>
      </c>
      <c r="M33" s="152">
        <f>'Taux de recours'!M33-'Taux de recours'!M32</f>
        <v>-9.3817022706458753E-2</v>
      </c>
      <c r="N33" s="144">
        <f>'Taux de recours'!N33-'Taux de recours'!N32</f>
        <v>-0.17019674869181012</v>
      </c>
      <c r="O33" s="156">
        <f>'Taux de recours'!O33-'Taux de recours'!O32</f>
        <v>-0.1148130415148616</v>
      </c>
      <c r="P33" s="156">
        <f>'Taux de recours'!P33-'Taux de recours'!P32</f>
        <v>-1.2754159032275174</v>
      </c>
      <c r="Q33" s="152">
        <f>'Taux de recours'!Q33-'Taux de recours'!Q32</f>
        <v>8.7138692281550134E-2</v>
      </c>
      <c r="R33" s="144">
        <f>'Taux de recours'!R33-'Taux de recours'!R32</f>
        <v>-7.5156697415228457E-3</v>
      </c>
      <c r="S33" s="156">
        <f>'Taux de recours'!S33-'Taux de recours'!S32</f>
        <v>5.8356009355087224E-2</v>
      </c>
      <c r="T33" s="156">
        <f>'Taux de recours'!T33-'Taux de recours'!T32</f>
        <v>-0.35256349174350454</v>
      </c>
      <c r="U33" s="152">
        <f>'Taux de recours'!U33-'Taux de recours'!U32</f>
        <v>2.4443242997985282E-2</v>
      </c>
      <c r="V33" s="144">
        <f>'Taux de recours'!V33-'Taux de recours'!V32</f>
        <v>-5.8219851203885398E-2</v>
      </c>
      <c r="W33" s="156">
        <f>'Taux de recours'!W33-'Taux de recours'!W32</f>
        <v>8.2970176167231457E-2</v>
      </c>
      <c r="X33" s="156">
        <f>'Taux de recours'!X33-'Taux de recours'!X32</f>
        <v>-0.14069695520861636</v>
      </c>
      <c r="Y33" s="152">
        <f>'Taux de recours'!Y33-'Taux de recours'!Y32</f>
        <v>-8.2670323846844251E-2</v>
      </c>
      <c r="Z33" s="144">
        <f>'Taux de recours'!Z33-'Taux de recours'!Z32</f>
        <v>0.1378727398904509</v>
      </c>
      <c r="AA33" s="156">
        <f>'Taux de recours'!AA33-'Taux de recours'!AA32</f>
        <v>1.7799183471448821E-2</v>
      </c>
      <c r="AB33" s="156">
        <f>'Taux de recours'!AB33-'Taux de recours'!AB32</f>
        <v>0.8457282759622462</v>
      </c>
      <c r="AC33" s="152">
        <f>'Taux de recours'!AC33-'Taux de recours'!AC32</f>
        <v>7.2460080883285372E-4</v>
      </c>
      <c r="AD33" s="144">
        <f>'Taux de recours'!AD33-'Taux de recours'!AD32</f>
        <v>-0.1169489431716535</v>
      </c>
      <c r="AE33" s="156">
        <f>'Taux de recours'!AE33-'Taux de recours'!AE32</f>
        <v>4.0454348155554598E-2</v>
      </c>
      <c r="AF33" s="156">
        <f>'Taux de recours'!AF33-'Taux de recours'!AF32</f>
        <v>-0.38628842514082429</v>
      </c>
      <c r="AG33" s="152">
        <f>'Taux de recours'!AG33-'Taux de recours'!AG32</f>
        <v>-5.7059436510513484E-2</v>
      </c>
      <c r="AH33" s="37" t="str">
        <f t="shared" si="0"/>
        <v>T2 2007</v>
      </c>
      <c r="AI33" s="144">
        <f>'Taux de recours'!B33-'Taux de recours'!B29</f>
        <v>0.13072294959156228</v>
      </c>
      <c r="AJ33" s="156">
        <f>'Taux de recours'!C33-'Taux de recours'!C29</f>
        <v>0.46281364265427705</v>
      </c>
      <c r="AK33" s="156">
        <f>'Taux de recours'!D33-'Taux de recours'!D29</f>
        <v>-3.8513567159064621E-2</v>
      </c>
      <c r="AL33" s="152">
        <f>'Taux de recours'!E33-'Taux de recours'!E29</f>
        <v>6.1451920215686462E-2</v>
      </c>
      <c r="AM33" s="144">
        <f>'Taux de recours'!F33-'Taux de recours'!F29</f>
        <v>0.11178774184370655</v>
      </c>
      <c r="AN33" s="156">
        <f>'Taux de recours'!G33-'Taux de recours'!G29</f>
        <v>0.24850070707644889</v>
      </c>
      <c r="AO33" s="156">
        <f>'Taux de recours'!H33-'Taux de recours'!H29</f>
        <v>-0.18657580995850154</v>
      </c>
      <c r="AP33" s="152">
        <f>'Taux de recours'!I33-'Taux de recours'!I29</f>
        <v>0.11079422829976338</v>
      </c>
      <c r="AQ33" s="144">
        <f>'Taux de recours'!J33-'Taux de recours'!J29</f>
        <v>-0.69860364163756916</v>
      </c>
      <c r="AR33" s="156">
        <f>'Taux de recours'!K33-'Taux de recours'!K29</f>
        <v>-1.1626467913252281</v>
      </c>
      <c r="AS33" s="156">
        <f>'Taux de recours'!L33-'Taux de recours'!L29</f>
        <v>-2.1729444072724284</v>
      </c>
      <c r="AT33" s="152">
        <f>'Taux de recours'!M33-'Taux de recours'!M29</f>
        <v>-0.10128876188121572</v>
      </c>
      <c r="AU33" s="144">
        <f>'Taux de recours'!N33-'Taux de recours'!N29</f>
        <v>-0.20666276633300162</v>
      </c>
      <c r="AV33" s="156">
        <f>'Taux de recours'!O33-'Taux de recours'!O29</f>
        <v>0.10936861846525625</v>
      </c>
      <c r="AW33" s="156">
        <f>'Taux de recours'!P33-'Taux de recours'!P29</f>
        <v>-1.4066487807581174</v>
      </c>
      <c r="AX33" s="152">
        <f>'Taux de recours'!Q33-'Taux de recours'!Q29</f>
        <v>-2.0943467841385011E-2</v>
      </c>
      <c r="AY33" s="144">
        <f>'Taux de recours'!R33-'Taux de recours'!R29</f>
        <v>0.39416512849738972</v>
      </c>
      <c r="AZ33" s="156">
        <f>'Taux de recours'!S33-'Taux de recours'!S29</f>
        <v>1.2304586288182708</v>
      </c>
      <c r="BA33" s="156">
        <f>'Taux de recours'!T33-'Taux de recours'!T29</f>
        <v>1.0223138481227654</v>
      </c>
      <c r="BB33" s="152">
        <f>'Taux de recours'!U33-'Taux de recours'!U29</f>
        <v>0.13022225474351345</v>
      </c>
      <c r="BC33" s="144">
        <f>'Taux de recours'!V33-'Taux de recours'!V29</f>
        <v>3.3924524551360857E-2</v>
      </c>
      <c r="BD33" s="156">
        <f>'Taux de recours'!W33-'Taux de recours'!W29</f>
        <v>-0.22478887948126403</v>
      </c>
      <c r="BE33" s="156">
        <f>'Taux de recours'!X33-'Taux de recours'!X29</f>
        <v>-0.59173733964041197</v>
      </c>
      <c r="BF33" s="152">
        <f>'Taux de recours'!Y33-'Taux de recours'!Y29</f>
        <v>0.17019472619748433</v>
      </c>
      <c r="BG33" s="144">
        <f>'Taux de recours'!Z33-'Taux de recours'!Z29</f>
        <v>0.20854653688999658</v>
      </c>
      <c r="BH33" s="156">
        <f>'Taux de recours'!AA33-'Taux de recours'!AA29</f>
        <v>0.69523297527319494</v>
      </c>
      <c r="BI33" s="156">
        <f>'Taux de recours'!AB33-'Taux de recours'!AB29</f>
        <v>0.12493744290490838</v>
      </c>
      <c r="BJ33" s="152">
        <f>'Taux de recours'!AC33-'Taux de recours'!AC29</f>
        <v>0.12562979175519773</v>
      </c>
      <c r="BK33" s="144">
        <f>'Taux de recours'!AD33-'Taux de recours'!AD29</f>
        <v>-6.7777135654629284E-2</v>
      </c>
      <c r="BL33" s="156">
        <f>'Taux de recours'!AE33-'Taux de recours'!AE29</f>
        <v>0.44467168111430944</v>
      </c>
      <c r="BM33" s="156">
        <f>'Taux de recours'!AF33-'Taux de recours'!AF29</f>
        <v>-0.58742044762884404</v>
      </c>
      <c r="BN33" s="152">
        <f>'Taux de recours'!AG33-'Taux de recours'!AG29</f>
        <v>-0.12626400163021323</v>
      </c>
    </row>
    <row r="34" spans="1:66" s="148" customFormat="1" x14ac:dyDescent="0.25">
      <c r="A34" s="37" t="str">
        <f>[1]TrimPaca!A41</f>
        <v>T3 2007</v>
      </c>
      <c r="B34" s="144">
        <f>'Taux de recours'!B34-'Taux de recours'!B33</f>
        <v>-9.5769144281186769E-2</v>
      </c>
      <c r="C34" s="156">
        <f>'Taux de recours'!C34-'Taux de recours'!C33</f>
        <v>-0.16892972988591204</v>
      </c>
      <c r="D34" s="156">
        <f>'Taux de recours'!D34-'Taux de recours'!D33</f>
        <v>-0.30910241458125931</v>
      </c>
      <c r="E34" s="152">
        <f>'Taux de recours'!E34-'Taux de recours'!E33</f>
        <v>-2.6901391357195159E-2</v>
      </c>
      <c r="F34" s="144">
        <f>'Taux de recours'!F34-'Taux de recours'!F33</f>
        <v>-0.15028219516982144</v>
      </c>
      <c r="G34" s="156">
        <f>'Taux de recours'!G34-'Taux de recours'!G33</f>
        <v>-0.15123497909141381</v>
      </c>
      <c r="H34" s="156">
        <f>'Taux de recours'!H34-'Taux de recours'!H33</f>
        <v>-0.42195204687546095</v>
      </c>
      <c r="I34" s="152">
        <f>'Taux de recours'!I34-'Taux de recours'!I33</f>
        <v>-9.8917218478615787E-2</v>
      </c>
      <c r="J34" s="144">
        <f>'Taux de recours'!J34-'Taux de recours'!J33</f>
        <v>-3.6756536117381167E-2</v>
      </c>
      <c r="K34" s="156">
        <f>'Taux de recours'!K34-'Taux de recours'!K33</f>
        <v>-5.9155531959333985E-2</v>
      </c>
      <c r="L34" s="156">
        <f>'Taux de recours'!L34-'Taux de recours'!L33</f>
        <v>0.24052517341273116</v>
      </c>
      <c r="M34" s="152">
        <f>'Taux de recours'!M34-'Taux de recours'!M33</f>
        <v>-7.5406369770664394E-2</v>
      </c>
      <c r="N34" s="144">
        <f>'Taux de recours'!N34-'Taux de recours'!N33</f>
        <v>-0.16014819405817038</v>
      </c>
      <c r="O34" s="156">
        <f>'Taux de recours'!O34-'Taux de recours'!O33</f>
        <v>0.53995617403388874</v>
      </c>
      <c r="P34" s="156">
        <f>'Taux de recours'!P34-'Taux de recours'!P33</f>
        <v>-0.47132634336295709</v>
      </c>
      <c r="Q34" s="152">
        <f>'Taux de recours'!Q34-'Taux de recours'!Q33</f>
        <v>-0.15315553883867794</v>
      </c>
      <c r="R34" s="144">
        <f>'Taux de recours'!R34-'Taux de recours'!R33</f>
        <v>-0.21497434726400177</v>
      </c>
      <c r="S34" s="156">
        <f>'Taux de recours'!S34-'Taux de recours'!S33</f>
        <v>-0.47467492297005354</v>
      </c>
      <c r="T34" s="156">
        <f>'Taux de recours'!T34-'Taux de recours'!T33</f>
        <v>-0.27754493351477905</v>
      </c>
      <c r="U34" s="152">
        <f>'Taux de recours'!U34-'Taux de recours'!U33</f>
        <v>-0.16256578261917931</v>
      </c>
      <c r="V34" s="144">
        <f>'Taux de recours'!V34-'Taux de recours'!V33</f>
        <v>-0.12999671844119742</v>
      </c>
      <c r="W34" s="156">
        <f>'Taux de recours'!W34-'Taux de recours'!W33</f>
        <v>-8.3420182397826004E-2</v>
      </c>
      <c r="X34" s="156">
        <f>'Taux de recours'!X34-'Taux de recours'!X33</f>
        <v>-0.48751391965022073</v>
      </c>
      <c r="Y34" s="152">
        <f>'Taux de recours'!Y34-'Taux de recours'!Y33</f>
        <v>-8.154343523791252E-2</v>
      </c>
      <c r="Z34" s="144">
        <f>'Taux de recours'!Z34-'Taux de recours'!Z33</f>
        <v>-0.21413253704708612</v>
      </c>
      <c r="AA34" s="156">
        <f>'Taux de recours'!AA34-'Taux de recours'!AA33</f>
        <v>-0.2931799219897262</v>
      </c>
      <c r="AB34" s="156">
        <f>'Taux de recours'!AB34-'Taux de recours'!AB33</f>
        <v>-1.1278954865340101</v>
      </c>
      <c r="AC34" s="152">
        <f>'Taux de recours'!AC34-'Taux de recours'!AC33</f>
        <v>-1.1125300916496217E-2</v>
      </c>
      <c r="AD34" s="144">
        <f>'Taux de recours'!AD34-'Taux de recours'!AD33</f>
        <v>-1.7625297676566731E-2</v>
      </c>
      <c r="AE34" s="156">
        <f>'Taux de recours'!AE34-'Taux de recours'!AE33</f>
        <v>0.20133176861695468</v>
      </c>
      <c r="AF34" s="156">
        <f>'Taux de recours'!AF34-'Taux de recours'!AF33</f>
        <v>0.55753288482505781</v>
      </c>
      <c r="AG34" s="152">
        <f>'Taux de recours'!AG34-'Taux de recours'!AG33</f>
        <v>-0.14948071692973786</v>
      </c>
      <c r="AH34" s="37" t="str">
        <f t="shared" si="0"/>
        <v>T3 2007</v>
      </c>
      <c r="AI34" s="144">
        <f>'Taux de recours'!B34-'Taux de recours'!B30</f>
        <v>6.2370063561481892E-2</v>
      </c>
      <c r="AJ34" s="156">
        <f>'Taux de recours'!C34-'Taux de recours'!C30</f>
        <v>0.29524973034580704</v>
      </c>
      <c r="AK34" s="156">
        <f>'Taux de recours'!D34-'Taux de recours'!D30</f>
        <v>-0.34077771561183923</v>
      </c>
      <c r="AL34" s="152">
        <f>'Taux de recours'!E34-'Taux de recours'!E30</f>
        <v>5.9212190126616715E-2</v>
      </c>
      <c r="AM34" s="144">
        <f>'Taux de recours'!F34-'Taux de recours'!F30</f>
        <v>-0.10771448800699579</v>
      </c>
      <c r="AN34" s="156">
        <f>'Taux de recours'!G34-'Taux de recours'!G30</f>
        <v>-0.11768215317917985</v>
      </c>
      <c r="AO34" s="156">
        <f>'Taux de recours'!H34-'Taux de recours'!H30</f>
        <v>-0.77772280055200937</v>
      </c>
      <c r="AP34" s="152">
        <f>'Taux de recours'!I34-'Taux de recours'!I30</f>
        <v>-1.3580137656157287E-3</v>
      </c>
      <c r="AQ34" s="144">
        <f>'Taux de recours'!J34-'Taux de recours'!J30</f>
        <v>-0.10542207203885035</v>
      </c>
      <c r="AR34" s="156">
        <f>'Taux de recours'!K34-'Taux de recours'!K30</f>
        <v>9.8480162786618308E-3</v>
      </c>
      <c r="AS34" s="156">
        <f>'Taux de recours'!L34-'Taux de recours'!L30</f>
        <v>-0.99139246759515132</v>
      </c>
      <c r="AT34" s="152">
        <f>'Taux de recours'!M34-'Taux de recours'!M30</f>
        <v>0.13217502499680256</v>
      </c>
      <c r="AU34" s="144">
        <f>'Taux de recours'!N34-'Taux de recours'!N30</f>
        <v>-0.38507853364578626</v>
      </c>
      <c r="AV34" s="156">
        <f>'Taux de recours'!O34-'Taux de recours'!O30</f>
        <v>0.90466527788824358</v>
      </c>
      <c r="AW34" s="156">
        <f>'Taux de recours'!P34-'Taux de recours'!P30</f>
        <v>-1.0385391965112118</v>
      </c>
      <c r="AX34" s="152">
        <f>'Taux de recours'!Q34-'Taux de recours'!Q30</f>
        <v>-0.47417589990548858</v>
      </c>
      <c r="AY34" s="144">
        <f>'Taux de recours'!R34-'Taux de recours'!R30</f>
        <v>-2.1979115224312284E-2</v>
      </c>
      <c r="AZ34" s="156">
        <f>'Taux de recours'!S34-'Taux de recours'!S30</f>
        <v>-0.51295301084378586</v>
      </c>
      <c r="BA34" s="156">
        <f>'Taux de recours'!T34-'Taux de recours'!T30</f>
        <v>-0.4386962659097744</v>
      </c>
      <c r="BB34" s="152">
        <f>'Taux de recours'!U34-'Taux de recours'!U30</f>
        <v>8.5479214824553562E-2</v>
      </c>
      <c r="BC34" s="144">
        <f>'Taux de recours'!V34-'Taux de recours'!V30</f>
        <v>-0.11856752078850796</v>
      </c>
      <c r="BD34" s="156">
        <f>'Taux de recours'!W34-'Taux de recours'!W30</f>
        <v>-0.17679927018400043</v>
      </c>
      <c r="BE34" s="156">
        <f>'Taux de recours'!X34-'Taux de recours'!X30</f>
        <v>-0.62641532852645376</v>
      </c>
      <c r="BF34" s="152">
        <f>'Taux de recours'!Y34-'Taux de recours'!Y30</f>
        <v>-1.504752918149932E-2</v>
      </c>
      <c r="BG34" s="144">
        <f>'Taux de recours'!Z34-'Taux de recours'!Z30</f>
        <v>-0.18785356430013733</v>
      </c>
      <c r="BH34" s="156">
        <f>'Taux de recours'!AA34-'Taux de recours'!AA30</f>
        <v>0.18429901939274984</v>
      </c>
      <c r="BI34" s="156">
        <f>'Taux de recours'!AB34-'Taux de recours'!AB30</f>
        <v>-1.557761754839623</v>
      </c>
      <c r="BJ34" s="152">
        <f>'Taux de recours'!AC34-'Taux de recours'!AC30</f>
        <v>5.1688371748539463E-3</v>
      </c>
      <c r="BK34" s="144">
        <f>'Taux de recours'!AD34-'Taux de recours'!AD30</f>
        <v>-7.2064082622801173E-2</v>
      </c>
      <c r="BL34" s="156">
        <f>'Taux de recours'!AE34-'Taux de recours'!AE30</f>
        <v>0.34366527247608047</v>
      </c>
      <c r="BM34" s="156">
        <f>'Taux de recours'!AF34-'Taux de recours'!AF30</f>
        <v>-0.40192317653614396</v>
      </c>
      <c r="BN34" s="152">
        <f>'Taux de recours'!AG34-'Taux de recours'!AG30</f>
        <v>-9.2505412530350606E-2</v>
      </c>
    </row>
    <row r="35" spans="1:66" s="148" customFormat="1" x14ac:dyDescent="0.25">
      <c r="A35" s="98" t="str">
        <f>[1]TrimPaca!A42</f>
        <v>T4 2007</v>
      </c>
      <c r="B35" s="143">
        <f>'Taux de recours'!B35-'Taux de recours'!B34</f>
        <v>-3.9441053605714593E-2</v>
      </c>
      <c r="C35" s="155">
        <f>'Taux de recours'!C35-'Taux de recours'!C34</f>
        <v>-0.12631268015675712</v>
      </c>
      <c r="D35" s="155">
        <f>'Taux de recours'!D35-'Taux de recours'!D34</f>
        <v>-0.5597534176350063</v>
      </c>
      <c r="E35" s="151">
        <f>'Taux de recours'!E35-'Taux de recours'!E34</f>
        <v>8.1120830505592156E-2</v>
      </c>
      <c r="F35" s="143">
        <f>'Taux de recours'!F35-'Taux de recours'!F34</f>
        <v>-2.4997851488457012E-2</v>
      </c>
      <c r="G35" s="155">
        <f>'Taux de recours'!G35-'Taux de recours'!G34</f>
        <v>-0.26241656463781915</v>
      </c>
      <c r="H35" s="155">
        <f>'Taux de recours'!H35-'Taux de recours'!H34</f>
        <v>-0.3567319102094757</v>
      </c>
      <c r="I35" s="151">
        <f>'Taux de recours'!I35-'Taux de recours'!I34</f>
        <v>7.3283237407643753E-2</v>
      </c>
      <c r="J35" s="143">
        <f>'Taux de recours'!J35-'Taux de recours'!J34</f>
        <v>0.7853212414751054</v>
      </c>
      <c r="K35" s="155">
        <f>'Taux de recours'!K35-'Taux de recours'!K34</f>
        <v>0.66099128595828027</v>
      </c>
      <c r="L35" s="155">
        <f>'Taux de recours'!L35-'Taux de recours'!L34</f>
        <v>1.4381026873277243</v>
      </c>
      <c r="M35" s="151">
        <f>'Taux de recours'!M35-'Taux de recours'!M34</f>
        <v>0.58622084092927729</v>
      </c>
      <c r="N35" s="143">
        <f>'Taux de recours'!N35-'Taux de recours'!N34</f>
        <v>0.17932894922646092</v>
      </c>
      <c r="O35" s="155">
        <f>'Taux de recours'!O35-'Taux de recours'!O34</f>
        <v>-7.8017872521355613E-2</v>
      </c>
      <c r="P35" s="155">
        <f>'Taux de recours'!P35-'Taux de recours'!P34</f>
        <v>0.54606059120142358</v>
      </c>
      <c r="Q35" s="151">
        <f>'Taux de recours'!Q35-'Taux de recours'!Q34</f>
        <v>8.3386563578269568E-2</v>
      </c>
      <c r="R35" s="143">
        <f>'Taux de recours'!R35-'Taux de recours'!R34</f>
        <v>-0.11645818553072029</v>
      </c>
      <c r="S35" s="155">
        <f>'Taux de recours'!S35-'Taux de recours'!S34</f>
        <v>-0.79570106116096895</v>
      </c>
      <c r="T35" s="155">
        <f>'Taux de recours'!T35-'Taux de recours'!T34</f>
        <v>-0.87591023321290784</v>
      </c>
      <c r="U35" s="151">
        <f>'Taux de recours'!U35-'Taux de recours'!U34</f>
        <v>0.1010292038245344</v>
      </c>
      <c r="V35" s="143">
        <f>'Taux de recours'!V35-'Taux de recours'!V34</f>
        <v>-5.9399215114200654E-2</v>
      </c>
      <c r="W35" s="155">
        <f>'Taux de recours'!W35-'Taux de recours'!W34</f>
        <v>-0.17551570257938831</v>
      </c>
      <c r="X35" s="155">
        <f>'Taux de recours'!X35-'Taux de recours'!X34</f>
        <v>-0.70372927059650081</v>
      </c>
      <c r="Y35" s="151">
        <f>'Taux de recours'!Y35-'Taux de recours'!Y34</f>
        <v>4.9738074523856257E-2</v>
      </c>
      <c r="Z35" s="143">
        <f>'Taux de recours'!Z35-'Taux de recours'!Z34</f>
        <v>-8.1788627952311899E-2</v>
      </c>
      <c r="AA35" s="155">
        <f>'Taux de recours'!AA35-'Taux de recours'!AA34</f>
        <v>-0.25105285145800682</v>
      </c>
      <c r="AB35" s="155">
        <f>'Taux de recours'!AB35-'Taux de recours'!AB34</f>
        <v>0.29488773153810932</v>
      </c>
      <c r="AC35" s="151">
        <f>'Taux de recours'!AC35-'Taux de recours'!AC34</f>
        <v>-0.10164153145046995</v>
      </c>
      <c r="AD35" s="143">
        <f>'Taux de recours'!AD35-'Taux de recours'!AD34</f>
        <v>0.15338762673816664</v>
      </c>
      <c r="AE35" s="155">
        <f>'Taux de recours'!AE35-'Taux de recours'!AE34</f>
        <v>-2.0255504616287112E-2</v>
      </c>
      <c r="AF35" s="155">
        <f>'Taux de recours'!AF35-'Taux de recours'!AF34</f>
        <v>-0.11741903027300715</v>
      </c>
      <c r="AG35" s="151">
        <f>'Taux de recours'!AG35-'Taux de recours'!AG34</f>
        <v>0.25613768405519788</v>
      </c>
      <c r="AH35" s="98" t="str">
        <f t="shared" si="0"/>
        <v>T4 2007</v>
      </c>
      <c r="AI35" s="143">
        <f>'Taux de recours'!B35-'Taux de recours'!B31</f>
        <v>-5.0915562708521378E-2</v>
      </c>
      <c r="AJ35" s="155">
        <f>'Taux de recours'!C35-'Taux de recours'!C31</f>
        <v>-9.1472374328471773E-4</v>
      </c>
      <c r="AK35" s="155">
        <f>'Taux de recours'!D35-'Taux de recours'!D31</f>
        <v>-1.2134179735077737</v>
      </c>
      <c r="AL35" s="151">
        <f>'Taux de recours'!E35-'Taux de recours'!E31</f>
        <v>0.13907612332745178</v>
      </c>
      <c r="AM35" s="143">
        <f>'Taux de recours'!F35-'Taux de recours'!F31</f>
        <v>-0.14824033428572392</v>
      </c>
      <c r="AN35" s="155">
        <f>'Taux de recours'!G35-'Taux de recours'!G31</f>
        <v>-0.33396430321009163</v>
      </c>
      <c r="AO35" s="155">
        <f>'Taux de recours'!H35-'Taux de recours'!H31</f>
        <v>-1.1448651379831407</v>
      </c>
      <c r="AP35" s="151">
        <f>'Taux de recours'!I35-'Taux de recours'!I31</f>
        <v>4.569299638517843E-2</v>
      </c>
      <c r="AQ35" s="143">
        <f>'Taux de recours'!J35-'Taux de recours'!J31</f>
        <v>0.67235084162038294</v>
      </c>
      <c r="AR35" s="155">
        <f>'Taux de recours'!K35-'Taux de recours'!K31</f>
        <v>1.0713688750389032</v>
      </c>
      <c r="AS35" s="155">
        <f>'Taux de recours'!L35-'Taux de recours'!L31</f>
        <v>0.88713051000951637</v>
      </c>
      <c r="AT35" s="151">
        <f>'Taux de recours'!M35-'Taux de recours'!M31</f>
        <v>0.60443693425757061</v>
      </c>
      <c r="AU35" s="143">
        <f>'Taux de recours'!N35-'Taux de recours'!N31</f>
        <v>-0.51562727596982283</v>
      </c>
      <c r="AV35" s="155">
        <f>'Taux de recours'!O35-'Taux de recours'!O31</f>
        <v>-1.0461437021877158</v>
      </c>
      <c r="AW35" s="155">
        <f>'Taux de recours'!P35-'Taux de recours'!P31</f>
        <v>-1.6644372005243309</v>
      </c>
      <c r="AX35" s="151">
        <f>'Taux de recours'!Q35-'Taux de recours'!Q31</f>
        <v>-0.20860138351276458</v>
      </c>
      <c r="AY35" s="143">
        <f>'Taux de recours'!R35-'Taux de recours'!R31</f>
        <v>-0.31208444386934575</v>
      </c>
      <c r="AZ35" s="155">
        <f>'Taux de recours'!S35-'Taux de recours'!S31</f>
        <v>-1.2104618997870711</v>
      </c>
      <c r="BA35" s="155">
        <f>'Taux de recours'!T35-'Taux de recours'!T31</f>
        <v>-2.3503977204058017</v>
      </c>
      <c r="BB35" s="151">
        <f>'Taux de recours'!U35-'Taux de recours'!U31</f>
        <v>0.113392453199326</v>
      </c>
      <c r="BC35" s="143">
        <f>'Taux de recours'!V35-'Taux de recours'!V31</f>
        <v>-0.11505064651352326</v>
      </c>
      <c r="BD35" s="155">
        <f>'Taux de recours'!W35-'Taux de recours'!W31</f>
        <v>-0.16627206061616562</v>
      </c>
      <c r="BE35" s="155">
        <f>'Taux de recours'!X35-'Taux de recours'!X31</f>
        <v>-1.0734803703177391</v>
      </c>
      <c r="BF35" s="151">
        <f>'Taux de recours'!Y35-'Taux de recours'!Y31</f>
        <v>2.7026262122080702E-2</v>
      </c>
      <c r="BG35" s="143">
        <f>'Taux de recours'!Z35-'Taux de recours'!Z31</f>
        <v>-0.15106478360727893</v>
      </c>
      <c r="BH35" s="155">
        <f>'Taux de recours'!AA35-'Taux de recours'!AA31</f>
        <v>-0.51076696135280075</v>
      </c>
      <c r="BI35" s="155">
        <f>'Taux de recours'!AB35-'Taux de recours'!AB31</f>
        <v>-0.64885206988908273</v>
      </c>
      <c r="BJ35" s="151">
        <f>'Taux de recours'!AC35-'Taux de recours'!AC31</f>
        <v>2.6018994564298348E-2</v>
      </c>
      <c r="BK35" s="143">
        <f>'Taux de recours'!AD35-'Taux de recours'!AD31</f>
        <v>-2.1855369455635376E-2</v>
      </c>
      <c r="BL35" s="155">
        <f>'Taux de recours'!AE35-'Taux de recours'!AE31</f>
        <v>0.35198395208538535</v>
      </c>
      <c r="BM35" s="155">
        <f>'Taux de recours'!AF35-'Taux de recours'!AF31</f>
        <v>-0.18820016669447348</v>
      </c>
      <c r="BN35" s="151">
        <f>'Taux de recours'!AG35-'Taux de recours'!AG31</f>
        <v>-7.8416751036497256E-2</v>
      </c>
    </row>
    <row r="36" spans="1:66" s="148" customFormat="1" x14ac:dyDescent="0.25">
      <c r="A36" s="37" t="str">
        <f>[1]TrimPaca!A43</f>
        <v>T1 2008</v>
      </c>
      <c r="B36" s="144">
        <f>'Taux de recours'!B36-'Taux de recours'!B35</f>
        <v>0.20647791320828279</v>
      </c>
      <c r="C36" s="156">
        <f>'Taux de recours'!C36-'Taux de recours'!C35</f>
        <v>0.49864480613967199</v>
      </c>
      <c r="D36" s="156">
        <f>'Taux de recours'!D36-'Taux de recours'!D35</f>
        <v>0.666229682932439</v>
      </c>
      <c r="E36" s="152">
        <f>'Taux de recours'!E36-'Taux de recours'!E35</f>
        <v>3.0193977908690606E-2</v>
      </c>
      <c r="F36" s="144">
        <f>'Taux de recours'!F36-'Taux de recours'!F35</f>
        <v>0.17694473364315311</v>
      </c>
      <c r="G36" s="156">
        <f>'Taux de recours'!G36-'Taux de recours'!G35</f>
        <v>0.59857948830120744</v>
      </c>
      <c r="H36" s="156">
        <f>'Taux de recours'!H36-'Taux de recours'!H35</f>
        <v>0.25880225982587213</v>
      </c>
      <c r="I36" s="152">
        <f>'Taux de recours'!I36-'Taux de recours'!I35</f>
        <v>8.5189556256666243E-2</v>
      </c>
      <c r="J36" s="144">
        <f>'Taux de recours'!J36-'Taux de recours'!J35</f>
        <v>-0.32149841875355278</v>
      </c>
      <c r="K36" s="156">
        <f>'Taux de recours'!K36-'Taux de recours'!K35</f>
        <v>-0.39574148826438105</v>
      </c>
      <c r="L36" s="156">
        <f>'Taux de recours'!L36-'Taux de recours'!L35</f>
        <v>-3.0402433785688903</v>
      </c>
      <c r="M36" s="152">
        <f>'Taux de recours'!M36-'Taux de recours'!M35</f>
        <v>0.49257497917191939</v>
      </c>
      <c r="N36" s="144">
        <f>'Taux de recours'!N36-'Taux de recours'!N35</f>
        <v>4.3172532264943442E-2</v>
      </c>
      <c r="O36" s="156">
        <f>'Taux de recours'!O36-'Taux de recours'!O35</f>
        <v>0.47027738482637105</v>
      </c>
      <c r="P36" s="156">
        <f>'Taux de recours'!P36-'Taux de recours'!P35</f>
        <v>-0.65807884449719989</v>
      </c>
      <c r="Q36" s="152">
        <f>'Taux de recours'!Q36-'Taux de recours'!Q35</f>
        <v>0.15099439508355028</v>
      </c>
      <c r="R36" s="144">
        <f>'Taux de recours'!R36-'Taux de recours'!R35</f>
        <v>5.2224330685009868E-2</v>
      </c>
      <c r="S36" s="156">
        <f>'Taux de recours'!S36-'Taux de recours'!S35</f>
        <v>0.34936310829040451</v>
      </c>
      <c r="T36" s="156">
        <f>'Taux de recours'!T36-'Taux de recours'!T35</f>
        <v>0.34544971613336273</v>
      </c>
      <c r="U36" s="152">
        <f>'Taux de recours'!U36-'Taux de recours'!U35</f>
        <v>-4.2111496191646003E-2</v>
      </c>
      <c r="V36" s="144">
        <f>'Taux de recours'!V36-'Taux de recours'!V35</f>
        <v>0.26683285227332787</v>
      </c>
      <c r="W36" s="156">
        <f>'Taux de recours'!W36-'Taux de recours'!W35</f>
        <v>0.84819325633071507</v>
      </c>
      <c r="X36" s="156">
        <f>'Taux de recours'!X36-'Taux de recours'!X35</f>
        <v>0.43967045793877446</v>
      </c>
      <c r="Y36" s="152">
        <f>'Taux de recours'!Y36-'Taux de recours'!Y35</f>
        <v>0.12412347676536317</v>
      </c>
      <c r="Z36" s="144">
        <f>'Taux de recours'!Z36-'Taux de recours'!Z35</f>
        <v>0.228517747081741</v>
      </c>
      <c r="AA36" s="156">
        <f>'Taux de recours'!AA36-'Taux de recours'!AA35</f>
        <v>0.79451027449486089</v>
      </c>
      <c r="AB36" s="156">
        <f>'Taux de recours'!AB36-'Taux de recours'!AB35</f>
        <v>0.38399638749585741</v>
      </c>
      <c r="AC36" s="152">
        <f>'Taux de recours'!AC36-'Taux de recours'!AC35</f>
        <v>7.645367476546383E-2</v>
      </c>
      <c r="AD36" s="144">
        <f>'Taux de recours'!AD36-'Taux de recours'!AD35</f>
        <v>0.17046248613503323</v>
      </c>
      <c r="AE36" s="156">
        <f>'Taux de recours'!AE36-'Taux de recours'!AE35</f>
        <v>0.15620765353043531</v>
      </c>
      <c r="AF36" s="156">
        <f>'Taux de recours'!AF36-'Taux de recours'!AF35</f>
        <v>0.65920986358200828</v>
      </c>
      <c r="AG36" s="152">
        <f>'Taux de recours'!AG36-'Taux de recours'!AG35</f>
        <v>0.14835702240396142</v>
      </c>
      <c r="AH36" s="37" t="str">
        <f t="shared" si="0"/>
        <v>T1 2008</v>
      </c>
      <c r="AI36" s="144">
        <f>'Taux de recours'!B36-'Taux de recours'!B32</f>
        <v>-6.9603997829332798E-2</v>
      </c>
      <c r="AJ36" s="156">
        <f>'Taux de recours'!C36-'Taux de recours'!C32</f>
        <v>1.2208287665403716E-2</v>
      </c>
      <c r="AK36" s="156">
        <f>'Taux de recours'!D36-'Taux de recours'!D32</f>
        <v>-0.72463913757993659</v>
      </c>
      <c r="AL36" s="152">
        <f>'Taux de recours'!E36-'Taux de recours'!E32</f>
        <v>3.27601459142981E-2</v>
      </c>
      <c r="AM36" s="144">
        <f>'Taux de recours'!F36-'Taux de recours'!F32</f>
        <v>-2.407937956439854E-2</v>
      </c>
      <c r="AN36" s="156">
        <f>'Taux de recours'!G36-'Taux de recours'!G32</f>
        <v>0.25509181462926112</v>
      </c>
      <c r="AO36" s="156">
        <f>'Taux de recours'!H36-'Taux de recours'!H32</f>
        <v>-0.6231644526041471</v>
      </c>
      <c r="AP36" s="152">
        <f>'Taux de recours'!I36-'Taux de recours'!I32</f>
        <v>2.3869560821635272E-2</v>
      </c>
      <c r="AQ36" s="144">
        <f>'Taux de recours'!J36-'Taux de recours'!J32</f>
        <v>0.32063202574281036</v>
      </c>
      <c r="AR36" s="156">
        <f>'Taux de recours'!K36-'Taux de recours'!K32</f>
        <v>0.8102548000628147</v>
      </c>
      <c r="AS36" s="156">
        <f>'Taux de recours'!L36-'Taux de recours'!L32</f>
        <v>-2.2725027707144818</v>
      </c>
      <c r="AT36" s="152">
        <f>'Taux de recours'!M36-'Taux de recours'!M32</f>
        <v>0.90957242762407353</v>
      </c>
      <c r="AU36" s="144">
        <f>'Taux de recours'!N36-'Taux de recours'!N32</f>
        <v>-0.10784346125857613</v>
      </c>
      <c r="AV36" s="156">
        <f>'Taux de recours'!O36-'Taux de recours'!O32</f>
        <v>0.81740264482404257</v>
      </c>
      <c r="AW36" s="156">
        <f>'Taux de recours'!P36-'Taux de recours'!P32</f>
        <v>-1.8587604998862508</v>
      </c>
      <c r="AX36" s="152">
        <f>'Taux de recours'!Q36-'Taux de recours'!Q32</f>
        <v>0.16836411210469204</v>
      </c>
      <c r="AY36" s="144">
        <f>'Taux de recours'!R36-'Taux de recours'!R32</f>
        <v>-0.28672387185123505</v>
      </c>
      <c r="AZ36" s="156">
        <f>'Taux de recours'!S36-'Taux de recours'!S32</f>
        <v>-0.86265686648553075</v>
      </c>
      <c r="BA36" s="156">
        <f>'Taux de recours'!T36-'Taux de recours'!T32</f>
        <v>-1.1605689423378287</v>
      </c>
      <c r="BB36" s="152">
        <f>'Taux de recours'!U36-'Taux de recours'!U32</f>
        <v>-7.9204831988305635E-2</v>
      </c>
      <c r="BC36" s="144">
        <f>'Taux de recours'!V36-'Taux de recours'!V32</f>
        <v>1.9217067514044395E-2</v>
      </c>
      <c r="BD36" s="156">
        <f>'Taux de recours'!W36-'Taux de recours'!W32</f>
        <v>0.67222754752073222</v>
      </c>
      <c r="BE36" s="156">
        <f>'Taux de recours'!X36-'Taux de recours'!X32</f>
        <v>-0.89226968751656344</v>
      </c>
      <c r="BF36" s="152">
        <f>'Taux de recours'!Y36-'Taux de recours'!Y32</f>
        <v>9.6477922044626574E-3</v>
      </c>
      <c r="BG36" s="144">
        <f>'Taux de recours'!Z36-'Taux de recours'!Z32</f>
        <v>7.0469321972793875E-2</v>
      </c>
      <c r="BH36" s="156">
        <f>'Taux de recours'!AA36-'Taux de recours'!AA32</f>
        <v>0.26807668451857669</v>
      </c>
      <c r="BI36" s="156">
        <f>'Taux de recours'!AB36-'Taux de recours'!AB32</f>
        <v>0.39671690846220287</v>
      </c>
      <c r="BJ36" s="152">
        <f>'Taux de recours'!AC36-'Taux de recours'!AC32</f>
        <v>-3.5588556792669479E-2</v>
      </c>
      <c r="BK36" s="144">
        <f>'Taux de recours'!AD36-'Taux de recours'!AD32</f>
        <v>0.18927587202497964</v>
      </c>
      <c r="BL36" s="156">
        <f>'Taux de recours'!AE36-'Taux de recours'!AE32</f>
        <v>0.37773826568665747</v>
      </c>
      <c r="BM36" s="156">
        <f>'Taux de recours'!AF36-'Taux de recours'!AF32</f>
        <v>0.71303529299323465</v>
      </c>
      <c r="BN36" s="152">
        <f>'Taux de recours'!AG36-'Taux de recours'!AG32</f>
        <v>0.19795455301890796</v>
      </c>
    </row>
    <row r="37" spans="1:66" s="148" customFormat="1" x14ac:dyDescent="0.25">
      <c r="A37" s="37" t="str">
        <f>[1]TrimPaca!A44</f>
        <v>T2 2008</v>
      </c>
      <c r="B37" s="144">
        <f>'Taux de recours'!B37-'Taux de recours'!B36</f>
        <v>-0.30390359974151337</v>
      </c>
      <c r="C37" s="156">
        <f>'Taux de recours'!C37-'Taux de recours'!C36</f>
        <v>-0.60856682429150766</v>
      </c>
      <c r="D37" s="156">
        <f>'Taux de recours'!D37-'Taux de recours'!D36</f>
        <v>-0.56003930089406495</v>
      </c>
      <c r="E37" s="152">
        <f>'Taux de recours'!E37-'Taux de recours'!E36</f>
        <v>-0.14439851610060117</v>
      </c>
      <c r="F37" s="144">
        <f>'Taux de recours'!F37-'Taux de recours'!F36</f>
        <v>-0.21166730394313671</v>
      </c>
      <c r="G37" s="156">
        <f>'Taux de recours'!G37-'Taux de recours'!G36</f>
        <v>-0.53756769832159801</v>
      </c>
      <c r="H37" s="156">
        <f>'Taux de recours'!H37-'Taux de recours'!H36</f>
        <v>-0.47263924869614193</v>
      </c>
      <c r="I37" s="152">
        <f>'Taux de recours'!I37-'Taux de recours'!I36</f>
        <v>-0.12582879409456904</v>
      </c>
      <c r="J37" s="144">
        <f>'Taux de recours'!J37-'Taux de recours'!J36</f>
        <v>-0.47507955806680169</v>
      </c>
      <c r="K37" s="156">
        <f>'Taux de recours'!K37-'Taux de recours'!K36</f>
        <v>0.39896653825783623</v>
      </c>
      <c r="L37" s="156">
        <f>'Taux de recours'!L37-'Taux de recours'!L36</f>
        <v>-0.37975883643920838</v>
      </c>
      <c r="M37" s="152">
        <f>'Taux de recours'!M37-'Taux de recours'!M36</f>
        <v>-0.77878353533375155</v>
      </c>
      <c r="N37" s="144">
        <f>'Taux de recours'!N37-'Taux de recours'!N36</f>
        <v>-0.24293253098134326</v>
      </c>
      <c r="O37" s="156">
        <f>'Taux de recours'!O37-'Taux de recours'!O36</f>
        <v>-0.68103531867871325</v>
      </c>
      <c r="P37" s="156">
        <f>'Taux de recours'!P37-'Taux de recours'!P36</f>
        <v>-0.56824853222784988</v>
      </c>
      <c r="Q37" s="152">
        <f>'Taux de recours'!Q37-'Taux de recours'!Q36</f>
        <v>-0.10188967888825096</v>
      </c>
      <c r="R37" s="144">
        <f>'Taux de recours'!R37-'Taux de recours'!R36</f>
        <v>-7.8110395069258765E-2</v>
      </c>
      <c r="S37" s="156">
        <f>'Taux de recours'!S37-'Taux de recours'!S36</f>
        <v>-0.12991715312653884</v>
      </c>
      <c r="T37" s="156">
        <f>'Taux de recours'!T37-'Taux de recours'!T36</f>
        <v>-0.50313553115077525</v>
      </c>
      <c r="U37" s="152">
        <f>'Taux de recours'!U37-'Taux de recours'!U36</f>
        <v>-1.149508651920228E-2</v>
      </c>
      <c r="V37" s="144">
        <f>'Taux de recours'!V37-'Taux de recours'!V36</f>
        <v>-0.22002898780667701</v>
      </c>
      <c r="W37" s="156">
        <f>'Taux de recours'!W37-'Taux de recours'!W36</f>
        <v>-0.51698296508918773</v>
      </c>
      <c r="X37" s="156">
        <f>'Taux de recours'!X37-'Taux de recours'!X36</f>
        <v>-0.37300008156678643</v>
      </c>
      <c r="Y37" s="152">
        <f>'Taux de recours'!Y37-'Taux de recours'!Y36</f>
        <v>-0.17640035868338377</v>
      </c>
      <c r="Z37" s="144">
        <f>'Taux de recours'!Z37-'Taux de recours'!Z36</f>
        <v>-0.17134020934240102</v>
      </c>
      <c r="AA37" s="156">
        <f>'Taux de recours'!AA37-'Taux de recours'!AA36</f>
        <v>-0.74772213925815345</v>
      </c>
      <c r="AB37" s="156">
        <f>'Taux de recours'!AB37-'Taux de recours'!AB36</f>
        <v>-0.54516790996998843</v>
      </c>
      <c r="AC37" s="152">
        <f>'Taux de recours'!AC37-'Taux de recours'!AC36</f>
        <v>6.8882267603465053E-4</v>
      </c>
      <c r="AD37" s="144">
        <f>'Taux de recours'!AD37-'Taux de recours'!AD36</f>
        <v>-0.46065957023769233</v>
      </c>
      <c r="AE37" s="156">
        <f>'Taux de recours'!AE37-'Taux de recours'!AE36</f>
        <v>-1.2052752052510147</v>
      </c>
      <c r="AF37" s="156">
        <f>'Taux de recours'!AF37-'Taux de recours'!AF36</f>
        <v>-0.68343602166007855</v>
      </c>
      <c r="AG37" s="152">
        <f>'Taux de recours'!AG37-'Taux de recours'!AG36</f>
        <v>-0.25090471930586</v>
      </c>
      <c r="AH37" s="37" t="str">
        <f t="shared" si="0"/>
        <v>T2 2008</v>
      </c>
      <c r="AI37" s="144">
        <f>'Taux de recours'!B37-'Taux de recours'!B33</f>
        <v>-0.23263588442013194</v>
      </c>
      <c r="AJ37" s="156">
        <f>'Taux de recours'!C37-'Taux de recours'!C33</f>
        <v>-0.40516442819450482</v>
      </c>
      <c r="AK37" s="156">
        <f>'Taux de recours'!D37-'Taux de recours'!D33</f>
        <v>-0.76266545017789156</v>
      </c>
      <c r="AL37" s="152">
        <f>'Taux de recours'!E37-'Taux de recours'!E33</f>
        <v>-5.9985099043513568E-2</v>
      </c>
      <c r="AM37" s="144">
        <f>'Taux de recours'!F37-'Taux de recours'!F33</f>
        <v>-0.21000261695826206</v>
      </c>
      <c r="AN37" s="156">
        <f>'Taux de recours'!G37-'Taux de recours'!G33</f>
        <v>-0.35263975374962353</v>
      </c>
      <c r="AO37" s="156">
        <f>'Taux de recours'!H37-'Taux de recours'!H33</f>
        <v>-0.99252094595520646</v>
      </c>
      <c r="AP37" s="152">
        <f>'Taux de recours'!I37-'Taux de recours'!I33</f>
        <v>-6.6273218908874831E-2</v>
      </c>
      <c r="AQ37" s="144">
        <f>'Taux de recours'!J37-'Taux de recours'!J33</f>
        <v>-4.8013271462630236E-2</v>
      </c>
      <c r="AR37" s="156">
        <f>'Taux de recours'!K37-'Taux de recours'!K33</f>
        <v>0.60506080399240147</v>
      </c>
      <c r="AS37" s="156">
        <f>'Taux de recours'!L37-'Taux de recours'!L33</f>
        <v>-1.7413743542676432</v>
      </c>
      <c r="AT37" s="152">
        <f>'Taux de recours'!M37-'Taux de recours'!M33</f>
        <v>0.22460591499678073</v>
      </c>
      <c r="AU37" s="144">
        <f>'Taux de recours'!N37-'Taux de recours'!N33</f>
        <v>-0.18057924354810928</v>
      </c>
      <c r="AV37" s="156">
        <f>'Taux de recours'!O37-'Taux de recours'!O33</f>
        <v>0.25118036766019092</v>
      </c>
      <c r="AW37" s="156">
        <f>'Taux de recours'!P37-'Taux de recours'!P33</f>
        <v>-1.1515931288865833</v>
      </c>
      <c r="AX37" s="152">
        <f>'Taux de recours'!Q37-'Taux de recours'!Q33</f>
        <v>-2.0664259065109047E-2</v>
      </c>
      <c r="AY37" s="144">
        <f>'Taux de recours'!R37-'Taux de recours'!R33</f>
        <v>-0.35731859717897096</v>
      </c>
      <c r="AZ37" s="156">
        <f>'Taux de recours'!S37-'Taux de recours'!S33</f>
        <v>-1.0509300289671568</v>
      </c>
      <c r="BA37" s="156">
        <f>'Taux de recours'!T37-'Taux de recours'!T33</f>
        <v>-1.3111409817450994</v>
      </c>
      <c r="BB37" s="152">
        <f>'Taux de recours'!U37-'Taux de recours'!U33</f>
        <v>-0.1151431615054932</v>
      </c>
      <c r="BC37" s="144">
        <f>'Taux de recours'!V37-'Taux de recours'!V33</f>
        <v>-0.14259206908874722</v>
      </c>
      <c r="BD37" s="156">
        <f>'Taux de recours'!W37-'Taux de recours'!W33</f>
        <v>7.2274406264313029E-2</v>
      </c>
      <c r="BE37" s="156">
        <f>'Taux de recours'!X37-'Taux de recours'!X33</f>
        <v>-1.1245728138747335</v>
      </c>
      <c r="BF37" s="152">
        <f>'Taux de recours'!Y37-'Taux de recours'!Y33</f>
        <v>-8.4082242632076865E-2</v>
      </c>
      <c r="BG37" s="144">
        <f>'Taux de recours'!Z37-'Taux de recours'!Z33</f>
        <v>-0.23874362726005804</v>
      </c>
      <c r="BH37" s="156">
        <f>'Taux de recours'!AA37-'Taux de recours'!AA33</f>
        <v>-0.49744463821102558</v>
      </c>
      <c r="BI37" s="156">
        <f>'Taux de recours'!AB37-'Taux de recours'!AB33</f>
        <v>-0.99417927747003176</v>
      </c>
      <c r="BJ37" s="152">
        <f>'Taux de recours'!AC37-'Taux de recours'!AC33</f>
        <v>-3.5624334925467682E-2</v>
      </c>
      <c r="BK37" s="144">
        <f>'Taux de recours'!AD37-'Taux de recours'!AD33</f>
        <v>-0.15443475504105919</v>
      </c>
      <c r="BL37" s="156">
        <f>'Taux de recours'!AE37-'Taux de recours'!AE33</f>
        <v>-0.86799128771991185</v>
      </c>
      <c r="BM37" s="156">
        <f>'Taux de recours'!AF37-'Taux de recours'!AF33</f>
        <v>0.41588769647398038</v>
      </c>
      <c r="BN37" s="152">
        <f>'Taux de recours'!AG37-'Taux de recours'!AG33</f>
        <v>4.1092702235614453E-3</v>
      </c>
    </row>
    <row r="38" spans="1:66" s="148" customFormat="1" x14ac:dyDescent="0.25">
      <c r="A38" s="37" t="str">
        <f>[1]TrimPaca!A45</f>
        <v>T3 2008</v>
      </c>
      <c r="B38" s="144">
        <f>'Taux de recours'!B38-'Taux de recours'!B37</f>
        <v>-0.20732615987095437</v>
      </c>
      <c r="C38" s="156">
        <f>'Taux de recours'!C38-'Taux de recours'!C37</f>
        <v>-0.56545098118625337</v>
      </c>
      <c r="D38" s="156">
        <f>'Taux de recours'!D38-'Taux de recours'!D37</f>
        <v>-0.24038593718626444</v>
      </c>
      <c r="E38" s="152">
        <f>'Taux de recours'!E38-'Taux de recours'!E37</f>
        <v>-6.6450459091135228E-2</v>
      </c>
      <c r="F38" s="144">
        <f>'Taux de recours'!F38-'Taux de recours'!F37</f>
        <v>3.17189704793015E-2</v>
      </c>
      <c r="G38" s="156">
        <f>'Taux de recours'!G38-'Taux de recours'!G37</f>
        <v>0.11007035150870248</v>
      </c>
      <c r="H38" s="156">
        <f>'Taux de recours'!H38-'Taux de recours'!H37</f>
        <v>-0.22293643687655695</v>
      </c>
      <c r="I38" s="152">
        <f>'Taux de recours'!I38-'Taux de recours'!I37</f>
        <v>5.0995405870254418E-2</v>
      </c>
      <c r="J38" s="144">
        <f>'Taux de recours'!J38-'Taux de recours'!J37</f>
        <v>0.22905177622712891</v>
      </c>
      <c r="K38" s="156">
        <f>'Taux de recours'!K38-'Taux de recours'!K37</f>
        <v>0.63439024837724745</v>
      </c>
      <c r="L38" s="156">
        <f>'Taux de recours'!L38-'Taux de recours'!L37</f>
        <v>0.15525705273288359</v>
      </c>
      <c r="M38" s="152">
        <f>'Taux de recours'!M38-'Taux de recours'!M37</f>
        <v>4.7297105411636009E-2</v>
      </c>
      <c r="N38" s="144">
        <f>'Taux de recours'!N38-'Taux de recours'!N37</f>
        <v>2.0289832272720076E-2</v>
      </c>
      <c r="O38" s="156">
        <f>'Taux de recours'!O38-'Taux de recours'!O37</f>
        <v>-0.47402097212251482</v>
      </c>
      <c r="P38" s="156">
        <f>'Taux de recours'!P38-'Taux de recours'!P37</f>
        <v>0.22814061349702008</v>
      </c>
      <c r="Q38" s="152">
        <f>'Taux de recours'!Q38-'Taux de recours'!Q37</f>
        <v>3.0914903010033412E-2</v>
      </c>
      <c r="R38" s="144">
        <f>'Taux de recours'!R38-'Taux de recours'!R37</f>
        <v>-5.8914247885684112E-2</v>
      </c>
      <c r="S38" s="156">
        <f>'Taux de recours'!S38-'Taux de recours'!S37</f>
        <v>-0.37790526073351227</v>
      </c>
      <c r="T38" s="156">
        <f>'Taux de recours'!T38-'Taux de recours'!T37</f>
        <v>-0.73195093415449808</v>
      </c>
      <c r="U38" s="152">
        <f>'Taux de recours'!U38-'Taux de recours'!U37</f>
        <v>8.5292700570573032E-2</v>
      </c>
      <c r="V38" s="144">
        <f>'Taux de recours'!V38-'Taux de recours'!V37</f>
        <v>7.4650119340563315E-2</v>
      </c>
      <c r="W38" s="156">
        <f>'Taux de recours'!W38-'Taux de recours'!W37</f>
        <v>0.31180731005831053</v>
      </c>
      <c r="X38" s="156">
        <f>'Taux de recours'!X38-'Taux de recours'!X37</f>
        <v>0.24614420835206907</v>
      </c>
      <c r="Y38" s="152">
        <f>'Taux de recours'!Y38-'Taux de recours'!Y37</f>
        <v>-6.9137258718310335E-3</v>
      </c>
      <c r="Z38" s="144">
        <f>'Taux de recours'!Z38-'Taux de recours'!Z37</f>
        <v>-8.6980584116878479E-2</v>
      </c>
      <c r="AA38" s="156">
        <f>'Taux de recours'!AA38-'Taux de recours'!AA37</f>
        <v>-0.11061611028728535</v>
      </c>
      <c r="AB38" s="156">
        <f>'Taux de recours'!AB38-'Taux de recours'!AB37</f>
        <v>-0.51156292474617437</v>
      </c>
      <c r="AC38" s="152">
        <f>'Taux de recours'!AC38-'Taux de recours'!AC37</f>
        <v>-1.1590468211471805E-2</v>
      </c>
      <c r="AD38" s="144">
        <f>'Taux de recours'!AD38-'Taux de recours'!AD37</f>
        <v>0.17786022767715171</v>
      </c>
      <c r="AE38" s="156">
        <f>'Taux de recours'!AE38-'Taux de recours'!AE37</f>
        <v>0.19659757840842573</v>
      </c>
      <c r="AF38" s="156">
        <f>'Taux de recours'!AF38-'Taux de recours'!AF37</f>
        <v>-0.68447563193331629</v>
      </c>
      <c r="AG38" s="152">
        <f>'Taux de recours'!AG38-'Taux de recours'!AG37</f>
        <v>0.30422376612011037</v>
      </c>
      <c r="AH38" s="37" t="str">
        <f t="shared" si="0"/>
        <v>T3 2008</v>
      </c>
      <c r="AI38" s="144">
        <f>'Taux de recours'!B38-'Taux de recours'!B34</f>
        <v>-0.34419290000989955</v>
      </c>
      <c r="AJ38" s="156">
        <f>'Taux de recours'!C38-'Taux de recours'!C34</f>
        <v>-0.80168567949484615</v>
      </c>
      <c r="AK38" s="156">
        <f>'Taux de recours'!D38-'Taux de recours'!D34</f>
        <v>-0.69394897278289669</v>
      </c>
      <c r="AL38" s="152">
        <f>'Taux de recours'!E38-'Taux de recours'!E34</f>
        <v>-9.9534166777453636E-2</v>
      </c>
      <c r="AM38" s="144">
        <f>'Taux de recours'!F38-'Taux de recours'!F34</f>
        <v>-2.8001451309139114E-2</v>
      </c>
      <c r="AN38" s="156">
        <f>'Taux de recours'!G38-'Taux de recours'!G34</f>
        <v>-9.1334423149507238E-2</v>
      </c>
      <c r="AO38" s="156">
        <f>'Taux de recours'!H38-'Taux de recours'!H34</f>
        <v>-0.79350533595630246</v>
      </c>
      <c r="AP38" s="152">
        <f>'Taux de recours'!I38-'Taux de recours'!I34</f>
        <v>8.3639405439995373E-2</v>
      </c>
      <c r="AQ38" s="144">
        <f>'Taux de recours'!J38-'Taux de recours'!J34</f>
        <v>0.21779504088187984</v>
      </c>
      <c r="AR38" s="156">
        <f>'Taux de recours'!K38-'Taux de recours'!K34</f>
        <v>1.2986065843289829</v>
      </c>
      <c r="AS38" s="156">
        <f>'Taux de recours'!L38-'Taux de recours'!L34</f>
        <v>-1.8266424749474908</v>
      </c>
      <c r="AT38" s="152">
        <f>'Taux de recours'!M38-'Taux de recours'!M34</f>
        <v>0.34730939017908113</v>
      </c>
      <c r="AU38" s="144">
        <f>'Taux de recours'!N38-'Taux de recours'!N34</f>
        <v>-1.412172172188253E-4</v>
      </c>
      <c r="AV38" s="156">
        <f>'Taux de recours'!O38-'Taux de recours'!O34</f>
        <v>-0.76279677849621264</v>
      </c>
      <c r="AW38" s="156">
        <f>'Taux de recours'!P38-'Taux de recours'!P34</f>
        <v>-0.4521261720266061</v>
      </c>
      <c r="AX38" s="152">
        <f>'Taux de recours'!Q38-'Taux de recours'!Q34</f>
        <v>0.16340618278360231</v>
      </c>
      <c r="AY38" s="144">
        <f>'Taux de recours'!R38-'Taux de recours'!R34</f>
        <v>-0.2012584978006533</v>
      </c>
      <c r="AZ38" s="156">
        <f>'Taux de recours'!S38-'Taux de recours'!S34</f>
        <v>-0.95416036673061555</v>
      </c>
      <c r="BA38" s="156">
        <f>'Taux de recours'!T38-'Taux de recours'!T34</f>
        <v>-1.7655469823848184</v>
      </c>
      <c r="BB38" s="152">
        <f>'Taux de recours'!U38-'Taux de recours'!U34</f>
        <v>0.13271532168425915</v>
      </c>
      <c r="BC38" s="144">
        <f>'Taux de recours'!V38-'Taux de recours'!V34</f>
        <v>6.2054768693013518E-2</v>
      </c>
      <c r="BD38" s="156">
        <f>'Taux de recours'!W38-'Taux de recours'!W34</f>
        <v>0.46750189872044956</v>
      </c>
      <c r="BE38" s="156">
        <f>'Taux de recours'!X38-'Taux de recours'!X34</f>
        <v>-0.39091468587244371</v>
      </c>
      <c r="BF38" s="152">
        <f>'Taux de recours'!Y38-'Taux de recours'!Y34</f>
        <v>-9.4525332659953776E-3</v>
      </c>
      <c r="BG38" s="144">
        <f>'Taux de recours'!Z38-'Taux de recours'!Z34</f>
        <v>-0.1115916743298504</v>
      </c>
      <c r="BH38" s="156">
        <f>'Taux de recours'!AA38-'Taux de recours'!AA34</f>
        <v>-0.31488082650858473</v>
      </c>
      <c r="BI38" s="156">
        <f>'Taux de recours'!AB38-'Taux de recours'!AB34</f>
        <v>-0.37784671568219608</v>
      </c>
      <c r="BJ38" s="152">
        <f>'Taux de recours'!AC38-'Taux de recours'!AC34</f>
        <v>-3.608950222044327E-2</v>
      </c>
      <c r="BK38" s="144">
        <f>'Taux de recours'!AD38-'Taux de recours'!AD34</f>
        <v>4.1050770312659246E-2</v>
      </c>
      <c r="BL38" s="156">
        <f>'Taux de recours'!AE38-'Taux de recours'!AE34</f>
        <v>-0.8727254779284408</v>
      </c>
      <c r="BM38" s="156">
        <f>'Taux de recours'!AF38-'Taux de recours'!AF34</f>
        <v>-0.82612082028439371</v>
      </c>
      <c r="BN38" s="152">
        <f>'Taux de recours'!AG38-'Taux de recours'!AG34</f>
        <v>0.45781375327340967</v>
      </c>
    </row>
    <row r="39" spans="1:66" s="148" customFormat="1" x14ac:dyDescent="0.25">
      <c r="A39" s="98" t="str">
        <f>[1]TrimPaca!A46</f>
        <v>T4 2008</v>
      </c>
      <c r="B39" s="143">
        <f>'Taux de recours'!B39-'Taux de recours'!B38</f>
        <v>-0.51345827849386927</v>
      </c>
      <c r="C39" s="155">
        <f>'Taux de recours'!C39-'Taux de recours'!C38</f>
        <v>-1.3644061322996004</v>
      </c>
      <c r="D39" s="155">
        <f>'Taux de recours'!D39-'Taux de recours'!D38</f>
        <v>-0.65449848789817811</v>
      </c>
      <c r="E39" s="151">
        <f>'Taux de recours'!E39-'Taux de recours'!E38</f>
        <v>-0.16675165437003114</v>
      </c>
      <c r="F39" s="143">
        <f>'Taux de recours'!F39-'Taux de recours'!F38</f>
        <v>-0.25543728916323616</v>
      </c>
      <c r="G39" s="155">
        <f>'Taux de recours'!G39-'Taux de recours'!G38</f>
        <v>-0.4039223622426773</v>
      </c>
      <c r="H39" s="155">
        <f>'Taux de recours'!H39-'Taux de recours'!H38</f>
        <v>-0.69111780418986335</v>
      </c>
      <c r="I39" s="151">
        <f>'Taux de recours'!I39-'Taux de recours'!I38</f>
        <v>-0.13328451745880443</v>
      </c>
      <c r="J39" s="143">
        <f>'Taux de recours'!J39-'Taux de recours'!J38</f>
        <v>-0.79210739085232174</v>
      </c>
      <c r="K39" s="155">
        <f>'Taux de recours'!K39-'Taux de recours'!K38</f>
        <v>-1.3204097408576807</v>
      </c>
      <c r="L39" s="155">
        <f>'Taux de recours'!L39-'Taux de recours'!L38</f>
        <v>-0.8924012426519905</v>
      </c>
      <c r="M39" s="151">
        <f>'Taux de recours'!M39-'Taux de recours'!M38</f>
        <v>-0.50099082039032794</v>
      </c>
      <c r="N39" s="143">
        <f>'Taux de recours'!N39-'Taux de recours'!N38</f>
        <v>-7.6824415772464905E-2</v>
      </c>
      <c r="O39" s="155">
        <f>'Taux de recours'!O39-'Taux de recours'!O38</f>
        <v>0.18975812175515072</v>
      </c>
      <c r="P39" s="155">
        <f>'Taux de recours'!P39-'Taux de recours'!P38</f>
        <v>-0.64501559554759424</v>
      </c>
      <c r="Q39" s="151">
        <f>'Taux de recours'!Q39-'Taux de recours'!Q38</f>
        <v>5.3887716414408815E-2</v>
      </c>
      <c r="R39" s="143">
        <f>'Taux de recours'!R39-'Taux de recours'!R38</f>
        <v>-0.22154397381507707</v>
      </c>
      <c r="S39" s="155">
        <f>'Taux de recours'!S39-'Taux de recours'!S38</f>
        <v>-0.15742861977528744</v>
      </c>
      <c r="T39" s="155">
        <f>'Taux de recours'!T39-'Taux de recours'!T38</f>
        <v>-0.86584624776056174</v>
      </c>
      <c r="U39" s="151">
        <f>'Taux de recours'!U39-'Taux de recours'!U38</f>
        <v>-0.1058396760048621</v>
      </c>
      <c r="V39" s="143">
        <f>'Taux de recours'!V39-'Taux de recours'!V38</f>
        <v>-0.23726428778639708</v>
      </c>
      <c r="W39" s="155">
        <f>'Taux de recours'!W39-'Taux de recours'!W38</f>
        <v>-0.54616087569599081</v>
      </c>
      <c r="X39" s="155">
        <f>'Taux de recours'!X39-'Taux de recours'!X38</f>
        <v>-0.42102848819961025</v>
      </c>
      <c r="Y39" s="151">
        <f>'Taux de recours'!Y39-'Taux de recours'!Y38</f>
        <v>-0.12228752864917203</v>
      </c>
      <c r="Z39" s="143">
        <f>'Taux de recours'!Z39-'Taux de recours'!Z38</f>
        <v>-0.26798153758843934</v>
      </c>
      <c r="AA39" s="155">
        <f>'Taux de recours'!AA39-'Taux de recours'!AA38</f>
        <v>-0.11630836310566517</v>
      </c>
      <c r="AB39" s="155">
        <f>'Taux de recours'!AB39-'Taux de recours'!AB38</f>
        <v>-1.3963805091071571</v>
      </c>
      <c r="AC39" s="151">
        <f>'Taux de recours'!AC39-'Taux de recours'!AC38</f>
        <v>-8.5524271603800162E-2</v>
      </c>
      <c r="AD39" s="143">
        <f>'Taux de recours'!AD39-'Taux de recours'!AD38</f>
        <v>-0.28189699885321362</v>
      </c>
      <c r="AE39" s="155">
        <f>'Taux de recours'!AE39-'Taux de recours'!AE38</f>
        <v>-0.40130531352409271</v>
      </c>
      <c r="AF39" s="155">
        <f>'Taux de recours'!AF39-'Taux de recours'!AF38</f>
        <v>-1.83269324844888E-2</v>
      </c>
      <c r="AG39" s="151">
        <f>'Taux de recours'!AG39-'Taux de recours'!AG38</f>
        <v>-0.26994343528941966</v>
      </c>
      <c r="AH39" s="98" t="str">
        <f t="shared" si="0"/>
        <v>T4 2008</v>
      </c>
      <c r="AI39" s="143">
        <f>'Taux de recours'!B39-'Taux de recours'!B35</f>
        <v>-0.81821012489805423</v>
      </c>
      <c r="AJ39" s="155">
        <f>'Taux de recours'!C39-'Taux de recours'!C35</f>
        <v>-2.0397791316376894</v>
      </c>
      <c r="AK39" s="155">
        <f>'Taux de recours'!D39-'Taux de recours'!D35</f>
        <v>-0.78869404304606849</v>
      </c>
      <c r="AL39" s="151">
        <f>'Taux de recours'!E39-'Taux de recours'!E35</f>
        <v>-0.34740665165307694</v>
      </c>
      <c r="AM39" s="143">
        <f>'Taux de recours'!F39-'Taux de recours'!F35</f>
        <v>-0.25844088898391826</v>
      </c>
      <c r="AN39" s="155">
        <f>'Taux de recours'!G39-'Taux de recours'!G35</f>
        <v>-0.23284022075436539</v>
      </c>
      <c r="AO39" s="155">
        <f>'Taux de recours'!H39-'Taux de recours'!H35</f>
        <v>-1.1278912299366901</v>
      </c>
      <c r="AP39" s="151">
        <f>'Taux de recours'!I39-'Taux de recours'!I35</f>
        <v>-0.12292834942645281</v>
      </c>
      <c r="AQ39" s="143">
        <f>'Taux de recours'!J39-'Taux de recours'!J35</f>
        <v>-1.3596335914455473</v>
      </c>
      <c r="AR39" s="155">
        <f>'Taux de recours'!K39-'Taux de recours'!K35</f>
        <v>-0.68279444248697807</v>
      </c>
      <c r="AS39" s="155">
        <f>'Taux de recours'!L39-'Taux de recours'!L35</f>
        <v>-4.1571464049272056</v>
      </c>
      <c r="AT39" s="151">
        <f>'Taux de recours'!M39-'Taux de recours'!M35</f>
        <v>-0.73990227114052409</v>
      </c>
      <c r="AU39" s="143">
        <f>'Taux de recours'!N39-'Taux de recours'!N35</f>
        <v>-0.25629458221614465</v>
      </c>
      <c r="AV39" s="155">
        <f>'Taux de recours'!O39-'Taux de recours'!O35</f>
        <v>-0.4950207842197063</v>
      </c>
      <c r="AW39" s="155">
        <f>'Taux de recours'!P39-'Taux de recours'!P35</f>
        <v>-1.6432023587756239</v>
      </c>
      <c r="AX39" s="151">
        <f>'Taux de recours'!Q39-'Taux de recours'!Q35</f>
        <v>0.13390733561974155</v>
      </c>
      <c r="AY39" s="143">
        <f>'Taux de recours'!R39-'Taux de recours'!R35</f>
        <v>-0.30634428608501008</v>
      </c>
      <c r="AZ39" s="155">
        <f>'Taux de recours'!S39-'Taux de recours'!S35</f>
        <v>-0.31588792534493404</v>
      </c>
      <c r="BA39" s="155">
        <f>'Taux de recours'!T39-'Taux de recours'!T35</f>
        <v>-1.7554829969324723</v>
      </c>
      <c r="BB39" s="151">
        <f>'Taux de recours'!U39-'Taux de recours'!U35</f>
        <v>-7.4153558145137355E-2</v>
      </c>
      <c r="BC39" s="143">
        <f>'Taux de recours'!V39-'Taux de recours'!V35</f>
        <v>-0.1158103039791829</v>
      </c>
      <c r="BD39" s="155">
        <f>'Taux de recours'!W39-'Taux de recours'!W35</f>
        <v>9.685672560384706E-2</v>
      </c>
      <c r="BE39" s="155">
        <f>'Taux de recours'!X39-'Taux de recours'!X35</f>
        <v>-0.10821390347555315</v>
      </c>
      <c r="BF39" s="151">
        <f>'Taux de recours'!Y39-'Taux de recours'!Y35</f>
        <v>-0.18147813643902366</v>
      </c>
      <c r="BG39" s="143">
        <f>'Taux de recours'!Z39-'Taux de recours'!Z35</f>
        <v>-0.29778458396597784</v>
      </c>
      <c r="BH39" s="155">
        <f>'Taux de recours'!AA39-'Taux de recours'!AA35</f>
        <v>-0.18013633815624308</v>
      </c>
      <c r="BI39" s="155">
        <f>'Taux de recours'!AB39-'Taux de recours'!AB35</f>
        <v>-2.0691149563274625</v>
      </c>
      <c r="BJ39" s="151">
        <f>'Taux de recours'!AC39-'Taux de recours'!AC35</f>
        <v>-1.9972242373773486E-2</v>
      </c>
      <c r="BK39" s="143">
        <f>'Taux de recours'!AD39-'Taux de recours'!AD35</f>
        <v>-0.39423385527872101</v>
      </c>
      <c r="BL39" s="155">
        <f>'Taux de recours'!AE39-'Taux de recours'!AE35</f>
        <v>-1.2537752868362464</v>
      </c>
      <c r="BM39" s="155">
        <f>'Taux de recours'!AF39-'Taux de recours'!AF35</f>
        <v>-0.72702872249587536</v>
      </c>
      <c r="BN39" s="151">
        <f>'Taux de recours'!AG39-'Taux de recours'!AG35</f>
        <v>-6.8267366071207869E-2</v>
      </c>
    </row>
    <row r="40" spans="1:66" s="148" customFormat="1" x14ac:dyDescent="0.25">
      <c r="A40" s="37" t="str">
        <f>[1]TrimPaca!A47</f>
        <v>T1 2009</v>
      </c>
      <c r="B40" s="144">
        <f>'Taux de recours'!B40-'Taux de recours'!B39</f>
        <v>-0.3983794225665358</v>
      </c>
      <c r="C40" s="156">
        <f>'Taux de recours'!C40-'Taux de recours'!C39</f>
        <v>-1.0414610665333033</v>
      </c>
      <c r="D40" s="156">
        <f>'Taux de recours'!D40-'Taux de recours'!D39</f>
        <v>-0.24825325997558778</v>
      </c>
      <c r="E40" s="152">
        <f>'Taux de recours'!E40-'Taux de recours'!E39</f>
        <v>-0.17434745571438892</v>
      </c>
      <c r="F40" s="144">
        <f>'Taux de recours'!F40-'Taux de recours'!F39</f>
        <v>-0.24159102333965476</v>
      </c>
      <c r="G40" s="156">
        <f>'Taux de recours'!G40-'Taux de recours'!G39</f>
        <v>-0.57873719680855107</v>
      </c>
      <c r="H40" s="156">
        <f>'Taux de recours'!H40-'Taux de recours'!H39</f>
        <v>-0.29398873116844548</v>
      </c>
      <c r="I40" s="152">
        <f>'Taux de recours'!I40-'Taux de recours'!I39</f>
        <v>-0.13174887377133571</v>
      </c>
      <c r="J40" s="144">
        <f>'Taux de recours'!J40-'Taux de recours'!J39</f>
        <v>0.49779025591018122</v>
      </c>
      <c r="K40" s="156">
        <f>'Taux de recours'!K40-'Taux de recours'!K39</f>
        <v>-0.79414793552667007</v>
      </c>
      <c r="L40" s="156">
        <f>'Taux de recours'!L40-'Taux de recours'!L39</f>
        <v>2.4512973071386721</v>
      </c>
      <c r="M40" s="152">
        <f>'Taux de recours'!M40-'Taux de recours'!M39</f>
        <v>0.35604063854566981</v>
      </c>
      <c r="N40" s="144">
        <f>'Taux de recours'!N40-'Taux de recours'!N39</f>
        <v>-0.29799026230550929</v>
      </c>
      <c r="O40" s="156">
        <f>'Taux de recours'!O40-'Taux de recours'!O39</f>
        <v>-0.93621922639428634</v>
      </c>
      <c r="P40" s="156">
        <f>'Taux de recours'!P40-'Taux de recours'!P39</f>
        <v>-0.62904672085639568</v>
      </c>
      <c r="Q40" s="152">
        <f>'Taux de recours'!Q40-'Taux de recours'!Q39</f>
        <v>-0.13010813920920083</v>
      </c>
      <c r="R40" s="144">
        <f>'Taux de recours'!R40-'Taux de recours'!R39</f>
        <v>-0.26619211820724953</v>
      </c>
      <c r="S40" s="156">
        <f>'Taux de recours'!S40-'Taux de recours'!S39</f>
        <v>-0.84036296706368896</v>
      </c>
      <c r="T40" s="156">
        <f>'Taux de recours'!T40-'Taux de recours'!T39</f>
        <v>-0.11612647412341381</v>
      </c>
      <c r="U40" s="152">
        <f>'Taux de recours'!U40-'Taux de recours'!U39</f>
        <v>-0.17588554246257337</v>
      </c>
      <c r="V40" s="144">
        <f>'Taux de recours'!V40-'Taux de recours'!V39</f>
        <v>-0.31832175830480214</v>
      </c>
      <c r="W40" s="156">
        <f>'Taux de recours'!W40-'Taux de recours'!W39</f>
        <v>-0.61327408768277092</v>
      </c>
      <c r="X40" s="156">
        <f>'Taux de recours'!X40-'Taux de recours'!X39</f>
        <v>-0.66055159830135324</v>
      </c>
      <c r="Y40" s="152">
        <f>'Taux de recours'!Y40-'Taux de recours'!Y39</f>
        <v>-0.16777436905105136</v>
      </c>
      <c r="Z40" s="144">
        <f>'Taux de recours'!Z40-'Taux de recours'!Z39</f>
        <v>-0.1386542438501861</v>
      </c>
      <c r="AA40" s="156">
        <f>'Taux de recours'!AA40-'Taux de recours'!AA39</f>
        <v>-0.18304093735294558</v>
      </c>
      <c r="AB40" s="156">
        <f>'Taux de recours'!AB40-'Taux de recours'!AB39</f>
        <v>-0.27313412842549933</v>
      </c>
      <c r="AC40" s="152">
        <f>'Taux de recours'!AC40-'Taux de recours'!AC39</f>
        <v>-6.0320387074406234E-2</v>
      </c>
      <c r="AD40" s="144">
        <f>'Taux de recours'!AD40-'Taux de recours'!AD39</f>
        <v>-0.21913712891224613</v>
      </c>
      <c r="AE40" s="156">
        <f>'Taux de recours'!AE40-'Taux de recours'!AE39</f>
        <v>-0.53939770821456712</v>
      </c>
      <c r="AF40" s="156">
        <f>'Taux de recours'!AF40-'Taux de recours'!AF39</f>
        <v>-0.26541844163422113</v>
      </c>
      <c r="AG40" s="152">
        <f>'Taux de recours'!AG40-'Taux de recours'!AG39</f>
        <v>-9.9806917162640119E-2</v>
      </c>
      <c r="AH40" s="37" t="str">
        <f t="shared" si="0"/>
        <v>T1 2009</v>
      </c>
      <c r="AI40" s="144">
        <f>'Taux de recours'!B40-'Taux de recours'!B36</f>
        <v>-1.4230674606728728</v>
      </c>
      <c r="AJ40" s="156">
        <f>'Taux de recours'!C40-'Taux de recours'!C36</f>
        <v>-3.5798850043106647</v>
      </c>
      <c r="AK40" s="156">
        <f>'Taux de recours'!D40-'Taux de recours'!D36</f>
        <v>-1.7031769859540953</v>
      </c>
      <c r="AL40" s="152">
        <f>'Taux de recours'!E40-'Taux de recours'!E36</f>
        <v>-0.55194808527615646</v>
      </c>
      <c r="AM40" s="144">
        <f>'Taux de recours'!F40-'Taux de recours'!F36</f>
        <v>-0.67697664596672613</v>
      </c>
      <c r="AN40" s="156">
        <f>'Taux de recours'!G40-'Taux de recours'!G36</f>
        <v>-1.4101569058641239</v>
      </c>
      <c r="AO40" s="156">
        <f>'Taux de recours'!H40-'Taux de recours'!H36</f>
        <v>-1.6806822209310077</v>
      </c>
      <c r="AP40" s="152">
        <f>'Taux de recours'!I40-'Taux de recours'!I36</f>
        <v>-0.33986677945445476</v>
      </c>
      <c r="AQ40" s="144">
        <f>'Taux de recours'!J40-'Taux de recours'!J36</f>
        <v>-0.54034491678181329</v>
      </c>
      <c r="AR40" s="156">
        <f>'Taux de recours'!K40-'Taux de recours'!K36</f>
        <v>-1.0812008897492671</v>
      </c>
      <c r="AS40" s="156">
        <f>'Taux de recours'!L40-'Taux de recours'!L36</f>
        <v>1.3343942807803568</v>
      </c>
      <c r="AT40" s="152">
        <f>'Taux de recours'!M40-'Taux de recours'!M36</f>
        <v>-0.87643661176677368</v>
      </c>
      <c r="AU40" s="144">
        <f>'Taux de recours'!N40-'Taux de recours'!N36</f>
        <v>-0.59745737678659738</v>
      </c>
      <c r="AV40" s="156">
        <f>'Taux de recours'!O40-'Taux de recours'!O36</f>
        <v>-1.9015173954403637</v>
      </c>
      <c r="AW40" s="156">
        <f>'Taux de recours'!P40-'Taux de recours'!P36</f>
        <v>-1.6141702351348197</v>
      </c>
      <c r="AX40" s="152">
        <f>'Taux de recours'!Q40-'Taux de recours'!Q36</f>
        <v>-0.14719519867300956</v>
      </c>
      <c r="AY40" s="144">
        <f>'Taux de recours'!R40-'Taux de recours'!R36</f>
        <v>-0.62476073497726947</v>
      </c>
      <c r="AZ40" s="156">
        <f>'Taux de recours'!S40-'Taux de recours'!S36</f>
        <v>-1.5056140006990275</v>
      </c>
      <c r="BA40" s="156">
        <f>'Taux de recours'!T40-'Taux de recours'!T36</f>
        <v>-2.2170591871892489</v>
      </c>
      <c r="BB40" s="152">
        <f>'Taux de recours'!U40-'Taux de recours'!U36</f>
        <v>-0.20792760441606473</v>
      </c>
      <c r="BC40" s="144">
        <f>'Taux de recours'!V40-'Taux de recours'!V36</f>
        <v>-0.70096491455731291</v>
      </c>
      <c r="BD40" s="156">
        <f>'Taux de recours'!W40-'Taux de recours'!W36</f>
        <v>-1.3646106184096389</v>
      </c>
      <c r="BE40" s="156">
        <f>'Taux de recours'!X40-'Taux de recours'!X36</f>
        <v>-1.2084359597156809</v>
      </c>
      <c r="BF40" s="152">
        <f>'Taux de recours'!Y40-'Taux de recours'!Y36</f>
        <v>-0.4733759822554382</v>
      </c>
      <c r="BG40" s="144">
        <f>'Taux de recours'!Z40-'Taux de recours'!Z36</f>
        <v>-0.66495657489790494</v>
      </c>
      <c r="BH40" s="156">
        <f>'Taux de recours'!AA40-'Taux de recours'!AA36</f>
        <v>-1.1576875500040495</v>
      </c>
      <c r="BI40" s="156">
        <f>'Taux de recours'!AB40-'Taux de recours'!AB36</f>
        <v>-2.7262454722488192</v>
      </c>
      <c r="BJ40" s="152">
        <f>'Taux de recours'!AC40-'Taux de recours'!AC36</f>
        <v>-0.15674630421364355</v>
      </c>
      <c r="BK40" s="144">
        <f>'Taux de recours'!AD40-'Taux de recours'!AD36</f>
        <v>-0.78383347032600037</v>
      </c>
      <c r="BL40" s="156">
        <f>'Taux de recours'!AE40-'Taux de recours'!AE36</f>
        <v>-1.9493806485812488</v>
      </c>
      <c r="BM40" s="156">
        <f>'Taux de recours'!AF40-'Taux de recours'!AF36</f>
        <v>-1.6516570277121048</v>
      </c>
      <c r="BN40" s="152">
        <f>'Taux de recours'!AG40-'Taux de recours'!AG36</f>
        <v>-0.31643130563780941</v>
      </c>
    </row>
    <row r="41" spans="1:66" s="148" customFormat="1" x14ac:dyDescent="0.25">
      <c r="A41" s="37" t="str">
        <f>[1]TrimPaca!A48</f>
        <v>T2 2009</v>
      </c>
      <c r="B41" s="144">
        <f>'Taux de recours'!B41-'Taux de recours'!B40</f>
        <v>2.0314217109115962E-2</v>
      </c>
      <c r="C41" s="156">
        <f>'Taux de recours'!C41-'Taux de recours'!C40</f>
        <v>4.832320312464411E-2</v>
      </c>
      <c r="D41" s="156">
        <f>'Taux de recours'!D41-'Taux de recours'!D40</f>
        <v>-0.1045178975826202</v>
      </c>
      <c r="E41" s="152">
        <f>'Taux de recours'!E41-'Taux de recours'!E40</f>
        <v>3.4185426922062057E-2</v>
      </c>
      <c r="F41" s="144">
        <f>'Taux de recours'!F41-'Taux de recours'!F40</f>
        <v>9.061285757297588E-2</v>
      </c>
      <c r="G41" s="156">
        <f>'Taux de recours'!G41-'Taux de recours'!G40</f>
        <v>2.8678257343770497E-3</v>
      </c>
      <c r="H41" s="156">
        <f>'Taux de recours'!H41-'Taux de recours'!H40</f>
        <v>8.4589635856325174E-2</v>
      </c>
      <c r="I41" s="152">
        <f>'Taux de recours'!I41-'Taux de recours'!I40</f>
        <v>0.10502750030298924</v>
      </c>
      <c r="J41" s="144">
        <f>'Taux de recours'!J41-'Taux de recours'!J40</f>
        <v>0.33999422017466951</v>
      </c>
      <c r="K41" s="156">
        <f>'Taux de recours'!K41-'Taux de recours'!K40</f>
        <v>1.2113326699583364</v>
      </c>
      <c r="L41" s="156">
        <f>'Taux de recours'!L41-'Taux de recours'!L40</f>
        <v>-0.64003343119776801</v>
      </c>
      <c r="M41" s="152">
        <f>'Taux de recours'!M41-'Taux de recours'!M40</f>
        <v>0.36294084195306175</v>
      </c>
      <c r="N41" s="144">
        <f>'Taux de recours'!N41-'Taux de recours'!N40</f>
        <v>-7.8484423068977183E-2</v>
      </c>
      <c r="O41" s="156">
        <f>'Taux de recours'!O41-'Taux de recours'!O40</f>
        <v>-0.61937678150193509</v>
      </c>
      <c r="P41" s="156">
        <f>'Taux de recours'!P41-'Taux de recours'!P40</f>
        <v>-0.43861330015883837</v>
      </c>
      <c r="Q41" s="152">
        <f>'Taux de recours'!Q41-'Taux de recours'!Q40</f>
        <v>5.3011034235795118E-2</v>
      </c>
      <c r="R41" s="144">
        <f>'Taux de recours'!R41-'Taux de recours'!R40</f>
        <v>5.7441425268818236E-3</v>
      </c>
      <c r="S41" s="156">
        <f>'Taux de recours'!S41-'Taux de recours'!S40</f>
        <v>-7.4796894029910188E-2</v>
      </c>
      <c r="T41" s="156">
        <f>'Taux de recours'!T41-'Taux de recours'!T40</f>
        <v>-0.10541582410150063</v>
      </c>
      <c r="U41" s="152">
        <f>'Taux de recours'!U41-'Taux de recours'!U40</f>
        <v>4.2273837172745798E-2</v>
      </c>
      <c r="V41" s="144">
        <f>'Taux de recours'!V41-'Taux de recours'!V40</f>
        <v>7.3975523452053604E-2</v>
      </c>
      <c r="W41" s="156">
        <f>'Taux de recours'!W41-'Taux de recours'!W40</f>
        <v>-0.15547150105952845</v>
      </c>
      <c r="X41" s="156">
        <f>'Taux de recours'!X41-'Taux de recours'!X40</f>
        <v>-0.16864372299962049</v>
      </c>
      <c r="Y41" s="152">
        <f>'Taux de recours'!Y41-'Taux de recours'!Y40</f>
        <v>0.15331854081920215</v>
      </c>
      <c r="Z41" s="144">
        <f>'Taux de recours'!Z41-'Taux de recours'!Z40</f>
        <v>9.634023368545197E-2</v>
      </c>
      <c r="AA41" s="156">
        <f>'Taux de recours'!AA41-'Taux de recours'!AA40</f>
        <v>0.16257242710210384</v>
      </c>
      <c r="AB41" s="156">
        <f>'Taux de recours'!AB41-'Taux de recours'!AB40</f>
        <v>0.31706981390724742</v>
      </c>
      <c r="AC41" s="152">
        <f>'Taux de recours'!AC41-'Taux de recours'!AC40</f>
        <v>4.8139886480782712E-2</v>
      </c>
      <c r="AD41" s="144">
        <f>'Taux de recours'!AD41-'Taux de recours'!AD40</f>
        <v>0.29194215541567736</v>
      </c>
      <c r="AE41" s="156">
        <f>'Taux de recours'!AE41-'Taux de recours'!AE40</f>
        <v>0.29838595053325889</v>
      </c>
      <c r="AF41" s="156">
        <f>'Taux de recours'!AF41-'Taux de recours'!AF40</f>
        <v>1.34588048432318</v>
      </c>
      <c r="AG41" s="152">
        <f>'Taux de recours'!AG41-'Taux de recours'!AG40</f>
        <v>8.8630564093420183E-2</v>
      </c>
      <c r="AH41" s="37" t="str">
        <f t="shared" si="0"/>
        <v>T2 2009</v>
      </c>
      <c r="AI41" s="144">
        <f>'Taux de recours'!B41-'Taux de recours'!B37</f>
        <v>-1.0988496438222435</v>
      </c>
      <c r="AJ41" s="156">
        <f>'Taux de recours'!C41-'Taux de recours'!C37</f>
        <v>-2.9229949768945129</v>
      </c>
      <c r="AK41" s="156">
        <f>'Taux de recours'!D41-'Taux de recours'!D37</f>
        <v>-1.2476555826426505</v>
      </c>
      <c r="AL41" s="152">
        <f>'Taux de recours'!E41-'Taux de recours'!E37</f>
        <v>-0.37336414225349324</v>
      </c>
      <c r="AM41" s="144">
        <f>'Taux de recours'!F41-'Taux de recours'!F37</f>
        <v>-0.37469648445061354</v>
      </c>
      <c r="AN41" s="156">
        <f>'Taux de recours'!G41-'Taux de recours'!G37</f>
        <v>-0.86972138180814884</v>
      </c>
      <c r="AO41" s="156">
        <f>'Taux de recours'!H41-'Taux de recours'!H37</f>
        <v>-1.1234533363785406</v>
      </c>
      <c r="AP41" s="152">
        <f>'Taux de recours'!I41-'Taux de recours'!I37</f>
        <v>-0.10901048505689648</v>
      </c>
      <c r="AQ41" s="144">
        <f>'Taux de recours'!J41-'Taux de recours'!J37</f>
        <v>0.27472886145965791</v>
      </c>
      <c r="AR41" s="156">
        <f>'Taux de recours'!K41-'Taux de recours'!K37</f>
        <v>-0.26883475804876689</v>
      </c>
      <c r="AS41" s="156">
        <f>'Taux de recours'!L41-'Taux de recours'!L37</f>
        <v>1.0741196860217972</v>
      </c>
      <c r="AT41" s="152">
        <f>'Taux de recours'!M41-'Taux de recours'!M37</f>
        <v>0.26528776552003963</v>
      </c>
      <c r="AU41" s="144">
        <f>'Taux de recours'!N41-'Taux de recours'!N37</f>
        <v>-0.4330092688742313</v>
      </c>
      <c r="AV41" s="156">
        <f>'Taux de recours'!O41-'Taux de recours'!O37</f>
        <v>-1.8398588582635855</v>
      </c>
      <c r="AW41" s="156">
        <f>'Taux de recours'!P41-'Taux de recours'!P37</f>
        <v>-1.4845350030658082</v>
      </c>
      <c r="AX41" s="152">
        <f>'Taux de recours'!Q41-'Taux de recours'!Q37</f>
        <v>7.7055144510365103E-3</v>
      </c>
      <c r="AY41" s="144">
        <f>'Taux de recours'!R41-'Taux de recours'!R37</f>
        <v>-0.54090619738112888</v>
      </c>
      <c r="AZ41" s="156">
        <f>'Taux de recours'!S41-'Taux de recours'!S37</f>
        <v>-1.4504937416023989</v>
      </c>
      <c r="BA41" s="156">
        <f>'Taux de recours'!T41-'Taux de recours'!T37</f>
        <v>-1.8193394801399743</v>
      </c>
      <c r="BB41" s="152">
        <f>'Taux de recours'!U41-'Taux de recours'!U37</f>
        <v>-0.15415868072411665</v>
      </c>
      <c r="BC41" s="144">
        <f>'Taux de recours'!V41-'Taux de recours'!V37</f>
        <v>-0.4069604032985823</v>
      </c>
      <c r="BD41" s="156">
        <f>'Taux de recours'!W41-'Taux de recours'!W37</f>
        <v>-1.0030991543799797</v>
      </c>
      <c r="BE41" s="156">
        <f>'Taux de recours'!X41-'Taux de recours'!X37</f>
        <v>-1.0040796011485149</v>
      </c>
      <c r="BF41" s="152">
        <f>'Taux de recours'!Y41-'Taux de recours'!Y37</f>
        <v>-0.14365708275285227</v>
      </c>
      <c r="BG41" s="144">
        <f>'Taux de recours'!Z41-'Taux de recours'!Z37</f>
        <v>-0.39727613187005195</v>
      </c>
      <c r="BH41" s="156">
        <f>'Taux de recours'!AA41-'Taux de recours'!AA37</f>
        <v>-0.24739298364379225</v>
      </c>
      <c r="BI41" s="156">
        <f>'Taux de recours'!AB41-'Taux de recours'!AB37</f>
        <v>-1.8640077483715833</v>
      </c>
      <c r="BJ41" s="152">
        <f>'Taux de recours'!AC41-'Taux de recours'!AC37</f>
        <v>-0.10929524040889549</v>
      </c>
      <c r="BK41" s="144">
        <f>'Taux de recours'!AD41-'Taux de recours'!AD37</f>
        <v>-3.1231744672630679E-2</v>
      </c>
      <c r="BL41" s="156">
        <f>'Taux de recours'!AE41-'Taux de recours'!AE37</f>
        <v>-0.4457194927969752</v>
      </c>
      <c r="BM41" s="156">
        <f>'Taux de recours'!AF41-'Taux de recours'!AF37</f>
        <v>0.37765947827115376</v>
      </c>
      <c r="BN41" s="152">
        <f>'Taux de recours'!AG41-'Taux de recours'!AG37</f>
        <v>2.3103977761470773E-2</v>
      </c>
    </row>
    <row r="42" spans="1:66" s="148" customFormat="1" x14ac:dyDescent="0.25">
      <c r="A42" s="37" t="str">
        <f>[1]TrimPaca!A49</f>
        <v>T3 2009</v>
      </c>
      <c r="B42" s="144">
        <f>'Taux de recours'!B42-'Taux de recours'!B41</f>
        <v>0.16277448188352395</v>
      </c>
      <c r="C42" s="156">
        <f>'Taux de recours'!C42-'Taux de recours'!C41</f>
        <v>0.54609841323901342</v>
      </c>
      <c r="D42" s="156">
        <f>'Taux de recours'!D42-'Taux de recours'!D41</f>
        <v>7.4151732403905157E-2</v>
      </c>
      <c r="E42" s="152">
        <f>'Taux de recours'!E42-'Taux de recours'!E41</f>
        <v>5.5197874481274889E-2</v>
      </c>
      <c r="F42" s="144">
        <f>'Taux de recours'!F42-'Taux de recours'!F41</f>
        <v>5.2479736849021297E-2</v>
      </c>
      <c r="G42" s="156">
        <f>'Taux de recours'!G42-'Taux de recours'!G41</f>
        <v>0.14331071828491915</v>
      </c>
      <c r="H42" s="156">
        <f>'Taux de recours'!H42-'Taux de recours'!H41</f>
        <v>-0.12201383809680166</v>
      </c>
      <c r="I42" s="152">
        <f>'Taux de recours'!I42-'Taux de recours'!I41</f>
        <v>5.7739630343597526E-2</v>
      </c>
      <c r="J42" s="144">
        <f>'Taux de recours'!J42-'Taux de recours'!J41</f>
        <v>0.36741645069648587</v>
      </c>
      <c r="K42" s="156">
        <f>'Taux de recours'!K42-'Taux de recours'!K41</f>
        <v>0.23052749293080765</v>
      </c>
      <c r="L42" s="156">
        <f>'Taux de recours'!L42-'Taux de recours'!L41</f>
        <v>-0.18977336629990482</v>
      </c>
      <c r="M42" s="152">
        <f>'Taux de recours'!M42-'Taux de recours'!M41</f>
        <v>0.34394872444908997</v>
      </c>
      <c r="N42" s="144">
        <f>'Taux de recours'!N42-'Taux de recours'!N41</f>
        <v>-8.554581435149422E-2</v>
      </c>
      <c r="O42" s="156">
        <f>'Taux de recours'!O42-'Taux de recours'!O41</f>
        <v>-0.13824853723327379</v>
      </c>
      <c r="P42" s="156">
        <f>'Taux de recours'!P42-'Taux de recours'!P41</f>
        <v>-4.6272190436770444E-2</v>
      </c>
      <c r="Q42" s="152">
        <f>'Taux de recours'!Q42-'Taux de recours'!Q41</f>
        <v>-6.8293882555420349E-2</v>
      </c>
      <c r="R42" s="144">
        <f>'Taux de recours'!R42-'Taux de recours'!R41</f>
        <v>-2.2348330841051922E-2</v>
      </c>
      <c r="S42" s="156">
        <f>'Taux de recours'!S42-'Taux de recours'!S41</f>
        <v>0.23302021988678945</v>
      </c>
      <c r="T42" s="156">
        <f>'Taux de recours'!T42-'Taux de recours'!T41</f>
        <v>0.31286853663818004</v>
      </c>
      <c r="U42" s="152">
        <f>'Taux de recours'!U42-'Taux de recours'!U41</f>
        <v>-9.7179785477533143E-2</v>
      </c>
      <c r="V42" s="144">
        <f>'Taux de recours'!V42-'Taux de recours'!V41</f>
        <v>0.10861844450681968</v>
      </c>
      <c r="W42" s="156">
        <f>'Taux de recours'!W42-'Taux de recours'!W41</f>
        <v>8.6879023399572652E-2</v>
      </c>
      <c r="X42" s="156">
        <f>'Taux de recours'!X42-'Taux de recours'!X41</f>
        <v>-5.9791745475010316E-2</v>
      </c>
      <c r="Y42" s="152">
        <f>'Taux de recours'!Y42-'Taux de recours'!Y41</f>
        <v>0.12862228395494268</v>
      </c>
      <c r="Z42" s="144">
        <f>'Taux de recours'!Z42-'Taux de recours'!Z41</f>
        <v>7.8329802344216937E-2</v>
      </c>
      <c r="AA42" s="156">
        <f>'Taux de recours'!AA42-'Taux de recours'!AA41</f>
        <v>0.1548241119658873</v>
      </c>
      <c r="AB42" s="156">
        <f>'Taux de recours'!AB42-'Taux de recours'!AB41</f>
        <v>-8.9218698448899403E-2</v>
      </c>
      <c r="AC42" s="152">
        <f>'Taux de recours'!AC42-'Taux de recours'!AC41</f>
        <v>8.8495106518481248E-2</v>
      </c>
      <c r="AD42" s="144">
        <f>'Taux de recours'!AD42-'Taux de recours'!AD41</f>
        <v>-0.10241241609485208</v>
      </c>
      <c r="AE42" s="156">
        <f>'Taux de recours'!AE42-'Taux de recours'!AE41</f>
        <v>0.24378112275413955</v>
      </c>
      <c r="AF42" s="156">
        <f>'Taux de recours'!AF42-'Taux de recours'!AF41</f>
        <v>-1.2542734204261725</v>
      </c>
      <c r="AG42" s="152">
        <f>'Taux de recours'!AG42-'Taux de recours'!AG41</f>
        <v>4.3829078723667925E-2</v>
      </c>
      <c r="AH42" s="37" t="str">
        <f t="shared" si="0"/>
        <v>T3 2009</v>
      </c>
      <c r="AI42" s="144">
        <f>'Taux de recours'!B42-'Taux de recours'!B38</f>
        <v>-0.72874900206776516</v>
      </c>
      <c r="AJ42" s="156">
        <f>'Taux de recours'!C42-'Taux de recours'!C38</f>
        <v>-1.8114455824692461</v>
      </c>
      <c r="AK42" s="156">
        <f>'Taux de recours'!D42-'Taux de recours'!D38</f>
        <v>-0.93311791305248093</v>
      </c>
      <c r="AL42" s="152">
        <f>'Taux de recours'!E42-'Taux de recours'!E38</f>
        <v>-0.25171580868108312</v>
      </c>
      <c r="AM42" s="144">
        <f>'Taux de recours'!F42-'Taux de recours'!F38</f>
        <v>-0.35393571808089375</v>
      </c>
      <c r="AN42" s="156">
        <f>'Taux de recours'!G42-'Taux de recours'!G38</f>
        <v>-0.83648101503193217</v>
      </c>
      <c r="AO42" s="156">
        <f>'Taux de recours'!H42-'Taux de recours'!H38</f>
        <v>-1.0225307375987853</v>
      </c>
      <c r="AP42" s="152">
        <f>'Taux de recours'!I42-'Taux de recours'!I38</f>
        <v>-0.10226626058355337</v>
      </c>
      <c r="AQ42" s="144">
        <f>'Taux de recours'!J42-'Taux de recours'!J38</f>
        <v>0.41309353592901488</v>
      </c>
      <c r="AR42" s="156">
        <f>'Taux de recours'!K42-'Taux de recours'!K38</f>
        <v>-0.67269751349520668</v>
      </c>
      <c r="AS42" s="156">
        <f>'Taux de recours'!L42-'Taux de recours'!L38</f>
        <v>0.72908926698900878</v>
      </c>
      <c r="AT42" s="152">
        <f>'Taux de recours'!M42-'Taux de recours'!M38</f>
        <v>0.56193938455749359</v>
      </c>
      <c r="AU42" s="144">
        <f>'Taux de recours'!N42-'Taux de recours'!N38</f>
        <v>-0.5388449154984456</v>
      </c>
      <c r="AV42" s="156">
        <f>'Taux de recours'!O42-'Taux de recours'!O38</f>
        <v>-1.5040864233743445</v>
      </c>
      <c r="AW42" s="156">
        <f>'Taux de recours'!P42-'Taux de recours'!P38</f>
        <v>-1.7589478069995987</v>
      </c>
      <c r="AX42" s="152">
        <f>'Taux de recours'!Q42-'Taux de recours'!Q38</f>
        <v>-9.1503271114417251E-2</v>
      </c>
      <c r="AY42" s="144">
        <f>'Taux de recours'!R42-'Taux de recours'!R38</f>
        <v>-0.50434028033649669</v>
      </c>
      <c r="AZ42" s="156">
        <f>'Taux de recours'!S42-'Taux de recours'!S38</f>
        <v>-0.83956826098209714</v>
      </c>
      <c r="BA42" s="156">
        <f>'Taux de recours'!T42-'Taux de recours'!T38</f>
        <v>-0.77452000934729615</v>
      </c>
      <c r="BB42" s="152">
        <f>'Taux de recours'!U42-'Taux de recours'!U38</f>
        <v>-0.33663116677222282</v>
      </c>
      <c r="BC42" s="144">
        <f>'Taux de recours'!V42-'Taux de recours'!V38</f>
        <v>-0.37299207813232593</v>
      </c>
      <c r="BD42" s="156">
        <f>'Taux de recours'!W42-'Taux de recours'!W38</f>
        <v>-1.2280274410387175</v>
      </c>
      <c r="BE42" s="156">
        <f>'Taux de recours'!X42-'Taux de recours'!X38</f>
        <v>-1.3100155549755943</v>
      </c>
      <c r="BF42" s="152">
        <f>'Taux de recours'!Y42-'Taux de recours'!Y38</f>
        <v>-8.1210729260785541E-3</v>
      </c>
      <c r="BG42" s="144">
        <f>'Taux de recours'!Z42-'Taux de recours'!Z38</f>
        <v>-0.23196574540895654</v>
      </c>
      <c r="BH42" s="156">
        <f>'Taux de recours'!AA42-'Taux de recours'!AA38</f>
        <v>1.80472386093804E-2</v>
      </c>
      <c r="BI42" s="156">
        <f>'Taux de recours'!AB42-'Taux de recours'!AB38</f>
        <v>-1.4416635220743084</v>
      </c>
      <c r="BJ42" s="152">
        <f>'Taux de recours'!AC42-'Taux de recours'!AC38</f>
        <v>-9.2096656789424358E-3</v>
      </c>
      <c r="BK42" s="144">
        <f>'Taux de recours'!AD42-'Taux de recours'!AD38</f>
        <v>-0.31150438844463446</v>
      </c>
      <c r="BL42" s="156">
        <f>'Taux de recours'!AE42-'Taux de recours'!AE38</f>
        <v>-0.39853594845126139</v>
      </c>
      <c r="BM42" s="156">
        <f>'Taux de recours'!AF42-'Taux de recours'!AF38</f>
        <v>-0.19213831022170247</v>
      </c>
      <c r="BN42" s="152">
        <f>'Taux de recours'!AG42-'Taux de recours'!AG38</f>
        <v>-0.23729070963497167</v>
      </c>
    </row>
    <row r="43" spans="1:66" s="148" customFormat="1" x14ac:dyDescent="0.25">
      <c r="A43" s="98" t="str">
        <f>[1]TrimPaca!A50</f>
        <v>T4 2009</v>
      </c>
      <c r="B43" s="143">
        <f>'Taux de recours'!B43-'Taux de recours'!B42</f>
        <v>0.16146559344723332</v>
      </c>
      <c r="C43" s="155">
        <f>'Taux de recours'!C43-'Taux de recours'!C42</f>
        <v>0.48613492420139792</v>
      </c>
      <c r="D43" s="155">
        <f>'Taux de recours'!D43-'Taux de recours'!D42</f>
        <v>0.16239979648912772</v>
      </c>
      <c r="E43" s="151">
        <f>'Taux de recours'!E43-'Taux de recours'!E42</f>
        <v>5.7233450232273109E-2</v>
      </c>
      <c r="F43" s="143">
        <f>'Taux de recours'!F43-'Taux de recours'!F42</f>
        <v>2.8504190869907298E-2</v>
      </c>
      <c r="G43" s="155">
        <f>'Taux de recours'!G43-'Taux de recours'!G42</f>
        <v>0.10777500042802401</v>
      </c>
      <c r="H43" s="155">
        <f>'Taux de recours'!H43-'Taux de recours'!H42</f>
        <v>0.40410742237271258</v>
      </c>
      <c r="I43" s="151">
        <f>'Taux de recours'!I43-'Taux de recours'!I42</f>
        <v>-3.1946598941198001E-2</v>
      </c>
      <c r="J43" s="143">
        <f>'Taux de recours'!J43-'Taux de recours'!J42</f>
        <v>-0.1537177621533683</v>
      </c>
      <c r="K43" s="155">
        <f>'Taux de recours'!K43-'Taux de recours'!K42</f>
        <v>0.58443103646582095</v>
      </c>
      <c r="L43" s="155">
        <f>'Taux de recours'!L43-'Taux de recours'!L42</f>
        <v>-0.31876930482783195</v>
      </c>
      <c r="M43" s="151">
        <f>'Taux de recours'!M43-'Taux de recours'!M42</f>
        <v>1.3435736505216234E-3</v>
      </c>
      <c r="N43" s="143">
        <f>'Taux de recours'!N43-'Taux de recours'!N42</f>
        <v>0.57769273374710228</v>
      </c>
      <c r="O43" s="155">
        <f>'Taux de recours'!O43-'Taux de recours'!O42</f>
        <v>0.5189128465946431</v>
      </c>
      <c r="P43" s="155">
        <f>'Taux de recours'!P43-'Taux de recours'!P42</f>
        <v>2.7456176613955972</v>
      </c>
      <c r="Q43" s="151">
        <f>'Taux de recours'!Q43-'Taux de recours'!Q42</f>
        <v>0.11370205857723115</v>
      </c>
      <c r="R43" s="143">
        <f>'Taux de recours'!R43-'Taux de recours'!R42</f>
        <v>4.1260829253015441E-2</v>
      </c>
      <c r="S43" s="155">
        <f>'Taux de recours'!S43-'Taux de recours'!S42</f>
        <v>0.16084079499606441</v>
      </c>
      <c r="T43" s="155">
        <f>'Taux de recours'!T43-'Taux de recours'!T42</f>
        <v>0.17681872462679582</v>
      </c>
      <c r="U43" s="151">
        <f>'Taux de recours'!U43-'Taux de recours'!U42</f>
        <v>-3.5248784472364125E-2</v>
      </c>
      <c r="V43" s="143">
        <f>'Taux de recours'!V43-'Taux de recours'!V42</f>
        <v>1.4972496436078675E-2</v>
      </c>
      <c r="W43" s="155">
        <f>'Taux de recours'!W43-'Taux de recours'!W42</f>
        <v>0.2735477995800073</v>
      </c>
      <c r="X43" s="155">
        <f>'Taux de recours'!X43-'Taux de recours'!X42</f>
        <v>0.31986950877957732</v>
      </c>
      <c r="Y43" s="151">
        <f>'Taux de recours'!Y43-'Taux de recours'!Y42</f>
        <v>-5.7516771907548447E-2</v>
      </c>
      <c r="Z43" s="143">
        <f>'Taux de recours'!Z43-'Taux de recours'!Z42</f>
        <v>8.6546767311546535E-2</v>
      </c>
      <c r="AA43" s="155">
        <f>'Taux de recours'!AA43-'Taux de recours'!AA42</f>
        <v>4.4109613895110034E-2</v>
      </c>
      <c r="AB43" s="155">
        <f>'Taux de recours'!AB43-'Taux de recours'!AB42</f>
        <v>0.73302790143372931</v>
      </c>
      <c r="AC43" s="151">
        <f>'Taux de recours'!AC43-'Taux de recours'!AC42</f>
        <v>-1.0106504924629167E-2</v>
      </c>
      <c r="AD43" s="143">
        <f>'Taux de recours'!AD43-'Taux de recours'!AD42</f>
        <v>-9.4318834503086979E-2</v>
      </c>
      <c r="AE43" s="155">
        <f>'Taux de recours'!AE43-'Taux de recours'!AE42</f>
        <v>-0.55347767984219676</v>
      </c>
      <c r="AF43" s="155">
        <f>'Taux de recours'!AF43-'Taux de recours'!AF42</f>
        <v>9.4596809213464361E-2</v>
      </c>
      <c r="AG43" s="151">
        <f>'Taux de recours'!AG43-'Taux de recours'!AG42</f>
        <v>1.1234560014678818E-2</v>
      </c>
      <c r="AH43" s="98" t="str">
        <f t="shared" si="0"/>
        <v>T4 2009</v>
      </c>
      <c r="AI43" s="143">
        <f>'Taux de recours'!B43-'Taux de recours'!B39</f>
        <v>-5.3825130126662568E-2</v>
      </c>
      <c r="AJ43" s="155">
        <f>'Taux de recours'!C43-'Taux de recours'!C39</f>
        <v>3.9095474031752175E-2</v>
      </c>
      <c r="AK43" s="155">
        <f>'Taux de recours'!D43-'Taux de recours'!D39</f>
        <v>-0.1162196286651751</v>
      </c>
      <c r="AL43" s="151">
        <f>'Taux de recours'!E43-'Taux de recours'!E39</f>
        <v>-2.7730704078778867E-2</v>
      </c>
      <c r="AM43" s="143">
        <f>'Taux de recours'!F43-'Taux de recours'!F39</f>
        <v>-6.999423804775029E-2</v>
      </c>
      <c r="AN43" s="155">
        <f>'Taux de recours'!G43-'Taux de recours'!G39</f>
        <v>-0.32478365236123086</v>
      </c>
      <c r="AO43" s="155">
        <f>'Taux de recours'!H43-'Taux de recours'!H39</f>
        <v>7.2694488963790604E-2</v>
      </c>
      <c r="AP43" s="151">
        <f>'Taux de recours'!I43-'Taux de recours'!I39</f>
        <v>-9.2834206594694102E-4</v>
      </c>
      <c r="AQ43" s="143">
        <f>'Taux de recours'!J43-'Taux de recours'!J39</f>
        <v>1.0514831646279683</v>
      </c>
      <c r="AR43" s="155">
        <f>'Taux de recours'!K43-'Taux de recours'!K39</f>
        <v>1.232143263828295</v>
      </c>
      <c r="AS43" s="155">
        <f>'Taux de recours'!L43-'Taux de recours'!L39</f>
        <v>1.3027212048131673</v>
      </c>
      <c r="AT43" s="151">
        <f>'Taux de recours'!M43-'Taux de recours'!M39</f>
        <v>1.0642737785983432</v>
      </c>
      <c r="AU43" s="143">
        <f>'Taux de recours'!N43-'Taux de recours'!N39</f>
        <v>0.11567223402112159</v>
      </c>
      <c r="AV43" s="155">
        <f>'Taux de recours'!O43-'Taux de recours'!O39</f>
        <v>-1.1749316985348521</v>
      </c>
      <c r="AW43" s="155">
        <f>'Taux de recours'!P43-'Taux de recours'!P39</f>
        <v>1.6316854499435927</v>
      </c>
      <c r="AX43" s="151">
        <f>'Taux de recours'!Q43-'Taux de recours'!Q39</f>
        <v>-3.1688928951594919E-2</v>
      </c>
      <c r="AY43" s="143">
        <f>'Taux de recours'!R43-'Taux de recours'!R39</f>
        <v>-0.24153547726840419</v>
      </c>
      <c r="AZ43" s="155">
        <f>'Taux de recours'!S43-'Taux de recours'!S39</f>
        <v>-0.52129884621074529</v>
      </c>
      <c r="BA43" s="155">
        <f>'Taux de recours'!T43-'Taux de recours'!T39</f>
        <v>0.26814496304006141</v>
      </c>
      <c r="BB43" s="151">
        <f>'Taux de recours'!U43-'Taux de recours'!U39</f>
        <v>-0.26604027523972484</v>
      </c>
      <c r="BC43" s="143">
        <f>'Taux de recours'!V43-'Taux de recours'!V39</f>
        <v>-0.12075529390985018</v>
      </c>
      <c r="BD43" s="155">
        <f>'Taux de recours'!W43-'Taux de recours'!W39</f>
        <v>-0.40831876576271942</v>
      </c>
      <c r="BE43" s="155">
        <f>'Taux de recours'!X43-'Taux de recours'!X39</f>
        <v>-0.56911755799640673</v>
      </c>
      <c r="BF43" s="151">
        <f>'Taux de recours'!Y43-'Taux de recours'!Y39</f>
        <v>5.6649683815545027E-2</v>
      </c>
      <c r="BG43" s="143">
        <f>'Taux de recours'!Z43-'Taux de recours'!Z39</f>
        <v>0.12256255949102934</v>
      </c>
      <c r="BH43" s="155">
        <f>'Taux de recours'!AA43-'Taux de recours'!AA39</f>
        <v>0.1784652156101556</v>
      </c>
      <c r="BI43" s="155">
        <f>'Taux de recours'!AB43-'Taux de recours'!AB39</f>
        <v>0.687744888466578</v>
      </c>
      <c r="BJ43" s="151">
        <f>'Taux de recours'!AC43-'Taux de recours'!AC39</f>
        <v>6.6208101000228559E-2</v>
      </c>
      <c r="BK43" s="143">
        <f>'Taux de recours'!AD43-'Taux de recours'!AD39</f>
        <v>-0.12392622409450782</v>
      </c>
      <c r="BL43" s="155">
        <f>'Taux de recours'!AE43-'Taux de recours'!AE39</f>
        <v>-0.55070831476936544</v>
      </c>
      <c r="BM43" s="155">
        <f>'Taux de recours'!AF43-'Taux de recours'!AF39</f>
        <v>-7.9214568523749307E-2</v>
      </c>
      <c r="BN43" s="151">
        <f>'Taux de recours'!AG43-'Taux de recours'!AG39</f>
        <v>4.3887285669126808E-2</v>
      </c>
    </row>
    <row r="44" spans="1:66" s="148" customFormat="1" x14ac:dyDescent="0.25">
      <c r="A44" s="37" t="str">
        <f>[1]TrimPaca!A51</f>
        <v>T1 2010</v>
      </c>
      <c r="B44" s="144">
        <f>'Taux de recours'!B44-'Taux de recours'!B43</f>
        <v>0.16669249609362868</v>
      </c>
      <c r="C44" s="156">
        <f>'Taux de recours'!C44-'Taux de recours'!C43</f>
        <v>0.54904972038668021</v>
      </c>
      <c r="D44" s="156">
        <f>'Taux de recours'!D44-'Taux de recours'!D43</f>
        <v>-5.5334605947123805E-3</v>
      </c>
      <c r="E44" s="152">
        <f>'Taux de recours'!E44-'Taux de recours'!E43</f>
        <v>7.737868087461286E-2</v>
      </c>
      <c r="F44" s="144">
        <f>'Taux de recours'!F44-'Taux de recours'!F43</f>
        <v>0.10818625337347942</v>
      </c>
      <c r="G44" s="156">
        <f>'Taux de recours'!G44-'Taux de recours'!G43</f>
        <v>0.56913132336181604</v>
      </c>
      <c r="H44" s="156">
        <f>'Taux de recours'!H44-'Taux de recours'!H43</f>
        <v>5.6322341062728043E-2</v>
      </c>
      <c r="I44" s="152">
        <f>'Taux de recours'!I44-'Taux de recours'!I43</f>
        <v>4.346003487152128E-2</v>
      </c>
      <c r="J44" s="144">
        <f>'Taux de recours'!J44-'Taux de recours'!J43</f>
        <v>0.23496029976524646</v>
      </c>
      <c r="K44" s="156">
        <f>'Taux de recours'!K44-'Taux de recours'!K43</f>
        <v>2.6400864389734817</v>
      </c>
      <c r="L44" s="156">
        <f>'Taux de recours'!L44-'Taux de recours'!L43</f>
        <v>0.23796234975471364</v>
      </c>
      <c r="M44" s="152">
        <f>'Taux de recours'!M44-'Taux de recours'!M43</f>
        <v>-0.40477412281368519</v>
      </c>
      <c r="N44" s="144">
        <f>'Taux de recours'!N44-'Taux de recours'!N43</f>
        <v>-0.26932809537941882</v>
      </c>
      <c r="O44" s="156">
        <f>'Taux de recours'!O44-'Taux de recours'!O43</f>
        <v>1.6075481438732275E-2</v>
      </c>
      <c r="P44" s="156">
        <f>'Taux de recours'!P44-'Taux de recours'!P43</f>
        <v>-1.7731396502407035</v>
      </c>
      <c r="Q44" s="152">
        <f>'Taux de recours'!Q44-'Taux de recours'!Q43</f>
        <v>5.7168892684563932E-2</v>
      </c>
      <c r="R44" s="144">
        <f>'Taux de recours'!R44-'Taux de recours'!R43</f>
        <v>6.5040292986667581E-2</v>
      </c>
      <c r="S44" s="156">
        <f>'Taux de recours'!S44-'Taux de recours'!S43</f>
        <v>0.45581058593143142</v>
      </c>
      <c r="T44" s="156">
        <f>'Taux de recours'!T44-'Taux de recours'!T43</f>
        <v>-5.3449568864852637E-2</v>
      </c>
      <c r="U44" s="152">
        <f>'Taux de recours'!U44-'Taux de recours'!U43</f>
        <v>7.5428172473195554E-2</v>
      </c>
      <c r="V44" s="144">
        <f>'Taux de recours'!V44-'Taux de recours'!V43</f>
        <v>6.741405474488138E-2</v>
      </c>
      <c r="W44" s="156">
        <f>'Taux de recours'!W44-'Taux de recours'!W43</f>
        <v>0.55111557355835039</v>
      </c>
      <c r="X44" s="156">
        <f>'Taux de recours'!X44-'Taux de recours'!X43</f>
        <v>-0.129171514728327</v>
      </c>
      <c r="Y44" s="152">
        <f>'Taux de recours'!Y44-'Taux de recours'!Y43</f>
        <v>-2.3639333876686042E-3</v>
      </c>
      <c r="Z44" s="144">
        <f>'Taux de recours'!Z44-'Taux de recours'!Z43</f>
        <v>4.5932911117926523E-2</v>
      </c>
      <c r="AA44" s="156">
        <f>'Taux de recours'!AA44-'Taux de recours'!AA43</f>
        <v>0.45056321393504906</v>
      </c>
      <c r="AB44" s="156">
        <f>'Taux de recours'!AB44-'Taux de recours'!AB43</f>
        <v>0.55673917257786965</v>
      </c>
      <c r="AC44" s="152">
        <f>'Taux de recours'!AC44-'Taux de recours'!AC43</f>
        <v>-0.10809851023054695</v>
      </c>
      <c r="AD44" s="144">
        <f>'Taux de recours'!AD44-'Taux de recours'!AD43</f>
        <v>0.50971322926960116</v>
      </c>
      <c r="AE44" s="156">
        <f>'Taux de recours'!AE44-'Taux de recours'!AE43</f>
        <v>0.47530631620030039</v>
      </c>
      <c r="AF44" s="156">
        <f>'Taux de recours'!AF44-'Taux de recours'!AF43</f>
        <v>0.59447005300502198</v>
      </c>
      <c r="AG44" s="152">
        <f>'Taux de recours'!AG44-'Taux de recours'!AG43</f>
        <v>0.48969370658830425</v>
      </c>
      <c r="AH44" s="37" t="str">
        <f t="shared" si="0"/>
        <v>T1 2010</v>
      </c>
      <c r="AI44" s="144">
        <f>'Taux de recours'!B44-'Taux de recours'!B40</f>
        <v>0.51124678853350192</v>
      </c>
      <c r="AJ44" s="156">
        <f>'Taux de recours'!C44-'Taux de recours'!C40</f>
        <v>1.6296062609517357</v>
      </c>
      <c r="AK44" s="156">
        <f>'Taux de recours'!D44-'Taux de recours'!D40</f>
        <v>0.1265001707157003</v>
      </c>
      <c r="AL44" s="152">
        <f>'Taux de recours'!E44-'Taux de recours'!E40</f>
        <v>0.22399543251022291</v>
      </c>
      <c r="AM44" s="144">
        <f>'Taux de recours'!F44-'Taux de recours'!F40</f>
        <v>0.2797830386653839</v>
      </c>
      <c r="AN44" s="156">
        <f>'Taux de recours'!G44-'Taux de recours'!G40</f>
        <v>0.82308486780913626</v>
      </c>
      <c r="AO44" s="156">
        <f>'Taux de recours'!H44-'Taux de recours'!H40</f>
        <v>0.42300556119496413</v>
      </c>
      <c r="AP44" s="152">
        <f>'Taux de recours'!I44-'Taux de recours'!I40</f>
        <v>0.17428056657691005</v>
      </c>
      <c r="AQ44" s="144">
        <f>'Taux de recours'!J44-'Taux de recours'!J40</f>
        <v>0.78865320848303355</v>
      </c>
      <c r="AR44" s="156">
        <f>'Taux de recours'!K44-'Taux de recours'!K40</f>
        <v>4.6663776383284468</v>
      </c>
      <c r="AS44" s="156">
        <f>'Taux de recours'!L44-'Taux de recours'!L40</f>
        <v>-0.91061375257079114</v>
      </c>
      <c r="AT44" s="152">
        <f>'Taux de recours'!M44-'Taux de recours'!M40</f>
        <v>0.30345901723898816</v>
      </c>
      <c r="AU44" s="144">
        <f>'Taux de recours'!N44-'Taux de recours'!N40</f>
        <v>0.14433440094721206</v>
      </c>
      <c r="AV44" s="156">
        <f>'Taux de recours'!O44-'Taux de recours'!O40</f>
        <v>-0.22263699070183351</v>
      </c>
      <c r="AW44" s="156">
        <f>'Taux de recours'!P44-'Taux de recours'!P40</f>
        <v>0.48759252055928481</v>
      </c>
      <c r="AX44" s="152">
        <f>'Taux de recours'!Q44-'Taux de recours'!Q40</f>
        <v>0.15558810294216985</v>
      </c>
      <c r="AY44" s="144">
        <f>'Taux de recours'!R44-'Taux de recours'!R40</f>
        <v>8.9696933925512923E-2</v>
      </c>
      <c r="AZ44" s="156">
        <f>'Taux de recours'!S44-'Taux de recours'!S40</f>
        <v>0.77487470678437509</v>
      </c>
      <c r="BA44" s="156">
        <f>'Taux de recours'!T44-'Taux de recours'!T40</f>
        <v>0.33082186829862259</v>
      </c>
      <c r="BB44" s="152">
        <f>'Taux de recours'!U44-'Taux de recours'!U40</f>
        <v>-1.4726560303955916E-2</v>
      </c>
      <c r="BC44" s="144">
        <f>'Taux de recours'!V44-'Taux de recours'!V40</f>
        <v>0.26498051913983334</v>
      </c>
      <c r="BD44" s="156">
        <f>'Taux de recours'!W44-'Taux de recours'!W40</f>
        <v>0.75607089547840189</v>
      </c>
      <c r="BE44" s="156">
        <f>'Taux de recours'!X44-'Taux de recours'!X40</f>
        <v>-3.773747442338049E-2</v>
      </c>
      <c r="BF44" s="152">
        <f>'Taux de recours'!Y44-'Taux de recours'!Y40</f>
        <v>0.22206011947892779</v>
      </c>
      <c r="BG44" s="144">
        <f>'Taux de recours'!Z44-'Taux de recours'!Z40</f>
        <v>0.30714971445914196</v>
      </c>
      <c r="BH44" s="156">
        <f>'Taux de recours'!AA44-'Taux de recours'!AA40</f>
        <v>0.81206936689815024</v>
      </c>
      <c r="BI44" s="156">
        <f>'Taux de recours'!AB44-'Taux de recours'!AB40</f>
        <v>1.517618189469947</v>
      </c>
      <c r="BJ44" s="152">
        <f>'Taux de recours'!AC44-'Taux de recours'!AC40</f>
        <v>1.8429977844087841E-2</v>
      </c>
      <c r="BK44" s="144">
        <f>'Taux de recours'!AD44-'Taux de recours'!AD40</f>
        <v>0.60492413408733947</v>
      </c>
      <c r="BL44" s="156">
        <f>'Taux de recours'!AE44-'Taux de recours'!AE40</f>
        <v>0.46399570964550207</v>
      </c>
      <c r="BM44" s="156">
        <f>'Taux de recours'!AF44-'Taux de recours'!AF40</f>
        <v>0.7806739261154938</v>
      </c>
      <c r="BN44" s="152">
        <f>'Taux de recours'!AG44-'Taux de recours'!AG40</f>
        <v>0.63338790942007117</v>
      </c>
    </row>
    <row r="45" spans="1:66" s="148" customFormat="1" x14ac:dyDescent="0.25">
      <c r="A45" s="37" t="str">
        <f>[1]TrimPaca!A52</f>
        <v>T2 2010</v>
      </c>
      <c r="B45" s="144">
        <f>'Taux de recours'!B45-'Taux de recours'!B44</f>
        <v>0.13955431698761833</v>
      </c>
      <c r="C45" s="156">
        <f>'Taux de recours'!C45-'Taux de recours'!C44</f>
        <v>0.47032960656346123</v>
      </c>
      <c r="D45" s="156">
        <f>'Taux de recours'!D45-'Taux de recours'!D44</f>
        <v>0.24513005691507939</v>
      </c>
      <c r="E45" s="152">
        <f>'Taux de recours'!E45-'Taux de recours'!E44</f>
        <v>1.1171013967164578E-2</v>
      </c>
      <c r="F45" s="144">
        <f>'Taux de recours'!F45-'Taux de recours'!F44</f>
        <v>0.14252486399184461</v>
      </c>
      <c r="G45" s="156">
        <f>'Taux de recours'!G45-'Taux de recours'!G44</f>
        <v>0.45956536972123274</v>
      </c>
      <c r="H45" s="156">
        <f>'Taux de recours'!H45-'Taux de recours'!H44</f>
        <v>0.414658298961875</v>
      </c>
      <c r="I45" s="152">
        <f>'Taux de recours'!I45-'Taux de recours'!I44</f>
        <v>3.516137802088859E-2</v>
      </c>
      <c r="J45" s="144">
        <f>'Taux de recours'!J45-'Taux de recours'!J44</f>
        <v>0.57582914580175526</v>
      </c>
      <c r="K45" s="156">
        <f>'Taux de recours'!K45-'Taux de recours'!K44</f>
        <v>0.23155798349143986</v>
      </c>
      <c r="L45" s="156">
        <f>'Taux de recours'!L45-'Taux de recours'!L44</f>
        <v>7.8086701161709016E-2</v>
      </c>
      <c r="M45" s="152">
        <f>'Taux de recours'!M45-'Taux de recours'!M44</f>
        <v>0.83187126613644402</v>
      </c>
      <c r="N45" s="144">
        <f>'Taux de recours'!N45-'Taux de recours'!N44</f>
        <v>-0.19182268730155494</v>
      </c>
      <c r="O45" s="156">
        <f>'Taux de recours'!O45-'Taux de recours'!O44</f>
        <v>-6.4701228780118747E-2</v>
      </c>
      <c r="P45" s="156">
        <f>'Taux de recours'!P45-'Taux de recours'!P44</f>
        <v>-0.81388741975584633</v>
      </c>
      <c r="Q45" s="152">
        <f>'Taux de recours'!Q45-'Taux de recours'!Q44</f>
        <v>-7.5956071867087083E-2</v>
      </c>
      <c r="R45" s="144">
        <f>'Taux de recours'!R45-'Taux de recours'!R44</f>
        <v>7.4318101733555242E-2</v>
      </c>
      <c r="S45" s="156">
        <f>'Taux de recours'!S45-'Taux de recours'!S44</f>
        <v>0.16462179167441349</v>
      </c>
      <c r="T45" s="156">
        <f>'Taux de recours'!T45-'Taux de recours'!T44</f>
        <v>0.72676626962299196</v>
      </c>
      <c r="U45" s="152">
        <f>'Taux de recours'!U45-'Taux de recours'!U44</f>
        <v>-2.5144077101098672E-2</v>
      </c>
      <c r="V45" s="144">
        <f>'Taux de recours'!V45-'Taux de recours'!V44</f>
        <v>0.20100510094908097</v>
      </c>
      <c r="W45" s="156">
        <f>'Taux de recours'!W45-'Taux de recours'!W44</f>
        <v>0.45515906593356537</v>
      </c>
      <c r="X45" s="156">
        <f>'Taux de recours'!X45-'Taux de recours'!X44</f>
        <v>0.63092017663572086</v>
      </c>
      <c r="Y45" s="152">
        <f>'Taux de recours'!Y45-'Taux de recours'!Y44</f>
        <v>8.0193838851860599E-2</v>
      </c>
      <c r="Z45" s="144">
        <f>'Taux de recours'!Z45-'Taux de recours'!Z44</f>
        <v>6.7678536079837759E-2</v>
      </c>
      <c r="AA45" s="156">
        <f>'Taux de recours'!AA45-'Taux de recours'!AA44</f>
        <v>0.35308316796652939</v>
      </c>
      <c r="AB45" s="156">
        <f>'Taux de recours'!AB45-'Taux de recours'!AB44</f>
        <v>4.5793536532272583E-3</v>
      </c>
      <c r="AC45" s="152">
        <f>'Taux de recours'!AC45-'Taux de recours'!AC44</f>
        <v>1.9447234829745308E-2</v>
      </c>
      <c r="AD45" s="144">
        <f>'Taux de recours'!AD45-'Taux de recours'!AD44</f>
        <v>0.11831321549333929</v>
      </c>
      <c r="AE45" s="156">
        <f>'Taux de recours'!AE45-'Taux de recours'!AE44</f>
        <v>1.0592475072220768</v>
      </c>
      <c r="AF45" s="156">
        <f>'Taux de recours'!AF45-'Taux de recours'!AF44</f>
        <v>0.21912002113429274</v>
      </c>
      <c r="AG45" s="152">
        <f>'Taux de recours'!AG45-'Taux de recours'!AG44</f>
        <v>-0.15021462151601606</v>
      </c>
      <c r="AH45" s="37" t="str">
        <f t="shared" si="0"/>
        <v>T2 2010</v>
      </c>
      <c r="AI45" s="144">
        <f>'Taux de recours'!B45-'Taux de recours'!B41</f>
        <v>0.63048688841200429</v>
      </c>
      <c r="AJ45" s="156">
        <f>'Taux de recours'!C45-'Taux de recours'!C41</f>
        <v>2.0516126643905528</v>
      </c>
      <c r="AK45" s="156">
        <f>'Taux de recours'!D45-'Taux de recours'!D41</f>
        <v>0.47614812521339989</v>
      </c>
      <c r="AL45" s="152">
        <f>'Taux de recours'!E45-'Taux de recours'!E41</f>
        <v>0.20098101955532544</v>
      </c>
      <c r="AM45" s="144">
        <f>'Taux de recours'!F45-'Taux de recours'!F41</f>
        <v>0.33169504508425263</v>
      </c>
      <c r="AN45" s="156">
        <f>'Taux de recours'!G45-'Taux de recours'!G41</f>
        <v>1.2797824117959919</v>
      </c>
      <c r="AO45" s="156">
        <f>'Taux de recours'!H45-'Taux de recours'!H41</f>
        <v>0.75307422430051396</v>
      </c>
      <c r="AP45" s="152">
        <f>'Taux de recours'!I45-'Taux de recours'!I41</f>
        <v>0.10441444429480939</v>
      </c>
      <c r="AQ45" s="144">
        <f>'Taux de recours'!J45-'Taux de recours'!J41</f>
        <v>1.0244881341101193</v>
      </c>
      <c r="AR45" s="156">
        <f>'Taux de recours'!K45-'Taux de recours'!K41</f>
        <v>3.6866029518615502</v>
      </c>
      <c r="AS45" s="156">
        <f>'Taux de recours'!L45-'Taux de recours'!L41</f>
        <v>-0.19249362021131411</v>
      </c>
      <c r="AT45" s="152">
        <f>'Taux de recours'!M45-'Taux de recours'!M41</f>
        <v>0.77238944142237043</v>
      </c>
      <c r="AU45" s="144">
        <f>'Taux de recours'!N45-'Taux de recours'!N41</f>
        <v>3.0996136714634304E-2</v>
      </c>
      <c r="AV45" s="156">
        <f>'Taux de recours'!O45-'Taux de recours'!O41</f>
        <v>0.33203856201998283</v>
      </c>
      <c r="AW45" s="156">
        <f>'Taux de recours'!P45-'Taux de recours'!P41</f>
        <v>0.11231840096227685</v>
      </c>
      <c r="AX45" s="152">
        <f>'Taux de recours'!Q45-'Taux de recours'!Q41</f>
        <v>2.6620996839287647E-2</v>
      </c>
      <c r="AY45" s="144">
        <f>'Taux de recours'!R45-'Taux de recours'!R41</f>
        <v>0.15827089313218634</v>
      </c>
      <c r="AZ45" s="156">
        <f>'Taux de recours'!S45-'Taux de recours'!S41</f>
        <v>1.0142933924886988</v>
      </c>
      <c r="BA45" s="156">
        <f>'Taux de recours'!T45-'Taux de recours'!T41</f>
        <v>1.1630039620231152</v>
      </c>
      <c r="BB45" s="152">
        <f>'Taux de recours'!U45-'Taux de recours'!U41</f>
        <v>-8.2144474577800386E-2</v>
      </c>
      <c r="BC45" s="144">
        <f>'Taux de recours'!V45-'Taux de recours'!V41</f>
        <v>0.39201009663686071</v>
      </c>
      <c r="BD45" s="156">
        <f>'Taux de recours'!W45-'Taux de recours'!W41</f>
        <v>1.3667014624714957</v>
      </c>
      <c r="BE45" s="156">
        <f>'Taux de recours'!X45-'Taux de recours'!X41</f>
        <v>0.76182642521196087</v>
      </c>
      <c r="BF45" s="152">
        <f>'Taux de recours'!Y45-'Taux de recours'!Y41</f>
        <v>0.14893541751158623</v>
      </c>
      <c r="BG45" s="144">
        <f>'Taux de recours'!Z45-'Taux de recours'!Z41</f>
        <v>0.27848801685352775</v>
      </c>
      <c r="BH45" s="156">
        <f>'Taux de recours'!AA45-'Taux de recours'!AA41</f>
        <v>1.0025801077625758</v>
      </c>
      <c r="BI45" s="156">
        <f>'Taux de recours'!AB45-'Taux de recours'!AB41</f>
        <v>1.2051277292159268</v>
      </c>
      <c r="BJ45" s="152">
        <f>'Taux de recours'!AC45-'Taux de recours'!AC41</f>
        <v>-1.0262673806949563E-2</v>
      </c>
      <c r="BK45" s="144">
        <f>'Taux de recours'!AD45-'Taux de recours'!AD41</f>
        <v>0.43129519416500139</v>
      </c>
      <c r="BL45" s="156">
        <f>'Taux de recours'!AE45-'Taux de recours'!AE41</f>
        <v>1.22485726633432</v>
      </c>
      <c r="BM45" s="156">
        <f>'Taux de recours'!AF45-'Taux de recours'!AF41</f>
        <v>-0.34608653707339343</v>
      </c>
      <c r="BN45" s="152">
        <f>'Taux de recours'!AG45-'Taux de recours'!AG41</f>
        <v>0.39454272381063493</v>
      </c>
    </row>
    <row r="46" spans="1:66" s="148" customFormat="1" x14ac:dyDescent="0.25">
      <c r="A46" s="37" t="str">
        <f>[1]TrimPaca!A53</f>
        <v>T3 2010</v>
      </c>
      <c r="B46" s="144">
        <f>'Taux de recours'!B46-'Taux de recours'!B45</f>
        <v>0.14499344025127314</v>
      </c>
      <c r="C46" s="156">
        <f>'Taux de recours'!C46-'Taux de recours'!C45</f>
        <v>0.43785741990099591</v>
      </c>
      <c r="D46" s="156">
        <f>'Taux de recours'!D46-'Taux de recours'!D45</f>
        <v>0.13706900837633373</v>
      </c>
      <c r="E46" s="152">
        <f>'Taux de recours'!E46-'Taux de recours'!E45</f>
        <v>5.4889920829748862E-2</v>
      </c>
      <c r="F46" s="144">
        <f>'Taux de recours'!F46-'Taux de recours'!F45</f>
        <v>0.10881001102851107</v>
      </c>
      <c r="G46" s="156">
        <f>'Taux de recours'!G46-'Taux de recours'!G45</f>
        <v>0.20409896457698551</v>
      </c>
      <c r="H46" s="156">
        <f>'Taux de recours'!H46-'Taux de recours'!H45</f>
        <v>0.5674424141042973</v>
      </c>
      <c r="I46" s="152">
        <f>'Taux de recours'!I46-'Taux de recours'!I45</f>
        <v>1.3482450323094808E-2</v>
      </c>
      <c r="J46" s="144">
        <f>'Taux de recours'!J46-'Taux de recours'!J45</f>
        <v>0.50793863776437131</v>
      </c>
      <c r="K46" s="156">
        <f>'Taux de recours'!K46-'Taux de recours'!K45</f>
        <v>2.1367816827533996</v>
      </c>
      <c r="L46" s="156">
        <f>'Taux de recours'!L46-'Taux de recours'!L45</f>
        <v>0.93991051784082735</v>
      </c>
      <c r="M46" s="152">
        <f>'Taux de recours'!M46-'Taux de recours'!M45</f>
        <v>-0.11599892878705687</v>
      </c>
      <c r="N46" s="144">
        <f>'Taux de recours'!N46-'Taux de recours'!N45</f>
        <v>5.410147573399815E-2</v>
      </c>
      <c r="O46" s="156">
        <f>'Taux de recours'!O46-'Taux de recours'!O45</f>
        <v>0.21918519539636483</v>
      </c>
      <c r="P46" s="156">
        <f>'Taux de recours'!P46-'Taux de recours'!P45</f>
        <v>0.22255963379327337</v>
      </c>
      <c r="Q46" s="152">
        <f>'Taux de recours'!Q46-'Taux de recours'!Q45</f>
        <v>2.8556181084039789E-2</v>
      </c>
      <c r="R46" s="144">
        <f>'Taux de recours'!R46-'Taux de recours'!R45</f>
        <v>0.17379079352678906</v>
      </c>
      <c r="S46" s="156">
        <f>'Taux de recours'!S46-'Taux de recours'!S45</f>
        <v>0.27425643832863589</v>
      </c>
      <c r="T46" s="156">
        <f>'Taux de recours'!T46-'Taux de recours'!T45</f>
        <v>1.2686242957325211</v>
      </c>
      <c r="U46" s="152">
        <f>'Taux de recours'!U46-'Taux de recours'!U45</f>
        <v>-3.0999372025353189E-4</v>
      </c>
      <c r="V46" s="144">
        <f>'Taux de recours'!V46-'Taux de recours'!V45</f>
        <v>7.9755864163356449E-2</v>
      </c>
      <c r="W46" s="156">
        <f>'Taux de recours'!W46-'Taux de recours'!W45</f>
        <v>6.5652844200801752E-2</v>
      </c>
      <c r="X46" s="156">
        <f>'Taux de recours'!X46-'Taux de recours'!X45</f>
        <v>0.52252595871230945</v>
      </c>
      <c r="Y46" s="152">
        <f>'Taux de recours'!Y46-'Taux de recours'!Y45</f>
        <v>1.1571697395317493E-2</v>
      </c>
      <c r="Z46" s="144">
        <f>'Taux de recours'!Z46-'Taux de recours'!Z45</f>
        <v>4.9607421895848436E-2</v>
      </c>
      <c r="AA46" s="156">
        <f>'Taux de recours'!AA46-'Taux de recours'!AA45</f>
        <v>8.9870559063665034E-3</v>
      </c>
      <c r="AB46" s="156">
        <f>'Taux de recours'!AB46-'Taux de recours'!AB45</f>
        <v>0.12664731838571264</v>
      </c>
      <c r="AC46" s="152">
        <f>'Taux de recours'!AC46-'Taux de recours'!AC45</f>
        <v>2.2962845490761441E-2</v>
      </c>
      <c r="AD46" s="144">
        <f>'Taux de recours'!AD46-'Taux de recours'!AD45</f>
        <v>9.553324940985064E-2</v>
      </c>
      <c r="AE46" s="156">
        <f>'Taux de recours'!AE46-'Taux de recours'!AE45</f>
        <v>0.28854090137142308</v>
      </c>
      <c r="AF46" s="156">
        <f>'Taux de recours'!AF46-'Taux de recours'!AF45</f>
        <v>0.10225098319944337</v>
      </c>
      <c r="AG46" s="152">
        <f>'Taux de recours'!AG46-'Taux de recours'!AG45</f>
        <v>6.7300697110570962E-2</v>
      </c>
      <c r="AH46" s="37" t="str">
        <f t="shared" si="0"/>
        <v>T3 2010</v>
      </c>
      <c r="AI46" s="144">
        <f>'Taux de recours'!B46-'Taux de recours'!B42</f>
        <v>0.61270584677975348</v>
      </c>
      <c r="AJ46" s="156">
        <f>'Taux de recours'!C46-'Taux de recours'!C42</f>
        <v>1.9433716710525353</v>
      </c>
      <c r="AK46" s="156">
        <f>'Taux de recours'!D46-'Taux de recours'!D42</f>
        <v>0.53906540118582846</v>
      </c>
      <c r="AL46" s="152">
        <f>'Taux de recours'!E46-'Taux de recours'!E42</f>
        <v>0.20067306590379941</v>
      </c>
      <c r="AM46" s="144">
        <f>'Taux de recours'!F46-'Taux de recours'!F42</f>
        <v>0.3880253192637424</v>
      </c>
      <c r="AN46" s="156">
        <f>'Taux de recours'!G46-'Taux de recours'!G42</f>
        <v>1.3405706580880583</v>
      </c>
      <c r="AO46" s="156">
        <f>'Taux de recours'!H46-'Taux de recours'!H42</f>
        <v>1.4425304765016129</v>
      </c>
      <c r="AP46" s="152">
        <f>'Taux de recours'!I46-'Taux de recours'!I42</f>
        <v>6.0157264274306677E-2</v>
      </c>
      <c r="AQ46" s="144">
        <f>'Taux de recours'!J46-'Taux de recours'!J42</f>
        <v>1.1650103211780047</v>
      </c>
      <c r="AR46" s="156">
        <f>'Taux de recours'!K46-'Taux de recours'!K42</f>
        <v>5.5928571416841422</v>
      </c>
      <c r="AS46" s="156">
        <f>'Taux de recours'!L46-'Taux de recours'!L42</f>
        <v>0.93719026392941807</v>
      </c>
      <c r="AT46" s="152">
        <f>'Taux de recours'!M46-'Taux de recours'!M42</f>
        <v>0.31244178818622359</v>
      </c>
      <c r="AU46" s="144">
        <f>'Taux de recours'!N46-'Taux de recours'!N42</f>
        <v>0.17064342680012667</v>
      </c>
      <c r="AV46" s="156">
        <f>'Taux de recours'!O46-'Taux de recours'!O42</f>
        <v>0.68947229464962145</v>
      </c>
      <c r="AW46" s="156">
        <f>'Taux de recours'!P46-'Taux de recours'!P42</f>
        <v>0.38115022519232067</v>
      </c>
      <c r="AX46" s="152">
        <f>'Taux de recours'!Q46-'Taux de recours'!Q42</f>
        <v>0.12347106047874779</v>
      </c>
      <c r="AY46" s="144">
        <f>'Taux de recours'!R46-'Taux de recours'!R42</f>
        <v>0.35441001750002732</v>
      </c>
      <c r="AZ46" s="156">
        <f>'Taux de recours'!S46-'Taux de recours'!S42</f>
        <v>1.0555296109305452</v>
      </c>
      <c r="BA46" s="156">
        <f>'Taux de recours'!T46-'Taux de recours'!T42</f>
        <v>2.1187597211174563</v>
      </c>
      <c r="BB46" s="152">
        <f>'Taux de recours'!U46-'Taux de recours'!U42</f>
        <v>1.4725317179479225E-2</v>
      </c>
      <c r="BC46" s="144">
        <f>'Taux de recours'!V46-'Taux de recours'!V42</f>
        <v>0.36314751629339748</v>
      </c>
      <c r="BD46" s="156">
        <f>'Taux de recours'!W46-'Taux de recours'!W42</f>
        <v>1.3454752832727248</v>
      </c>
      <c r="BE46" s="156">
        <f>'Taux de recours'!X46-'Taux de recours'!X42</f>
        <v>1.3441441293992806</v>
      </c>
      <c r="BF46" s="152">
        <f>'Taux de recours'!Y46-'Taux de recours'!Y42</f>
        <v>3.1884830951961041E-2</v>
      </c>
      <c r="BG46" s="144">
        <f>'Taux de recours'!Z46-'Taux de recours'!Z42</f>
        <v>0.24976563640515925</v>
      </c>
      <c r="BH46" s="156">
        <f>'Taux de recours'!AA46-'Taux de recours'!AA42</f>
        <v>0.85674305170305498</v>
      </c>
      <c r="BI46" s="156">
        <f>'Taux de recours'!AB46-'Taux de recours'!AB42</f>
        <v>1.4209937460505389</v>
      </c>
      <c r="BJ46" s="152">
        <f>'Taux de recours'!AC46-'Taux de recours'!AC42</f>
        <v>-7.579493483466937E-2</v>
      </c>
      <c r="BK46" s="144">
        <f>'Taux de recours'!AD46-'Taux de recours'!AD42</f>
        <v>0.62924085966970411</v>
      </c>
      <c r="BL46" s="156">
        <f>'Taux de recours'!AE46-'Taux de recours'!AE42</f>
        <v>1.2696170449516035</v>
      </c>
      <c r="BM46" s="156">
        <f>'Taux de recours'!AF46-'Taux de recours'!AF42</f>
        <v>1.0104378665522225</v>
      </c>
      <c r="BN46" s="152">
        <f>'Taux de recours'!AG46-'Taux de recours'!AG42</f>
        <v>0.41801434219753797</v>
      </c>
    </row>
    <row r="47" spans="1:66" s="148" customFormat="1" x14ac:dyDescent="0.25">
      <c r="A47" s="98" t="str">
        <f>[1]TrimPaca!A54</f>
        <v>T4 2010</v>
      </c>
      <c r="B47" s="143">
        <f>'Taux de recours'!B47-'Taux de recours'!B46</f>
        <v>-1.139962801411698</v>
      </c>
      <c r="C47" s="155">
        <f>'Taux de recours'!C47-'Taux de recours'!C46</f>
        <v>0.51206930964164687</v>
      </c>
      <c r="D47" s="155">
        <f>'Taux de recours'!D47-'Taux de recours'!D46</f>
        <v>0.10731495265908464</v>
      </c>
      <c r="E47" s="151">
        <f>'Taux de recours'!E47-'Taux de recours'!E46</f>
        <v>6.690445914698917E-2</v>
      </c>
      <c r="F47" s="143">
        <f>'Taux de recours'!F47-'Taux de recours'!F46</f>
        <v>-1.1549797507026036</v>
      </c>
      <c r="G47" s="155">
        <f>'Taux de recours'!G47-'Taux de recours'!G46</f>
        <v>0.24494469743693159</v>
      </c>
      <c r="H47" s="155">
        <f>'Taux de recours'!H47-'Taux de recours'!H46</f>
        <v>3.7817632369895549E-2</v>
      </c>
      <c r="I47" s="151">
        <f>'Taux de recours'!I47-'Taux de recours'!I46</f>
        <v>5.0753053108818946E-2</v>
      </c>
      <c r="J47" s="143">
        <f>'Taux de recours'!J47-'Taux de recours'!J46</f>
        <v>-1.6182856584954468</v>
      </c>
      <c r="K47" s="155">
        <f>'Taux de recours'!K47-'Taux de recours'!K46</f>
        <v>1.8701924562616483</v>
      </c>
      <c r="L47" s="155">
        <f>'Taux de recours'!L47-'Taux de recours'!L46</f>
        <v>0.84593190279319153</v>
      </c>
      <c r="M47" s="151">
        <f>'Taux de recours'!M47-'Taux de recours'!M46</f>
        <v>1.7154991502422483</v>
      </c>
      <c r="N47" s="143">
        <f>'Taux de recours'!N47-'Taux de recours'!N46</f>
        <v>-0.6338780282852472</v>
      </c>
      <c r="O47" s="155">
        <f>'Taux de recours'!O47-'Taux de recours'!O46</f>
        <v>-0.1682731346594708</v>
      </c>
      <c r="P47" s="155">
        <f>'Taux de recours'!P47-'Taux de recours'!P46</f>
        <v>0.2991229767583663</v>
      </c>
      <c r="Q47" s="151">
        <f>'Taux de recours'!Q47-'Taux de recours'!Q46</f>
        <v>3.0185327340461754E-2</v>
      </c>
      <c r="R47" s="143">
        <f>'Taux de recours'!R47-'Taux de recours'!R46</f>
        <v>-0.71858557502873643</v>
      </c>
      <c r="S47" s="155">
        <f>'Taux de recours'!S47-'Taux de recours'!S46</f>
        <v>-3.3506045449438915E-2</v>
      </c>
      <c r="T47" s="155">
        <f>'Taux de recours'!T47-'Taux de recours'!T46</f>
        <v>0.46690030268715965</v>
      </c>
      <c r="U47" s="151">
        <f>'Taux de recours'!U47-'Taux de recours'!U46</f>
        <v>5.8226301525349244E-2</v>
      </c>
      <c r="V47" s="143">
        <f>'Taux de recours'!V47-'Taux de recours'!V46</f>
        <v>-1.3299600562148073</v>
      </c>
      <c r="W47" s="155">
        <f>'Taux de recours'!W47-'Taux de recours'!W46</f>
        <v>0.20297031883083338</v>
      </c>
      <c r="X47" s="155">
        <f>'Taux de recours'!X47-'Taux de recours'!X46</f>
        <v>-0.27992984814170718</v>
      </c>
      <c r="Y47" s="151">
        <f>'Taux de recours'!Y47-'Taux de recours'!Y46</f>
        <v>-4.8869071883750337E-3</v>
      </c>
      <c r="Z47" s="143">
        <f>'Taux de recours'!Z47-'Taux de recours'!Z46</f>
        <v>-1.0005937659542075</v>
      </c>
      <c r="AA47" s="155">
        <f>'Taux de recours'!AA47-'Taux de recours'!AA46</f>
        <v>4.9084760729443566E-2</v>
      </c>
      <c r="AB47" s="155">
        <f>'Taux de recours'!AB47-'Taux de recours'!AB46</f>
        <v>0.30448764724159183</v>
      </c>
      <c r="AC47" s="151">
        <f>'Taux de recours'!AC47-'Taux de recours'!AC46</f>
        <v>-1.3550233111761512E-2</v>
      </c>
      <c r="AD47" s="143">
        <f>'Taux de recours'!AD47-'Taux de recours'!AD46</f>
        <v>-1.5275631266248215</v>
      </c>
      <c r="AE47" s="155">
        <f>'Taux de recours'!AE47-'Taux de recours'!AE46</f>
        <v>0.62361902997889729</v>
      </c>
      <c r="AF47" s="155">
        <f>'Taux de recours'!AF47-'Taux de recours'!AF46</f>
        <v>-0.46554495333500334</v>
      </c>
      <c r="AG47" s="151">
        <f>'Taux de recours'!AG47-'Taux de recours'!AG46</f>
        <v>-9.9004493071905841E-3</v>
      </c>
      <c r="AH47" s="98" t="str">
        <f t="shared" si="0"/>
        <v>T4 2010</v>
      </c>
      <c r="AI47" s="143">
        <f>'Taux de recours'!B47-'Taux de recours'!B43</f>
        <v>-0.68872254807917788</v>
      </c>
      <c r="AJ47" s="155">
        <f>'Taux de recours'!C47-'Taux de recours'!C43</f>
        <v>1.9693060564927842</v>
      </c>
      <c r="AK47" s="155">
        <f>'Taux de recours'!D47-'Taux de recours'!D43</f>
        <v>0.48398055735578538</v>
      </c>
      <c r="AL47" s="151">
        <f>'Taux de recours'!E47-'Taux de recours'!E43</f>
        <v>0.21034407481851547</v>
      </c>
      <c r="AM47" s="143">
        <f>'Taux de recours'!F47-'Taux de recours'!F43</f>
        <v>-0.79545862230876851</v>
      </c>
      <c r="AN47" s="155">
        <f>'Taux de recours'!G47-'Taux de recours'!G43</f>
        <v>1.4777403550969659</v>
      </c>
      <c r="AO47" s="155">
        <f>'Taux de recours'!H47-'Taux de recours'!H43</f>
        <v>1.0762406864987959</v>
      </c>
      <c r="AP47" s="151">
        <f>'Taux de recours'!I47-'Taux de recours'!I43</f>
        <v>0.14285691632432362</v>
      </c>
      <c r="AQ47" s="143">
        <f>'Taux de recours'!J47-'Taux de recours'!J43</f>
        <v>-0.29955757516407377</v>
      </c>
      <c r="AR47" s="155">
        <f>'Taux de recours'!K47-'Taux de recours'!K43</f>
        <v>6.8786185614799695</v>
      </c>
      <c r="AS47" s="155">
        <f>'Taux de recours'!L47-'Taux de recours'!L43</f>
        <v>2.1018914715504415</v>
      </c>
      <c r="AT47" s="151">
        <f>'Taux de recours'!M47-'Taux de recours'!M43</f>
        <v>2.0265973647779503</v>
      </c>
      <c r="AU47" s="143">
        <f>'Taux de recours'!N47-'Taux de recours'!N43</f>
        <v>-1.0409273352322228</v>
      </c>
      <c r="AV47" s="155">
        <f>'Taux de recours'!O47-'Taux de recours'!O43</f>
        <v>2.2863133955075554E-3</v>
      </c>
      <c r="AW47" s="155">
        <f>'Taux de recours'!P47-'Taux de recours'!P43</f>
        <v>-2.0653444594449102</v>
      </c>
      <c r="AX47" s="151">
        <f>'Taux de recours'!Q47-'Taux de recours'!Q43</f>
        <v>3.9954329241978392E-2</v>
      </c>
      <c r="AY47" s="143">
        <f>'Taux de recours'!R47-'Taux de recours'!R43</f>
        <v>-0.40543638678172456</v>
      </c>
      <c r="AZ47" s="155">
        <f>'Taux de recours'!S47-'Taux de recours'!S43</f>
        <v>0.86118277048504188</v>
      </c>
      <c r="BA47" s="155">
        <f>'Taux de recours'!T47-'Taux de recours'!T43</f>
        <v>2.4088412991778201</v>
      </c>
      <c r="BB47" s="151">
        <f>'Taux de recours'!U47-'Taux de recours'!U43</f>
        <v>0.10820040317719259</v>
      </c>
      <c r="BC47" s="143">
        <f>'Taux de recours'!V47-'Taux de recours'!V43</f>
        <v>-0.98178503635748848</v>
      </c>
      <c r="BD47" s="155">
        <f>'Taux de recours'!W47-'Taux de recours'!W43</f>
        <v>1.2748978025235509</v>
      </c>
      <c r="BE47" s="155">
        <f>'Taux de recours'!X47-'Taux de recours'!X43</f>
        <v>0.74434477247799613</v>
      </c>
      <c r="BF47" s="151">
        <f>'Taux de recours'!Y47-'Taux de recours'!Y43</f>
        <v>8.4514695671134454E-2</v>
      </c>
      <c r="BG47" s="143">
        <f>'Taux de recours'!Z47-'Taux de recours'!Z43</f>
        <v>-0.83737489686059474</v>
      </c>
      <c r="BH47" s="155">
        <f>'Taux de recours'!AA47-'Taux de recours'!AA43</f>
        <v>0.86171819853738851</v>
      </c>
      <c r="BI47" s="155">
        <f>'Taux de recours'!AB47-'Taux de recours'!AB43</f>
        <v>0.99245349185840137</v>
      </c>
      <c r="BJ47" s="151">
        <f>'Taux de recours'!AC47-'Taux de recours'!AC43</f>
        <v>-7.9238663021801714E-2</v>
      </c>
      <c r="BK47" s="143">
        <f>'Taux de recours'!AD47-'Taux de recours'!AD43</f>
        <v>-0.80400343245203043</v>
      </c>
      <c r="BL47" s="155">
        <f>'Taux de recours'!AE47-'Taux de recours'!AE43</f>
        <v>2.4467137547726976</v>
      </c>
      <c r="BM47" s="155">
        <f>'Taux de recours'!AF47-'Taux de recours'!AF43</f>
        <v>0.45029610400375475</v>
      </c>
      <c r="BN47" s="151">
        <f>'Taux de recours'!AG47-'Taux de recours'!AG43</f>
        <v>0.39687933287566857</v>
      </c>
    </row>
    <row r="48" spans="1:66" s="148" customFormat="1" x14ac:dyDescent="0.25">
      <c r="A48" s="37" t="str">
        <f>[1]TrimPaca!A55</f>
        <v>T1 2011</v>
      </c>
      <c r="B48" s="144">
        <f>'Taux de recours'!B48-'Taux de recours'!B47</f>
        <v>2.6504741639230112E-2</v>
      </c>
      <c r="C48" s="156">
        <f>'Taux de recours'!C48-'Taux de recours'!C47</f>
        <v>9.4525370959363642E-2</v>
      </c>
      <c r="D48" s="156">
        <f>'Taux de recours'!D48-'Taux de recours'!D47</f>
        <v>0.35671705879901694</v>
      </c>
      <c r="E48" s="152">
        <f>'Taux de recours'!E48-'Taux de recours'!E47</f>
        <v>-3.3905671702967544E-2</v>
      </c>
      <c r="F48" s="144">
        <f>'Taux de recours'!F48-'Taux de recours'!F47</f>
        <v>-2.8933559601029391E-2</v>
      </c>
      <c r="G48" s="156">
        <f>'Taux de recours'!G48-'Taux de recours'!G47</f>
        <v>-0.11103987592342435</v>
      </c>
      <c r="H48" s="156">
        <f>'Taux de recours'!H48-'Taux de recours'!H47</f>
        <v>-1.2738086118108782E-2</v>
      </c>
      <c r="I48" s="152">
        <f>'Taux de recours'!I48-'Taux de recours'!I47</f>
        <v>-3.2620902515287042E-2</v>
      </c>
      <c r="J48" s="144">
        <f>'Taux de recours'!J48-'Taux de recours'!J47</f>
        <v>-0.89055156925135481</v>
      </c>
      <c r="K48" s="156">
        <f>'Taux de recours'!K48-'Taux de recours'!K47</f>
        <v>-0.92286732722091358</v>
      </c>
      <c r="L48" s="156">
        <f>'Taux de recours'!L48-'Taux de recours'!L47</f>
        <v>-1.0644045289102486</v>
      </c>
      <c r="M48" s="152">
        <f>'Taux de recours'!M48-'Taux de recours'!M47</f>
        <v>-1.7333939159899576</v>
      </c>
      <c r="N48" s="144">
        <f>'Taux de recours'!N48-'Taux de recours'!N47</f>
        <v>0.21626114917631245</v>
      </c>
      <c r="O48" s="156">
        <f>'Taux de recours'!O48-'Taux de recours'!O47</f>
        <v>0.26461729737373574</v>
      </c>
      <c r="P48" s="156">
        <f>'Taux de recours'!P48-'Taux de recours'!P47</f>
        <v>1.4081759286993938</v>
      </c>
      <c r="Q48" s="152">
        <f>'Taux de recours'!Q48-'Taux de recours'!Q47</f>
        <v>9.565747792824153E-2</v>
      </c>
      <c r="R48" s="144">
        <f>'Taux de recours'!R48-'Taux de recours'!R47</f>
        <v>3.8794350015736168E-3</v>
      </c>
      <c r="S48" s="156">
        <f>'Taux de recours'!S48-'Taux de recours'!S47</f>
        <v>0.31182626400651436</v>
      </c>
      <c r="T48" s="156">
        <f>'Taux de recours'!T48-'Taux de recours'!T47</f>
        <v>-0.34457187721947591</v>
      </c>
      <c r="U48" s="152">
        <f>'Taux de recours'!U48-'Taux de recours'!U47</f>
        <v>1.7354834006208408E-2</v>
      </c>
      <c r="V48" s="144">
        <f>'Taux de recours'!V48-'Taux de recours'!V47</f>
        <v>1.5125348700144592E-2</v>
      </c>
      <c r="W48" s="156">
        <f>'Taux de recours'!W48-'Taux de recours'!W47</f>
        <v>-5.6668204925201415E-2</v>
      </c>
      <c r="X48" s="156">
        <f>'Taux de recours'!X48-'Taux de recours'!X47</f>
        <v>0.27227256479460316</v>
      </c>
      <c r="Y48" s="152">
        <f>'Taux de recours'!Y48-'Taux de recours'!Y47</f>
        <v>2.5731672025340657E-2</v>
      </c>
      <c r="Z48" s="144">
        <f>'Taux de recours'!Z48-'Taux de recours'!Z47</f>
        <v>-1.9584721716330966E-2</v>
      </c>
      <c r="AA48" s="156">
        <f>'Taux de recours'!AA48-'Taux de recours'!AA47</f>
        <v>-0.35790124899961651</v>
      </c>
      <c r="AB48" s="156">
        <f>'Taux de recours'!AB48-'Taux de recours'!AB47</f>
        <v>-4.852088439379898E-3</v>
      </c>
      <c r="AC48" s="152">
        <f>'Taux de recours'!AC48-'Taux de recours'!AC47</f>
        <v>-5.6322950829568175E-4</v>
      </c>
      <c r="AD48" s="144">
        <f>'Taux de recours'!AD48-'Taux de recours'!AD47</f>
        <v>-0.11361455483589911</v>
      </c>
      <c r="AE48" s="156">
        <f>'Taux de recours'!AE48-'Taux de recours'!AE47</f>
        <v>-0.37650872031264271</v>
      </c>
      <c r="AF48" s="156">
        <f>'Taux de recours'!AF48-'Taux de recours'!AF47</f>
        <v>-0.40175563413619297</v>
      </c>
      <c r="AG48" s="152">
        <f>'Taux de recours'!AG48-'Taux de recours'!AG47</f>
        <v>-8.1466738764358837E-2</v>
      </c>
      <c r="AH48" s="37" t="str">
        <f t="shared" si="0"/>
        <v>T1 2011</v>
      </c>
      <c r="AI48" s="144">
        <f>'Taux de recours'!B48-'Taux de recours'!B44</f>
        <v>-0.82891030253357645</v>
      </c>
      <c r="AJ48" s="156">
        <f>'Taux de recours'!C48-'Taux de recours'!C44</f>
        <v>1.5147817070654677</v>
      </c>
      <c r="AK48" s="156">
        <f>'Taux de recours'!D48-'Taux de recours'!D44</f>
        <v>0.8462310767495147</v>
      </c>
      <c r="AL48" s="152">
        <f>'Taux de recours'!E48-'Taux de recours'!E44</f>
        <v>9.9059722240935066E-2</v>
      </c>
      <c r="AM48" s="144">
        <f>'Taux de recours'!F48-'Taux de recours'!F44</f>
        <v>-0.93257843528327733</v>
      </c>
      <c r="AN48" s="156">
        <f>'Taux de recours'!G48-'Taux de recours'!G44</f>
        <v>0.79756915581172549</v>
      </c>
      <c r="AO48" s="156">
        <f>'Taux de recours'!H48-'Taux de recours'!H44</f>
        <v>1.0071802593179591</v>
      </c>
      <c r="AP48" s="152">
        <f>'Taux de recours'!I48-'Taux de recours'!I44</f>
        <v>6.6775978937515301E-2</v>
      </c>
      <c r="AQ48" s="144">
        <f>'Taux de recours'!J48-'Taux de recours'!J44</f>
        <v>-1.425069444180675</v>
      </c>
      <c r="AR48" s="156">
        <f>'Taux de recours'!K48-'Taux de recours'!K44</f>
        <v>3.3156647952855742</v>
      </c>
      <c r="AS48" s="156">
        <f>'Taux de recours'!L48-'Taux de recours'!L44</f>
        <v>0.79952459288547928</v>
      </c>
      <c r="AT48" s="152">
        <f>'Taux de recours'!M48-'Taux de recours'!M44</f>
        <v>0.69797757160167784</v>
      </c>
      <c r="AU48" s="144">
        <f>'Taux de recours'!N48-'Taux de recours'!N44</f>
        <v>-0.55533809067649154</v>
      </c>
      <c r="AV48" s="156">
        <f>'Taux de recours'!O48-'Taux de recours'!O44</f>
        <v>0.25082812933051102</v>
      </c>
      <c r="AW48" s="156">
        <f>'Taux de recours'!P48-'Taux de recours'!P44</f>
        <v>1.1159711194951871</v>
      </c>
      <c r="AX48" s="152">
        <f>'Taux de recours'!Q48-'Taux de recours'!Q44</f>
        <v>7.844291448565599E-2</v>
      </c>
      <c r="AY48" s="144">
        <f>'Taux de recours'!R48-'Taux de recours'!R44</f>
        <v>-0.46659724476681852</v>
      </c>
      <c r="AZ48" s="156">
        <f>'Taux de recours'!S48-'Taux de recours'!S44</f>
        <v>0.71719844856012482</v>
      </c>
      <c r="BA48" s="156">
        <f>'Taux de recours'!T48-'Taux de recours'!T44</f>
        <v>2.1177189908231968</v>
      </c>
      <c r="BB48" s="152">
        <f>'Taux de recours'!U48-'Taux de recours'!U44</f>
        <v>5.0127064710205449E-2</v>
      </c>
      <c r="BC48" s="144">
        <f>'Taux de recours'!V48-'Taux de recours'!V44</f>
        <v>-1.0340737424022253</v>
      </c>
      <c r="BD48" s="156">
        <f>'Taux de recours'!W48-'Taux de recours'!W44</f>
        <v>0.66711402403999909</v>
      </c>
      <c r="BE48" s="156">
        <f>'Taux de recours'!X48-'Taux de recours'!X44</f>
        <v>1.1457888520009263</v>
      </c>
      <c r="BF48" s="152">
        <f>'Taux de recours'!Y48-'Taux de recours'!Y44</f>
        <v>0.11261030108414372</v>
      </c>
      <c r="BG48" s="144">
        <f>'Taux de recours'!Z48-'Taux de recours'!Z44</f>
        <v>-0.90289252969485223</v>
      </c>
      <c r="BH48" s="156">
        <f>'Taux de recours'!AA48-'Taux de recours'!AA44</f>
        <v>5.3253735602722951E-2</v>
      </c>
      <c r="BI48" s="156">
        <f>'Taux de recours'!AB48-'Taux de recours'!AB44</f>
        <v>0.43086223084115183</v>
      </c>
      <c r="BJ48" s="152">
        <f>'Taux de recours'!AC48-'Taux de recours'!AC44</f>
        <v>2.8296617700449556E-2</v>
      </c>
      <c r="BK48" s="144">
        <f>'Taux de recours'!AD48-'Taux de recours'!AD44</f>
        <v>-1.4273312165575307</v>
      </c>
      <c r="BL48" s="156">
        <f>'Taux de recours'!AE48-'Taux de recours'!AE44</f>
        <v>1.5948987182597545</v>
      </c>
      <c r="BM48" s="156">
        <f>'Taux de recours'!AF48-'Taux de recours'!AF44</f>
        <v>-0.54592958313746021</v>
      </c>
      <c r="BN48" s="152">
        <f>'Taux de recours'!AG48-'Taux de recours'!AG44</f>
        <v>-0.17428111247699452</v>
      </c>
    </row>
    <row r="49" spans="1:66" s="148" customFormat="1" x14ac:dyDescent="0.25">
      <c r="A49" s="37" t="str">
        <f>[1]TrimPaca!A56</f>
        <v>T2 2011</v>
      </c>
      <c r="B49" s="144">
        <f>'Taux de recours'!B49-'Taux de recours'!B48</f>
        <v>4.7408354346383241E-3</v>
      </c>
      <c r="C49" s="156">
        <f>'Taux de recours'!C49-'Taux de recours'!C48</f>
        <v>9.9384579244136795E-2</v>
      </c>
      <c r="D49" s="156">
        <f>'Taux de recours'!D49-'Taux de recours'!D48</f>
        <v>-7.959500825196919E-2</v>
      </c>
      <c r="E49" s="152">
        <f>'Taux de recours'!E49-'Taux de recours'!E48</f>
        <v>-6.0743481797254084E-3</v>
      </c>
      <c r="F49" s="144">
        <f>'Taux de recours'!F49-'Taux de recours'!F48</f>
        <v>-8.3819831900630248E-2</v>
      </c>
      <c r="G49" s="156">
        <f>'Taux de recours'!G49-'Taux de recours'!G48</f>
        <v>-0.19032642230721475</v>
      </c>
      <c r="H49" s="156">
        <f>'Taux de recours'!H49-'Taux de recours'!H48</f>
        <v>-0.42664675089577742</v>
      </c>
      <c r="I49" s="152">
        <f>'Taux de recours'!I49-'Taux de recours'!I48</f>
        <v>-7.2971773212177071E-2</v>
      </c>
      <c r="J49" s="144">
        <f>'Taux de recours'!J49-'Taux de recours'!J48</f>
        <v>-0.12405785990159446</v>
      </c>
      <c r="K49" s="156">
        <f>'Taux de recours'!K49-'Taux de recours'!K48</f>
        <v>-1.3939384440625986</v>
      </c>
      <c r="L49" s="156">
        <f>'Taux de recours'!L49-'Taux de recours'!L48</f>
        <v>1.4046725920196153</v>
      </c>
      <c r="M49" s="152">
        <f>'Taux de recours'!M49-'Taux de recours'!M48</f>
        <v>-0.15978147035462964</v>
      </c>
      <c r="N49" s="144">
        <f>'Taux de recours'!N49-'Taux de recours'!N48</f>
        <v>0.14341163840599735</v>
      </c>
      <c r="O49" s="156">
        <f>'Taux de recours'!O49-'Taux de recours'!O48</f>
        <v>0.32639920266203415</v>
      </c>
      <c r="P49" s="156">
        <f>'Taux de recours'!P49-'Taux de recours'!P48</f>
        <v>9.0655242033083283E-2</v>
      </c>
      <c r="Q49" s="152">
        <f>'Taux de recours'!Q49-'Taux de recours'!Q48</f>
        <v>0.31061326950862023</v>
      </c>
      <c r="R49" s="144">
        <f>'Taux de recours'!R49-'Taux de recours'!R48</f>
        <v>-0.14037165917026595</v>
      </c>
      <c r="S49" s="156">
        <f>'Taux de recours'!S49-'Taux de recours'!S48</f>
        <v>-8.3670373101151441E-2</v>
      </c>
      <c r="T49" s="156">
        <f>'Taux de recours'!T49-'Taux de recours'!T48</f>
        <v>-1.2166689671457114</v>
      </c>
      <c r="U49" s="152">
        <f>'Taux de recours'!U49-'Taux de recours'!U48</f>
        <v>-6.8704042326241721E-2</v>
      </c>
      <c r="V49" s="144">
        <f>'Taux de recours'!V49-'Taux de recours'!V48</f>
        <v>-0.10777412406768239</v>
      </c>
      <c r="W49" s="156">
        <f>'Taux de recours'!W49-'Taux de recours'!W48</f>
        <v>-0.23423712261026353</v>
      </c>
      <c r="X49" s="156">
        <f>'Taux de recours'!X49-'Taux de recours'!X48</f>
        <v>-0.46347376599325152</v>
      </c>
      <c r="Y49" s="152">
        <f>'Taux de recours'!Y49-'Taux de recours'!Y48</f>
        <v>-0.11491297677727341</v>
      </c>
      <c r="Z49" s="144">
        <f>'Taux de recours'!Z49-'Taux de recours'!Z48</f>
        <v>-3.6472410820847401E-2</v>
      </c>
      <c r="AA49" s="156">
        <f>'Taux de recours'!AA49-'Taux de recours'!AA48</f>
        <v>1.3757500017231195E-2</v>
      </c>
      <c r="AB49" s="156">
        <f>'Taux de recours'!AB49-'Taux de recours'!AB48</f>
        <v>-0.49385497007897605</v>
      </c>
      <c r="AC49" s="152">
        <f>'Taux de recours'!AC49-'Taux de recours'!AC48</f>
        <v>-1.0541765058444397E-2</v>
      </c>
      <c r="AD49" s="144">
        <f>'Taux de recours'!AD49-'Taux de recours'!AD48</f>
        <v>-7.507172302485543E-4</v>
      </c>
      <c r="AE49" s="156">
        <f>'Taux de recours'!AE49-'Taux de recours'!AE48</f>
        <v>-0.13690388319474778</v>
      </c>
      <c r="AF49" s="156">
        <f>'Taux de recours'!AF49-'Taux de recours'!AF48</f>
        <v>0.55056501178373463</v>
      </c>
      <c r="AG49" s="152">
        <f>'Taux de recours'!AG49-'Taux de recours'!AG48</f>
        <v>-6.9239592070746703E-2</v>
      </c>
      <c r="AH49" s="37" t="str">
        <f t="shared" si="0"/>
        <v>T2 2011</v>
      </c>
      <c r="AI49" s="144">
        <f>'Taux de recours'!B49-'Taux de recours'!B45</f>
        <v>-0.96372378408655646</v>
      </c>
      <c r="AJ49" s="156">
        <f>'Taux de recours'!C49-'Taux de recours'!C45</f>
        <v>1.1438366797461432</v>
      </c>
      <c r="AK49" s="156">
        <f>'Taux de recours'!D49-'Taux de recours'!D45</f>
        <v>0.52150601158246612</v>
      </c>
      <c r="AL49" s="152">
        <f>'Taux de recours'!E49-'Taux de recours'!E45</f>
        <v>8.181436009404508E-2</v>
      </c>
      <c r="AM49" s="144">
        <f>'Taux de recours'!F49-'Taux de recours'!F45</f>
        <v>-1.1589231311757522</v>
      </c>
      <c r="AN49" s="156">
        <f>'Taux de recours'!G49-'Taux de recours'!G45</f>
        <v>0.147677363783278</v>
      </c>
      <c r="AO49" s="156">
        <f>'Taux de recours'!H49-'Taux de recours'!H45</f>
        <v>0.16587520946030665</v>
      </c>
      <c r="AP49" s="152">
        <f>'Taux de recours'!I49-'Taux de recours'!I45</f>
        <v>-4.135717229555036E-2</v>
      </c>
      <c r="AQ49" s="144">
        <f>'Taux de recours'!J49-'Taux de recours'!J45</f>
        <v>-2.1249564498840248</v>
      </c>
      <c r="AR49" s="156">
        <f>'Taux de recours'!K49-'Taux de recours'!K45</f>
        <v>1.6901683677315358</v>
      </c>
      <c r="AS49" s="156">
        <f>'Taux de recours'!L49-'Taux de recours'!L45</f>
        <v>2.1261104837433855</v>
      </c>
      <c r="AT49" s="152">
        <f>'Taux de recours'!M49-'Taux de recours'!M45</f>
        <v>-0.29367516488939582</v>
      </c>
      <c r="AU49" s="144">
        <f>'Taux de recours'!N49-'Taux de recours'!N45</f>
        <v>-0.22010376496893924</v>
      </c>
      <c r="AV49" s="156">
        <f>'Taux de recours'!O49-'Taux de recours'!O45</f>
        <v>0.64192856077266391</v>
      </c>
      <c r="AW49" s="156">
        <f>'Taux de recours'!P49-'Taux de recours'!P45</f>
        <v>2.0205137812841167</v>
      </c>
      <c r="AX49" s="152">
        <f>'Taux de recours'!Q49-'Taux de recours'!Q45</f>
        <v>0.4650122558613633</v>
      </c>
      <c r="AY49" s="144">
        <f>'Taux de recours'!R49-'Taux de recours'!R45</f>
        <v>-0.68128700567063971</v>
      </c>
      <c r="AZ49" s="156">
        <f>'Taux de recours'!S49-'Taux de recours'!S45</f>
        <v>0.4689062837845599</v>
      </c>
      <c r="BA49" s="156">
        <f>'Taux de recours'!T49-'Taux de recours'!T45</f>
        <v>0.17428375405449348</v>
      </c>
      <c r="BB49" s="152">
        <f>'Taux de recours'!U49-'Taux de recours'!U45</f>
        <v>6.5670994850623998E-3</v>
      </c>
      <c r="BC49" s="144">
        <f>'Taux de recours'!V49-'Taux de recours'!V45</f>
        <v>-1.3428529674189886</v>
      </c>
      <c r="BD49" s="156">
        <f>'Taux de recours'!W49-'Taux de recours'!W45</f>
        <v>-2.2282164503829804E-2</v>
      </c>
      <c r="BE49" s="156">
        <f>'Taux de recours'!X49-'Taux de recours'!X45</f>
        <v>5.1394909371953901E-2</v>
      </c>
      <c r="BF49" s="152">
        <f>'Taux de recours'!Y49-'Taux de recours'!Y45</f>
        <v>-8.2496514544990296E-2</v>
      </c>
      <c r="BG49" s="144">
        <f>'Taux de recours'!Z49-'Taux de recours'!Z45</f>
        <v>-1.0070434765955374</v>
      </c>
      <c r="BH49" s="156">
        <f>'Taux de recours'!AA49-'Taux de recours'!AA45</f>
        <v>-0.28607193234657524</v>
      </c>
      <c r="BI49" s="156">
        <f>'Taux de recours'!AB49-'Taux de recours'!AB45</f>
        <v>-6.7572092891051483E-2</v>
      </c>
      <c r="BJ49" s="152">
        <f>'Taux de recours'!AC49-'Taux de recours'!AC45</f>
        <v>-1.692382187740149E-3</v>
      </c>
      <c r="BK49" s="144">
        <f>'Taux de recours'!AD49-'Taux de recours'!AD45</f>
        <v>-1.5463951492811185</v>
      </c>
      <c r="BL49" s="156">
        <f>'Taux de recours'!AE49-'Taux de recours'!AE45</f>
        <v>0.39874732784292988</v>
      </c>
      <c r="BM49" s="156">
        <f>'Taux de recours'!AF49-'Taux de recours'!AF45</f>
        <v>-0.21448459248801832</v>
      </c>
      <c r="BN49" s="152">
        <f>'Taux de recours'!AG49-'Taux de recours'!AG45</f>
        <v>-9.3306083031725162E-2</v>
      </c>
    </row>
    <row r="50" spans="1:66" s="148" customFormat="1" x14ac:dyDescent="0.25">
      <c r="A50" s="37" t="str">
        <f>[1]TrimPaca!A57</f>
        <v>T3 2011</v>
      </c>
      <c r="B50" s="144">
        <f>'Taux de recours'!B50-'Taux de recours'!B49</f>
        <v>-3.2400840059901181E-2</v>
      </c>
      <c r="C50" s="156">
        <f>'Taux de recours'!C50-'Taux de recours'!C49</f>
        <v>-0.2656821365603923</v>
      </c>
      <c r="D50" s="156">
        <f>'Taux de recours'!D50-'Taux de recours'!D49</f>
        <v>0.35733765732715383</v>
      </c>
      <c r="E50" s="152">
        <f>'Taux de recours'!E50-'Taux de recours'!E49</f>
        <v>-3.4872344265801658E-2</v>
      </c>
      <c r="F50" s="144">
        <f>'Taux de recours'!F50-'Taux de recours'!F49</f>
        <v>6.0707366686169273E-2</v>
      </c>
      <c r="G50" s="156">
        <f>'Taux de recours'!G50-'Taux de recours'!G49</f>
        <v>0.16159256813497436</v>
      </c>
      <c r="H50" s="156">
        <f>'Taux de recours'!H50-'Taux de recours'!H49</f>
        <v>0.73042603358181957</v>
      </c>
      <c r="I50" s="152">
        <f>'Taux de recours'!I50-'Taux de recours'!I49</f>
        <v>-5.3415059829251543E-3</v>
      </c>
      <c r="J50" s="144">
        <f>'Taux de recours'!J50-'Taux de recours'!J49</f>
        <v>9.2115124701086515E-2</v>
      </c>
      <c r="K50" s="156">
        <f>'Taux de recours'!K50-'Taux de recours'!K49</f>
        <v>-0.44859428429756321</v>
      </c>
      <c r="L50" s="156">
        <f>'Taux de recours'!L50-'Taux de recours'!L49</f>
        <v>1.8925579409897058</v>
      </c>
      <c r="M50" s="152">
        <f>'Taux de recours'!M50-'Taux de recours'!M49</f>
        <v>-4.364253140568719E-2</v>
      </c>
      <c r="N50" s="144">
        <f>'Taux de recours'!N50-'Taux de recours'!N49</f>
        <v>-1.318452407659243E-2</v>
      </c>
      <c r="O50" s="156">
        <f>'Taux de recours'!O50-'Taux de recours'!O49</f>
        <v>0.44767856697116182</v>
      </c>
      <c r="P50" s="156">
        <f>'Taux de recours'!P50-'Taux de recours'!P49</f>
        <v>0.7295741047880977</v>
      </c>
      <c r="Q50" s="152">
        <f>'Taux de recours'!Q50-'Taux de recours'!Q49</f>
        <v>-0.21342619293030973</v>
      </c>
      <c r="R50" s="144">
        <f>'Taux de recours'!R50-'Taux de recours'!R49</f>
        <v>7.0206969550228315E-3</v>
      </c>
      <c r="S50" s="156">
        <f>'Taux de recours'!S50-'Taux de recours'!S49</f>
        <v>5.9411748567862688E-2</v>
      </c>
      <c r="T50" s="156">
        <f>'Taux de recours'!T50-'Taux de recours'!T49</f>
        <v>0.16427145085118688</v>
      </c>
      <c r="U50" s="152">
        <f>'Taux de recours'!U50-'Taux de recours'!U49</f>
        <v>-8.4874788522291134E-3</v>
      </c>
      <c r="V50" s="144">
        <f>'Taux de recours'!V50-'Taux de recours'!V49</f>
        <v>8.6453148826130644E-2</v>
      </c>
      <c r="W50" s="156">
        <f>'Taux de recours'!W50-'Taux de recours'!W49</f>
        <v>0.24440381864047112</v>
      </c>
      <c r="X50" s="156">
        <f>'Taux de recours'!X50-'Taux de recours'!X49</f>
        <v>0.84307263426558343</v>
      </c>
      <c r="Y50" s="152">
        <f>'Taux de recours'!Y50-'Taux de recours'!Y49</f>
        <v>2.3186902067515724E-3</v>
      </c>
      <c r="Z50" s="144">
        <f>'Taux de recours'!Z50-'Taux de recours'!Z49</f>
        <v>1.1500472738780854E-2</v>
      </c>
      <c r="AA50" s="156">
        <f>'Taux de recours'!AA50-'Taux de recours'!AA49</f>
        <v>-9.2068398001553753E-2</v>
      </c>
      <c r="AB50" s="156">
        <f>'Taux de recours'!AB50-'Taux de recours'!AB49</f>
        <v>0.41697303119408247</v>
      </c>
      <c r="AC50" s="152">
        <f>'Taux de recours'!AC50-'Taux de recours'!AC49</f>
        <v>-9.5344263117190797E-3</v>
      </c>
      <c r="AD50" s="144">
        <f>'Taux de recours'!AD50-'Taux de recours'!AD49</f>
        <v>0.16796470641294992</v>
      </c>
      <c r="AE50" s="156">
        <f>'Taux de recours'!AE50-'Taux de recours'!AE49</f>
        <v>0.38021524556658193</v>
      </c>
      <c r="AF50" s="156">
        <f>'Taux de recours'!AF50-'Taux de recours'!AF49</f>
        <v>1.5696519951157022</v>
      </c>
      <c r="AG50" s="152">
        <f>'Taux de recours'!AG50-'Taux de recours'!AG49</f>
        <v>2.8553980854279182E-2</v>
      </c>
      <c r="AH50" s="37" t="str">
        <f t="shared" si="0"/>
        <v>T3 2011</v>
      </c>
      <c r="AI50" s="144">
        <f>'Taux de recours'!B50-'Taux de recours'!B46</f>
        <v>-1.1411180643977308</v>
      </c>
      <c r="AJ50" s="156">
        <f>'Taux de recours'!C50-'Taux de recours'!C46</f>
        <v>0.44029712328475501</v>
      </c>
      <c r="AK50" s="156">
        <f>'Taux de recours'!D50-'Taux de recours'!D46</f>
        <v>0.74177466053328622</v>
      </c>
      <c r="AL50" s="152">
        <f>'Taux de recours'!E50-'Taux de recours'!E46</f>
        <v>-7.9479050015054398E-3</v>
      </c>
      <c r="AM50" s="144">
        <f>'Taux de recours'!F50-'Taux de recours'!F46</f>
        <v>-1.207025775518094</v>
      </c>
      <c r="AN50" s="156">
        <f>'Taux de recours'!G50-'Taux de recours'!G46</f>
        <v>0.10517096734126685</v>
      </c>
      <c r="AO50" s="156">
        <f>'Taux de recours'!H50-'Taux de recours'!H46</f>
        <v>0.32885882893782892</v>
      </c>
      <c r="AP50" s="152">
        <f>'Taux de recours'!I50-'Taux de recours'!I46</f>
        <v>-6.0181128601570322E-2</v>
      </c>
      <c r="AQ50" s="144">
        <f>'Taux de recours'!J50-'Taux de recours'!J46</f>
        <v>-2.5407799629473096</v>
      </c>
      <c r="AR50" s="156">
        <f>'Taux de recours'!K50-'Taux de recours'!K46</f>
        <v>-0.89520759931942706</v>
      </c>
      <c r="AS50" s="156">
        <f>'Taux de recours'!L50-'Taux de recours'!L46</f>
        <v>3.0787579068922639</v>
      </c>
      <c r="AT50" s="152">
        <f>'Taux de recours'!M50-'Taux de recours'!M46</f>
        <v>-0.22131876750802615</v>
      </c>
      <c r="AU50" s="144">
        <f>'Taux de recours'!N50-'Taux de recours'!N46</f>
        <v>-0.28738976477952982</v>
      </c>
      <c r="AV50" s="156">
        <f>'Taux de recours'!O50-'Taux de recours'!O46</f>
        <v>0.8704219323474609</v>
      </c>
      <c r="AW50" s="156">
        <f>'Taux de recours'!P50-'Taux de recours'!P46</f>
        <v>2.5275282522789411</v>
      </c>
      <c r="AX50" s="152">
        <f>'Taux de recours'!Q50-'Taux de recours'!Q46</f>
        <v>0.22302988184701378</v>
      </c>
      <c r="AY50" s="144">
        <f>'Taux de recours'!R50-'Taux de recours'!R46</f>
        <v>-0.84805710224240594</v>
      </c>
      <c r="AZ50" s="156">
        <f>'Taux de recours'!S50-'Taux de recours'!S46</f>
        <v>0.2540615940237867</v>
      </c>
      <c r="BA50" s="156">
        <f>'Taux de recours'!T50-'Taux de recours'!T46</f>
        <v>-0.93006909082684075</v>
      </c>
      <c r="BB50" s="152">
        <f>'Taux de recours'!U50-'Taux de recours'!U46</f>
        <v>-1.6103856469131816E-3</v>
      </c>
      <c r="BC50" s="144">
        <f>'Taux de recours'!V50-'Taux de recours'!V46</f>
        <v>-1.3361556827562144</v>
      </c>
      <c r="BD50" s="156">
        <f>'Taux de recours'!W50-'Taux de recours'!W46</f>
        <v>0.15646880993583956</v>
      </c>
      <c r="BE50" s="156">
        <f>'Taux de recours'!X50-'Taux de recours'!X46</f>
        <v>0.37194158492522789</v>
      </c>
      <c r="BF50" s="152">
        <f>'Taux de recours'!Y50-'Taux de recours'!Y46</f>
        <v>-9.1749521733556216E-2</v>
      </c>
      <c r="BG50" s="144">
        <f>'Taux de recours'!Z50-'Taux de recours'!Z46</f>
        <v>-1.045150425752605</v>
      </c>
      <c r="BH50" s="156">
        <f>'Taux de recours'!AA50-'Taux de recours'!AA46</f>
        <v>-0.3871273862544955</v>
      </c>
      <c r="BI50" s="156">
        <f>'Taux de recours'!AB50-'Taux de recours'!AB46</f>
        <v>0.22275361991731835</v>
      </c>
      <c r="BJ50" s="152">
        <f>'Taux de recours'!AC50-'Taux de recours'!AC46</f>
        <v>-3.418965399022067E-2</v>
      </c>
      <c r="BK50" s="144">
        <f>'Taux de recours'!AD50-'Taux de recours'!AD46</f>
        <v>-1.4739636922780193</v>
      </c>
      <c r="BL50" s="156">
        <f>'Taux de recours'!AE50-'Taux de recours'!AE46</f>
        <v>0.49042167203808873</v>
      </c>
      <c r="BM50" s="156">
        <f>'Taux de recours'!AF50-'Taux de recours'!AF46</f>
        <v>1.2529164194282405</v>
      </c>
      <c r="BN50" s="152">
        <f>'Taux de recours'!AG50-'Taux de recours'!AG46</f>
        <v>-0.13205279928801694</v>
      </c>
    </row>
    <row r="51" spans="1:66" s="148" customFormat="1" x14ac:dyDescent="0.25">
      <c r="A51" s="98" t="str">
        <f>[1]TrimPaca!A58</f>
        <v>T4 2011</v>
      </c>
      <c r="B51" s="143">
        <f>'Taux de recours'!B51-'Taux de recours'!B50</f>
        <v>-2.0968316002088372E-2</v>
      </c>
      <c r="C51" s="155">
        <f>'Taux de recours'!C51-'Taux de recours'!C50</f>
        <v>-0.11957229374360256</v>
      </c>
      <c r="D51" s="155">
        <f>'Taux de recours'!D51-'Taux de recours'!D50</f>
        <v>0.14622098566455222</v>
      </c>
      <c r="E51" s="151">
        <f>'Taux de recours'!E51-'Taux de recours'!E50</f>
        <v>-2.8245460772723829E-2</v>
      </c>
      <c r="F51" s="143">
        <f>'Taux de recours'!F51-'Taux de recours'!F50</f>
        <v>3.1573043297230541E-3</v>
      </c>
      <c r="G51" s="155">
        <f>'Taux de recours'!G51-'Taux de recours'!G50</f>
        <v>-0.13309493567156672</v>
      </c>
      <c r="H51" s="155">
        <f>'Taux de recours'!H51-'Taux de recours'!H50</f>
        <v>0.2299670160910523</v>
      </c>
      <c r="I51" s="151">
        <f>'Taux de recours'!I51-'Taux de recours'!I50</f>
        <v>-1.4482007156004784E-2</v>
      </c>
      <c r="J51" s="143">
        <f>'Taux de recours'!J51-'Taux de recours'!J50</f>
        <v>0.96037969031312498</v>
      </c>
      <c r="K51" s="155">
        <f>'Taux de recours'!K51-'Taux de recours'!K50</f>
        <v>2.1735123295853178</v>
      </c>
      <c r="L51" s="155">
        <f>'Taux de recours'!L51-'Taux de recours'!L50</f>
        <v>7.1842702303301458</v>
      </c>
      <c r="M51" s="151">
        <f>'Taux de recours'!M51-'Taux de recours'!M50</f>
        <v>6.9713674146325566E-3</v>
      </c>
      <c r="N51" s="143">
        <f>'Taux de recours'!N51-'Taux de recours'!N50</f>
        <v>0.35203655816680035</v>
      </c>
      <c r="O51" s="155">
        <f>'Taux de recours'!O51-'Taux de recours'!O50</f>
        <v>3.7046901705068525E-2</v>
      </c>
      <c r="P51" s="155">
        <f>'Taux de recours'!P51-'Taux de recours'!P50</f>
        <v>3.4141623653598536</v>
      </c>
      <c r="Q51" s="151">
        <f>'Taux de recours'!Q51-'Taux de recours'!Q50</f>
        <v>4.4055016480680553E-2</v>
      </c>
      <c r="R51" s="143">
        <f>'Taux de recours'!R51-'Taux de recours'!R50</f>
        <v>3.3243983167294155E-2</v>
      </c>
      <c r="S51" s="155">
        <f>'Taux de recours'!S51-'Taux de recours'!S50</f>
        <v>-0.27931448038539752</v>
      </c>
      <c r="T51" s="155">
        <f>'Taux de recours'!T51-'Taux de recours'!T50</f>
        <v>0.6753952457286605</v>
      </c>
      <c r="U51" s="151">
        <f>'Taux de recours'!U51-'Taux de recours'!U50</f>
        <v>-6.2048035109405486E-3</v>
      </c>
      <c r="V51" s="143">
        <f>'Taux de recours'!V51-'Taux de recours'!V50</f>
        <v>-5.1102944048670551E-2</v>
      </c>
      <c r="W51" s="155">
        <f>'Taux de recours'!W51-'Taux de recours'!W50</f>
        <v>-0.22739387951072931</v>
      </c>
      <c r="X51" s="155">
        <f>'Taux de recours'!X51-'Taux de recours'!X50</f>
        <v>-0.22207051446584103</v>
      </c>
      <c r="Y51" s="151">
        <f>'Taux de recours'!Y51-'Taux de recours'!Y50</f>
        <v>-3.3769869666100183E-2</v>
      </c>
      <c r="Z51" s="143">
        <f>'Taux de recours'!Z51-'Taux de recours'!Z50</f>
        <v>-3.1185879931030724E-2</v>
      </c>
      <c r="AA51" s="155">
        <f>'Taux de recours'!AA51-'Taux de recours'!AA50</f>
        <v>-5.1998083072475776E-2</v>
      </c>
      <c r="AB51" s="155">
        <f>'Taux de recours'!AB51-'Taux de recours'!AB50</f>
        <v>-0.58503864760556556</v>
      </c>
      <c r="AC51" s="151">
        <f>'Taux de recours'!AC51-'Taux de recours'!AC50</f>
        <v>2.866713307559321E-2</v>
      </c>
      <c r="AD51" s="143">
        <f>'Taux de recours'!AD51-'Taux de recours'!AD50</f>
        <v>-0.13804466834151308</v>
      </c>
      <c r="AE51" s="155">
        <f>'Taux de recours'!AE51-'Taux de recours'!AE50</f>
        <v>-0.33085119066150881</v>
      </c>
      <c r="AF51" s="155">
        <f>'Taux de recours'!AF51-'Taux de recours'!AF50</f>
        <v>-1.0386777321212026</v>
      </c>
      <c r="AG51" s="151">
        <f>'Taux de recours'!AG51-'Taux de recours'!AG50</f>
        <v>-4.1599570792811402E-2</v>
      </c>
      <c r="AH51" s="98" t="str">
        <f t="shared" si="0"/>
        <v>T4 2011</v>
      </c>
      <c r="AI51" s="143">
        <f>'Taux de recours'!B51-'Taux de recours'!B47</f>
        <v>-2.2123578988121118E-2</v>
      </c>
      <c r="AJ51" s="155">
        <f>'Taux de recours'!C51-'Taux de recours'!C47</f>
        <v>-0.19134448010049443</v>
      </c>
      <c r="AK51" s="155">
        <f>'Taux de recours'!D51-'Taux de recours'!D47</f>
        <v>0.7806806935387538</v>
      </c>
      <c r="AL51" s="151">
        <f>'Taux de recours'!E51-'Taux de recours'!E47</f>
        <v>-0.10309782492121844</v>
      </c>
      <c r="AM51" s="143">
        <f>'Taux de recours'!F51-'Taux de recours'!F47</f>
        <v>-4.8888720485767312E-2</v>
      </c>
      <c r="AN51" s="155">
        <f>'Taux de recours'!G51-'Taux de recours'!G47</f>
        <v>-0.27286866576723146</v>
      </c>
      <c r="AO51" s="155">
        <f>'Taux de recours'!H51-'Taux de recours'!H47</f>
        <v>0.52100821265898567</v>
      </c>
      <c r="AP51" s="151">
        <f>'Taux de recours'!I51-'Taux de recours'!I47</f>
        <v>-0.12541618886639405</v>
      </c>
      <c r="AQ51" s="143">
        <f>'Taux de recours'!J51-'Taux de recours'!J47</f>
        <v>3.7885385861262222E-2</v>
      </c>
      <c r="AR51" s="155">
        <f>'Taux de recours'!K51-'Taux de recours'!K47</f>
        <v>-0.59188772599575756</v>
      </c>
      <c r="AS51" s="155">
        <f>'Taux de recours'!L51-'Taux de recours'!L47</f>
        <v>9.4170962344292182</v>
      </c>
      <c r="AT51" s="151">
        <f>'Taux de recours'!M51-'Taux de recours'!M47</f>
        <v>-1.9298465503356419</v>
      </c>
      <c r="AU51" s="143">
        <f>'Taux de recours'!N51-'Taux de recours'!N47</f>
        <v>0.69852482167251773</v>
      </c>
      <c r="AV51" s="155">
        <f>'Taux de recours'!O51-'Taux de recours'!O47</f>
        <v>1.0757419687120002</v>
      </c>
      <c r="AW51" s="155">
        <f>'Taux de recours'!P51-'Taux de recours'!P47</f>
        <v>5.6425676408804284</v>
      </c>
      <c r="AX51" s="151">
        <f>'Taux de recours'!Q51-'Taux de recours'!Q47</f>
        <v>0.23689957098723258</v>
      </c>
      <c r="AY51" s="143">
        <f>'Taux de recours'!R51-'Taux de recours'!R47</f>
        <v>-9.6227544046375346E-2</v>
      </c>
      <c r="AZ51" s="155">
        <f>'Taux de recours'!S51-'Taux de recours'!S47</f>
        <v>8.253159087828088E-3</v>
      </c>
      <c r="BA51" s="155">
        <f>'Taux de recours'!T51-'Taux de recours'!T47</f>
        <v>-0.7215741477853399</v>
      </c>
      <c r="BB51" s="151">
        <f>'Taux de recours'!U51-'Taux de recours'!U47</f>
        <v>-6.6041490683202975E-2</v>
      </c>
      <c r="BC51" s="143">
        <f>'Taux de recours'!V51-'Taux de recours'!V47</f>
        <v>-5.7298570590077702E-2</v>
      </c>
      <c r="BD51" s="155">
        <f>'Taux de recours'!W51-'Taux de recours'!W47</f>
        <v>-0.27389538840572314</v>
      </c>
      <c r="BE51" s="155">
        <f>'Taux de recours'!X51-'Taux de recours'!X47</f>
        <v>0.42980091860109404</v>
      </c>
      <c r="BF51" s="151">
        <f>'Taux de recours'!Y51-'Taux de recours'!Y47</f>
        <v>-0.12063248421128137</v>
      </c>
      <c r="BG51" s="143">
        <f>'Taux de recours'!Z51-'Taux de recours'!Z47</f>
        <v>-7.5742539729428238E-2</v>
      </c>
      <c r="BH51" s="155">
        <f>'Taux de recours'!AA51-'Taux de recours'!AA47</f>
        <v>-0.48821023005641484</v>
      </c>
      <c r="BI51" s="155">
        <f>'Taux de recours'!AB51-'Taux de recours'!AB47</f>
        <v>-0.66677267492983905</v>
      </c>
      <c r="BJ51" s="151">
        <f>'Taux de recours'!AC51-'Taux de recours'!AC47</f>
        <v>8.0277121971340515E-3</v>
      </c>
      <c r="BK51" s="143">
        <f>'Taux de recours'!AD51-'Taux de recours'!AD47</f>
        <v>-8.4445233994710822E-2</v>
      </c>
      <c r="BL51" s="155">
        <f>'Taux de recours'!AE51-'Taux de recours'!AE47</f>
        <v>-0.46404854860231737</v>
      </c>
      <c r="BM51" s="155">
        <f>'Taux de recours'!AF51-'Taux de recours'!AF47</f>
        <v>0.67978364064204122</v>
      </c>
      <c r="BN51" s="151">
        <f>'Taux de recours'!AG51-'Taux de recours'!AG47</f>
        <v>-0.16375192077363776</v>
      </c>
    </row>
    <row r="52" spans="1:66" s="148" customFormat="1" x14ac:dyDescent="0.25">
      <c r="A52" s="37" t="str">
        <f>[1]TrimPaca!A59</f>
        <v>T1 2012</v>
      </c>
      <c r="B52" s="144">
        <f>'Taux de recours'!B52-'Taux de recours'!B51</f>
        <v>-0.11436988830153139</v>
      </c>
      <c r="C52" s="156">
        <f>'Taux de recours'!C52-'Taux de recours'!C51</f>
        <v>-0.34721318647405752</v>
      </c>
      <c r="D52" s="156">
        <f>'Taux de recours'!D52-'Taux de recours'!D51</f>
        <v>-0.43903438996693644</v>
      </c>
      <c r="E52" s="152">
        <f>'Taux de recours'!E52-'Taux de recours'!E51</f>
        <v>-4.5065044017600364E-2</v>
      </c>
      <c r="F52" s="144">
        <f>'Taux de recours'!F52-'Taux de recours'!F51</f>
        <v>-0.12005134358606329</v>
      </c>
      <c r="G52" s="156">
        <f>'Taux de recours'!G52-'Taux de recours'!G51</f>
        <v>-9.7670213452041743E-2</v>
      </c>
      <c r="H52" s="156">
        <f>'Taux de recours'!H52-'Taux de recours'!H51</f>
        <v>-0.62467062136283502</v>
      </c>
      <c r="I52" s="152">
        <f>'Taux de recours'!I52-'Taux de recours'!I51</f>
        <v>-8.9215995038681273E-2</v>
      </c>
      <c r="J52" s="144">
        <f>'Taux de recours'!J52-'Taux de recours'!J51</f>
        <v>-0.30178980152394352</v>
      </c>
      <c r="K52" s="156">
        <f>'Taux de recours'!K52-'Taux de recours'!K51</f>
        <v>-1.9418057729843543</v>
      </c>
      <c r="L52" s="156">
        <f>'Taux de recours'!L52-'Taux de recours'!L51</f>
        <v>-0.70836347085714024</v>
      </c>
      <c r="M52" s="152">
        <f>'Taux de recours'!M52-'Taux de recours'!M51</f>
        <v>3.463171762703432E-2</v>
      </c>
      <c r="N52" s="144">
        <f>'Taux de recours'!N52-'Taux de recours'!N51</f>
        <v>-0.24654766780020831</v>
      </c>
      <c r="O52" s="156">
        <f>'Taux de recours'!O52-'Taux de recours'!O51</f>
        <v>-0.48395493578286208</v>
      </c>
      <c r="P52" s="156">
        <f>'Taux de recours'!P52-'Taux de recours'!P51</f>
        <v>-1.8288956906007119</v>
      </c>
      <c r="Q52" s="152">
        <f>'Taux de recours'!Q52-'Taux de recours'!Q51</f>
        <v>-0.10485668151248284</v>
      </c>
      <c r="R52" s="144">
        <f>'Taux de recours'!R52-'Taux de recours'!R51</f>
        <v>-5.6275128609742708E-2</v>
      </c>
      <c r="S52" s="156">
        <f>'Taux de recours'!S52-'Taux de recours'!S51</f>
        <v>0.21047408464461892</v>
      </c>
      <c r="T52" s="156">
        <f>'Taux de recours'!T52-'Taux de recours'!T51</f>
        <v>-0.45756047915022258</v>
      </c>
      <c r="U52" s="152">
        <f>'Taux de recours'!U52-'Taux de recours'!U51</f>
        <v>-4.3073025571379042E-2</v>
      </c>
      <c r="V52" s="144">
        <f>'Taux de recours'!V52-'Taux de recours'!V51</f>
        <v>-0.10287578672498565</v>
      </c>
      <c r="W52" s="156">
        <f>'Taux de recours'!W52-'Taux de recours'!W51</f>
        <v>-3.4745331401051516E-3</v>
      </c>
      <c r="X52" s="156">
        <f>'Taux de recours'!X52-'Taux de recours'!X51</f>
        <v>-0.65300825279646268</v>
      </c>
      <c r="Y52" s="152">
        <f>'Taux de recours'!Y52-'Taux de recours'!Y51</f>
        <v>-7.1293471769717787E-2</v>
      </c>
      <c r="Z52" s="144">
        <f>'Taux de recours'!Z52-'Taux de recours'!Z51</f>
        <v>-0.19154018272515261</v>
      </c>
      <c r="AA52" s="156">
        <f>'Taux de recours'!AA52-'Taux de recours'!AA51</f>
        <v>-0.45477723214588384</v>
      </c>
      <c r="AB52" s="156">
        <f>'Taux de recours'!AB52-'Taux de recours'!AB51</f>
        <v>-0.89204338185153809</v>
      </c>
      <c r="AC52" s="152">
        <f>'Taux de recours'!AC52-'Taux de recours'!AC51</f>
        <v>-0.11724201628753206</v>
      </c>
      <c r="AD52" s="144">
        <f>'Taux de recours'!AD52-'Taux de recours'!AD51</f>
        <v>-0.1162788231942371</v>
      </c>
      <c r="AE52" s="156">
        <f>'Taux de recours'!AE52-'Taux de recours'!AE51</f>
        <v>2.669386194750345E-2</v>
      </c>
      <c r="AF52" s="156">
        <f>'Taux de recours'!AF52-'Taux de recours'!AF51</f>
        <v>-6.9616296889714491E-2</v>
      </c>
      <c r="AG52" s="152">
        <f>'Taux de recours'!AG52-'Taux de recours'!AG51</f>
        <v>-0.2500541517286734</v>
      </c>
      <c r="AH52" s="37" t="str">
        <f t="shared" si="0"/>
        <v>T1 2012</v>
      </c>
      <c r="AI52" s="144">
        <f>'Taux de recours'!B52-'Taux de recours'!B48</f>
        <v>-0.16299820892888262</v>
      </c>
      <c r="AJ52" s="156">
        <f>'Taux de recours'!C52-'Taux de recours'!C48</f>
        <v>-0.63308303753391559</v>
      </c>
      <c r="AK52" s="156">
        <f>'Taux de recours'!D52-'Taux de recours'!D48</f>
        <v>-1.5070755227199584E-2</v>
      </c>
      <c r="AL52" s="152">
        <f>'Taux de recours'!E52-'Taux de recours'!E48</f>
        <v>-0.11425719723585126</v>
      </c>
      <c r="AM52" s="144">
        <f>'Taux de recours'!F52-'Taux de recours'!F48</f>
        <v>-0.14000650447080121</v>
      </c>
      <c r="AN52" s="156">
        <f>'Taux de recours'!G52-'Taux de recours'!G48</f>
        <v>-0.25949900329584885</v>
      </c>
      <c r="AO52" s="156">
        <f>'Taux de recours'!H52-'Taux de recours'!H48</f>
        <v>-9.0924322585740569E-2</v>
      </c>
      <c r="AP52" s="152">
        <f>'Taux de recours'!I52-'Taux de recours'!I48</f>
        <v>-0.18201128138978828</v>
      </c>
      <c r="AQ52" s="144">
        <f>'Taux de recours'!J52-'Taux de recours'!J48</f>
        <v>0.62664715358867351</v>
      </c>
      <c r="AR52" s="156">
        <f>'Taux de recours'!K52-'Taux de recours'!K48</f>
        <v>-1.6108261717591983</v>
      </c>
      <c r="AS52" s="156">
        <f>'Taux de recours'!L52-'Taux de recours'!L48</f>
        <v>9.7731372924823265</v>
      </c>
      <c r="AT52" s="152">
        <f>'Taux de recours'!M52-'Taux de recours'!M48</f>
        <v>-0.16182091671864995</v>
      </c>
      <c r="AU52" s="144">
        <f>'Taux de recours'!N52-'Taux de recours'!N48</f>
        <v>0.23571600469599696</v>
      </c>
      <c r="AV52" s="156">
        <f>'Taux de recours'!O52-'Taux de recours'!O48</f>
        <v>0.32716973555540241</v>
      </c>
      <c r="AW52" s="156">
        <f>'Taux de recours'!P52-'Taux de recours'!P48</f>
        <v>2.4054960215803227</v>
      </c>
      <c r="AX52" s="152">
        <f>'Taux de recours'!Q52-'Taux de recours'!Q48</f>
        <v>3.6385411546508206E-2</v>
      </c>
      <c r="AY52" s="144">
        <f>'Taux de recours'!R52-'Taux de recours'!R48</f>
        <v>-0.15638210765769167</v>
      </c>
      <c r="AZ52" s="156">
        <f>'Taux de recours'!S52-'Taux de recours'!S48</f>
        <v>-9.3099020274067357E-2</v>
      </c>
      <c r="BA52" s="156">
        <f>'Taux de recours'!T52-'Taux de recours'!T48</f>
        <v>-0.83456274971608657</v>
      </c>
      <c r="BB52" s="152">
        <f>'Taux de recours'!U52-'Taux de recours'!U48</f>
        <v>-0.12646935026079043</v>
      </c>
      <c r="BC52" s="144">
        <f>'Taux de recours'!V52-'Taux de recours'!V48</f>
        <v>-0.17529970601520795</v>
      </c>
      <c r="BD52" s="156">
        <f>'Taux de recours'!W52-'Taux de recours'!W48</f>
        <v>-0.22070171662062688</v>
      </c>
      <c r="BE52" s="156">
        <f>'Taux de recours'!X52-'Taux de recours'!X48</f>
        <v>-0.4954798989899718</v>
      </c>
      <c r="BF52" s="152">
        <f>'Taux de recours'!Y52-'Taux de recours'!Y48</f>
        <v>-0.21765762800633981</v>
      </c>
      <c r="BG52" s="144">
        <f>'Taux de recours'!Z52-'Taux de recours'!Z48</f>
        <v>-0.24769800073824988</v>
      </c>
      <c r="BH52" s="156">
        <f>'Taux de recours'!AA52-'Taux de recours'!AA48</f>
        <v>-0.58508621320268217</v>
      </c>
      <c r="BI52" s="156">
        <f>'Taux de recours'!AB52-'Taux de recours'!AB48</f>
        <v>-1.5539639683419972</v>
      </c>
      <c r="BJ52" s="152">
        <f>'Taux de recours'!AC52-'Taux de recours'!AC48</f>
        <v>-0.10865107458210232</v>
      </c>
      <c r="BK52" s="144">
        <f>'Taux de recours'!AD52-'Taux de recours'!AD48</f>
        <v>-8.7109502353048818E-2</v>
      </c>
      <c r="BL52" s="156">
        <f>'Taux de recours'!AE52-'Taux de recours'!AE48</f>
        <v>-6.0845966342171209E-2</v>
      </c>
      <c r="BM52" s="156">
        <f>'Taux de recours'!AF52-'Taux de recours'!AF48</f>
        <v>1.0119229778885197</v>
      </c>
      <c r="BN52" s="152">
        <f>'Taux de recours'!AG52-'Taux de recours'!AG48</f>
        <v>-0.33233933373795232</v>
      </c>
    </row>
    <row r="53" spans="1:66" s="148" customFormat="1" x14ac:dyDescent="0.25">
      <c r="A53" s="37" t="str">
        <f>[1]TrimPaca!A60</f>
        <v>T2 2012</v>
      </c>
      <c r="B53" s="144">
        <f>'Taux de recours'!B53-'Taux de recours'!B52</f>
        <v>-7.9313221490465047E-2</v>
      </c>
      <c r="C53" s="156">
        <f>'Taux de recours'!C53-'Taux de recours'!C52</f>
        <v>-0.27896794578643558</v>
      </c>
      <c r="D53" s="156">
        <f>'Taux de recours'!D53-'Taux de recours'!D52</f>
        <v>-0.22327201001835206</v>
      </c>
      <c r="E53" s="152">
        <f>'Taux de recours'!E53-'Taux de recours'!E52</f>
        <v>-3.6764825554792324E-2</v>
      </c>
      <c r="F53" s="144">
        <f>'Taux de recours'!F53-'Taux de recours'!F52</f>
        <v>-2.8399110564010011E-2</v>
      </c>
      <c r="G53" s="156">
        <f>'Taux de recours'!G53-'Taux de recours'!G52</f>
        <v>-5.4308958542335972E-2</v>
      </c>
      <c r="H53" s="156">
        <f>'Taux de recours'!H53-'Taux de recours'!H52</f>
        <v>-0.20685515112444719</v>
      </c>
      <c r="I53" s="152">
        <f>'Taux de recours'!I53-'Taux de recours'!I52</f>
        <v>-1.2791474287762172E-2</v>
      </c>
      <c r="J53" s="144">
        <f>'Taux de recours'!J53-'Taux de recours'!J52</f>
        <v>0.32098515622135348</v>
      </c>
      <c r="K53" s="156">
        <f>'Taux de recours'!K53-'Taux de recours'!K52</f>
        <v>0.24060777248452681</v>
      </c>
      <c r="L53" s="156">
        <f>'Taux de recours'!L53-'Taux de recours'!L52</f>
        <v>2.0910782733033884</v>
      </c>
      <c r="M53" s="152">
        <f>'Taux de recours'!M53-'Taux de recours'!M52</f>
        <v>0.24850399781315158</v>
      </c>
      <c r="N53" s="144">
        <f>'Taux de recours'!N53-'Taux de recours'!N52</f>
        <v>5.9467338458713881E-2</v>
      </c>
      <c r="O53" s="156">
        <f>'Taux de recours'!O53-'Taux de recours'!O52</f>
        <v>0.39587058374107942</v>
      </c>
      <c r="P53" s="156">
        <f>'Taux de recours'!P53-'Taux de recours'!P52</f>
        <v>0.94448591247212832</v>
      </c>
      <c r="Q53" s="152">
        <f>'Taux de recours'!Q53-'Taux de recours'!Q52</f>
        <v>-9.5920336596168387E-2</v>
      </c>
      <c r="R53" s="144">
        <f>'Taux de recours'!R53-'Taux de recours'!R52</f>
        <v>-3.140667068769476E-2</v>
      </c>
      <c r="S53" s="156">
        <f>'Taux de recours'!S53-'Taux de recours'!S52</f>
        <v>0.34595523109420867</v>
      </c>
      <c r="T53" s="156">
        <f>'Taux de recours'!T53-'Taux de recours'!T52</f>
        <v>-0.81520690231573223</v>
      </c>
      <c r="U53" s="152">
        <f>'Taux de recours'!U53-'Taux de recours'!U52</f>
        <v>1.1694106447991404E-2</v>
      </c>
      <c r="V53" s="144">
        <f>'Taux de recours'!V53-'Taux de recours'!V52</f>
        <v>-8.6328139154049133E-2</v>
      </c>
      <c r="W53" s="156">
        <f>'Taux de recours'!W53-'Taux de recours'!W52</f>
        <v>-0.31756793633950764</v>
      </c>
      <c r="X53" s="156">
        <f>'Taux de recours'!X53-'Taux de recours'!X52</f>
        <v>-0.32990789245100771</v>
      </c>
      <c r="Y53" s="152">
        <f>'Taux de recours'!Y53-'Taux de recours'!Y52</f>
        <v>-5.7252996101703202E-2</v>
      </c>
      <c r="Z53" s="144">
        <f>'Taux de recours'!Z53-'Taux de recours'!Z52</f>
        <v>4.7717788597980704E-2</v>
      </c>
      <c r="AA53" s="156">
        <f>'Taux de recours'!AA53-'Taux de recours'!AA52</f>
        <v>0.22662182434021405</v>
      </c>
      <c r="AB53" s="156">
        <f>'Taux de recours'!AB53-'Taux de recours'!AB52</f>
        <v>0.19188229311289806</v>
      </c>
      <c r="AC53" s="152">
        <f>'Taux de recours'!AC53-'Taux de recours'!AC52</f>
        <v>1.3450114574977134E-2</v>
      </c>
      <c r="AD53" s="144">
        <f>'Taux de recours'!AD53-'Taux de recours'!AD52</f>
        <v>-4.5230725903325109E-2</v>
      </c>
      <c r="AE53" s="156">
        <f>'Taux de recours'!AE53-'Taux de recours'!AE52</f>
        <v>-7.5001054486927288E-2</v>
      </c>
      <c r="AF53" s="156">
        <f>'Taux de recours'!AF53-'Taux de recours'!AF52</f>
        <v>-0.53168852198373351</v>
      </c>
      <c r="AG53" s="152">
        <f>'Taux de recours'!AG53-'Taux de recours'!AG52</f>
        <v>3.0004855550689546E-2</v>
      </c>
      <c r="AH53" s="37" t="str">
        <f t="shared" si="0"/>
        <v>T2 2012</v>
      </c>
      <c r="AI53" s="144">
        <f>'Taux de recours'!B53-'Taux de recours'!B49</f>
        <v>-0.24705226585398599</v>
      </c>
      <c r="AJ53" s="156">
        <f>'Taux de recours'!C53-'Taux de recours'!C49</f>
        <v>-1.011435562564488</v>
      </c>
      <c r="AK53" s="156">
        <f>'Taux de recours'!D53-'Taux de recours'!D49</f>
        <v>-0.15874775699358246</v>
      </c>
      <c r="AL53" s="152">
        <f>'Taux de recours'!E53-'Taux de recours'!E49</f>
        <v>-0.14494767461091818</v>
      </c>
      <c r="AM53" s="144">
        <f>'Taux de recours'!F53-'Taux de recours'!F49</f>
        <v>-8.458578313418097E-2</v>
      </c>
      <c r="AN53" s="156">
        <f>'Taux de recours'!G53-'Taux de recours'!G49</f>
        <v>-0.12348153953097007</v>
      </c>
      <c r="AO53" s="156">
        <f>'Taux de recours'!H53-'Taux de recours'!H49</f>
        <v>0.12886727718558966</v>
      </c>
      <c r="AP53" s="152">
        <f>'Taux de recours'!I53-'Taux de recours'!I49</f>
        <v>-0.12183098246537338</v>
      </c>
      <c r="AQ53" s="144">
        <f>'Taux de recours'!J53-'Taux de recours'!J49</f>
        <v>1.0716901697116215</v>
      </c>
      <c r="AR53" s="156">
        <f>'Taux de recours'!K53-'Taux de recours'!K49</f>
        <v>2.3720044787927108E-2</v>
      </c>
      <c r="AS53" s="156">
        <f>'Taux de recours'!L53-'Taux de recours'!L49</f>
        <v>10.4595429737661</v>
      </c>
      <c r="AT53" s="152">
        <f>'Taux de recours'!M53-'Taux de recours'!M49</f>
        <v>0.24646455144913126</v>
      </c>
      <c r="AU53" s="144">
        <f>'Taux de recours'!N53-'Taux de recours'!N49</f>
        <v>0.15177170474871349</v>
      </c>
      <c r="AV53" s="156">
        <f>'Taux de recours'!O53-'Taux de recours'!O49</f>
        <v>0.39664111663444768</v>
      </c>
      <c r="AW53" s="156">
        <f>'Taux de recours'!P53-'Taux de recours'!P49</f>
        <v>3.2593266920193678</v>
      </c>
      <c r="AX53" s="152">
        <f>'Taux de recours'!Q53-'Taux de recours'!Q49</f>
        <v>-0.37014819455828041</v>
      </c>
      <c r="AY53" s="144">
        <f>'Taux de recours'!R53-'Taux de recours'!R49</f>
        <v>-4.7417119175120481E-2</v>
      </c>
      <c r="AZ53" s="156">
        <f>'Taux de recours'!S53-'Taux de recours'!S49</f>
        <v>0.33652658392129275</v>
      </c>
      <c r="BA53" s="156">
        <f>'Taux de recours'!T53-'Taux de recours'!T49</f>
        <v>-0.43310068488610742</v>
      </c>
      <c r="BB53" s="152">
        <f>'Taux de recours'!U53-'Taux de recours'!U49</f>
        <v>-4.6071201486557301E-2</v>
      </c>
      <c r="BC53" s="144">
        <f>'Taux de recours'!V53-'Taux de recours'!V49</f>
        <v>-0.15385372110157469</v>
      </c>
      <c r="BD53" s="156">
        <f>'Taux de recours'!W53-'Taux de recours'!W49</f>
        <v>-0.30403253034987099</v>
      </c>
      <c r="BE53" s="156">
        <f>'Taux de recours'!X53-'Taux de recours'!X49</f>
        <v>-0.36191402544772799</v>
      </c>
      <c r="BF53" s="152">
        <f>'Taux de recours'!Y53-'Taux de recours'!Y49</f>
        <v>-0.1599976473307696</v>
      </c>
      <c r="BG53" s="144">
        <f>'Taux de recours'!Z53-'Taux de recours'!Z49</f>
        <v>-0.16350780131942177</v>
      </c>
      <c r="BH53" s="156">
        <f>'Taux de recours'!AA53-'Taux de recours'!AA49</f>
        <v>-0.37222188887969931</v>
      </c>
      <c r="BI53" s="156">
        <f>'Taux de recours'!AB53-'Taux de recours'!AB49</f>
        <v>-0.86822670515012312</v>
      </c>
      <c r="BJ53" s="152">
        <f>'Taux de recours'!AC53-'Taux de recours'!AC49</f>
        <v>-8.4659194948680794E-2</v>
      </c>
      <c r="BK53" s="144">
        <f>'Taux de recours'!AD53-'Taux de recours'!AD49</f>
        <v>-0.13158951102612537</v>
      </c>
      <c r="BL53" s="156">
        <f>'Taux de recours'!AE53-'Taux de recours'!AE49</f>
        <v>1.0568623656492804E-3</v>
      </c>
      <c r="BM53" s="156">
        <f>'Taux de recours'!AF53-'Taux de recours'!AF49</f>
        <v>-7.0330555878948431E-2</v>
      </c>
      <c r="BN53" s="152">
        <f>'Taux de recours'!AG53-'Taux de recours'!AG49</f>
        <v>-0.23309488611651608</v>
      </c>
    </row>
    <row r="54" spans="1:66" s="148" customFormat="1" x14ac:dyDescent="0.25">
      <c r="A54" s="37" t="str">
        <f>[1]TrimPaca!A61</f>
        <v>T3 2012</v>
      </c>
      <c r="B54" s="144">
        <f>'Taux de recours'!B54-'Taux de recours'!B53</f>
        <v>-0.10273862548836199</v>
      </c>
      <c r="C54" s="156">
        <f>'Taux de recours'!C54-'Taux de recours'!C53</f>
        <v>-0.35367752451550682</v>
      </c>
      <c r="D54" s="156">
        <f>'Taux de recours'!D54-'Taux de recours'!D53</f>
        <v>-0.28810948441219608</v>
      </c>
      <c r="E54" s="152">
        <f>'Taux de recours'!E54-'Taux de recours'!E53</f>
        <v>-4.7131069110169621E-2</v>
      </c>
      <c r="F54" s="144">
        <f>'Taux de recours'!F54-'Taux de recours'!F53</f>
        <v>1.7626586864831761E-3</v>
      </c>
      <c r="G54" s="156">
        <f>'Taux de recours'!G54-'Taux de recours'!G53</f>
        <v>-0.10465871797979087</v>
      </c>
      <c r="H54" s="156">
        <f>'Taux de recours'!H54-'Taux de recours'!H53</f>
        <v>5.7036710645935074E-2</v>
      </c>
      <c r="I54" s="152">
        <f>'Taux de recours'!I54-'Taux de recours'!I53</f>
        <v>3.9127741985150344E-2</v>
      </c>
      <c r="J54" s="144">
        <f>'Taux de recours'!J54-'Taux de recours'!J53</f>
        <v>-0.51900393185092231</v>
      </c>
      <c r="K54" s="156">
        <f>'Taux de recours'!K54-'Taux de recours'!K53</f>
        <v>-0.75535570160506715</v>
      </c>
      <c r="L54" s="156">
        <f>'Taux de recours'!L54-'Taux de recours'!L53</f>
        <v>-2.5068719043750818</v>
      </c>
      <c r="M54" s="152">
        <f>'Taux de recours'!M54-'Taux de recours'!M53</f>
        <v>-0.70070835046817948</v>
      </c>
      <c r="N54" s="144">
        <f>'Taux de recours'!N54-'Taux de recours'!N53</f>
        <v>-0.16208066033005686</v>
      </c>
      <c r="O54" s="156">
        <f>'Taux de recours'!O54-'Taux de recours'!O53</f>
        <v>-0.62963529414239083</v>
      </c>
      <c r="P54" s="156">
        <f>'Taux de recours'!P54-'Taux de recours'!P53</f>
        <v>-1.1455318883529184</v>
      </c>
      <c r="Q54" s="152">
        <f>'Taux de recours'!Q54-'Taux de recours'!Q53</f>
        <v>-4.22979778333058E-2</v>
      </c>
      <c r="R54" s="144">
        <f>'Taux de recours'!R54-'Taux de recours'!R53</f>
        <v>-8.024497481233861E-2</v>
      </c>
      <c r="S54" s="156">
        <f>'Taux de recours'!S54-'Taux de recours'!S53</f>
        <v>-0.26578016845910568</v>
      </c>
      <c r="T54" s="156">
        <f>'Taux de recours'!T54-'Taux de recours'!T53</f>
        <v>0.10062312781468741</v>
      </c>
      <c r="U54" s="152">
        <f>'Taux de recours'!U54-'Taux de recours'!U53</f>
        <v>-9.4291097360647225E-2</v>
      </c>
      <c r="V54" s="144">
        <f>'Taux de recours'!V54-'Taux de recours'!V53</f>
        <v>8.7025756575266566E-2</v>
      </c>
      <c r="W54" s="156">
        <f>'Taux de recours'!W54-'Taux de recours'!W53</f>
        <v>0.220812942948867</v>
      </c>
      <c r="X54" s="156">
        <f>'Taux de recours'!X54-'Taux de recours'!X53</f>
        <v>-5.443623754465321E-2</v>
      </c>
      <c r="Y54" s="152">
        <f>'Taux de recours'!Y54-'Taux de recours'!Y53</f>
        <v>0.16765597881721339</v>
      </c>
      <c r="Z54" s="144">
        <f>'Taux de recours'!Z54-'Taux de recours'!Z53</f>
        <v>7.7339045383251648E-2</v>
      </c>
      <c r="AA54" s="156">
        <f>'Taux de recours'!AA54-'Taux de recours'!AA53</f>
        <v>-2.439965058361615E-2</v>
      </c>
      <c r="AB54" s="156">
        <f>'Taux de recours'!AB54-'Taux de recours'!AB53</f>
        <v>0.94794951298590924</v>
      </c>
      <c r="AC54" s="152">
        <f>'Taux de recours'!AC54-'Taux de recours'!AC53</f>
        <v>5.1129953218925217E-2</v>
      </c>
      <c r="AD54" s="144">
        <f>'Taux de recours'!AD54-'Taux de recours'!AD53</f>
        <v>-0.10931066811943024</v>
      </c>
      <c r="AE54" s="156">
        <f>'Taux de recours'!AE54-'Taux de recours'!AE53</f>
        <v>-0.89068041994741698</v>
      </c>
      <c r="AF54" s="156">
        <f>'Taux de recours'!AF54-'Taux de recours'!AF53</f>
        <v>0.18769386629410789</v>
      </c>
      <c r="AG54" s="152">
        <f>'Taux de recours'!AG54-'Taux de recours'!AG53</f>
        <v>-1.8104179604113702E-2</v>
      </c>
      <c r="AH54" s="37" t="str">
        <f t="shared" si="0"/>
        <v>T3 2012</v>
      </c>
      <c r="AI54" s="144">
        <f>'Taux de recours'!B54-'Taux de recours'!B50</f>
        <v>-0.31739005128244679</v>
      </c>
      <c r="AJ54" s="156">
        <f>'Taux de recours'!C54-'Taux de recours'!C50</f>
        <v>-1.0994309505196025</v>
      </c>
      <c r="AK54" s="156">
        <f>'Taux de recours'!D54-'Taux de recours'!D50</f>
        <v>-0.80419489873293237</v>
      </c>
      <c r="AL54" s="152">
        <f>'Taux de recours'!E54-'Taux de recours'!E50</f>
        <v>-0.15720639945528614</v>
      </c>
      <c r="AM54" s="144">
        <f>'Taux de recours'!F54-'Taux de recours'!F50</f>
        <v>-0.14353049113386707</v>
      </c>
      <c r="AN54" s="156">
        <f>'Taux de recours'!G54-'Taux de recours'!G50</f>
        <v>-0.3897328256457353</v>
      </c>
      <c r="AO54" s="156">
        <f>'Taux de recours'!H54-'Taux de recours'!H50</f>
        <v>-0.54452204575029484</v>
      </c>
      <c r="AP54" s="152">
        <f>'Taux de recours'!I54-'Taux de recours'!I50</f>
        <v>-7.7361734497297885E-2</v>
      </c>
      <c r="AQ54" s="144">
        <f>'Taux de recours'!J54-'Taux de recours'!J50</f>
        <v>0.46057111315961263</v>
      </c>
      <c r="AR54" s="156">
        <f>'Taux de recours'!K54-'Taux de recours'!K50</f>
        <v>-0.28304137251957684</v>
      </c>
      <c r="AS54" s="156">
        <f>'Taux de recours'!L54-'Taux de recours'!L50</f>
        <v>6.0601131284013121</v>
      </c>
      <c r="AT54" s="152">
        <f>'Taux de recours'!M54-'Taux de recours'!M50</f>
        <v>-0.41060126761336102</v>
      </c>
      <c r="AU54" s="144">
        <f>'Taux de recours'!N54-'Taux de recours'!N50</f>
        <v>2.875568495249059E-3</v>
      </c>
      <c r="AV54" s="156">
        <f>'Taux de recours'!O54-'Taux de recours'!O50</f>
        <v>-0.68067274447910497</v>
      </c>
      <c r="AW54" s="156">
        <f>'Taux de recours'!P54-'Taux de recours'!P50</f>
        <v>1.3842206988783516</v>
      </c>
      <c r="AX54" s="152">
        <f>'Taux de recours'!Q54-'Taux de recours'!Q50</f>
        <v>-0.19901997946127647</v>
      </c>
      <c r="AY54" s="144">
        <f>'Taux de recours'!R54-'Taux de recours'!R50</f>
        <v>-0.13468279094248192</v>
      </c>
      <c r="AZ54" s="156">
        <f>'Taux de recours'!S54-'Taux de recours'!S50</f>
        <v>1.1334666894324386E-2</v>
      </c>
      <c r="BA54" s="156">
        <f>'Taux de recours'!T54-'Taux de recours'!T50</f>
        <v>-0.4967490079226069</v>
      </c>
      <c r="BB54" s="152">
        <f>'Taux de recours'!U54-'Taux de recours'!U50</f>
        <v>-0.13187481999497541</v>
      </c>
      <c r="BC54" s="144">
        <f>'Taux de recours'!V54-'Taux de recours'!V50</f>
        <v>-0.15328111335243877</v>
      </c>
      <c r="BD54" s="156">
        <f>'Taux de recours'!W54-'Taux de recours'!W50</f>
        <v>-0.32762340604147511</v>
      </c>
      <c r="BE54" s="156">
        <f>'Taux de recours'!X54-'Taux de recours'!X50</f>
        <v>-1.2594228972579646</v>
      </c>
      <c r="BF54" s="152">
        <f>'Taux de recours'!Y54-'Taux de recours'!Y50</f>
        <v>5.3396412796922199E-3</v>
      </c>
      <c r="BG54" s="144">
        <f>'Taux de recours'!Z54-'Taux de recours'!Z50</f>
        <v>-9.7669228674950981E-2</v>
      </c>
      <c r="BH54" s="156">
        <f>'Taux de recours'!AA54-'Taux de recours'!AA50</f>
        <v>-0.30455314146176171</v>
      </c>
      <c r="BI54" s="156">
        <f>'Taux de recours'!AB54-'Taux de recours'!AB50</f>
        <v>-0.33725022335829635</v>
      </c>
      <c r="BJ54" s="152">
        <f>'Taux de recours'!AC54-'Taux de recours'!AC50</f>
        <v>-2.3994815418036497E-2</v>
      </c>
      <c r="BK54" s="144">
        <f>'Taux de recours'!AD54-'Taux de recours'!AD50</f>
        <v>-0.40886488555850553</v>
      </c>
      <c r="BL54" s="156">
        <f>'Taux de recours'!AE54-'Taux de recours'!AE50</f>
        <v>-1.2698388031483496</v>
      </c>
      <c r="BM54" s="156">
        <f>'Taux de recours'!AF54-'Taux de recours'!AF50</f>
        <v>-1.4522886847005427</v>
      </c>
      <c r="BN54" s="152">
        <f>'Taux de recours'!AG54-'Taux de recours'!AG50</f>
        <v>-0.27975304657490896</v>
      </c>
    </row>
    <row r="55" spans="1:66" s="148" customFormat="1" x14ac:dyDescent="0.25">
      <c r="A55" s="98" t="str">
        <f>[1]TrimPaca!A62</f>
        <v>T4 2012</v>
      </c>
      <c r="B55" s="143">
        <f>'Taux de recours'!B55-'Taux de recours'!B54</f>
        <v>-6.5023151077372443E-2</v>
      </c>
      <c r="C55" s="155">
        <f>'Taux de recours'!C55-'Taux de recours'!C54</f>
        <v>-0.26489292217162941</v>
      </c>
      <c r="D55" s="155">
        <f>'Taux de recours'!D55-'Taux de recours'!D54</f>
        <v>-0.32971610595487455</v>
      </c>
      <c r="E55" s="151">
        <f>'Taux de recours'!E55-'Taux de recours'!E54</f>
        <v>1.105692542516068E-2</v>
      </c>
      <c r="F55" s="143">
        <f>'Taux de recours'!F55-'Taux de recours'!F54</f>
        <v>-6.6466725215191813E-2</v>
      </c>
      <c r="G55" s="155">
        <f>'Taux de recours'!G55-'Taux de recours'!G54</f>
        <v>-8.9908928828499768E-2</v>
      </c>
      <c r="H55" s="155">
        <f>'Taux de recours'!H55-'Taux de recours'!H54</f>
        <v>-0.58043525091974502</v>
      </c>
      <c r="I55" s="151">
        <f>'Taux de recours'!I55-'Taux de recours'!I54</f>
        <v>-1.3114840841466302E-2</v>
      </c>
      <c r="J55" s="143">
        <f>'Taux de recours'!J55-'Taux de recours'!J54</f>
        <v>-0.53661739330889668</v>
      </c>
      <c r="K55" s="155">
        <f>'Taux de recours'!K55-'Taux de recours'!K54</f>
        <v>-1.5010701810054687</v>
      </c>
      <c r="L55" s="155">
        <f>'Taux de recours'!L55-'Taux de recours'!L54</f>
        <v>-3.0219079077388713</v>
      </c>
      <c r="M55" s="151">
        <f>'Taux de recours'!M55-'Taux de recours'!M54</f>
        <v>5.0032979550174161E-2</v>
      </c>
      <c r="N55" s="143">
        <f>'Taux de recours'!N55-'Taux de recours'!N54</f>
        <v>-4.9295990951021995E-2</v>
      </c>
      <c r="O55" s="155">
        <f>'Taux de recours'!O55-'Taux de recours'!O54</f>
        <v>5.0732133434737925E-2</v>
      </c>
      <c r="P55" s="155">
        <f>'Taux de recours'!P55-'Taux de recours'!P54</f>
        <v>-0.36348780843076867</v>
      </c>
      <c r="Q55" s="151">
        <f>'Taux de recours'!Q55-'Taux de recours'!Q54</f>
        <v>-5.3421282237927192E-2</v>
      </c>
      <c r="R55" s="143">
        <f>'Taux de recours'!R55-'Taux de recours'!R54</f>
        <v>-2.8938684700924977E-2</v>
      </c>
      <c r="S55" s="155">
        <f>'Taux de recours'!S55-'Taux de recours'!S54</f>
        <v>5.3595285616748534E-2</v>
      </c>
      <c r="T55" s="155">
        <f>'Taux de recours'!T55-'Taux de recours'!T54</f>
        <v>-0.4316237689998248</v>
      </c>
      <c r="U55" s="151">
        <f>'Taux de recours'!U55-'Taux de recours'!U54</f>
        <v>1.0082362367580533E-3</v>
      </c>
      <c r="V55" s="143">
        <f>'Taux de recours'!V55-'Taux de recours'!V54</f>
        <v>-6.6793160335548496E-2</v>
      </c>
      <c r="W55" s="155">
        <f>'Taux de recours'!W55-'Taux de recours'!W54</f>
        <v>-8.0566969805683897E-2</v>
      </c>
      <c r="X55" s="155">
        <f>'Taux de recours'!X55-'Taux de recours'!X54</f>
        <v>-0.54052885055469524</v>
      </c>
      <c r="Y55" s="151">
        <f>'Taux de recours'!Y55-'Taux de recours'!Y54</f>
        <v>-3.046354675850238E-2</v>
      </c>
      <c r="Z55" s="143">
        <f>'Taux de recours'!Z55-'Taux de recours'!Z54</f>
        <v>1.2781794454349349E-2</v>
      </c>
      <c r="AA55" s="155">
        <f>'Taux de recours'!AA55-'Taux de recours'!AA54</f>
        <v>0.45937817120843372</v>
      </c>
      <c r="AB55" s="155">
        <f>'Taux de recours'!AB55-'Taux de recours'!AB54</f>
        <v>-0.13927091843672024</v>
      </c>
      <c r="AC55" s="151">
        <f>'Taux de recours'!AC55-'Taux de recours'!AC54</f>
        <v>-2.8447935450404582E-2</v>
      </c>
      <c r="AD55" s="143">
        <f>'Taux de recours'!AD55-'Taux de recours'!AD54</f>
        <v>-0.16511512778793724</v>
      </c>
      <c r="AE55" s="155">
        <f>'Taux de recours'!AE55-'Taux de recours'!AE54</f>
        <v>-0.60585591490438517</v>
      </c>
      <c r="AF55" s="155">
        <f>'Taux de recours'!AF55-'Taux de recours'!AF54</f>
        <v>-0.98502478481176681</v>
      </c>
      <c r="AG55" s="151">
        <f>'Taux de recours'!AG55-'Taux de recours'!AG54</f>
        <v>4.3937422285311722E-2</v>
      </c>
      <c r="AH55" s="98" t="str">
        <f t="shared" si="0"/>
        <v>T4 2012</v>
      </c>
      <c r="AI55" s="143">
        <f>'Taux de recours'!B55-'Taux de recours'!B51</f>
        <v>-0.36144488635773087</v>
      </c>
      <c r="AJ55" s="155">
        <f>'Taux de recours'!C55-'Taux de recours'!C51</f>
        <v>-1.2447515789476293</v>
      </c>
      <c r="AK55" s="155">
        <f>'Taux de recours'!D55-'Taux de recours'!D51</f>
        <v>-1.2801319903523591</v>
      </c>
      <c r="AL55" s="151">
        <f>'Taux de recours'!E55-'Taux de recours'!E51</f>
        <v>-0.11790401325740163</v>
      </c>
      <c r="AM55" s="143">
        <f>'Taux de recours'!F55-'Taux de recours'!F51</f>
        <v>-0.21315452067878193</v>
      </c>
      <c r="AN55" s="155">
        <f>'Taux de recours'!G55-'Taux de recours'!G51</f>
        <v>-0.34654681880266835</v>
      </c>
      <c r="AO55" s="155">
        <f>'Taux de recours'!H55-'Taux de recours'!H51</f>
        <v>-1.3549243127610922</v>
      </c>
      <c r="AP55" s="151">
        <f>'Taux de recours'!I55-'Taux de recours'!I51</f>
        <v>-7.5994568182759403E-2</v>
      </c>
      <c r="AQ55" s="143">
        <f>'Taux de recours'!J55-'Taux de recours'!J51</f>
        <v>-1.036425970462409</v>
      </c>
      <c r="AR55" s="155">
        <f>'Taux de recours'!K55-'Taux de recours'!K51</f>
        <v>-3.9576238831103634</v>
      </c>
      <c r="AS55" s="155">
        <f>'Taux de recours'!L55-'Taux de recours'!L51</f>
        <v>-4.146065009667705</v>
      </c>
      <c r="AT55" s="151">
        <f>'Taux de recours'!M55-'Taux de recours'!M51</f>
        <v>-0.36753965547781942</v>
      </c>
      <c r="AU55" s="143">
        <f>'Taux de recours'!N55-'Taux de recours'!N51</f>
        <v>-0.39845698062257329</v>
      </c>
      <c r="AV55" s="155">
        <f>'Taux de recours'!O55-'Taux de recours'!O51</f>
        <v>-0.66698751274943557</v>
      </c>
      <c r="AW55" s="155">
        <f>'Taux de recours'!P55-'Taux de recours'!P51</f>
        <v>-2.3934294749122706</v>
      </c>
      <c r="AX55" s="151">
        <f>'Taux de recours'!Q55-'Taux de recours'!Q51</f>
        <v>-0.29649627817988422</v>
      </c>
      <c r="AY55" s="143">
        <f>'Taux de recours'!R55-'Taux de recours'!R51</f>
        <v>-0.19686545881070106</v>
      </c>
      <c r="AZ55" s="155">
        <f>'Taux de recours'!S55-'Taux de recours'!S51</f>
        <v>0.34424443289647044</v>
      </c>
      <c r="BA55" s="155">
        <f>'Taux de recours'!T55-'Taux de recours'!T51</f>
        <v>-1.6037680226510922</v>
      </c>
      <c r="BB55" s="151">
        <f>'Taux de recours'!U55-'Taux de recours'!U51</f>
        <v>-0.12466178024727681</v>
      </c>
      <c r="BC55" s="143">
        <f>'Taux de recours'!V55-'Taux de recours'!V51</f>
        <v>-0.16897132963931671</v>
      </c>
      <c r="BD55" s="155">
        <f>'Taux de recours'!W55-'Taux de recours'!W51</f>
        <v>-0.18079649633642969</v>
      </c>
      <c r="BE55" s="155">
        <f>'Taux de recours'!X55-'Taux de recours'!X51</f>
        <v>-1.5778812333468188</v>
      </c>
      <c r="BF55" s="151">
        <f>'Taux de recours'!Y55-'Taux de recours'!Y51</f>
        <v>8.6459641872900228E-3</v>
      </c>
      <c r="BG55" s="143">
        <f>'Taux de recours'!Z55-'Taux de recours'!Z51</f>
        <v>-5.3701554289570907E-2</v>
      </c>
      <c r="BH55" s="155">
        <f>'Taux de recours'!AA55-'Taux de recours'!AA51</f>
        <v>0.20682311281914778</v>
      </c>
      <c r="BI55" s="155">
        <f>'Taux de recours'!AB55-'Taux de recours'!AB51</f>
        <v>0.10851750581054898</v>
      </c>
      <c r="BJ55" s="151">
        <f>'Taux de recours'!AC55-'Taux de recours'!AC51</f>
        <v>-8.1109883944034289E-2</v>
      </c>
      <c r="BK55" s="143">
        <f>'Taux de recours'!AD55-'Taux de recours'!AD51</f>
        <v>-0.4359353450049297</v>
      </c>
      <c r="BL55" s="155">
        <f>'Taux de recours'!AE55-'Taux de recours'!AE51</f>
        <v>-1.544843527391226</v>
      </c>
      <c r="BM55" s="155">
        <f>'Taux de recours'!AF55-'Taux de recours'!AF51</f>
        <v>-1.3986357373911069</v>
      </c>
      <c r="BN55" s="151">
        <f>'Taux de recours'!AG55-'Taux de recours'!AG51</f>
        <v>-0.19421605349678583</v>
      </c>
    </row>
    <row r="56" spans="1:66" s="148" customFormat="1" x14ac:dyDescent="0.25">
      <c r="A56" s="37" t="str">
        <f>[1]TrimPaca!A63</f>
        <v>T1 2013</v>
      </c>
      <c r="B56" s="144">
        <f>'Taux de recours'!B56-'Taux de recours'!B55</f>
        <v>7.4394844910605329E-2</v>
      </c>
      <c r="C56" s="156">
        <f>'Taux de recours'!C56-'Taux de recours'!C55</f>
        <v>0.26283153200191389</v>
      </c>
      <c r="D56" s="156">
        <f>'Taux de recours'!D56-'Taux de recours'!D55</f>
        <v>0.40878477377480138</v>
      </c>
      <c r="E56" s="152">
        <f>'Taux de recours'!E56-'Taux de recours'!E55</f>
        <v>2.4636943226898467E-2</v>
      </c>
      <c r="F56" s="144">
        <f>'Taux de recours'!F56-'Taux de recours'!F55</f>
        <v>3.3916254109907173E-2</v>
      </c>
      <c r="G56" s="156">
        <f>'Taux de recours'!G56-'Taux de recours'!G55</f>
        <v>3.4235805961379207E-2</v>
      </c>
      <c r="H56" s="156">
        <f>'Taux de recours'!H56-'Taux de recours'!H55</f>
        <v>0.1315648969633596</v>
      </c>
      <c r="I56" s="152">
        <f>'Taux de recours'!I56-'Taux de recours'!I55</f>
        <v>5.5367751464830528E-2</v>
      </c>
      <c r="J56" s="144">
        <f>'Taux de recours'!J56-'Taux de recours'!J55</f>
        <v>0.43926206094102094</v>
      </c>
      <c r="K56" s="156">
        <f>'Taux de recours'!K56-'Taux de recours'!K55</f>
        <v>-0.3353718926494178</v>
      </c>
      <c r="L56" s="156">
        <f>'Taux de recours'!L56-'Taux de recours'!L55</f>
        <v>1.751679166047257</v>
      </c>
      <c r="M56" s="152">
        <f>'Taux de recours'!M56-'Taux de recours'!M55</f>
        <v>0.86815066683998188</v>
      </c>
      <c r="N56" s="144">
        <f>'Taux de recours'!N56-'Taux de recours'!N55</f>
        <v>-5.2953332758298055E-2</v>
      </c>
      <c r="O56" s="156">
        <f>'Taux de recours'!O56-'Taux de recours'!O55</f>
        <v>3.8505916537585172E-2</v>
      </c>
      <c r="P56" s="156">
        <f>'Taux de recours'!P56-'Taux de recours'!P55</f>
        <v>-0.83459364508170353</v>
      </c>
      <c r="Q56" s="152">
        <f>'Taux de recours'!Q56-'Taux de recours'!Q55</f>
        <v>0.10002975288621496</v>
      </c>
      <c r="R56" s="144">
        <f>'Taux de recours'!R56-'Taux de recours'!R55</f>
        <v>0.11828364887768816</v>
      </c>
      <c r="S56" s="156">
        <f>'Taux de recours'!S56-'Taux de recours'!S55</f>
        <v>0.73593825687357661</v>
      </c>
      <c r="T56" s="156">
        <f>'Taux de recours'!T56-'Taux de recours'!T55</f>
        <v>0.76902321887482472</v>
      </c>
      <c r="U56" s="152">
        <f>'Taux de recours'!U56-'Taux de recours'!U55</f>
        <v>7.1728845700901323E-3</v>
      </c>
      <c r="V56" s="144">
        <f>'Taux de recours'!V56-'Taux de recours'!V55</f>
        <v>-2.6970654002322902E-4</v>
      </c>
      <c r="W56" s="156">
        <f>'Taux de recours'!W56-'Taux de recours'!W55</f>
        <v>-3.2228682598718805E-2</v>
      </c>
      <c r="X56" s="156">
        <f>'Taux de recours'!X56-'Taux de recours'!X55</f>
        <v>-2.4058586154289685E-2</v>
      </c>
      <c r="Y56" s="152">
        <f>'Taux de recours'!Y56-'Taux de recours'!Y55</f>
        <v>2.8562573955154491E-2</v>
      </c>
      <c r="Z56" s="144">
        <f>'Taux de recours'!Z56-'Taux de recours'!Z55</f>
        <v>1.5977671326437459E-2</v>
      </c>
      <c r="AA56" s="156">
        <f>'Taux de recours'!AA56-'Taux de recours'!AA55</f>
        <v>-0.34412780261103437</v>
      </c>
      <c r="AB56" s="156">
        <f>'Taux de recours'!AB56-'Taux de recours'!AB55</f>
        <v>4.9904753543520641E-2</v>
      </c>
      <c r="AC56" s="152">
        <f>'Taux de recours'!AC56-'Taux de recours'!AC55</f>
        <v>9.3208902208667288E-2</v>
      </c>
      <c r="AD56" s="144">
        <f>'Taux de recours'!AD56-'Taux de recours'!AD55</f>
        <v>-6.5919560122116305E-2</v>
      </c>
      <c r="AE56" s="156">
        <f>'Taux de recours'!AE56-'Taux de recours'!AE55</f>
        <v>-0.18680428518885606</v>
      </c>
      <c r="AF56" s="156">
        <f>'Taux de recours'!AF56-'Taux de recours'!AF55</f>
        <v>-0.67580802284085983</v>
      </c>
      <c r="AG56" s="152">
        <f>'Taux de recours'!AG56-'Taux de recours'!AG55</f>
        <v>2.6388386587459012E-2</v>
      </c>
      <c r="AH56" s="37" t="str">
        <f t="shared" si="0"/>
        <v>T1 2013</v>
      </c>
      <c r="AI56" s="144">
        <f>'Taux de recours'!B56-'Taux de recours'!B52</f>
        <v>-0.17268015314559415</v>
      </c>
      <c r="AJ56" s="156">
        <f>'Taux de recours'!C56-'Taux de recours'!C52</f>
        <v>-0.63470686047165792</v>
      </c>
      <c r="AK56" s="156">
        <f>'Taux de recours'!D56-'Taux de recours'!D52</f>
        <v>-0.43231282661062131</v>
      </c>
      <c r="AL56" s="152">
        <f>'Taux de recours'!E56-'Taux de recours'!E52</f>
        <v>-4.8202026012902799E-2</v>
      </c>
      <c r="AM56" s="144">
        <f>'Taux de recours'!F56-'Taux de recours'!F52</f>
        <v>-5.9186922982811474E-2</v>
      </c>
      <c r="AN56" s="156">
        <f>'Taux de recours'!G56-'Taux de recours'!G52</f>
        <v>-0.21464079938924741</v>
      </c>
      <c r="AO56" s="156">
        <f>'Taux de recours'!H56-'Taux de recours'!H52</f>
        <v>-0.59868879443489753</v>
      </c>
      <c r="AP56" s="152">
        <f>'Taux de recours'!I56-'Taux de recours'!I52</f>
        <v>6.8589178320752398E-2</v>
      </c>
      <c r="AQ56" s="144">
        <f>'Taux de recours'!J56-'Taux de recours'!J52</f>
        <v>-0.29537410799744457</v>
      </c>
      <c r="AR56" s="156">
        <f>'Taux de recours'!K56-'Taux de recours'!K52</f>
        <v>-2.3511900027754269</v>
      </c>
      <c r="AS56" s="156">
        <f>'Taux de recours'!L56-'Taux de recours'!L52</f>
        <v>-1.6860223727633077</v>
      </c>
      <c r="AT56" s="152">
        <f>'Taux de recours'!M56-'Taux de recours'!M52</f>
        <v>0.46597929373512814</v>
      </c>
      <c r="AU56" s="144">
        <f>'Taux de recours'!N56-'Taux de recours'!N52</f>
        <v>-0.20486264558066303</v>
      </c>
      <c r="AV56" s="156">
        <f>'Taux de recours'!O56-'Taux de recours'!O52</f>
        <v>-0.14452666042898832</v>
      </c>
      <c r="AW56" s="156">
        <f>'Taux de recours'!P56-'Taux de recours'!P52</f>
        <v>-1.3991274293932623</v>
      </c>
      <c r="AX56" s="152">
        <f>'Taux de recours'!Q56-'Taux de recours'!Q52</f>
        <v>-9.1609843781186417E-2</v>
      </c>
      <c r="AY56" s="144">
        <f>'Taux de recours'!R56-'Taux de recours'!R52</f>
        <v>-2.2306681323270183E-2</v>
      </c>
      <c r="AZ56" s="156">
        <f>'Taux de recours'!S56-'Taux de recours'!S52</f>
        <v>0.86970860512542814</v>
      </c>
      <c r="BA56" s="156">
        <f>'Taux de recours'!T56-'Taux de recours'!T52</f>
        <v>-0.3771843246260449</v>
      </c>
      <c r="BB56" s="152">
        <f>'Taux de recours'!U56-'Taux de recours'!U52</f>
        <v>-7.4415870105807636E-2</v>
      </c>
      <c r="BC56" s="144">
        <f>'Taux de recours'!V56-'Taux de recours'!V52</f>
        <v>-6.6365249454354291E-2</v>
      </c>
      <c r="BD56" s="156">
        <f>'Taux de recours'!W56-'Taux de recours'!W52</f>
        <v>-0.20955064579504334</v>
      </c>
      <c r="BE56" s="156">
        <f>'Taux de recours'!X56-'Taux de recours'!X52</f>
        <v>-0.94893156670464585</v>
      </c>
      <c r="BF56" s="152">
        <f>'Taux de recours'!Y56-'Taux de recours'!Y52</f>
        <v>0.1085020099121623</v>
      </c>
      <c r="BG56" s="144">
        <f>'Taux de recours'!Z56-'Taux de recours'!Z52</f>
        <v>0.15381629976201916</v>
      </c>
      <c r="BH56" s="156">
        <f>'Taux de recours'!AA56-'Taux de recours'!AA52</f>
        <v>0.31747254235399724</v>
      </c>
      <c r="BI56" s="156">
        <f>'Taux de recours'!AB56-'Taux de recours'!AB52</f>
        <v>1.0504656412056077</v>
      </c>
      <c r="BJ56" s="152">
        <f>'Taux de recours'!AC56-'Taux de recours'!AC52</f>
        <v>0.12934103455216506</v>
      </c>
      <c r="BK56" s="144">
        <f>'Taux de recours'!AD56-'Taux de recours'!AD52</f>
        <v>-0.3855760819328089</v>
      </c>
      <c r="BL56" s="156">
        <f>'Taux de recours'!AE56-'Taux de recours'!AE52</f>
        <v>-1.7583416745275855</v>
      </c>
      <c r="BM56" s="156">
        <f>'Taux de recours'!AF56-'Taux de recours'!AF52</f>
        <v>-2.0048274633422523</v>
      </c>
      <c r="BN56" s="152">
        <f>'Taux de recours'!AG56-'Taux de recours'!AG52</f>
        <v>8.2226484819346579E-2</v>
      </c>
    </row>
    <row r="57" spans="1:66" s="148" customFormat="1" x14ac:dyDescent="0.25">
      <c r="A57" s="37" t="str">
        <f>[1]TrimPaca!A64</f>
        <v>T2 2013</v>
      </c>
      <c r="B57" s="144">
        <f>'Taux de recours'!B57-'Taux de recours'!B56</f>
        <v>-2.070144853530298E-2</v>
      </c>
      <c r="C57" s="156">
        <f>'Taux de recours'!C57-'Taux de recours'!C56</f>
        <v>-2.4343012349429927E-2</v>
      </c>
      <c r="D57" s="156">
        <f>'Taux de recours'!D57-'Taux de recours'!D56</f>
        <v>0.12317143609088888</v>
      </c>
      <c r="E57" s="152">
        <f>'Taux de recours'!E57-'Taux de recours'!E56</f>
        <v>-4.3988074417804279E-2</v>
      </c>
      <c r="F57" s="144">
        <f>'Taux de recours'!F57-'Taux de recours'!F56</f>
        <v>5.0756958826847498E-3</v>
      </c>
      <c r="G57" s="156">
        <f>'Taux de recours'!G57-'Taux de recours'!G56</f>
        <v>0.11413217567984457</v>
      </c>
      <c r="H57" s="156">
        <f>'Taux de recours'!H57-'Taux de recours'!H56</f>
        <v>0.45063942140964919</v>
      </c>
      <c r="I57" s="152">
        <f>'Taux de recours'!I57-'Taux de recours'!I56</f>
        <v>-6.9715973739262527E-2</v>
      </c>
      <c r="J57" s="144">
        <f>'Taux de recours'!J57-'Taux de recours'!J56</f>
        <v>0.31611039301997224</v>
      </c>
      <c r="K57" s="156">
        <f>'Taux de recours'!K57-'Taux de recours'!K56</f>
        <v>1.2607546840118573</v>
      </c>
      <c r="L57" s="156">
        <f>'Taux de recours'!L57-'Taux de recours'!L56</f>
        <v>1.5883094447189592</v>
      </c>
      <c r="M57" s="152">
        <f>'Taux de recours'!M57-'Taux de recours'!M56</f>
        <v>0.11903056252346511</v>
      </c>
      <c r="N57" s="144">
        <f>'Taux de recours'!N57-'Taux de recours'!N56</f>
        <v>-0.10374993563812795</v>
      </c>
      <c r="O57" s="156">
        <f>'Taux de recours'!O57-'Taux de recours'!O56</f>
        <v>5.7497787571038739E-2</v>
      </c>
      <c r="P57" s="156">
        <f>'Taux de recours'!P57-'Taux de recours'!P56</f>
        <v>-0.23416070078933693</v>
      </c>
      <c r="Q57" s="152">
        <f>'Taux de recours'!Q57-'Taux de recours'!Q56</f>
        <v>-0.17720398953030481</v>
      </c>
      <c r="R57" s="144">
        <f>'Taux de recours'!R57-'Taux de recours'!R56</f>
        <v>4.236163375964086E-2</v>
      </c>
      <c r="S57" s="156">
        <f>'Taux de recours'!S57-'Taux de recours'!S56</f>
        <v>-0.36770388038219792</v>
      </c>
      <c r="T57" s="156">
        <f>'Taux de recours'!T57-'Taux de recours'!T56</f>
        <v>0.88446339376836569</v>
      </c>
      <c r="U57" s="152">
        <f>'Taux de recours'!U57-'Taux de recours'!U56</f>
        <v>4.3585904569066858E-2</v>
      </c>
      <c r="V57" s="144">
        <f>'Taux de recours'!V57-'Taux de recours'!V56</f>
        <v>-8.6823294197682088E-3</v>
      </c>
      <c r="W57" s="156">
        <f>'Taux de recours'!W57-'Taux de recours'!W56</f>
        <v>0.3062059772476502</v>
      </c>
      <c r="X57" s="156">
        <f>'Taux de recours'!X57-'Taux de recours'!X56</f>
        <v>0.25258225104735388</v>
      </c>
      <c r="Y57" s="152">
        <f>'Taux de recours'!Y57-'Taux de recours'!Y56</f>
        <v>-0.11668707096657016</v>
      </c>
      <c r="Z57" s="144">
        <f>'Taux de recours'!Z57-'Taux de recours'!Z56</f>
        <v>-2.0043959720158488E-2</v>
      </c>
      <c r="AA57" s="156">
        <f>'Taux de recours'!AA57-'Taux de recours'!AA56</f>
        <v>-0.12537267377626726</v>
      </c>
      <c r="AB57" s="156">
        <f>'Taux de recours'!AB57-'Taux de recours'!AB56</f>
        <v>0.11227746985865394</v>
      </c>
      <c r="AC57" s="152">
        <f>'Taux de recours'!AC57-'Taux de recours'!AC56</f>
        <v>-7.2834344581434785E-2</v>
      </c>
      <c r="AD57" s="144">
        <f>'Taux de recours'!AD57-'Taux de recours'!AD56</f>
        <v>-3.5354745866686077E-2</v>
      </c>
      <c r="AE57" s="156">
        <f>'Taux de recours'!AE57-'Taux de recours'!AE56</f>
        <v>4.230407995838803E-2</v>
      </c>
      <c r="AF57" s="156">
        <f>'Taux de recours'!AF57-'Taux de recours'!AF56</f>
        <v>0.69452860059557509</v>
      </c>
      <c r="AG57" s="152">
        <f>'Taux de recours'!AG57-'Taux de recours'!AG56</f>
        <v>-0.15605215482607981</v>
      </c>
      <c r="AH57" s="37" t="str">
        <f t="shared" si="0"/>
        <v>T2 2013</v>
      </c>
      <c r="AI57" s="144">
        <f>'Taux de recours'!B57-'Taux de recours'!B53</f>
        <v>-0.11406838019043208</v>
      </c>
      <c r="AJ57" s="156">
        <f>'Taux de recours'!C57-'Taux de recours'!C53</f>
        <v>-0.38008192703465227</v>
      </c>
      <c r="AK57" s="156">
        <f>'Taux de recours'!D57-'Taux de recours'!D53</f>
        <v>-8.5869380501380377E-2</v>
      </c>
      <c r="AL57" s="152">
        <f>'Taux de recours'!E57-'Taux de recours'!E53</f>
        <v>-5.5425274875914754E-2</v>
      </c>
      <c r="AM57" s="144">
        <f>'Taux de recours'!F57-'Taux de recours'!F53</f>
        <v>-2.5712116536116714E-2</v>
      </c>
      <c r="AN57" s="156">
        <f>'Taux de recours'!G57-'Taux de recours'!G53</f>
        <v>-4.6199665167066861E-2</v>
      </c>
      <c r="AO57" s="156">
        <f>'Taux de recours'!H57-'Taux de recours'!H53</f>
        <v>5.8805778099198847E-2</v>
      </c>
      <c r="AP57" s="152">
        <f>'Taux de recours'!I57-'Taux de recours'!I53</f>
        <v>1.1664678869252043E-2</v>
      </c>
      <c r="AQ57" s="144">
        <f>'Taux de recours'!J57-'Taux de recours'!J53</f>
        <v>-0.30024887119882582</v>
      </c>
      <c r="AR57" s="156">
        <f>'Taux de recours'!K57-'Taux de recours'!K53</f>
        <v>-1.3310430912480964</v>
      </c>
      <c r="AS57" s="156">
        <f>'Taux de recours'!L57-'Taux de recours'!L53</f>
        <v>-2.1887912013477369</v>
      </c>
      <c r="AT57" s="152">
        <f>'Taux de recours'!M57-'Taux de recours'!M53</f>
        <v>0.33650585844544167</v>
      </c>
      <c r="AU57" s="144">
        <f>'Taux de recours'!N57-'Taux de recours'!N53</f>
        <v>-0.36807991967750486</v>
      </c>
      <c r="AV57" s="156">
        <f>'Taux de recours'!O57-'Taux de recours'!O53</f>
        <v>-0.482899456599029</v>
      </c>
      <c r="AW57" s="156">
        <f>'Taux de recours'!P57-'Taux de recours'!P53</f>
        <v>-2.5777740426547275</v>
      </c>
      <c r="AX57" s="152">
        <f>'Taux de recours'!Q57-'Taux de recours'!Q53</f>
        <v>-0.17289349671532284</v>
      </c>
      <c r="AY57" s="144">
        <f>'Taux de recours'!R57-'Taux de recours'!R53</f>
        <v>5.1461623124065436E-2</v>
      </c>
      <c r="AZ57" s="156">
        <f>'Taux de recours'!S57-'Taux de recours'!S53</f>
        <v>0.15604949364902154</v>
      </c>
      <c r="BA57" s="156">
        <f>'Taux de recours'!T57-'Taux de recours'!T53</f>
        <v>1.322485971458053</v>
      </c>
      <c r="BB57" s="152">
        <f>'Taux de recours'!U57-'Taux de recours'!U53</f>
        <v>-4.2524071984732181E-2</v>
      </c>
      <c r="BC57" s="144">
        <f>'Taux de recours'!V57-'Taux de recours'!V53</f>
        <v>1.1280560279926632E-2</v>
      </c>
      <c r="BD57" s="156">
        <f>'Taux de recours'!W57-'Taux de recours'!W53</f>
        <v>0.41422326779211449</v>
      </c>
      <c r="BE57" s="156">
        <f>'Taux de recours'!X57-'Taux de recours'!X53</f>
        <v>-0.36644142320628426</v>
      </c>
      <c r="BF57" s="152">
        <f>'Taux de recours'!Y57-'Taux de recours'!Y53</f>
        <v>4.9067935047295341E-2</v>
      </c>
      <c r="BG57" s="144">
        <f>'Taux de recours'!Z57-'Taux de recours'!Z53</f>
        <v>8.6054551443879967E-2</v>
      </c>
      <c r="BH57" s="156">
        <f>'Taux de recours'!AA57-'Taux de recours'!AA53</f>
        <v>-3.4521955762484069E-2</v>
      </c>
      <c r="BI57" s="156">
        <f>'Taux de recours'!AB57-'Taux de recours'!AB53</f>
        <v>0.97086081795136359</v>
      </c>
      <c r="BJ57" s="152">
        <f>'Taux de recours'!AC57-'Taux de recours'!AC53</f>
        <v>4.3056575395753138E-2</v>
      </c>
      <c r="BK57" s="144">
        <f>'Taux de recours'!AD57-'Taux de recours'!AD53</f>
        <v>-0.37570010189616987</v>
      </c>
      <c r="BL57" s="156">
        <f>'Taux de recours'!AE57-'Taux de recours'!AE53</f>
        <v>-1.6410365400822702</v>
      </c>
      <c r="BM57" s="156">
        <f>'Taux de recours'!AF57-'Taux de recours'!AF53</f>
        <v>-0.77861034076294366</v>
      </c>
      <c r="BN57" s="152">
        <f>'Taux de recours'!AG57-'Taux de recours'!AG53</f>
        <v>-0.10383052555742278</v>
      </c>
    </row>
    <row r="58" spans="1:66" s="148" customFormat="1" x14ac:dyDescent="0.25">
      <c r="A58" s="37" t="str">
        <f>[1]TrimPaca!A65</f>
        <v>T3 2013</v>
      </c>
      <c r="B58" s="144">
        <f>'Taux de recours'!B58-'Taux de recours'!B57</f>
        <v>5.9499893510116308E-2</v>
      </c>
      <c r="C58" s="156">
        <f>'Taux de recours'!C58-'Taux de recours'!C57</f>
        <v>0.14403005795264079</v>
      </c>
      <c r="D58" s="156">
        <f>'Taux de recours'!D58-'Taux de recours'!D57</f>
        <v>0.33408614679479065</v>
      </c>
      <c r="E58" s="152">
        <f>'Taux de recours'!E58-'Taux de recours'!E57</f>
        <v>4.7513335727686457E-2</v>
      </c>
      <c r="F58" s="144">
        <f>'Taux de recours'!F58-'Taux de recours'!F57</f>
        <v>-1.2211525811418822E-2</v>
      </c>
      <c r="G58" s="156">
        <f>'Taux de recours'!G58-'Taux de recours'!G57</f>
        <v>-0.14087919693281226</v>
      </c>
      <c r="H58" s="156">
        <f>'Taux de recours'!H58-'Taux de recours'!H57</f>
        <v>-0.14049245199314875</v>
      </c>
      <c r="I58" s="152">
        <f>'Taux de recours'!I58-'Taux de recours'!I57</f>
        <v>3.9642937948104473E-2</v>
      </c>
      <c r="J58" s="144">
        <f>'Taux de recours'!J58-'Taux de recours'!J57</f>
        <v>0.29777016968306658</v>
      </c>
      <c r="K58" s="156">
        <f>'Taux de recours'!K58-'Taux de recours'!K57</f>
        <v>1.827232936934486</v>
      </c>
      <c r="L58" s="156">
        <f>'Taux de recours'!L58-'Taux de recours'!L57</f>
        <v>-1.084332233628917</v>
      </c>
      <c r="M58" s="152">
        <f>'Taux de recours'!M58-'Taux de recours'!M57</f>
        <v>0.48023064826085138</v>
      </c>
      <c r="N58" s="144">
        <f>'Taux de recours'!N58-'Taux de recours'!N57</f>
        <v>3.7736719158307341E-2</v>
      </c>
      <c r="O58" s="156">
        <f>'Taux de recours'!O58-'Taux de recours'!O57</f>
        <v>0.33743775626981121</v>
      </c>
      <c r="P58" s="156">
        <f>'Taux de recours'!P58-'Taux de recours'!P57</f>
        <v>-3.2713527226443162E-2</v>
      </c>
      <c r="Q58" s="152">
        <f>'Taux de recours'!Q58-'Taux de recours'!Q57</f>
        <v>8.2533580078108293E-2</v>
      </c>
      <c r="R58" s="144">
        <f>'Taux de recours'!R58-'Taux de recours'!R57</f>
        <v>-0.12636703795430027</v>
      </c>
      <c r="S58" s="156">
        <f>'Taux de recours'!S58-'Taux de recours'!S57</f>
        <v>-0.50350700518849134</v>
      </c>
      <c r="T58" s="156">
        <f>'Taux de recours'!T58-'Taux de recours'!T57</f>
        <v>-1.0311132609359097</v>
      </c>
      <c r="U58" s="152">
        <f>'Taux de recours'!U58-'Taux de recours'!U57</f>
        <v>-2.6508724010913753E-2</v>
      </c>
      <c r="V58" s="144">
        <f>'Taux de recours'!V58-'Taux de recours'!V57</f>
        <v>1.2730244723997419E-2</v>
      </c>
      <c r="W58" s="156">
        <f>'Taux de recours'!W58-'Taux de recours'!W57</f>
        <v>-0.16572877431605804</v>
      </c>
      <c r="X58" s="156">
        <f>'Taux de recours'!X58-'Taux de recours'!X57</f>
        <v>0.24672217489040627</v>
      </c>
      <c r="Y58" s="152">
        <f>'Taux de recours'!Y58-'Taux de recours'!Y57</f>
        <v>6.0572032811958554E-2</v>
      </c>
      <c r="Z58" s="144">
        <f>'Taux de recours'!Z58-'Taux de recours'!Z57</f>
        <v>-2.562314595593751E-2</v>
      </c>
      <c r="AA58" s="156">
        <f>'Taux de recours'!AA58-'Taux de recours'!AA57</f>
        <v>-0.2612073869739242</v>
      </c>
      <c r="AB58" s="156">
        <f>'Taux de recours'!AB58-'Taux de recours'!AB57</f>
        <v>-1.3013976962680474E-2</v>
      </c>
      <c r="AC58" s="152">
        <f>'Taux de recours'!AC58-'Taux de recours'!AC57</f>
        <v>1.8357177488703358E-2</v>
      </c>
      <c r="AD58" s="144">
        <f>'Taux de recours'!AD58-'Taux de recours'!AD57</f>
        <v>4.9348747400009607E-2</v>
      </c>
      <c r="AE58" s="156">
        <f>'Taux de recours'!AE58-'Taux de recours'!AE57</f>
        <v>-3.1706946552445103E-2</v>
      </c>
      <c r="AF58" s="156">
        <f>'Taux de recours'!AF58-'Taux de recours'!AF57</f>
        <v>0.28894784805101015</v>
      </c>
      <c r="AG58" s="152">
        <f>'Taux de recours'!AG58-'Taux de recours'!AG57</f>
        <v>2.5553870566591641E-2</v>
      </c>
      <c r="AH58" s="37" t="str">
        <f t="shared" si="0"/>
        <v>T3 2013</v>
      </c>
      <c r="AI58" s="144">
        <f>'Taux de recours'!B58-'Taux de recours'!B54</f>
        <v>4.8170138808046215E-2</v>
      </c>
      <c r="AJ58" s="156">
        <f>'Taux de recours'!C58-'Taux de recours'!C54</f>
        <v>0.11762565543349535</v>
      </c>
      <c r="AK58" s="156">
        <f>'Taux de recours'!D58-'Taux de recours'!D54</f>
        <v>0.53632625070560636</v>
      </c>
      <c r="AL58" s="152">
        <f>'Taux de recours'!E58-'Taux de recours'!E54</f>
        <v>3.9219129961941324E-2</v>
      </c>
      <c r="AM58" s="144">
        <f>'Taux de recours'!F58-'Taux de recours'!F54</f>
        <v>-3.9686301034018712E-2</v>
      </c>
      <c r="AN58" s="156">
        <f>'Taux de recours'!G58-'Taux de recours'!G54</f>
        <v>-8.2420144120088246E-2</v>
      </c>
      <c r="AO58" s="156">
        <f>'Taux de recours'!H58-'Taux de recours'!H54</f>
        <v>-0.13872338453988498</v>
      </c>
      <c r="AP58" s="152">
        <f>'Taux de recours'!I58-'Taux de recours'!I54</f>
        <v>1.2179874832206172E-2</v>
      </c>
      <c r="AQ58" s="144">
        <f>'Taux de recours'!J58-'Taux de recours'!J54</f>
        <v>0.51652523033516307</v>
      </c>
      <c r="AR58" s="156">
        <f>'Taux de recours'!K58-'Taux de recours'!K54</f>
        <v>1.2515455472914567</v>
      </c>
      <c r="AS58" s="156">
        <f>'Taux de recours'!L58-'Taux de recours'!L54</f>
        <v>-0.76625153060157203</v>
      </c>
      <c r="AT58" s="152">
        <f>'Taux de recours'!M58-'Taux de recours'!M54</f>
        <v>1.5174448571744725</v>
      </c>
      <c r="AU58" s="144">
        <f>'Taux de recours'!N58-'Taux de recours'!N54</f>
        <v>-0.16826254018914066</v>
      </c>
      <c r="AV58" s="156">
        <f>'Taux de recours'!O58-'Taux de recours'!O54</f>
        <v>0.48417359381317304</v>
      </c>
      <c r="AW58" s="156">
        <f>'Taux de recours'!P58-'Taux de recours'!P54</f>
        <v>-1.4649556815282523</v>
      </c>
      <c r="AX58" s="152">
        <f>'Taux de recours'!Q58-'Taux de recours'!Q54</f>
        <v>-4.8061938803908744E-2</v>
      </c>
      <c r="AY58" s="144">
        <f>'Taux de recours'!R58-'Taux de recours'!R54</f>
        <v>5.3395599821037809E-3</v>
      </c>
      <c r="AZ58" s="156">
        <f>'Taux de recours'!S58-'Taux de recours'!S54</f>
        <v>-8.1677343080364118E-2</v>
      </c>
      <c r="BA58" s="156">
        <f>'Taux de recours'!T58-'Taux de recours'!T54</f>
        <v>0.1907495827074559</v>
      </c>
      <c r="BB58" s="152">
        <f>'Taux de recours'!U58-'Taux de recours'!U54</f>
        <v>2.525830136500129E-2</v>
      </c>
      <c r="BC58" s="144">
        <f>'Taux de recours'!V58-'Taux de recours'!V54</f>
        <v>-6.3014951571342515E-2</v>
      </c>
      <c r="BD58" s="156">
        <f>'Taux de recours'!W58-'Taux de recours'!W54</f>
        <v>2.7681550527189458E-2</v>
      </c>
      <c r="BE58" s="156">
        <f>'Taux de recours'!X58-'Taux de recours'!X54</f>
        <v>-6.5283010771224781E-2</v>
      </c>
      <c r="BF58" s="152">
        <f>'Taux de recours'!Y58-'Taux de recours'!Y54</f>
        <v>-5.8016010957959496E-2</v>
      </c>
      <c r="BG58" s="144">
        <f>'Taux de recours'!Z58-'Taux de recours'!Z54</f>
        <v>-1.690763989530919E-2</v>
      </c>
      <c r="BH58" s="156">
        <f>'Taux de recours'!AA58-'Taux de recours'!AA54</f>
        <v>-0.27132969215279212</v>
      </c>
      <c r="BI58" s="156">
        <f>'Taux de recours'!AB58-'Taux de recours'!AB54</f>
        <v>9.8973280027738753E-3</v>
      </c>
      <c r="BJ58" s="152">
        <f>'Taux de recours'!AC58-'Taux de recours'!AC54</f>
        <v>1.0283799665531279E-2</v>
      </c>
      <c r="BK58" s="144">
        <f>'Taux de recours'!AD58-'Taux de recours'!AD54</f>
        <v>-0.21704068637673002</v>
      </c>
      <c r="BL58" s="156">
        <f>'Taux de recours'!AE58-'Taux de recours'!AE54</f>
        <v>-0.7820630666872983</v>
      </c>
      <c r="BM58" s="156">
        <f>'Taux de recours'!AF58-'Taux de recours'!AF54</f>
        <v>-0.67735635900604141</v>
      </c>
      <c r="BN58" s="152">
        <f>'Taux de recours'!AG58-'Taux de recours'!AG54</f>
        <v>-6.0172475386717439E-2</v>
      </c>
    </row>
    <row r="59" spans="1:66" s="148" customFormat="1" x14ac:dyDescent="0.25">
      <c r="A59" s="98" t="str">
        <f>[1]TrimPaca!A66</f>
        <v>T4 2013</v>
      </c>
      <c r="B59" s="143">
        <f>'Taux de recours'!B59-'Taux de recours'!B58</f>
        <v>7.1941408648354965E-3</v>
      </c>
      <c r="C59" s="155">
        <f>'Taux de recours'!C59-'Taux de recours'!C58</f>
        <v>6.2359955914986109E-2</v>
      </c>
      <c r="D59" s="155">
        <f>'Taux de recours'!D59-'Taux de recours'!D58</f>
        <v>-0.40129499673497104</v>
      </c>
      <c r="E59" s="151">
        <f>'Taux de recours'!E59-'Taux de recours'!E58</f>
        <v>7.190742666069605E-2</v>
      </c>
      <c r="F59" s="143">
        <f>'Taux de recours'!F59-'Taux de recours'!F58</f>
        <v>1.2358781893788695E-2</v>
      </c>
      <c r="G59" s="155">
        <f>'Taux de recours'!G59-'Taux de recours'!G58</f>
        <v>5.379856164352681E-2</v>
      </c>
      <c r="H59" s="155">
        <f>'Taux de recours'!H59-'Taux de recours'!H58</f>
        <v>-0.15984364626985226</v>
      </c>
      <c r="I59" s="151">
        <f>'Taux de recours'!I59-'Taux de recours'!I58</f>
        <v>4.6162459252476529E-2</v>
      </c>
      <c r="J59" s="143">
        <f>'Taux de recours'!J59-'Taux de recours'!J58</f>
        <v>-6.474303954709093E-2</v>
      </c>
      <c r="K59" s="155">
        <f>'Taux de recours'!K59-'Taux de recours'!K58</f>
        <v>-0.63623807161970092</v>
      </c>
      <c r="L59" s="155">
        <f>'Taux de recours'!L59-'Taux de recours'!L58</f>
        <v>-1.6701960098467978</v>
      </c>
      <c r="M59" s="151">
        <f>'Taux de recours'!M59-'Taux de recours'!M58</f>
        <v>0.51555147821272973</v>
      </c>
      <c r="N59" s="143">
        <f>'Taux de recours'!N59-'Taux de recours'!N58</f>
        <v>-4.2140507823436701E-2</v>
      </c>
      <c r="O59" s="155">
        <f>'Taux de recours'!O59-'Taux de recours'!O58</f>
        <v>-0.14762922496929409</v>
      </c>
      <c r="P59" s="155">
        <f>'Taux de recours'!P59-'Taux de recours'!P58</f>
        <v>-0.39027450132411001</v>
      </c>
      <c r="Q59" s="151">
        <f>'Taux de recours'!Q59-'Taux de recours'!Q58</f>
        <v>1.6992230826259003E-2</v>
      </c>
      <c r="R59" s="143">
        <f>'Taux de recours'!R59-'Taux de recours'!R58</f>
        <v>-7.460634256552412E-3</v>
      </c>
      <c r="S59" s="155">
        <f>'Taux de recours'!S59-'Taux de recours'!S58</f>
        <v>0.21904161026339786</v>
      </c>
      <c r="T59" s="155">
        <f>'Taux de recours'!T59-'Taux de recours'!T58</f>
        <v>-0.68274097224919306</v>
      </c>
      <c r="U59" s="151">
        <f>'Taux de recours'!U59-'Taux de recours'!U58</f>
        <v>4.1801697928292247E-2</v>
      </c>
      <c r="V59" s="143">
        <f>'Taux de recours'!V59-'Taux de recours'!V58</f>
        <v>-4.038603210588132E-3</v>
      </c>
      <c r="W59" s="155">
        <f>'Taux de recours'!W59-'Taux de recours'!W58</f>
        <v>-4.6682247134858912E-2</v>
      </c>
      <c r="X59" s="155">
        <f>'Taux de recours'!X59-'Taux de recours'!X58</f>
        <v>0.21049587203323306</v>
      </c>
      <c r="Y59" s="151">
        <f>'Taux de recours'!Y59-'Taux de recours'!Y58</f>
        <v>-5.4809969920224244E-3</v>
      </c>
      <c r="Z59" s="143">
        <f>'Taux de recours'!Z59-'Taux de recours'!Z58</f>
        <v>4.177874819797589E-3</v>
      </c>
      <c r="AA59" s="155">
        <f>'Taux de recours'!AA59-'Taux de recours'!AA58</f>
        <v>8.6981640639892444E-2</v>
      </c>
      <c r="AB59" s="155">
        <f>'Taux de recours'!AB59-'Taux de recours'!AB58</f>
        <v>-0.49989637542034693</v>
      </c>
      <c r="AC59" s="151">
        <f>'Taux de recours'!AC59-'Taux de recours'!AC58</f>
        <v>7.8819147113418198E-2</v>
      </c>
      <c r="AD59" s="143">
        <f>'Taux de recours'!AD59-'Taux de recours'!AD58</f>
        <v>0.16265296205163882</v>
      </c>
      <c r="AE59" s="155">
        <f>'Taux de recours'!AE59-'Taux de recours'!AE58</f>
        <v>0.43840058393361048</v>
      </c>
      <c r="AF59" s="155">
        <f>'Taux de recours'!AF59-'Taux de recours'!AF58</f>
        <v>0.70158618808664475</v>
      </c>
      <c r="AG59" s="151">
        <f>'Taux de recours'!AG59-'Taux de recours'!AG58</f>
        <v>0.12457867945601531</v>
      </c>
      <c r="AH59" s="98" t="str">
        <f t="shared" si="0"/>
        <v>T4 2013</v>
      </c>
      <c r="AI59" s="143">
        <f>'Taux de recours'!B59-'Taux de recours'!B55</f>
        <v>0.12038743075025415</v>
      </c>
      <c r="AJ59" s="155">
        <f>'Taux de recours'!C59-'Taux de recours'!C55</f>
        <v>0.44487853352011086</v>
      </c>
      <c r="AK59" s="155">
        <f>'Taux de recours'!D59-'Taux de recours'!D55</f>
        <v>0.46474735992550986</v>
      </c>
      <c r="AL59" s="151">
        <f>'Taux de recours'!E59-'Taux de recours'!E55</f>
        <v>0.10006963119747669</v>
      </c>
      <c r="AM59" s="143">
        <f>'Taux de recours'!F59-'Taux de recours'!F55</f>
        <v>3.9139206074961796E-2</v>
      </c>
      <c r="AN59" s="155">
        <f>'Taux de recours'!G59-'Taux de recours'!G55</f>
        <v>6.1287346351938332E-2</v>
      </c>
      <c r="AO59" s="155">
        <f>'Taux de recours'!H59-'Taux de recours'!H55</f>
        <v>0.28186822011000778</v>
      </c>
      <c r="AP59" s="151">
        <f>'Taux de recours'!I59-'Taux de recours'!I55</f>
        <v>7.1457174926149003E-2</v>
      </c>
      <c r="AQ59" s="143">
        <f>'Taux de recours'!J59-'Taux de recours'!J55</f>
        <v>0.98839958409696882</v>
      </c>
      <c r="AR59" s="155">
        <f>'Taux de recours'!K59-'Taux de recours'!K55</f>
        <v>2.1163776566772246</v>
      </c>
      <c r="AS59" s="155">
        <f>'Taux de recours'!L59-'Taux de recours'!L55</f>
        <v>0.58546036729050144</v>
      </c>
      <c r="AT59" s="151">
        <f>'Taux de recours'!M59-'Taux de recours'!M55</f>
        <v>1.9829633558370281</v>
      </c>
      <c r="AU59" s="143">
        <f>'Taux de recours'!N59-'Taux de recours'!N55</f>
        <v>-0.16110705706155537</v>
      </c>
      <c r="AV59" s="155">
        <f>'Taux de recours'!O59-'Taux de recours'!O55</f>
        <v>0.28581223540914102</v>
      </c>
      <c r="AW59" s="155">
        <f>'Taux de recours'!P59-'Taux de recours'!P55</f>
        <v>-1.4917423744215936</v>
      </c>
      <c r="AX59" s="151">
        <f>'Taux de recours'!Q59-'Taux de recours'!Q55</f>
        <v>2.2351574260277451E-2</v>
      </c>
      <c r="AY59" s="143">
        <f>'Taux de recours'!R59-'Taux de recours'!R55</f>
        <v>2.6817610426476346E-2</v>
      </c>
      <c r="AZ59" s="155">
        <f>'Taux de recours'!S59-'Taux de recours'!S55</f>
        <v>8.3768981566285206E-2</v>
      </c>
      <c r="BA59" s="155">
        <f>'Taux de recours'!T59-'Taux de recours'!T55</f>
        <v>-6.0367620541912359E-2</v>
      </c>
      <c r="BB59" s="151">
        <f>'Taux de recours'!U59-'Taux de recours'!U55</f>
        <v>6.6051763056535484E-2</v>
      </c>
      <c r="BC59" s="143">
        <f>'Taux de recours'!V59-'Taux de recours'!V55</f>
        <v>-2.6039444638215059E-4</v>
      </c>
      <c r="BD59" s="155">
        <f>'Taux de recours'!W59-'Taux de recours'!W55</f>
        <v>6.1566273198014443E-2</v>
      </c>
      <c r="BE59" s="155">
        <f>'Taux de recours'!X59-'Taux de recours'!X55</f>
        <v>0.68574171181670351</v>
      </c>
      <c r="BF59" s="151">
        <f>'Taux de recours'!Y59-'Taux de recours'!Y55</f>
        <v>-3.3033461191479541E-2</v>
      </c>
      <c r="BG59" s="143">
        <f>'Taux de recours'!Z59-'Taux de recours'!Z55</f>
        <v>-2.551155952986095E-2</v>
      </c>
      <c r="BH59" s="155">
        <f>'Taux de recours'!AA59-'Taux de recours'!AA55</f>
        <v>-0.6437262227213334</v>
      </c>
      <c r="BI59" s="155">
        <f>'Taux de recours'!AB59-'Taux de recours'!AB55</f>
        <v>-0.35072812898085282</v>
      </c>
      <c r="BJ59" s="151">
        <f>'Taux de recours'!AC59-'Taux de recours'!AC55</f>
        <v>0.11755088222935406</v>
      </c>
      <c r="BK59" s="143">
        <f>'Taux de recours'!AD59-'Taux de recours'!AD55</f>
        <v>0.11072740346284604</v>
      </c>
      <c r="BL59" s="155">
        <f>'Taux de recours'!AE59-'Taux de recours'!AE55</f>
        <v>0.26219343215069735</v>
      </c>
      <c r="BM59" s="155">
        <f>'Taux de recours'!AF59-'Taux de recours'!AF55</f>
        <v>1.0092546138923701</v>
      </c>
      <c r="BN59" s="151">
        <f>'Taux de recours'!AG59-'Taux de recours'!AG55</f>
        <v>2.0468781783986145E-2</v>
      </c>
    </row>
    <row r="60" spans="1:66" s="148" customFormat="1" x14ac:dyDescent="0.25">
      <c r="A60" s="37" t="str">
        <f>[1]TrimPaca!A67</f>
        <v>T1 2014</v>
      </c>
      <c r="B60" s="144">
        <f>'Taux de recours'!B60-'Taux de recours'!B59</f>
        <v>-2.5111621889223557E-2</v>
      </c>
      <c r="C60" s="156">
        <f>'Taux de recours'!C60-'Taux de recours'!C59</f>
        <v>4.2882446343227798E-2</v>
      </c>
      <c r="D60" s="156">
        <f>'Taux de recours'!D60-'Taux de recours'!D59</f>
        <v>-0.16260479489274537</v>
      </c>
      <c r="E60" s="152">
        <f>'Taux de recours'!E60-'Taux de recours'!E59</f>
        <v>-3.3909664542066453E-2</v>
      </c>
      <c r="F60" s="144">
        <f>'Taux de recours'!F60-'Taux de recours'!F59</f>
        <v>-2.5519330138540131E-2</v>
      </c>
      <c r="G60" s="156">
        <f>'Taux de recours'!G60-'Taux de recours'!G59</f>
        <v>-2.8468429324947309E-2</v>
      </c>
      <c r="H60" s="156">
        <f>'Taux de recours'!H60-'Taux de recours'!H59</f>
        <v>-0.14234331349361362</v>
      </c>
      <c r="I60" s="152">
        <f>'Taux de recours'!I60-'Taux de recours'!I59</f>
        <v>-6.9982449579706341E-3</v>
      </c>
      <c r="J60" s="144">
        <f>'Taux de recours'!J60-'Taux de recours'!J59</f>
        <v>3.6007594803539433E-2</v>
      </c>
      <c r="K60" s="156">
        <f>'Taux de recours'!K60-'Taux de recours'!K59</f>
        <v>0.29169683444080974</v>
      </c>
      <c r="L60" s="156">
        <f>'Taux de recours'!L60-'Taux de recours'!L59</f>
        <v>-0.41378622419682642</v>
      </c>
      <c r="M60" s="152">
        <f>'Taux de recours'!M60-'Taux de recours'!M59</f>
        <v>0.21026927170009779</v>
      </c>
      <c r="N60" s="144">
        <f>'Taux de recours'!N60-'Taux de recours'!N59</f>
        <v>6.9291629295422652E-2</v>
      </c>
      <c r="O60" s="156">
        <f>'Taux de recours'!O60-'Taux de recours'!O59</f>
        <v>-0.60701281570033316</v>
      </c>
      <c r="P60" s="156">
        <f>'Taux de recours'!P60-'Taux de recours'!P59</f>
        <v>0.49824366427122246</v>
      </c>
      <c r="Q60" s="152">
        <f>'Taux de recours'!Q60-'Taux de recours'!Q59</f>
        <v>0.11387816947101248</v>
      </c>
      <c r="R60" s="144">
        <f>'Taux de recours'!R60-'Taux de recours'!R59</f>
        <v>-2.3069018971359156E-2</v>
      </c>
      <c r="S60" s="156">
        <f>'Taux de recours'!S60-'Taux de recours'!S59</f>
        <v>0.23824094092267512</v>
      </c>
      <c r="T60" s="156">
        <f>'Taux de recours'!T60-'Taux de recours'!T59</f>
        <v>-0.70045815770757436</v>
      </c>
      <c r="U60" s="152">
        <f>'Taux de recours'!U60-'Taux de recours'!U59</f>
        <v>2.4231348546627007E-2</v>
      </c>
      <c r="V60" s="144">
        <f>'Taux de recours'!V60-'Taux de recours'!V59</f>
        <v>-1.538285450935728E-2</v>
      </c>
      <c r="W60" s="156">
        <f>'Taux de recours'!W60-'Taux de recours'!W59</f>
        <v>4.3074857915790687E-2</v>
      </c>
      <c r="X60" s="156">
        <f>'Taux de recours'!X60-'Taux de recours'!X59</f>
        <v>4.8107713749503844E-2</v>
      </c>
      <c r="Y60" s="152">
        <f>'Taux de recours'!Y60-'Taux de recours'!Y59</f>
        <v>-2.5737107423524863E-2</v>
      </c>
      <c r="Z60" s="144">
        <f>'Taux de recours'!Z60-'Taux de recours'!Z59</f>
        <v>4.7818810441755843E-2</v>
      </c>
      <c r="AA60" s="156">
        <f>'Taux de recours'!AA60-'Taux de recours'!AA59</f>
        <v>0.20599315636517046</v>
      </c>
      <c r="AB60" s="156">
        <f>'Taux de recours'!AB60-'Taux de recours'!AB59</f>
        <v>0.25489615715514979</v>
      </c>
      <c r="AC60" s="152">
        <f>'Taux de recours'!AC60-'Taux de recours'!AC59</f>
        <v>3.1350065696012397E-2</v>
      </c>
      <c r="AD60" s="144">
        <f>'Taux de recours'!AD60-'Taux de recours'!AD59</f>
        <v>-0.24018490615961641</v>
      </c>
      <c r="AE60" s="156">
        <f>'Taux de recours'!AE60-'Taux de recours'!AE59</f>
        <v>-0.97510163555865237</v>
      </c>
      <c r="AF60" s="156">
        <f>'Taux de recours'!AF60-'Taux de recours'!AF59</f>
        <v>-0.53000384279810042</v>
      </c>
      <c r="AG60" s="152">
        <f>'Taux de recours'!AG60-'Taux de recours'!AG59</f>
        <v>-0.15003517895279828</v>
      </c>
      <c r="AH60" s="37" t="str">
        <f t="shared" si="0"/>
        <v>T1 2014</v>
      </c>
      <c r="AI60" s="144">
        <f>'Taux de recours'!B60-'Taux de recours'!B56</f>
        <v>2.0880963950425269E-2</v>
      </c>
      <c r="AJ60" s="156">
        <f>'Taux de recours'!C60-'Taux de recours'!C56</f>
        <v>0.22492944786142477</v>
      </c>
      <c r="AK60" s="156">
        <f>'Taux de recours'!D60-'Taux de recours'!D56</f>
        <v>-0.10664220874203689</v>
      </c>
      <c r="AL60" s="152">
        <f>'Taux de recours'!E60-'Taux de recours'!E56</f>
        <v>4.1523023428511774E-2</v>
      </c>
      <c r="AM60" s="144">
        <f>'Taux de recours'!F60-'Taux de recours'!F56</f>
        <v>-2.0296378173485508E-2</v>
      </c>
      <c r="AN60" s="156">
        <f>'Taux de recours'!G60-'Taux de recours'!G56</f>
        <v>-1.416888934388183E-3</v>
      </c>
      <c r="AO60" s="156">
        <f>'Taux de recours'!H60-'Taux de recours'!H56</f>
        <v>7.960009653034561E-3</v>
      </c>
      <c r="AP60" s="152">
        <f>'Taux de recours'!I60-'Taux de recours'!I56</f>
        <v>9.0911785033478409E-3</v>
      </c>
      <c r="AQ60" s="144">
        <f>'Taux de recours'!J60-'Taux de recours'!J56</f>
        <v>0.58514511795948732</v>
      </c>
      <c r="AR60" s="156">
        <f>'Taux de recours'!K60-'Taux de recours'!K56</f>
        <v>2.7434463837674521</v>
      </c>
      <c r="AS60" s="156">
        <f>'Taux de recours'!L60-'Taux de recours'!L56</f>
        <v>-1.580005022953582</v>
      </c>
      <c r="AT60" s="152">
        <f>'Taux de recours'!M60-'Taux de recours'!M56</f>
        <v>1.325081960697144</v>
      </c>
      <c r="AU60" s="144">
        <f>'Taux de recours'!N60-'Taux de recours'!N56</f>
        <v>-3.8862095007834663E-2</v>
      </c>
      <c r="AV60" s="156">
        <f>'Taux de recours'!O60-'Taux de recours'!O56</f>
        <v>-0.35970649682877731</v>
      </c>
      <c r="AW60" s="156">
        <f>'Taux de recours'!P60-'Taux de recours'!P56</f>
        <v>-0.15890506506866764</v>
      </c>
      <c r="AX60" s="152">
        <f>'Taux de recours'!Q60-'Taux de recours'!Q56</f>
        <v>3.619999084507497E-2</v>
      </c>
      <c r="AY60" s="144">
        <f>'Taux de recours'!R60-'Taux de recours'!R56</f>
        <v>-0.11453505742257097</v>
      </c>
      <c r="AZ60" s="156">
        <f>'Taux de recours'!S60-'Taux de recours'!S56</f>
        <v>-0.41392833438461629</v>
      </c>
      <c r="BA60" s="156">
        <f>'Taux de recours'!T60-'Taux de recours'!T56</f>
        <v>-1.5298489971243114</v>
      </c>
      <c r="BB60" s="152">
        <f>'Taux de recours'!U60-'Taux de recours'!U56</f>
        <v>8.3110227033072359E-2</v>
      </c>
      <c r="BC60" s="144">
        <f>'Taux de recours'!V60-'Taux de recours'!V56</f>
        <v>-1.5373542415716202E-2</v>
      </c>
      <c r="BD60" s="156">
        <f>'Taux de recours'!W60-'Taux de recours'!W56</f>
        <v>0.13686981371252394</v>
      </c>
      <c r="BE60" s="156">
        <f>'Taux de recours'!X60-'Taux de recours'!X56</f>
        <v>0.75790801172049704</v>
      </c>
      <c r="BF60" s="152">
        <f>'Taux de recours'!Y60-'Taux de recours'!Y56</f>
        <v>-8.7333142570158895E-2</v>
      </c>
      <c r="BG60" s="144">
        <f>'Taux de recours'!Z60-'Taux de recours'!Z56</f>
        <v>6.3295795854574344E-3</v>
      </c>
      <c r="BH60" s="156">
        <f>'Taux de recours'!AA60-'Taux de recours'!AA56</f>
        <v>-9.3605263745128564E-2</v>
      </c>
      <c r="BI60" s="156">
        <f>'Taux de recours'!AB60-'Taux de recours'!AB56</f>
        <v>-0.14573672536922366</v>
      </c>
      <c r="BJ60" s="152">
        <f>'Taux de recours'!AC60-'Taux de recours'!AC56</f>
        <v>5.5692045716699168E-2</v>
      </c>
      <c r="BK60" s="144">
        <f>'Taux de recours'!AD60-'Taux de recours'!AD56</f>
        <v>-6.353794257465406E-2</v>
      </c>
      <c r="BL60" s="156">
        <f>'Taux de recours'!AE60-'Taux de recours'!AE56</f>
        <v>-0.52610391821909896</v>
      </c>
      <c r="BM60" s="156">
        <f>'Taux de recours'!AF60-'Taux de recours'!AF56</f>
        <v>1.1550587939351296</v>
      </c>
      <c r="BN60" s="152">
        <f>'Taux de recours'!AG60-'Taux de recours'!AG56</f>
        <v>-0.15595478375627114</v>
      </c>
    </row>
    <row r="61" spans="1:66" x14ac:dyDescent="0.25">
      <c r="A61" s="37" t="str">
        <f>[1]TrimPaca!A68</f>
        <v>T2 2014</v>
      </c>
      <c r="B61" s="144">
        <f>'Taux de recours'!B61-'Taux de recours'!B60</f>
        <v>4.6456750775433875E-2</v>
      </c>
      <c r="C61" s="156">
        <f>'Taux de recours'!C61-'Taux de recours'!C60</f>
        <v>0.29750283835574542</v>
      </c>
      <c r="D61" s="156">
        <f>'Taux de recours'!D61-'Taux de recours'!D60</f>
        <v>-0.2219099823380315</v>
      </c>
      <c r="E61" s="152">
        <f>'Taux de recours'!E61-'Taux de recours'!E60</f>
        <v>4.0776541542901779E-2</v>
      </c>
      <c r="F61" s="144">
        <f>'Taux de recours'!F61-'Taux de recours'!F60</f>
        <v>-2.8248057325404474E-2</v>
      </c>
      <c r="G61" s="156">
        <f>'Taux de recours'!G61-'Taux de recours'!G60</f>
        <v>-0.16444346449308345</v>
      </c>
      <c r="H61" s="156">
        <f>'Taux de recours'!H61-'Taux de recours'!H60</f>
        <v>-0.54194340708855115</v>
      </c>
      <c r="I61" s="152">
        <f>'Taux de recours'!I61-'Taux de recours'!I60</f>
        <v>5.2097846549974625E-2</v>
      </c>
      <c r="J61" s="144">
        <f>'Taux de recours'!J61-'Taux de recours'!J60</f>
        <v>-0.46801298722451534</v>
      </c>
      <c r="K61" s="156">
        <f>'Taux de recours'!K61-'Taux de recours'!K60</f>
        <v>-1.6734309947232227</v>
      </c>
      <c r="L61" s="156">
        <f>'Taux de recours'!L61-'Taux de recours'!L60</f>
        <v>-2.288923370370842</v>
      </c>
      <c r="M61" s="152">
        <f>'Taux de recours'!M61-'Taux de recours'!M60</f>
        <v>-0.18604645967175726</v>
      </c>
      <c r="N61" s="144">
        <f>'Taux de recours'!N61-'Taux de recours'!N60</f>
        <v>-0.12658387735126597</v>
      </c>
      <c r="O61" s="156">
        <f>'Taux de recours'!O61-'Taux de recours'!O60</f>
        <v>7.2274547392998656E-3</v>
      </c>
      <c r="P61" s="156">
        <f>'Taux de recours'!P61-'Taux de recours'!P60</f>
        <v>-1.0414380792596889</v>
      </c>
      <c r="Q61" s="152">
        <f>'Taux de recours'!Q61-'Taux de recours'!Q60</f>
        <v>-7.2552983473501365E-2</v>
      </c>
      <c r="R61" s="144">
        <f>'Taux de recours'!R61-'Taux de recours'!R60</f>
        <v>-1.8135431095319898E-2</v>
      </c>
      <c r="S61" s="156">
        <f>'Taux de recours'!S61-'Taux de recours'!S60</f>
        <v>-0.18056880475030201</v>
      </c>
      <c r="T61" s="156">
        <f>'Taux de recours'!T61-'Taux de recours'!T60</f>
        <v>-8.4533553216788349E-2</v>
      </c>
      <c r="U61" s="152">
        <f>'Taux de recours'!U61-'Taux de recours'!U60</f>
        <v>1.6516824294120491E-3</v>
      </c>
      <c r="V61" s="144">
        <f>'Taux de recours'!V61-'Taux de recours'!V60</f>
        <v>1.7410499734234364E-2</v>
      </c>
      <c r="W61" s="156">
        <f>'Taux de recours'!W61-'Taux de recours'!W60</f>
        <v>-2.3731881388711074E-3</v>
      </c>
      <c r="X61" s="156">
        <f>'Taux de recours'!X61-'Taux de recours'!X60</f>
        <v>-0.33990404533760277</v>
      </c>
      <c r="Y61" s="152">
        <f>'Taux de recours'!Y61-'Taux de recours'!Y60</f>
        <v>8.6136044787354926E-2</v>
      </c>
      <c r="Z61" s="144">
        <f>'Taux de recours'!Z61-'Taux de recours'!Z60</f>
        <v>-0.10386797913879908</v>
      </c>
      <c r="AA61" s="156">
        <f>'Taux de recours'!AA61-'Taux de recours'!AA60</f>
        <v>-0.32671404506912394</v>
      </c>
      <c r="AB61" s="156">
        <f>'Taux de recours'!AB61-'Taux de recours'!AB60</f>
        <v>-1.0069917098376635</v>
      </c>
      <c r="AC61" s="152">
        <f>'Taux de recours'!AC61-'Taux de recours'!AC60</f>
        <v>1.856312333131438E-2</v>
      </c>
      <c r="AD61" s="144">
        <f>'Taux de recours'!AD61-'Taux de recours'!AD60</f>
        <v>3.2482944092704358E-2</v>
      </c>
      <c r="AE61" s="156">
        <f>'Taux de recours'!AE61-'Taux de recours'!AE60</f>
        <v>-0.18823986537981519</v>
      </c>
      <c r="AF61" s="156">
        <f>'Taux de recours'!AF61-'Taux de recours'!AF60</f>
        <v>-0.60977626664601736</v>
      </c>
      <c r="AG61" s="152">
        <f>'Taux de recours'!AG61-'Taux de recours'!AG60</f>
        <v>0.15371798809769865</v>
      </c>
      <c r="AH61" s="37" t="str">
        <f t="shared" si="0"/>
        <v>T2 2014</v>
      </c>
      <c r="AI61" s="144">
        <f>'Taux de recours'!B61-'Taux de recours'!B57</f>
        <v>8.8039163261162123E-2</v>
      </c>
      <c r="AJ61" s="156">
        <f>'Taux de recours'!C61-'Taux de recours'!C57</f>
        <v>0.54677529856660012</v>
      </c>
      <c r="AK61" s="156">
        <f>'Taux de recours'!D61-'Taux de recours'!D57</f>
        <v>-0.45172362717095726</v>
      </c>
      <c r="AL61" s="152">
        <f>'Taux de recours'!E61-'Taux de recours'!E57</f>
        <v>0.12628763938921783</v>
      </c>
      <c r="AM61" s="144">
        <f>'Taux de recours'!F61-'Taux de recours'!F57</f>
        <v>-5.3620131381574732E-2</v>
      </c>
      <c r="AN61" s="156">
        <f>'Taux de recours'!G61-'Taux de recours'!G57</f>
        <v>-0.2799925291073162</v>
      </c>
      <c r="AO61" s="156">
        <f>'Taux de recours'!H61-'Taux de recours'!H57</f>
        <v>-0.98462281884516578</v>
      </c>
      <c r="AP61" s="152">
        <f>'Taux de recours'!I61-'Taux de recours'!I57</f>
        <v>0.13090499879258499</v>
      </c>
      <c r="AQ61" s="144">
        <f>'Taux de recours'!J61-'Taux de recours'!J57</f>
        <v>-0.19897826228500026</v>
      </c>
      <c r="AR61" s="156">
        <f>'Taux de recours'!K61-'Taux de recours'!K57</f>
        <v>-0.19073929496762787</v>
      </c>
      <c r="AS61" s="156">
        <f>'Taux de recours'!L61-'Taux de recours'!L57</f>
        <v>-5.4572378380433832</v>
      </c>
      <c r="AT61" s="152">
        <f>'Taux de recours'!M61-'Taux de recours'!M57</f>
        <v>1.0200049385019216</v>
      </c>
      <c r="AU61" s="144">
        <f>'Taux de recours'!N61-'Taux de recours'!N57</f>
        <v>-6.169603672097268E-2</v>
      </c>
      <c r="AV61" s="156">
        <f>'Taux de recours'!O61-'Taux de recours'!O57</f>
        <v>-0.40997682966051618</v>
      </c>
      <c r="AW61" s="156">
        <f>'Taux de recours'!P61-'Taux de recours'!P57</f>
        <v>-0.96618244353901961</v>
      </c>
      <c r="AX61" s="152">
        <f>'Taux de recours'!Q61-'Taux de recours'!Q57</f>
        <v>0.14085099690187841</v>
      </c>
      <c r="AY61" s="144">
        <f>'Taux de recours'!R61-'Taux de recours'!R57</f>
        <v>-0.17503212227753173</v>
      </c>
      <c r="AZ61" s="156">
        <f>'Taux de recours'!S61-'Taux de recours'!S57</f>
        <v>-0.22679325875272038</v>
      </c>
      <c r="BA61" s="156">
        <f>'Taux de recours'!T61-'Taux de recours'!T57</f>
        <v>-2.4988459441094655</v>
      </c>
      <c r="BB61" s="152">
        <f>'Taux de recours'!U61-'Taux de recours'!U57</f>
        <v>4.117600489341755E-2</v>
      </c>
      <c r="BC61" s="144">
        <f>'Taux de recours'!V61-'Taux de recours'!V57</f>
        <v>1.0719286738286371E-2</v>
      </c>
      <c r="BD61" s="156">
        <f>'Taux de recours'!W61-'Taux de recours'!W57</f>
        <v>-0.17170935167399737</v>
      </c>
      <c r="BE61" s="156">
        <f>'Taux de recours'!X61-'Taux de recours'!X57</f>
        <v>0.1654217153355404</v>
      </c>
      <c r="BF61" s="152">
        <f>'Taux de recours'!Y61-'Taux de recours'!Y57</f>
        <v>0.11548997318376619</v>
      </c>
      <c r="BG61" s="144">
        <f>'Taux de recours'!Z61-'Taux de recours'!Z57</f>
        <v>-7.749443983318316E-2</v>
      </c>
      <c r="BH61" s="156">
        <f>'Taux de recours'!AA61-'Taux de recours'!AA57</f>
        <v>-0.29494663503798524</v>
      </c>
      <c r="BI61" s="156">
        <f>'Taux de recours'!AB61-'Taux de recours'!AB57</f>
        <v>-1.2650059050655411</v>
      </c>
      <c r="BJ61" s="152">
        <f>'Taux de recours'!AC61-'Taux de recours'!AC57</f>
        <v>0.14708951362944833</v>
      </c>
      <c r="BK61" s="144">
        <f>'Taux de recours'!AD61-'Taux de recours'!AD57</f>
        <v>4.2997473847363743E-3</v>
      </c>
      <c r="BL61" s="156">
        <f>'Taux de recours'!AE61-'Taux de recours'!AE57</f>
        <v>-0.75664786355730218</v>
      </c>
      <c r="BM61" s="156">
        <f>'Taux de recours'!AF61-'Taux de recours'!AF57</f>
        <v>-0.14924607330646289</v>
      </c>
      <c r="BN61" s="152">
        <f>'Taux de recours'!AG61-'Taux de recours'!AG57</f>
        <v>0.15381535916750733</v>
      </c>
    </row>
    <row r="62" spans="1:66" x14ac:dyDescent="0.25">
      <c r="A62" s="37" t="str">
        <f>[1]TrimPaca!A69</f>
        <v>T3 2014</v>
      </c>
      <c r="B62" s="144">
        <f>'Taux de recours'!B62-'Taux de recours'!B61</f>
        <v>-6.3502878934317053E-2</v>
      </c>
      <c r="C62" s="156">
        <f>'Taux de recours'!C62-'Taux de recours'!C61</f>
        <v>-0.16073206585256905</v>
      </c>
      <c r="D62" s="156">
        <f>'Taux de recours'!D62-'Taux de recours'!D61</f>
        <v>-0.28519358852679932</v>
      </c>
      <c r="E62" s="152">
        <f>'Taux de recours'!E62-'Taux de recours'!E61</f>
        <v>-2.8470237094382123E-2</v>
      </c>
      <c r="F62" s="144">
        <f>'Taux de recours'!F62-'Taux de recours'!F61</f>
        <v>-1.8305233574479995E-2</v>
      </c>
      <c r="G62" s="156">
        <f>'Taux de recours'!G62-'Taux de recours'!G61</f>
        <v>7.0873116830055594E-2</v>
      </c>
      <c r="H62" s="156">
        <f>'Taux de recours'!H62-'Taux de recours'!H61</f>
        <v>-0.25575185797045386</v>
      </c>
      <c r="I62" s="152">
        <f>'Taux de recours'!I62-'Taux de recours'!I61</f>
        <v>5.6846179024321319E-3</v>
      </c>
      <c r="J62" s="144">
        <f>'Taux de recours'!J62-'Taux de recours'!J61</f>
        <v>-0.53595919563130545</v>
      </c>
      <c r="K62" s="156">
        <f>'Taux de recours'!K62-'Taux de recours'!K61</f>
        <v>-2.6604739824986385</v>
      </c>
      <c r="L62" s="156">
        <f>'Taux de recours'!L62-'Taux de recours'!L61</f>
        <v>-2.6447021543399973</v>
      </c>
      <c r="M62" s="152">
        <f>'Taux de recours'!M62-'Taux de recours'!M61</f>
        <v>3.5606427626944992E-2</v>
      </c>
      <c r="N62" s="144">
        <f>'Taux de recours'!N62-'Taux de recours'!N61</f>
        <v>0.22416810888435212</v>
      </c>
      <c r="O62" s="156">
        <f>'Taux de recours'!O62-'Taux de recours'!O61</f>
        <v>0.5594024798142998</v>
      </c>
      <c r="P62" s="156">
        <f>'Taux de recours'!P62-'Taux de recours'!P61</f>
        <v>1.6245880075285921</v>
      </c>
      <c r="Q62" s="152">
        <f>'Taux de recours'!Q62-'Taux de recours'!Q61</f>
        <v>0.11981513136914979</v>
      </c>
      <c r="R62" s="144">
        <f>'Taux de recours'!R62-'Taux de recours'!R61</f>
        <v>9.3449670725482825E-3</v>
      </c>
      <c r="S62" s="156">
        <f>'Taux de recours'!S62-'Taux de recours'!S61</f>
        <v>0.19305807200448122</v>
      </c>
      <c r="T62" s="156">
        <f>'Taux de recours'!T62-'Taux de recours'!T61</f>
        <v>9.6590954363533932E-2</v>
      </c>
      <c r="U62" s="152">
        <f>'Taux de recours'!U62-'Taux de recours'!U61</f>
        <v>-1.4760521588624176E-2</v>
      </c>
      <c r="V62" s="144">
        <f>'Taux de recours'!V62-'Taux de recours'!V61</f>
        <v>9.2180504690406728E-3</v>
      </c>
      <c r="W62" s="156">
        <f>'Taux de recours'!W62-'Taux de recours'!W61</f>
        <v>0.25458887818618425</v>
      </c>
      <c r="X62" s="156">
        <f>'Taux de recours'!X62-'Taux de recours'!X61</f>
        <v>-0.38309863121041232</v>
      </c>
      <c r="Y62" s="152">
        <f>'Taux de recours'!Y62-'Taux de recours'!Y61</f>
        <v>4.1350869571232352E-2</v>
      </c>
      <c r="Z62" s="144">
        <f>'Taux de recours'!Z62-'Taux de recours'!Z61</f>
        <v>-8.6689183272157244E-3</v>
      </c>
      <c r="AA62" s="156">
        <f>'Taux de recours'!AA62-'Taux de recours'!AA61</f>
        <v>2.8559085730619493E-2</v>
      </c>
      <c r="AB62" s="156">
        <f>'Taux de recours'!AB62-'Taux de recours'!AB61</f>
        <v>-5.7587699811684878E-2</v>
      </c>
      <c r="AC62" s="152">
        <f>'Taux de recours'!AC62-'Taux de recours'!AC61</f>
        <v>-1.5033370494308862E-2</v>
      </c>
      <c r="AD62" s="144">
        <f>'Taux de recours'!AD62-'Taux de recours'!AD61</f>
        <v>-0.13097303426670104</v>
      </c>
      <c r="AE62" s="156">
        <f>'Taux de recours'!AE62-'Taux de recours'!AE61</f>
        <v>-3.5120680124483883E-2</v>
      </c>
      <c r="AF62" s="156">
        <f>'Taux de recours'!AF62-'Taux de recours'!AF61</f>
        <v>-0.65502124057115907</v>
      </c>
      <c r="AG62" s="152">
        <f>'Taux de recours'!AG62-'Taux de recours'!AG61</f>
        <v>-0.10658120152514239</v>
      </c>
      <c r="AH62" s="37" t="str">
        <f t="shared" si="0"/>
        <v>T3 2014</v>
      </c>
      <c r="AI62" s="144">
        <f>'Taux de recours'!B62-'Taux de recours'!B58</f>
        <v>-3.4963609183271238E-2</v>
      </c>
      <c r="AJ62" s="156">
        <f>'Taux de recours'!C62-'Taux de recours'!C58</f>
        <v>0.24201317476139028</v>
      </c>
      <c r="AK62" s="156">
        <f>'Taux de recours'!D62-'Taux de recours'!D58</f>
        <v>-1.0710033624925472</v>
      </c>
      <c r="AL62" s="152">
        <f>'Taux de recours'!E62-'Taux de recours'!E58</f>
        <v>5.0304066567149253E-2</v>
      </c>
      <c r="AM62" s="144">
        <f>'Taux de recours'!F62-'Taux de recours'!F58</f>
        <v>-5.9713839144635905E-2</v>
      </c>
      <c r="AN62" s="156">
        <f>'Taux de recours'!G62-'Taux de recours'!G58</f>
        <v>-6.8240215344448352E-2</v>
      </c>
      <c r="AO62" s="156">
        <f>'Taux de recours'!H62-'Taux de recours'!H58</f>
        <v>-1.0998822248224709</v>
      </c>
      <c r="AP62" s="152">
        <f>'Taux de recours'!I62-'Taux de recours'!I58</f>
        <v>9.6946678746912651E-2</v>
      </c>
      <c r="AQ62" s="144">
        <f>'Taux de recours'!J62-'Taux de recours'!J58</f>
        <v>-1.0327076275993723</v>
      </c>
      <c r="AR62" s="156">
        <f>'Taux de recours'!K62-'Taux de recours'!K58</f>
        <v>-4.6784462144007524</v>
      </c>
      <c r="AS62" s="156">
        <f>'Taux de recours'!L62-'Taux de recours'!L58</f>
        <v>-7.0176077587544636</v>
      </c>
      <c r="AT62" s="152">
        <f>'Taux de recours'!M62-'Taux de recours'!M58</f>
        <v>0.57538071786801526</v>
      </c>
      <c r="AU62" s="144">
        <f>'Taux de recours'!N62-'Taux de recours'!N58</f>
        <v>0.1247353530050721</v>
      </c>
      <c r="AV62" s="156">
        <f>'Taux de recours'!O62-'Taux de recours'!O58</f>
        <v>-0.18801210611602759</v>
      </c>
      <c r="AW62" s="156">
        <f>'Taux de recours'!P62-'Taux de recours'!P58</f>
        <v>0.69111909121601567</v>
      </c>
      <c r="AX62" s="152">
        <f>'Taux de recours'!Q62-'Taux de recours'!Q58</f>
        <v>0.1781325481929199</v>
      </c>
      <c r="AY62" s="144">
        <f>'Taux de recours'!R62-'Taux de recours'!R58</f>
        <v>-3.9320117250683184E-2</v>
      </c>
      <c r="AZ62" s="156">
        <f>'Taux de recours'!S62-'Taux de recours'!S58</f>
        <v>0.46977181844025218</v>
      </c>
      <c r="BA62" s="156">
        <f>'Taux de recours'!T62-'Taux de recours'!T58</f>
        <v>-1.3711417288100218</v>
      </c>
      <c r="BB62" s="152">
        <f>'Taux de recours'!U62-'Taux de recours'!U58</f>
        <v>5.2924207315707128E-2</v>
      </c>
      <c r="BC62" s="144">
        <f>'Taux de recours'!V62-'Taux de recours'!V58</f>
        <v>7.2070924833296246E-3</v>
      </c>
      <c r="BD62" s="156">
        <f>'Taux de recours'!W62-'Taux de recours'!W58</f>
        <v>0.24860830082824492</v>
      </c>
      <c r="BE62" s="156">
        <f>'Taux de recours'!X62-'Taux de recours'!X58</f>
        <v>-0.46439909076527819</v>
      </c>
      <c r="BF62" s="152">
        <f>'Taux de recours'!Y62-'Taux de recours'!Y58</f>
        <v>9.626880994303999E-2</v>
      </c>
      <c r="BG62" s="144">
        <f>'Taux de recours'!Z62-'Taux de recours'!Z58</f>
        <v>-6.0540212204461374E-2</v>
      </c>
      <c r="BH62" s="156">
        <f>'Taux de recours'!AA62-'Taux de recours'!AA58</f>
        <v>-5.1801623334415403E-3</v>
      </c>
      <c r="BI62" s="156">
        <f>'Taux de recours'!AB62-'Taux de recours'!AB58</f>
        <v>-1.3095796279145455</v>
      </c>
      <c r="BJ62" s="152">
        <f>'Taux de recours'!AC62-'Taux de recours'!AC58</f>
        <v>0.11369896564643611</v>
      </c>
      <c r="BK62" s="144">
        <f>'Taux de recours'!AD62-'Taux de recours'!AD58</f>
        <v>-0.17602203428197427</v>
      </c>
      <c r="BL62" s="156">
        <f>'Taux de recours'!AE62-'Taux de recours'!AE58</f>
        <v>-0.76006159712934096</v>
      </c>
      <c r="BM62" s="156">
        <f>'Taux de recours'!AF62-'Taux de recours'!AF58</f>
        <v>-1.0932151619286321</v>
      </c>
      <c r="BN62" s="152">
        <f>'Taux de recours'!AG62-'Taux de recours'!AG58</f>
        <v>2.1680287075773297E-2</v>
      </c>
    </row>
    <row r="63" spans="1:66" x14ac:dyDescent="0.25">
      <c r="A63" s="98" t="str">
        <f>[1]TrimPaca!A70</f>
        <v>T4 2014</v>
      </c>
      <c r="B63" s="143">
        <f>'Taux de recours'!B63-'Taux de recours'!B62</f>
        <v>3.0142393216094021E-2</v>
      </c>
      <c r="C63" s="155">
        <f>'Taux de recours'!C63-'Taux de recours'!C62</f>
        <v>3.3293634854415721E-2</v>
      </c>
      <c r="D63" s="155">
        <f>'Taux de recours'!D63-'Taux de recours'!D62</f>
        <v>6.2273741392701254E-2</v>
      </c>
      <c r="E63" s="151">
        <f>'Taux de recours'!E63-'Taux de recours'!E62</f>
        <v>6.3206092082105592E-2</v>
      </c>
      <c r="F63" s="143">
        <f>'Taux de recours'!F63-'Taux de recours'!F62</f>
        <v>7.0406186120343772E-2</v>
      </c>
      <c r="G63" s="155">
        <f>'Taux de recours'!G63-'Taux de recours'!G62</f>
        <v>8.185638112678717E-2</v>
      </c>
      <c r="H63" s="155">
        <f>'Taux de recours'!H63-'Taux de recours'!H62</f>
        <v>0.74664306943160774</v>
      </c>
      <c r="I63" s="151">
        <f>'Taux de recours'!I63-'Taux de recours'!I62</f>
        <v>5.7598504981603904E-2</v>
      </c>
      <c r="J63" s="143">
        <f>'Taux de recours'!J63-'Taux de recours'!J62</f>
        <v>0.70469282746925943</v>
      </c>
      <c r="K63" s="155">
        <f>'Taux de recours'!K63-'Taux de recours'!K62</f>
        <v>2.1496840498173686</v>
      </c>
      <c r="L63" s="155">
        <f>'Taux de recours'!L63-'Taux de recours'!L62</f>
        <v>3.7019764205859911</v>
      </c>
      <c r="M63" s="151">
        <f>'Taux de recours'!M63-'Taux de recours'!M62</f>
        <v>0.47246061273639262</v>
      </c>
      <c r="N63" s="143">
        <f>'Taux de recours'!N63-'Taux de recours'!N62</f>
        <v>-1.1885048578150759E-3</v>
      </c>
      <c r="O63" s="155">
        <f>'Taux de recours'!O63-'Taux de recours'!O62</f>
        <v>0.26850826612729373</v>
      </c>
      <c r="P63" s="155">
        <f>'Taux de recours'!P63-'Taux de recours'!P62</f>
        <v>-0.30010907191221126</v>
      </c>
      <c r="Q63" s="151">
        <f>'Taux de recours'!Q63-'Taux de recours'!Q62</f>
        <v>6.5428391349208859E-2</v>
      </c>
      <c r="R63" s="143">
        <f>'Taux de recours'!R63-'Taux de recours'!R62</f>
        <v>2.4809389659866232E-2</v>
      </c>
      <c r="S63" s="155">
        <f>'Taux de recours'!S63-'Taux de recours'!S62</f>
        <v>-0.3688432783201554</v>
      </c>
      <c r="T63" s="155">
        <f>'Taux de recours'!T63-'Taux de recours'!T62</f>
        <v>0.94600738578614685</v>
      </c>
      <c r="U63" s="151">
        <f>'Taux de recours'!U63-'Taux de recours'!U62</f>
        <v>1.4596685146099797E-2</v>
      </c>
      <c r="V63" s="143">
        <f>'Taux de recours'!V63-'Taux de recours'!V62</f>
        <v>2.5310132133308461E-2</v>
      </c>
      <c r="W63" s="155">
        <f>'Taux de recours'!W63-'Taux de recours'!W62</f>
        <v>-7.4788796692195625E-2</v>
      </c>
      <c r="X63" s="155">
        <f>'Taux de recours'!X63-'Taux de recours'!X62</f>
        <v>0.48535355475417319</v>
      </c>
      <c r="Y63" s="151">
        <f>'Taux de recours'!Y63-'Taux de recours'!Y62</f>
        <v>3.1767383597679277E-2</v>
      </c>
      <c r="Z63" s="143">
        <f>'Taux de recours'!Z63-'Taux de recours'!Z62</f>
        <v>0.12671682579442711</v>
      </c>
      <c r="AA63" s="155">
        <f>'Taux de recours'!AA63-'Taux de recours'!AA62</f>
        <v>0.43952889139976747</v>
      </c>
      <c r="AB63" s="155">
        <f>'Taux de recours'!AB63-'Taux de recours'!AB62</f>
        <v>1.2067379952974973</v>
      </c>
      <c r="AC63" s="151">
        <f>'Taux de recours'!AC63-'Taux de recours'!AC62</f>
        <v>4.6804038307335372E-2</v>
      </c>
      <c r="AD63" s="143">
        <f>'Taux de recours'!AD63-'Taux de recours'!AD62</f>
        <v>9.4038054395703785E-2</v>
      </c>
      <c r="AE63" s="155">
        <f>'Taux de recours'!AE63-'Taux de recours'!AE62</f>
        <v>0.31998469237809779</v>
      </c>
      <c r="AF63" s="155">
        <f>'Taux de recours'!AF63-'Taux de recours'!AF62</f>
        <v>-0.10994130902026544</v>
      </c>
      <c r="AG63" s="151">
        <f>'Taux de recours'!AG63-'Taux de recours'!AG62</f>
        <v>0.1945829513216899</v>
      </c>
      <c r="AH63" s="98" t="str">
        <f t="shared" si="0"/>
        <v>T4 2014</v>
      </c>
      <c r="AI63" s="143">
        <f>'Taux de recours'!B63-'Taux de recours'!B59</f>
        <v>-1.2015356832012714E-2</v>
      </c>
      <c r="AJ63" s="155">
        <f>'Taux de recours'!C63-'Taux de recours'!C59</f>
        <v>0.21294685370081989</v>
      </c>
      <c r="AK63" s="155">
        <f>'Taux de recours'!D63-'Taux de recours'!D59</f>
        <v>-0.60743462436487494</v>
      </c>
      <c r="AL63" s="151">
        <f>'Taux de recours'!E63-'Taux de recours'!E59</f>
        <v>4.1602731988558794E-2</v>
      </c>
      <c r="AM63" s="143">
        <f>'Taux de recours'!F63-'Taux de recours'!F59</f>
        <v>-1.666434918080828E-3</v>
      </c>
      <c r="AN63" s="155">
        <f>'Taux de recours'!G63-'Taux de recours'!G59</f>
        <v>-4.0182395861187992E-2</v>
      </c>
      <c r="AO63" s="155">
        <f>'Taux de recours'!H63-'Taux de recours'!H59</f>
        <v>-0.19339550912101089</v>
      </c>
      <c r="AP63" s="151">
        <f>'Taux de recours'!I63-'Taux de recours'!I59</f>
        <v>0.10838272447604003</v>
      </c>
      <c r="AQ63" s="143">
        <f>'Taux de recours'!J63-'Taux de recours'!J59</f>
        <v>-0.26327176058302193</v>
      </c>
      <c r="AR63" s="155">
        <f>'Taux de recours'!K63-'Taux de recours'!K59</f>
        <v>-1.8925240929636828</v>
      </c>
      <c r="AS63" s="155">
        <f>'Taux de recours'!L63-'Taux de recours'!L59</f>
        <v>-1.6454353283216747</v>
      </c>
      <c r="AT63" s="151">
        <f>'Taux de recours'!M63-'Taux de recours'!M59</f>
        <v>0.53228985239167814</v>
      </c>
      <c r="AU63" s="143">
        <f>'Taux de recours'!N63-'Taux de recours'!N59</f>
        <v>0.16568735597069373</v>
      </c>
      <c r="AV63" s="155">
        <f>'Taux de recours'!O63-'Taux de recours'!O59</f>
        <v>0.22812538498056023</v>
      </c>
      <c r="AW63" s="155">
        <f>'Taux de recours'!P63-'Taux de recours'!P59</f>
        <v>0.78128452062791443</v>
      </c>
      <c r="AX63" s="151">
        <f>'Taux de recours'!Q63-'Taux de recours'!Q59</f>
        <v>0.22656870871586976</v>
      </c>
      <c r="AY63" s="143">
        <f>'Taux de recours'!R63-'Taux de recours'!R59</f>
        <v>-7.05009333426454E-3</v>
      </c>
      <c r="AZ63" s="155">
        <f>'Taux de recours'!S63-'Taux de recours'!S59</f>
        <v>-0.11811307014330108</v>
      </c>
      <c r="BA63" s="155">
        <f>'Taux de recours'!T63-'Taux de recours'!T59</f>
        <v>0.25760662922531807</v>
      </c>
      <c r="BB63" s="151">
        <f>'Taux de recours'!U63-'Taux de recours'!U59</f>
        <v>2.5719194533514678E-2</v>
      </c>
      <c r="BC63" s="143">
        <f>'Taux de recours'!V63-'Taux de recours'!V59</f>
        <v>3.6555827827226217E-2</v>
      </c>
      <c r="BD63" s="155">
        <f>'Taux de recours'!W63-'Taux de recours'!W59</f>
        <v>0.22050175127090821</v>
      </c>
      <c r="BE63" s="155">
        <f>'Taux de recours'!X63-'Taux de recours'!X59</f>
        <v>-0.18954140804433806</v>
      </c>
      <c r="BF63" s="151">
        <f>'Taux de recours'!Y63-'Taux de recours'!Y59</f>
        <v>0.13351719053274169</v>
      </c>
      <c r="BG63" s="143">
        <f>'Taux de recours'!Z63-'Taux de recours'!Z59</f>
        <v>6.1998738770168149E-2</v>
      </c>
      <c r="BH63" s="155">
        <f>'Taux de recours'!AA63-'Taux de recours'!AA59</f>
        <v>0.34736708842643349</v>
      </c>
      <c r="BI63" s="155">
        <f>'Taux de recours'!AB63-'Taux de recours'!AB59</f>
        <v>0.39705474280329867</v>
      </c>
      <c r="BJ63" s="151">
        <f>'Taux de recours'!AC63-'Taux de recours'!AC59</f>
        <v>8.1683856840353286E-2</v>
      </c>
      <c r="BK63" s="143">
        <f>'Taux de recours'!AD63-'Taux de recours'!AD59</f>
        <v>-0.2446369419379093</v>
      </c>
      <c r="BL63" s="155">
        <f>'Taux de recours'!AE63-'Taux de recours'!AE59</f>
        <v>-0.87847748868485365</v>
      </c>
      <c r="BM63" s="155">
        <f>'Taux de recours'!AF63-'Taux de recours'!AF59</f>
        <v>-1.9047426590355423</v>
      </c>
      <c r="BN63" s="151">
        <f>'Taux de recours'!AG63-'Taux de recours'!AG59</f>
        <v>9.1684558941447891E-2</v>
      </c>
    </row>
    <row r="64" spans="1:66" x14ac:dyDescent="0.25">
      <c r="A64" s="37" t="str">
        <f>[1]TrimPaca!A71</f>
        <v>T1 2015</v>
      </c>
      <c r="B64" s="144">
        <f>'Taux de recours'!B64-'Taux de recours'!B63</f>
        <v>-3.2163525449973029E-3</v>
      </c>
      <c r="C64" s="156">
        <f>'Taux de recours'!C64-'Taux de recours'!C63</f>
        <v>8.9097982141749021E-2</v>
      </c>
      <c r="D64" s="156">
        <f>'Taux de recours'!D64-'Taux de recours'!D63</f>
        <v>-0.25098267853958056</v>
      </c>
      <c r="E64" s="152">
        <f>'Taux de recours'!E64-'Taux de recours'!E63</f>
        <v>1.2680062114524882E-2</v>
      </c>
      <c r="F64" s="144">
        <f>'Taux de recours'!F64-'Taux de recours'!F63</f>
        <v>-7.3276122584458481E-2</v>
      </c>
      <c r="G64" s="156">
        <f>'Taux de recours'!G64-'Taux de recours'!G63</f>
        <v>-5.2407322474614659E-2</v>
      </c>
      <c r="H64" s="156">
        <f>'Taux de recours'!H64-'Taux de recours'!H63</f>
        <v>-0.68601473183687922</v>
      </c>
      <c r="I64" s="152">
        <f>'Taux de recours'!I64-'Taux de recours'!I63</f>
        <v>-3.4014741013960625E-2</v>
      </c>
      <c r="J64" s="144">
        <f>'Taux de recours'!J64-'Taux de recours'!J63</f>
        <v>-0.13577956398288471</v>
      </c>
      <c r="K64" s="156">
        <f>'Taux de recours'!K64-'Taux de recours'!K63</f>
        <v>-0.56299198763303515</v>
      </c>
      <c r="L64" s="156">
        <f>'Taux de recours'!L64-'Taux de recours'!L63</f>
        <v>1.0621171110418075</v>
      </c>
      <c r="M64" s="152">
        <f>'Taux de recours'!M64-'Taux de recours'!M63</f>
        <v>-0.34545031420288819</v>
      </c>
      <c r="N64" s="144">
        <f>'Taux de recours'!N64-'Taux de recours'!N63</f>
        <v>-2.7556536633819961E-2</v>
      </c>
      <c r="O64" s="156">
        <f>'Taux de recours'!O64-'Taux de recours'!O63</f>
        <v>0.17006524361396425</v>
      </c>
      <c r="P64" s="156">
        <f>'Taux de recours'!P64-'Taux de recours'!P63</f>
        <v>-0.68280146447556245</v>
      </c>
      <c r="Q64" s="152">
        <f>'Taux de recours'!Q64-'Taux de recours'!Q63</f>
        <v>-8.7533854989970683E-3</v>
      </c>
      <c r="R64" s="144">
        <f>'Taux de recours'!R64-'Taux de recours'!R63</f>
        <v>-4.6749397697353645E-2</v>
      </c>
      <c r="S64" s="156">
        <f>'Taux de recours'!S64-'Taux de recours'!S63</f>
        <v>-6.6209796215304095E-2</v>
      </c>
      <c r="T64" s="156">
        <f>'Taux de recours'!T64-'Taux de recours'!T63</f>
        <v>-0.25244869613829568</v>
      </c>
      <c r="U64" s="152">
        <f>'Taux de recours'!U64-'Taux de recours'!U63</f>
        <v>-2.4041889084103651E-2</v>
      </c>
      <c r="V64" s="144">
        <f>'Taux de recours'!V64-'Taux de recours'!V63</f>
        <v>-7.9096305699732028E-2</v>
      </c>
      <c r="W64" s="156">
        <f>'Taux de recours'!W64-'Taux de recours'!W63</f>
        <v>-7.3193245382249472E-2</v>
      </c>
      <c r="X64" s="156">
        <f>'Taux de recours'!X64-'Taux de recours'!X63</f>
        <v>-0.77370152966304317</v>
      </c>
      <c r="Y64" s="152">
        <f>'Taux de recours'!Y64-'Taux de recours'!Y63</f>
        <v>-3.269936584790023E-2</v>
      </c>
      <c r="Z64" s="144">
        <f>'Taux de recours'!Z64-'Taux de recours'!Z63</f>
        <v>-0.1730328687436633</v>
      </c>
      <c r="AA64" s="156">
        <f>'Taux de recours'!AA64-'Taux de recours'!AA63</f>
        <v>-0.41964921257156007</v>
      </c>
      <c r="AB64" s="156">
        <f>'Taux de recours'!AB64-'Taux de recours'!AB63</f>
        <v>-1.6382289728238764</v>
      </c>
      <c r="AC64" s="152">
        <f>'Taux de recours'!AC64-'Taux de recours'!AC63</f>
        <v>-2.0824298489857895E-2</v>
      </c>
      <c r="AD64" s="144">
        <f>'Taux de recours'!AD64-'Taux de recours'!AD63</f>
        <v>6.3646068296523417E-2</v>
      </c>
      <c r="AE64" s="156">
        <f>'Taux de recours'!AE64-'Taux de recours'!AE63</f>
        <v>0.54188286128211605</v>
      </c>
      <c r="AF64" s="156">
        <f>'Taux de recours'!AF64-'Taux de recours'!AF63</f>
        <v>-0.19778961377133442</v>
      </c>
      <c r="AG64" s="152">
        <f>'Taux de recours'!AG64-'Taux de recours'!AG63</f>
        <v>-2.3678310186984408E-2</v>
      </c>
      <c r="AH64" s="37" t="str">
        <f t="shared" si="0"/>
        <v>T1 2015</v>
      </c>
      <c r="AI64" s="144">
        <f>'Taux de recours'!B64-'Taux de recours'!B60</f>
        <v>9.8799125122135401E-3</v>
      </c>
      <c r="AJ64" s="156">
        <f>'Taux de recours'!C64-'Taux de recours'!C60</f>
        <v>0.25916238949934112</v>
      </c>
      <c r="AK64" s="156">
        <f>'Taux de recours'!D64-'Taux de recours'!D60</f>
        <v>-0.69581250801171013</v>
      </c>
      <c r="AL64" s="152">
        <f>'Taux de recours'!E64-'Taux de recours'!E60</f>
        <v>8.8192458645150129E-2</v>
      </c>
      <c r="AM64" s="144">
        <f>'Taux de recours'!F64-'Taux de recours'!F60</f>
        <v>-4.9423227363999178E-2</v>
      </c>
      <c r="AN64" s="156">
        <f>'Taux de recours'!G64-'Taux de recours'!G60</f>
        <v>-6.4121289010855342E-2</v>
      </c>
      <c r="AO64" s="156">
        <f>'Taux de recours'!H64-'Taux de recours'!H60</f>
        <v>-0.73706692746427649</v>
      </c>
      <c r="AP64" s="152">
        <f>'Taux de recours'!I64-'Taux de recours'!I60</f>
        <v>8.1366228420050035E-2</v>
      </c>
      <c r="AQ64" s="144">
        <f>'Taux de recours'!J64-'Taux de recours'!J60</f>
        <v>-0.43505891936944607</v>
      </c>
      <c r="AR64" s="156">
        <f>'Taux de recours'!K64-'Taux de recours'!K60</f>
        <v>-2.7472129150375277</v>
      </c>
      <c r="AS64" s="156">
        <f>'Taux de recours'!L64-'Taux de recours'!L60</f>
        <v>-0.16953199308304079</v>
      </c>
      <c r="AT64" s="152">
        <f>'Taux de recours'!M64-'Taux de recours'!M60</f>
        <v>-2.3429733511307838E-2</v>
      </c>
      <c r="AU64" s="144">
        <f>'Taux de recours'!N64-'Taux de recours'!N60</f>
        <v>6.8839190041451115E-2</v>
      </c>
      <c r="AV64" s="156">
        <f>'Taux de recours'!O64-'Taux de recours'!O60</f>
        <v>1.0052034442948576</v>
      </c>
      <c r="AW64" s="156">
        <f>'Taux de recours'!P64-'Taux de recours'!P60</f>
        <v>-0.39976060811887049</v>
      </c>
      <c r="AX64" s="152">
        <f>'Taux de recours'!Q64-'Taux de recours'!Q60</f>
        <v>0.10393715374586021</v>
      </c>
      <c r="AY64" s="144">
        <f>'Taux de recours'!R64-'Taux de recours'!R60</f>
        <v>-3.0730472060259029E-2</v>
      </c>
      <c r="AZ64" s="156">
        <f>'Taux de recours'!S64-'Taux de recours'!S60</f>
        <v>-0.42256380728128029</v>
      </c>
      <c r="BA64" s="156">
        <f>'Taux de recours'!T64-'Taux de recours'!T60</f>
        <v>0.70561609079459675</v>
      </c>
      <c r="BB64" s="152">
        <f>'Taux de recours'!U64-'Taux de recours'!U60</f>
        <v>-2.2554043097215981E-2</v>
      </c>
      <c r="BC64" s="144">
        <f>'Taux de recours'!V64-'Taux de recours'!V60</f>
        <v>-2.7157623363148531E-2</v>
      </c>
      <c r="BD64" s="156">
        <f>'Taux de recours'!W64-'Taux de recours'!W60</f>
        <v>0.10423364797286805</v>
      </c>
      <c r="BE64" s="156">
        <f>'Taux de recours'!X64-'Taux de recours'!X60</f>
        <v>-1.0113506514568851</v>
      </c>
      <c r="BF64" s="152">
        <f>'Taux de recours'!Y64-'Taux de recours'!Y60</f>
        <v>0.12655493210836632</v>
      </c>
      <c r="BG64" s="144">
        <f>'Taux de recours'!Z64-'Taux de recours'!Z60</f>
        <v>-0.158852940415251</v>
      </c>
      <c r="BH64" s="156">
        <f>'Taux de recours'!AA64-'Taux de recours'!AA60</f>
        <v>-0.27827528051029704</v>
      </c>
      <c r="BI64" s="156">
        <f>'Taux de recours'!AB64-'Taux de recours'!AB60</f>
        <v>-1.4960703871757275</v>
      </c>
      <c r="BJ64" s="152">
        <f>'Taux de recours'!AC64-'Taux de recours'!AC60</f>
        <v>2.9509492654482994E-2</v>
      </c>
      <c r="BK64" s="144">
        <f>'Taux de recours'!AD64-'Taux de recours'!AD60</f>
        <v>5.9194032518230522E-2</v>
      </c>
      <c r="BL64" s="156">
        <f>'Taux de recours'!AE64-'Taux de recours'!AE60</f>
        <v>0.63850700815591477</v>
      </c>
      <c r="BM64" s="156">
        <f>'Taux de recours'!AF64-'Taux de recours'!AF60</f>
        <v>-1.5725284300087763</v>
      </c>
      <c r="BN64" s="152">
        <f>'Taux de recours'!AG64-'Taux de recours'!AG60</f>
        <v>0.21804142770726176</v>
      </c>
    </row>
    <row r="65" spans="1:66" x14ac:dyDescent="0.25">
      <c r="A65" s="37" t="str">
        <f>[1]TrimPaca!A72</f>
        <v>T2 2015</v>
      </c>
      <c r="B65" s="144">
        <f>'Taux de recours'!B65-'Taux de recours'!B64</f>
        <v>8.8693091658543555E-2</v>
      </c>
      <c r="C65" s="156">
        <f>'Taux de recours'!C65-'Taux de recours'!C64</f>
        <v>0.23395082220735564</v>
      </c>
      <c r="D65" s="156">
        <f>'Taux de recours'!D65-'Taux de recours'!D64</f>
        <v>0.33169775320297212</v>
      </c>
      <c r="E65" s="152">
        <f>'Taux de recours'!E65-'Taux de recours'!E64</f>
        <v>7.7303954161870747E-2</v>
      </c>
      <c r="F65" s="144">
        <f>'Taux de recours'!F65-'Taux de recours'!F64</f>
        <v>0.17916613741395437</v>
      </c>
      <c r="G65" s="156">
        <f>'Taux de recours'!G65-'Taux de recours'!G64</f>
        <v>0.26690757475620686</v>
      </c>
      <c r="H65" s="156">
        <f>'Taux de recours'!H65-'Taux de recours'!H64</f>
        <v>1.0947071075083858</v>
      </c>
      <c r="I65" s="152">
        <f>'Taux de recours'!I65-'Taux de recours'!I64</f>
        <v>0.16590371414130667</v>
      </c>
      <c r="J65" s="144">
        <f>'Taux de recours'!J65-'Taux de recours'!J64</f>
        <v>0.27072340079149981</v>
      </c>
      <c r="K65" s="156">
        <f>'Taux de recours'!K65-'Taux de recours'!K64</f>
        <v>1.427191835640512</v>
      </c>
      <c r="L65" s="156">
        <f>'Taux de recours'!L65-'Taux de recours'!L64</f>
        <v>-0.84080193551353943</v>
      </c>
      <c r="M65" s="152">
        <f>'Taux de recours'!M65-'Taux de recours'!M64</f>
        <v>0.4426439104633948</v>
      </c>
      <c r="N65" s="144">
        <f>'Taux de recours'!N65-'Taux de recours'!N64</f>
        <v>8.6202547165256549E-2</v>
      </c>
      <c r="O65" s="156">
        <f>'Taux de recours'!O65-'Taux de recours'!O64</f>
        <v>-6.9974076951961006E-2</v>
      </c>
      <c r="P65" s="156">
        <f>'Taux de recours'!P65-'Taux de recours'!P64</f>
        <v>0.15067342164096775</v>
      </c>
      <c r="Q65" s="152">
        <f>'Taux de recours'!Q65-'Taux de recours'!Q64</f>
        <v>0.2506098761223553</v>
      </c>
      <c r="R65" s="144">
        <f>'Taux de recours'!R65-'Taux de recours'!R64</f>
        <v>0.17585302127164026</v>
      </c>
      <c r="S65" s="156">
        <f>'Taux de recours'!S65-'Taux de recours'!S64</f>
        <v>0.13451550966099113</v>
      </c>
      <c r="T65" s="156">
        <f>'Taux de recours'!T65-'Taux de recours'!T64</f>
        <v>1.4764801740394633</v>
      </c>
      <c r="U65" s="152">
        <f>'Taux de recours'!U65-'Taux de recours'!U64</f>
        <v>0.13046302442231861</v>
      </c>
      <c r="V65" s="144">
        <f>'Taux de recours'!V65-'Taux de recours'!V64</f>
        <v>0.17399466909034089</v>
      </c>
      <c r="W65" s="156">
        <f>'Taux de recours'!W65-'Taux de recours'!W64</f>
        <v>0.21363912741157076</v>
      </c>
      <c r="X65" s="156">
        <f>'Taux de recours'!X65-'Taux de recours'!X64</f>
        <v>1.0024292099950625</v>
      </c>
      <c r="Y65" s="152">
        <f>'Taux de recours'!Y65-'Taux de recours'!Y64</f>
        <v>0.17350642687001661</v>
      </c>
      <c r="Z65" s="144">
        <f>'Taux de recours'!Z65-'Taux de recours'!Z64</f>
        <v>0.30756784072404919</v>
      </c>
      <c r="AA65" s="156">
        <f>'Taux de recours'!AA65-'Taux de recours'!AA64</f>
        <v>0.69317214307752639</v>
      </c>
      <c r="AB65" s="156">
        <f>'Taux de recours'!AB65-'Taux de recours'!AB64</f>
        <v>2.1369051676578845</v>
      </c>
      <c r="AC65" s="152">
        <f>'Taux de recours'!AC65-'Taux de recours'!AC64</f>
        <v>0.21403468704772677</v>
      </c>
      <c r="AD65" s="144">
        <f>'Taux de recours'!AD65-'Taux de recours'!AD64</f>
        <v>-1.6937856611784596E-2</v>
      </c>
      <c r="AE65" s="156">
        <f>'Taux de recours'!AE65-'Taux de recours'!AE64</f>
        <v>-9.8247852290972659E-2</v>
      </c>
      <c r="AF65" s="156">
        <f>'Taux de recours'!AF65-'Taux de recours'!AF64</f>
        <v>-0.15608867869308529</v>
      </c>
      <c r="AG65" s="152">
        <f>'Taux de recours'!AG65-'Taux de recours'!AG64</f>
        <v>5.5334510872507625E-2</v>
      </c>
      <c r="AH65" s="37" t="str">
        <f t="shared" si="0"/>
        <v>T2 2015</v>
      </c>
      <c r="AI65" s="144">
        <f>'Taux de recours'!B65-'Taux de recours'!B61</f>
        <v>5.211625339532322E-2</v>
      </c>
      <c r="AJ65" s="156">
        <f>'Taux de recours'!C65-'Taux de recours'!C61</f>
        <v>0.19561037335095133</v>
      </c>
      <c r="AK65" s="156">
        <f>'Taux de recours'!D65-'Taux de recours'!D61</f>
        <v>-0.14220477247070651</v>
      </c>
      <c r="AL65" s="152">
        <f>'Taux de recours'!E65-'Taux de recours'!E61</f>
        <v>0.1247198712641191</v>
      </c>
      <c r="AM65" s="144">
        <f>'Taux de recours'!F65-'Taux de recours'!F61</f>
        <v>0.15799096737535967</v>
      </c>
      <c r="AN65" s="156">
        <f>'Taux de recours'!G65-'Taux de recours'!G61</f>
        <v>0.36722975023843496</v>
      </c>
      <c r="AO65" s="156">
        <f>'Taux de recours'!H65-'Taux de recours'!H61</f>
        <v>0.89958358713266051</v>
      </c>
      <c r="AP65" s="152">
        <f>'Taux de recours'!I65-'Taux de recours'!I61</f>
        <v>0.19517209601138208</v>
      </c>
      <c r="AQ65" s="144">
        <f>'Taux de recours'!J65-'Taux de recours'!J61</f>
        <v>0.30367746864656908</v>
      </c>
      <c r="AR65" s="156">
        <f>'Taux de recours'!K65-'Taux de recours'!K61</f>
        <v>0.35340991532620691</v>
      </c>
      <c r="AS65" s="156">
        <f>'Taux de recours'!L65-'Taux de recours'!L61</f>
        <v>1.2785894417742618</v>
      </c>
      <c r="AT65" s="152">
        <f>'Taux de recours'!M65-'Taux de recours'!M61</f>
        <v>0.60526063662384422</v>
      </c>
      <c r="AU65" s="144">
        <f>'Taux de recours'!N65-'Taux de recours'!N61</f>
        <v>0.28162561455797364</v>
      </c>
      <c r="AV65" s="156">
        <f>'Taux de recours'!O65-'Taux de recours'!O61</f>
        <v>0.92800191260359677</v>
      </c>
      <c r="AW65" s="156">
        <f>'Taux de recours'!P65-'Taux de recours'!P61</f>
        <v>0.79235089278178616</v>
      </c>
      <c r="AX65" s="152">
        <f>'Taux de recours'!Q65-'Taux de recours'!Q61</f>
        <v>0.42710001334171688</v>
      </c>
      <c r="AY65" s="144">
        <f>'Taux de recours'!R65-'Taux de recours'!R61</f>
        <v>0.16325798030670113</v>
      </c>
      <c r="AZ65" s="156">
        <f>'Taux de recours'!S65-'Taux de recours'!S61</f>
        <v>-0.10747949286998715</v>
      </c>
      <c r="BA65" s="156">
        <f>'Taux de recours'!T65-'Taux de recours'!T61</f>
        <v>2.2666298180508484</v>
      </c>
      <c r="BB65" s="152">
        <f>'Taux de recours'!U65-'Taux de recours'!U61</f>
        <v>0.10625729889569058</v>
      </c>
      <c r="BC65" s="144">
        <f>'Taux de recours'!V65-'Taux de recours'!V61</f>
        <v>0.129426545992958</v>
      </c>
      <c r="BD65" s="156">
        <f>'Taux de recours'!W65-'Taux de recours'!W61</f>
        <v>0.32024596352330992</v>
      </c>
      <c r="BE65" s="156">
        <f>'Taux de recours'!X65-'Taux de recours'!X61</f>
        <v>0.33098260387578016</v>
      </c>
      <c r="BF65" s="152">
        <f>'Taux de recours'!Y65-'Taux de recours'!Y61</f>
        <v>0.213925314191028</v>
      </c>
      <c r="BG65" s="144">
        <f>'Taux de recours'!Z65-'Taux de recours'!Z61</f>
        <v>0.25258287944759727</v>
      </c>
      <c r="BH65" s="156">
        <f>'Taux de recours'!AA65-'Taux de recours'!AA61</f>
        <v>0.74161090763635329</v>
      </c>
      <c r="BI65" s="156">
        <f>'Taux de recours'!AB65-'Taux de recours'!AB61</f>
        <v>1.6478264903198205</v>
      </c>
      <c r="BJ65" s="152">
        <f>'Taux de recours'!AC65-'Taux de recours'!AC61</f>
        <v>0.22498105637089538</v>
      </c>
      <c r="BK65" s="144">
        <f>'Taux de recours'!AD65-'Taux de recours'!AD61</f>
        <v>9.7732318137415675E-3</v>
      </c>
      <c r="BL65" s="156">
        <f>'Taux de recours'!AE65-'Taux de recours'!AE61</f>
        <v>0.72849902124475729</v>
      </c>
      <c r="BM65" s="156">
        <f>'Taux de recours'!AF65-'Taux de recours'!AF61</f>
        <v>-1.1188408420558442</v>
      </c>
      <c r="BN65" s="152">
        <f>'Taux de recours'!AG65-'Taux de recours'!AG61</f>
        <v>0.11965795048207073</v>
      </c>
    </row>
    <row r="66" spans="1:66" x14ac:dyDescent="0.25">
      <c r="A66" s="37" t="str">
        <f>[1]TrimPaca!A73</f>
        <v>T3 2015</v>
      </c>
      <c r="B66" s="144">
        <f>'Taux de recours'!B66-'Taux de recours'!B65</f>
        <v>8.5301984803440423E-2</v>
      </c>
      <c r="C66" s="156">
        <f>'Taux de recours'!C66-'Taux de recours'!C65</f>
        <v>0.2325526617399154</v>
      </c>
      <c r="D66" s="156">
        <f>'Taux de recours'!D66-'Taux de recours'!D65</f>
        <v>0.28891955776833722</v>
      </c>
      <c r="E66" s="152">
        <f>'Taux de recours'!E66-'Taux de recours'!E65</f>
        <v>7.9252377149937159E-2</v>
      </c>
      <c r="F66" s="144">
        <f>'Taux de recours'!F66-'Taux de recours'!F65</f>
        <v>2.3354006752470458E-2</v>
      </c>
      <c r="G66" s="156">
        <f>'Taux de recours'!G66-'Taux de recours'!G65</f>
        <v>-4.0364637229598266E-2</v>
      </c>
      <c r="H66" s="156">
        <f>'Taux de recours'!H66-'Taux de recours'!H65</f>
        <v>-0.14552130593688162</v>
      </c>
      <c r="I66" s="152">
        <f>'Taux de recours'!I66-'Taux de recours'!I65</f>
        <v>7.0476349445017794E-2</v>
      </c>
      <c r="J66" s="144">
        <f>'Taux de recours'!J66-'Taux de recours'!J65</f>
        <v>0.47723358343957223</v>
      </c>
      <c r="K66" s="156">
        <f>'Taux de recours'!K66-'Taux de recours'!K65</f>
        <v>2.2681293770682842E-2</v>
      </c>
      <c r="L66" s="156">
        <f>'Taux de recours'!L66-'Taux de recours'!L65</f>
        <v>3.4748040346696349</v>
      </c>
      <c r="M66" s="152">
        <f>'Taux de recours'!M66-'Taux de recours'!M65</f>
        <v>0.45076038377779515</v>
      </c>
      <c r="N66" s="144">
        <f>'Taux de recours'!N66-'Taux de recours'!N65</f>
        <v>9.6085676154018529E-3</v>
      </c>
      <c r="O66" s="156">
        <f>'Taux de recours'!O66-'Taux de recours'!O65</f>
        <v>-0.79533091682999002</v>
      </c>
      <c r="P66" s="156">
        <f>'Taux de recours'!P66-'Taux de recours'!P65</f>
        <v>0.77761738870748953</v>
      </c>
      <c r="Q66" s="152">
        <f>'Taux de recours'!Q66-'Taux de recours'!Q65</f>
        <v>-5.0710578897423142E-2</v>
      </c>
      <c r="R66" s="144">
        <f>'Taux de recours'!R66-'Taux de recours'!R65</f>
        <v>0.13441127192081637</v>
      </c>
      <c r="S66" s="156">
        <f>'Taux de recours'!S66-'Taux de recours'!S65</f>
        <v>0.41341153442630674</v>
      </c>
      <c r="T66" s="156">
        <f>'Taux de recours'!T66-'Taux de recours'!T65</f>
        <v>1.0223365064539962</v>
      </c>
      <c r="U66" s="152">
        <f>'Taux de recours'!U66-'Taux de recours'!U65</f>
        <v>5.4593222061117386E-2</v>
      </c>
      <c r="V66" s="144">
        <f>'Taux de recours'!V66-'Taux de recours'!V65</f>
        <v>9.4496175222458234E-3</v>
      </c>
      <c r="W66" s="156">
        <f>'Taux de recours'!W66-'Taux de recours'!W65</f>
        <v>-7.9110095925942758E-2</v>
      </c>
      <c r="X66" s="156">
        <f>'Taux de recours'!X66-'Taux de recours'!X65</f>
        <v>-0.41118891696902615</v>
      </c>
      <c r="Y66" s="152">
        <f>'Taux de recours'!Y66-'Taux de recours'!Y65</f>
        <v>8.4700472022279261E-2</v>
      </c>
      <c r="Z66" s="144">
        <f>'Taux de recours'!Z66-'Taux de recours'!Z65</f>
        <v>-0.20135774866622724</v>
      </c>
      <c r="AA66" s="156">
        <f>'Taux de recours'!AA66-'Taux de recours'!AA65</f>
        <v>-0.73273437700109767</v>
      </c>
      <c r="AB66" s="156">
        <f>'Taux de recours'!AB66-'Taux de recours'!AB65</f>
        <v>-1.9459495281508987</v>
      </c>
      <c r="AC66" s="152">
        <f>'Taux de recours'!AC66-'Taux de recours'!AC65</f>
        <v>-4.5429849387552013E-2</v>
      </c>
      <c r="AD66" s="144">
        <f>'Taux de recours'!AD66-'Taux de recours'!AD65</f>
        <v>0.12443706688545175</v>
      </c>
      <c r="AE66" s="156">
        <f>'Taux de recours'!AE66-'Taux de recours'!AE65</f>
        <v>0.30910726897545793</v>
      </c>
      <c r="AF66" s="156">
        <f>'Taux de recours'!AF66-'Taux de recours'!AF65</f>
        <v>0.13301220321726515</v>
      </c>
      <c r="AG66" s="152">
        <f>'Taux de recours'!AG66-'Taux de recours'!AG65</f>
        <v>0.1782012686667267</v>
      </c>
      <c r="AH66" s="37" t="str">
        <f t="shared" si="0"/>
        <v>T3 2015</v>
      </c>
      <c r="AI66" s="144">
        <f>'Taux de recours'!B66-'Taux de recours'!B62</f>
        <v>0.2009211171330807</v>
      </c>
      <c r="AJ66" s="156">
        <f>'Taux de recours'!C66-'Taux de recours'!C62</f>
        <v>0.58889510094343578</v>
      </c>
      <c r="AK66" s="156">
        <f>'Taux de recours'!D66-'Taux de recours'!D62</f>
        <v>0.43190837382443004</v>
      </c>
      <c r="AL66" s="152">
        <f>'Taux de recours'!E66-'Taux de recours'!E62</f>
        <v>0.23244248550843838</v>
      </c>
      <c r="AM66" s="144">
        <f>'Taux de recours'!F66-'Taux de recours'!F62</f>
        <v>0.19965020770231012</v>
      </c>
      <c r="AN66" s="156">
        <f>'Taux de recours'!G66-'Taux de recours'!G62</f>
        <v>0.2559919961787811</v>
      </c>
      <c r="AO66" s="156">
        <f>'Taux de recours'!H66-'Taux de recours'!H62</f>
        <v>1.0098141391662327</v>
      </c>
      <c r="AP66" s="152">
        <f>'Taux de recours'!I66-'Taux de recours'!I62</f>
        <v>0.25996382755396774</v>
      </c>
      <c r="AQ66" s="144">
        <f>'Taux de recours'!J66-'Taux de recours'!J62</f>
        <v>1.3168702477174468</v>
      </c>
      <c r="AR66" s="156">
        <f>'Taux de recours'!K66-'Taux de recours'!K62</f>
        <v>3.0365651915955283</v>
      </c>
      <c r="AS66" s="156">
        <f>'Taux de recours'!L66-'Taux de recours'!L62</f>
        <v>7.3980956307838941</v>
      </c>
      <c r="AT66" s="152">
        <f>'Taux de recours'!M66-'Taux de recours'!M62</f>
        <v>1.0204145927746944</v>
      </c>
      <c r="AU66" s="144">
        <f>'Taux de recours'!N66-'Taux de recours'!N62</f>
        <v>6.7066073289023365E-2</v>
      </c>
      <c r="AV66" s="156">
        <f>'Taux de recours'!O66-'Taux de recours'!O62</f>
        <v>-0.42673148404069305</v>
      </c>
      <c r="AW66" s="156">
        <f>'Taux de recours'!P66-'Taux de recours'!P62</f>
        <v>-5.4619726039316419E-2</v>
      </c>
      <c r="AX66" s="152">
        <f>'Taux de recours'!Q66-'Taux de recours'!Q62</f>
        <v>0.25657430307514395</v>
      </c>
      <c r="AY66" s="144">
        <f>'Taux de recours'!R66-'Taux de recours'!R62</f>
        <v>0.28832428515496922</v>
      </c>
      <c r="AZ66" s="156">
        <f>'Taux de recours'!S66-'Taux de recours'!S62</f>
        <v>0.11287396955183837</v>
      </c>
      <c r="BA66" s="156">
        <f>'Taux de recours'!T66-'Taux de recours'!T62</f>
        <v>3.1923753701413107</v>
      </c>
      <c r="BB66" s="152">
        <f>'Taux de recours'!U66-'Taux de recours'!U62</f>
        <v>0.17561104254543214</v>
      </c>
      <c r="BC66" s="144">
        <f>'Taux de recours'!V66-'Taux de recours'!V62</f>
        <v>0.12965811304616315</v>
      </c>
      <c r="BD66" s="156">
        <f>'Taux de recours'!W66-'Taux de recours'!W62</f>
        <v>-1.3453010588817094E-2</v>
      </c>
      <c r="BE66" s="156">
        <f>'Taux de recours'!X66-'Taux de recours'!X62</f>
        <v>0.30289231811716633</v>
      </c>
      <c r="BF66" s="152">
        <f>'Taux de recours'!Y66-'Taux de recours'!Y62</f>
        <v>0.25727491664207491</v>
      </c>
      <c r="BG66" s="144">
        <f>'Taux de recours'!Z66-'Taux de recours'!Z62</f>
        <v>5.9894049108585756E-2</v>
      </c>
      <c r="BH66" s="156">
        <f>'Taux de recours'!AA66-'Taux de recours'!AA62</f>
        <v>-1.9682555095363874E-2</v>
      </c>
      <c r="BI66" s="156">
        <f>'Taux de recours'!AB66-'Taux de recours'!AB62</f>
        <v>-0.24053533801939331</v>
      </c>
      <c r="BJ66" s="152">
        <f>'Taux de recours'!AC66-'Taux de recours'!AC62</f>
        <v>0.19458457747765223</v>
      </c>
      <c r="BK66" s="144">
        <f>'Taux de recours'!AD66-'Taux de recours'!AD62</f>
        <v>0.26518333296589436</v>
      </c>
      <c r="BL66" s="156">
        <f>'Taux de recours'!AE66-'Taux de recours'!AE62</f>
        <v>1.0727269703446991</v>
      </c>
      <c r="BM66" s="156">
        <f>'Taux de recours'!AF66-'Taux de recours'!AF62</f>
        <v>-0.33080739826742001</v>
      </c>
      <c r="BN66" s="152">
        <f>'Taux de recours'!AG66-'Taux de recours'!AG62</f>
        <v>0.40444042067393982</v>
      </c>
    </row>
    <row r="67" spans="1:66" x14ac:dyDescent="0.25">
      <c r="A67" s="98" t="str">
        <f>[1]TrimPaca!A74</f>
        <v>T4 2015</v>
      </c>
      <c r="B67" s="143">
        <f>'Taux de recours'!B67-'Taux de recours'!B66</f>
        <v>4.8738414438837196E-2</v>
      </c>
      <c r="C67" s="155">
        <f>'Taux de recours'!C67-'Taux de recours'!C66</f>
        <v>0.12219994373132703</v>
      </c>
      <c r="D67" s="155">
        <f>'Taux de recours'!D67-'Taux de recours'!D66</f>
        <v>0.35811638455836725</v>
      </c>
      <c r="E67" s="151">
        <f>'Taux de recours'!E67-'Taux de recours'!E66</f>
        <v>1.6852733819518573E-2</v>
      </c>
      <c r="F67" s="143">
        <f>'Taux de recours'!F67-'Taux de recours'!F66</f>
        <v>2.1931097432720481E-2</v>
      </c>
      <c r="G67" s="155">
        <f>'Taux de recours'!G67-'Taux de recours'!G66</f>
        <v>-6.2448403009494058E-3</v>
      </c>
      <c r="H67" s="155">
        <f>'Taux de recours'!H67-'Taux de recours'!H66</f>
        <v>0.28421043976561755</v>
      </c>
      <c r="I67" s="151">
        <f>'Taux de recours'!I67-'Taux de recours'!I66</f>
        <v>5.5016988376674902E-3</v>
      </c>
      <c r="J67" s="143">
        <f>'Taux de recours'!J67-'Taux de recours'!J66</f>
        <v>0.43953148778414608</v>
      </c>
      <c r="K67" s="155">
        <f>'Taux de recours'!K67-'Taux de recours'!K66</f>
        <v>2.7270295841247272</v>
      </c>
      <c r="L67" s="155">
        <f>'Taux de recours'!L67-'Taux de recours'!L66</f>
        <v>0.46388293593897956</v>
      </c>
      <c r="M67" s="151">
        <f>'Taux de recours'!M67-'Taux de recours'!M66</f>
        <v>0.18352003068181411</v>
      </c>
      <c r="N67" s="143">
        <f>'Taux de recours'!N67-'Taux de recours'!N66</f>
        <v>7.4244024982576207E-2</v>
      </c>
      <c r="O67" s="155">
        <f>'Taux de recours'!O67-'Taux de recours'!O66</f>
        <v>0.43973752275266431</v>
      </c>
      <c r="P67" s="155">
        <f>'Taux de recours'!P67-'Taux de recours'!P66</f>
        <v>0.72405453494564664</v>
      </c>
      <c r="Q67" s="151">
        <f>'Taux de recours'!Q67-'Taux de recours'!Q66</f>
        <v>-1.0845486954273564E-2</v>
      </c>
      <c r="R67" s="143">
        <f>'Taux de recours'!R67-'Taux de recours'!R66</f>
        <v>-2.1007342727190625E-2</v>
      </c>
      <c r="S67" s="155">
        <f>'Taux de recours'!S67-'Taux de recours'!S66</f>
        <v>-0.16169866402528044</v>
      </c>
      <c r="T67" s="155">
        <f>'Taux de recours'!T67-'Taux de recours'!T66</f>
        <v>-0.21220276017323414</v>
      </c>
      <c r="U67" s="151">
        <f>'Taux de recours'!U67-'Taux de recours'!U66</f>
        <v>7.8455929101577393E-3</v>
      </c>
      <c r="V67" s="143">
        <f>'Taux de recours'!V67-'Taux de recours'!V66</f>
        <v>-1.2047372842312498E-2</v>
      </c>
      <c r="W67" s="155">
        <f>'Taux de recours'!W67-'Taux de recours'!W66</f>
        <v>-0.18754833724342479</v>
      </c>
      <c r="X67" s="155">
        <f>'Taux de recours'!X67-'Taux de recours'!X66</f>
        <v>0.4866732462176131</v>
      </c>
      <c r="Y67" s="151">
        <f>'Taux de recours'!Y67-'Taux de recours'!Y66</f>
        <v>-3.1750789410553093E-2</v>
      </c>
      <c r="Z67" s="143">
        <f>'Taux de recours'!Z67-'Taux de recours'!Z66</f>
        <v>7.5845197294281963E-2</v>
      </c>
      <c r="AA67" s="155">
        <f>'Taux de recours'!AA67-'Taux de recours'!AA66</f>
        <v>0.27161154430156076</v>
      </c>
      <c r="AB67" s="155">
        <f>'Taux de recours'!AB67-'Taux de recours'!AB66</f>
        <v>0.4050290966092982</v>
      </c>
      <c r="AC67" s="151">
        <f>'Taux de recours'!AC67-'Taux de recours'!AC66</f>
        <v>4.4669722888010632E-2</v>
      </c>
      <c r="AD67" s="143">
        <f>'Taux de recours'!AD67-'Taux de recours'!AD66</f>
        <v>2.9908256453893056E-2</v>
      </c>
      <c r="AE67" s="155">
        <f>'Taux de recours'!AE67-'Taux de recours'!AE66</f>
        <v>-0.27509849145589094</v>
      </c>
      <c r="AF67" s="155">
        <f>'Taux de recours'!AF67-'Taux de recours'!AF66</f>
        <v>9.4499013510049856E-2</v>
      </c>
      <c r="AG67" s="151">
        <f>'Taux de recours'!AG67-'Taux de recours'!AG66</f>
        <v>6.8086195240478098E-2</v>
      </c>
      <c r="AH67" s="98" t="str">
        <f t="shared" si="0"/>
        <v>T4 2015</v>
      </c>
      <c r="AI67" s="143">
        <f>'Taux de recours'!B67-'Taux de recours'!B63</f>
        <v>0.21951713835582387</v>
      </c>
      <c r="AJ67" s="155">
        <f>'Taux de recours'!C67-'Taux de recours'!C63</f>
        <v>0.67780140982034709</v>
      </c>
      <c r="AK67" s="155">
        <f>'Taux de recours'!D67-'Taux de recours'!D63</f>
        <v>0.72775101699009603</v>
      </c>
      <c r="AL67" s="151">
        <f>'Taux de recours'!E67-'Taux de recours'!E63</f>
        <v>0.18608912724585136</v>
      </c>
      <c r="AM67" s="143">
        <f>'Taux de recours'!F67-'Taux de recours'!F63</f>
        <v>0.15117511901468683</v>
      </c>
      <c r="AN67" s="155">
        <f>'Taux de recours'!G67-'Taux de recours'!G63</f>
        <v>0.16789077475104452</v>
      </c>
      <c r="AO67" s="155">
        <f>'Taux de recours'!H67-'Taux de recours'!H63</f>
        <v>0.54738150950024256</v>
      </c>
      <c r="AP67" s="151">
        <f>'Taux de recours'!I67-'Taux de recours'!I63</f>
        <v>0.20786702141003133</v>
      </c>
      <c r="AQ67" s="143">
        <f>'Taux de recours'!J67-'Taux de recours'!J63</f>
        <v>1.0517089080323334</v>
      </c>
      <c r="AR67" s="155">
        <f>'Taux de recours'!K67-'Taux de recours'!K63</f>
        <v>3.6139107259028869</v>
      </c>
      <c r="AS67" s="155">
        <f>'Taux de recours'!L67-'Taux de recours'!L63</f>
        <v>4.1600021461368826</v>
      </c>
      <c r="AT67" s="151">
        <f>'Taux de recours'!M67-'Taux de recours'!M63</f>
        <v>0.73147401072011586</v>
      </c>
      <c r="AU67" s="143">
        <f>'Taux de recours'!N67-'Taux de recours'!N63</f>
        <v>0.14249860312941465</v>
      </c>
      <c r="AV67" s="155">
        <f>'Taux de recours'!O67-'Taux de recours'!O63</f>
        <v>-0.25550222741532247</v>
      </c>
      <c r="AW67" s="155">
        <f>'Taux de recours'!P67-'Taux de recours'!P63</f>
        <v>0.96954388081854148</v>
      </c>
      <c r="AX67" s="151">
        <f>'Taux de recours'!Q67-'Taux de recours'!Q63</f>
        <v>0.18030042477166153</v>
      </c>
      <c r="AY67" s="143">
        <f>'Taux de recours'!R67-'Taux de recours'!R63</f>
        <v>0.24250755276791236</v>
      </c>
      <c r="AZ67" s="155">
        <f>'Taux de recours'!S67-'Taux de recours'!S63</f>
        <v>0.32001858384671333</v>
      </c>
      <c r="BA67" s="155">
        <f>'Taux de recours'!T67-'Taux de recours'!T63</f>
        <v>2.0341652241819297</v>
      </c>
      <c r="BB67" s="151">
        <f>'Taux de recours'!U67-'Taux de recours'!U63</f>
        <v>0.16885995030949008</v>
      </c>
      <c r="BC67" s="143">
        <f>'Taux de recours'!V67-'Taux de recours'!V63</f>
        <v>9.2300608070542189E-2</v>
      </c>
      <c r="BD67" s="155">
        <f>'Taux de recours'!W67-'Taux de recours'!W63</f>
        <v>-0.12621255114004626</v>
      </c>
      <c r="BE67" s="155">
        <f>'Taux de recours'!X67-'Taux de recours'!X63</f>
        <v>0.30421200958060624</v>
      </c>
      <c r="BF67" s="151">
        <f>'Taux de recours'!Y67-'Taux de recours'!Y63</f>
        <v>0.19375674363384254</v>
      </c>
      <c r="BG67" s="143">
        <f>'Taux de recours'!Z67-'Taux de recours'!Z63</f>
        <v>9.0224206084406067E-3</v>
      </c>
      <c r="BH67" s="155">
        <f>'Taux de recours'!AA67-'Taux de recours'!AA63</f>
        <v>-0.18759990219357059</v>
      </c>
      <c r="BI67" s="155">
        <f>'Taux de recours'!AB67-'Taux de recours'!AB63</f>
        <v>-1.0422442367075924</v>
      </c>
      <c r="BJ67" s="151">
        <f>'Taux de recours'!AC67-'Taux de recours'!AC63</f>
        <v>0.19245026205832749</v>
      </c>
      <c r="BK67" s="143">
        <f>'Taux de recours'!AD67-'Taux de recours'!AD63</f>
        <v>0.20105353502408363</v>
      </c>
      <c r="BL67" s="155">
        <f>'Taux de recours'!AE67-'Taux de recours'!AE63</f>
        <v>0.47764378651071038</v>
      </c>
      <c r="BM67" s="155">
        <f>'Taux de recours'!AF67-'Taux de recours'!AF63</f>
        <v>-0.12636707573710471</v>
      </c>
      <c r="BN67" s="151">
        <f>'Taux de recours'!AG67-'Taux de recours'!AG63</f>
        <v>0.27794366459272801</v>
      </c>
    </row>
    <row r="68" spans="1:66" x14ac:dyDescent="0.25">
      <c r="A68" s="37" t="str">
        <f>[1]TrimPaca!A75</f>
        <v>T1 2016</v>
      </c>
      <c r="B68" s="144">
        <f>'Taux de recours'!B68-'Taux de recours'!B67</f>
        <v>-5.2727849794593773E-3</v>
      </c>
      <c r="C68" s="156">
        <f>'Taux de recours'!C68-'Taux de recours'!C67</f>
        <v>-6.0917821422785678E-3</v>
      </c>
      <c r="D68" s="156">
        <f>'Taux de recours'!D68-'Taux de recours'!D67</f>
        <v>-0.35362483131213818</v>
      </c>
      <c r="E68" s="152">
        <f>'Taux de recours'!E68-'Taux de recours'!E67</f>
        <v>4.8166738994526836E-2</v>
      </c>
      <c r="F68" s="144">
        <f>'Taux de recours'!F68-'Taux de recours'!F67</f>
        <v>3.9117717693420762E-2</v>
      </c>
      <c r="G68" s="156">
        <f>'Taux de recours'!G68-'Taux de recours'!G67</f>
        <v>8.6311100508025262E-3</v>
      </c>
      <c r="H68" s="156">
        <f>'Taux de recours'!H68-'Taux de recours'!H67</f>
        <v>-5.0437434508161516E-3</v>
      </c>
      <c r="I68" s="152">
        <f>'Taux de recours'!I68-'Taux de recours'!I67</f>
        <v>7.4615412686782179E-2</v>
      </c>
      <c r="J68" s="144">
        <f>'Taux de recours'!J68-'Taux de recours'!J67</f>
        <v>-5.4984767624614683E-2</v>
      </c>
      <c r="K68" s="156">
        <f>'Taux de recours'!K68-'Taux de recours'!K67</f>
        <v>-2.4084248347570121</v>
      </c>
      <c r="L68" s="156">
        <f>'Taux de recours'!L68-'Taux de recours'!L67</f>
        <v>1.5880772534050784</v>
      </c>
      <c r="M68" s="152">
        <f>'Taux de recours'!M68-'Taux de recours'!M67</f>
        <v>0.1659423294421245</v>
      </c>
      <c r="N68" s="144">
        <f>'Taux de recours'!N68-'Taux de recours'!N67</f>
        <v>-3.5765873431353734E-2</v>
      </c>
      <c r="O68" s="156">
        <f>'Taux de recours'!O68-'Taux de recours'!O67</f>
        <v>5.2025271875069556E-2</v>
      </c>
      <c r="P68" s="156">
        <f>'Taux de recours'!P68-'Taux de recours'!P67</f>
        <v>-0.775389185796306</v>
      </c>
      <c r="Q68" s="152">
        <f>'Taux de recours'!Q68-'Taux de recours'!Q67</f>
        <v>4.5349036658094199E-2</v>
      </c>
      <c r="R68" s="144">
        <f>'Taux de recours'!R68-'Taux de recours'!R67</f>
        <v>-1.996804730495505E-2</v>
      </c>
      <c r="S68" s="156">
        <f>'Taux de recours'!S68-'Taux de recours'!S67</f>
        <v>-0.31985894407667992</v>
      </c>
      <c r="T68" s="156">
        <f>'Taux de recours'!T68-'Taux de recours'!T67</f>
        <v>-0.20775189133125416</v>
      </c>
      <c r="U68" s="152">
        <f>'Taux de recours'!U68-'Taux de recours'!U67</f>
        <v>2.2793453013954856E-2</v>
      </c>
      <c r="V68" s="144">
        <f>'Taux de recours'!V68-'Taux de recours'!V67</f>
        <v>3.4331425248843583E-2</v>
      </c>
      <c r="W68" s="156">
        <f>'Taux de recours'!W68-'Taux de recours'!W67</f>
        <v>6.5056207933178456E-3</v>
      </c>
      <c r="X68" s="156">
        <f>'Taux de recours'!X68-'Taux de recours'!X67</f>
        <v>-3.5890686195994448E-2</v>
      </c>
      <c r="Y68" s="152">
        <f>'Taux de recours'!Y68-'Taux de recours'!Y67</f>
        <v>8.6993739805022674E-2</v>
      </c>
      <c r="Z68" s="144">
        <f>'Taux de recours'!Z68-'Taux de recours'!Z67</f>
        <v>0.12526633297761713</v>
      </c>
      <c r="AA68" s="156">
        <f>'Taux de recours'!AA68-'Taux de recours'!AA67</f>
        <v>0.71942200306258153</v>
      </c>
      <c r="AB68" s="156">
        <f>'Taux de recours'!AB68-'Taux de recours'!AB67</f>
        <v>0.10884817177688344</v>
      </c>
      <c r="AC68" s="152">
        <f>'Taux de recours'!AC68-'Taux de recours'!AC67</f>
        <v>9.9804256916522061E-2</v>
      </c>
      <c r="AD68" s="144">
        <f>'Taux de recours'!AD68-'Taux de recours'!AD67</f>
        <v>7.466286332719152E-2</v>
      </c>
      <c r="AE68" s="156">
        <f>'Taux de recours'!AE68-'Taux de recours'!AE67</f>
        <v>0.42026280974673469</v>
      </c>
      <c r="AF68" s="156">
        <f>'Taux de recours'!AF68-'Taux de recours'!AF67</f>
        <v>6.0027493199250159E-2</v>
      </c>
      <c r="AG68" s="152">
        <f>'Taux de recours'!AG68-'Taux de recours'!AG67</f>
        <v>8.8788334109835443E-2</v>
      </c>
      <c r="AH68" s="37" t="str">
        <f t="shared" si="0"/>
        <v>T1 2016</v>
      </c>
      <c r="AI68" s="144">
        <f>'Taux de recours'!B68-'Taux de recours'!B64</f>
        <v>0.2174607059213618</v>
      </c>
      <c r="AJ68" s="156">
        <f>'Taux de recours'!C68-'Taux de recours'!C64</f>
        <v>0.5826116455363195</v>
      </c>
      <c r="AK68" s="156">
        <f>'Taux de recours'!D68-'Taux de recours'!D64</f>
        <v>0.62510886421753842</v>
      </c>
      <c r="AL68" s="152">
        <f>'Taux de recours'!E68-'Taux de recours'!E64</f>
        <v>0.22157580412585332</v>
      </c>
      <c r="AM68" s="144">
        <f>'Taux de recours'!F68-'Taux de recours'!F64</f>
        <v>0.26356895929256607</v>
      </c>
      <c r="AN68" s="156">
        <f>'Taux de recours'!G68-'Taux de recours'!G64</f>
        <v>0.22892920727646171</v>
      </c>
      <c r="AO68" s="156">
        <f>'Taux de recours'!H68-'Taux de recours'!H64</f>
        <v>1.2283524978863056</v>
      </c>
      <c r="AP68" s="152">
        <f>'Taux de recours'!I68-'Taux de recours'!I64</f>
        <v>0.31649717511077413</v>
      </c>
      <c r="AQ68" s="144">
        <f>'Taux de recours'!J68-'Taux de recours'!J64</f>
        <v>1.1325037043906034</v>
      </c>
      <c r="AR68" s="156">
        <f>'Taux de recours'!K68-'Taux de recours'!K64</f>
        <v>1.7684778787789099</v>
      </c>
      <c r="AS68" s="156">
        <f>'Taux de recours'!L68-'Taux de recours'!L64</f>
        <v>4.6859622885001535</v>
      </c>
      <c r="AT68" s="152">
        <f>'Taux de recours'!M68-'Taux de recours'!M64</f>
        <v>1.2428666543651286</v>
      </c>
      <c r="AU68" s="144">
        <f>'Taux de recours'!N68-'Taux de recours'!N64</f>
        <v>0.13428926633188087</v>
      </c>
      <c r="AV68" s="156">
        <f>'Taux de recours'!O68-'Taux de recours'!O64</f>
        <v>-0.37354219915421716</v>
      </c>
      <c r="AW68" s="156">
        <f>'Taux de recours'!P68-'Taux de recours'!P64</f>
        <v>0.87695615949779793</v>
      </c>
      <c r="AX68" s="152">
        <f>'Taux de recours'!Q68-'Taux de recours'!Q64</f>
        <v>0.23440284692875279</v>
      </c>
      <c r="AY68" s="144">
        <f>'Taux de recours'!R68-'Taux de recours'!R64</f>
        <v>0.26928890316031096</v>
      </c>
      <c r="AZ68" s="156">
        <f>'Taux de recours'!S68-'Taux de recours'!S64</f>
        <v>6.636943598533751E-2</v>
      </c>
      <c r="BA68" s="156">
        <f>'Taux de recours'!T68-'Taux de recours'!T64</f>
        <v>2.0788620289889712</v>
      </c>
      <c r="BB68" s="152">
        <f>'Taux de recours'!U68-'Taux de recours'!U64</f>
        <v>0.21569529240754859</v>
      </c>
      <c r="BC68" s="144">
        <f>'Taux de recours'!V68-'Taux de recours'!V64</f>
        <v>0.2057283390191178</v>
      </c>
      <c r="BD68" s="156">
        <f>'Taux de recours'!W68-'Taux de recours'!W64</f>
        <v>-4.6513684964478941E-2</v>
      </c>
      <c r="BE68" s="156">
        <f>'Taux de recours'!X68-'Taux de recours'!X64</f>
        <v>1.042022853047655</v>
      </c>
      <c r="BF68" s="152">
        <f>'Taux de recours'!Y68-'Taux de recours'!Y64</f>
        <v>0.31344984928676545</v>
      </c>
      <c r="BG68" s="144">
        <f>'Taux de recours'!Z68-'Taux de recours'!Z64</f>
        <v>0.30732162232972104</v>
      </c>
      <c r="BH68" s="156">
        <f>'Taux de recours'!AA68-'Taux de recours'!AA64</f>
        <v>0.95147131344057101</v>
      </c>
      <c r="BI68" s="156">
        <f>'Taux de recours'!AB68-'Taux de recours'!AB64</f>
        <v>0.70483290789316744</v>
      </c>
      <c r="BJ68" s="152">
        <f>'Taux de recours'!AC68-'Taux de recours'!AC64</f>
        <v>0.31307881746470745</v>
      </c>
      <c r="BK68" s="144">
        <f>'Taux de recours'!AD68-'Taux de recours'!AD64</f>
        <v>0.21207033005475173</v>
      </c>
      <c r="BL68" s="156">
        <f>'Taux de recours'!AE68-'Taux de recours'!AE64</f>
        <v>0.35602373497532902</v>
      </c>
      <c r="BM68" s="156">
        <f>'Taux de recours'!AF68-'Taux de recours'!AF64</f>
        <v>0.13145003123347987</v>
      </c>
      <c r="BN68" s="152">
        <f>'Taux de recours'!AG68-'Taux de recours'!AG64</f>
        <v>0.39041030888954786</v>
      </c>
    </row>
    <row r="69" spans="1:66" x14ac:dyDescent="0.25">
      <c r="A69" s="37" t="str">
        <f>[1]TrimPaca!A76</f>
        <v>T2 2016</v>
      </c>
      <c r="B69" s="144">
        <f>'Taux de recours'!B69-'Taux de recours'!B68</f>
        <v>6.4089014336912609E-2</v>
      </c>
      <c r="C69" s="156">
        <f>'Taux de recours'!C69-'Taux de recours'!C68</f>
        <v>0.16641492847922379</v>
      </c>
      <c r="D69" s="156">
        <f>'Taux de recours'!D69-'Taux de recours'!D68</f>
        <v>0.29946277337424743</v>
      </c>
      <c r="E69" s="152">
        <f>'Taux de recours'!E69-'Taux de recours'!E68</f>
        <v>5.9268767398629851E-2</v>
      </c>
      <c r="F69" s="144">
        <f>'Taux de recours'!F69-'Taux de recours'!F68</f>
        <v>9.0297405205534087E-2</v>
      </c>
      <c r="G69" s="156">
        <f>'Taux de recours'!G69-'Taux de recours'!G68</f>
        <v>0.16671805929945283</v>
      </c>
      <c r="H69" s="156">
        <f>'Taux de recours'!H69-'Taux de recours'!H68</f>
        <v>0.22298607259529035</v>
      </c>
      <c r="I69" s="152">
        <f>'Taux de recours'!I69-'Taux de recours'!I68</f>
        <v>0.13709225208368769</v>
      </c>
      <c r="J69" s="144">
        <f>'Taux de recours'!J69-'Taux de recours'!J68</f>
        <v>1.0651333839010073</v>
      </c>
      <c r="K69" s="156">
        <f>'Taux de recours'!K69-'Taux de recours'!K68</f>
        <v>2.1656278872945816</v>
      </c>
      <c r="L69" s="156">
        <f>'Taux de recours'!L69-'Taux de recours'!L68</f>
        <v>1.678752987721861</v>
      </c>
      <c r="M69" s="152">
        <f>'Taux de recours'!M69-'Taux de recours'!M68</f>
        <v>1.4573871150570197</v>
      </c>
      <c r="N69" s="144">
        <f>'Taux de recours'!N69-'Taux de recours'!N68</f>
        <v>0.13638170775114244</v>
      </c>
      <c r="O69" s="156">
        <f>'Taux de recours'!O69-'Taux de recours'!O68</f>
        <v>0.79175131952548128</v>
      </c>
      <c r="P69" s="156">
        <f>'Taux de recours'!P69-'Taux de recours'!P68</f>
        <v>0.90414251513605937</v>
      </c>
      <c r="Q69" s="152">
        <f>'Taux de recours'!Q69-'Taux de recours'!Q68</f>
        <v>4.8889499252681823E-2</v>
      </c>
      <c r="R69" s="144">
        <f>'Taux de recours'!R69-'Taux de recours'!R68</f>
        <v>2.4057775004382442E-4</v>
      </c>
      <c r="S69" s="156">
        <f>'Taux de recours'!S69-'Taux de recours'!S68</f>
        <v>-9.6291163216744025E-2</v>
      </c>
      <c r="T69" s="156">
        <f>'Taux de recours'!T69-'Taux de recours'!T68</f>
        <v>-0.63581137525645381</v>
      </c>
      <c r="U69" s="152">
        <f>'Taux de recours'!U69-'Taux de recours'!U68</f>
        <v>9.3536072221441113E-2</v>
      </c>
      <c r="V69" s="144">
        <f>'Taux de recours'!V69-'Taux de recours'!V68</f>
        <v>6.1521565654347299E-2</v>
      </c>
      <c r="W69" s="156">
        <f>'Taux de recours'!W69-'Taux de recours'!W68</f>
        <v>4.4070427327138617E-3</v>
      </c>
      <c r="X69" s="156">
        <f>'Taux de recours'!X69-'Taux de recours'!X68</f>
        <v>0.38859216910029559</v>
      </c>
      <c r="Y69" s="152">
        <f>'Taux de recours'!Y69-'Taux de recours'!Y68</f>
        <v>8.7617203273563149E-2</v>
      </c>
      <c r="Z69" s="144">
        <f>'Taux de recours'!Z69-'Taux de recours'!Z68</f>
        <v>0.10530251116566092</v>
      </c>
      <c r="AA69" s="156">
        <f>'Taux de recours'!AA69-'Taux de recours'!AA68</f>
        <v>0.18439721575976353</v>
      </c>
      <c r="AB69" s="156">
        <f>'Taux de recours'!AB69-'Taux de recours'!AB68</f>
        <v>0.25678665893676822</v>
      </c>
      <c r="AC69" s="152">
        <f>'Taux de recours'!AC69-'Taux de recours'!AC68</f>
        <v>0.19157119875465667</v>
      </c>
      <c r="AD69" s="144">
        <f>'Taux de recours'!AD69-'Taux de recours'!AD68</f>
        <v>7.5131629678178768E-2</v>
      </c>
      <c r="AE69" s="156">
        <f>'Taux de recours'!AE69-'Taux de recours'!AE68</f>
        <v>0.44375083824698258</v>
      </c>
      <c r="AF69" s="156">
        <f>'Taux de recours'!AF69-'Taux de recours'!AF68</f>
        <v>0.48211894934613486</v>
      </c>
      <c r="AG69" s="152">
        <f>'Taux de recours'!AG69-'Taux de recours'!AG68</f>
        <v>6.5012178408416776E-2</v>
      </c>
      <c r="AH69" s="37" t="str">
        <f t="shared" si="0"/>
        <v>T2 2016</v>
      </c>
      <c r="AI69" s="144">
        <f>'Taux de recours'!B69-'Taux de recours'!B65</f>
        <v>0.19285662859973085</v>
      </c>
      <c r="AJ69" s="156">
        <f>'Taux de recours'!C69-'Taux de recours'!C65</f>
        <v>0.51507575180818765</v>
      </c>
      <c r="AK69" s="156">
        <f>'Taux de recours'!D69-'Taux de recours'!D65</f>
        <v>0.59287388438881372</v>
      </c>
      <c r="AL69" s="152">
        <f>'Taux de recours'!E69-'Taux de recours'!E65</f>
        <v>0.20354061736261242</v>
      </c>
      <c r="AM69" s="144">
        <f>'Taux de recours'!F69-'Taux de recours'!F65</f>
        <v>0.17470022708414579</v>
      </c>
      <c r="AN69" s="156">
        <f>'Taux de recours'!G69-'Taux de recours'!G65</f>
        <v>0.12873969181970768</v>
      </c>
      <c r="AO69" s="156">
        <f>'Taux de recours'!H69-'Taux de recours'!H65</f>
        <v>0.35663146297321013</v>
      </c>
      <c r="AP69" s="152">
        <f>'Taux de recours'!I69-'Taux de recours'!I65</f>
        <v>0.28768571305315516</v>
      </c>
      <c r="AQ69" s="144">
        <f>'Taux de recours'!J69-'Taux de recours'!J65</f>
        <v>1.9269136875001109</v>
      </c>
      <c r="AR69" s="156">
        <f>'Taux de recours'!K69-'Taux de recours'!K65</f>
        <v>2.5069139304329795</v>
      </c>
      <c r="AS69" s="156">
        <f>'Taux de recours'!L69-'Taux de recours'!L65</f>
        <v>7.2055172117355539</v>
      </c>
      <c r="AT69" s="152">
        <f>'Taux de recours'!M69-'Taux de recours'!M65</f>
        <v>2.2576098589587534</v>
      </c>
      <c r="AU69" s="144">
        <f>'Taux de recours'!N69-'Taux de recours'!N65</f>
        <v>0.18446842691776677</v>
      </c>
      <c r="AV69" s="156">
        <f>'Taux de recours'!O69-'Taux de recours'!O65</f>
        <v>0.48818319732322513</v>
      </c>
      <c r="AW69" s="156">
        <f>'Taux de recours'!P69-'Taux de recours'!P65</f>
        <v>1.6304252529928895</v>
      </c>
      <c r="AX69" s="152">
        <f>'Taux de recours'!Q69-'Taux de recours'!Q65</f>
        <v>3.2682470059079316E-2</v>
      </c>
      <c r="AY69" s="144">
        <f>'Taux de recours'!R69-'Taux de recours'!R65</f>
        <v>9.3676459638714515E-2</v>
      </c>
      <c r="AZ69" s="156">
        <f>'Taux de recours'!S69-'Taux de recours'!S65</f>
        <v>-0.16443723689239764</v>
      </c>
      <c r="BA69" s="156">
        <f>'Taux de recours'!T69-'Taux de recours'!T65</f>
        <v>-3.3429520306945903E-2</v>
      </c>
      <c r="BB69" s="152">
        <f>'Taux de recours'!U69-'Taux de recours'!U65</f>
        <v>0.17876834020667109</v>
      </c>
      <c r="BC69" s="144">
        <f>'Taux de recours'!V69-'Taux de recours'!V65</f>
        <v>9.3255235583124207E-2</v>
      </c>
      <c r="BD69" s="156">
        <f>'Taux de recours'!W69-'Taux de recours'!W65</f>
        <v>-0.25574576964333584</v>
      </c>
      <c r="BE69" s="156">
        <f>'Taux de recours'!X69-'Taux de recours'!X65</f>
        <v>0.42818581215288809</v>
      </c>
      <c r="BF69" s="152">
        <f>'Taux de recours'!Y69-'Taux de recours'!Y65</f>
        <v>0.22756062569031199</v>
      </c>
      <c r="BG69" s="144">
        <f>'Taux de recours'!Z69-'Taux de recours'!Z65</f>
        <v>0.10505629277133277</v>
      </c>
      <c r="BH69" s="156">
        <f>'Taux de recours'!AA69-'Taux de recours'!AA65</f>
        <v>0.44269638612280815</v>
      </c>
      <c r="BI69" s="156">
        <f>'Taux de recours'!AB69-'Taux de recours'!AB65</f>
        <v>-1.1752856008279489</v>
      </c>
      <c r="BJ69" s="152">
        <f>'Taux de recours'!AC69-'Taux de recours'!AC65</f>
        <v>0.29061532917163735</v>
      </c>
      <c r="BK69" s="144">
        <f>'Taux de recours'!AD69-'Taux de recours'!AD65</f>
        <v>0.3041398163447151</v>
      </c>
      <c r="BL69" s="156">
        <f>'Taux de recours'!AE69-'Taux de recours'!AE65</f>
        <v>0.89802242551328426</v>
      </c>
      <c r="BM69" s="156">
        <f>'Taux de recours'!AF69-'Taux de recours'!AF65</f>
        <v>0.76965765927270002</v>
      </c>
      <c r="BN69" s="152">
        <f>'Taux de recours'!AG69-'Taux de recours'!AG65</f>
        <v>0.40008797642545701</v>
      </c>
    </row>
    <row r="70" spans="1:66" x14ac:dyDescent="0.25">
      <c r="A70" s="37" t="str">
        <f>[1]TrimPaca!A77</f>
        <v>T3 2016</v>
      </c>
      <c r="B70" s="144">
        <f>'Taux de recours'!B70-'Taux de recours'!B69</f>
        <v>8.3659262850054983E-2</v>
      </c>
      <c r="C70" s="156">
        <f>'Taux de recours'!C70-'Taux de recours'!C69</f>
        <v>0.1308128875709107</v>
      </c>
      <c r="D70" s="156">
        <f>'Taux de recours'!D70-'Taux de recours'!D69</f>
        <v>0.58657863242394548</v>
      </c>
      <c r="E70" s="152">
        <f>'Taux de recours'!E70-'Taux de recours'!E69</f>
        <v>6.8442632006344706E-2</v>
      </c>
      <c r="F70" s="144">
        <f>'Taux de recours'!F70-'Taux de recours'!F69</f>
        <v>1.8479831346818187E-2</v>
      </c>
      <c r="G70" s="156">
        <f>'Taux de recours'!G70-'Taux de recours'!G69</f>
        <v>-5.1655402138717221E-4</v>
      </c>
      <c r="H70" s="156">
        <f>'Taux de recours'!H70-'Taux de recours'!H69</f>
        <v>0.60470319576048404</v>
      </c>
      <c r="I70" s="152">
        <f>'Taux de recours'!I70-'Taux de recours'!I69</f>
        <v>-3.6604934360717323E-2</v>
      </c>
      <c r="J70" s="144">
        <f>'Taux de recours'!J70-'Taux de recours'!J69</f>
        <v>9.6175933588471096E-2</v>
      </c>
      <c r="K70" s="156">
        <f>'Taux de recours'!K70-'Taux de recours'!K69</f>
        <v>0.7050957939983391</v>
      </c>
      <c r="L70" s="156">
        <f>'Taux de recours'!L70-'Taux de recours'!L69</f>
        <v>0.30854440962907503</v>
      </c>
      <c r="M70" s="152">
        <f>'Taux de recours'!M70-'Taux de recours'!M69</f>
        <v>4.2963621600415891E-3</v>
      </c>
      <c r="N70" s="144">
        <f>'Taux de recours'!N70-'Taux de recours'!N69</f>
        <v>-7.762760547330716E-2</v>
      </c>
      <c r="O70" s="156">
        <f>'Taux de recours'!O70-'Taux de recours'!O69</f>
        <v>-0.45189701931348791</v>
      </c>
      <c r="P70" s="156">
        <f>'Taux de recours'!P70-'Taux de recours'!P69</f>
        <v>-0.44994171211287082</v>
      </c>
      <c r="Q70" s="152">
        <f>'Taux de recours'!Q70-'Taux de recours'!Q69</f>
        <v>2.6288770733615685E-3</v>
      </c>
      <c r="R70" s="144">
        <f>'Taux de recours'!R70-'Taux de recours'!R69</f>
        <v>2.6563965319333027E-2</v>
      </c>
      <c r="S70" s="156">
        <f>'Taux de recours'!S70-'Taux de recours'!S69</f>
        <v>-7.4121934109421694E-2</v>
      </c>
      <c r="T70" s="156">
        <f>'Taux de recours'!T70-'Taux de recours'!T69</f>
        <v>0.99901802187083</v>
      </c>
      <c r="U70" s="152">
        <f>'Taux de recours'!U70-'Taux de recours'!U69</f>
        <v>-6.2239390678719753E-2</v>
      </c>
      <c r="V70" s="144">
        <f>'Taux de recours'!V70-'Taux de recours'!V69</f>
        <v>1.2674589503251177E-2</v>
      </c>
      <c r="W70" s="156">
        <f>'Taux de recours'!W70-'Taux de recours'!W69</f>
        <v>-8.7766353517771734E-2</v>
      </c>
      <c r="X70" s="156">
        <f>'Taux de recours'!X70-'Taux de recours'!X69</f>
        <v>0.49560965346107366</v>
      </c>
      <c r="Y70" s="152">
        <f>'Taux de recours'!Y70-'Taux de recours'!Y69</f>
        <v>-1.0624874531099948E-2</v>
      </c>
      <c r="Z70" s="144">
        <f>'Taux de recours'!Z70-'Taux de recours'!Z69</f>
        <v>7.5845290887621708E-4</v>
      </c>
      <c r="AA70" s="156">
        <f>'Taux de recours'!AA70-'Taux de recours'!AA69</f>
        <v>-8.2575336096137875E-3</v>
      </c>
      <c r="AB70" s="156">
        <f>'Taux de recours'!AB70-'Taux de recours'!AB69</f>
        <v>0.64906989082581656</v>
      </c>
      <c r="AC70" s="152">
        <f>'Taux de recours'!AC70-'Taux de recours'!AC69</f>
        <v>-9.9487208149074746E-2</v>
      </c>
      <c r="AD70" s="144">
        <f>'Taux de recours'!AD70-'Taux de recours'!AD69</f>
        <v>5.3775932524286141E-2</v>
      </c>
      <c r="AE70" s="156">
        <f>'Taux de recours'!AE70-'Taux de recours'!AE69</f>
        <v>0.28914176830682869</v>
      </c>
      <c r="AF70" s="156">
        <f>'Taux de recours'!AF70-'Taux de recours'!AF69</f>
        <v>0.64021194971460194</v>
      </c>
      <c r="AG70" s="152">
        <f>'Taux de recours'!AG70-'Taux de recours'!AG69</f>
        <v>-8.1534410322321449E-3</v>
      </c>
      <c r="AH70" s="37" t="str">
        <f t="shared" si="0"/>
        <v>T3 2016</v>
      </c>
      <c r="AI70" s="144">
        <f>'Taux de recours'!B70-'Taux de recours'!B66</f>
        <v>0.19121390664634541</v>
      </c>
      <c r="AJ70" s="156">
        <f>'Taux de recours'!C70-'Taux de recours'!C66</f>
        <v>0.41333597763918295</v>
      </c>
      <c r="AK70" s="156">
        <f>'Taux de recours'!D70-'Taux de recours'!D66</f>
        <v>0.89053295904442198</v>
      </c>
      <c r="AL70" s="152">
        <f>'Taux de recours'!E70-'Taux de recours'!E66</f>
        <v>0.19273087221901997</v>
      </c>
      <c r="AM70" s="144">
        <f>'Taux de recours'!F70-'Taux de recours'!F66</f>
        <v>0.16982605167849352</v>
      </c>
      <c r="AN70" s="156">
        <f>'Taux de recours'!G70-'Taux de recours'!G66</f>
        <v>0.16858777502791877</v>
      </c>
      <c r="AO70" s="156">
        <f>'Taux de recours'!H70-'Taux de recours'!H66</f>
        <v>1.1068559646705758</v>
      </c>
      <c r="AP70" s="152">
        <f>'Taux de recours'!I70-'Taux de recours'!I66</f>
        <v>0.18060442924742004</v>
      </c>
      <c r="AQ70" s="144">
        <f>'Taux de recours'!J70-'Taux de recours'!J66</f>
        <v>1.5458560376490098</v>
      </c>
      <c r="AR70" s="156">
        <f>'Taux de recours'!K70-'Taux de recours'!K66</f>
        <v>3.1893284306606358</v>
      </c>
      <c r="AS70" s="156">
        <f>'Taux de recours'!L70-'Taux de recours'!L66</f>
        <v>4.039257586694994</v>
      </c>
      <c r="AT70" s="152">
        <f>'Taux de recours'!M70-'Taux de recours'!M66</f>
        <v>1.8111458373409999</v>
      </c>
      <c r="AU70" s="144">
        <f>'Taux de recours'!N70-'Taux de recours'!N66</f>
        <v>9.7232253829057758E-2</v>
      </c>
      <c r="AV70" s="156">
        <f>'Taux de recours'!O70-'Taux de recours'!O66</f>
        <v>0.83161709483972723</v>
      </c>
      <c r="AW70" s="156">
        <f>'Taux de recours'!P70-'Taux de recours'!P66</f>
        <v>0.40286615217252919</v>
      </c>
      <c r="AX70" s="152">
        <f>'Taux de recours'!Q70-'Taux de recours'!Q66</f>
        <v>8.6021926029864026E-2</v>
      </c>
      <c r="AY70" s="144">
        <f>'Taux de recours'!R70-'Taux de recours'!R66</f>
        <v>-1.4170846962768824E-2</v>
      </c>
      <c r="AZ70" s="156">
        <f>'Taux de recours'!S70-'Taux de recours'!S66</f>
        <v>-0.65197070542812607</v>
      </c>
      <c r="BA70" s="156">
        <f>'Taux de recours'!T70-'Taux de recours'!T66</f>
        <v>-5.6748004890112114E-2</v>
      </c>
      <c r="BB70" s="152">
        <f>'Taux de recours'!U70-'Taux de recours'!U66</f>
        <v>6.1935727466833956E-2</v>
      </c>
      <c r="BC70" s="144">
        <f>'Taux de recours'!V70-'Taux de recours'!V66</f>
        <v>9.6480207564129561E-2</v>
      </c>
      <c r="BD70" s="156">
        <f>'Taux de recours'!W70-'Taux de recours'!W66</f>
        <v>-0.26440202723516482</v>
      </c>
      <c r="BE70" s="156">
        <f>'Taux de recours'!X70-'Taux de recours'!X66</f>
        <v>1.3349843825829879</v>
      </c>
      <c r="BF70" s="152">
        <f>'Taux de recours'!Y70-'Taux de recours'!Y66</f>
        <v>0.13223527913693278</v>
      </c>
      <c r="BG70" s="144">
        <f>'Taux de recours'!Z70-'Taux de recours'!Z66</f>
        <v>0.30717249434643623</v>
      </c>
      <c r="BH70" s="156">
        <f>'Taux de recours'!AA70-'Taux de recours'!AA66</f>
        <v>1.167173229514292</v>
      </c>
      <c r="BI70" s="156">
        <f>'Taux de recours'!AB70-'Taux de recours'!AB66</f>
        <v>1.4197338181487664</v>
      </c>
      <c r="BJ70" s="152">
        <f>'Taux de recours'!AC70-'Taux de recours'!AC66</f>
        <v>0.23655797041011462</v>
      </c>
      <c r="BK70" s="144">
        <f>'Taux de recours'!AD70-'Taux de recours'!AD66</f>
        <v>0.23347868198354949</v>
      </c>
      <c r="BL70" s="156">
        <f>'Taux de recours'!AE70-'Taux de recours'!AE66</f>
        <v>0.87805692484465503</v>
      </c>
      <c r="BM70" s="156">
        <f>'Taux de recours'!AF70-'Taux de recours'!AF66</f>
        <v>1.2768574057700368</v>
      </c>
      <c r="BN70" s="152">
        <f>'Taux de recours'!AG70-'Taux de recours'!AG66</f>
        <v>0.21373326672649817</v>
      </c>
    </row>
    <row r="71" spans="1:66" x14ac:dyDescent="0.25">
      <c r="A71" s="98" t="str">
        <f>[1]TrimPaca!A78</f>
        <v>T4 2016</v>
      </c>
      <c r="B71" s="143">
        <f>'Taux de recours'!B71-'Taux de recours'!B70</f>
        <v>0.10868475995295634</v>
      </c>
      <c r="C71" s="155">
        <f>'Taux de recours'!C71-'Taux de recours'!C70</f>
        <v>0.22788576060961674</v>
      </c>
      <c r="D71" s="155">
        <f>'Taux de recours'!D71-'Taux de recours'!D70</f>
        <v>0.32515209867797168</v>
      </c>
      <c r="E71" s="151">
        <f>'Taux de recours'!E71-'Taux de recours'!E70</f>
        <v>0.1127918599431581</v>
      </c>
      <c r="F71" s="143">
        <f>'Taux de recours'!F71-'Taux de recours'!F70</f>
        <v>0.12193151891399845</v>
      </c>
      <c r="G71" s="155">
        <f>'Taux de recours'!G71-'Taux de recours'!G70</f>
        <v>0.56045463511479898</v>
      </c>
      <c r="H71" s="155">
        <f>'Taux de recours'!H71-'Taux de recours'!H70</f>
        <v>0.5644877018561818</v>
      </c>
      <c r="I71" s="151">
        <f>'Taux de recours'!I71-'Taux de recours'!I70</f>
        <v>5.7087396963481751E-2</v>
      </c>
      <c r="J71" s="143">
        <f>'Taux de recours'!J71-'Taux de recours'!J70</f>
        <v>1.5436713138295186</v>
      </c>
      <c r="K71" s="155">
        <f>'Taux de recours'!K71-'Taux de recours'!K70</f>
        <v>9.9412797656725154</v>
      </c>
      <c r="L71" s="155">
        <f>'Taux de recours'!L71-'Taux de recours'!L70</f>
        <v>0.53865684242249756</v>
      </c>
      <c r="M71" s="151">
        <f>'Taux de recours'!M71-'Taux de recours'!M70</f>
        <v>-8.8982086253810877E-2</v>
      </c>
      <c r="N71" s="143">
        <f>'Taux de recours'!N71-'Taux de recours'!N70</f>
        <v>4.8300696369824925E-2</v>
      </c>
      <c r="O71" s="155">
        <f>'Taux de recours'!O71-'Taux de recours'!O70</f>
        <v>-7.0361863050013351E-2</v>
      </c>
      <c r="P71" s="155">
        <f>'Taux de recours'!P71-'Taux de recours'!P70</f>
        <v>0.43368416867879311</v>
      </c>
      <c r="Q71" s="151">
        <f>'Taux de recours'!Q71-'Taux de recours'!Q70</f>
        <v>5.3646464272793626E-2</v>
      </c>
      <c r="R71" s="143">
        <f>'Taux de recours'!R71-'Taux de recours'!R70</f>
        <v>0.11670428107482644</v>
      </c>
      <c r="S71" s="155">
        <f>'Taux de recours'!S71-'Taux de recours'!S70</f>
        <v>0.19716898775129366</v>
      </c>
      <c r="T71" s="155">
        <f>'Taux de recours'!T71-'Taux de recours'!T70</f>
        <v>0.65144210938462166</v>
      </c>
      <c r="U71" s="151">
        <f>'Taux de recours'!U71-'Taux de recours'!U70</f>
        <v>9.8900193241222345E-2</v>
      </c>
      <c r="V71" s="143">
        <f>'Taux de recours'!V71-'Taux de recours'!V70</f>
        <v>1.1566182432627858E-2</v>
      </c>
      <c r="W71" s="155">
        <f>'Taux de recours'!W71-'Taux de recours'!W70</f>
        <v>-8.9723760621415849E-2</v>
      </c>
      <c r="X71" s="155">
        <f>'Taux de recours'!X71-'Taux de recours'!X70</f>
        <v>0.33775495626371566</v>
      </c>
      <c r="Y71" s="151">
        <f>'Taux de recours'!Y71-'Taux de recours'!Y70</f>
        <v>1.7893462776761737E-2</v>
      </c>
      <c r="Z71" s="143">
        <f>'Taux de recours'!Z71-'Taux de recours'!Z70</f>
        <v>0.24131169817529297</v>
      </c>
      <c r="AA71" s="155">
        <f>'Taux de recours'!AA71-'Taux de recours'!AA70</f>
        <v>0.68588244093333284</v>
      </c>
      <c r="AB71" s="155">
        <f>'Taux de recours'!AB71-'Taux de recours'!AB70</f>
        <v>1.4838639488594758</v>
      </c>
      <c r="AC71" s="151">
        <f>'Taux de recours'!AC71-'Taux de recours'!AC70</f>
        <v>0.17311098642086731</v>
      </c>
      <c r="AD71" s="143">
        <f>'Taux de recours'!AD71-'Taux de recours'!AD70</f>
        <v>-1.3216139917398451E-2</v>
      </c>
      <c r="AE71" s="155">
        <f>'Taux de recours'!AE71-'Taux de recours'!AE70</f>
        <v>0.12755592709779329</v>
      </c>
      <c r="AF71" s="155">
        <f>'Taux de recours'!AF71-'Taux de recours'!AF70</f>
        <v>-0.23897513009568705</v>
      </c>
      <c r="AG71" s="151">
        <f>'Taux de recours'!AG71-'Taux de recours'!AG70</f>
        <v>-3.4550979995314091E-2</v>
      </c>
      <c r="AH71" s="98" t="str">
        <f t="shared" si="0"/>
        <v>T4 2016</v>
      </c>
      <c r="AI71" s="143">
        <f>'Taux de recours'!B71-'Taux de recours'!B67</f>
        <v>0.25116025216046456</v>
      </c>
      <c r="AJ71" s="155">
        <f>'Taux de recours'!C71-'Taux de recours'!C67</f>
        <v>0.51902179451747266</v>
      </c>
      <c r="AK71" s="155">
        <f>'Taux de recours'!D71-'Taux de recours'!D67</f>
        <v>0.85756867316402641</v>
      </c>
      <c r="AL71" s="151">
        <f>'Taux de recours'!E71-'Taux de recours'!E67</f>
        <v>0.2886699983426595</v>
      </c>
      <c r="AM71" s="143">
        <f>'Taux de recours'!F71-'Taux de recours'!F67</f>
        <v>0.26982647315977148</v>
      </c>
      <c r="AN71" s="155">
        <f>'Taux de recours'!G71-'Taux de recours'!G67</f>
        <v>0.73528725044366716</v>
      </c>
      <c r="AO71" s="155">
        <f>'Taux de recours'!H71-'Taux de recours'!H67</f>
        <v>1.38713322676114</v>
      </c>
      <c r="AP71" s="151">
        <f>'Taux de recours'!I71-'Taux de recours'!I67</f>
        <v>0.2321901273732343</v>
      </c>
      <c r="AQ71" s="143">
        <f>'Taux de recours'!J71-'Taux de recours'!J67</f>
        <v>2.6499958636943823</v>
      </c>
      <c r="AR71" s="155">
        <f>'Taux de recours'!K71-'Taux de recours'!K67</f>
        <v>10.403578612208424</v>
      </c>
      <c r="AS71" s="155">
        <f>'Taux de recours'!L71-'Taux de recours'!L67</f>
        <v>4.114031493178512</v>
      </c>
      <c r="AT71" s="151">
        <f>'Taux de recours'!M71-'Taux de recours'!M67</f>
        <v>1.5386437204053749</v>
      </c>
      <c r="AU71" s="143">
        <f>'Taux de recours'!N71-'Taux de recours'!N67</f>
        <v>7.1288925216306476E-2</v>
      </c>
      <c r="AV71" s="155">
        <f>'Taux de recours'!O71-'Taux de recours'!O67</f>
        <v>0.32151770903704957</v>
      </c>
      <c r="AW71" s="155">
        <f>'Taux de recours'!P71-'Taux de recours'!P67</f>
        <v>0.11249578590567566</v>
      </c>
      <c r="AX71" s="151">
        <f>'Taux de recours'!Q71-'Taux de recours'!Q67</f>
        <v>0.15051387725693122</v>
      </c>
      <c r="AY71" s="143">
        <f>'Taux de recours'!R71-'Taux de recours'!R67</f>
        <v>0.12354077683924825</v>
      </c>
      <c r="AZ71" s="155">
        <f>'Taux de recours'!S71-'Taux de recours'!S67</f>
        <v>-0.29310305365155198</v>
      </c>
      <c r="BA71" s="155">
        <f>'Taux de recours'!T71-'Taux de recours'!T67</f>
        <v>0.80689686466774369</v>
      </c>
      <c r="BB71" s="151">
        <f>'Taux de recours'!U71-'Taux de recours'!U67</f>
        <v>0.15299032779789856</v>
      </c>
      <c r="BC71" s="143">
        <f>'Taux de recours'!V71-'Taux de recours'!V67</f>
        <v>0.12009376283906992</v>
      </c>
      <c r="BD71" s="155">
        <f>'Taux de recours'!W71-'Taux de recours'!W67</f>
        <v>-0.16657745061315588</v>
      </c>
      <c r="BE71" s="155">
        <f>'Taux de recours'!X71-'Taux de recours'!X67</f>
        <v>1.1860660926290905</v>
      </c>
      <c r="BF71" s="151">
        <f>'Taux de recours'!Y71-'Taux de recours'!Y67</f>
        <v>0.18187953132424761</v>
      </c>
      <c r="BG71" s="143">
        <f>'Taux de recours'!Z71-'Taux de recours'!Z67</f>
        <v>0.47263899522744723</v>
      </c>
      <c r="BH71" s="155">
        <f>'Taux de recours'!AA71-'Taux de recours'!AA67</f>
        <v>1.5814441261460641</v>
      </c>
      <c r="BI71" s="155">
        <f>'Taux de recours'!AB71-'Taux de recours'!AB67</f>
        <v>2.498568670398944</v>
      </c>
      <c r="BJ71" s="151">
        <f>'Taux de recours'!AC71-'Taux de recours'!AC67</f>
        <v>0.36499923394297129</v>
      </c>
      <c r="BK71" s="143">
        <f>'Taux de recours'!AD71-'Taux de recours'!AD67</f>
        <v>0.19035428561225798</v>
      </c>
      <c r="BL71" s="155">
        <f>'Taux de recours'!AE71-'Taux de recours'!AE67</f>
        <v>1.2807113433983393</v>
      </c>
      <c r="BM71" s="155">
        <f>'Taux de recours'!AF71-'Taux de recours'!AF67</f>
        <v>0.94338326216429991</v>
      </c>
      <c r="BN71" s="151">
        <f>'Taux de recours'!AG71-'Taux de recours'!AG67</f>
        <v>0.11109609149070598</v>
      </c>
    </row>
    <row r="72" spans="1:66" x14ac:dyDescent="0.25">
      <c r="A72" s="37" t="str">
        <f>[1]TrimPaca!A79</f>
        <v>T1 2017</v>
      </c>
      <c r="B72" s="144">
        <f>'Taux de recours'!B72-'Taux de recours'!B71</f>
        <v>0.10239509570276706</v>
      </c>
      <c r="C72" s="156">
        <f>'Taux de recours'!C72-'Taux de recours'!C71</f>
        <v>0.16629362645904777</v>
      </c>
      <c r="D72" s="156">
        <f>'Taux de recours'!D72-'Taux de recours'!D71</f>
        <v>0.474720170074729</v>
      </c>
      <c r="E72" s="152">
        <f>'Taux de recours'!E72-'Taux de recours'!E71</f>
        <v>9.8621038102242764E-2</v>
      </c>
      <c r="F72" s="144">
        <f>'Taux de recours'!F72-'Taux de recours'!F71</f>
        <v>7.306347216526321E-2</v>
      </c>
      <c r="G72" s="156">
        <f>'Taux de recours'!G72-'Taux de recours'!G71</f>
        <v>-0.45364284999184967</v>
      </c>
      <c r="H72" s="156">
        <f>'Taux de recours'!H72-'Taux de recours'!H71</f>
        <v>0.58047497420285055</v>
      </c>
      <c r="I72" s="152">
        <f>'Taux de recours'!I72-'Taux de recours'!I71</f>
        <v>0.1294551090642666</v>
      </c>
      <c r="J72" s="144">
        <f>'Taux de recours'!J72-'Taux de recours'!J71</f>
        <v>-1.6070721258487506</v>
      </c>
      <c r="K72" s="156">
        <f>'Taux de recours'!K72-'Taux de recours'!K71</f>
        <v>-11.445323062390495</v>
      </c>
      <c r="L72" s="156">
        <f>'Taux de recours'!L72-'Taux de recours'!L71</f>
        <v>-2.8611061476655202</v>
      </c>
      <c r="M72" s="152">
        <f>'Taux de recours'!M72-'Taux de recours'!M71</f>
        <v>1.0606830523577484</v>
      </c>
      <c r="N72" s="144">
        <f>'Taux de recours'!N72-'Taux de recours'!N71</f>
        <v>8.9305331220826956E-2</v>
      </c>
      <c r="O72" s="156">
        <f>'Taux de recours'!O72-'Taux de recours'!O71</f>
        <v>0.62726481278881518</v>
      </c>
      <c r="P72" s="156">
        <f>'Taux de recours'!P72-'Taux de recours'!P71</f>
        <v>0.84864432404750545</v>
      </c>
      <c r="Q72" s="152">
        <f>'Taux de recours'!Q72-'Taux de recours'!Q71</f>
        <v>-5.4589037030615906E-2</v>
      </c>
      <c r="R72" s="144">
        <f>'Taux de recours'!R72-'Taux de recours'!R71</f>
        <v>9.3759187926081955E-2</v>
      </c>
      <c r="S72" s="156">
        <f>'Taux de recours'!S72-'Taux de recours'!S71</f>
        <v>-0.32786460386311855</v>
      </c>
      <c r="T72" s="156">
        <f>'Taux de recours'!T72-'Taux de recours'!T71</f>
        <v>0.85330541252518444</v>
      </c>
      <c r="U72" s="152">
        <f>'Taux de recours'!U72-'Taux de recours'!U71</f>
        <v>0.12469813994318035</v>
      </c>
      <c r="V72" s="144">
        <f>'Taux de recours'!V72-'Taux de recours'!V71</f>
        <v>0.13984990618355342</v>
      </c>
      <c r="W72" s="156">
        <f>'Taux de recours'!W72-'Taux de recours'!W71</f>
        <v>0.3143338451420572</v>
      </c>
      <c r="X72" s="156">
        <f>'Taux de recours'!X72-'Taux de recours'!X71</f>
        <v>0.55078758577942288</v>
      </c>
      <c r="Y72" s="152">
        <f>'Taux de recours'!Y72-'Taux de recours'!Y71</f>
        <v>9.8439930242664619E-2</v>
      </c>
      <c r="Z72" s="144">
        <f>'Taux de recours'!Z72-'Taux de recours'!Z71</f>
        <v>7.8102599996306088E-2</v>
      </c>
      <c r="AA72" s="156">
        <f>'Taux de recours'!AA72-'Taux de recours'!AA71</f>
        <v>-0.35223447333773716</v>
      </c>
      <c r="AB72" s="156">
        <f>'Taux de recours'!AB72-'Taux de recours'!AB71</f>
        <v>0.91158886676340423</v>
      </c>
      <c r="AC72" s="152">
        <f>'Taux de recours'!AC72-'Taux de recours'!AC71</f>
        <v>-5.4824444941940609E-2</v>
      </c>
      <c r="AD72" s="144">
        <f>'Taux de recours'!AD72-'Taux de recours'!AD71</f>
        <v>0.22462890026536897</v>
      </c>
      <c r="AE72" s="156">
        <f>'Taux de recours'!AE72-'Taux de recours'!AE71</f>
        <v>0.10541782177342718</v>
      </c>
      <c r="AF72" s="156">
        <f>'Taux de recours'!AF72-'Taux de recours'!AF71</f>
        <v>0.71344237342326178</v>
      </c>
      <c r="AG72" s="152">
        <f>'Taux de recours'!AG72-'Taux de recours'!AG71</f>
        <v>0.37376736716005787</v>
      </c>
      <c r="AH72" s="37" t="str">
        <f t="shared" si="0"/>
        <v>T1 2017</v>
      </c>
      <c r="AI72" s="144">
        <f>'Taux de recours'!B72-'Taux de recours'!B68</f>
        <v>0.35882813284269099</v>
      </c>
      <c r="AJ72" s="156">
        <f>'Taux de recours'!C72-'Taux de recours'!C68</f>
        <v>0.691407203118799</v>
      </c>
      <c r="AK72" s="156">
        <f>'Taux de recours'!D72-'Taux de recours'!D68</f>
        <v>1.6859136745508936</v>
      </c>
      <c r="AL72" s="152">
        <f>'Taux de recours'!E72-'Taux de recours'!E68</f>
        <v>0.33912429745037542</v>
      </c>
      <c r="AM72" s="144">
        <f>'Taux de recours'!F72-'Taux de recours'!F68</f>
        <v>0.30377222763161393</v>
      </c>
      <c r="AN72" s="156">
        <f>'Taux de recours'!G72-'Taux de recours'!G68</f>
        <v>0.27301329040101496</v>
      </c>
      <c r="AO72" s="156">
        <f>'Taux de recours'!H72-'Taux de recours'!H68</f>
        <v>1.9726519444148067</v>
      </c>
      <c r="AP72" s="152">
        <f>'Taux de recours'!I72-'Taux de recours'!I68</f>
        <v>0.28702982375071873</v>
      </c>
      <c r="AQ72" s="144">
        <f>'Taux de recours'!J72-'Taux de recours'!J68</f>
        <v>1.0979085054702464</v>
      </c>
      <c r="AR72" s="156">
        <f>'Taux de recours'!K72-'Taux de recours'!K68</f>
        <v>1.3666803845749413</v>
      </c>
      <c r="AS72" s="156">
        <f>'Taux de recours'!L72-'Taux de recours'!L68</f>
        <v>-0.3351519078920866</v>
      </c>
      <c r="AT72" s="152">
        <f>'Taux de recours'!M72-'Taux de recours'!M68</f>
        <v>2.4333844433209988</v>
      </c>
      <c r="AU72" s="144">
        <f>'Taux de recours'!N72-'Taux de recours'!N68</f>
        <v>0.19636012986848717</v>
      </c>
      <c r="AV72" s="156">
        <f>'Taux de recours'!O72-'Taux de recours'!O68</f>
        <v>0.8967572499507952</v>
      </c>
      <c r="AW72" s="156">
        <f>'Taux de recours'!P72-'Taux de recours'!P68</f>
        <v>1.7365292957494871</v>
      </c>
      <c r="AX72" s="152">
        <f>'Taux de recours'!Q72-'Taux de recours'!Q68</f>
        <v>5.0575803568221112E-2</v>
      </c>
      <c r="AY72" s="144">
        <f>'Taux de recours'!R72-'Taux de recours'!R68</f>
        <v>0.23726801207028525</v>
      </c>
      <c r="AZ72" s="156">
        <f>'Taux de recours'!S72-'Taux de recours'!S68</f>
        <v>-0.30110871343799062</v>
      </c>
      <c r="BA72" s="156">
        <f>'Taux de recours'!T72-'Taux de recours'!T68</f>
        <v>1.8679541685241823</v>
      </c>
      <c r="BB72" s="152">
        <f>'Taux de recours'!U72-'Taux de recours'!U68</f>
        <v>0.25489501472712406</v>
      </c>
      <c r="BC72" s="144">
        <f>'Taux de recours'!V72-'Taux de recours'!V68</f>
        <v>0.22561224377377975</v>
      </c>
      <c r="BD72" s="156">
        <f>'Taux de recours'!W72-'Taux de recours'!W68</f>
        <v>0.14125077373558348</v>
      </c>
      <c r="BE72" s="156">
        <f>'Taux de recours'!X72-'Taux de recours'!X68</f>
        <v>1.7727443646045078</v>
      </c>
      <c r="BF72" s="152">
        <f>'Taux de recours'!Y72-'Taux de recours'!Y68</f>
        <v>0.19332572176188956</v>
      </c>
      <c r="BG72" s="144">
        <f>'Taux de recours'!Z72-'Taux de recours'!Z68</f>
        <v>0.42547526224613619</v>
      </c>
      <c r="BH72" s="156">
        <f>'Taux de recours'!AA72-'Taux de recours'!AA68</f>
        <v>0.50978764974574542</v>
      </c>
      <c r="BI72" s="156">
        <f>'Taux de recours'!AB72-'Taux de recours'!AB68</f>
        <v>3.3013093653854648</v>
      </c>
      <c r="BJ72" s="152">
        <f>'Taux de recours'!AC72-'Taux de recours'!AC68</f>
        <v>0.21037053208450862</v>
      </c>
      <c r="BK72" s="144">
        <f>'Taux de recours'!AD72-'Taux de recours'!AD68</f>
        <v>0.34032032255043543</v>
      </c>
      <c r="BL72" s="156">
        <f>'Taux de recours'!AE72-'Taux de recours'!AE68</f>
        <v>0.96586635542503174</v>
      </c>
      <c r="BM72" s="156">
        <f>'Taux de recours'!AF72-'Taux de recours'!AF68</f>
        <v>1.5967981423883115</v>
      </c>
      <c r="BN72" s="152">
        <f>'Taux de recours'!AG72-'Taux de recours'!AG68</f>
        <v>0.39607512454092841</v>
      </c>
    </row>
    <row r="73" spans="1:66" x14ac:dyDescent="0.25">
      <c r="A73" s="37" t="str">
        <f>[1]TrimPaca!A80</f>
        <v>T2 2017</v>
      </c>
      <c r="B73" s="144">
        <f>'Taux de recours'!B73-'Taux de recours'!B72</f>
        <v>0.13069323302598468</v>
      </c>
      <c r="C73" s="156">
        <f>'Taux de recours'!C73-'Taux de recours'!C72</f>
        <v>0.42826347332830217</v>
      </c>
      <c r="D73" s="156">
        <f>'Taux de recours'!D73-'Taux de recours'!D72</f>
        <v>8.7070510633475706E-2</v>
      </c>
      <c r="E73" s="152">
        <f>'Taux de recours'!E73-'Taux de recours'!E72</f>
        <v>0.12902455881862851</v>
      </c>
      <c r="F73" s="144">
        <f>'Taux de recours'!F73-'Taux de recours'!F72</f>
        <v>7.8711281113929221E-2</v>
      </c>
      <c r="G73" s="156">
        <f>'Taux de recours'!G73-'Taux de recours'!G72</f>
        <v>3.0865819045274634E-2</v>
      </c>
      <c r="H73" s="156">
        <f>'Taux de recours'!H73-'Taux de recours'!H72</f>
        <v>9.4007703750094151E-2</v>
      </c>
      <c r="I73" s="152">
        <f>'Taux de recours'!I73-'Taux de recours'!I72</f>
        <v>0.14178303210708076</v>
      </c>
      <c r="J73" s="144">
        <f>'Taux de recours'!J73-'Taux de recours'!J72</f>
        <v>8.9619044511350943E-2</v>
      </c>
      <c r="K73" s="156">
        <f>'Taux de recours'!K73-'Taux de recours'!K72</f>
        <v>0.97988160460343643</v>
      </c>
      <c r="L73" s="156">
        <f>'Taux de recours'!L73-'Taux de recours'!L72</f>
        <v>-0.45834468769788472</v>
      </c>
      <c r="M73" s="152">
        <f>'Taux de recours'!M73-'Taux de recours'!M72</f>
        <v>-3.1398571688533217E-2</v>
      </c>
      <c r="N73" s="144">
        <f>'Taux de recours'!N73-'Taux de recours'!N72</f>
        <v>-2.3958847908556624E-2</v>
      </c>
      <c r="O73" s="156">
        <f>'Taux de recours'!O73-'Taux de recours'!O72</f>
        <v>1.0105954660093985</v>
      </c>
      <c r="P73" s="156">
        <f>'Taux de recours'!P73-'Taux de recours'!P72</f>
        <v>-0.86737961352097592</v>
      </c>
      <c r="Q73" s="152">
        <f>'Taux de recours'!Q73-'Taux de recours'!Q72</f>
        <v>-1.9357271641547547E-2</v>
      </c>
      <c r="R73" s="144">
        <f>'Taux de recours'!R73-'Taux de recours'!R72</f>
        <v>7.5494159741631428E-3</v>
      </c>
      <c r="S73" s="156">
        <f>'Taux de recours'!S73-'Taux de recours'!S72</f>
        <v>0.23734027843560845</v>
      </c>
      <c r="T73" s="156">
        <f>'Taux de recours'!T73-'Taux de recours'!T72</f>
        <v>-0.23917363933486335</v>
      </c>
      <c r="U73" s="152">
        <f>'Taux de recours'!U73-'Taux de recours'!U72</f>
        <v>1.7460415440752275E-2</v>
      </c>
      <c r="V73" s="144">
        <f>'Taux de recours'!V73-'Taux de recours'!V72</f>
        <v>0.12257689923516812</v>
      </c>
      <c r="W73" s="156">
        <f>'Taux de recours'!W73-'Taux de recours'!W72</f>
        <v>-0.18146740545349882</v>
      </c>
      <c r="X73" s="156">
        <f>'Taux de recours'!X73-'Taux de recours'!X72</f>
        <v>0.42694748446186637</v>
      </c>
      <c r="Y73" s="152">
        <f>'Taux de recours'!Y73-'Taux de recours'!Y72</f>
        <v>0.20591695229636464</v>
      </c>
      <c r="Z73" s="144">
        <f>'Taux de recours'!Z73-'Taux de recours'!Z72</f>
        <v>3.6127839095978276E-2</v>
      </c>
      <c r="AA73" s="156">
        <f>'Taux de recours'!AA73-'Taux de recours'!AA72</f>
        <v>0.14553274624368218</v>
      </c>
      <c r="AB73" s="156">
        <f>'Taux de recours'!AB73-'Taux de recours'!AB72</f>
        <v>-0.15622940519461359</v>
      </c>
      <c r="AC73" s="152">
        <f>'Taux de recours'!AC73-'Taux de recours'!AC72</f>
        <v>0.16411643887982197</v>
      </c>
      <c r="AD73" s="144">
        <f>'Taux de recours'!AD73-'Taux de recours'!AD72</f>
        <v>0.15050254138283181</v>
      </c>
      <c r="AE73" s="156">
        <f>'Taux de recours'!AE73-'Taux de recours'!AE72</f>
        <v>-9.0885895511849668E-3</v>
      </c>
      <c r="AF73" s="156">
        <f>'Taux de recours'!AF73-'Taux de recours'!AF72</f>
        <v>0.41271675978199962</v>
      </c>
      <c r="AG73" s="152">
        <f>'Taux de recours'!AG73-'Taux de recours'!AG72</f>
        <v>0.20530427303660614</v>
      </c>
      <c r="AH73" s="37" t="str">
        <f t="shared" si="0"/>
        <v>T2 2017</v>
      </c>
      <c r="AI73" s="144">
        <f>'Taux de recours'!B73-'Taux de recours'!B69</f>
        <v>0.42543235153176306</v>
      </c>
      <c r="AJ73" s="156">
        <f>'Taux de recours'!C73-'Taux de recours'!C69</f>
        <v>0.95325574796787738</v>
      </c>
      <c r="AK73" s="156">
        <f>'Taux de recours'!D73-'Taux de recours'!D69</f>
        <v>1.4735214118101219</v>
      </c>
      <c r="AL73" s="152">
        <f>'Taux de recours'!E73-'Taux de recours'!E69</f>
        <v>0.40888008887037408</v>
      </c>
      <c r="AM73" s="144">
        <f>'Taux de recours'!F73-'Taux de recours'!F69</f>
        <v>0.29218610354000907</v>
      </c>
      <c r="AN73" s="156">
        <f>'Taux de recours'!G73-'Taux de recours'!G69</f>
        <v>0.13716105014683677</v>
      </c>
      <c r="AO73" s="156">
        <f>'Taux de recours'!H73-'Taux de recours'!H69</f>
        <v>1.8436735755696105</v>
      </c>
      <c r="AP73" s="152">
        <f>'Taux de recours'!I73-'Taux de recours'!I69</f>
        <v>0.2917206037741118</v>
      </c>
      <c r="AQ73" s="144">
        <f>'Taux de recours'!J73-'Taux de recours'!J69</f>
        <v>0.12239416608059006</v>
      </c>
      <c r="AR73" s="156">
        <f>'Taux de recours'!K73-'Taux de recours'!K69</f>
        <v>0.18093410188379622</v>
      </c>
      <c r="AS73" s="156">
        <f>'Taux de recours'!L73-'Taux de recours'!L69</f>
        <v>-2.4722495833118323</v>
      </c>
      <c r="AT73" s="152">
        <f>'Taux de recours'!M73-'Taux de recours'!M69</f>
        <v>0.9445987565754459</v>
      </c>
      <c r="AU73" s="144">
        <f>'Taux de recours'!N73-'Taux de recours'!N69</f>
        <v>3.6019574208788097E-2</v>
      </c>
      <c r="AV73" s="156">
        <f>'Taux de recours'!O73-'Taux de recours'!O69</f>
        <v>1.1156013964347125</v>
      </c>
      <c r="AW73" s="156">
        <f>'Taux de recours'!P73-'Taux de recours'!P69</f>
        <v>-3.4992832907548177E-2</v>
      </c>
      <c r="AX73" s="152">
        <f>'Taux de recours'!Q73-'Taux de recours'!Q69</f>
        <v>-1.7670967326008258E-2</v>
      </c>
      <c r="AY73" s="144">
        <f>'Taux de recours'!R73-'Taux de recours'!R69</f>
        <v>0.24457685029440457</v>
      </c>
      <c r="AZ73" s="156">
        <f>'Taux de recours'!S73-'Taux de recours'!S69</f>
        <v>3.2522728214361862E-2</v>
      </c>
      <c r="BA73" s="156">
        <f>'Taux de recours'!T73-'Taux de recours'!T69</f>
        <v>2.2645919044457727</v>
      </c>
      <c r="BB73" s="152">
        <f>'Taux de recours'!U73-'Taux de recours'!U69</f>
        <v>0.17881935794643522</v>
      </c>
      <c r="BC73" s="144">
        <f>'Taux de recours'!V73-'Taux de recours'!V69</f>
        <v>0.28666757735460058</v>
      </c>
      <c r="BD73" s="156">
        <f>'Taux de recours'!W73-'Taux de recours'!W69</f>
        <v>-4.4623674450629203E-2</v>
      </c>
      <c r="BE73" s="156">
        <f>'Taux de recours'!X73-'Taux de recours'!X69</f>
        <v>1.8110996799660786</v>
      </c>
      <c r="BF73" s="152">
        <f>'Taux de recours'!Y73-'Taux de recours'!Y69</f>
        <v>0.31162547078469105</v>
      </c>
      <c r="BG73" s="144">
        <f>'Taux de recours'!Z73-'Taux de recours'!Z69</f>
        <v>0.35630059017645355</v>
      </c>
      <c r="BH73" s="156">
        <f>'Taux de recours'!AA73-'Taux de recours'!AA69</f>
        <v>0.47092318022966406</v>
      </c>
      <c r="BI73" s="156">
        <f>'Taux de recours'!AB73-'Taux de recours'!AB69</f>
        <v>2.888293301254083</v>
      </c>
      <c r="BJ73" s="152">
        <f>'Taux de recours'!AC73-'Taux de recours'!AC69</f>
        <v>0.18291577220967392</v>
      </c>
      <c r="BK73" s="144">
        <f>'Taux de recours'!AD73-'Taux de recours'!AD69</f>
        <v>0.41569123425508847</v>
      </c>
      <c r="BL73" s="156">
        <f>'Taux de recours'!AE73-'Taux de recours'!AE69</f>
        <v>0.51302692762686419</v>
      </c>
      <c r="BM73" s="156">
        <f>'Taux de recours'!AF73-'Taux de recours'!AF69</f>
        <v>1.5273959528241763</v>
      </c>
      <c r="BN73" s="152">
        <f>'Taux de recours'!AG73-'Taux de recours'!AG69</f>
        <v>0.53636721916911778</v>
      </c>
    </row>
    <row r="74" spans="1:66" x14ac:dyDescent="0.25">
      <c r="A74" s="37" t="str">
        <f>[1]TrimPaca!A81</f>
        <v>T3 2017</v>
      </c>
      <c r="B74" s="144">
        <f>'Taux de recours'!B74-'Taux de recours'!B73</f>
        <v>0.10159224350357432</v>
      </c>
      <c r="C74" s="156">
        <f>'Taux de recours'!C74-'Taux de recours'!C73</f>
        <v>0.27323611492177236</v>
      </c>
      <c r="D74" s="156">
        <f>'Taux de recours'!D74-'Taux de recours'!D73</f>
        <v>0.38807289312721416</v>
      </c>
      <c r="E74" s="152">
        <f>'Taux de recours'!E74-'Taux de recours'!E73</f>
        <v>6.8058366940218828E-2</v>
      </c>
      <c r="F74" s="144">
        <f>'Taux de recours'!F74-'Taux de recours'!F73</f>
        <v>7.2872215524760975E-2</v>
      </c>
      <c r="G74" s="156">
        <f>'Taux de recours'!G74-'Taux de recours'!G73</f>
        <v>0.12788676903639473</v>
      </c>
      <c r="H74" s="156">
        <f>'Taux de recours'!H74-'Taux de recours'!H73</f>
        <v>0.66769846124662457</v>
      </c>
      <c r="I74" s="152">
        <f>'Taux de recours'!I74-'Taux de recours'!I73</f>
        <v>1.9860165659592255E-2</v>
      </c>
      <c r="J74" s="144">
        <f>'Taux de recours'!J74-'Taux de recours'!J73</f>
        <v>5.5089714480891061E-2</v>
      </c>
      <c r="K74" s="156">
        <f>'Taux de recours'!K74-'Taux de recours'!K73</f>
        <v>0.24615931762318866</v>
      </c>
      <c r="L74" s="156">
        <f>'Taux de recours'!L74-'Taux de recours'!L73</f>
        <v>-0.9243619927655935</v>
      </c>
      <c r="M74" s="152">
        <f>'Taux de recours'!M74-'Taux de recours'!M73</f>
        <v>-4.2082025932183242E-2</v>
      </c>
      <c r="N74" s="144">
        <f>'Taux de recours'!N74-'Taux de recours'!N73</f>
        <v>0.13240367011790077</v>
      </c>
      <c r="O74" s="156">
        <f>'Taux de recours'!O74-'Taux de recours'!O73</f>
        <v>-0.48370794332401168</v>
      </c>
      <c r="P74" s="156">
        <f>'Taux de recours'!P74-'Taux de recours'!P73</f>
        <v>1.8759479662178222</v>
      </c>
      <c r="Q74" s="152">
        <f>'Taux de recours'!Q74-'Taux de recours'!Q73</f>
        <v>-1.261260640160744E-2</v>
      </c>
      <c r="R74" s="144">
        <f>'Taux de recours'!R74-'Taux de recours'!R73</f>
        <v>6.3171444136338462E-3</v>
      </c>
      <c r="S74" s="156">
        <f>'Taux de recours'!S74-'Taux de recours'!S73</f>
        <v>-0.10377264233918737</v>
      </c>
      <c r="T74" s="156">
        <f>'Taux de recours'!T74-'Taux de recours'!T73</f>
        <v>0.22954944680765266</v>
      </c>
      <c r="U74" s="152">
        <f>'Taux de recours'!U74-'Taux de recours'!U73</f>
        <v>-5.1329596621922935E-3</v>
      </c>
      <c r="V74" s="144">
        <f>'Taux de recours'!V74-'Taux de recours'!V73</f>
        <v>6.9244466199903876E-2</v>
      </c>
      <c r="W74" s="156">
        <f>'Taux de recours'!W74-'Taux de recours'!W73</f>
        <v>0.14373412684725739</v>
      </c>
      <c r="X74" s="156">
        <f>'Taux de recours'!X74-'Taux de recours'!X73</f>
        <v>0.66735088991555358</v>
      </c>
      <c r="Y74" s="152">
        <f>'Taux de recours'!Y74-'Taux de recours'!Y73</f>
        <v>2.5614595268974139E-2</v>
      </c>
      <c r="Z74" s="144">
        <f>'Taux de recours'!Z74-'Taux de recours'!Z73</f>
        <v>9.8161910518919981E-2</v>
      </c>
      <c r="AA74" s="156">
        <f>'Taux de recours'!AA74-'Taux de recours'!AA73</f>
        <v>0.36188028093630553</v>
      </c>
      <c r="AB74" s="156">
        <f>'Taux de recours'!AB74-'Taux de recours'!AB73</f>
        <v>0.82989997050302478</v>
      </c>
      <c r="AC74" s="152">
        <f>'Taux de recours'!AC74-'Taux de recours'!AC73</f>
        <v>-1.7112650197410373E-2</v>
      </c>
      <c r="AD74" s="144">
        <f>'Taux de recours'!AD74-'Taux de recours'!AD73</f>
        <v>0.1759600207993719</v>
      </c>
      <c r="AE74" s="156">
        <f>'Taux de recours'!AE74-'Taux de recours'!AE73</f>
        <v>0.13327853000806122</v>
      </c>
      <c r="AF74" s="156">
        <f>'Taux de recours'!AF74-'Taux de recours'!AF73</f>
        <v>1.3871477287748313</v>
      </c>
      <c r="AG74" s="152">
        <f>'Taux de recours'!AG74-'Taux de recours'!AG73</f>
        <v>0.13318151217185736</v>
      </c>
      <c r="AH74" s="37" t="str">
        <f t="shared" si="0"/>
        <v>T3 2017</v>
      </c>
      <c r="AI74" s="144">
        <f>'Taux de recours'!B74-'Taux de recours'!B70</f>
        <v>0.4433653321852824</v>
      </c>
      <c r="AJ74" s="156">
        <f>'Taux de recours'!C74-'Taux de recours'!C70</f>
        <v>1.095678975318739</v>
      </c>
      <c r="AK74" s="156">
        <f>'Taux de recours'!D74-'Taux de recours'!D70</f>
        <v>1.2750156725133905</v>
      </c>
      <c r="AL74" s="152">
        <f>'Taux de recours'!E74-'Taux de recours'!E70</f>
        <v>0.4084958238042482</v>
      </c>
      <c r="AM74" s="144">
        <f>'Taux de recours'!F74-'Taux de recours'!F70</f>
        <v>0.34657848771795186</v>
      </c>
      <c r="AN74" s="156">
        <f>'Taux de recours'!G74-'Taux de recours'!G70</f>
        <v>0.26556437320461868</v>
      </c>
      <c r="AO74" s="156">
        <f>'Taux de recours'!H74-'Taux de recours'!H70</f>
        <v>1.9066688410557511</v>
      </c>
      <c r="AP74" s="152">
        <f>'Taux de recours'!I74-'Taux de recours'!I70</f>
        <v>0.34818570379442138</v>
      </c>
      <c r="AQ74" s="144">
        <f>'Taux de recours'!J74-'Taux de recours'!J70</f>
        <v>8.1307946973010026E-2</v>
      </c>
      <c r="AR74" s="156">
        <f>'Taux de recours'!K74-'Taux de recours'!K70</f>
        <v>-0.27800237449135423</v>
      </c>
      <c r="AS74" s="156">
        <f>'Taux de recours'!L74-'Taux de recours'!L70</f>
        <v>-3.7051559857065008</v>
      </c>
      <c r="AT74" s="152">
        <f>'Taux de recours'!M74-'Taux de recours'!M70</f>
        <v>0.89822036848322107</v>
      </c>
      <c r="AU74" s="144">
        <f>'Taux de recours'!N74-'Taux de recours'!N70</f>
        <v>0.24605084979999603</v>
      </c>
      <c r="AV74" s="156">
        <f>'Taux de recours'!O74-'Taux de recours'!O70</f>
        <v>1.0837904724241887</v>
      </c>
      <c r="AW74" s="156">
        <f>'Taux de recours'!P74-'Taux de recours'!P70</f>
        <v>2.2908968454231449</v>
      </c>
      <c r="AX74" s="152">
        <f>'Taux de recours'!Q74-'Taux de recours'!Q70</f>
        <v>-3.2912450800977266E-2</v>
      </c>
      <c r="AY74" s="144">
        <f>'Taux de recours'!R74-'Taux de recours'!R70</f>
        <v>0.22433002938870539</v>
      </c>
      <c r="AZ74" s="156">
        <f>'Taux de recours'!S74-'Taux de recours'!S70</f>
        <v>2.8720199845961858E-3</v>
      </c>
      <c r="BA74" s="156">
        <f>'Taux de recours'!T74-'Taux de recours'!T70</f>
        <v>1.4951233293825954</v>
      </c>
      <c r="BB74" s="152">
        <f>'Taux de recours'!U74-'Taux de recours'!U70</f>
        <v>0.23592578896296268</v>
      </c>
      <c r="BC74" s="144">
        <f>'Taux de recours'!V74-'Taux de recours'!V70</f>
        <v>0.34323745405125328</v>
      </c>
      <c r="BD74" s="156">
        <f>'Taux de recours'!W74-'Taux de recours'!W70</f>
        <v>0.18687680591439992</v>
      </c>
      <c r="BE74" s="156">
        <f>'Taux de recours'!X74-'Taux de recours'!X70</f>
        <v>1.9828409164205585</v>
      </c>
      <c r="BF74" s="152">
        <f>'Taux de recours'!Y74-'Taux de recours'!Y70</f>
        <v>0.34786494058476514</v>
      </c>
      <c r="BG74" s="144">
        <f>'Taux de recours'!Z74-'Taux de recours'!Z70</f>
        <v>0.45370404778649731</v>
      </c>
      <c r="BH74" s="156">
        <f>'Taux de recours'!AA74-'Taux de recours'!AA70</f>
        <v>0.84106099477558338</v>
      </c>
      <c r="BI74" s="156">
        <f>'Taux de recours'!AB74-'Taux de recours'!AB70</f>
        <v>3.0691233809312912</v>
      </c>
      <c r="BJ74" s="152">
        <f>'Taux de recours'!AC74-'Taux de recours'!AC70</f>
        <v>0.26529033016133829</v>
      </c>
      <c r="BK74" s="144">
        <f>'Taux de recours'!AD74-'Taux de recours'!AD70</f>
        <v>0.53787532253017423</v>
      </c>
      <c r="BL74" s="156">
        <f>'Taux de recours'!AE74-'Taux de recours'!AE70</f>
        <v>0.35716368932809672</v>
      </c>
      <c r="BM74" s="156">
        <f>'Taux de recours'!AF74-'Taux de recours'!AF70</f>
        <v>2.2743317318844056</v>
      </c>
      <c r="BN74" s="152">
        <f>'Taux de recours'!AG74-'Taux de recours'!AG70</f>
        <v>0.67770217237320729</v>
      </c>
    </row>
    <row r="75" spans="1:66" x14ac:dyDescent="0.25">
      <c r="A75" s="98" t="str">
        <f>[1]TrimPaca!A82</f>
        <v>T4 2017</v>
      </c>
      <c r="B75" s="143">
        <f>'Taux de recours'!B75-'Taux de recours'!B74</f>
        <v>8.3173924898827245E-2</v>
      </c>
      <c r="C75" s="155">
        <f>'Taux de recours'!C75-'Taux de recours'!C74</f>
        <v>0.18265842612487937</v>
      </c>
      <c r="D75" s="155">
        <f>'Taux de recours'!D75-'Taux de recours'!D74</f>
        <v>0.43063509785793919</v>
      </c>
      <c r="E75" s="151">
        <f>'Taux de recours'!E75-'Taux de recours'!E74</f>
        <v>4.4614623922999197E-2</v>
      </c>
      <c r="F75" s="143">
        <f>'Taux de recours'!F75-'Taux de recours'!F74</f>
        <v>6.4225310823022408E-2</v>
      </c>
      <c r="G75" s="155">
        <f>'Taux de recours'!G75-'Taux de recours'!G74</f>
        <v>0.18099459382260719</v>
      </c>
      <c r="H75" s="155">
        <f>'Taux de recours'!H75-'Taux de recours'!H74</f>
        <v>0.48826589602943571</v>
      </c>
      <c r="I75" s="151">
        <f>'Taux de recours'!I75-'Taux de recours'!I74</f>
        <v>-4.704129927671552E-3</v>
      </c>
      <c r="J75" s="143">
        <f>'Taux de recours'!J75-'Taux de recours'!J74</f>
        <v>-0.55154510826845282</v>
      </c>
      <c r="K75" s="155">
        <f>'Taux de recours'!K75-'Taux de recours'!K74</f>
        <v>-2.0350144794283462</v>
      </c>
      <c r="L75" s="155">
        <f>'Taux de recours'!L75-'Taux de recours'!L74</f>
        <v>0.64647560445787633</v>
      </c>
      <c r="M75" s="151">
        <f>'Taux de recours'!M75-'Taux de recours'!M74</f>
        <v>-0.80445414300336537</v>
      </c>
      <c r="N75" s="143">
        <f>'Taux de recours'!N75-'Taux de recours'!N74</f>
        <v>7.50396824026478E-2</v>
      </c>
      <c r="O75" s="155">
        <f>'Taux de recours'!O75-'Taux de recours'!O74</f>
        <v>-0.16747489067878529</v>
      </c>
      <c r="P75" s="155">
        <f>'Taux de recours'!P75-'Taux de recours'!P74</f>
        <v>0.85463745119764312</v>
      </c>
      <c r="Q75" s="151">
        <f>'Taux de recours'!Q75-'Taux de recours'!Q74</f>
        <v>-3.445956975562825E-2</v>
      </c>
      <c r="R75" s="143">
        <f>'Taux de recours'!R75-'Taux de recours'!R74</f>
        <v>0.10966405884723507</v>
      </c>
      <c r="S75" s="155">
        <f>'Taux de recours'!S75-'Taux de recours'!S74</f>
        <v>0.21141622175503638</v>
      </c>
      <c r="T75" s="155">
        <f>'Taux de recours'!T75-'Taux de recours'!T74</f>
        <v>1.2395923410392502</v>
      </c>
      <c r="U75" s="151">
        <f>'Taux de recours'!U75-'Taux de recours'!U74</f>
        <v>1.0351055858441205E-2</v>
      </c>
      <c r="V75" s="143">
        <f>'Taux de recours'!V75-'Taux de recours'!V74</f>
        <v>0.13334249598477088</v>
      </c>
      <c r="W75" s="155">
        <f>'Taux de recours'!W75-'Taux de recours'!W74</f>
        <v>0.26627239019443305</v>
      </c>
      <c r="X75" s="155">
        <f>'Taux de recours'!X75-'Taux de recours'!X74</f>
        <v>0.59287693841980804</v>
      </c>
      <c r="Y75" s="151">
        <f>'Taux de recours'!Y75-'Taux de recours'!Y74</f>
        <v>0.11199248384074156</v>
      </c>
      <c r="Z75" s="143">
        <f>'Taux de recours'!Z75-'Taux de recours'!Z74</f>
        <v>-4.8207968064040152E-3</v>
      </c>
      <c r="AA75" s="155">
        <f>'Taux de recours'!AA75-'Taux de recours'!AA74</f>
        <v>0.22220092476901776</v>
      </c>
      <c r="AB75" s="155">
        <f>'Taux de recours'!AB75-'Taux de recours'!AB74</f>
        <v>-0.15066365275951377</v>
      </c>
      <c r="AC75" s="151">
        <f>'Taux de recours'!AC75-'Taux de recours'!AC74</f>
        <v>-0.15009720355283851</v>
      </c>
      <c r="AD75" s="143">
        <f>'Taux de recours'!AD75-'Taux de recours'!AD74</f>
        <v>-2.2819760769693165E-2</v>
      </c>
      <c r="AE75" s="155">
        <f>'Taux de recours'!AE75-'Taux de recours'!AE74</f>
        <v>0.46176530043236674</v>
      </c>
      <c r="AF75" s="155">
        <f>'Taux de recours'!AF75-'Taux de recours'!AF74</f>
        <v>-0.3901800278573333</v>
      </c>
      <c r="AG75" s="151">
        <f>'Taux de recours'!AG75-'Taux de recours'!AG74</f>
        <v>-0.11068049588214457</v>
      </c>
      <c r="AH75" s="98" t="str">
        <f t="shared" si="0"/>
        <v>T4 2017</v>
      </c>
      <c r="AI75" s="143">
        <f>'Taux de recours'!B75-'Taux de recours'!B71</f>
        <v>0.4178544971311533</v>
      </c>
      <c r="AJ75" s="155">
        <f>'Taux de recours'!C75-'Taux de recours'!C71</f>
        <v>1.0504516408340017</v>
      </c>
      <c r="AK75" s="155">
        <f>'Taux de recours'!D75-'Taux de recours'!D71</f>
        <v>1.380498671693358</v>
      </c>
      <c r="AL75" s="151">
        <f>'Taux de recours'!E75-'Taux de recours'!E71</f>
        <v>0.3403185877840893</v>
      </c>
      <c r="AM75" s="143">
        <f>'Taux de recours'!F75-'Taux de recours'!F71</f>
        <v>0.28887227962697581</v>
      </c>
      <c r="AN75" s="155">
        <f>'Taux de recours'!G75-'Taux de recours'!G71</f>
        <v>-0.11389566808757312</v>
      </c>
      <c r="AO75" s="155">
        <f>'Taux de recours'!H75-'Taux de recours'!H71</f>
        <v>1.830447035229005</v>
      </c>
      <c r="AP75" s="151">
        <f>'Taux de recours'!I75-'Taux de recours'!I71</f>
        <v>0.28639417690326807</v>
      </c>
      <c r="AQ75" s="143">
        <f>'Taux de recours'!J75-'Taux de recours'!J71</f>
        <v>-2.0139084751249614</v>
      </c>
      <c r="AR75" s="155">
        <f>'Taux de recours'!K75-'Taux de recours'!K71</f>
        <v>-12.254296619592216</v>
      </c>
      <c r="AS75" s="155">
        <f>'Taux de recours'!L75-'Taux de recours'!L71</f>
        <v>-3.5973372236711221</v>
      </c>
      <c r="AT75" s="151">
        <f>'Taux de recours'!M75-'Taux de recours'!M71</f>
        <v>0.18274831173366657</v>
      </c>
      <c r="AU75" s="143">
        <f>'Taux de recours'!N75-'Taux de recours'!N71</f>
        <v>0.27278983583281891</v>
      </c>
      <c r="AV75" s="155">
        <f>'Taux de recours'!O75-'Taux de recours'!O71</f>
        <v>0.98667744479541675</v>
      </c>
      <c r="AW75" s="155">
        <f>'Taux de recours'!P75-'Taux de recours'!P71</f>
        <v>2.7118501279419949</v>
      </c>
      <c r="AX75" s="151">
        <f>'Taux de recours'!Q75-'Taux de recours'!Q71</f>
        <v>-0.12101848482939914</v>
      </c>
      <c r="AY75" s="143">
        <f>'Taux de recours'!R75-'Taux de recours'!R71</f>
        <v>0.21728980716111401</v>
      </c>
      <c r="AZ75" s="155">
        <f>'Taux de recours'!S75-'Taux de recours'!S71</f>
        <v>1.7119253988338912E-2</v>
      </c>
      <c r="BA75" s="155">
        <f>'Taux de recours'!T75-'Taux de recours'!T71</f>
        <v>2.0832735610372239</v>
      </c>
      <c r="BB75" s="151">
        <f>'Taux de recours'!U75-'Taux de recours'!U71</f>
        <v>0.14737665158018154</v>
      </c>
      <c r="BC75" s="143">
        <f>'Taux de recours'!V75-'Taux de recours'!V71</f>
        <v>0.4650137676033963</v>
      </c>
      <c r="BD75" s="155">
        <f>'Taux de recours'!W75-'Taux de recours'!W71</f>
        <v>0.54287295673024882</v>
      </c>
      <c r="BE75" s="155">
        <f>'Taux de recours'!X75-'Taux de recours'!X71</f>
        <v>2.2379628985766509</v>
      </c>
      <c r="BF75" s="151">
        <f>'Taux de recours'!Y75-'Taux de recours'!Y71</f>
        <v>0.44196396164874496</v>
      </c>
      <c r="BG75" s="143">
        <f>'Taux de recours'!Z75-'Taux de recours'!Z71</f>
        <v>0.20757155280480033</v>
      </c>
      <c r="BH75" s="155">
        <f>'Taux de recours'!AA75-'Taux de recours'!AA71</f>
        <v>0.3773794786112683</v>
      </c>
      <c r="BI75" s="155">
        <f>'Taux de recours'!AB75-'Taux de recours'!AB71</f>
        <v>1.4345957793123016</v>
      </c>
      <c r="BJ75" s="151">
        <f>'Taux de recours'!AC75-'Taux de recours'!AC71</f>
        <v>-5.7917859812367523E-2</v>
      </c>
      <c r="BK75" s="143">
        <f>'Taux de recours'!AD75-'Taux de recours'!AD71</f>
        <v>0.52827170167787951</v>
      </c>
      <c r="BL75" s="155">
        <f>'Taux de recours'!AE75-'Taux de recours'!AE71</f>
        <v>0.69137306266267018</v>
      </c>
      <c r="BM75" s="155">
        <f>'Taux de recours'!AF75-'Taux de recours'!AF71</f>
        <v>2.1231268341227594</v>
      </c>
      <c r="BN75" s="151">
        <f>'Taux de recours'!AG75-'Taux de recours'!AG71</f>
        <v>0.60157265648637681</v>
      </c>
    </row>
    <row r="76" spans="1:66" x14ac:dyDescent="0.25">
      <c r="A76" s="37" t="str">
        <f>[1]TrimPaca!A83</f>
        <v>T1 2018</v>
      </c>
      <c r="B76" s="144">
        <f>'Taux de recours'!B76-'Taux de recours'!B75</f>
        <v>1.8561205647991574E-2</v>
      </c>
      <c r="C76" s="156">
        <f>'Taux de recours'!C76-'Taux de recours'!C75</f>
        <v>-2.994958413281168E-2</v>
      </c>
      <c r="D76" s="156">
        <f>'Taux de recours'!D76-'Taux de recours'!D75</f>
        <v>-0.23982912812527069</v>
      </c>
      <c r="E76" s="152">
        <f>'Taux de recours'!E76-'Taux de recours'!E75</f>
        <v>6.9004898992748753E-2</v>
      </c>
      <c r="F76" s="144">
        <f>'Taux de recours'!F76-'Taux de recours'!F75</f>
        <v>5.4157055241652596E-2</v>
      </c>
      <c r="G76" s="156">
        <f>'Taux de recours'!G76-'Taux de recours'!G75</f>
        <v>0.13281538334396803</v>
      </c>
      <c r="H76" s="156">
        <f>'Taux de recours'!H76-'Taux de recours'!H75</f>
        <v>-0.18180904528884945</v>
      </c>
      <c r="I76" s="152">
        <f>'Taux de recours'!I76-'Taux de recours'!I75</f>
        <v>7.3470613744944124E-2</v>
      </c>
      <c r="J76" s="144">
        <f>'Taux de recours'!J76-'Taux de recours'!J75</f>
        <v>-4.2248337607133202E-2</v>
      </c>
      <c r="K76" s="156">
        <f>'Taux de recours'!K76-'Taux de recours'!K75</f>
        <v>-0.14554319837656138</v>
      </c>
      <c r="L76" s="156">
        <f>'Taux de recours'!L76-'Taux de recours'!L75</f>
        <v>-1.1783568559364994</v>
      </c>
      <c r="M76" s="152">
        <f>'Taux de recours'!M76-'Taux de recours'!M75</f>
        <v>3.8740920680069735E-2</v>
      </c>
      <c r="N76" s="144">
        <f>'Taux de recours'!N76-'Taux de recours'!N75</f>
        <v>1.9564138445162138E-2</v>
      </c>
      <c r="O76" s="156">
        <f>'Taux de recours'!O76-'Taux de recours'!O75</f>
        <v>-2.8804962529738631E-2</v>
      </c>
      <c r="P76" s="156">
        <f>'Taux de recours'!P76-'Taux de recours'!P75</f>
        <v>-0.9494601527428177</v>
      </c>
      <c r="Q76" s="152">
        <f>'Taux de recours'!Q76-'Taux de recours'!Q75</f>
        <v>0.21665446885662143</v>
      </c>
      <c r="R76" s="144">
        <f>'Taux de recours'!R76-'Taux de recours'!R75</f>
        <v>0.11938516774252861</v>
      </c>
      <c r="S76" s="156">
        <f>'Taux de recours'!S76-'Taux de recours'!S75</f>
        <v>0.36377074855745573</v>
      </c>
      <c r="T76" s="156">
        <f>'Taux de recours'!T76-'Taux de recours'!T75</f>
        <v>0.47035906572989461</v>
      </c>
      <c r="U76" s="152">
        <f>'Taux de recours'!U76-'Taux de recours'!U75</f>
        <v>7.9902306767920983E-2</v>
      </c>
      <c r="V76" s="144">
        <f>'Taux de recours'!V76-'Taux de recours'!V75</f>
        <v>6.5332117206432283E-2</v>
      </c>
      <c r="W76" s="156">
        <f>'Taux de recours'!W76-'Taux de recours'!W75</f>
        <v>0.35191349161049601</v>
      </c>
      <c r="X76" s="156">
        <f>'Taux de recours'!X76-'Taux de recours'!X75</f>
        <v>-0.39200435754876217</v>
      </c>
      <c r="Y76" s="152">
        <f>'Taux de recours'!Y76-'Taux de recours'!Y75</f>
        <v>5.8991735081234342E-2</v>
      </c>
      <c r="Z76" s="144">
        <f>'Taux de recours'!Z76-'Taux de recours'!Z75</f>
        <v>1.7128856324106767E-3</v>
      </c>
      <c r="AA76" s="156">
        <f>'Taux de recours'!AA76-'Taux de recours'!AA75</f>
        <v>-0.23494706290774925</v>
      </c>
      <c r="AB76" s="156">
        <f>'Taux de recours'!AB76-'Taux de recours'!AB75</f>
        <v>-0.31757245694159408</v>
      </c>
      <c r="AC76" s="152">
        <f>'Taux de recours'!AC76-'Taux de recours'!AC75</f>
        <v>0.10705949235852841</v>
      </c>
      <c r="AD76" s="144">
        <f>'Taux de recours'!AD76-'Taux de recours'!AD75</f>
        <v>-1.9928685107335475E-3</v>
      </c>
      <c r="AE76" s="156">
        <f>'Taux de recours'!AE76-'Taux de recours'!AE75</f>
        <v>-0.5166967378038656</v>
      </c>
      <c r="AF76" s="156">
        <f>'Taux de recours'!AF76-'Taux de recours'!AF75</f>
        <v>0.16430858841589036</v>
      </c>
      <c r="AG76" s="152">
        <f>'Taux de recours'!AG76-'Taux de recours'!AG75</f>
        <v>4.6129785074827012E-2</v>
      </c>
      <c r="AH76" s="37" t="str">
        <f t="shared" ref="AH76:AH87" si="1">A76</f>
        <v>T1 2018</v>
      </c>
      <c r="AI76" s="144">
        <f>'Taux de recours'!B76-'Taux de recours'!B72</f>
        <v>0.33402060707637782</v>
      </c>
      <c r="AJ76" s="156">
        <f>'Taux de recours'!C76-'Taux de recours'!C72</f>
        <v>0.85420843024214221</v>
      </c>
      <c r="AK76" s="156">
        <f>'Taux de recours'!D76-'Taux de recours'!D72</f>
        <v>0.66594937349335837</v>
      </c>
      <c r="AL76" s="152">
        <f>'Taux de recours'!E76-'Taux de recours'!E72</f>
        <v>0.31070244867459529</v>
      </c>
      <c r="AM76" s="144">
        <f>'Taux de recours'!F76-'Taux de recours'!F72</f>
        <v>0.2699658627033652</v>
      </c>
      <c r="AN76" s="156">
        <f>'Taux de recours'!G76-'Taux de recours'!G72</f>
        <v>0.47256256524824458</v>
      </c>
      <c r="AO76" s="156">
        <f>'Taux de recours'!H76-'Taux de recours'!H72</f>
        <v>1.068163015737305</v>
      </c>
      <c r="AP76" s="152">
        <f>'Taux de recours'!I76-'Taux de recours'!I72</f>
        <v>0.23040968158394559</v>
      </c>
      <c r="AQ76" s="144">
        <f>'Taux de recours'!J76-'Taux de recours'!J72</f>
        <v>-0.44908468688334402</v>
      </c>
      <c r="AR76" s="156">
        <f>'Taux de recours'!K76-'Taux de recours'!K72</f>
        <v>-0.95451675557828253</v>
      </c>
      <c r="AS76" s="156">
        <f>'Taux de recours'!L76-'Taux de recours'!L72</f>
        <v>-1.9145879319421013</v>
      </c>
      <c r="AT76" s="152">
        <f>'Taux de recours'!M76-'Taux de recours'!M72</f>
        <v>-0.8391938199440121</v>
      </c>
      <c r="AU76" s="144">
        <f>'Taux de recours'!N76-'Taux de recours'!N72</f>
        <v>0.20304864305715409</v>
      </c>
      <c r="AV76" s="156">
        <f>'Taux de recours'!O76-'Taux de recours'!O72</f>
        <v>0.33060766947686293</v>
      </c>
      <c r="AW76" s="156">
        <f>'Taux de recours'!P76-'Taux de recours'!P72</f>
        <v>0.91374565115167172</v>
      </c>
      <c r="AX76" s="152">
        <f>'Taux de recours'!Q76-'Taux de recours'!Q72</f>
        <v>0.15022502105783819</v>
      </c>
      <c r="AY76" s="144">
        <f>'Taux de recours'!R76-'Taux de recours'!R72</f>
        <v>0.24291578697756067</v>
      </c>
      <c r="AZ76" s="156">
        <f>'Taux de recours'!S76-'Taux de recours'!S72</f>
        <v>0.70875460640891319</v>
      </c>
      <c r="BA76" s="156">
        <f>'Taux de recours'!T76-'Taux de recours'!T72</f>
        <v>1.7003272142419341</v>
      </c>
      <c r="BB76" s="152">
        <f>'Taux de recours'!U76-'Taux de recours'!U72</f>
        <v>0.10258081840492217</v>
      </c>
      <c r="BC76" s="144">
        <f>'Taux de recours'!V76-'Taux de recours'!V72</f>
        <v>0.39049597862627516</v>
      </c>
      <c r="BD76" s="156">
        <f>'Taux de recours'!W76-'Taux de recours'!W72</f>
        <v>0.58045260319868763</v>
      </c>
      <c r="BE76" s="156">
        <f>'Taux de recours'!X76-'Taux de recours'!X72</f>
        <v>1.2951709552484658</v>
      </c>
      <c r="BF76" s="152">
        <f>'Taux de recours'!Y76-'Taux de recours'!Y72</f>
        <v>0.40251576648731469</v>
      </c>
      <c r="BG76" s="144">
        <f>'Taux de recours'!Z76-'Taux de recours'!Z72</f>
        <v>0.13118183844090492</v>
      </c>
      <c r="BH76" s="156">
        <f>'Taux de recours'!AA76-'Taux de recours'!AA72</f>
        <v>0.49466688904125622</v>
      </c>
      <c r="BI76" s="156">
        <f>'Taux de recours'!AB76-'Taux de recours'!AB72</f>
        <v>0.20543445560730333</v>
      </c>
      <c r="BJ76" s="152">
        <f>'Taux de recours'!AC76-'Taux de recours'!AC72</f>
        <v>0.10396607748810149</v>
      </c>
      <c r="BK76" s="144">
        <f>'Taux de recours'!AD76-'Taux de recours'!AD72</f>
        <v>0.301649932901777</v>
      </c>
      <c r="BL76" s="156">
        <f>'Taux de recours'!AE76-'Taux de recours'!AE72</f>
        <v>6.9258503085377399E-2</v>
      </c>
      <c r="BM76" s="156">
        <f>'Taux de recours'!AF76-'Taux de recours'!AF72</f>
        <v>1.573993049115388</v>
      </c>
      <c r="BN76" s="152">
        <f>'Taux de recours'!AG76-'Taux de recours'!AG72</f>
        <v>0.27393507440114595</v>
      </c>
    </row>
    <row r="77" spans="1:66" x14ac:dyDescent="0.25">
      <c r="A77" s="37" t="str">
        <f>[1]TrimPaca!A84</f>
        <v>T2 2018</v>
      </c>
      <c r="B77" s="144">
        <f>'Taux de recours'!B77-'Taux de recours'!B76</f>
        <v>-3.9728713643680358E-2</v>
      </c>
      <c r="C77" s="156">
        <f>'Taux de recours'!C77-'Taux de recours'!C76</f>
        <v>-0.17510967036374758</v>
      </c>
      <c r="D77" s="156">
        <f>'Taux de recours'!D77-'Taux de recours'!D76</f>
        <v>-4.9917325920684874E-2</v>
      </c>
      <c r="E77" s="152">
        <f>'Taux de recours'!E77-'Taux de recours'!E76</f>
        <v>-4.3390284060134121E-2</v>
      </c>
      <c r="F77" s="144">
        <f>'Taux de recours'!F77-'Taux de recours'!F76</f>
        <v>-2.3015719877359064E-2</v>
      </c>
      <c r="G77" s="156">
        <f>'Taux de recours'!G77-'Taux de recours'!G76</f>
        <v>-7.247910726822937E-2</v>
      </c>
      <c r="H77" s="156">
        <f>'Taux de recours'!H77-'Taux de recours'!H76</f>
        <v>-0.16259489319605436</v>
      </c>
      <c r="I77" s="152">
        <f>'Taux de recours'!I77-'Taux de recours'!I76</f>
        <v>-3.7860562872670922E-2</v>
      </c>
      <c r="J77" s="144">
        <f>'Taux de recours'!J77-'Taux de recours'!J76</f>
        <v>-0.41969734903798539</v>
      </c>
      <c r="K77" s="156">
        <f>'Taux de recours'!K77-'Taux de recours'!K76</f>
        <v>-1.2314268734192968</v>
      </c>
      <c r="L77" s="156">
        <f>'Taux de recours'!L77-'Taux de recours'!L76</f>
        <v>-0.4544291428714331</v>
      </c>
      <c r="M77" s="152">
        <f>'Taux de recours'!M77-'Taux de recours'!M76</f>
        <v>-0.58568889736897756</v>
      </c>
      <c r="N77" s="144">
        <f>'Taux de recours'!N77-'Taux de recours'!N76</f>
        <v>2.6100662903256744E-2</v>
      </c>
      <c r="O77" s="156">
        <f>'Taux de recours'!O77-'Taux de recours'!O76</f>
        <v>0.40936938905356524</v>
      </c>
      <c r="P77" s="156">
        <f>'Taux de recours'!P77-'Taux de recours'!P76</f>
        <v>5.9085394520513645E-2</v>
      </c>
      <c r="Q77" s="152">
        <f>'Taux de recours'!Q77-'Taux de recours'!Q76</f>
        <v>-5.6055444011600342E-2</v>
      </c>
      <c r="R77" s="144">
        <f>'Taux de recours'!R77-'Taux de recours'!R76</f>
        <v>2.3348054474470192E-2</v>
      </c>
      <c r="S77" s="156">
        <f>'Taux de recours'!S77-'Taux de recours'!S76</f>
        <v>0.12023142590942548</v>
      </c>
      <c r="T77" s="156">
        <f>'Taux de recours'!T77-'Taux de recours'!T76</f>
        <v>0.30618840169691097</v>
      </c>
      <c r="U77" s="152">
        <f>'Taux de recours'!U77-'Taux de recours'!U76</f>
        <v>-2.2208840165047317E-2</v>
      </c>
      <c r="V77" s="144">
        <f>'Taux de recours'!V77-'Taux de recours'!V76</f>
        <v>-1.8567538174082632E-2</v>
      </c>
      <c r="W77" s="156">
        <f>'Taux de recours'!W77-'Taux de recours'!W76</f>
        <v>4.9074211449728899E-2</v>
      </c>
      <c r="X77" s="156">
        <f>'Taux de recours'!X77-'Taux de recours'!X76</f>
        <v>-0.26390191414314046</v>
      </c>
      <c r="Y77" s="152">
        <f>'Taux de recours'!Y77-'Taux de recours'!Y76</f>
        <v>-1.39427557344316E-2</v>
      </c>
      <c r="Z77" s="144">
        <f>'Taux de recours'!Z77-'Taux de recours'!Z76</f>
        <v>-2.0024904887991912E-3</v>
      </c>
      <c r="AA77" s="156">
        <f>'Taux de recours'!AA77-'Taux de recours'!AA76</f>
        <v>-0.31901699359841373</v>
      </c>
      <c r="AB77" s="156">
        <f>'Taux de recours'!AB77-'Taux de recours'!AB76</f>
        <v>-7.5732175357009268E-2</v>
      </c>
      <c r="AC77" s="152">
        <f>'Taux de recours'!AC77-'Taux de recours'!AC76</f>
        <v>-3.9179963083405545E-2</v>
      </c>
      <c r="AD77" s="144">
        <f>'Taux de recours'!AD77-'Taux de recours'!AD76</f>
        <v>-7.9397144333632319E-2</v>
      </c>
      <c r="AE77" s="156">
        <f>'Taux de recours'!AE77-'Taux de recours'!AE76</f>
        <v>-0.21840515578115216</v>
      </c>
      <c r="AF77" s="156">
        <f>'Taux de recours'!AF77-'Taux de recours'!AF76</f>
        <v>-0.78077194635448066</v>
      </c>
      <c r="AG77" s="152">
        <f>'Taux de recours'!AG77-'Taux de recours'!AG76</f>
        <v>-4.0559443966916575E-2</v>
      </c>
      <c r="AH77" s="37" t="str">
        <f t="shared" si="1"/>
        <v>T2 2018</v>
      </c>
      <c r="AI77" s="144">
        <f>'Taux de recours'!B77-'Taux de recours'!B73</f>
        <v>0.16359866040671278</v>
      </c>
      <c r="AJ77" s="156">
        <f>'Taux de recours'!C77-'Taux de recours'!C73</f>
        <v>0.25083528655009246</v>
      </c>
      <c r="AK77" s="156">
        <f>'Taux de recours'!D77-'Taux de recours'!D73</f>
        <v>0.52896153693919779</v>
      </c>
      <c r="AL77" s="152">
        <f>'Taux de recours'!E77-'Taux de recours'!E73</f>
        <v>0.13828760579583266</v>
      </c>
      <c r="AM77" s="144">
        <f>'Taux de recours'!F77-'Taux de recours'!F73</f>
        <v>0.16823886171207691</v>
      </c>
      <c r="AN77" s="156">
        <f>'Taux de recours'!G77-'Taux de recours'!G73</f>
        <v>0.36921763893474058</v>
      </c>
      <c r="AO77" s="156">
        <f>'Taux de recours'!H77-'Taux de recours'!H73</f>
        <v>0.81156041879115648</v>
      </c>
      <c r="AP77" s="152">
        <f>'Taux de recours'!I77-'Taux de recours'!I73</f>
        <v>5.0766086604193905E-2</v>
      </c>
      <c r="AQ77" s="144">
        <f>'Taux de recours'!J77-'Taux de recours'!J73</f>
        <v>-0.95840108043268035</v>
      </c>
      <c r="AR77" s="156">
        <f>'Taux de recours'!K77-'Taux de recours'!K73</f>
        <v>-3.1658252336010158</v>
      </c>
      <c r="AS77" s="156">
        <f>'Taux de recours'!L77-'Taux de recours'!L73</f>
        <v>-1.9106723871156497</v>
      </c>
      <c r="AT77" s="152">
        <f>'Taux de recours'!M77-'Taux de recours'!M73</f>
        <v>-1.3934841456244564</v>
      </c>
      <c r="AU77" s="144">
        <f>'Taux de recours'!N77-'Taux de recours'!N73</f>
        <v>0.25310815386896746</v>
      </c>
      <c r="AV77" s="156">
        <f>'Taux de recours'!O77-'Taux de recours'!O73</f>
        <v>-0.27061840747897037</v>
      </c>
      <c r="AW77" s="156">
        <f>'Taux de recours'!P77-'Taux de recours'!P73</f>
        <v>1.8402106591931613</v>
      </c>
      <c r="AX77" s="152">
        <f>'Taux de recours'!Q77-'Taux de recours'!Q73</f>
        <v>0.1135268486877854</v>
      </c>
      <c r="AY77" s="144">
        <f>'Taux de recours'!R77-'Taux de recours'!R73</f>
        <v>0.25871442547786772</v>
      </c>
      <c r="AZ77" s="156">
        <f>'Taux de recours'!S77-'Taux de recours'!S73</f>
        <v>0.59164575388273022</v>
      </c>
      <c r="BA77" s="156">
        <f>'Taux de recours'!T77-'Taux de recours'!T73</f>
        <v>2.2456892552737084</v>
      </c>
      <c r="BB77" s="152">
        <f>'Taux de recours'!U77-'Taux de recours'!U73</f>
        <v>6.2911562799122578E-2</v>
      </c>
      <c r="BC77" s="144">
        <f>'Taux de recours'!V77-'Taux de recours'!V73</f>
        <v>0.24935154121702441</v>
      </c>
      <c r="BD77" s="156">
        <f>'Taux de recours'!W77-'Taux de recours'!W73</f>
        <v>0.81099422010191535</v>
      </c>
      <c r="BE77" s="156">
        <f>'Taux de recours'!X77-'Taux de recours'!X73</f>
        <v>0.60432155664345899</v>
      </c>
      <c r="BF77" s="152">
        <f>'Taux de recours'!Y77-'Taux de recours'!Y73</f>
        <v>0.18265605845651844</v>
      </c>
      <c r="BG77" s="144">
        <f>'Taux de recours'!Z77-'Taux de recours'!Z73</f>
        <v>9.3051508856127452E-2</v>
      </c>
      <c r="BH77" s="156">
        <f>'Taux de recours'!AA77-'Taux de recours'!AA73</f>
        <v>3.0117149199160309E-2</v>
      </c>
      <c r="BI77" s="156">
        <f>'Taux de recours'!AB77-'Taux de recours'!AB73</f>
        <v>0.28593168544490766</v>
      </c>
      <c r="BJ77" s="152">
        <f>'Taux de recours'!AC77-'Taux de recours'!AC73</f>
        <v>-9.9330324475126019E-2</v>
      </c>
      <c r="BK77" s="144">
        <f>'Taux de recours'!AD77-'Taux de recours'!AD73</f>
        <v>7.1750247185312865E-2</v>
      </c>
      <c r="BL77" s="156">
        <f>'Taux de recours'!AE77-'Taux de recours'!AE73</f>
        <v>-0.1400580631445898</v>
      </c>
      <c r="BM77" s="156">
        <f>'Taux de recours'!AF77-'Taux de recours'!AF73</f>
        <v>0.38050434297890767</v>
      </c>
      <c r="BN77" s="152">
        <f>'Taux de recours'!AG77-'Taux de recours'!AG73</f>
        <v>2.8071357397623231E-2</v>
      </c>
    </row>
    <row r="78" spans="1:66" x14ac:dyDescent="0.25">
      <c r="A78" s="37" t="str">
        <f>[1]TrimPaca!A85</f>
        <v>T3 2018</v>
      </c>
      <c r="B78" s="144">
        <f>'Taux de recours'!B78-'Taux de recours'!B77</f>
        <v>-8.2027829002226937E-3</v>
      </c>
      <c r="C78" s="156">
        <f>'Taux de recours'!C78-'Taux de recours'!C77</f>
        <v>-0.22415557489680715</v>
      </c>
      <c r="D78" s="156">
        <f>'Taux de recours'!D78-'Taux de recours'!D77</f>
        <v>0.23536227243008767</v>
      </c>
      <c r="E78" s="152">
        <f>'Taux de recours'!E78-'Taux de recours'!E77</f>
        <v>1.7494491572205728E-2</v>
      </c>
      <c r="F78" s="144">
        <f>'Taux de recours'!F78-'Taux de recours'!F77</f>
        <v>3.9310815572631164E-2</v>
      </c>
      <c r="G78" s="156">
        <f>'Taux de recours'!G78-'Taux de recours'!G77</f>
        <v>0.10074854698659408</v>
      </c>
      <c r="H78" s="156">
        <f>'Taux de recours'!H78-'Taux de recours'!H77</f>
        <v>0.2114712683722999</v>
      </c>
      <c r="I78" s="152">
        <f>'Taux de recours'!I78-'Taux de recours'!I77</f>
        <v>2.7887366128397151E-2</v>
      </c>
      <c r="J78" s="144">
        <f>'Taux de recours'!J78-'Taux de recours'!J77</f>
        <v>0.64596333991450017</v>
      </c>
      <c r="K78" s="156">
        <f>'Taux de recours'!K78-'Taux de recours'!K77</f>
        <v>5.5842260974520386E-2</v>
      </c>
      <c r="L78" s="156">
        <f>'Taux de recours'!L78-'Taux de recours'!L77</f>
        <v>1.722154349329962</v>
      </c>
      <c r="M78" s="152">
        <f>'Taux de recours'!M78-'Taux de recours'!M77</f>
        <v>0.98162584219699411</v>
      </c>
      <c r="N78" s="144">
        <f>'Taux de recours'!N78-'Taux de recours'!N77</f>
        <v>0.15866979743193288</v>
      </c>
      <c r="O78" s="156">
        <f>'Taux de recours'!O78-'Taux de recours'!O77</f>
        <v>0.6488915295636879</v>
      </c>
      <c r="P78" s="156">
        <f>'Taux de recours'!P78-'Taux de recours'!P77</f>
        <v>0.32439549554149849</v>
      </c>
      <c r="Q78" s="152">
        <f>'Taux de recours'!Q78-'Taux de recours'!Q77</f>
        <v>3.3637570699918129E-3</v>
      </c>
      <c r="R78" s="144">
        <f>'Taux de recours'!R78-'Taux de recours'!R77</f>
        <v>-0.1058355110096576</v>
      </c>
      <c r="S78" s="156">
        <f>'Taux de recours'!S78-'Taux de recours'!S77</f>
        <v>-0.19622703960484156</v>
      </c>
      <c r="T78" s="156">
        <f>'Taux de recours'!T78-'Taux de recours'!T77</f>
        <v>-0.46924285863622472</v>
      </c>
      <c r="U78" s="152">
        <f>'Taux de recours'!U78-'Taux de recours'!U77</f>
        <v>-0.11183985443973476</v>
      </c>
      <c r="V78" s="144">
        <f>'Taux de recours'!V78-'Taux de recours'!V77</f>
        <v>0.10776835812591479</v>
      </c>
      <c r="W78" s="156">
        <f>'Taux de recours'!W78-'Taux de recours'!W77</f>
        <v>0.2997333238597033</v>
      </c>
      <c r="X78" s="156">
        <f>'Taux de recours'!X78-'Taux de recours'!X77</f>
        <v>0.49501004705647667</v>
      </c>
      <c r="Y78" s="152">
        <f>'Taux de recours'!Y78-'Taux de recours'!Y77</f>
        <v>7.3433782970342421E-2</v>
      </c>
      <c r="Z78" s="144">
        <f>'Taux de recours'!Z78-'Taux de recours'!Z77</f>
        <v>-4.2607144765231642E-2</v>
      </c>
      <c r="AA78" s="156">
        <f>'Taux de recours'!AA78-'Taux de recours'!AA77</f>
        <v>-0.25710289523966434</v>
      </c>
      <c r="AB78" s="156">
        <f>'Taux de recours'!AB78-'Taux de recours'!AB77</f>
        <v>0.11779520921710507</v>
      </c>
      <c r="AC78" s="152">
        <f>'Taux de recours'!AC78-'Taux de recours'!AC77</f>
        <v>-1.4632123065399183E-2</v>
      </c>
      <c r="AD78" s="144">
        <f>'Taux de recours'!AD78-'Taux de recours'!AD77</f>
        <v>2.1520773586587438E-3</v>
      </c>
      <c r="AE78" s="156">
        <f>'Taux de recours'!AE78-'Taux de recours'!AE77</f>
        <v>0.11620057430253006</v>
      </c>
      <c r="AF78" s="156">
        <f>'Taux de recours'!AF78-'Taux de recours'!AF77</f>
        <v>3.4362514767593666E-2</v>
      </c>
      <c r="AG78" s="152">
        <f>'Taux de recours'!AG78-'Taux de recours'!AG77</f>
        <v>3.8709668635550365E-3</v>
      </c>
      <c r="AH78" s="37" t="str">
        <f t="shared" si="1"/>
        <v>T3 2018</v>
      </c>
      <c r="AI78" s="144">
        <f>'Taux de recours'!B78-'Taux de recours'!B74</f>
        <v>5.3803634002915768E-2</v>
      </c>
      <c r="AJ78" s="156">
        <f>'Taux de recours'!C78-'Taux de recours'!C74</f>
        <v>-0.24655640326848705</v>
      </c>
      <c r="AK78" s="156">
        <f>'Taux de recours'!D78-'Taux de recours'!D74</f>
        <v>0.3762509162420713</v>
      </c>
      <c r="AL78" s="152">
        <f>'Taux de recours'!E78-'Taux de recours'!E74</f>
        <v>8.7723730427819557E-2</v>
      </c>
      <c r="AM78" s="144">
        <f>'Taux de recours'!F78-'Taux de recours'!F74</f>
        <v>0.1346774617599471</v>
      </c>
      <c r="AN78" s="156">
        <f>'Taux de recours'!G78-'Taux de recours'!G74</f>
        <v>0.34207941688493992</v>
      </c>
      <c r="AO78" s="156">
        <f>'Taux de recours'!H78-'Taux de recours'!H74</f>
        <v>0.35533322591683181</v>
      </c>
      <c r="AP78" s="152">
        <f>'Taux de recours'!I78-'Taux de recours'!I74</f>
        <v>5.8793287072998801E-2</v>
      </c>
      <c r="AQ78" s="144">
        <f>'Taux de recours'!J78-'Taux de recours'!J74</f>
        <v>-0.36752745499907125</v>
      </c>
      <c r="AR78" s="156">
        <f>'Taux de recours'!K78-'Taux de recours'!K74</f>
        <v>-3.356142290249684</v>
      </c>
      <c r="AS78" s="156">
        <f>'Taux de recours'!L78-'Taux de recours'!L74</f>
        <v>0.73584395497990585</v>
      </c>
      <c r="AT78" s="152">
        <f>'Taux de recours'!M78-'Taux de recours'!M74</f>
        <v>-0.36977627749527908</v>
      </c>
      <c r="AU78" s="144">
        <f>'Taux de recours'!N78-'Taux de recours'!N74</f>
        <v>0.27937428118299956</v>
      </c>
      <c r="AV78" s="156">
        <f>'Taux de recours'!O78-'Taux de recours'!O74</f>
        <v>0.86198106540872921</v>
      </c>
      <c r="AW78" s="156">
        <f>'Taux de recours'!P78-'Taux de recours'!P74</f>
        <v>0.28865818851683755</v>
      </c>
      <c r="AX78" s="152">
        <f>'Taux de recours'!Q78-'Taux de recours'!Q74</f>
        <v>0.12950321215938465</v>
      </c>
      <c r="AY78" s="144">
        <f>'Taux de recours'!R78-'Taux de recours'!R74</f>
        <v>0.14656177005457627</v>
      </c>
      <c r="AZ78" s="156">
        <f>'Taux de recours'!S78-'Taux de recours'!S74</f>
        <v>0.49919135661707603</v>
      </c>
      <c r="BA78" s="156">
        <f>'Taux de recours'!T78-'Taux de recours'!T74</f>
        <v>1.5468969498298311</v>
      </c>
      <c r="BB78" s="152">
        <f>'Taux de recours'!U78-'Taux de recours'!U74</f>
        <v>-4.3795331978419894E-2</v>
      </c>
      <c r="BC78" s="144">
        <f>'Taux de recours'!V78-'Taux de recours'!V74</f>
        <v>0.28787543314303532</v>
      </c>
      <c r="BD78" s="156">
        <f>'Taux de recours'!W78-'Taux de recours'!W74</f>
        <v>0.96699341711436126</v>
      </c>
      <c r="BE78" s="156">
        <f>'Taux de recours'!X78-'Taux de recours'!X74</f>
        <v>0.43198071378438208</v>
      </c>
      <c r="BF78" s="152">
        <f>'Taux de recours'!Y78-'Taux de recours'!Y74</f>
        <v>0.23047524615788673</v>
      </c>
      <c r="BG78" s="144">
        <f>'Taux de recours'!Z78-'Taux de recours'!Z74</f>
        <v>-4.7717546428024171E-2</v>
      </c>
      <c r="BH78" s="156">
        <f>'Taux de recours'!AA78-'Taux de recours'!AA74</f>
        <v>-0.58886602697680956</v>
      </c>
      <c r="BI78" s="156">
        <f>'Taux de recours'!AB78-'Taux de recours'!AB74</f>
        <v>-0.42617307584101205</v>
      </c>
      <c r="BJ78" s="152">
        <f>'Taux de recours'!AC78-'Taux de recours'!AC74</f>
        <v>-9.684979734311483E-2</v>
      </c>
      <c r="BK78" s="144">
        <f>'Taux de recours'!AD78-'Taux de recours'!AD74</f>
        <v>-0.10205769625540029</v>
      </c>
      <c r="BL78" s="156">
        <f>'Taux de recours'!AE78-'Taux de recours'!AE74</f>
        <v>-0.15713601885012096</v>
      </c>
      <c r="BM78" s="156">
        <f>'Taux de recours'!AF78-'Taux de recours'!AF74</f>
        <v>-0.97228087102832994</v>
      </c>
      <c r="BN78" s="152">
        <f>'Taux de recours'!AG78-'Taux de recours'!AG74</f>
        <v>-0.1012391879106791</v>
      </c>
    </row>
    <row r="79" spans="1:66" x14ac:dyDescent="0.25">
      <c r="A79" s="98" t="str">
        <f>[1]TrimPaca!A86</f>
        <v>T4 2018</v>
      </c>
      <c r="B79" s="143">
        <f>'Taux de recours'!B79-'Taux de recours'!B78</f>
        <v>-0.10683025926074663</v>
      </c>
      <c r="C79" s="155">
        <f>'Taux de recours'!C79-'Taux de recours'!C78</f>
        <v>-0.35616253447545709</v>
      </c>
      <c r="D79" s="155">
        <f>'Taux de recours'!D79-'Taux de recours'!D78</f>
        <v>-0.49197579037985584</v>
      </c>
      <c r="E79" s="151">
        <f>'Taux de recours'!E79-'Taux de recours'!E78</f>
        <v>-6.2918580807320268E-2</v>
      </c>
      <c r="F79" s="143">
        <f>'Taux de recours'!F79-'Taux de recours'!F78</f>
        <v>-6.0010491267061372E-2</v>
      </c>
      <c r="G79" s="155">
        <f>'Taux de recours'!G79-'Taux de recours'!G78</f>
        <v>-0.26983390482882008</v>
      </c>
      <c r="H79" s="155">
        <f>'Taux de recours'!H79-'Taux de recours'!H78</f>
        <v>-0.46422728008733571</v>
      </c>
      <c r="I79" s="151">
        <f>'Taux de recours'!I79-'Taux de recours'!I78</f>
        <v>-2.5399441043173265E-2</v>
      </c>
      <c r="J79" s="143">
        <f>'Taux de recours'!J79-'Taux de recours'!J78</f>
        <v>-7.4711954320259899E-2</v>
      </c>
      <c r="K79" s="155">
        <f>'Taux de recours'!K79-'Taux de recours'!K78</f>
        <v>-0.11556545057384859</v>
      </c>
      <c r="L79" s="155">
        <f>'Taux de recours'!L79-'Taux de recours'!L78</f>
        <v>-4.4885121936523831E-2</v>
      </c>
      <c r="M79" s="151">
        <f>'Taux de recours'!M79-'Taux de recours'!M78</f>
        <v>0.17330919821246127</v>
      </c>
      <c r="N79" s="143">
        <f>'Taux de recours'!N79-'Taux de recours'!N78</f>
        <v>-0.14078810933248964</v>
      </c>
      <c r="O79" s="155">
        <f>'Taux de recours'!O79-'Taux de recours'!O78</f>
        <v>-0.29784232425401314</v>
      </c>
      <c r="P79" s="155">
        <f>'Taux de recours'!P79-'Taux de recours'!P78</f>
        <v>-1.173139595104649</v>
      </c>
      <c r="Q79" s="151">
        <f>'Taux de recours'!Q79-'Taux de recours'!Q78</f>
        <v>-0.18356894570575233</v>
      </c>
      <c r="R79" s="143">
        <f>'Taux de recours'!R79-'Taux de recours'!R78</f>
        <v>-7.8531705013215491E-2</v>
      </c>
      <c r="S79" s="155">
        <f>'Taux de recours'!S79-'Taux de recours'!S78</f>
        <v>-0.53001901610559621</v>
      </c>
      <c r="T79" s="155">
        <f>'Taux de recours'!T79-'Taux de recours'!T78</f>
        <v>-0.13054543868699575</v>
      </c>
      <c r="U79" s="151">
        <f>'Taux de recours'!U79-'Taux de recours'!U78</f>
        <v>-4.1169992461655536E-2</v>
      </c>
      <c r="V79" s="143">
        <f>'Taux de recours'!V79-'Taux de recours'!V78</f>
        <v>-9.4302121604763478E-2</v>
      </c>
      <c r="W79" s="155">
        <f>'Taux de recours'!W79-'Taux de recours'!W78</f>
        <v>-0.22201572467452735</v>
      </c>
      <c r="X79" s="155">
        <f>'Taux de recours'!X79-'Taux de recours'!X78</f>
        <v>-0.77140266530829926</v>
      </c>
      <c r="Y79" s="151">
        <f>'Taux de recours'!Y79-'Taux de recours'!Y78</f>
        <v>-5.3605993670312824E-2</v>
      </c>
      <c r="Z79" s="143">
        <f>'Taux de recours'!Z79-'Taux de recours'!Z78</f>
        <v>1.7798919406212921E-2</v>
      </c>
      <c r="AA79" s="155">
        <f>'Taux de recours'!AA79-'Taux de recours'!AA78</f>
        <v>0.13885410919952257</v>
      </c>
      <c r="AB79" s="155">
        <f>'Taux de recours'!AB79-'Taux de recours'!AB78</f>
        <v>-0.37010771350562877</v>
      </c>
      <c r="AC79" s="151">
        <f>'Taux de recours'!AC79-'Taux de recours'!AC78</f>
        <v>-4.5212940668228896E-3</v>
      </c>
      <c r="AD79" s="143">
        <f>'Taux de recours'!AD79-'Taux de recours'!AD78</f>
        <v>-4.2241538805267709E-3</v>
      </c>
      <c r="AE79" s="155">
        <f>'Taux de recours'!AE79-'Taux de recours'!AE78</f>
        <v>-0.56256035942668881</v>
      </c>
      <c r="AF79" s="155">
        <f>'Taux de recours'!AF79-'Taux de recours'!AF78</f>
        <v>-2.1122238207412991E-2</v>
      </c>
      <c r="AG79" s="151">
        <f>'Taux de recours'!AG79-'Taux de recours'!AG78</f>
        <v>7.1239469553614931E-2</v>
      </c>
      <c r="AH79" s="98" t="str">
        <f t="shared" si="1"/>
        <v>T4 2018</v>
      </c>
      <c r="AI79" s="143">
        <f>'Taux de recours'!B79-'Taux de recours'!B75</f>
        <v>-0.13620055015665811</v>
      </c>
      <c r="AJ79" s="155">
        <f>'Taux de recours'!C79-'Taux de recours'!C75</f>
        <v>-0.78537736386882351</v>
      </c>
      <c r="AK79" s="155">
        <f>'Taux de recours'!D79-'Taux de recours'!D75</f>
        <v>-0.54635997199572373</v>
      </c>
      <c r="AL79" s="151">
        <f>'Taux de recours'!E79-'Taux de recours'!E75</f>
        <v>-1.9809474302499908E-2</v>
      </c>
      <c r="AM79" s="143">
        <f>'Taux de recours'!F79-'Taux de recours'!F75</f>
        <v>1.0441659669863324E-2</v>
      </c>
      <c r="AN79" s="155">
        <f>'Taux de recours'!G79-'Taux de recours'!G75</f>
        <v>-0.10874908176648734</v>
      </c>
      <c r="AO79" s="155">
        <f>'Taux de recours'!H79-'Taux de recours'!H75</f>
        <v>-0.59715995019993962</v>
      </c>
      <c r="AP79" s="151">
        <f>'Taux de recours'!I79-'Taux de recours'!I75</f>
        <v>3.8097975957497088E-2</v>
      </c>
      <c r="AQ79" s="143">
        <f>'Taux de recours'!J79-'Taux de recours'!J75</f>
        <v>0.10930569894912168</v>
      </c>
      <c r="AR79" s="155">
        <f>'Taux de recours'!K79-'Taux de recours'!K75</f>
        <v>-1.4366932613951864</v>
      </c>
      <c r="AS79" s="155">
        <f>'Taux de recours'!L79-'Taux de recours'!L75</f>
        <v>4.4483228585505685E-2</v>
      </c>
      <c r="AT79" s="151">
        <f>'Taux de recours'!M79-'Taux de recours'!M75</f>
        <v>0.60798706372054756</v>
      </c>
      <c r="AU79" s="143">
        <f>'Taux de recours'!N79-'Taux de recours'!N75</f>
        <v>6.354648944786212E-2</v>
      </c>
      <c r="AV79" s="155">
        <f>'Taux de recours'!O79-'Taux de recours'!O75</f>
        <v>0.73161363183350137</v>
      </c>
      <c r="AW79" s="155">
        <f>'Taux de recours'!P79-'Taux de recours'!P75</f>
        <v>-1.7391188577854546</v>
      </c>
      <c r="AX79" s="151">
        <f>'Taux de recours'!Q79-'Taux de recours'!Q75</f>
        <v>-1.9606163790739428E-2</v>
      </c>
      <c r="AY79" s="143">
        <f>'Taux de recours'!R79-'Taux de recours'!R75</f>
        <v>-4.1633993805874292E-2</v>
      </c>
      <c r="AZ79" s="155">
        <f>'Taux de recours'!S79-'Taux de recours'!S75</f>
        <v>-0.24224388124355656</v>
      </c>
      <c r="BA79" s="155">
        <f>'Taux de recours'!T79-'Taux de recours'!T75</f>
        <v>0.17675917010358511</v>
      </c>
      <c r="BB79" s="151">
        <f>'Taux de recours'!U79-'Taux de recours'!U75</f>
        <v>-9.5316380298516634E-2</v>
      </c>
      <c r="BC79" s="143">
        <f>'Taux de recours'!V79-'Taux de recours'!V75</f>
        <v>6.023081555350096E-2</v>
      </c>
      <c r="BD79" s="155">
        <f>'Taux de recours'!W79-'Taux de recours'!W75</f>
        <v>0.47870530224540087</v>
      </c>
      <c r="BE79" s="155">
        <f>'Taux de recours'!X79-'Taux de recours'!X75</f>
        <v>-0.93229888994372523</v>
      </c>
      <c r="BF79" s="151">
        <f>'Taux de recours'!Y79-'Taux de recours'!Y75</f>
        <v>6.4876768646832339E-2</v>
      </c>
      <c r="BG79" s="143">
        <f>'Taux de recours'!Z79-'Taux de recours'!Z75</f>
        <v>-2.5097830215407235E-2</v>
      </c>
      <c r="BH79" s="155">
        <f>'Taux de recours'!AA79-'Taux de recours'!AA75</f>
        <v>-0.67221284254630476</v>
      </c>
      <c r="BI79" s="155">
        <f>'Taux de recours'!AB79-'Taux de recours'!AB75</f>
        <v>-0.64561713658712705</v>
      </c>
      <c r="BJ79" s="151">
        <f>'Taux de recours'!AC79-'Taux de recours'!AC75</f>
        <v>4.872611214290079E-2</v>
      </c>
      <c r="BK79" s="143">
        <f>'Taux de recours'!AD79-'Taux de recours'!AD75</f>
        <v>-8.3462089366233894E-2</v>
      </c>
      <c r="BL79" s="155">
        <f>'Taux de recours'!AE79-'Taux de recours'!AE75</f>
        <v>-1.1814616787091765</v>
      </c>
      <c r="BM79" s="155">
        <f>'Taux de recours'!AF79-'Taux de recours'!AF75</f>
        <v>-0.60322308137840963</v>
      </c>
      <c r="BN79" s="151">
        <f>'Taux de recours'!AG79-'Taux de recours'!AG75</f>
        <v>8.0680777525080405E-2</v>
      </c>
    </row>
    <row r="80" spans="1:66" x14ac:dyDescent="0.25">
      <c r="A80" s="37" t="str">
        <f>[1]TrimPaca!A87</f>
        <v>T1 2019</v>
      </c>
      <c r="B80" s="144">
        <f>'Taux de recours'!B80-'Taux de recours'!B79</f>
        <v>9.4662986184189002E-2</v>
      </c>
      <c r="C80" s="156">
        <f>'Taux de recours'!C80-'Taux de recours'!C79</f>
        <v>0.1912361492726582</v>
      </c>
      <c r="D80" s="156">
        <f>'Taux de recours'!D80-'Taux de recours'!D79</f>
        <v>0.53016223135206708</v>
      </c>
      <c r="E80" s="152">
        <f>'Taux de recours'!E80-'Taux de recours'!E79</f>
        <v>5.461300805388003E-2</v>
      </c>
      <c r="F80" s="144">
        <f>'Taux de recours'!F80-'Taux de recours'!F79</f>
        <v>8.556541195988876E-2</v>
      </c>
      <c r="G80" s="156">
        <f>'Taux de recours'!G80-'Taux de recours'!G79</f>
        <v>6.0401508079757527E-2</v>
      </c>
      <c r="H80" s="156">
        <f>'Taux de recours'!H80-'Taux de recours'!H79</f>
        <v>0.4909071711901678</v>
      </c>
      <c r="I80" s="152">
        <f>'Taux de recours'!I80-'Taux de recours'!I79</f>
        <v>6.3148781826772193E-2</v>
      </c>
      <c r="J80" s="144">
        <f>'Taux de recours'!J80-'Taux de recours'!J79</f>
        <v>0.13587029312710364</v>
      </c>
      <c r="K80" s="156">
        <f>'Taux de recours'!K80-'Taux de recours'!K79</f>
        <v>-12.98207829095819</v>
      </c>
      <c r="L80" s="156">
        <f>'Taux de recours'!L80-'Taux de recours'!L79</f>
        <v>6.3254164267167567E-2</v>
      </c>
      <c r="M80" s="152">
        <f>'Taux de recours'!M80-'Taux de recours'!M79</f>
        <v>6.7862911704520634E-2</v>
      </c>
      <c r="N80" s="144">
        <f>'Taux de recours'!N80-'Taux de recours'!N79</f>
        <v>0.10024378608419693</v>
      </c>
      <c r="O80" s="156">
        <f>'Taux de recours'!O80-'Taux de recours'!O79</f>
        <v>-5.1938463373052164</v>
      </c>
      <c r="P80" s="156">
        <f>'Taux de recours'!P80-'Taux de recours'!P79</f>
        <v>-0.33220129338086934</v>
      </c>
      <c r="Q80" s="152">
        <f>'Taux de recours'!Q80-'Taux de recours'!Q79</f>
        <v>0.25741461251093556</v>
      </c>
      <c r="R80" s="144">
        <f>'Taux de recours'!R80-'Taux de recours'!R79</f>
        <v>0.1614478564579771</v>
      </c>
      <c r="S80" s="156">
        <f>'Taux de recours'!S80-'Taux de recours'!S79</f>
        <v>-4.5660331741970248</v>
      </c>
      <c r="T80" s="156">
        <f>'Taux de recours'!T80-'Taux de recours'!T79</f>
        <v>1.1400108105530418</v>
      </c>
      <c r="U80" s="152">
        <f>'Taux de recours'!U80-'Taux de recours'!U79</f>
        <v>0.12101098511471742</v>
      </c>
      <c r="V80" s="144">
        <f>'Taux de recours'!V80-'Taux de recours'!V79</f>
        <v>4.3847052748042792E-2</v>
      </c>
      <c r="W80" s="156">
        <f>'Taux de recours'!W80-'Taux de recours'!W79</f>
        <v>-7.4912081135755662</v>
      </c>
      <c r="X80" s="156">
        <f>'Taux de recours'!X80-'Taux de recours'!X79</f>
        <v>0.3295422102143597</v>
      </c>
      <c r="Y80" s="152">
        <f>'Taux de recours'!Y80-'Taux de recours'!Y79</f>
        <v>2.4609104435427298E-2</v>
      </c>
      <c r="Z80" s="144">
        <f>'Taux de recours'!Z80-'Taux de recours'!Z79</f>
        <v>8.9265436806738929E-2</v>
      </c>
      <c r="AA80" s="156">
        <f>'Taux de recours'!AA80-'Taux de recours'!AA79</f>
        <v>-4.4851421822908062</v>
      </c>
      <c r="AB80" s="156">
        <f>'Taux de recours'!AB80-'Taux de recours'!AB79</f>
        <v>0.66954103018351674</v>
      </c>
      <c r="AC80" s="152">
        <f>'Taux de recours'!AC80-'Taux de recours'!AC79</f>
        <v>4.6012312390007803E-2</v>
      </c>
      <c r="AD80" s="144">
        <f>'Taux de recours'!AD80-'Taux de recours'!AD79</f>
        <v>7.9878680523758572E-2</v>
      </c>
      <c r="AE80" s="156">
        <f>'Taux de recours'!AE80-'Taux de recours'!AE79</f>
        <v>-8.8092857085951604</v>
      </c>
      <c r="AF80" s="156">
        <f>'Taux de recours'!AF80-'Taux de recours'!AF79</f>
        <v>-0.10714207803349396</v>
      </c>
      <c r="AG80" s="152">
        <f>'Taux de recours'!AG80-'Taux de recours'!AG79</f>
        <v>6.9414114436268548E-2</v>
      </c>
      <c r="AH80" s="37" t="str">
        <f t="shared" si="1"/>
        <v>T1 2019</v>
      </c>
      <c r="AI80" s="144">
        <f>'Taux de recours'!B80-'Taux de recours'!B76</f>
        <v>-6.0098769620460679E-2</v>
      </c>
      <c r="AJ80" s="156">
        <f>'Taux de recours'!C80-'Taux de recours'!C76</f>
        <v>-0.56419163046335363</v>
      </c>
      <c r="AK80" s="156">
        <f>'Taux de recours'!D80-'Taux de recours'!D76</f>
        <v>0.22363138748161404</v>
      </c>
      <c r="AL80" s="152">
        <f>'Taux de recours'!E80-'Taux de recours'!E76</f>
        <v>-3.4201365241368631E-2</v>
      </c>
      <c r="AM80" s="144">
        <f>'Taux de recours'!F80-'Taux de recours'!F76</f>
        <v>4.1850016388099487E-2</v>
      </c>
      <c r="AN80" s="156">
        <f>'Taux de recours'!G80-'Taux de recours'!G76</f>
        <v>-0.18116295703069785</v>
      </c>
      <c r="AO80" s="156">
        <f>'Taux de recours'!H80-'Taux de recours'!H76</f>
        <v>7.5556266279077633E-2</v>
      </c>
      <c r="AP80" s="152">
        <f>'Taux de recours'!I80-'Taux de recours'!I76</f>
        <v>2.7776144039325157E-2</v>
      </c>
      <c r="AQ80" s="144">
        <f>'Taux de recours'!J80-'Taux de recours'!J76</f>
        <v>0.28742432968335851</v>
      </c>
      <c r="AR80" s="156">
        <f>'Taux de recours'!K80-'Taux de recours'!K76</f>
        <v>-14.273228353976815</v>
      </c>
      <c r="AS80" s="156">
        <f>'Taux de recours'!L80-'Taux de recours'!L76</f>
        <v>1.2860942487891727</v>
      </c>
      <c r="AT80" s="152">
        <f>'Taux de recours'!M80-'Taux de recours'!M76</f>
        <v>0.63710905474499846</v>
      </c>
      <c r="AU80" s="144">
        <f>'Taux de recours'!N80-'Taux de recours'!N76</f>
        <v>0.14422613708689691</v>
      </c>
      <c r="AV80" s="156">
        <f>'Taux de recours'!O80-'Taux de recours'!O76</f>
        <v>-4.4334277429419764</v>
      </c>
      <c r="AW80" s="156">
        <f>'Taux de recours'!P80-'Taux de recours'!P76</f>
        <v>-1.1218599984235063</v>
      </c>
      <c r="AX80" s="152">
        <f>'Taux de recours'!Q80-'Taux de recours'!Q76</f>
        <v>2.1153979863574701E-2</v>
      </c>
      <c r="AY80" s="144">
        <f>'Taux de recours'!R80-'Taux de recours'!R76</f>
        <v>4.2869490957420098E-4</v>
      </c>
      <c r="AZ80" s="156">
        <f>'Taux de recours'!S80-'Taux de recours'!S76</f>
        <v>-5.1720478039980371</v>
      </c>
      <c r="BA80" s="156">
        <f>'Taux de recours'!T80-'Taux de recours'!T76</f>
        <v>0.84641091492673226</v>
      </c>
      <c r="BB80" s="152">
        <f>'Taux de recours'!U80-'Taux de recours'!U76</f>
        <v>-5.42077019517202E-2</v>
      </c>
      <c r="BC80" s="144">
        <f>'Taux de recours'!V80-'Taux de recours'!V76</f>
        <v>3.8745751095111469E-2</v>
      </c>
      <c r="BD80" s="156">
        <f>'Taux de recours'!W80-'Taux de recours'!W76</f>
        <v>-7.3644163029406613</v>
      </c>
      <c r="BE80" s="156">
        <f>'Taux de recours'!X80-'Taux de recours'!X76</f>
        <v>-0.21075232218060336</v>
      </c>
      <c r="BF80" s="152">
        <f>'Taux de recours'!Y80-'Taux de recours'!Y76</f>
        <v>3.0494138001025295E-2</v>
      </c>
      <c r="BG80" s="144">
        <f>'Taux de recours'!Z80-'Taux de recours'!Z76</f>
        <v>6.2454720958921017E-2</v>
      </c>
      <c r="BH80" s="156">
        <f>'Taux de recours'!AA80-'Taux de recours'!AA76</f>
        <v>-4.9224079619293617</v>
      </c>
      <c r="BI80" s="156">
        <f>'Taux de recours'!AB80-'Taux de recours'!AB76</f>
        <v>0.34149635053798377</v>
      </c>
      <c r="BJ80" s="152">
        <f>'Taux de recours'!AC80-'Taux de recours'!AC76</f>
        <v>-1.2321067825619814E-2</v>
      </c>
      <c r="BK80" s="144">
        <f>'Taux de recours'!AD80-'Taux de recours'!AD76</f>
        <v>-1.5905403317417743E-3</v>
      </c>
      <c r="BL80" s="156">
        <f>'Taux de recours'!AE80-'Taux de recours'!AE76</f>
        <v>-9.4740506495004713</v>
      </c>
      <c r="BM80" s="156">
        <f>'Taux de recours'!AF80-'Taux de recours'!AF76</f>
        <v>-0.87467374782779395</v>
      </c>
      <c r="BN80" s="152">
        <f>'Taux de recours'!AG80-'Taux de recours'!AG76</f>
        <v>0.10396510688652194</v>
      </c>
    </row>
    <row r="81" spans="1:66" x14ac:dyDescent="0.25">
      <c r="A81" s="37" t="str">
        <f>[1]TrimPaca!A88</f>
        <v>T2 2019</v>
      </c>
      <c r="B81" s="144">
        <f>'Taux de recours'!B81-'Taux de recours'!B80</f>
        <v>-1.7710065882579062E-2</v>
      </c>
      <c r="C81" s="156">
        <f>'Taux de recours'!C81-'Taux de recours'!C80</f>
        <v>-0.1693664259056753</v>
      </c>
      <c r="D81" s="156">
        <f>'Taux de recours'!D81-'Taux de recours'!D80</f>
        <v>-0.25597005826938535</v>
      </c>
      <c r="E81" s="152">
        <f>'Taux de recours'!E81-'Taux de recours'!E80</f>
        <v>3.5436163645607088E-2</v>
      </c>
      <c r="F81" s="144">
        <f>'Taux de recours'!F81-'Taux de recours'!F80</f>
        <v>-3.1370492082924972E-2</v>
      </c>
      <c r="G81" s="156">
        <f>'Taux de recours'!G81-'Taux de recours'!G80</f>
        <v>-0.24092653915486473</v>
      </c>
      <c r="H81" s="156">
        <f>'Taux de recours'!H81-'Taux de recours'!H80</f>
        <v>-0.19692631404079997</v>
      </c>
      <c r="I81" s="152">
        <f>'Taux de recours'!I81-'Taux de recours'!I80</f>
        <v>9.9554387923284082E-4</v>
      </c>
      <c r="J81" s="144">
        <f>'Taux de recours'!J81-'Taux de recours'!J80</f>
        <v>-2.8577633425602933E-2</v>
      </c>
      <c r="K81" s="156">
        <f>'Taux de recours'!K81-'Taux de recours'!K80</f>
        <v>13.024226132262198</v>
      </c>
      <c r="L81" s="156">
        <f>'Taux de recours'!L81-'Taux de recours'!L80</f>
        <v>0.2512491190077597</v>
      </c>
      <c r="M81" s="152">
        <f>'Taux de recours'!M81-'Taux de recours'!M80</f>
        <v>2.6999753736316023E-2</v>
      </c>
      <c r="N81" s="144">
        <f>'Taux de recours'!N81-'Taux de recours'!N80</f>
        <v>1.6462097541323883E-2</v>
      </c>
      <c r="O81" s="156">
        <f>'Taux de recours'!O81-'Taux de recours'!O80</f>
        <v>4.524041866484187</v>
      </c>
      <c r="P81" s="156">
        <f>'Taux de recours'!P81-'Taux de recours'!P80</f>
        <v>-0.21433422941038494</v>
      </c>
      <c r="Q81" s="152">
        <f>'Taux de recours'!Q81-'Taux de recours'!Q80</f>
        <v>8.9930053819096578E-2</v>
      </c>
      <c r="R81" s="144">
        <f>'Taux de recours'!R81-'Taux de recours'!R80</f>
        <v>1.8704053713796576E-2</v>
      </c>
      <c r="S81" s="156">
        <f>'Taux de recours'!S81-'Taux de recours'!S80</f>
        <v>4.5416068690679152</v>
      </c>
      <c r="T81" s="156">
        <f>'Taux de recours'!T81-'Taux de recours'!T80</f>
        <v>1.7562090176355127E-3</v>
      </c>
      <c r="U81" s="152">
        <f>'Taux de recours'!U81-'Taux de recours'!U80</f>
        <v>7.6936169445258606E-3</v>
      </c>
      <c r="V81" s="144">
        <f>'Taux de recours'!V81-'Taux de recours'!V80</f>
        <v>-5.130533537574955E-2</v>
      </c>
      <c r="W81" s="156">
        <f>'Taux de recours'!W81-'Taux de recours'!W80</f>
        <v>7.0636015844782118</v>
      </c>
      <c r="X81" s="156">
        <f>'Taux de recours'!X81-'Taux de recours'!X80</f>
        <v>-0.17979597266962699</v>
      </c>
      <c r="Y81" s="152">
        <f>'Taux de recours'!Y81-'Taux de recours'!Y80</f>
        <v>-1.0223724522367306E-2</v>
      </c>
      <c r="Z81" s="144">
        <f>'Taux de recours'!Z81-'Taux de recours'!Z80</f>
        <v>-0.10096878182784885</v>
      </c>
      <c r="AA81" s="156">
        <f>'Taux de recours'!AA81-'Taux de recours'!AA80</f>
        <v>4.2046291360952761</v>
      </c>
      <c r="AB81" s="156">
        <f>'Taux de recours'!AB81-'Taux de recours'!AB80</f>
        <v>-0.91859451398526382</v>
      </c>
      <c r="AC81" s="152">
        <f>'Taux de recours'!AC81-'Taux de recours'!AC80</f>
        <v>5.1648627916289769E-3</v>
      </c>
      <c r="AD81" s="144">
        <f>'Taux de recours'!AD81-'Taux de recours'!AD80</f>
        <v>5.0601141154295259E-2</v>
      </c>
      <c r="AE81" s="156">
        <f>'Taux de recours'!AE81-'Taux de recours'!AE80</f>
        <v>9.4795565561012953</v>
      </c>
      <c r="AF81" s="156">
        <f>'Taux de recours'!AF81-'Taux de recours'!AF80</f>
        <v>0.41492848970390028</v>
      </c>
      <c r="AG81" s="152">
        <f>'Taux de recours'!AG81-'Taux de recours'!AG80</f>
        <v>-5.6182072955386353E-3</v>
      </c>
      <c r="AH81" s="37" t="str">
        <f t="shared" si="1"/>
        <v>T2 2019</v>
      </c>
      <c r="AI81" s="144">
        <f>'Taux de recours'!B81-'Taux de recours'!B77</f>
        <v>-3.8080121859359384E-2</v>
      </c>
      <c r="AJ81" s="156">
        <f>'Taux de recours'!C81-'Taux de recours'!C77</f>
        <v>-0.55844838600528135</v>
      </c>
      <c r="AK81" s="156">
        <f>'Taux de recours'!D81-'Taux de recours'!D77</f>
        <v>1.7578655132913568E-2</v>
      </c>
      <c r="AL81" s="152">
        <f>'Taux de recours'!E81-'Taux de recours'!E77</f>
        <v>4.4625082464372579E-2</v>
      </c>
      <c r="AM81" s="144">
        <f>'Taux de recours'!F81-'Taux de recours'!F77</f>
        <v>3.3495244182533579E-2</v>
      </c>
      <c r="AN81" s="156">
        <f>'Taux de recours'!G81-'Taux de recours'!G77</f>
        <v>-0.3496103889173332</v>
      </c>
      <c r="AO81" s="156">
        <f>'Taux de recours'!H81-'Taux de recours'!H77</f>
        <v>4.1224845434332025E-2</v>
      </c>
      <c r="AP81" s="152">
        <f>'Taux de recours'!I81-'Taux de recours'!I77</f>
        <v>6.663225079122892E-2</v>
      </c>
      <c r="AQ81" s="144">
        <f>'Taux de recours'!J81-'Taux de recours'!J77</f>
        <v>0.67854404529574097</v>
      </c>
      <c r="AR81" s="156">
        <f>'Taux de recours'!K81-'Taux de recours'!K77</f>
        <v>-1.7575348295320481E-2</v>
      </c>
      <c r="AS81" s="156">
        <f>'Taux de recours'!L81-'Taux de recours'!L77</f>
        <v>1.9917725106683655</v>
      </c>
      <c r="AT81" s="152">
        <f>'Taux de recours'!M81-'Taux de recours'!M77</f>
        <v>1.249797705850292</v>
      </c>
      <c r="AU81" s="144">
        <f>'Taux de recours'!N81-'Taux de recours'!N77</f>
        <v>0.13458757172496405</v>
      </c>
      <c r="AV81" s="156">
        <f>'Taux de recours'!O81-'Taux de recours'!O77</f>
        <v>-0.31875526551135458</v>
      </c>
      <c r="AW81" s="156">
        <f>'Taux de recours'!P81-'Taux de recours'!P77</f>
        <v>-1.3952796223544048</v>
      </c>
      <c r="AX81" s="152">
        <f>'Taux de recours'!Q81-'Taux de recours'!Q77</f>
        <v>0.16713947769427162</v>
      </c>
      <c r="AY81" s="144">
        <f>'Taux de recours'!R81-'Taux de recours'!R77</f>
        <v>-4.2153058510994157E-3</v>
      </c>
      <c r="AZ81" s="156">
        <f>'Taux de recours'!S81-'Taux de recours'!S77</f>
        <v>-0.75067236083954736</v>
      </c>
      <c r="BA81" s="156">
        <f>'Taux de recours'!T81-'Taux de recours'!T77</f>
        <v>0.5419787222474568</v>
      </c>
      <c r="BB81" s="152">
        <f>'Taux de recours'!U81-'Taux de recours'!U77</f>
        <v>-2.4305244842147022E-2</v>
      </c>
      <c r="BC81" s="144">
        <f>'Taux de recours'!V81-'Taux de recours'!V77</f>
        <v>6.0079538934445509E-3</v>
      </c>
      <c r="BD81" s="156">
        <f>'Taux de recours'!W81-'Taux de recours'!W77</f>
        <v>-0.34988892991217835</v>
      </c>
      <c r="BE81" s="156">
        <f>'Taux de recours'!X81-'Taux de recours'!X77</f>
        <v>-0.12664638070708989</v>
      </c>
      <c r="BF81" s="152">
        <f>'Taux de recours'!Y81-'Taux de recours'!Y77</f>
        <v>3.4213169213089589E-2</v>
      </c>
      <c r="BG81" s="144">
        <f>'Taux de recours'!Z81-'Taux de recours'!Z77</f>
        <v>-3.6511570380128644E-2</v>
      </c>
      <c r="BH81" s="156">
        <f>'Taux de recours'!AA81-'Taux de recours'!AA77</f>
        <v>-0.39876183223567185</v>
      </c>
      <c r="BI81" s="156">
        <f>'Taux de recours'!AB81-'Taux de recours'!AB77</f>
        <v>-0.50136598809027078</v>
      </c>
      <c r="BJ81" s="152">
        <f>'Taux de recours'!AC81-'Taux de recours'!AC77</f>
        <v>3.2023758049414708E-2</v>
      </c>
      <c r="BK81" s="144">
        <f>'Taux de recours'!AD81-'Taux de recours'!AD77</f>
        <v>0.1284077451561858</v>
      </c>
      <c r="BL81" s="156">
        <f>'Taux de recours'!AE81-'Taux de recours'!AE77</f>
        <v>0.22391106238197622</v>
      </c>
      <c r="BM81" s="156">
        <f>'Taux de recours'!AF81-'Taux de recours'!AF77</f>
        <v>0.321026688230587</v>
      </c>
      <c r="BN81" s="152">
        <f>'Taux de recours'!AG81-'Taux de recours'!AG77</f>
        <v>0.13890634355789988</v>
      </c>
    </row>
    <row r="82" spans="1:66" x14ac:dyDescent="0.25">
      <c r="A82" s="37" t="str">
        <f>[1]TrimPaca!A89</f>
        <v>T3 2019</v>
      </c>
      <c r="B82" s="144">
        <f>'Taux de recours'!B82-'Taux de recours'!B81</f>
        <v>-2.6050135746272574E-2</v>
      </c>
      <c r="C82" s="156">
        <f>'Taux de recours'!C82-'Taux de recours'!C81</f>
        <v>-0.2040901897123053</v>
      </c>
      <c r="D82" s="156">
        <f>'Taux de recours'!D82-'Taux de recours'!D81</f>
        <v>7.1617738007958565E-3</v>
      </c>
      <c r="E82" s="152">
        <f>'Taux de recours'!E82-'Taux de recours'!E81</f>
        <v>5.3773184279450881E-3</v>
      </c>
      <c r="F82" s="144">
        <f>'Taux de recours'!F82-'Taux de recours'!F81</f>
        <v>1.2904177253316718E-3</v>
      </c>
      <c r="G82" s="156">
        <f>'Taux de recours'!G82-'Taux de recours'!G81</f>
        <v>5.2878736948136051E-2</v>
      </c>
      <c r="H82" s="156">
        <f>'Taux de recours'!H82-'Taux de recours'!H81</f>
        <v>-6.8451998739860187E-2</v>
      </c>
      <c r="I82" s="152">
        <f>'Taux de recours'!I82-'Taux de recours'!I81</f>
        <v>-4.5541163509095206E-3</v>
      </c>
      <c r="J82" s="144">
        <f>'Taux de recours'!J82-'Taux de recours'!J81</f>
        <v>-0.35024980719845811</v>
      </c>
      <c r="K82" s="156">
        <f>'Taux de recours'!K82-'Taux de recours'!K81</f>
        <v>-0.75003279429996539</v>
      </c>
      <c r="L82" s="156">
        <f>'Taux de recours'!L82-'Taux de recours'!L81</f>
        <v>-1.6867535071982616</v>
      </c>
      <c r="M82" s="152">
        <f>'Taux de recours'!M82-'Taux de recours'!M81</f>
        <v>-0.41569477315868664</v>
      </c>
      <c r="N82" s="144">
        <f>'Taux de recours'!N82-'Taux de recours'!N81</f>
        <v>8.785841337857847E-2</v>
      </c>
      <c r="O82" s="156">
        <f>'Taux de recours'!O82-'Taux de recours'!O81</f>
        <v>0.46508064269542704</v>
      </c>
      <c r="P82" s="156">
        <f>'Taux de recours'!P82-'Taux de recours'!P81</f>
        <v>0.8775571453521529</v>
      </c>
      <c r="Q82" s="152">
        <f>'Taux de recours'!Q82-'Taux de recours'!Q81</f>
        <v>-9.757711450659623E-2</v>
      </c>
      <c r="R82" s="144">
        <f>'Taux de recours'!R82-'Taux de recours'!R81</f>
        <v>-1.4917385500920144E-2</v>
      </c>
      <c r="S82" s="156">
        <f>'Taux de recours'!S82-'Taux de recours'!S81</f>
        <v>-0.26161093824377168</v>
      </c>
      <c r="T82" s="156">
        <f>'Taux de recours'!T82-'Taux de recours'!T81</f>
        <v>-0.20598588439833776</v>
      </c>
      <c r="U82" s="152">
        <f>'Taux de recours'!U82-'Taux de recours'!U81</f>
        <v>1.7095830575692306E-2</v>
      </c>
      <c r="V82" s="144">
        <f>'Taux de recours'!V82-'Taux de recours'!V81</f>
        <v>1.1140680868984454E-2</v>
      </c>
      <c r="W82" s="156">
        <f>'Taux de recours'!W82-'Taux de recours'!W81</f>
        <v>0.16398295324373624</v>
      </c>
      <c r="X82" s="156">
        <f>'Taux de recours'!X82-'Taux de recours'!X81</f>
        <v>-0.10111252017695804</v>
      </c>
      <c r="Y82" s="152">
        <f>'Taux de recours'!Y82-'Taux de recours'!Y81</f>
        <v>2.3783839207981217E-2</v>
      </c>
      <c r="Z82" s="144">
        <f>'Taux de recours'!Z82-'Taux de recours'!Z81</f>
        <v>4.8242335471183617E-2</v>
      </c>
      <c r="AA82" s="156">
        <f>'Taux de recours'!AA82-'Taux de recours'!AA81</f>
        <v>0.2514590839499542</v>
      </c>
      <c r="AB82" s="156">
        <f>'Taux de recours'!AB82-'Taux de recours'!AB81</f>
        <v>0.37191024821022189</v>
      </c>
      <c r="AC82" s="152">
        <f>'Taux de recours'!AC82-'Taux de recours'!AC81</f>
        <v>-3.7167615642075269E-2</v>
      </c>
      <c r="AD82" s="144">
        <f>'Taux de recours'!AD82-'Taux de recours'!AD81</f>
        <v>-1.2087685174662521E-2</v>
      </c>
      <c r="AE82" s="156">
        <f>'Taux de recours'!AE82-'Taux de recours'!AE81</f>
        <v>5.7997004019373577E-2</v>
      </c>
      <c r="AF82" s="156">
        <f>'Taux de recours'!AF82-'Taux de recours'!AF81</f>
        <v>-0.13149025319239982</v>
      </c>
      <c r="AG82" s="152">
        <f>'Taux de recours'!AG82-'Taux de recours'!AG81</f>
        <v>-1.0465664617698156E-2</v>
      </c>
      <c r="AH82" s="37" t="str">
        <f t="shared" si="1"/>
        <v>T3 2019</v>
      </c>
      <c r="AI82" s="144">
        <f>'Taux de recours'!B82-'Taux de recours'!B78</f>
        <v>-5.5927474705409264E-2</v>
      </c>
      <c r="AJ82" s="156">
        <f>'Taux de recours'!C82-'Taux de recours'!C78</f>
        <v>-0.5383830008207795</v>
      </c>
      <c r="AK82" s="156">
        <f>'Taux de recours'!D82-'Taux de recours'!D78</f>
        <v>-0.21062184349637825</v>
      </c>
      <c r="AL82" s="152">
        <f>'Taux de recours'!E82-'Taux de recours'!E78</f>
        <v>3.2507909320111938E-2</v>
      </c>
      <c r="AM82" s="144">
        <f>'Taux de recours'!F82-'Taux de recours'!F78</f>
        <v>-4.525153664765913E-3</v>
      </c>
      <c r="AN82" s="156">
        <f>'Taux de recours'!G82-'Taux de recours'!G78</f>
        <v>-0.39748019895579123</v>
      </c>
      <c r="AO82" s="156">
        <f>'Taux de recours'!H82-'Taux de recours'!H78</f>
        <v>-0.23869842167782807</v>
      </c>
      <c r="AP82" s="152">
        <f>'Taux de recours'!I82-'Taux de recours'!I78</f>
        <v>3.4190768311922248E-2</v>
      </c>
      <c r="AQ82" s="144">
        <f>'Taux de recours'!J82-'Taux de recours'!J78</f>
        <v>-0.3176691018172173</v>
      </c>
      <c r="AR82" s="156">
        <f>'Taux de recours'!K82-'Taux de recours'!K78</f>
        <v>-0.82345040356980626</v>
      </c>
      <c r="AS82" s="156">
        <f>'Taux de recours'!L82-'Taux de recours'!L78</f>
        <v>-1.4171353458598581</v>
      </c>
      <c r="AT82" s="152">
        <f>'Taux de recours'!M82-'Taux de recours'!M78</f>
        <v>-0.14752290950538871</v>
      </c>
      <c r="AU82" s="144">
        <f>'Taux de recours'!N82-'Taux de recours'!N78</f>
        <v>6.3776187671609641E-2</v>
      </c>
      <c r="AV82" s="156">
        <f>'Taux de recours'!O82-'Taux de recours'!O78</f>
        <v>-0.50256615237961544</v>
      </c>
      <c r="AW82" s="156">
        <f>'Taux de recours'!P82-'Taux de recours'!P78</f>
        <v>-0.84211797254375043</v>
      </c>
      <c r="AX82" s="152">
        <f>'Taux de recours'!Q82-'Taux de recours'!Q78</f>
        <v>6.6198606117683578E-2</v>
      </c>
      <c r="AY82" s="144">
        <f>'Taux de recours'!R82-'Taux de recours'!R78</f>
        <v>8.6702819657638042E-2</v>
      </c>
      <c r="AZ82" s="156">
        <f>'Taux de recours'!S82-'Taux de recours'!S78</f>
        <v>-0.81605625947847749</v>
      </c>
      <c r="BA82" s="156">
        <f>'Taux de recours'!T82-'Taux de recours'!T78</f>
        <v>0.80523569648534377</v>
      </c>
      <c r="BB82" s="152">
        <f>'Taux de recours'!U82-'Taux de recours'!U78</f>
        <v>0.10463044017328005</v>
      </c>
      <c r="BC82" s="144">
        <f>'Taux de recours'!V82-'Taux de recours'!V78</f>
        <v>-9.0619723363485782E-2</v>
      </c>
      <c r="BD82" s="156">
        <f>'Taux de recours'!W82-'Taux de recours'!W78</f>
        <v>-0.48563930052814541</v>
      </c>
      <c r="BE82" s="156">
        <f>'Taux de recours'!X82-'Taux de recours'!X78</f>
        <v>-0.7227689479405246</v>
      </c>
      <c r="BF82" s="152">
        <f>'Taux de recours'!Y82-'Taux de recours'!Y78</f>
        <v>-1.5436774549271615E-2</v>
      </c>
      <c r="BG82" s="144">
        <f>'Taux de recours'!Z82-'Taux de recours'!Z78</f>
        <v>5.4337909856286615E-2</v>
      </c>
      <c r="BH82" s="156">
        <f>'Taux de recours'!AA82-'Taux de recours'!AA78</f>
        <v>0.10980014695394669</v>
      </c>
      <c r="BI82" s="156">
        <f>'Taux de recours'!AB82-'Taux de recours'!AB78</f>
        <v>-0.24725094909715395</v>
      </c>
      <c r="BJ82" s="152">
        <f>'Taux de recours'!AC82-'Taux de recours'!AC78</f>
        <v>9.4882654727386218E-3</v>
      </c>
      <c r="BK82" s="144">
        <f>'Taux de recours'!AD82-'Taux de recours'!AD78</f>
        <v>0.11416798262286454</v>
      </c>
      <c r="BL82" s="156">
        <f>'Taux de recours'!AE82-'Taux de recours'!AE78</f>
        <v>0.16570749209881974</v>
      </c>
      <c r="BM82" s="156">
        <f>'Taux de recours'!AF82-'Taux de recours'!AF78</f>
        <v>0.15517392027059351</v>
      </c>
      <c r="BN82" s="152">
        <f>'Taux de recours'!AG82-'Taux de recours'!AG78</f>
        <v>0.12456971207664669</v>
      </c>
    </row>
    <row r="83" spans="1:66" x14ac:dyDescent="0.25">
      <c r="A83" s="98" t="str">
        <f>[1]TrimPaca!A90</f>
        <v>T4 2019</v>
      </c>
      <c r="B83" s="143">
        <f>'Taux de recours'!B83-'Taux de recours'!B82</f>
        <v>-9.4024653146451254E-2</v>
      </c>
      <c r="C83" s="155">
        <f>'Taux de recours'!C83-'Taux de recours'!C82</f>
        <v>-0.38027005192950192</v>
      </c>
      <c r="D83" s="155">
        <f>'Taux de recours'!D83-'Taux de recours'!D82</f>
        <v>-0.61960682002109202</v>
      </c>
      <c r="E83" s="151">
        <f>'Taux de recours'!E83-'Taux de recours'!E82</f>
        <v>-1.12174413346251E-2</v>
      </c>
      <c r="F83" s="143">
        <f>'Taux de recours'!F83-'Taux de recours'!F82</f>
        <v>-5.8224606693673131E-2</v>
      </c>
      <c r="G83" s="155">
        <f>'Taux de recours'!G83-'Taux de recours'!G82</f>
        <v>-0.30373334244928341</v>
      </c>
      <c r="H83" s="155">
        <f>'Taux de recours'!H83-'Taux de recours'!H82</f>
        <v>-1.0077525288401805</v>
      </c>
      <c r="I83" s="151">
        <f>'Taux de recours'!I83-'Taux de recours'!I82</f>
        <v>7.2810052065071407E-2</v>
      </c>
      <c r="J83" s="143">
        <f>'Taux de recours'!J83-'Taux de recours'!J82</f>
        <v>0.27210588965991889</v>
      </c>
      <c r="K83" s="155">
        <f>'Taux de recours'!K83-'Taux de recours'!K82</f>
        <v>0.52480286907100293</v>
      </c>
      <c r="L83" s="155">
        <f>'Taux de recours'!L83-'Taux de recours'!L82</f>
        <v>0.47237070435334516</v>
      </c>
      <c r="M83" s="151">
        <f>'Taux de recours'!M83-'Taux de recours'!M82</f>
        <v>0.53543716375430428</v>
      </c>
      <c r="N83" s="143">
        <f>'Taux de recours'!N83-'Taux de recours'!N82</f>
        <v>-0.1300357570244921</v>
      </c>
      <c r="O83" s="155">
        <f>'Taux de recours'!O83-'Taux de recours'!O82</f>
        <v>-0.22985074635085478</v>
      </c>
      <c r="P83" s="155">
        <f>'Taux de recours'!P83-'Taux de recours'!P82</f>
        <v>-1.1364079960622</v>
      </c>
      <c r="Q83" s="151">
        <f>'Taux de recours'!Q83-'Taux de recours'!Q82</f>
        <v>-2.719017536013757E-2</v>
      </c>
      <c r="R83" s="143">
        <f>'Taux de recours'!R83-'Taux de recours'!R82</f>
        <v>-9.9986355147309025E-2</v>
      </c>
      <c r="S83" s="155">
        <f>'Taux de recours'!S83-'Taux de recours'!S82</f>
        <v>-0.26699975990625546</v>
      </c>
      <c r="T83" s="155">
        <f>'Taux de recours'!T83-'Taux de recours'!T82</f>
        <v>-1.1237507068339045</v>
      </c>
      <c r="U83" s="151">
        <f>'Taux de recours'!U83-'Taux de recours'!U82</f>
        <v>-3.8727337718251764E-2</v>
      </c>
      <c r="V83" s="143">
        <f>'Taux de recours'!V83-'Taux de recours'!V82</f>
        <v>-7.1780406558497489E-2</v>
      </c>
      <c r="W83" s="155">
        <f>'Taux de recours'!W83-'Taux de recours'!W82</f>
        <v>-0.23917910280896848</v>
      </c>
      <c r="X83" s="155">
        <f>'Taux de recours'!X83-'Taux de recours'!X82</f>
        <v>-1.5066707459871438</v>
      </c>
      <c r="Y83" s="151">
        <f>'Taux de recours'!Y83-'Taux de recours'!Y82</f>
        <v>0.10203792775389831</v>
      </c>
      <c r="Z83" s="143">
        <f>'Taux de recours'!Z83-'Taux de recours'!Z82</f>
        <v>-3.6897237990966669E-2</v>
      </c>
      <c r="AA83" s="155">
        <f>'Taux de recours'!AA83-'Taux de recours'!AA82</f>
        <v>-0.39832320694616197</v>
      </c>
      <c r="AB83" s="155">
        <f>'Taux de recours'!AB83-'Taux de recours'!AB82</f>
        <v>-0.28812551730670322</v>
      </c>
      <c r="AC83" s="151">
        <f>'Taux de recours'!AC83-'Taux de recours'!AC82</f>
        <v>1.1532689946446961E-2</v>
      </c>
      <c r="AD83" s="143">
        <f>'Taux de recours'!AD83-'Taux de recours'!AD82</f>
        <v>-2.2512400676907518E-2</v>
      </c>
      <c r="AE83" s="155">
        <f>'Taux de recours'!AE83-'Taux de recours'!AE82</f>
        <v>-0.72712665922896846</v>
      </c>
      <c r="AF83" s="155">
        <f>'Taux de recours'!AF83-'Taux de recours'!AF82</f>
        <v>-0.53233361863243545</v>
      </c>
      <c r="AG83" s="151">
        <f>'Taux de recours'!AG83-'Taux de recours'!AG82</f>
        <v>0.21918215870236324</v>
      </c>
      <c r="AH83" s="98" t="str">
        <f t="shared" si="1"/>
        <v>T4 2019</v>
      </c>
      <c r="AI83" s="143">
        <f>'Taux de recours'!B83-'Taux de recours'!B79</f>
        <v>-4.3121868591113888E-2</v>
      </c>
      <c r="AJ83" s="155">
        <f>'Taux de recours'!C83-'Taux de recours'!C79</f>
        <v>-0.56249051827482432</v>
      </c>
      <c r="AK83" s="155">
        <f>'Taux de recours'!D83-'Taux de recours'!D79</f>
        <v>-0.33825287313761443</v>
      </c>
      <c r="AL83" s="151">
        <f>'Taux de recours'!E83-'Taux de recours'!E79</f>
        <v>8.4209048792807106E-2</v>
      </c>
      <c r="AM83" s="143">
        <f>'Taux de recours'!F83-'Taux de recours'!F79</f>
        <v>-2.7392690913776718E-3</v>
      </c>
      <c r="AN83" s="155">
        <f>'Taux de recours'!G83-'Taux de recours'!G79</f>
        <v>-0.43137963657625455</v>
      </c>
      <c r="AO83" s="155">
        <f>'Taux de recours'!H83-'Taux de recours'!H79</f>
        <v>-0.78222367043067287</v>
      </c>
      <c r="AP83" s="151">
        <f>'Taux de recours'!I83-'Taux de recours'!I79</f>
        <v>0.13240026142016692</v>
      </c>
      <c r="AQ83" s="143">
        <f>'Taux de recours'!J83-'Taux de recours'!J79</f>
        <v>2.9148742162961483E-2</v>
      </c>
      <c r="AR83" s="155">
        <f>'Taux de recours'!K83-'Taux de recours'!K79</f>
        <v>-0.18308208392495473</v>
      </c>
      <c r="AS83" s="155">
        <f>'Taux de recours'!L83-'Taux de recours'!L79</f>
        <v>-0.89987951956998913</v>
      </c>
      <c r="AT83" s="151">
        <f>'Taux de recours'!M83-'Taux de recours'!M79</f>
        <v>0.2146050560364543</v>
      </c>
      <c r="AU83" s="143">
        <f>'Taux de recours'!N83-'Taux de recours'!N79</f>
        <v>7.4528539979607178E-2</v>
      </c>
      <c r="AV83" s="155">
        <f>'Taux de recours'!O83-'Taux de recours'!O79</f>
        <v>-0.43457457447645709</v>
      </c>
      <c r="AW83" s="155">
        <f>'Taux de recours'!P83-'Taux de recours'!P79</f>
        <v>-0.80538637350130138</v>
      </c>
      <c r="AX83" s="151">
        <f>'Taux de recours'!Q83-'Taux de recours'!Q79</f>
        <v>0.22257737646329834</v>
      </c>
      <c r="AY83" s="143">
        <f>'Taux de recours'!R83-'Taux de recours'!R79</f>
        <v>6.5248169523544508E-2</v>
      </c>
      <c r="AZ83" s="155">
        <f>'Taux de recours'!S83-'Taux de recours'!S79</f>
        <v>-0.55303700327913674</v>
      </c>
      <c r="BA83" s="155">
        <f>'Taux de recours'!T83-'Taux de recours'!T79</f>
        <v>-0.18796957166156503</v>
      </c>
      <c r="BB83" s="151">
        <f>'Taux de recours'!U83-'Taux de recours'!U79</f>
        <v>0.10707309491668382</v>
      </c>
      <c r="BC83" s="143">
        <f>'Taux de recours'!V83-'Taux de recours'!V79</f>
        <v>-6.8098008317219794E-2</v>
      </c>
      <c r="BD83" s="155">
        <f>'Taux de recours'!W83-'Taux de recours'!W79</f>
        <v>-0.50280267866258654</v>
      </c>
      <c r="BE83" s="155">
        <f>'Taux de recours'!X83-'Taux de recours'!X79</f>
        <v>-1.4580370286193691</v>
      </c>
      <c r="BF83" s="151">
        <f>'Taux de recours'!Y83-'Taux de recours'!Y79</f>
        <v>0.14020714687493951</v>
      </c>
      <c r="BG83" s="143">
        <f>'Taux de recours'!Z83-'Taux de recours'!Z79</f>
        <v>-3.5824754089297528E-4</v>
      </c>
      <c r="BH83" s="155">
        <f>'Taux de recours'!AA83-'Taux de recours'!AA79</f>
        <v>-0.42737716919173785</v>
      </c>
      <c r="BI83" s="155">
        <f>'Taux de recours'!AB83-'Taux de recours'!AB79</f>
        <v>-0.1652687528982284</v>
      </c>
      <c r="BJ83" s="151">
        <f>'Taux de recours'!AC83-'Taux de recours'!AC79</f>
        <v>2.5542249486008473E-2</v>
      </c>
      <c r="BK83" s="143">
        <f>'Taux de recours'!AD83-'Taux de recours'!AD79</f>
        <v>9.5879735826483792E-2</v>
      </c>
      <c r="BL83" s="155">
        <f>'Taux de recours'!AE83-'Taux de recours'!AE79</f>
        <v>1.1411922965400834E-3</v>
      </c>
      <c r="BM83" s="155">
        <f>'Taux de recours'!AF83-'Taux de recours'!AF79</f>
        <v>-0.35603746015442894</v>
      </c>
      <c r="BN83" s="151">
        <f>'Taux de recours'!AG83-'Taux de recours'!AG79</f>
        <v>0.272512401225395</v>
      </c>
    </row>
    <row r="84" spans="1:66" x14ac:dyDescent="0.25">
      <c r="A84" s="37" t="str">
        <f>[1]TrimPaca!A91</f>
        <v>T1 2020</v>
      </c>
      <c r="B84" s="144">
        <f>'Taux de recours'!B84-'Taux de recours'!B83</f>
        <v>-1.1300086363272832</v>
      </c>
      <c r="C84" s="156">
        <f>'Taux de recours'!C84-'Taux de recours'!C83</f>
        <v>-2.6928533659948455</v>
      </c>
      <c r="D84" s="156">
        <f>'Taux de recours'!D84-'Taux de recours'!D83</f>
        <v>-5.4927481597673982</v>
      </c>
      <c r="E84" s="152">
        <f>'Taux de recours'!E84-'Taux de recours'!E83</f>
        <v>-0.79807256841488461</v>
      </c>
      <c r="F84" s="144">
        <f>'Taux de recours'!F84-'Taux de recours'!F83</f>
        <v>-1.0068978342727668</v>
      </c>
      <c r="G84" s="156">
        <f>'Taux de recours'!G84-'Taux de recours'!G83</f>
        <v>-1.9260264073046072</v>
      </c>
      <c r="H84" s="156">
        <f>'Taux de recours'!H84-'Taux de recours'!H83</f>
        <v>-6.5559861546219373</v>
      </c>
      <c r="I84" s="152">
        <f>'Taux de recours'!I84-'Taux de recours'!I83</f>
        <v>-0.7476443558467889</v>
      </c>
      <c r="J84" s="144">
        <f>'Taux de recours'!J84-'Taux de recours'!J83</f>
        <v>-2.5662656470925804</v>
      </c>
      <c r="K84" s="156">
        <f>'Taux de recours'!K84-'Taux de recours'!K83</f>
        <v>-3.5731322040116602</v>
      </c>
      <c r="L84" s="156">
        <f>'Taux de recours'!L84-'Taux de recours'!L83</f>
        <v>-10.249670847519081</v>
      </c>
      <c r="M84" s="152">
        <f>'Taux de recours'!M84-'Taux de recours'!M83</f>
        <v>-3.0672769383438316</v>
      </c>
      <c r="N84" s="144">
        <f>'Taux de recours'!N84-'Taux de recours'!N83</f>
        <v>-0.65357044660519081</v>
      </c>
      <c r="O84" s="156">
        <f>'Taux de recours'!O84-'Taux de recours'!O83</f>
        <v>-1.8510518196988537</v>
      </c>
      <c r="P84" s="156">
        <f>'Taux de recours'!P84-'Taux de recours'!P83</f>
        <v>-3.6370392916543031</v>
      </c>
      <c r="Q84" s="152">
        <f>'Taux de recours'!Q84-'Taux de recours'!Q83</f>
        <v>-0.45272437579553526</v>
      </c>
      <c r="R84" s="144">
        <f>'Taux de recours'!R84-'Taux de recours'!R83</f>
        <v>-0.84586715790387168</v>
      </c>
      <c r="S84" s="156">
        <f>'Taux de recours'!S84-'Taux de recours'!S83</f>
        <v>-1.0331663161235882</v>
      </c>
      <c r="T84" s="156">
        <f>'Taux de recours'!T84-'Taux de recours'!T83</f>
        <v>-7.2976396846690035</v>
      </c>
      <c r="U84" s="152">
        <f>'Taux de recours'!U84-'Taux de recours'!U83</f>
        <v>-0.50193956982500876</v>
      </c>
      <c r="V84" s="144">
        <f>'Taux de recours'!V84-'Taux de recours'!V83</f>
        <v>-1.0913455473122817</v>
      </c>
      <c r="W84" s="156">
        <f>'Taux de recours'!W84-'Taux de recours'!W83</f>
        <v>-2.017922323784</v>
      </c>
      <c r="X84" s="156">
        <f>'Taux de recours'!X84-'Taux de recours'!X83</f>
        <v>-6.3600557552857184</v>
      </c>
      <c r="Y84" s="152">
        <f>'Taux de recours'!Y84-'Taux de recours'!Y83</f>
        <v>-0.89931046923272673</v>
      </c>
      <c r="Z84" s="144">
        <f>'Taux de recours'!Z84-'Taux de recours'!Z83</f>
        <v>-0.75759127605865362</v>
      </c>
      <c r="AA84" s="156">
        <f>'Taux de recours'!AA84-'Taux de recours'!AA83</f>
        <v>-1.7747687566364028</v>
      </c>
      <c r="AB84" s="156">
        <f>'Taux de recours'!AB84-'Taux de recours'!AB83</f>
        <v>-6.7285865881159008</v>
      </c>
      <c r="AC84" s="152">
        <f>'Taux de recours'!AC84-'Taux de recours'!AC83</f>
        <v>-0.31823487157192543</v>
      </c>
      <c r="AD84" s="144">
        <f>'Taux de recours'!AD84-'Taux de recours'!AD83</f>
        <v>-1.0916081707718379</v>
      </c>
      <c r="AE84" s="156">
        <f>'Taux de recours'!AE84-'Taux de recours'!AE83</f>
        <v>-2.521601830065868</v>
      </c>
      <c r="AF84" s="156">
        <f>'Taux de recours'!AF84-'Taux de recours'!AF83</f>
        <v>-5.2934793322449956</v>
      </c>
      <c r="AG84" s="152">
        <f>'Taux de recours'!AG84-'Taux de recours'!AG83</f>
        <v>-0.89114383433085553</v>
      </c>
      <c r="AH84" s="37" t="str">
        <f t="shared" si="1"/>
        <v>T1 2020</v>
      </c>
      <c r="AI84" s="144">
        <f>'Taux de recours'!B84-'Taux de recours'!B80</f>
        <v>-1.2677934911025861</v>
      </c>
      <c r="AJ84" s="156">
        <f>'Taux de recours'!C84-'Taux de recours'!C80</f>
        <v>-3.446580033542328</v>
      </c>
      <c r="AK84" s="156">
        <f>'Taux de recours'!D84-'Taux de recours'!D80</f>
        <v>-6.3611632642570797</v>
      </c>
      <c r="AL84" s="152">
        <f>'Taux de recours'!E84-'Taux de recours'!E80</f>
        <v>-0.76847652767595753</v>
      </c>
      <c r="AM84" s="144">
        <f>'Taux de recours'!F84-'Taux de recours'!F80</f>
        <v>-1.0952025153240332</v>
      </c>
      <c r="AN84" s="156">
        <f>'Taux de recours'!G84-'Taux de recours'!G80</f>
        <v>-2.4178075519606193</v>
      </c>
      <c r="AO84" s="156">
        <f>'Taux de recours'!H84-'Taux de recours'!H80</f>
        <v>-7.829116996242778</v>
      </c>
      <c r="AP84" s="152">
        <f>'Taux de recours'!I84-'Taux de recours'!I80</f>
        <v>-0.67839287625339417</v>
      </c>
      <c r="AQ84" s="144">
        <f>'Taux de recours'!J84-'Taux de recours'!J80</f>
        <v>-2.6729871980567226</v>
      </c>
      <c r="AR84" s="156">
        <f>'Taux de recours'!K84-'Taux de recours'!K80</f>
        <v>9.2258640030215755</v>
      </c>
      <c r="AS84" s="156">
        <f>'Taux de recours'!L84-'Taux de recours'!L80</f>
        <v>-11.212804531356237</v>
      </c>
      <c r="AT84" s="152">
        <f>'Taux de recours'!M84-'Taux de recours'!M80</f>
        <v>-2.920534794011898</v>
      </c>
      <c r="AU84" s="144">
        <f>'Taux de recours'!N84-'Taux de recours'!N80</f>
        <v>-0.67928569270978056</v>
      </c>
      <c r="AV84" s="156">
        <f>'Taux de recours'!O84-'Taux de recours'!O80</f>
        <v>2.9082199431299056</v>
      </c>
      <c r="AW84" s="156">
        <f>'Taux de recours'!P84-'Taux de recours'!P80</f>
        <v>-4.1102243717747351</v>
      </c>
      <c r="AX84" s="152">
        <f>'Taux de recours'!Q84-'Taux de recours'!Q80</f>
        <v>-0.48756161184317248</v>
      </c>
      <c r="AY84" s="144">
        <f>'Taux de recours'!R84-'Taux de recours'!R80</f>
        <v>-0.94206684483830427</v>
      </c>
      <c r="AZ84" s="156">
        <f>'Taux de recours'!S84-'Taux de recours'!S80</f>
        <v>2.9798298547942998</v>
      </c>
      <c r="BA84" s="156">
        <f>'Taux de recours'!T84-'Taux de recours'!T80</f>
        <v>-8.6256200668836094</v>
      </c>
      <c r="BB84" s="152">
        <f>'Taux de recours'!U84-'Taux de recours'!U80</f>
        <v>-0.51587746002304236</v>
      </c>
      <c r="BC84" s="144">
        <f>'Taux de recours'!V84-'Taux de recours'!V80</f>
        <v>-1.2032906083775443</v>
      </c>
      <c r="BD84" s="156">
        <f>'Taux de recours'!W84-'Taux de recours'!W80</f>
        <v>4.9704831111289796</v>
      </c>
      <c r="BE84" s="156">
        <f>'Taux de recours'!X84-'Taux de recours'!X80</f>
        <v>-8.1476349941194464</v>
      </c>
      <c r="BF84" s="152">
        <f>'Taux de recours'!Y84-'Taux de recours'!Y80</f>
        <v>-0.78371242679321451</v>
      </c>
      <c r="BG84" s="144">
        <f>'Taux de recours'!Z84-'Taux de recours'!Z80</f>
        <v>-0.84721496040628552</v>
      </c>
      <c r="BH84" s="156">
        <f>'Taux de recours'!AA84-'Taux de recours'!AA80</f>
        <v>2.2829962564626656</v>
      </c>
      <c r="BI84" s="156">
        <f>'Taux de recours'!AB84-'Taux de recours'!AB80</f>
        <v>-7.563396371197646</v>
      </c>
      <c r="BJ84" s="152">
        <f>'Taux de recours'!AC84-'Taux de recours'!AC80</f>
        <v>-0.33870493447592476</v>
      </c>
      <c r="BK84" s="144">
        <f>'Taux de recours'!AD84-'Taux de recours'!AD80</f>
        <v>-1.0756071154691127</v>
      </c>
      <c r="BL84" s="156">
        <f>'Taux de recours'!AE84-'Taux de recours'!AE80</f>
        <v>6.2888250708258324</v>
      </c>
      <c r="BM84" s="156">
        <f>'Taux de recours'!AF84-'Taux de recours'!AF80</f>
        <v>-5.5423747143659305</v>
      </c>
      <c r="BN84" s="152">
        <f>'Taux de recours'!AG84-'Taux de recours'!AG80</f>
        <v>-0.68804554754172909</v>
      </c>
    </row>
    <row r="85" spans="1:66" x14ac:dyDescent="0.25">
      <c r="A85" s="37" t="str">
        <f>[1]TrimPaca!A92</f>
        <v>T2 2020</v>
      </c>
      <c r="B85" s="144">
        <f>'Taux de recours'!B85-'Taux de recours'!B84</f>
        <v>0.43991860375615732</v>
      </c>
      <c r="C85" s="156">
        <f>'Taux de recours'!C85-'Taux de recours'!C84</f>
        <v>0.45339893855876667</v>
      </c>
      <c r="D85" s="156">
        <f>'Taux de recours'!D85-'Taux de recours'!D84</f>
        <v>3.3657385517275999</v>
      </c>
      <c r="E85" s="152">
        <f>'Taux de recours'!E85-'Taux de recours'!E84</f>
        <v>0.29795923424881665</v>
      </c>
      <c r="F85" s="144">
        <f>'Taux de recours'!F85-'Taux de recours'!F84</f>
        <v>0.56416441367624248</v>
      </c>
      <c r="G85" s="156">
        <f>'Taux de recours'!G85-'Taux de recours'!G84</f>
        <v>0.80618195016671557</v>
      </c>
      <c r="H85" s="156">
        <f>'Taux de recours'!H85-'Taux de recours'!H84</f>
        <v>4.4014432694065047</v>
      </c>
      <c r="I85" s="152">
        <f>'Taux de recours'!I85-'Taux de recours'!I84</f>
        <v>0.32427450186147477</v>
      </c>
      <c r="J85" s="144">
        <f>'Taux de recours'!J85-'Taux de recours'!J84</f>
        <v>0.8659257143014556</v>
      </c>
      <c r="K85" s="156">
        <f>'Taux de recours'!K85-'Taux de recours'!K84</f>
        <v>1.8596884939773783</v>
      </c>
      <c r="L85" s="156">
        <f>'Taux de recours'!L85-'Taux de recours'!L84</f>
        <v>5.1680962536200923</v>
      </c>
      <c r="M85" s="152">
        <f>'Taux de recours'!M85-'Taux de recours'!M84</f>
        <v>0.43825038060860511</v>
      </c>
      <c r="N85" s="144">
        <f>'Taux de recours'!N85-'Taux de recours'!N84</f>
        <v>0.6347854893564695</v>
      </c>
      <c r="O85" s="156">
        <f>'Taux de recours'!O85-'Taux de recours'!O84</f>
        <v>1.1699618412877379</v>
      </c>
      <c r="P85" s="156">
        <f>'Taux de recours'!P85-'Taux de recours'!P84</f>
        <v>2.8010899563177381</v>
      </c>
      <c r="Q85" s="152">
        <f>'Taux de recours'!Q85-'Taux de recours'!Q84</f>
        <v>0.6236428980328832</v>
      </c>
      <c r="R85" s="144">
        <f>'Taux de recours'!R85-'Taux de recours'!R84</f>
        <v>0.31137047158090536</v>
      </c>
      <c r="S85" s="156">
        <f>'Taux de recours'!S85-'Taux de recours'!S84</f>
        <v>-5.6432443124045939E-3</v>
      </c>
      <c r="T85" s="156">
        <f>'Taux de recours'!T85-'Taux de recours'!T84</f>
        <v>4.6164776785623642</v>
      </c>
      <c r="U85" s="152">
        <f>'Taux de recours'!U85-'Taux de recours'!U84</f>
        <v>-1.5749259861172482E-2</v>
      </c>
      <c r="V85" s="144">
        <f>'Taux de recours'!V85-'Taux de recours'!V84</f>
        <v>0.62927368555292507</v>
      </c>
      <c r="W85" s="156">
        <f>'Taux de recours'!W85-'Taux de recours'!W84</f>
        <v>0.81179059846129586</v>
      </c>
      <c r="X85" s="156">
        <f>'Taux de recours'!X85-'Taux de recours'!X84</f>
        <v>4.3502544428982963</v>
      </c>
      <c r="Y85" s="152">
        <f>'Taux de recours'!Y85-'Taux de recours'!Y84</f>
        <v>0.46166115555839271</v>
      </c>
      <c r="Z85" s="144">
        <f>'Taux de recours'!Z85-'Taux de recours'!Z84</f>
        <v>0.58567466365635323</v>
      </c>
      <c r="AA85" s="156">
        <f>'Taux de recours'!AA85-'Taux de recours'!AA84</f>
        <v>1.2119622574544722</v>
      </c>
      <c r="AB85" s="156">
        <f>'Taux de recours'!AB85-'Taux de recours'!AB84</f>
        <v>5.1894910394417408</v>
      </c>
      <c r="AC85" s="152">
        <f>'Taux de recours'!AC85-'Taux de recours'!AC84</f>
        <v>0.17917753024294569</v>
      </c>
      <c r="AD85" s="144">
        <f>'Taux de recours'!AD85-'Taux de recours'!AD84</f>
        <v>0.64781052309016651</v>
      </c>
      <c r="AE85" s="156">
        <f>'Taux de recours'!AE85-'Taux de recours'!AE84</f>
        <v>1.1029868833544896</v>
      </c>
      <c r="AF85" s="156">
        <f>'Taux de recours'!AF85-'Taux de recours'!AF84</f>
        <v>3.029097262153376</v>
      </c>
      <c r="AG85" s="152">
        <f>'Taux de recours'!AG85-'Taux de recours'!AG84</f>
        <v>0.5731793631664539</v>
      </c>
      <c r="AH85" s="37" t="str">
        <f t="shared" si="1"/>
        <v>T2 2020</v>
      </c>
      <c r="AI85" s="144">
        <f>'Taux de recours'!B85-'Taux de recours'!B81</f>
        <v>-0.81016482146384972</v>
      </c>
      <c r="AJ85" s="156">
        <f>'Taux de recours'!C85-'Taux de recours'!C81</f>
        <v>-2.823814669077886</v>
      </c>
      <c r="AK85" s="156">
        <f>'Taux de recours'!D85-'Taux de recours'!D81</f>
        <v>-2.7394546542600944</v>
      </c>
      <c r="AL85" s="152">
        <f>'Taux de recours'!E85-'Taux de recours'!E81</f>
        <v>-0.50595345707274797</v>
      </c>
      <c r="AM85" s="144">
        <f>'Taux de recours'!F85-'Taux de recours'!F81</f>
        <v>-0.49966760956486578</v>
      </c>
      <c r="AN85" s="156">
        <f>'Taux de recours'!G85-'Taux de recours'!G81</f>
        <v>-1.370699062639039</v>
      </c>
      <c r="AO85" s="156">
        <f>'Taux de recours'!H85-'Taux de recours'!H81</f>
        <v>-3.2307474127954734</v>
      </c>
      <c r="AP85" s="152">
        <f>'Taux de recours'!I85-'Taux de recours'!I81</f>
        <v>-0.35511391827115224</v>
      </c>
      <c r="AQ85" s="144">
        <f>'Taux de recours'!J85-'Taux de recours'!J81</f>
        <v>-1.7784838503296641</v>
      </c>
      <c r="AR85" s="156">
        <f>'Taux de recours'!K85-'Taux de recours'!K81</f>
        <v>-1.9386736352632443</v>
      </c>
      <c r="AS85" s="156">
        <f>'Taux de recours'!L85-'Taux de recours'!L81</f>
        <v>-6.2959573967439049</v>
      </c>
      <c r="AT85" s="152">
        <f>'Taux de recours'!M85-'Taux de recours'!M81</f>
        <v>-2.5092841671396089</v>
      </c>
      <c r="AU85" s="144">
        <f>'Taux de recours'!N85-'Taux de recours'!N81</f>
        <v>-6.0962300894634947E-2</v>
      </c>
      <c r="AV85" s="156">
        <f>'Taux de recours'!O85-'Taux de recours'!O81</f>
        <v>-0.44586008206654348</v>
      </c>
      <c r="AW85" s="156">
        <f>'Taux de recours'!P85-'Taux de recours'!P81</f>
        <v>-1.0948001860466121</v>
      </c>
      <c r="AX85" s="152">
        <f>'Taux de recours'!Q85-'Taux de recours'!Q81</f>
        <v>4.6151232370614137E-2</v>
      </c>
      <c r="AY85" s="144">
        <f>'Taux de recours'!R85-'Taux de recours'!R81</f>
        <v>-0.64940042697119549</v>
      </c>
      <c r="AZ85" s="156">
        <f>'Taux de recours'!S85-'Taux de recours'!S81</f>
        <v>-1.56742025858602</v>
      </c>
      <c r="BA85" s="156">
        <f>'Taux de recours'!T85-'Taux de recours'!T81</f>
        <v>-4.0108985973388815</v>
      </c>
      <c r="BB85" s="152">
        <f>'Taux de recours'!U85-'Taux de recours'!U81</f>
        <v>-0.5393203368287407</v>
      </c>
      <c r="BC85" s="144">
        <f>'Taux de recours'!V85-'Taux de recours'!V81</f>
        <v>-0.5227115874488697</v>
      </c>
      <c r="BD85" s="156">
        <f>'Taux de recours'!W85-'Taux de recours'!W81</f>
        <v>-1.2813278748879364</v>
      </c>
      <c r="BE85" s="156">
        <f>'Taux de recours'!X85-'Taux de recours'!X81</f>
        <v>-3.6175845785515239</v>
      </c>
      <c r="BF85" s="152">
        <f>'Taux de recours'!Y85-'Taux de recours'!Y81</f>
        <v>-0.3118275467124545</v>
      </c>
      <c r="BG85" s="144">
        <f>'Taux de recours'!Z85-'Taux de recours'!Z81</f>
        <v>-0.16057151492208344</v>
      </c>
      <c r="BH85" s="156">
        <f>'Taux de recours'!AA85-'Taux de recours'!AA81</f>
        <v>-0.70967062217813837</v>
      </c>
      <c r="BI85" s="156">
        <f>'Taux de recours'!AB85-'Taux de recours'!AB81</f>
        <v>-1.4553108177706413</v>
      </c>
      <c r="BJ85" s="152">
        <f>'Taux de recours'!AC85-'Taux de recours'!AC81</f>
        <v>-0.16469226702460804</v>
      </c>
      <c r="BK85" s="144">
        <f>'Taux de recours'!AD85-'Taux de recours'!AD81</f>
        <v>-0.47839773353324144</v>
      </c>
      <c r="BL85" s="156">
        <f>'Taux de recours'!AE85-'Taux de recours'!AE81</f>
        <v>-2.0877446019209733</v>
      </c>
      <c r="BM85" s="156">
        <f>'Taux de recours'!AF85-'Taux de recours'!AF81</f>
        <v>-2.9282059419164552</v>
      </c>
      <c r="BN85" s="152">
        <f>'Taux de recours'!AG85-'Taux de recours'!AG81</f>
        <v>-0.10924797707973655</v>
      </c>
    </row>
    <row r="86" spans="1:66" x14ac:dyDescent="0.25">
      <c r="A86" s="37" t="str">
        <f>[1]TrimPaca!A93</f>
        <v>T3 2020</v>
      </c>
      <c r="B86" s="144">
        <f>'Taux de recours'!B86-'Taux de recours'!B85</f>
        <v>0.44789459689041911</v>
      </c>
      <c r="C86" s="156">
        <f>'Taux de recours'!C86-'Taux de recours'!C85</f>
        <v>1.4000039969828855</v>
      </c>
      <c r="D86" s="156">
        <f>'Taux de recours'!D86-'Taux de recours'!D85</f>
        <v>1.3892683448259424</v>
      </c>
      <c r="E86" s="152">
        <f>'Taux de recours'!E86-'Taux de recours'!E85</f>
        <v>0.32019366694484042</v>
      </c>
      <c r="F86" s="144">
        <f>'Taux de recours'!F86-'Taux de recours'!F85</f>
        <v>0.28091885195587007</v>
      </c>
      <c r="G86" s="156">
        <f>'Taux de recours'!G86-'Taux de recours'!G85</f>
        <v>1.0928205130090829</v>
      </c>
      <c r="H86" s="156">
        <f>'Taux de recours'!H86-'Taux de recours'!H85</f>
        <v>0.97342591479508833</v>
      </c>
      <c r="I86" s="152">
        <f>'Taux de recours'!I86-'Taux de recours'!I85</f>
        <v>0.18560987588039524</v>
      </c>
      <c r="J86" s="144">
        <f>'Taux de recours'!J86-'Taux de recours'!J85</f>
        <v>1.3189650192079947</v>
      </c>
      <c r="K86" s="156">
        <f>'Taux de recours'!K86-'Taux de recours'!K85</f>
        <v>10.236475083617984</v>
      </c>
      <c r="L86" s="156">
        <f>'Taux de recours'!L86-'Taux de recours'!L85</f>
        <v>0.59950414223211013</v>
      </c>
      <c r="M86" s="152">
        <f>'Taux de recours'!M86-'Taux de recours'!M85</f>
        <v>-0.33758711408922437</v>
      </c>
      <c r="N86" s="144">
        <f>'Taux de recours'!N86-'Taux de recours'!N85</f>
        <v>2.9094761405877634E-2</v>
      </c>
      <c r="O86" s="156">
        <f>'Taux de recours'!O86-'Taux de recours'!O85</f>
        <v>0.18025824336892438</v>
      </c>
      <c r="P86" s="156">
        <f>'Taux de recours'!P86-'Taux de recours'!P85</f>
        <v>0.87521023497982497</v>
      </c>
      <c r="Q86" s="152">
        <f>'Taux de recours'!Q86-'Taux de recours'!Q85</f>
        <v>-0.13380918624205496</v>
      </c>
      <c r="R86" s="144">
        <f>'Taux de recours'!R86-'Taux de recours'!R85</f>
        <v>0.28311424095476179</v>
      </c>
      <c r="S86" s="156">
        <f>'Taux de recours'!S86-'Taux de recours'!S85</f>
        <v>0.58524414102738742</v>
      </c>
      <c r="T86" s="156">
        <f>'Taux de recours'!T86-'Taux de recours'!T85</f>
        <v>0.91289174659613259</v>
      </c>
      <c r="U86" s="152">
        <f>'Taux de recours'!U86-'Taux de recours'!U85</f>
        <v>0.27255905561515248</v>
      </c>
      <c r="V86" s="144">
        <f>'Taux de recours'!V86-'Taux de recours'!V85</f>
        <v>0.277495986713169</v>
      </c>
      <c r="W86" s="156">
        <f>'Taux de recours'!W86-'Taux de recours'!W85</f>
        <v>0.6649429467832455</v>
      </c>
      <c r="X86" s="156">
        <f>'Taux de recours'!X86-'Taux de recours'!X85</f>
        <v>1.1503122907560854</v>
      </c>
      <c r="Y86" s="152">
        <f>'Taux de recours'!Y86-'Taux de recours'!Y85</f>
        <v>0.23684880230333683</v>
      </c>
      <c r="Z86" s="144">
        <f>'Taux de recours'!Z86-'Taux de recours'!Z85</f>
        <v>0.17042773808445655</v>
      </c>
      <c r="AA86" s="156">
        <f>'Taux de recours'!AA86-'Taux de recours'!AA85</f>
        <v>0.52932835948984724</v>
      </c>
      <c r="AB86" s="156">
        <f>'Taux de recours'!AB86-'Taux de recours'!AB85</f>
        <v>0.70651292413015376</v>
      </c>
      <c r="AC86" s="152">
        <f>'Taux de recours'!AC86-'Taux de recours'!AC85</f>
        <v>0.11408630559948363</v>
      </c>
      <c r="AD86" s="144">
        <f>'Taux de recours'!AD86-'Taux de recours'!AD85</f>
        <v>0.26474155085128093</v>
      </c>
      <c r="AE86" s="156">
        <f>'Taux de recours'!AE86-'Taux de recours'!AE85</f>
        <v>1.2804036383584494</v>
      </c>
      <c r="AF86" s="156">
        <f>'Taux de recours'!AF86-'Taux de recours'!AF85</f>
        <v>0.96900557788644814</v>
      </c>
      <c r="AG86" s="152">
        <f>'Taux de recours'!AG86-'Taux de recours'!AG85</f>
        <v>7.3907513710995243E-2</v>
      </c>
      <c r="AH86" s="37" t="str">
        <f t="shared" si="1"/>
        <v>T3 2020</v>
      </c>
      <c r="AI86" s="144">
        <f>'Taux de recours'!B86-'Taux de recours'!B82</f>
        <v>-0.33622008882715804</v>
      </c>
      <c r="AJ86" s="156">
        <f>'Taux de recours'!C86-'Taux de recours'!C82</f>
        <v>-1.2197204823826953</v>
      </c>
      <c r="AK86" s="156">
        <f>'Taux de recours'!D86-'Taux de recours'!D82</f>
        <v>-1.3573480832349478</v>
      </c>
      <c r="AL86" s="152">
        <f>'Taux de recours'!E86-'Taux de recours'!E82</f>
        <v>-0.19113710855585264</v>
      </c>
      <c r="AM86" s="144">
        <f>'Taux de recours'!F86-'Taux de recours'!F82</f>
        <v>-0.22003917533432737</v>
      </c>
      <c r="AN86" s="156">
        <f>'Taux de recours'!G86-'Taux de recours'!G82</f>
        <v>-0.33075728657809211</v>
      </c>
      <c r="AO86" s="156">
        <f>'Taux de recours'!H86-'Taux de recours'!H82</f>
        <v>-2.1888694992605249</v>
      </c>
      <c r="AP86" s="152">
        <f>'Taux de recours'!I86-'Taux de recours'!I82</f>
        <v>-0.16494992603984748</v>
      </c>
      <c r="AQ86" s="144">
        <f>'Taux de recours'!J86-'Taux de recours'!J82</f>
        <v>-0.10926902392321125</v>
      </c>
      <c r="AR86" s="156">
        <f>'Taux de recours'!K86-'Taux de recours'!K82</f>
        <v>9.0478342426547052</v>
      </c>
      <c r="AS86" s="156">
        <f>'Taux de recours'!L86-'Taux de recours'!L82</f>
        <v>-4.0096997473135332</v>
      </c>
      <c r="AT86" s="152">
        <f>'Taux de recours'!M86-'Taux de recours'!M82</f>
        <v>-2.4311765080701466</v>
      </c>
      <c r="AU86" s="144">
        <f>'Taux de recours'!N86-'Taux de recours'!N82</f>
        <v>-0.11972595286733578</v>
      </c>
      <c r="AV86" s="156">
        <f>'Taux de recours'!O86-'Taux de recours'!O82</f>
        <v>-0.73068248139304615</v>
      </c>
      <c r="AW86" s="156">
        <f>'Taux de recours'!P86-'Taux de recours'!P82</f>
        <v>-1.09714709641894</v>
      </c>
      <c r="AX86" s="152">
        <f>'Taux de recours'!Q86-'Taux de recours'!Q82</f>
        <v>9.9191606351554107E-3</v>
      </c>
      <c r="AY86" s="144">
        <f>'Taux de recours'!R86-'Taux de recours'!R82</f>
        <v>-0.35136880051551356</v>
      </c>
      <c r="AZ86" s="156">
        <f>'Taux de recours'!S86-'Taux de recours'!S82</f>
        <v>-0.72056517931486086</v>
      </c>
      <c r="BA86" s="156">
        <f>'Taux de recours'!T86-'Taux de recours'!T82</f>
        <v>-2.8920209663444112</v>
      </c>
      <c r="BB86" s="152">
        <f>'Taux de recours'!U86-'Taux de recours'!U82</f>
        <v>-0.28385711178928053</v>
      </c>
      <c r="BC86" s="144">
        <f>'Taux de recours'!V86-'Taux de recours'!V82</f>
        <v>-0.25635628160468515</v>
      </c>
      <c r="BD86" s="156">
        <f>'Taux de recours'!W86-'Taux de recours'!W82</f>
        <v>-0.78036788134842716</v>
      </c>
      <c r="BE86" s="156">
        <f>'Taux de recours'!X86-'Taux de recours'!X82</f>
        <v>-2.3661597676184805</v>
      </c>
      <c r="BF86" s="152">
        <f>'Taux de recours'!Y86-'Taux de recours'!Y82</f>
        <v>-9.8762583617098887E-2</v>
      </c>
      <c r="BG86" s="144">
        <f>'Taux de recours'!Z86-'Taux de recours'!Z82</f>
        <v>-3.8386112308810505E-2</v>
      </c>
      <c r="BH86" s="156">
        <f>'Taux de recours'!AA86-'Taux de recours'!AA82</f>
        <v>-0.43180134663824532</v>
      </c>
      <c r="BI86" s="156">
        <f>'Taux de recours'!AB86-'Taux de recours'!AB82</f>
        <v>-1.1207081418507094</v>
      </c>
      <c r="BJ86" s="152">
        <f>'Taux de recours'!AC86-'Taux de recours'!AC82</f>
        <v>-1.3438345783049144E-2</v>
      </c>
      <c r="BK86" s="144">
        <f>'Taux de recours'!AD86-'Taux de recours'!AD82</f>
        <v>-0.20156849750729799</v>
      </c>
      <c r="BL86" s="156">
        <f>'Taux de recours'!AE86-'Taux de recours'!AE82</f>
        <v>-0.86533796758189752</v>
      </c>
      <c r="BM86" s="156">
        <f>'Taux de recours'!AF86-'Taux de recours'!AF82</f>
        <v>-1.8277101108376073</v>
      </c>
      <c r="BN86" s="152">
        <f>'Taux de recours'!AG86-'Taux de recours'!AG82</f>
        <v>-2.4874798751043148E-2</v>
      </c>
    </row>
    <row r="87" spans="1:66" x14ac:dyDescent="0.25">
      <c r="A87" s="98" t="str">
        <f>[1]TrimPaca!A94</f>
        <v>T4 2020</v>
      </c>
      <c r="B87" s="143">
        <f>'Taux de recours'!B87-'Taux de recours'!B86</f>
        <v>7.4455052414409195E-2</v>
      </c>
      <c r="C87" s="155">
        <f>'Taux de recours'!C87-'Taux de recours'!C86</f>
        <v>0.17063946474735037</v>
      </c>
      <c r="D87" s="155">
        <f>'Taux de recours'!D87-'Taux de recours'!D86</f>
        <v>8.3335484982745456E-2</v>
      </c>
      <c r="E87" s="151">
        <f>'Taux de recours'!E87-'Taux de recours'!E86</f>
        <v>8.3553998939454477E-2</v>
      </c>
      <c r="F87" s="143">
        <f>'Taux de recours'!F87-'Taux de recours'!F86</f>
        <v>0.11265668825205166</v>
      </c>
      <c r="G87" s="155">
        <f>'Taux de recours'!G87-'Taux de recours'!G86</f>
        <v>0.3634573084172823</v>
      </c>
      <c r="H87" s="155">
        <f>'Taux de recours'!H87-'Taux de recours'!H86</f>
        <v>0.13911956583058149</v>
      </c>
      <c r="I87" s="151">
        <f>'Taux de recours'!I87-'Taux de recours'!I86</f>
        <v>0.14726070955239257</v>
      </c>
      <c r="J87" s="143">
        <f>'Taux de recours'!J87-'Taux de recours'!J86</f>
        <v>0.62416945497895338</v>
      </c>
      <c r="K87" s="155">
        <f>'Taux de recours'!K87-'Taux de recours'!K86</f>
        <v>4.504316839268121</v>
      </c>
      <c r="L87" s="155">
        <f>'Taux de recours'!L87-'Taux de recours'!L86</f>
        <v>-0.49993751670354314</v>
      </c>
      <c r="M87" s="151">
        <f>'Taux de recours'!M87-'Taux de recours'!M86</f>
        <v>-5.4030231005369522E-2</v>
      </c>
      <c r="N87" s="143">
        <f>'Taux de recours'!N87-'Taux de recours'!N86</f>
        <v>0.21474692411910912</v>
      </c>
      <c r="O87" s="155">
        <f>'Taux de recours'!O87-'Taux de recours'!O86</f>
        <v>-9.611786020540336E-2</v>
      </c>
      <c r="P87" s="155">
        <f>'Taux de recours'!P87-'Taux de recours'!P86</f>
        <v>0.31261255206453775</v>
      </c>
      <c r="Q87" s="151">
        <f>'Taux de recours'!Q87-'Taux de recours'!Q86</f>
        <v>0.32595088625227508</v>
      </c>
      <c r="R87" s="143">
        <f>'Taux de recours'!R87-'Taux de recours'!R86</f>
        <v>7.8982799726161845E-2</v>
      </c>
      <c r="S87" s="155">
        <f>'Taux de recours'!S87-'Taux de recours'!S86</f>
        <v>0.31516309942098708</v>
      </c>
      <c r="T87" s="155">
        <f>'Taux de recours'!T87-'Taux de recours'!T86</f>
        <v>5.4330530284724787E-2</v>
      </c>
      <c r="U87" s="151">
        <f>'Taux de recours'!U87-'Taux de recours'!U86</f>
        <v>0.11283739936537485</v>
      </c>
      <c r="V87" s="143">
        <f>'Taux de recours'!V87-'Taux de recours'!V86</f>
        <v>0.10569582938321931</v>
      </c>
      <c r="W87" s="155">
        <f>'Taux de recours'!W87-'Taux de recours'!W86</f>
        <v>0.26020055219407734</v>
      </c>
      <c r="X87" s="155">
        <f>'Taux de recours'!X87-'Taux de recours'!X86</f>
        <v>-0.21923512452086946</v>
      </c>
      <c r="Y87" s="151">
        <f>'Taux de recours'!Y87-'Taux de recours'!Y86</f>
        <v>0.19105201922077431</v>
      </c>
      <c r="Z87" s="143">
        <f>'Taux de recours'!Z87-'Taux de recours'!Z86</f>
        <v>0.14749618135147791</v>
      </c>
      <c r="AA87" s="155">
        <f>'Taux de recours'!AA87-'Taux de recours'!AA86</f>
        <v>-0.17357639959416149</v>
      </c>
      <c r="AB87" s="155">
        <f>'Taux de recours'!AB87-'Taux de recours'!AB86</f>
        <v>1.1203196298922027</v>
      </c>
      <c r="AC87" s="151">
        <f>'Taux de recours'!AC87-'Taux de recours'!AC86</f>
        <v>0.16457488225062611</v>
      </c>
      <c r="AD87" s="143">
        <f>'Taux de recours'!AD87-'Taux de recours'!AD86</f>
        <v>-1.3473860369896506E-2</v>
      </c>
      <c r="AE87" s="155">
        <f>'Taux de recours'!AE87-'Taux de recours'!AE86</f>
        <v>-6.950163313233837E-2</v>
      </c>
      <c r="AF87" s="155">
        <f>'Taux de recours'!AF87-'Taux de recours'!AF86</f>
        <v>8.3074116504560536E-2</v>
      </c>
      <c r="AG87" s="151">
        <f>'Taux de recours'!AG87-'Taux de recours'!AG86</f>
        <v>1.5405776744763511E-2</v>
      </c>
      <c r="AH87" s="98" t="str">
        <f t="shared" si="1"/>
        <v>T4 2020</v>
      </c>
      <c r="AI87" s="143">
        <f>'Taux de recours'!B87-'Taux de recours'!B83</f>
        <v>-0.16774038326629759</v>
      </c>
      <c r="AJ87" s="155">
        <f>'Taux de recours'!C87-'Taux de recours'!C83</f>
        <v>-0.66881096570584297</v>
      </c>
      <c r="AK87" s="155">
        <f>'Taux de recours'!D87-'Taux de recours'!D83</f>
        <v>-0.65440577823111035</v>
      </c>
      <c r="AL87" s="151">
        <f>'Taux de recours'!E87-'Taux de recours'!E83</f>
        <v>-9.6365668281773065E-2</v>
      </c>
      <c r="AM87" s="143">
        <f>'Taux de recours'!F87-'Taux de recours'!F83</f>
        <v>-4.9157880388602582E-2</v>
      </c>
      <c r="AN87" s="155">
        <f>'Taux de recours'!G87-'Taux de recours'!G83</f>
        <v>0.33643336428847359</v>
      </c>
      <c r="AO87" s="155">
        <f>'Taux de recours'!H87-'Taux de recours'!H83</f>
        <v>-1.0419974045897629</v>
      </c>
      <c r="AP87" s="151">
        <f>'Taux de recours'!I87-'Taux de recours'!I83</f>
        <v>-9.0499268552526324E-2</v>
      </c>
      <c r="AQ87" s="143">
        <f>'Taux de recours'!J87-'Taux de recours'!J83</f>
        <v>0.24279454139582324</v>
      </c>
      <c r="AR87" s="155">
        <f>'Taux de recours'!K87-'Taux de recours'!K83</f>
        <v>13.027348212851823</v>
      </c>
      <c r="AS87" s="155">
        <f>'Taux de recours'!L87-'Taux de recours'!L83</f>
        <v>-4.9820079683704215</v>
      </c>
      <c r="AT87" s="151">
        <f>'Taux de recours'!M87-'Taux de recours'!M83</f>
        <v>-3.0206439028298204</v>
      </c>
      <c r="AU87" s="143">
        <f>'Taux de recours'!N87-'Taux de recours'!N83</f>
        <v>0.22505672827626544</v>
      </c>
      <c r="AV87" s="155">
        <f>'Taux de recours'!O87-'Taux de recours'!O83</f>
        <v>-0.59694959524759472</v>
      </c>
      <c r="AW87" s="155">
        <f>'Taux de recours'!P87-'Taux de recours'!P83</f>
        <v>0.35187345170779771</v>
      </c>
      <c r="AX87" s="151">
        <f>'Taux de recours'!Q87-'Taux de recours'!Q83</f>
        <v>0.36306022224756807</v>
      </c>
      <c r="AY87" s="143">
        <f>'Taux de recours'!R87-'Taux de recours'!R83</f>
        <v>-0.17239964564204269</v>
      </c>
      <c r="AZ87" s="155">
        <f>'Taux de recours'!S87-'Taux de recours'!S83</f>
        <v>-0.13840231998761832</v>
      </c>
      <c r="BA87" s="155">
        <f>'Taux de recours'!T87-'Taux de recours'!T83</f>
        <v>-1.7139397292257819</v>
      </c>
      <c r="BB87" s="151">
        <f>'Taux de recours'!U87-'Taux de recours'!U83</f>
        <v>-0.13229237470565391</v>
      </c>
      <c r="BC87" s="143">
        <f>'Taux de recours'!V87-'Taux de recours'!V83</f>
        <v>-7.8880045662968357E-2</v>
      </c>
      <c r="BD87" s="155">
        <f>'Taux de recours'!W87-'Taux de recours'!W83</f>
        <v>-0.28098822634538134</v>
      </c>
      <c r="BE87" s="155">
        <f>'Taux de recours'!X87-'Taux de recours'!X83</f>
        <v>-1.0787241461522061</v>
      </c>
      <c r="BF87" s="151">
        <f>'Taux de recours'!Y87-'Taux de recours'!Y83</f>
        <v>-9.7484921502228872E-3</v>
      </c>
      <c r="BG87" s="143">
        <f>'Taux de recours'!Z87-'Taux de recours'!Z83</f>
        <v>0.14600730703363407</v>
      </c>
      <c r="BH87" s="155">
        <f>'Taux de recours'!AA87-'Taux de recours'!AA83</f>
        <v>-0.20705453928624484</v>
      </c>
      <c r="BI87" s="155">
        <f>'Taux de recours'!AB87-'Taux de recours'!AB83</f>
        <v>0.28773700534819646</v>
      </c>
      <c r="BJ87" s="151">
        <f>'Taux de recours'!AC87-'Taux de recours'!AC83</f>
        <v>0.13960384652113</v>
      </c>
      <c r="BK87" s="143">
        <f>'Taux de recours'!AD87-'Taux de recours'!AD83</f>
        <v>-0.19252995720028698</v>
      </c>
      <c r="BL87" s="155">
        <f>'Taux de recours'!AE87-'Taux de recours'!AE83</f>
        <v>-0.20771294148526742</v>
      </c>
      <c r="BM87" s="155">
        <f>'Taux de recours'!AF87-'Taux de recours'!AF83</f>
        <v>-1.2123023757006113</v>
      </c>
      <c r="BN87" s="151">
        <f>'Taux de recours'!AG87-'Taux de recours'!AG83</f>
        <v>-0.22865118070864288</v>
      </c>
    </row>
    <row r="88" spans="1:66" x14ac:dyDescent="0.25">
      <c r="A88" s="37" t="str">
        <f>[1]TrimPaca!A95</f>
        <v>T1 2021</v>
      </c>
      <c r="B88" s="144">
        <f>'Taux de recours'!B88-'Taux de recours'!B87</f>
        <v>6.5611334732123883E-2</v>
      </c>
      <c r="C88" s="156">
        <f>'Taux de recours'!C88-'Taux de recours'!C87</f>
        <v>0.22440202924676456</v>
      </c>
      <c r="D88" s="156">
        <f>'Taux de recours'!D88-'Taux de recours'!D87</f>
        <v>0.13268802146952297</v>
      </c>
      <c r="E88" s="152">
        <f>'Taux de recours'!E88-'Taux de recours'!E87</f>
        <v>2.4183988461405015E-2</v>
      </c>
      <c r="F88" s="144">
        <f>'Taux de recours'!F88-'Taux de recours'!F87</f>
        <v>7.1631944814541715E-2</v>
      </c>
      <c r="G88" s="156">
        <f>'Taux de recours'!G88-'Taux de recours'!G87</f>
        <v>0.30372292481682184</v>
      </c>
      <c r="H88" s="156">
        <f>'Taux de recours'!H88-'Taux de recours'!H87</f>
        <v>0.35243591077310654</v>
      </c>
      <c r="I88" s="152">
        <f>'Taux de recours'!I88-'Taux de recours'!I87</f>
        <v>3.5749344056803523E-3</v>
      </c>
      <c r="J88" s="144">
        <f>'Taux de recours'!J88-'Taux de recours'!J87</f>
        <v>0.25852424026312626</v>
      </c>
      <c r="K88" s="156">
        <f>'Taux de recours'!K88-'Taux de recours'!K87</f>
        <v>0.96540697549077237</v>
      </c>
      <c r="L88" s="156">
        <f>'Taux de recours'!L88-'Taux de recours'!L87</f>
        <v>-0.12383856867965903</v>
      </c>
      <c r="M88" s="152">
        <f>'Taux de recours'!M88-'Taux de recours'!M87</f>
        <v>3.9083988197311292E-2</v>
      </c>
      <c r="N88" s="144">
        <f>'Taux de recours'!N88-'Taux de recours'!N87</f>
        <v>-3.2497340056809598E-3</v>
      </c>
      <c r="O88" s="156">
        <f>'Taux de recours'!O88-'Taux de recours'!O87</f>
        <v>0.3118644757830964</v>
      </c>
      <c r="P88" s="156">
        <f>'Taux de recours'!P88-'Taux de recours'!P87</f>
        <v>0.50439474223916214</v>
      </c>
      <c r="Q88" s="152">
        <f>'Taux de recours'!Q88-'Taux de recours'!Q87</f>
        <v>-0.15790504490866941</v>
      </c>
      <c r="R88" s="144">
        <f>'Taux de recours'!R88-'Taux de recours'!R87</f>
        <v>7.5993385897709764E-2</v>
      </c>
      <c r="S88" s="156">
        <f>'Taux de recours'!S88-'Taux de recours'!S87</f>
        <v>0.28721094364102795</v>
      </c>
      <c r="T88" s="156">
        <f>'Taux de recours'!T88-'Taux de recours'!T87</f>
        <v>0.60717790688348039</v>
      </c>
      <c r="U88" s="152">
        <f>'Taux de recours'!U88-'Taux de recours'!U87</f>
        <v>-2.9098170179152616E-2</v>
      </c>
      <c r="V88" s="144">
        <f>'Taux de recours'!V88-'Taux de recours'!V87</f>
        <v>7.4859556424474061E-2</v>
      </c>
      <c r="W88" s="156">
        <f>'Taux de recours'!W88-'Taux de recours'!W87</f>
        <v>0.23775815240859988</v>
      </c>
      <c r="X88" s="156">
        <f>'Taux de recours'!X88-'Taux de recours'!X87</f>
        <v>0.71965809553982218</v>
      </c>
      <c r="Y88" s="152">
        <f>'Taux de recours'!Y88-'Taux de recours'!Y87</f>
        <v>-2.7501196326309874E-2</v>
      </c>
      <c r="Z88" s="144">
        <f>'Taux de recours'!Z88-'Taux de recours'!Z87</f>
        <v>1.984723055537474E-2</v>
      </c>
      <c r="AA88" s="156">
        <f>'Taux de recours'!AA88-'Taux de recours'!AA87</f>
        <v>0.30629204960311052</v>
      </c>
      <c r="AB88" s="156">
        <f>'Taux de recours'!AB88-'Taux de recours'!AB87</f>
        <v>-0.34754050127060232</v>
      </c>
      <c r="AC88" s="152">
        <f>'Taux de recours'!AC88-'Taux de recours'!AC87</f>
        <v>2.5490789099079647E-2</v>
      </c>
      <c r="AD88" s="144">
        <f>'Taux de recours'!AD88-'Taux de recours'!AD87</f>
        <v>9.9261557445769366E-2</v>
      </c>
      <c r="AE88" s="156">
        <f>'Taux de recours'!AE88-'Taux de recours'!AE87</f>
        <v>0.25364792721870444</v>
      </c>
      <c r="AF88" s="156">
        <f>'Taux de recours'!AF88-'Taux de recours'!AF87</f>
        <v>-0.19914902433301496</v>
      </c>
      <c r="AG88" s="152">
        <f>'Taux de recours'!AG88-'Taux de recours'!AG87</f>
        <v>0.17409461026408479</v>
      </c>
      <c r="AH88" s="37" t="str">
        <f t="shared" ref="AH88" si="2">A88</f>
        <v>T1 2021</v>
      </c>
      <c r="AI88" s="144">
        <f>'Taux de recours'!B88-'Taux de recours'!B84</f>
        <v>1.0278795877931095</v>
      </c>
      <c r="AJ88" s="156">
        <f>'Taux de recours'!C88-'Taux de recours'!C84</f>
        <v>2.2484444295357671</v>
      </c>
      <c r="AK88" s="156">
        <f>'Taux de recours'!D88-'Taux de recours'!D84</f>
        <v>4.9710304030058108</v>
      </c>
      <c r="AL88" s="152">
        <f>'Taux de recours'!E88-'Taux de recours'!E84</f>
        <v>0.72589088859451656</v>
      </c>
      <c r="AM88" s="144">
        <f>'Taux de recours'!F88-'Taux de recours'!F84</f>
        <v>1.0293718986987059</v>
      </c>
      <c r="AN88" s="156">
        <f>'Taux de recours'!G88-'Taux de recours'!G84</f>
        <v>2.5661826964099026</v>
      </c>
      <c r="AO88" s="156">
        <f>'Taux de recours'!H88-'Taux de recours'!H84</f>
        <v>5.866424660805281</v>
      </c>
      <c r="AP88" s="152">
        <f>'Taux de recours'!I88-'Taux de recours'!I84</f>
        <v>0.66072002169994293</v>
      </c>
      <c r="AQ88" s="144">
        <f>'Taux de recours'!J88-'Taux de recours'!J84</f>
        <v>3.0675844287515299</v>
      </c>
      <c r="AR88" s="156">
        <f>'Taux de recours'!K88-'Taux de recours'!K84</f>
        <v>17.565887392354256</v>
      </c>
      <c r="AS88" s="156">
        <f>'Taux de recours'!L88-'Taux de recours'!L84</f>
        <v>5.1438243104690002</v>
      </c>
      <c r="AT88" s="152">
        <f>'Taux de recours'!M88-'Taux de recours'!M84</f>
        <v>8.5717023711322504E-2</v>
      </c>
      <c r="AU88" s="144">
        <f>'Taux de recours'!N88-'Taux de recours'!N84</f>
        <v>0.87537744087577529</v>
      </c>
      <c r="AV88" s="156">
        <f>'Taux de recours'!O88-'Taux de recours'!O84</f>
        <v>1.5659667002343554</v>
      </c>
      <c r="AW88" s="156">
        <f>'Taux de recours'!P88-'Taux de recours'!P84</f>
        <v>4.4933074856012629</v>
      </c>
      <c r="AX88" s="152">
        <f>'Taux de recours'!Q88-'Taux de recours'!Q84</f>
        <v>0.65787955313443391</v>
      </c>
      <c r="AY88" s="144">
        <f>'Taux de recours'!R88-'Taux de recours'!R84</f>
        <v>0.74946089815953876</v>
      </c>
      <c r="AZ88" s="156">
        <f>'Taux de recours'!S88-'Taux de recours'!S84</f>
        <v>1.1819749397769979</v>
      </c>
      <c r="BA88" s="156">
        <f>'Taux de recours'!T88-'Taux de recours'!T84</f>
        <v>6.190877862326702</v>
      </c>
      <c r="BB88" s="152">
        <f>'Taux de recours'!U88-'Taux de recours'!U84</f>
        <v>0.34054902494020223</v>
      </c>
      <c r="BC88" s="144">
        <f>'Taux de recours'!V88-'Taux de recours'!V84</f>
        <v>1.0873250580737874</v>
      </c>
      <c r="BD88" s="156">
        <f>'Taux de recours'!W88-'Taux de recours'!W84</f>
        <v>1.9746922498472186</v>
      </c>
      <c r="BE88" s="156">
        <f>'Taux de recours'!X88-'Taux de recours'!X84</f>
        <v>6.0009897046733345</v>
      </c>
      <c r="BF88" s="152">
        <f>'Taux de recours'!Y88-'Taux de recours'!Y84</f>
        <v>0.86206078075619397</v>
      </c>
      <c r="BG88" s="144">
        <f>'Taux de recours'!Z88-'Taux de recours'!Z84</f>
        <v>0.92344581364766243</v>
      </c>
      <c r="BH88" s="156">
        <f>'Taux de recours'!AA88-'Taux de recours'!AA84</f>
        <v>1.8740062669532684</v>
      </c>
      <c r="BI88" s="156">
        <f>'Taux de recours'!AB88-'Taux de recours'!AB84</f>
        <v>6.668783092193495</v>
      </c>
      <c r="BJ88" s="152">
        <f>'Taux de recours'!AC88-'Taux de recours'!AC84</f>
        <v>0.48332950719213508</v>
      </c>
      <c r="BK88" s="144">
        <f>'Taux de recours'!AD88-'Taux de recours'!AD84</f>
        <v>0.9983397710173203</v>
      </c>
      <c r="BL88" s="156">
        <f>'Taux de recours'!AE88-'Taux de recours'!AE84</f>
        <v>2.567536815799305</v>
      </c>
      <c r="BM88" s="156">
        <f>'Taux de recours'!AF88-'Taux de recours'!AF84</f>
        <v>3.8820279322113698</v>
      </c>
      <c r="BN88" s="152">
        <f>'Taux de recours'!AG88-'Taux de recours'!AG84</f>
        <v>0.83658726388629745</v>
      </c>
    </row>
    <row r="89" spans="1:66" x14ac:dyDescent="0.25">
      <c r="A89" s="37" t="str">
        <f>[1]TrimPaca!A96</f>
        <v>T2 2021</v>
      </c>
      <c r="B89" s="144">
        <f>'Taux de recours'!B89-'Taux de recours'!B88</f>
        <v>7.302199238155449E-2</v>
      </c>
      <c r="C89" s="156">
        <f>'Taux de recours'!C89-'Taux de recours'!C88</f>
        <v>0.15489740078930581</v>
      </c>
      <c r="D89" s="156">
        <f>'Taux de recours'!D89-'Taux de recours'!D88</f>
        <v>-0.27710655846797927</v>
      </c>
      <c r="E89" s="152">
        <f>'Taux de recours'!E89-'Taux de recours'!E88</f>
        <v>0.14566886488797426</v>
      </c>
      <c r="F89" s="144">
        <f>'Taux de recours'!F89-'Taux de recours'!F88</f>
        <v>0.12952127215960996</v>
      </c>
      <c r="G89" s="156">
        <f>'Taux de recours'!G89-'Taux de recours'!G88</f>
        <v>8.427198953561188E-2</v>
      </c>
      <c r="H89" s="156">
        <f>'Taux de recours'!H89-'Taux de recours'!H88</f>
        <v>-0.10581096117644506</v>
      </c>
      <c r="I89" s="152">
        <f>'Taux de recours'!I89-'Taux de recours'!I88</f>
        <v>0.2673454012779346</v>
      </c>
      <c r="J89" s="144">
        <f>'Taux de recours'!J89-'Taux de recours'!J88</f>
        <v>8.7168056299899099E-2</v>
      </c>
      <c r="K89" s="156">
        <f>'Taux de recours'!K89-'Taux de recours'!K88</f>
        <v>-0.27763192130602121</v>
      </c>
      <c r="L89" s="156">
        <f>'Taux de recours'!L89-'Taux de recours'!L88</f>
        <v>-1.6745448093923496</v>
      </c>
      <c r="M89" s="152">
        <f>'Taux de recours'!M89-'Taux de recours'!M88</f>
        <v>0.75082683693379781</v>
      </c>
      <c r="N89" s="144">
        <f>'Taux de recours'!N89-'Taux de recours'!N88</f>
        <v>0.11835350539203215</v>
      </c>
      <c r="O89" s="156">
        <f>'Taux de recours'!O89-'Taux de recours'!O88</f>
        <v>0.2152865250889473</v>
      </c>
      <c r="P89" s="156">
        <f>'Taux de recours'!P89-'Taux de recours'!P88</f>
        <v>-0.54540269900474136</v>
      </c>
      <c r="Q89" s="152">
        <f>'Taux de recours'!Q89-'Taux de recours'!Q88</f>
        <v>0.34533804109164512</v>
      </c>
      <c r="R89" s="144">
        <f>'Taux de recours'!R89-'Taux de recours'!R88</f>
        <v>4.196875350818674E-2</v>
      </c>
      <c r="S89" s="156">
        <f>'Taux de recours'!S89-'Taux de recours'!S88</f>
        <v>0.19833689703118207</v>
      </c>
      <c r="T89" s="156">
        <f>'Taux de recours'!T89-'Taux de recours'!T88</f>
        <v>-0.55824187911986733</v>
      </c>
      <c r="U89" s="152">
        <f>'Taux de recours'!U89-'Taux de recours'!U88</f>
        <v>0.1475843063625506</v>
      </c>
      <c r="V89" s="144">
        <f>'Taux de recours'!V89-'Taux de recours'!V88</f>
        <v>0.26182851133469365</v>
      </c>
      <c r="W89" s="156">
        <f>'Taux de recours'!W89-'Taux de recours'!W88</f>
        <v>0.19672392598831934</v>
      </c>
      <c r="X89" s="156">
        <f>'Taux de recours'!X89-'Taux de recours'!X88</f>
        <v>0.10815109165036674</v>
      </c>
      <c r="Y89" s="152">
        <f>'Taux de recours'!Y89-'Taux de recours'!Y88</f>
        <v>0.4629966293446599</v>
      </c>
      <c r="Z89" s="144">
        <f>'Taux de recours'!Z89-'Taux de recours'!Z88</f>
        <v>-1.9652005751184642E-2</v>
      </c>
      <c r="AA89" s="156">
        <f>'Taux de recours'!AA89-'Taux de recours'!AA88</f>
        <v>1.2725766036685293E-2</v>
      </c>
      <c r="AB89" s="156">
        <f>'Taux de recours'!AB89-'Taux de recours'!AB88</f>
        <v>9.7821053386455858E-2</v>
      </c>
      <c r="AC89" s="152">
        <f>'Taux de recours'!AC89-'Taux de recours'!AC88</f>
        <v>-7.258014361618681E-2</v>
      </c>
      <c r="AD89" s="144">
        <f>'Taux de recours'!AD89-'Taux de recours'!AD88</f>
        <v>2.8115999927397439E-2</v>
      </c>
      <c r="AE89" s="156">
        <f>'Taux de recours'!AE89-'Taux de recours'!AE88</f>
        <v>-0.25458294378940494</v>
      </c>
      <c r="AF89" s="156">
        <f>'Taux de recours'!AF89-'Taux de recours'!AF88</f>
        <v>0.18101165544474629</v>
      </c>
      <c r="AG89" s="152">
        <f>'Taux de recours'!AG89-'Taux de recours'!AG88</f>
        <v>9.9201651989306416E-2</v>
      </c>
      <c r="AH89" s="37" t="str">
        <f t="shared" ref="AH89:AH90" si="3">A89</f>
        <v>T2 2021</v>
      </c>
      <c r="AI89" s="144">
        <f>'Taux de recours'!B89-'Taux de recours'!B85</f>
        <v>0.66098297641850667</v>
      </c>
      <c r="AJ89" s="156">
        <f>'Taux de recours'!C89-'Taux de recours'!C85</f>
        <v>1.9499428917663062</v>
      </c>
      <c r="AK89" s="156">
        <f>'Taux de recours'!D89-'Taux de recours'!D85</f>
        <v>1.3281852928102316</v>
      </c>
      <c r="AL89" s="152">
        <f>'Taux de recours'!E89-'Taux de recours'!E85</f>
        <v>0.57360051923367417</v>
      </c>
      <c r="AM89" s="144">
        <f>'Taux de recours'!F89-'Taux de recours'!F85</f>
        <v>0.59472875718207341</v>
      </c>
      <c r="AN89" s="156">
        <f>'Taux de recours'!G89-'Taux de recours'!G85</f>
        <v>1.8442727357787989</v>
      </c>
      <c r="AO89" s="156">
        <f>'Taux de recours'!H89-'Taux de recours'!H85</f>
        <v>1.3591704302223313</v>
      </c>
      <c r="AP89" s="152">
        <f>'Taux de recours'!I89-'Taux de recours'!I85</f>
        <v>0.60379092111640276</v>
      </c>
      <c r="AQ89" s="144">
        <f>'Taux de recours'!J89-'Taux de recours'!J85</f>
        <v>2.2888267707499734</v>
      </c>
      <c r="AR89" s="156">
        <f>'Taux de recours'!K89-'Taux de recours'!K85</f>
        <v>15.428566977070856</v>
      </c>
      <c r="AS89" s="156">
        <f>'Taux de recours'!L89-'Taux de recours'!L85</f>
        <v>-1.6988167525434417</v>
      </c>
      <c r="AT89" s="152">
        <f>'Taux de recours'!M89-'Taux de recours'!M85</f>
        <v>0.39829348003651521</v>
      </c>
      <c r="AU89" s="144">
        <f>'Taux de recours'!N89-'Taux de recours'!N85</f>
        <v>0.35894545691133795</v>
      </c>
      <c r="AV89" s="156">
        <f>'Taux de recours'!O89-'Taux de recours'!O85</f>
        <v>0.61129138403556471</v>
      </c>
      <c r="AW89" s="156">
        <f>'Taux de recours'!P89-'Taux de recours'!P85</f>
        <v>1.1468148302787835</v>
      </c>
      <c r="AX89" s="152">
        <f>'Taux de recours'!Q89-'Taux de recours'!Q85</f>
        <v>0.37957469619319584</v>
      </c>
      <c r="AY89" s="144">
        <f>'Taux de recours'!R89-'Taux de recours'!R85</f>
        <v>0.48005918008682014</v>
      </c>
      <c r="AZ89" s="156">
        <f>'Taux de recours'!S89-'Taux de recours'!S85</f>
        <v>1.3859550811205845</v>
      </c>
      <c r="BA89" s="156">
        <f>'Taux de recours'!T89-'Taux de recours'!T85</f>
        <v>1.0161583046444704</v>
      </c>
      <c r="BB89" s="152">
        <f>'Taux de recours'!U89-'Taux de recours'!U85</f>
        <v>0.50388259116392531</v>
      </c>
      <c r="BC89" s="144">
        <f>'Taux de recours'!V89-'Taux de recours'!V85</f>
        <v>0.71987988385555601</v>
      </c>
      <c r="BD89" s="156">
        <f>'Taux de recours'!W89-'Taux de recours'!W85</f>
        <v>1.3596255773742421</v>
      </c>
      <c r="BE89" s="156">
        <f>'Taux de recours'!X89-'Taux de recours'!X85</f>
        <v>1.7588863534254049</v>
      </c>
      <c r="BF89" s="152">
        <f>'Taux de recours'!Y89-'Taux de recours'!Y85</f>
        <v>0.86339625454246116</v>
      </c>
      <c r="BG89" s="144">
        <f>'Taux de recours'!Z89-'Taux de recours'!Z85</f>
        <v>0.31811914424012455</v>
      </c>
      <c r="BH89" s="156">
        <f>'Taux de recours'!AA89-'Taux de recours'!AA85</f>
        <v>0.67476977553548156</v>
      </c>
      <c r="BI89" s="156">
        <f>'Taux de recours'!AB89-'Taux de recours'!AB85</f>
        <v>1.57711310613821</v>
      </c>
      <c r="BJ89" s="152">
        <f>'Taux de recours'!AC89-'Taux de recours'!AC85</f>
        <v>0.23157183333300257</v>
      </c>
      <c r="BK89" s="144">
        <f>'Taux de recours'!AD89-'Taux de recours'!AD85</f>
        <v>0.37864524785455123</v>
      </c>
      <c r="BL89" s="156">
        <f>'Taux de recours'!AE89-'Taux de recours'!AE85</f>
        <v>1.2099669886554105</v>
      </c>
      <c r="BM89" s="156">
        <f>'Taux de recours'!AF89-'Taux de recours'!AF85</f>
        <v>1.03394232550274</v>
      </c>
      <c r="BN89" s="152">
        <f>'Taux de recours'!AG89-'Taux de recours'!AG85</f>
        <v>0.36260955270914996</v>
      </c>
    </row>
    <row r="90" spans="1:66" x14ac:dyDescent="0.25">
      <c r="A90" s="37" t="str">
        <f>[1]TrimPaca!A97</f>
        <v>T3 2021</v>
      </c>
      <c r="B90" s="144">
        <f>'Taux de recours'!B90-'Taux de recours'!B89</f>
        <v>2.3828313435170223E-3</v>
      </c>
      <c r="C90" s="156">
        <f>'Taux de recours'!C90-'Taux de recours'!C89</f>
        <v>7.4307475948191204E-2</v>
      </c>
      <c r="D90" s="156">
        <f>'Taux de recours'!D90-'Taux de recours'!D89</f>
        <v>4.1672087289867932E-3</v>
      </c>
      <c r="E90" s="152">
        <f>'Taux de recours'!E90-'Taux de recours'!E89</f>
        <v>-3.7354757515037473E-2</v>
      </c>
      <c r="F90" s="144">
        <f>'Taux de recours'!F90-'Taux de recours'!F89</f>
        <v>-2.2269542672879616E-2</v>
      </c>
      <c r="G90" s="156">
        <f>'Taux de recours'!G90-'Taux de recours'!G89</f>
        <v>-2.4938618669056112E-2</v>
      </c>
      <c r="H90" s="156">
        <f>'Taux de recours'!H90-'Taux de recours'!H89</f>
        <v>-7.5206561257958882E-2</v>
      </c>
      <c r="I90" s="152">
        <f>'Taux de recours'!I90-'Taux de recours'!I89</f>
        <v>-7.2744367876776739E-2</v>
      </c>
      <c r="J90" s="144">
        <f>'Taux de recours'!J90-'Taux de recours'!J89</f>
        <v>5.3308565759031978E-2</v>
      </c>
      <c r="K90" s="156">
        <f>'Taux de recours'!K90-'Taux de recours'!K89</f>
        <v>1.771660633686718</v>
      </c>
      <c r="L90" s="156">
        <f>'Taux de recours'!L90-'Taux de recours'!L89</f>
        <v>-0.83126724313891387</v>
      </c>
      <c r="M90" s="152">
        <f>'Taux de recours'!M90-'Taux de recours'!M89</f>
        <v>-0.77599789894970339</v>
      </c>
      <c r="N90" s="144">
        <f>'Taux de recours'!N90-'Taux de recours'!N89</f>
        <v>-0.12902616552377477</v>
      </c>
      <c r="O90" s="156">
        <f>'Taux de recours'!O90-'Taux de recours'!O89</f>
        <v>-9.6934231445738206E-2</v>
      </c>
      <c r="P90" s="156">
        <f>'Taux de recours'!P90-'Taux de recours'!P89</f>
        <v>-0.13427674999203276</v>
      </c>
      <c r="Q90" s="152">
        <f>'Taux de recours'!Q90-'Taux de recours'!Q89</f>
        <v>-0.32062138341640045</v>
      </c>
      <c r="R90" s="144">
        <f>'Taux de recours'!R90-'Taux de recours'!R89</f>
        <v>2.9201852555232E-2</v>
      </c>
      <c r="S90" s="156">
        <f>'Taux de recours'!S90-'Taux de recours'!S89</f>
        <v>-8.9211681150641375E-2</v>
      </c>
      <c r="T90" s="156">
        <f>'Taux de recours'!T90-'Taux de recours'!T89</f>
        <v>6.099911069706998E-2</v>
      </c>
      <c r="U90" s="152">
        <f>'Taux de recours'!U90-'Taux de recours'!U89</f>
        <v>4.6602910119654783E-2</v>
      </c>
      <c r="V90" s="144">
        <f>'Taux de recours'!V90-'Taux de recours'!V89</f>
        <v>-0.11254181158867427</v>
      </c>
      <c r="W90" s="156">
        <f>'Taux de recours'!W90-'Taux de recours'!W89</f>
        <v>-0.20397090827655617</v>
      </c>
      <c r="X90" s="156">
        <f>'Taux de recours'!X90-'Taux de recours'!X89</f>
        <v>-0.15948953562851997</v>
      </c>
      <c r="Y90" s="152">
        <f>'Taux de recours'!Y90-'Taux de recours'!Y89</f>
        <v>-0.19018589548963227</v>
      </c>
      <c r="Z90" s="144">
        <f>'Taux de recours'!Z90-'Taux de recours'!Z89</f>
        <v>0.11987678171282212</v>
      </c>
      <c r="AA90" s="156">
        <f>'Taux de recours'!AA90-'Taux de recours'!AA89</f>
        <v>0.22097103205550983</v>
      </c>
      <c r="AB90" s="156">
        <f>'Taux de recours'!AB90-'Taux de recours'!AB89</f>
        <v>-4.050366042232767E-2</v>
      </c>
      <c r="AC90" s="152">
        <f>'Taux de recours'!AC90-'Taux de recours'!AC89</f>
        <v>0.18641653991597806</v>
      </c>
      <c r="AD90" s="144">
        <f>'Taux de recours'!AD90-'Taux de recours'!AD89</f>
        <v>2.9054414416616492E-2</v>
      </c>
      <c r="AE90" s="156">
        <f>'Taux de recours'!AE90-'Taux de recours'!AE89</f>
        <v>-0.35582984960251096</v>
      </c>
      <c r="AF90" s="156">
        <f>'Taux de recours'!AF90-'Taux de recours'!AF89</f>
        <v>0.16448794249415499</v>
      </c>
      <c r="AG90" s="152">
        <f>'Taux de recours'!AG90-'Taux de recours'!AG89</f>
        <v>9.1137507922596228E-3</v>
      </c>
      <c r="AH90" s="37" t="str">
        <f t="shared" si="3"/>
        <v>T3 2021</v>
      </c>
      <c r="AI90" s="144">
        <f>'Taux de recours'!B90-'Taux de recours'!B86</f>
        <v>0.21547121087160459</v>
      </c>
      <c r="AJ90" s="156">
        <f>'Taux de recours'!C90-'Taux de recours'!C86</f>
        <v>0.62424637073161193</v>
      </c>
      <c r="AK90" s="156">
        <f>'Taux de recours'!D90-'Taux de recours'!D86</f>
        <v>-5.6915843286724055E-2</v>
      </c>
      <c r="AL90" s="152">
        <f>'Taux de recours'!E90-'Taux de recours'!E86</f>
        <v>0.21605209477379628</v>
      </c>
      <c r="AM90" s="144">
        <f>'Taux de recours'!F90-'Taux de recours'!F86</f>
        <v>0.29154036255332372</v>
      </c>
      <c r="AN90" s="156">
        <f>'Taux de recours'!G90-'Taux de recours'!G86</f>
        <v>0.7265136041006599</v>
      </c>
      <c r="AO90" s="156">
        <f>'Taux de recours'!H90-'Taux de recours'!H86</f>
        <v>0.31053795416928409</v>
      </c>
      <c r="AP90" s="152">
        <f>'Taux de recours'!I90-'Taux de recours'!I86</f>
        <v>0.34543667735923078</v>
      </c>
      <c r="AQ90" s="144">
        <f>'Taux de recours'!J90-'Taux de recours'!J86</f>
        <v>1.0231703173010107</v>
      </c>
      <c r="AR90" s="156">
        <f>'Taux de recours'!K90-'Taux de recours'!K86</f>
        <v>6.9637525271395901</v>
      </c>
      <c r="AS90" s="156">
        <f>'Taux de recours'!L90-'Taux de recours'!L86</f>
        <v>-3.1295881379144657</v>
      </c>
      <c r="AT90" s="152">
        <f>'Taux de recours'!M90-'Taux de recours'!M86</f>
        <v>-4.0117304823963806E-2</v>
      </c>
      <c r="AU90" s="144">
        <f>'Taux de recours'!N90-'Taux de recours'!N86</f>
        <v>0.20082452998168554</v>
      </c>
      <c r="AV90" s="156">
        <f>'Taux de recours'!O90-'Taux de recours'!O86</f>
        <v>0.33409890922090213</v>
      </c>
      <c r="AW90" s="156">
        <f>'Taux de recours'!P90-'Taux de recours'!P86</f>
        <v>0.13732784530692577</v>
      </c>
      <c r="AX90" s="152">
        <f>'Taux de recours'!Q90-'Taux de recours'!Q86</f>
        <v>0.19276249901885034</v>
      </c>
      <c r="AY90" s="144">
        <f>'Taux de recours'!R90-'Taux de recours'!R86</f>
        <v>0.22614679168729035</v>
      </c>
      <c r="AZ90" s="156">
        <f>'Taux de recours'!S90-'Taux de recours'!S86</f>
        <v>0.71149925894255572</v>
      </c>
      <c r="BA90" s="156">
        <f>'Taux de recours'!T90-'Taux de recours'!T86</f>
        <v>0.16426566874540782</v>
      </c>
      <c r="BB90" s="152">
        <f>'Taux de recours'!U90-'Taux de recours'!U86</f>
        <v>0.27792644566842761</v>
      </c>
      <c r="BC90" s="144">
        <f>'Taux de recours'!V90-'Taux de recours'!V86</f>
        <v>0.32984208555371275</v>
      </c>
      <c r="BD90" s="156">
        <f>'Taux de recours'!W90-'Taux de recours'!W86</f>
        <v>0.49071172231444038</v>
      </c>
      <c r="BE90" s="156">
        <f>'Taux de recours'!X90-'Taux de recours'!X86</f>
        <v>0.44908452704079949</v>
      </c>
      <c r="BF90" s="152">
        <f>'Taux de recours'!Y90-'Taux de recours'!Y86</f>
        <v>0.43636155674949206</v>
      </c>
      <c r="BG90" s="144">
        <f>'Taux de recours'!Z90-'Taux de recours'!Z86</f>
        <v>0.26756818786849013</v>
      </c>
      <c r="BH90" s="156">
        <f>'Taux de recours'!AA90-'Taux de recours'!AA86</f>
        <v>0.36641244810114415</v>
      </c>
      <c r="BI90" s="156">
        <f>'Taux de recours'!AB90-'Taux de recours'!AB86</f>
        <v>0.83009652158572855</v>
      </c>
      <c r="BJ90" s="152">
        <f>'Taux de recours'!AC90-'Taux de recours'!AC86</f>
        <v>0.30390206764949701</v>
      </c>
      <c r="BK90" s="144">
        <f>'Taux de recours'!AD90-'Taux de recours'!AD86</f>
        <v>0.14295811141988679</v>
      </c>
      <c r="BL90" s="156">
        <f>'Taux de recours'!AE90-'Taux de recours'!AE86</f>
        <v>-0.42626649930554983</v>
      </c>
      <c r="BM90" s="156">
        <f>'Taux de recours'!AF90-'Taux de recours'!AF86</f>
        <v>0.22942469011044686</v>
      </c>
      <c r="BN90" s="152">
        <f>'Taux de recours'!AG90-'Taux de recours'!AG86</f>
        <v>0.29781578979041434</v>
      </c>
    </row>
    <row r="91" spans="1:66" x14ac:dyDescent="0.25">
      <c r="A91" s="98" t="str">
        <f>[1]TrimPaca!A98</f>
        <v>T4 2021</v>
      </c>
      <c r="B91" s="143">
        <f>'Taux de recours'!B91-'Taux de recours'!B90</f>
        <v>0.11053826945681511</v>
      </c>
      <c r="C91" s="155">
        <f>'Taux de recours'!C91-'Taux de recours'!C90</f>
        <v>0.40836082217744174</v>
      </c>
      <c r="D91" s="155">
        <f>'Taux de recours'!D91-'Taux de recours'!D90</f>
        <v>7.0664145035236103E-2</v>
      </c>
      <c r="E91" s="151">
        <f>'Taux de recours'!E91-'Taux de recours'!E90</f>
        <v>7.7386241307012771E-2</v>
      </c>
      <c r="F91" s="143">
        <f>'Taux de recours'!F91-'Taux de recours'!F90</f>
        <v>3.0193935756914758E-2</v>
      </c>
      <c r="G91" s="155">
        <f>'Taux de recours'!G91-'Taux de recours'!G90</f>
        <v>0.35320331586043707</v>
      </c>
      <c r="H91" s="155">
        <f>'Taux de recours'!H91-'Taux de recours'!H90</f>
        <v>-7.1843695953337061E-2</v>
      </c>
      <c r="I91" s="151">
        <f>'Taux de recours'!I91-'Taux de recours'!I90</f>
        <v>-2.7711515584210478E-2</v>
      </c>
      <c r="J91" s="143">
        <f>'Taux de recours'!J91-'Taux de recours'!J90</f>
        <v>0.14573133104659419</v>
      </c>
      <c r="K91" s="155">
        <f>'Taux de recours'!K91-'Taux de recours'!K90</f>
        <v>0.81243247892505721</v>
      </c>
      <c r="L91" s="155">
        <f>'Taux de recours'!L91-'Taux de recours'!L90</f>
        <v>1.5203074068114422</v>
      </c>
      <c r="M91" s="151">
        <f>'Taux de recours'!M91-'Taux de recours'!M90</f>
        <v>9.8614780569631577E-2</v>
      </c>
      <c r="N91" s="143">
        <f>'Taux de recours'!N91-'Taux de recours'!N90</f>
        <v>-6.1114567306911338E-2</v>
      </c>
      <c r="O91" s="155">
        <f>'Taux de recours'!O91-'Taux de recours'!O90</f>
        <v>-0.40957700400227548</v>
      </c>
      <c r="P91" s="155">
        <f>'Taux de recours'!P91-'Taux de recours'!P90</f>
        <v>-3.2637952583005614E-2</v>
      </c>
      <c r="Q91" s="151">
        <f>'Taux de recours'!Q91-'Taux de recours'!Q90</f>
        <v>-6.8427384321880114E-2</v>
      </c>
      <c r="R91" s="143">
        <f>'Taux de recours'!R91-'Taux de recours'!R90</f>
        <v>6.7182570883105308E-2</v>
      </c>
      <c r="S91" s="155">
        <f>'Taux de recours'!S91-'Taux de recours'!S90</f>
        <v>6.6638162521297062E-2</v>
      </c>
      <c r="T91" s="155">
        <f>'Taux de recours'!T91-'Taux de recours'!T90</f>
        <v>0.10255901754631402</v>
      </c>
      <c r="U91" s="151">
        <f>'Taux de recours'!U91-'Taux de recours'!U90</f>
        <v>7.4635761133668099E-2</v>
      </c>
      <c r="V91" s="143">
        <f>'Taux de recours'!V91-'Taux de recours'!V90</f>
        <v>5.7500352388791143E-2</v>
      </c>
      <c r="W91" s="155">
        <f>'Taux de recours'!W91-'Taux de recours'!W90</f>
        <v>0.47670006028870038</v>
      </c>
      <c r="X91" s="155">
        <f>'Taux de recours'!X91-'Taux de recours'!X90</f>
        <v>-0.10922332768498144</v>
      </c>
      <c r="Y91" s="151">
        <f>'Taux de recours'!Y91-'Taux de recours'!Y90</f>
        <v>-2.6460120397785669E-2</v>
      </c>
      <c r="Z91" s="143">
        <f>'Taux de recours'!Z91-'Taux de recours'!Z90</f>
        <v>-4.0734060340523293E-2</v>
      </c>
      <c r="AA91" s="155">
        <f>'Taux de recours'!AA91-'Taux de recours'!AA90</f>
        <v>2.2519790310859378E-2</v>
      </c>
      <c r="AB91" s="155">
        <f>'Taux de recours'!AB91-'Taux de recours'!AB90</f>
        <v>-0.46051784230272652</v>
      </c>
      <c r="AC91" s="151">
        <f>'Taux de recours'!AC91-'Taux de recours'!AC90</f>
        <v>-2.7981304295078058E-2</v>
      </c>
      <c r="AD91" s="143">
        <f>'Taux de recours'!AD91-'Taux de recours'!AD90</f>
        <v>-4.6381792814744305E-2</v>
      </c>
      <c r="AE91" s="155">
        <f>'Taux de recours'!AE91-'Taux de recours'!AE90</f>
        <v>0.55727121442779648</v>
      </c>
      <c r="AF91" s="155">
        <f>'Taux de recours'!AF91-'Taux de recours'!AF90</f>
        <v>-8.6800217812318614E-2</v>
      </c>
      <c r="AG91" s="151">
        <f>'Taux de recours'!AG91-'Taux de recours'!AG90</f>
        <v>-0.26978503388985686</v>
      </c>
      <c r="AH91" s="98" t="str">
        <f t="shared" ref="AH91" si="4">A91</f>
        <v>T4 2021</v>
      </c>
      <c r="AI91" s="143">
        <f>'Taux de recours'!B91-'Taux de recours'!B87</f>
        <v>0.2515544279140105</v>
      </c>
      <c r="AJ91" s="155">
        <f>'Taux de recours'!C91-'Taux de recours'!C87</f>
        <v>0.86196772816170331</v>
      </c>
      <c r="AK91" s="155">
        <f>'Taux de recours'!D91-'Taux de recours'!D87</f>
        <v>-6.9587183234233407E-2</v>
      </c>
      <c r="AL91" s="151">
        <f>'Taux de recours'!E91-'Taux de recours'!E87</f>
        <v>0.20988433714135457</v>
      </c>
      <c r="AM91" s="143">
        <f>'Taux de recours'!F91-'Taux de recours'!F87</f>
        <v>0.20907761005818681</v>
      </c>
      <c r="AN91" s="155">
        <f>'Taux de recours'!G91-'Taux de recours'!G87</f>
        <v>0.71625961154381468</v>
      </c>
      <c r="AO91" s="155">
        <f>'Taux de recours'!H91-'Taux de recours'!H87</f>
        <v>9.9574692385365537E-2</v>
      </c>
      <c r="AP91" s="151">
        <f>'Taux de recours'!I91-'Taux de recours'!I87</f>
        <v>0.17046445222262774</v>
      </c>
      <c r="AQ91" s="143">
        <f>'Taux de recours'!J91-'Taux de recours'!J87</f>
        <v>0.54473219336865153</v>
      </c>
      <c r="AR91" s="155">
        <f>'Taux de recours'!K91-'Taux de recours'!K87</f>
        <v>3.2718681667965264</v>
      </c>
      <c r="AS91" s="155">
        <f>'Taux de recours'!L91-'Taux de recours'!L87</f>
        <v>-1.1093432143994804</v>
      </c>
      <c r="AT91" s="151">
        <f>'Taux de recours'!M91-'Taux de recours'!M87</f>
        <v>0.11252770675103729</v>
      </c>
      <c r="AU91" s="143">
        <f>'Taux de recours'!N91-'Taux de recours'!N87</f>
        <v>-7.5036961444334915E-2</v>
      </c>
      <c r="AV91" s="155">
        <f>'Taux de recours'!O91-'Taux de recours'!O87</f>
        <v>2.063976542403001E-2</v>
      </c>
      <c r="AW91" s="155">
        <f>'Taux de recours'!P91-'Taux de recours'!P87</f>
        <v>-0.2079226593406176</v>
      </c>
      <c r="AX91" s="151">
        <f>'Taux de recours'!Q91-'Taux de recours'!Q87</f>
        <v>-0.20161577155530486</v>
      </c>
      <c r="AY91" s="143">
        <f>'Taux de recours'!R91-'Taux de recours'!R87</f>
        <v>0.21434656284423381</v>
      </c>
      <c r="AZ91" s="155">
        <f>'Taux de recours'!S91-'Taux de recours'!S87</f>
        <v>0.4629743220428657</v>
      </c>
      <c r="BA91" s="155">
        <f>'Taux de recours'!T91-'Taux de recours'!T87</f>
        <v>0.21249415600699706</v>
      </c>
      <c r="BB91" s="151">
        <f>'Taux de recours'!U91-'Taux de recours'!U87</f>
        <v>0.23972480743672087</v>
      </c>
      <c r="BC91" s="143">
        <f>'Taux de recours'!V91-'Taux de recours'!V87</f>
        <v>0.28164660855928458</v>
      </c>
      <c r="BD91" s="155">
        <f>'Taux de recours'!W91-'Taux de recours'!W87</f>
        <v>0.70721123040906342</v>
      </c>
      <c r="BE91" s="155">
        <f>'Taux de recours'!X91-'Taux de recours'!X87</f>
        <v>0.55909632387668751</v>
      </c>
      <c r="BF91" s="151">
        <f>'Taux de recours'!Y91-'Taux de recours'!Y87</f>
        <v>0.21884941713093209</v>
      </c>
      <c r="BG91" s="143">
        <f>'Taux de recours'!Z91-'Taux de recours'!Z87</f>
        <v>7.9337946176488927E-2</v>
      </c>
      <c r="BH91" s="155">
        <f>'Taux de recours'!AA91-'Taux de recours'!AA87</f>
        <v>0.56250863800616502</v>
      </c>
      <c r="BI91" s="155">
        <f>'Taux de recours'!AB91-'Taux de recours'!AB87</f>
        <v>-0.75074095060920065</v>
      </c>
      <c r="BJ91" s="151">
        <f>'Taux de recours'!AC91-'Taux de recours'!AC87</f>
        <v>0.11134588110379284</v>
      </c>
      <c r="BK91" s="143">
        <f>'Taux de recours'!AD91-'Taux de recours'!AD87</f>
        <v>0.11005017897503899</v>
      </c>
      <c r="BL91" s="155">
        <f>'Taux de recours'!AE91-'Taux de recours'!AE87</f>
        <v>0.20050634825458502</v>
      </c>
      <c r="BM91" s="155">
        <f>'Taux de recours'!AF91-'Taux de recours'!AF87</f>
        <v>5.9550355793567711E-2</v>
      </c>
      <c r="BN91" s="151">
        <f>'Taux de recours'!AG91-'Taux de recours'!AG87</f>
        <v>1.2624979155793969E-2</v>
      </c>
    </row>
    <row r="92" spans="1:66" x14ac:dyDescent="0.25">
      <c r="A92" s="37" t="str">
        <f>[1]TrimPaca!A99</f>
        <v>T1 2022</v>
      </c>
      <c r="B92" s="144">
        <f>'Taux de recours'!B92-'Taux de recours'!B91</f>
        <v>-5.2740393441616185E-2</v>
      </c>
      <c r="C92" s="156">
        <f>'Taux de recours'!C92-'Taux de recours'!C91</f>
        <v>-8.2268070743909405E-2</v>
      </c>
      <c r="D92" s="156">
        <f>'Taux de recours'!D92-'Taux de recours'!D91</f>
        <v>-0.2297843201272638</v>
      </c>
      <c r="E92" s="152">
        <f>'Taux de recours'!E92-'Taux de recours'!E91</f>
        <v>-5.4603282386902041E-2</v>
      </c>
      <c r="F92" s="144">
        <f>'Taux de recours'!F92-'Taux de recours'!F91</f>
        <v>-4.9782128838569584E-2</v>
      </c>
      <c r="G92" s="156">
        <f>'Taux de recours'!G92-'Taux de recours'!G91</f>
        <v>-0.33079976984517145</v>
      </c>
      <c r="H92" s="156">
        <f>'Taux de recours'!H92-'Taux de recours'!H91</f>
        <v>-0.43995333080886212</v>
      </c>
      <c r="I92" s="152">
        <f>'Taux de recours'!I92-'Taux de recours'!I91</f>
        <v>-1.1557680527004788E-2</v>
      </c>
      <c r="J92" s="144">
        <f>'Taux de recours'!J92-'Taux de recours'!J91</f>
        <v>-9.1893165025213719E-2</v>
      </c>
      <c r="K92" s="156">
        <f>'Taux de recours'!K92-'Taux de recours'!K91</f>
        <v>-0.5179967806947694</v>
      </c>
      <c r="L92" s="156">
        <f>'Taux de recours'!L92-'Taux de recours'!L91</f>
        <v>0.13124685841362194</v>
      </c>
      <c r="M92" s="152">
        <f>'Taux de recours'!M92-'Taux de recours'!M91</f>
        <v>2.9704822301056311E-2</v>
      </c>
      <c r="N92" s="144">
        <f>'Taux de recours'!N92-'Taux de recours'!N91</f>
        <v>0.11531539569672344</v>
      </c>
      <c r="O92" s="156">
        <f>'Taux de recours'!O92-'Taux de recours'!O91</f>
        <v>0.69841760572288258</v>
      </c>
      <c r="P92" s="156">
        <f>'Taux de recours'!P92-'Taux de recours'!P91</f>
        <v>0.28536672579883593</v>
      </c>
      <c r="Q92" s="152">
        <f>'Taux de recours'!Q92-'Taux de recours'!Q91</f>
        <v>6.8136314645599549E-2</v>
      </c>
      <c r="R92" s="144">
        <f>'Taux de recours'!R92-'Taux de recours'!R91</f>
        <v>-9.6683532325054555E-2</v>
      </c>
      <c r="S92" s="156">
        <f>'Taux de recours'!S92-'Taux de recours'!S91</f>
        <v>-5.8516901739113614E-2</v>
      </c>
      <c r="T92" s="156">
        <f>'Taux de recours'!T92-'Taux de recours'!T91</f>
        <v>-1.1389777209191063</v>
      </c>
      <c r="U92" s="152">
        <f>'Taux de recours'!U92-'Taux de recours'!U91</f>
        <v>-3.67868770989912E-2</v>
      </c>
      <c r="V92" s="144">
        <f>'Taux de recours'!V92-'Taux de recours'!V91</f>
        <v>-3.4619986452239182E-2</v>
      </c>
      <c r="W92" s="156">
        <f>'Taux de recours'!W92-'Taux de recours'!W91</f>
        <v>-0.37458231422055643</v>
      </c>
      <c r="X92" s="156">
        <f>'Taux de recours'!X92-'Taux de recours'!X91</f>
        <v>-0.47810860228621088</v>
      </c>
      <c r="Y92" s="152">
        <f>'Taux de recours'!Y92-'Taux de recours'!Y91</f>
        <v>6.5682276521830119E-3</v>
      </c>
      <c r="Z92" s="144">
        <f>'Taux de recours'!Z92-'Taux de recours'!Z91</f>
        <v>-4.0834522933689055E-2</v>
      </c>
      <c r="AA92" s="156">
        <f>'Taux de recours'!AA92-'Taux de recours'!AA91</f>
        <v>-0.36535362492556711</v>
      </c>
      <c r="AB92" s="156">
        <f>'Taux de recours'!AB92-'Taux de recours'!AB91</f>
        <v>-4.6785844006233646E-2</v>
      </c>
      <c r="AC92" s="152">
        <f>'Taux de recours'!AC92-'Taux de recours'!AC91</f>
        <v>-5.4875251516982804E-2</v>
      </c>
      <c r="AD92" s="144">
        <f>'Taux de recours'!AD92-'Taux de recours'!AD91</f>
        <v>-5.9968727379883902E-2</v>
      </c>
      <c r="AE92" s="156">
        <f>'Taux de recours'!AE92-'Taux de recours'!AE91</f>
        <v>-0.51517811454401397</v>
      </c>
      <c r="AF92" s="156">
        <f>'Taux de recours'!AF92-'Taux de recours'!AF91</f>
        <v>-2.0123608895270095E-2</v>
      </c>
      <c r="AG92" s="152">
        <f>'Taux de recours'!AG92-'Taux de recours'!AG91</f>
        <v>5.9374320807505931E-3</v>
      </c>
      <c r="AH92" s="37" t="str">
        <f t="shared" ref="AH92" si="5">A92</f>
        <v>T1 2022</v>
      </c>
      <c r="AI92" s="144">
        <f>'Taux de recours'!B92-'Taux de recours'!B88</f>
        <v>0.13320269974027044</v>
      </c>
      <c r="AJ92" s="156">
        <f>'Taux de recours'!C92-'Taux de recours'!C88</f>
        <v>0.55529762817102934</v>
      </c>
      <c r="AK92" s="156">
        <f>'Taux de recours'!D92-'Taux de recours'!D88</f>
        <v>-0.43205952483102017</v>
      </c>
      <c r="AL92" s="152">
        <f>'Taux de recours'!E92-'Taux de recours'!E88</f>
        <v>0.13109706629304752</v>
      </c>
      <c r="AM92" s="144">
        <f>'Taux de recours'!F92-'Taux de recours'!F88</f>
        <v>8.7663536405075515E-2</v>
      </c>
      <c r="AN92" s="156">
        <f>'Taux de recours'!G92-'Taux de recours'!G88</f>
        <v>8.1736916881821386E-2</v>
      </c>
      <c r="AO92" s="156">
        <f>'Taux de recours'!H92-'Taux de recours'!H88</f>
        <v>-0.69281454919660312</v>
      </c>
      <c r="AP92" s="152">
        <f>'Taux de recours'!I92-'Taux de recours'!I88</f>
        <v>0.1553318372899426</v>
      </c>
      <c r="AQ92" s="144">
        <f>'Taux de recours'!J92-'Taux de recours'!J88</f>
        <v>0.19431478808031155</v>
      </c>
      <c r="AR92" s="156">
        <f>'Taux de recours'!K92-'Taux de recours'!K88</f>
        <v>1.7884644106109846</v>
      </c>
      <c r="AS92" s="156">
        <f>'Taux de recours'!L92-'Taux de recours'!L88</f>
        <v>-0.85425778730619939</v>
      </c>
      <c r="AT92" s="152">
        <f>'Taux de recours'!M92-'Taux de recours'!M88</f>
        <v>0.10314854085478231</v>
      </c>
      <c r="AU92" s="144">
        <f>'Taux de recours'!N92-'Taux de recours'!N88</f>
        <v>4.3528168258069488E-2</v>
      </c>
      <c r="AV92" s="156">
        <f>'Taux de recours'!O92-'Taux de recours'!O88</f>
        <v>0.4071928953638162</v>
      </c>
      <c r="AW92" s="156">
        <f>'Taux de recours'!P92-'Taux de recours'!P88</f>
        <v>-0.42695067578094381</v>
      </c>
      <c r="AX92" s="152">
        <f>'Taux de recours'!Q92-'Taux de recours'!Q88</f>
        <v>2.4425587998964104E-2</v>
      </c>
      <c r="AY92" s="144">
        <f>'Taux de recours'!R92-'Taux de recours'!R88</f>
        <v>4.1669644621469493E-2</v>
      </c>
      <c r="AZ92" s="156">
        <f>'Taux de recours'!S92-'Taux de recours'!S88</f>
        <v>0.11724647666272414</v>
      </c>
      <c r="BA92" s="156">
        <f>'Taux de recours'!T92-'Taux de recours'!T88</f>
        <v>-1.5336614717955896</v>
      </c>
      <c r="BB92" s="152">
        <f>'Taux de recours'!U92-'Taux de recours'!U88</f>
        <v>0.23203610051688228</v>
      </c>
      <c r="BC92" s="144">
        <f>'Taux de recours'!V92-'Taux de recours'!V88</f>
        <v>0.17216706568257134</v>
      </c>
      <c r="BD92" s="156">
        <f>'Taux de recours'!W92-'Taux de recours'!W88</f>
        <v>9.4870763779907108E-2</v>
      </c>
      <c r="BE92" s="156">
        <f>'Taux de recours'!X92-'Taux de recours'!X88</f>
        <v>-0.63867037394934556</v>
      </c>
      <c r="BF92" s="152">
        <f>'Taux de recours'!Y92-'Taux de recours'!Y88</f>
        <v>0.25291884110942497</v>
      </c>
      <c r="BG92" s="144">
        <f>'Taux de recours'!Z92-'Taux de recours'!Z88</f>
        <v>1.8656192687425133E-2</v>
      </c>
      <c r="BH92" s="156">
        <f>'Taux de recours'!AA92-'Taux de recours'!AA88</f>
        <v>-0.10913703652251261</v>
      </c>
      <c r="BI92" s="156">
        <f>'Taux de recours'!AB92-'Taux de recours'!AB88</f>
        <v>-0.44998629334483198</v>
      </c>
      <c r="BJ92" s="152">
        <f>'Taux de recours'!AC92-'Taux de recours'!AC88</f>
        <v>3.0979840487730392E-2</v>
      </c>
      <c r="BK92" s="144">
        <f>'Taux de recours'!AD92-'Taux de recours'!AD88</f>
        <v>-4.9180105850614275E-2</v>
      </c>
      <c r="BL92" s="156">
        <f>'Taux de recours'!AE92-'Taux de recours'!AE88</f>
        <v>-0.56831969350813338</v>
      </c>
      <c r="BM92" s="156">
        <f>'Taux de recours'!AF92-'Taux de recours'!AF88</f>
        <v>0.23857577123131257</v>
      </c>
      <c r="BN92" s="152">
        <f>'Taux de recours'!AG92-'Taux de recours'!AG88</f>
        <v>-0.15553219902754023</v>
      </c>
    </row>
    <row r="93" spans="1:66" x14ac:dyDescent="0.25">
      <c r="A93" s="37" t="str">
        <f>[1]TrimPaca!A100</f>
        <v>T2 2022</v>
      </c>
      <c r="B93" s="144">
        <f>'Taux de recours'!B93-'Taux de recours'!B92</f>
        <v>-5.8315148185591248E-2</v>
      </c>
      <c r="C93" s="156">
        <f>'Taux de recours'!C93-'Taux de recours'!C92</f>
        <v>-0.10325910546740857</v>
      </c>
      <c r="D93" s="156">
        <f>'Taux de recours'!D93-'Taux de recours'!D92</f>
        <v>-0.32810842018585262</v>
      </c>
      <c r="E93" s="152">
        <f>'Taux de recours'!E93-'Taux de recours'!E92</f>
        <v>-4.3465564435602566E-2</v>
      </c>
      <c r="F93" s="144">
        <f>'Taux de recours'!F93-'Taux de recours'!F92</f>
        <v>-2.1720062504353876E-2</v>
      </c>
      <c r="G93" s="156">
        <f>'Taux de recours'!G93-'Taux de recours'!G92</f>
        <v>-0.15737182075559097</v>
      </c>
      <c r="H93" s="156">
        <f>'Taux de recours'!H93-'Taux de recours'!H92</f>
        <v>-0.25844372448759323</v>
      </c>
      <c r="I93" s="152">
        <f>'Taux de recours'!I93-'Taux de recours'!I92</f>
        <v>2.7820854639819537E-2</v>
      </c>
      <c r="J93" s="144">
        <f>'Taux de recours'!J93-'Taux de recours'!J92</f>
        <v>-0.25972698436624597</v>
      </c>
      <c r="K93" s="156">
        <f>'Taux de recours'!K93-'Taux de recours'!K92</f>
        <v>-0.71032469110594931</v>
      </c>
      <c r="L93" s="156">
        <f>'Taux de recours'!L93-'Taux de recours'!L92</f>
        <v>-1.856683534291772</v>
      </c>
      <c r="M93" s="152">
        <f>'Taux de recours'!M93-'Taux de recours'!M92</f>
        <v>-9.1603001541946227E-2</v>
      </c>
      <c r="N93" s="144">
        <f>'Taux de recours'!N93-'Taux de recours'!N92</f>
        <v>6.638547515307458E-3</v>
      </c>
      <c r="O93" s="156">
        <f>'Taux de recours'!O93-'Taux de recours'!O92</f>
        <v>-0.21364762058536968</v>
      </c>
      <c r="P93" s="156">
        <f>'Taux de recours'!P93-'Taux de recours'!P92</f>
        <v>-0.57283845942028044</v>
      </c>
      <c r="Q93" s="152">
        <f>'Taux de recours'!Q93-'Taux de recours'!Q92</f>
        <v>0.1452127799144538</v>
      </c>
      <c r="R93" s="144">
        <f>'Taux de recours'!R93-'Taux de recours'!R92</f>
        <v>1.0538361976665911E-2</v>
      </c>
      <c r="S93" s="156">
        <f>'Taux de recours'!S93-'Taux de recours'!S92</f>
        <v>7.3297522499709444E-2</v>
      </c>
      <c r="T93" s="156">
        <f>'Taux de recours'!T93-'Taux de recours'!T92</f>
        <v>-0.55556410974076442</v>
      </c>
      <c r="U93" s="152">
        <f>'Taux de recours'!U93-'Taux de recours'!U92</f>
        <v>9.4650799042498512E-2</v>
      </c>
      <c r="V93" s="144">
        <f>'Taux de recours'!V93-'Taux de recours'!V92</f>
        <v>-4.5755318308805748E-2</v>
      </c>
      <c r="W93" s="156">
        <f>'Taux de recours'!W93-'Taux de recours'!W92</f>
        <v>-0.34821243349319886</v>
      </c>
      <c r="X93" s="156">
        <f>'Taux de recours'!X93-'Taux de recours'!X92</f>
        <v>-0.28433345844873337</v>
      </c>
      <c r="Y93" s="152">
        <f>'Taux de recours'!Y93-'Taux de recours'!Y92</f>
        <v>2.2923687754374367E-2</v>
      </c>
      <c r="Z93" s="144">
        <f>'Taux de recours'!Z93-'Taux de recours'!Z92</f>
        <v>-1.6027868406950585E-2</v>
      </c>
      <c r="AA93" s="156">
        <f>'Taux de recours'!AA93-'Taux de recours'!AA92</f>
        <v>0.12210345112502807</v>
      </c>
      <c r="AB93" s="156">
        <f>'Taux de recours'!AB93-'Taux de recours'!AB92</f>
        <v>0.16589736639229002</v>
      </c>
      <c r="AC93" s="152">
        <f>'Taux de recours'!AC93-'Taux de recours'!AC92</f>
        <v>-3.9894295643941202E-2</v>
      </c>
      <c r="AD93" s="144">
        <f>'Taux de recours'!AD93-'Taux de recours'!AD92</f>
        <v>6.3896869732861461E-2</v>
      </c>
      <c r="AE93" s="156">
        <f>'Taux de recours'!AE93-'Taux de recours'!AE92</f>
        <v>6.1208253322691419E-2</v>
      </c>
      <c r="AF93" s="156">
        <f>'Taux de recours'!AF93-'Taux de recours'!AF92</f>
        <v>0.16797551035229485</v>
      </c>
      <c r="AG93" s="152">
        <f>'Taux de recours'!AG93-'Taux de recours'!AG92</f>
        <v>2.7229685775413515E-2</v>
      </c>
      <c r="AH93" s="37" t="str">
        <f t="shared" ref="AH93" si="6">A93</f>
        <v>T2 2022</v>
      </c>
      <c r="AI93" s="144">
        <f>'Taux de recours'!B93-'Taux de recours'!B89</f>
        <v>1.8655591731246979E-3</v>
      </c>
      <c r="AJ93" s="156">
        <f>'Taux de recours'!C93-'Taux de recours'!C89</f>
        <v>0.29714112191431497</v>
      </c>
      <c r="AK93" s="156">
        <f>'Taux de recours'!D93-'Taux de recours'!D89</f>
        <v>-0.48306138654889352</v>
      </c>
      <c r="AL93" s="152">
        <f>'Taux de recours'!E93-'Taux de recours'!E89</f>
        <v>-5.803736303052931E-2</v>
      </c>
      <c r="AM93" s="144">
        <f>'Taux de recours'!F93-'Taux de recours'!F89</f>
        <v>-6.3577798258888318E-2</v>
      </c>
      <c r="AN93" s="156">
        <f>'Taux de recours'!G93-'Taux de recours'!G89</f>
        <v>-0.15990689340938147</v>
      </c>
      <c r="AO93" s="156">
        <f>'Taux de recours'!H93-'Taux de recours'!H89</f>
        <v>-0.84544731250775129</v>
      </c>
      <c r="AP93" s="152">
        <f>'Taux de recours'!I93-'Taux de recours'!I89</f>
        <v>-8.4192709348172468E-2</v>
      </c>
      <c r="AQ93" s="144">
        <f>'Taux de recours'!J93-'Taux de recours'!J89</f>
        <v>-0.15258025258583352</v>
      </c>
      <c r="AR93" s="156">
        <f>'Taux de recours'!K93-'Taux de recours'!K89</f>
        <v>1.3557716408110565</v>
      </c>
      <c r="AS93" s="156">
        <f>'Taux de recours'!L93-'Taux de recours'!L89</f>
        <v>-1.0363965122056218</v>
      </c>
      <c r="AT93" s="152">
        <f>'Taux de recours'!M93-'Taux de recours'!M89</f>
        <v>-0.73928129762096173</v>
      </c>
      <c r="AU93" s="144">
        <f>'Taux de recours'!N93-'Taux de recours'!N89</f>
        <v>-6.8186789618655208E-2</v>
      </c>
      <c r="AV93" s="156">
        <f>'Taux de recours'!O93-'Taux de recours'!O89</f>
        <v>-2.1741250310500781E-2</v>
      </c>
      <c r="AW93" s="156">
        <f>'Taux de recours'!P93-'Taux de recours'!P89</f>
        <v>-0.45438643619648289</v>
      </c>
      <c r="AX93" s="152">
        <f>'Taux de recours'!Q93-'Taux de recours'!Q89</f>
        <v>-0.17569967317822721</v>
      </c>
      <c r="AY93" s="144">
        <f>'Taux de recours'!R93-'Taux de recours'!R89</f>
        <v>1.0239253089948663E-2</v>
      </c>
      <c r="AZ93" s="156">
        <f>'Taux de recours'!S93-'Taux de recours'!S89</f>
        <v>-7.7928978687484829E-3</v>
      </c>
      <c r="BA93" s="156">
        <f>'Taux de recours'!T93-'Taux de recours'!T89</f>
        <v>-1.5309837024164867</v>
      </c>
      <c r="BB93" s="152">
        <f>'Taux de recours'!U93-'Taux de recours'!U89</f>
        <v>0.1791025931968302</v>
      </c>
      <c r="BC93" s="144">
        <f>'Taux de recours'!V93-'Taux de recours'!V89</f>
        <v>-0.13541676396092805</v>
      </c>
      <c r="BD93" s="156">
        <f>'Taux de recours'!W93-'Taux de recours'!W89</f>
        <v>-0.45006559570161109</v>
      </c>
      <c r="BE93" s="156">
        <f>'Taux de recours'!X93-'Taux de recours'!X89</f>
        <v>-1.0311549240484457</v>
      </c>
      <c r="BF93" s="152">
        <f>'Taux de recours'!Y93-'Taux de recours'!Y89</f>
        <v>-0.18715410048086056</v>
      </c>
      <c r="BG93" s="144">
        <f>'Taux de recours'!Z93-'Taux de recours'!Z89</f>
        <v>2.228033003165919E-2</v>
      </c>
      <c r="BH93" s="156">
        <f>'Taux de recours'!AA93-'Taux de recours'!AA89</f>
        <v>2.4064856583017047E-4</v>
      </c>
      <c r="BI93" s="156">
        <f>'Taux de recours'!AB93-'Taux de recours'!AB89</f>
        <v>-0.38190998033899781</v>
      </c>
      <c r="BJ93" s="152">
        <f>'Taux de recours'!AC93-'Taux de recours'!AC89</f>
        <v>6.3665688459976E-2</v>
      </c>
      <c r="BK93" s="144">
        <f>'Taux de recours'!AD93-'Taux de recours'!AD89</f>
        <v>-1.3399236045150253E-2</v>
      </c>
      <c r="BL93" s="156">
        <f>'Taux de recours'!AE93-'Taux de recours'!AE89</f>
        <v>-0.25252849639603703</v>
      </c>
      <c r="BM93" s="156">
        <f>'Taux de recours'!AF93-'Taux de recours'!AF89</f>
        <v>0.22553962613886114</v>
      </c>
      <c r="BN93" s="152">
        <f>'Taux de recours'!AG93-'Taux de recours'!AG89</f>
        <v>-0.22750416524143313</v>
      </c>
    </row>
    <row r="94" spans="1:66" x14ac:dyDescent="0.25">
      <c r="A94" s="37" t="str">
        <f>[1]TrimPaca!A101</f>
        <v>T3 2022</v>
      </c>
      <c r="B94" s="144">
        <f>'Taux de recours'!B94-'Taux de recours'!B93</f>
        <v>3.4967429705581754E-2</v>
      </c>
      <c r="C94" s="156">
        <f>'Taux de recours'!C94-'Taux de recours'!C93</f>
        <v>0.19970825761404143</v>
      </c>
      <c r="D94" s="156">
        <f>'Taux de recours'!D94-'Taux de recours'!D93</f>
        <v>0.21306372859783096</v>
      </c>
      <c r="E94" s="152">
        <f>'Taux de recours'!E94-'Taux de recours'!E93</f>
        <v>6.2506620885680597E-3</v>
      </c>
      <c r="F94" s="144">
        <f>'Taux de recours'!F94-'Taux de recours'!F93</f>
        <v>-2.190754784776594E-4</v>
      </c>
      <c r="G94" s="156">
        <f>'Taux de recours'!G94-'Taux de recours'!G93</f>
        <v>5.1546028591033632E-2</v>
      </c>
      <c r="H94" s="156">
        <f>'Taux de recours'!H94-'Taux de recours'!H93</f>
        <v>0.41213937825608227</v>
      </c>
      <c r="I94" s="152">
        <f>'Taux de recours'!I94-'Taux de recours'!I93</f>
        <v>-2.8527672343457766E-2</v>
      </c>
      <c r="J94" s="144">
        <f>'Taux de recours'!J94-'Taux de recours'!J93</f>
        <v>0.23244860926010613</v>
      </c>
      <c r="K94" s="156">
        <f>'Taux de recours'!K94-'Taux de recours'!K93</f>
        <v>1.5494424531857973</v>
      </c>
      <c r="L94" s="156">
        <f>'Taux de recours'!L94-'Taux de recours'!L93</f>
        <v>0.83203480587216028</v>
      </c>
      <c r="M94" s="152">
        <f>'Taux de recours'!M94-'Taux de recours'!M93</f>
        <v>-0.28574479919783968</v>
      </c>
      <c r="N94" s="144">
        <f>'Taux de recours'!N94-'Taux de recours'!N93</f>
        <v>4.6914143797883945E-2</v>
      </c>
      <c r="O94" s="156">
        <f>'Taux de recours'!O94-'Taux de recours'!O93</f>
        <v>0.95140377578174995</v>
      </c>
      <c r="P94" s="156">
        <f>'Taux de recours'!P94-'Taux de recours'!P93</f>
        <v>0.36278955157017911</v>
      </c>
      <c r="Q94" s="152">
        <f>'Taux de recours'!Q94-'Taux de recours'!Q93</f>
        <v>8.402247243372063E-2</v>
      </c>
      <c r="R94" s="144">
        <f>'Taux de recours'!R94-'Taux de recours'!R93</f>
        <v>-2.5895902934466308E-2</v>
      </c>
      <c r="S94" s="156">
        <f>'Taux de recours'!S94-'Taux de recours'!S93</f>
        <v>0.15607796920313977</v>
      </c>
      <c r="T94" s="156">
        <f>'Taux de recours'!T94-'Taux de recours'!T93</f>
        <v>0.43634281578315282</v>
      </c>
      <c r="U94" s="152">
        <f>'Taux de recours'!U94-'Taux de recours'!U93</f>
        <v>-9.9826842986560749E-2</v>
      </c>
      <c r="V94" s="144">
        <f>'Taux de recours'!V94-'Taux de recours'!V93</f>
        <v>5.6262389726517981E-3</v>
      </c>
      <c r="W94" s="156">
        <f>'Taux de recours'!W94-'Taux de recours'!W93</f>
        <v>-0.19030041653657381</v>
      </c>
      <c r="X94" s="156">
        <f>'Taux de recours'!X94-'Taux de recours'!X93</f>
        <v>0.46077466520344501</v>
      </c>
      <c r="Y94" s="152">
        <f>'Taux de recours'!Y94-'Taux de recours'!Y93</f>
        <v>2.0173256577113996E-3</v>
      </c>
      <c r="Z94" s="144">
        <f>'Taux de recours'!Z94-'Taux de recours'!Z93</f>
        <v>2.2154122957277256E-2</v>
      </c>
      <c r="AA94" s="156">
        <f>'Taux de recours'!AA94-'Taux de recours'!AA93</f>
        <v>0.13571646679773774</v>
      </c>
      <c r="AB94" s="156">
        <f>'Taux de recours'!AB94-'Taux de recours'!AB93</f>
        <v>0.24816694180080567</v>
      </c>
      <c r="AC94" s="152">
        <f>'Taux de recours'!AC94-'Taux de recours'!AC93</f>
        <v>9.8605588425880075E-2</v>
      </c>
      <c r="AD94" s="144">
        <f>'Taux de recours'!AD94-'Taux de recours'!AD93</f>
        <v>-8.4540316819112782E-2</v>
      </c>
      <c r="AE94" s="156">
        <f>'Taux de recours'!AE94-'Taux de recours'!AE93</f>
        <v>-2.1088685598639856E-2</v>
      </c>
      <c r="AF94" s="156">
        <f>'Taux de recours'!AF94-'Taux de recours'!AF93</f>
        <v>0.33754838862686665</v>
      </c>
      <c r="AG94" s="152">
        <f>'Taux de recours'!AG94-'Taux de recours'!AG93</f>
        <v>-0.16308746695220311</v>
      </c>
      <c r="AH94" s="37" t="str">
        <f t="shared" ref="AH94" si="7">A94</f>
        <v>T3 2022</v>
      </c>
      <c r="AI94" s="144">
        <f>'Taux de recours'!B94-'Taux de recours'!B90</f>
        <v>3.445015753518943E-2</v>
      </c>
      <c r="AJ94" s="156">
        <f>'Taux de recours'!C94-'Taux de recours'!C90</f>
        <v>0.42254190358016519</v>
      </c>
      <c r="AK94" s="156">
        <f>'Taux de recours'!D94-'Taux de recours'!D90</f>
        <v>-0.27416486668004936</v>
      </c>
      <c r="AL94" s="152">
        <f>'Taux de recours'!E94-'Taux de recours'!E90</f>
        <v>-1.4431943426923777E-2</v>
      </c>
      <c r="AM94" s="144">
        <f>'Taux de recours'!F94-'Taux de recours'!F90</f>
        <v>-4.1527331064486361E-2</v>
      </c>
      <c r="AN94" s="156">
        <f>'Taux de recours'!G94-'Taux de recours'!G90</f>
        <v>-8.3422246149291723E-2</v>
      </c>
      <c r="AO94" s="156">
        <f>'Taux de recours'!H94-'Taux de recours'!H90</f>
        <v>-0.35810137299371014</v>
      </c>
      <c r="AP94" s="152">
        <f>'Taux de recours'!I94-'Taux de recours'!I90</f>
        <v>-3.9976013814853495E-2</v>
      </c>
      <c r="AQ94" s="144">
        <f>'Taux de recours'!J94-'Taux de recours'!J90</f>
        <v>2.6559790915240633E-2</v>
      </c>
      <c r="AR94" s="156">
        <f>'Taux de recours'!K94-'Taux de recours'!K90</f>
        <v>1.1335534603101358</v>
      </c>
      <c r="AS94" s="156">
        <f>'Taux de recours'!L94-'Taux de recours'!L90</f>
        <v>0.62690553680545236</v>
      </c>
      <c r="AT94" s="152">
        <f>'Taux de recours'!M94-'Taux de recours'!M90</f>
        <v>-0.24902819786909802</v>
      </c>
      <c r="AU94" s="144">
        <f>'Taux de recours'!N94-'Taux de recours'!N90</f>
        <v>0.10775351970300351</v>
      </c>
      <c r="AV94" s="156">
        <f>'Taux de recours'!O94-'Taux de recours'!O90</f>
        <v>1.0265967569169874</v>
      </c>
      <c r="AW94" s="156">
        <f>'Taux de recours'!P94-'Taux de recours'!P90</f>
        <v>4.2679865365728986E-2</v>
      </c>
      <c r="AX94" s="152">
        <f>'Taux de recours'!Q94-'Taux de recours'!Q90</f>
        <v>0.22894418267189387</v>
      </c>
      <c r="AY94" s="144">
        <f>'Taux de recours'!R94-'Taux de recours'!R90</f>
        <v>-4.4858502399749645E-2</v>
      </c>
      <c r="AZ94" s="156">
        <f>'Taux de recours'!S94-'Taux de recours'!S90</f>
        <v>0.23749675248503266</v>
      </c>
      <c r="BA94" s="156">
        <f>'Taux de recours'!T94-'Taux de recours'!T90</f>
        <v>-1.1556399973304039</v>
      </c>
      <c r="BB94" s="152">
        <f>'Taux de recours'!U94-'Taux de recours'!U90</f>
        <v>3.2672840090614663E-2</v>
      </c>
      <c r="BC94" s="144">
        <f>'Taux de recours'!V94-'Taux de recours'!V90</f>
        <v>-1.7248713399601989E-2</v>
      </c>
      <c r="BD94" s="156">
        <f>'Taux de recours'!W94-'Taux de recours'!W90</f>
        <v>-0.43639510396162873</v>
      </c>
      <c r="BE94" s="156">
        <f>'Taux de recours'!X94-'Taux de recours'!X90</f>
        <v>-0.41089072321648068</v>
      </c>
      <c r="BF94" s="152">
        <f>'Taux de recours'!Y94-'Taux de recours'!Y90</f>
        <v>5.049120666483109E-3</v>
      </c>
      <c r="BG94" s="144">
        <f>'Taux de recours'!Z94-'Taux de recours'!Z90</f>
        <v>-7.5442328723885677E-2</v>
      </c>
      <c r="BH94" s="156">
        <f>'Taux de recours'!AA94-'Taux de recours'!AA90</f>
        <v>-8.5013916691941915E-2</v>
      </c>
      <c r="BI94" s="156">
        <f>'Taux de recours'!AB94-'Taux de recours'!AB90</f>
        <v>-9.3239378115864469E-2</v>
      </c>
      <c r="BJ94" s="152">
        <f>'Taux de recours'!AC94-'Taux de recours'!AC90</f>
        <v>-2.4145263030121988E-2</v>
      </c>
      <c r="BK94" s="144">
        <f>'Taux de recours'!AD94-'Taux de recours'!AD90</f>
        <v>-0.12699396728087953</v>
      </c>
      <c r="BL94" s="156">
        <f>'Taux de recours'!AE94-'Taux de recours'!AE90</f>
        <v>8.2212667607834078E-2</v>
      </c>
      <c r="BM94" s="156">
        <f>'Taux de recours'!AF94-'Taux de recours'!AF90</f>
        <v>0.39860007227157279</v>
      </c>
      <c r="BN94" s="152">
        <f>'Taux de recours'!AG94-'Taux de recours'!AG90</f>
        <v>-0.39970538298589586</v>
      </c>
    </row>
    <row r="95" spans="1:66" x14ac:dyDescent="0.25">
      <c r="A95" s="98" t="str">
        <f>[1]TrimPaca!A102</f>
        <v>T4 2022</v>
      </c>
      <c r="B95" s="143">
        <f>'Taux de recours'!B95-'Taux de recours'!B94</f>
        <v>-1.4881610611738871E-3</v>
      </c>
      <c r="C95" s="155">
        <f>'Taux de recours'!C95-'Taux de recours'!C94</f>
        <v>-1.4283485492494918E-2</v>
      </c>
      <c r="D95" s="155">
        <f>'Taux de recours'!D95-'Taux de recours'!D94</f>
        <v>-8.3082251333053136E-3</v>
      </c>
      <c r="E95" s="151">
        <f>'Taux de recours'!E95-'Taux de recours'!E94</f>
        <v>-1.5167896050513718E-2</v>
      </c>
      <c r="F95" s="143">
        <f>'Taux de recours'!F95-'Taux de recours'!F94</f>
        <v>-2.3140799771029563E-2</v>
      </c>
      <c r="G95" s="155">
        <f>'Taux de recours'!G95-'Taux de recours'!G94</f>
        <v>-0.1909717863074647</v>
      </c>
      <c r="H95" s="155">
        <f>'Taux de recours'!H95-'Taux de recours'!H94</f>
        <v>-1.5008656833987999E-2</v>
      </c>
      <c r="I95" s="151">
        <f>'Taux de recours'!I95-'Taux de recours'!I94</f>
        <v>-3.9641801354455275E-2</v>
      </c>
      <c r="J95" s="143">
        <f>'Taux de recours'!J95-'Taux de recours'!J94</f>
        <v>0.25370708141329068</v>
      </c>
      <c r="K95" s="155">
        <f>'Taux de recours'!K95-'Taux de recours'!K94</f>
        <v>0.48644699735843844</v>
      </c>
      <c r="L95" s="155">
        <f>'Taux de recours'!L95-'Taux de recours'!L94</f>
        <v>0.79933475952537059</v>
      </c>
      <c r="M95" s="151">
        <f>'Taux de recours'!M95-'Taux de recours'!M94</f>
        <v>0.2311563599073061</v>
      </c>
      <c r="N95" s="143">
        <f>'Taux de recours'!N95-'Taux de recours'!N94</f>
        <v>5.33748741571487E-2</v>
      </c>
      <c r="O95" s="155">
        <f>'Taux de recours'!O95-'Taux de recours'!O94</f>
        <v>-0.8821526412583065</v>
      </c>
      <c r="P95" s="155">
        <f>'Taux de recours'!P95-'Taux de recours'!P94</f>
        <v>0.3109915505813543</v>
      </c>
      <c r="Q95" s="151">
        <f>'Taux de recours'!Q95-'Taux de recours'!Q94</f>
        <v>1.1971976062206346E-2</v>
      </c>
      <c r="R95" s="143">
        <f>'Taux de recours'!R95-'Taux de recours'!R94</f>
        <v>1.4012313509792929E-2</v>
      </c>
      <c r="S95" s="155">
        <f>'Taux de recours'!S95-'Taux de recours'!S94</f>
        <v>-0.11726241224225831</v>
      </c>
      <c r="T95" s="155">
        <f>'Taux de recours'!T95-'Taux de recours'!T94</f>
        <v>0.24491112716166441</v>
      </c>
      <c r="U95" s="151">
        <f>'Taux de recours'!U95-'Taux de recours'!U94</f>
        <v>1.6154655438316734E-2</v>
      </c>
      <c r="V95" s="143">
        <f>'Taux de recours'!V95-'Taux de recours'!V94</f>
        <v>-6.0181315792339873E-2</v>
      </c>
      <c r="W95" s="155">
        <f>'Taux de recours'!W95-'Taux de recours'!W94</f>
        <v>-0.34228801137307929</v>
      </c>
      <c r="X95" s="155">
        <f>'Taux de recours'!X95-'Taux de recours'!X94</f>
        <v>-3.6119042970192083E-2</v>
      </c>
      <c r="Y95" s="151">
        <f>'Taux de recours'!Y95-'Taux de recours'!Y94</f>
        <v>-6.3937145203950774E-2</v>
      </c>
      <c r="Z95" s="143">
        <f>'Taux de recours'!Z95-'Taux de recours'!Z94</f>
        <v>-1.8283708074379845E-2</v>
      </c>
      <c r="AA95" s="155">
        <f>'Taux de recours'!AA95-'Taux de recours'!AA94</f>
        <v>4.8941668380908077E-2</v>
      </c>
      <c r="AB95" s="155">
        <f>'Taux de recours'!AB95-'Taux de recours'!AB94</f>
        <v>-0.12316253434200419</v>
      </c>
      <c r="AC95" s="151">
        <f>'Taux de recours'!AC95-'Taux de recours'!AC94</f>
        <v>-0.14201791948671616</v>
      </c>
      <c r="AD95" s="143">
        <f>'Taux de recours'!AD95-'Taux de recours'!AD94</f>
        <v>-4.0441685700312036E-2</v>
      </c>
      <c r="AE95" s="155">
        <f>'Taux de recours'!AE95-'Taux de recours'!AE94</f>
        <v>-0.24836135722691566</v>
      </c>
      <c r="AF95" s="155">
        <f>'Taux de recours'!AF95-'Taux de recours'!AF94</f>
        <v>-0.601198656995801</v>
      </c>
      <c r="AG95" s="151">
        <f>'Taux de recours'!AG95-'Taux de recours'!AG94</f>
        <v>2.6033982442873249E-2</v>
      </c>
      <c r="AH95" s="98" t="str">
        <f t="shared" ref="AH95" si="8">A95</f>
        <v>T4 2022</v>
      </c>
      <c r="AI95" s="143">
        <f>'Taux de recours'!B95-'Taux de recours'!B91</f>
        <v>-7.7576272982799566E-2</v>
      </c>
      <c r="AJ95" s="155">
        <f>'Taux de recours'!C95-'Taux de recours'!C91</f>
        <v>-1.0240408977146842E-4</v>
      </c>
      <c r="AK95" s="155">
        <f>'Taux de recours'!D95-'Taux de recours'!D91</f>
        <v>-0.35313723684859077</v>
      </c>
      <c r="AL95" s="151">
        <f>'Taux de recours'!E95-'Taux de recours'!E91</f>
        <v>-0.10698608078445027</v>
      </c>
      <c r="AM95" s="143">
        <f>'Taux de recours'!F95-'Taux de recours'!F91</f>
        <v>-9.4862066592430683E-2</v>
      </c>
      <c r="AN95" s="155">
        <f>'Taux de recours'!G95-'Taux de recours'!G91</f>
        <v>-0.62759734831719349</v>
      </c>
      <c r="AO95" s="155">
        <f>'Taux de recours'!H95-'Taux de recours'!H91</f>
        <v>-0.30126633387436108</v>
      </c>
      <c r="AP95" s="151">
        <f>'Taux de recours'!I95-'Taux de recours'!I91</f>
        <v>-5.1906299585098292E-2</v>
      </c>
      <c r="AQ95" s="143">
        <f>'Taux de recours'!J95-'Taux de recours'!J91</f>
        <v>0.13453554128193712</v>
      </c>
      <c r="AR95" s="155">
        <f>'Taux de recours'!K95-'Taux de recours'!K91</f>
        <v>0.80756797874351705</v>
      </c>
      <c r="AS95" s="155">
        <f>'Taux de recours'!L95-'Taux de recours'!L91</f>
        <v>-9.406711048061922E-2</v>
      </c>
      <c r="AT95" s="151">
        <f>'Taux de recours'!M95-'Taux de recours'!M91</f>
        <v>-0.1164866185314235</v>
      </c>
      <c r="AU95" s="143">
        <f>'Taux de recours'!N95-'Taux de recours'!N91</f>
        <v>0.22224296116706355</v>
      </c>
      <c r="AV95" s="155">
        <f>'Taux de recours'!O95-'Taux de recours'!O91</f>
        <v>0.55402111966095635</v>
      </c>
      <c r="AW95" s="155">
        <f>'Taux de recours'!P95-'Taux de recours'!P91</f>
        <v>0.3863093685300889</v>
      </c>
      <c r="AX95" s="151">
        <f>'Taux de recours'!Q95-'Taux de recours'!Q91</f>
        <v>0.30934354305598033</v>
      </c>
      <c r="AY95" s="143">
        <f>'Taux de recours'!R95-'Taux de recours'!R91</f>
        <v>-9.8028759773062024E-2</v>
      </c>
      <c r="AZ95" s="155">
        <f>'Taux de recours'!S95-'Taux de recours'!S91</f>
        <v>5.3596177721477289E-2</v>
      </c>
      <c r="BA95" s="155">
        <f>'Taux de recours'!T95-'Taux de recours'!T91</f>
        <v>-1.0132878877150535</v>
      </c>
      <c r="BB95" s="151">
        <f>'Taux de recours'!U95-'Taux de recours'!U91</f>
        <v>-2.5808265604736702E-2</v>
      </c>
      <c r="BC95" s="143">
        <f>'Taux de recours'!V95-'Taux de recours'!V91</f>
        <v>-0.13493038158073301</v>
      </c>
      <c r="BD95" s="155">
        <f>'Taux de recours'!W95-'Taux de recours'!W91</f>
        <v>-1.2553831756234084</v>
      </c>
      <c r="BE95" s="155">
        <f>'Taux de recours'!X95-'Taux de recours'!X91</f>
        <v>-0.33778643850169132</v>
      </c>
      <c r="BF95" s="151">
        <f>'Taux de recours'!Y95-'Taux de recours'!Y91</f>
        <v>-3.2427904139681996E-2</v>
      </c>
      <c r="BG95" s="143">
        <f>'Taux de recours'!Z95-'Taux de recours'!Z91</f>
        <v>-5.2991976457742229E-2</v>
      </c>
      <c r="BH95" s="155">
        <f>'Taux de recours'!AA95-'Taux de recours'!AA91</f>
        <v>-5.8592038621893217E-2</v>
      </c>
      <c r="BI95" s="155">
        <f>'Taux de recours'!AB95-'Taux de recours'!AB91</f>
        <v>0.24411592984485786</v>
      </c>
      <c r="BJ95" s="151">
        <f>'Taux de recours'!AC95-'Taux de recours'!AC91</f>
        <v>-0.13818187822176009</v>
      </c>
      <c r="BK95" s="143">
        <f>'Taux de recours'!AD95-'Taux de recours'!AD91</f>
        <v>-0.12105386016644726</v>
      </c>
      <c r="BL95" s="155">
        <f>'Taux de recours'!AE95-'Taux de recours'!AE91</f>
        <v>-0.72341990404687806</v>
      </c>
      <c r="BM95" s="155">
        <f>'Taux de recours'!AF95-'Taux de recours'!AF91</f>
        <v>-0.11579836691190959</v>
      </c>
      <c r="BN95" s="151">
        <f>'Taux de recours'!AG95-'Taux de recours'!AG91</f>
        <v>-0.10388636665316575</v>
      </c>
    </row>
    <row r="96" spans="1:66" x14ac:dyDescent="0.25">
      <c r="A96" s="37" t="str">
        <f>[1]TrimPaca!A103</f>
        <v>T1 2023</v>
      </c>
      <c r="B96" s="144">
        <f>'Taux de recours'!B96-'Taux de recours'!B95</f>
        <v>-7.9675377136787517E-2</v>
      </c>
      <c r="C96" s="156">
        <f>'Taux de recours'!C96-'Taux de recours'!C95</f>
        <v>-7.2463809898206222E-2</v>
      </c>
      <c r="D96" s="156">
        <f>'Taux de recours'!D96-'Taux de recours'!D95</f>
        <v>5.2752476145855098E-2</v>
      </c>
      <c r="E96" s="152">
        <f>'Taux de recours'!E96-'Taux de recours'!E95</f>
        <v>-0.12088795333984415</v>
      </c>
      <c r="F96" s="144">
        <f>'Taux de recours'!F96-'Taux de recours'!F95</f>
        <v>-6.192704781454994E-2</v>
      </c>
      <c r="G96" s="156">
        <f>'Taux de recours'!G96-'Taux de recours'!G95</f>
        <v>-0.19627319500411833</v>
      </c>
      <c r="H96" s="156">
        <f>'Taux de recours'!H96-'Taux de recours'!H95</f>
        <v>0.28158111771463545</v>
      </c>
      <c r="I96" s="152">
        <f>'Taux de recours'!I96-'Taux de recours'!I95</f>
        <v>-6.7899135701455116E-2</v>
      </c>
      <c r="J96" s="144">
        <f>'Taux de recours'!J96-'Taux de recours'!J95</f>
        <v>0.66796954372287232</v>
      </c>
      <c r="K96" s="156">
        <f>'Taux de recours'!K96-'Taux de recours'!K95</f>
        <v>0.11766703262191314</v>
      </c>
      <c r="L96" s="156">
        <f>'Taux de recours'!L96-'Taux de recours'!L95</f>
        <v>2.5138545805420272</v>
      </c>
      <c r="M96" s="152">
        <f>'Taux de recours'!M96-'Taux de recours'!M95</f>
        <v>1.105419561247162</v>
      </c>
      <c r="N96" s="144">
        <f>'Taux de recours'!N96-'Taux de recours'!N95</f>
        <v>-4.8483930412960508E-2</v>
      </c>
      <c r="O96" s="156">
        <f>'Taux de recours'!O96-'Taux de recours'!O95</f>
        <v>-0.23898427521249932</v>
      </c>
      <c r="P96" s="156">
        <f>'Taux de recours'!P96-'Taux de recours'!P95</f>
        <v>0.56980960965514704</v>
      </c>
      <c r="Q96" s="152">
        <f>'Taux de recours'!Q96-'Taux de recours'!Q95</f>
        <v>-7.823530457013872E-2</v>
      </c>
      <c r="R96" s="144">
        <f>'Taux de recours'!R96-'Taux de recours'!R95</f>
        <v>-4.3034010250751376E-2</v>
      </c>
      <c r="S96" s="156">
        <f>'Taux de recours'!S96-'Taux de recours'!S95</f>
        <v>-3.3000418038985124E-2</v>
      </c>
      <c r="T96" s="156">
        <f>'Taux de recours'!T96-'Taux de recours'!T95</f>
        <v>0.12719056380800531</v>
      </c>
      <c r="U96" s="152">
        <f>'Taux de recours'!U96-'Taux de recours'!U95</f>
        <v>-4.9262449613586057E-2</v>
      </c>
      <c r="V96" s="144">
        <f>'Taux de recours'!V96-'Taux de recours'!V95</f>
        <v>-0.11389230090933955</v>
      </c>
      <c r="W96" s="156">
        <f>'Taux de recours'!W96-'Taux de recours'!W95</f>
        <v>-0.30581733934912236</v>
      </c>
      <c r="X96" s="156">
        <f>'Taux de recours'!X96-'Taux de recours'!X95</f>
        <v>-0.12541028541660459</v>
      </c>
      <c r="Y96" s="152">
        <f>'Taux de recours'!Y96-'Taux de recours'!Y95</f>
        <v>-0.10636353662380538</v>
      </c>
      <c r="Z96" s="144">
        <f>'Taux de recours'!Z96-'Taux de recours'!Z95</f>
        <v>2.1347141482879195E-3</v>
      </c>
      <c r="AA96" s="156">
        <f>'Taux de recours'!AA96-'Taux de recours'!AA95</f>
        <v>-0.10229096558177009</v>
      </c>
      <c r="AB96" s="156">
        <f>'Taux de recours'!AB96-'Taux de recours'!AB95</f>
        <v>0.9288161376114914</v>
      </c>
      <c r="AC96" s="152">
        <f>'Taux de recours'!AC96-'Taux de recours'!AC95</f>
        <v>9.903926142081243E-3</v>
      </c>
      <c r="AD96" s="144">
        <f>'Taux de recours'!AD96-'Taux de recours'!AD95</f>
        <v>-0.20557734703643238</v>
      </c>
      <c r="AE96" s="156">
        <f>'Taux de recours'!AE96-'Taux de recours'!AE95</f>
        <v>-0.31411345419940595</v>
      </c>
      <c r="AF96" s="156">
        <f>'Taux de recours'!AF96-'Taux de recours'!AF95</f>
        <v>0.25348389787442827</v>
      </c>
      <c r="AG96" s="152">
        <f>'Taux de recours'!AG96-'Taux de recours'!AG95</f>
        <v>-0.32444343063623959</v>
      </c>
      <c r="AH96" s="37" t="str">
        <f t="shared" ref="AH96" si="9">A96</f>
        <v>T1 2023</v>
      </c>
      <c r="AI96" s="144">
        <f>'Taux de recours'!B96-'Taux de recours'!B92</f>
        <v>-0.1045112566779709</v>
      </c>
      <c r="AJ96" s="156">
        <f>'Taux de recours'!C96-'Taux de recours'!C92</f>
        <v>9.7018567559317148E-3</v>
      </c>
      <c r="AK96" s="156">
        <f>'Taux de recours'!D96-'Taux de recours'!D92</f>
        <v>-7.0600440575471879E-2</v>
      </c>
      <c r="AL96" s="152">
        <f>'Taux de recours'!E96-'Taux de recours'!E92</f>
        <v>-0.17327075173739237</v>
      </c>
      <c r="AM96" s="144">
        <f>'Taux de recours'!F96-'Taux de recours'!F92</f>
        <v>-0.10700698556841104</v>
      </c>
      <c r="AN96" s="156">
        <f>'Taux de recours'!G96-'Taux de recours'!G92</f>
        <v>-0.49307077347614037</v>
      </c>
      <c r="AO96" s="156">
        <f>'Taux de recours'!H96-'Taux de recours'!H92</f>
        <v>0.42026811464913649</v>
      </c>
      <c r="AP96" s="152">
        <f>'Taux de recours'!I96-'Taux de recours'!I92</f>
        <v>-0.10824775475954862</v>
      </c>
      <c r="AQ96" s="144">
        <f>'Taux de recours'!J96-'Taux de recours'!J92</f>
        <v>0.89439825003002316</v>
      </c>
      <c r="AR96" s="156">
        <f>'Taux de recours'!K96-'Taux de recours'!K92</f>
        <v>1.4432317920601996</v>
      </c>
      <c r="AS96" s="156">
        <f>'Taux de recours'!L96-'Taux de recours'!L92</f>
        <v>2.288540611647786</v>
      </c>
      <c r="AT96" s="152">
        <f>'Taux de recours'!M96-'Taux de recours'!M92</f>
        <v>0.95922812041468219</v>
      </c>
      <c r="AU96" s="144">
        <f>'Taux de recours'!N96-'Taux de recours'!N92</f>
        <v>5.8443635057379595E-2</v>
      </c>
      <c r="AV96" s="156">
        <f>'Taux de recours'!O96-'Taux de recours'!O92</f>
        <v>-0.38338076127442555</v>
      </c>
      <c r="AW96" s="156">
        <f>'Taux de recours'!P96-'Taux de recours'!P92</f>
        <v>0.67075225238640002</v>
      </c>
      <c r="AX96" s="152">
        <f>'Taux de recours'!Q96-'Taux de recours'!Q92</f>
        <v>0.16297192384024206</v>
      </c>
      <c r="AY96" s="144">
        <f>'Taux de recours'!R96-'Taux de recours'!R92</f>
        <v>-4.4379237698758844E-2</v>
      </c>
      <c r="AZ96" s="156">
        <f>'Taux de recours'!S96-'Taux de recours'!S92</f>
        <v>7.9112661421605779E-2</v>
      </c>
      <c r="BA96" s="156">
        <f>'Taux de recours'!T96-'Taux de recours'!T92</f>
        <v>0.25288039701205811</v>
      </c>
      <c r="BB96" s="152">
        <f>'Taux de recours'!U96-'Taux de recours'!U92</f>
        <v>-3.8283838119331559E-2</v>
      </c>
      <c r="BC96" s="144">
        <f>'Taux de recours'!V96-'Taux de recours'!V92</f>
        <v>-0.21420269603783337</v>
      </c>
      <c r="BD96" s="156">
        <f>'Taux de recours'!W96-'Taux de recours'!W92</f>
        <v>-1.1866182007519743</v>
      </c>
      <c r="BE96" s="156">
        <f>'Taux de recours'!X96-'Taux de recours'!X92</f>
        <v>1.4911878367914966E-2</v>
      </c>
      <c r="BF96" s="152">
        <f>'Taux de recours'!Y96-'Taux de recours'!Y92</f>
        <v>-0.14535966841567038</v>
      </c>
      <c r="BG96" s="144">
        <f>'Taux de recours'!Z96-'Taux de recours'!Z92</f>
        <v>-1.0022739375765255E-2</v>
      </c>
      <c r="BH96" s="156">
        <f>'Taux de recours'!AA96-'Taux de recours'!AA92</f>
        <v>0.20447062072190381</v>
      </c>
      <c r="BI96" s="156">
        <f>'Taux de recours'!AB96-'Taux de recours'!AB92</f>
        <v>1.2197179114625829</v>
      </c>
      <c r="BJ96" s="152">
        <f>'Taux de recours'!AC96-'Taux de recours'!AC92</f>
        <v>-7.3402700562696044E-2</v>
      </c>
      <c r="BK96" s="144">
        <f>'Taux de recours'!AD96-'Taux de recours'!AD92</f>
        <v>-0.26666247982299573</v>
      </c>
      <c r="BL96" s="156">
        <f>'Taux de recours'!AE96-'Taux de recours'!AE92</f>
        <v>-0.52235524370227004</v>
      </c>
      <c r="BM96" s="156">
        <f>'Taux de recours'!AF96-'Taux de recours'!AF92</f>
        <v>0.15780913985778877</v>
      </c>
      <c r="BN96" s="152">
        <f>'Taux de recours'!AG96-'Taux de recours'!AG92</f>
        <v>-0.43426722937015594</v>
      </c>
    </row>
    <row r="97" spans="1:66" x14ac:dyDescent="0.25">
      <c r="A97" s="37" t="str">
        <f>[1]TrimPaca!A104</f>
        <v>T2 2023</v>
      </c>
      <c r="B97" s="144">
        <f>'Taux de recours'!B97-'Taux de recours'!B96</f>
        <v>-2.6886670966588255E-2</v>
      </c>
      <c r="C97" s="156">
        <f>'Taux de recours'!C97-'Taux de recours'!C96</f>
        <v>-0.15362917254573372</v>
      </c>
      <c r="D97" s="156">
        <f>'Taux de recours'!D97-'Taux de recours'!D96</f>
        <v>-0.18836017287932805</v>
      </c>
      <c r="E97" s="152">
        <f>'Taux de recours'!E97-'Taux de recours'!E96</f>
        <v>7.3339270161425496E-3</v>
      </c>
      <c r="F97" s="144">
        <f>'Taux de recours'!F97-'Taux de recours'!F96</f>
        <v>-3.6861324037535059E-2</v>
      </c>
      <c r="G97" s="156">
        <f>'Taux de recours'!G97-'Taux de recours'!G96</f>
        <v>-5.0015603419278243E-2</v>
      </c>
      <c r="H97" s="156">
        <f>'Taux de recours'!H97-'Taux de recours'!H96</f>
        <v>-0.34973943532102858</v>
      </c>
      <c r="I97" s="152">
        <f>'Taux de recours'!I97-'Taux de recours'!I96</f>
        <v>-2.7131449312413292E-2</v>
      </c>
      <c r="J97" s="144">
        <f>'Taux de recours'!J97-'Taux de recours'!J96</f>
        <v>0.33050424565891845</v>
      </c>
      <c r="K97" s="156">
        <f>'Taux de recours'!K97-'Taux de recours'!K96</f>
        <v>0.65203330830701844</v>
      </c>
      <c r="L97" s="156">
        <f>'Taux de recours'!L97-'Taux de recours'!L96</f>
        <v>-1.5661063777753377</v>
      </c>
      <c r="M97" s="152">
        <f>'Taux de recours'!M97-'Taux de recours'!M96</f>
        <v>0.89558986722254641</v>
      </c>
      <c r="N97" s="144">
        <f>'Taux de recours'!N97-'Taux de recours'!N96</f>
        <v>-0.13367729075017198</v>
      </c>
      <c r="O97" s="156">
        <f>'Taux de recours'!O97-'Taux de recours'!O96</f>
        <v>-0.56959204006123709</v>
      </c>
      <c r="P97" s="156">
        <f>'Taux de recours'!P97-'Taux de recours'!P96</f>
        <v>-0.65662892985341159</v>
      </c>
      <c r="Q97" s="152">
        <f>'Taux de recours'!Q97-'Taux de recours'!Q96</f>
        <v>-2.3269312814274246E-2</v>
      </c>
      <c r="R97" s="144">
        <f>'Taux de recours'!R97-'Taux de recours'!R96</f>
        <v>-9.8135708563069635E-2</v>
      </c>
      <c r="S97" s="156">
        <f>'Taux de recours'!S97-'Taux de recours'!S96</f>
        <v>-0.24668151438928732</v>
      </c>
      <c r="T97" s="156">
        <f>'Taux de recours'!T97-'Taux de recours'!T96</f>
        <v>-0.6697019219665119</v>
      </c>
      <c r="U97" s="152">
        <f>'Taux de recours'!U97-'Taux de recours'!U96</f>
        <v>-6.0205287953735587E-2</v>
      </c>
      <c r="V97" s="144">
        <f>'Taux de recours'!V97-'Taux de recours'!V96</f>
        <v>2.1467277530395013E-2</v>
      </c>
      <c r="W97" s="156">
        <f>'Taux de recours'!W97-'Taux de recours'!W96</f>
        <v>9.3704547102235303E-2</v>
      </c>
      <c r="X97" s="156">
        <f>'Taux de recours'!X97-'Taux de recours'!X96</f>
        <v>0.18756000530622785</v>
      </c>
      <c r="Y97" s="152">
        <f>'Taux de recours'!Y97-'Taux de recours'!Y96</f>
        <v>-3.0516670446577798E-2</v>
      </c>
      <c r="Z97" s="144">
        <f>'Taux de recours'!Z97-'Taux de recours'!Z96</f>
        <v>-0.1142891504708401</v>
      </c>
      <c r="AA97" s="156">
        <f>'Taux de recours'!AA97-'Taux de recours'!AA96</f>
        <v>-0.12698887033283057</v>
      </c>
      <c r="AB97" s="156">
        <f>'Taux de recours'!AB97-'Taux de recours'!AB96</f>
        <v>-0.95313574924152711</v>
      </c>
      <c r="AC97" s="152">
        <f>'Taux de recours'!AC97-'Taux de recours'!AC96</f>
        <v>-6.2064988293315304E-2</v>
      </c>
      <c r="AD97" s="144">
        <f>'Taux de recours'!AD97-'Taux de recours'!AD96</f>
        <v>-0.10373798381255206</v>
      </c>
      <c r="AE97" s="156">
        <f>'Taux de recours'!AE97-'Taux de recours'!AE96</f>
        <v>-0.48829525574198662</v>
      </c>
      <c r="AF97" s="156">
        <f>'Taux de recours'!AF97-'Taux de recours'!AF96</f>
        <v>-0.32695752604214867</v>
      </c>
      <c r="AG97" s="152">
        <f>'Taux de recours'!AG97-'Taux de recours'!AG96</f>
        <v>-9.331341749951072E-2</v>
      </c>
      <c r="AH97" s="37" t="str">
        <f t="shared" ref="AH97" si="10">A97</f>
        <v>T2 2023</v>
      </c>
      <c r="AI97" s="144">
        <f>'Taux de recours'!B97-'Taux de recours'!B93</f>
        <v>-7.3082779458967906E-2</v>
      </c>
      <c r="AJ97" s="156">
        <f>'Taux de recours'!C97-'Taux de recours'!C93</f>
        <v>-4.0668210322393428E-2</v>
      </c>
      <c r="AK97" s="156">
        <f>'Taux de recours'!D97-'Taux de recours'!D93</f>
        <v>6.9147806731052697E-2</v>
      </c>
      <c r="AL97" s="152">
        <f>'Taux de recours'!E97-'Taux de recours'!E93</f>
        <v>-0.12247126028564725</v>
      </c>
      <c r="AM97" s="144">
        <f>'Taux de recours'!F97-'Taux de recours'!F93</f>
        <v>-0.12214824710159222</v>
      </c>
      <c r="AN97" s="156">
        <f>'Taux de recours'!G97-'Taux de recours'!G93</f>
        <v>-0.38571455613982764</v>
      </c>
      <c r="AO97" s="156">
        <f>'Taux de recours'!H97-'Taux de recours'!H93</f>
        <v>0.32897240381570114</v>
      </c>
      <c r="AP97" s="152">
        <f>'Taux de recours'!I97-'Taux de recours'!I93</f>
        <v>-0.16320005871178145</v>
      </c>
      <c r="AQ97" s="144">
        <f>'Taux de recours'!J97-'Taux de recours'!J93</f>
        <v>1.4846294800551876</v>
      </c>
      <c r="AR97" s="156">
        <f>'Taux de recours'!K97-'Taux de recours'!K93</f>
        <v>2.8055897914731673</v>
      </c>
      <c r="AS97" s="156">
        <f>'Taux de recours'!L97-'Taux de recours'!L93</f>
        <v>2.5791177681642203</v>
      </c>
      <c r="AT97" s="152">
        <f>'Taux de recours'!M97-'Taux de recours'!M93</f>
        <v>1.9464209891791748</v>
      </c>
      <c r="AU97" s="144">
        <f>'Taux de recours'!N97-'Taux de recours'!N93</f>
        <v>-8.1872203208099847E-2</v>
      </c>
      <c r="AV97" s="156">
        <f>'Taux de recours'!O97-'Taux de recours'!O93</f>
        <v>-0.73932518075029297</v>
      </c>
      <c r="AW97" s="156">
        <f>'Taux de recours'!P97-'Taux de recours'!P93</f>
        <v>0.58696178195326887</v>
      </c>
      <c r="AX97" s="152">
        <f>'Taux de recours'!Q97-'Taux de recours'!Q93</f>
        <v>-5.510168888485989E-3</v>
      </c>
      <c r="AY97" s="144">
        <f>'Taux de recours'!R97-'Taux de recours'!R93</f>
        <v>-0.15305330823849439</v>
      </c>
      <c r="AZ97" s="156">
        <f>'Taux de recours'!S97-'Taux de recours'!S93</f>
        <v>-0.24086637546739098</v>
      </c>
      <c r="BA97" s="156">
        <f>'Taux de recours'!T97-'Taux de recours'!T93</f>
        <v>0.13874258478631063</v>
      </c>
      <c r="BB97" s="152">
        <f>'Taux de recours'!U97-'Taux de recours'!U93</f>
        <v>-0.19313992511556566</v>
      </c>
      <c r="BC97" s="144">
        <f>'Taux de recours'!V97-'Taux de recours'!V93</f>
        <v>-0.14698010019863261</v>
      </c>
      <c r="BD97" s="156">
        <f>'Taux de recours'!W97-'Taux de recours'!W93</f>
        <v>-0.74470122015654017</v>
      </c>
      <c r="BE97" s="156">
        <f>'Taux de recours'!X97-'Taux de recours'!X93</f>
        <v>0.48680534212287618</v>
      </c>
      <c r="BF97" s="152">
        <f>'Taux de recours'!Y97-'Taux de recours'!Y93</f>
        <v>-0.19880002661662255</v>
      </c>
      <c r="BG97" s="144">
        <f>'Taux de recours'!Z97-'Taux de recours'!Z93</f>
        <v>-0.10828402143965477</v>
      </c>
      <c r="BH97" s="156">
        <f>'Taux de recours'!AA97-'Taux de recours'!AA93</f>
        <v>-4.4621700735954839E-2</v>
      </c>
      <c r="BI97" s="156">
        <f>'Taux de recours'!AB97-'Taux de recours'!AB93</f>
        <v>0.10068479582876577</v>
      </c>
      <c r="BJ97" s="152">
        <f>'Taux de recours'!AC97-'Taux de recours'!AC93</f>
        <v>-9.5573393212070146E-2</v>
      </c>
      <c r="BK97" s="144">
        <f>'Taux de recours'!AD97-'Taux de recours'!AD93</f>
        <v>-0.43429733336840926</v>
      </c>
      <c r="BL97" s="156">
        <f>'Taux de recours'!AE97-'Taux de recours'!AE93</f>
        <v>-1.0718587527669481</v>
      </c>
      <c r="BM97" s="156">
        <f>'Taux de recours'!AF97-'Taux de recours'!AF93</f>
        <v>-0.33712389653665475</v>
      </c>
      <c r="BN97" s="152">
        <f>'Taux de recours'!AG97-'Taux de recours'!AG93</f>
        <v>-0.55481033264508017</v>
      </c>
    </row>
    <row r="98" spans="1:66" x14ac:dyDescent="0.25">
      <c r="A98" s="37" t="str">
        <f>[1]TrimPaca!A105</f>
        <v>T3 2023</v>
      </c>
      <c r="B98" s="144">
        <f>'Taux de recours'!B98-'Taux de recours'!B97</f>
        <v>-7.2542929034812964E-2</v>
      </c>
      <c r="C98" s="156">
        <f>'Taux de recours'!C98-'Taux de recours'!C97</f>
        <v>-0.28037208579863293</v>
      </c>
      <c r="D98" s="156">
        <f>'Taux de recours'!D98-'Taux de recours'!D97</f>
        <v>-1.4473713732012783E-3</v>
      </c>
      <c r="E98" s="152">
        <f>'Taux de recours'!E98-'Taux de recours'!E97</f>
        <v>-6.6149565017610268E-2</v>
      </c>
      <c r="F98" s="144">
        <f>'Taux de recours'!F98-'Taux de recours'!F97</f>
        <v>-2.4035224699574975E-2</v>
      </c>
      <c r="G98" s="156">
        <f>'Taux de recours'!G98-'Taux de recours'!G97</f>
        <v>-9.2402998107843359E-2</v>
      </c>
      <c r="H98" s="156">
        <f>'Taux de recours'!H98-'Taux de recours'!H97</f>
        <v>0.11592990032733397</v>
      </c>
      <c r="I98" s="152">
        <f>'Taux de recours'!I98-'Taux de recours'!I97</f>
        <v>-4.8017649826380016E-2</v>
      </c>
      <c r="J98" s="144">
        <f>'Taux de recours'!J98-'Taux de recours'!J97</f>
        <v>-6.6209495720928047E-2</v>
      </c>
      <c r="K98" s="156">
        <f>'Taux de recours'!K98-'Taux de recours'!K97</f>
        <v>-0.67252338272259493</v>
      </c>
      <c r="L98" s="156">
        <f>'Taux de recours'!L98-'Taux de recours'!L97</f>
        <v>0.31069681929802684</v>
      </c>
      <c r="M98" s="152">
        <f>'Taux de recours'!M98-'Taux de recours'!M97</f>
        <v>-1.3653393211881415E-2</v>
      </c>
      <c r="N98" s="144">
        <f>'Taux de recours'!N98-'Taux de recours'!N97</f>
        <v>5.4265706409382997E-2</v>
      </c>
      <c r="O98" s="156">
        <f>'Taux de recours'!O98-'Taux de recours'!O97</f>
        <v>0.34567756281737338</v>
      </c>
      <c r="P98" s="156">
        <f>'Taux de recours'!P98-'Taux de recours'!P97</f>
        <v>0.17838653856848019</v>
      </c>
      <c r="Q98" s="152">
        <f>'Taux de recours'!Q98-'Taux de recours'!Q97</f>
        <v>-8.143788897102433E-2</v>
      </c>
      <c r="R98" s="144">
        <f>'Taux de recours'!R98-'Taux de recours'!R97</f>
        <v>-8.3129572206838587E-2</v>
      </c>
      <c r="S98" s="156">
        <f>'Taux de recours'!S98-'Taux de recours'!S97</f>
        <v>-0.12511052036344328</v>
      </c>
      <c r="T98" s="156">
        <f>'Taux de recours'!T98-'Taux de recours'!T97</f>
        <v>-0.42204739537916325</v>
      </c>
      <c r="U98" s="152">
        <f>'Taux de recours'!U98-'Taux de recours'!U97</f>
        <v>-5.1609807697207577E-2</v>
      </c>
      <c r="V98" s="144">
        <f>'Taux de recours'!V98-'Taux de recours'!V97</f>
        <v>-3.4419527203331857E-2</v>
      </c>
      <c r="W98" s="156">
        <f>'Taux de recours'!W98-'Taux de recours'!W97</f>
        <v>-2.4692094556098887E-2</v>
      </c>
      <c r="X98" s="156">
        <f>'Taux de recours'!X98-'Taux de recours'!X97</f>
        <v>-5.6220521567533766E-2</v>
      </c>
      <c r="Y98" s="152">
        <f>'Taux de recours'!Y98-'Taux de recours'!Y97</f>
        <v>-5.9699203102317355E-2</v>
      </c>
      <c r="Z98" s="144">
        <f>'Taux de recours'!Z98-'Taux de recours'!Z97</f>
        <v>3.8727543282858878E-2</v>
      </c>
      <c r="AA98" s="156">
        <f>'Taux de recours'!AA98-'Taux de recours'!AA97</f>
        <v>-1.5040636730327961E-3</v>
      </c>
      <c r="AB98" s="156">
        <f>'Taux de recours'!AB98-'Taux de recours'!AB97</f>
        <v>0.8392932935334052</v>
      </c>
      <c r="AC98" s="152">
        <f>'Taux de recours'!AC98-'Taux de recours'!AC97</f>
        <v>-7.1503638091630739E-2</v>
      </c>
      <c r="AD98" s="144">
        <f>'Taux de recours'!AD98-'Taux de recours'!AD97</f>
        <v>2.9012863325581506E-2</v>
      </c>
      <c r="AE98" s="156">
        <f>'Taux de recours'!AE98-'Taux de recours'!AE97</f>
        <v>-0.21988409165808509</v>
      </c>
      <c r="AF98" s="156">
        <f>'Taux de recours'!AF98-'Taux de recours'!AF97</f>
        <v>0.42020644683381114</v>
      </c>
      <c r="AG98" s="152">
        <f>'Taux de recours'!AG98-'Taux de recours'!AG97</f>
        <v>5.4109844536405216E-2</v>
      </c>
      <c r="AH98" s="37" t="str">
        <f t="shared" ref="AH98" si="11">A98</f>
        <v>T3 2023</v>
      </c>
      <c r="AI98" s="144">
        <f>'Taux de recours'!B98-'Taux de recours'!B94</f>
        <v>-0.18059313819936262</v>
      </c>
      <c r="AJ98" s="156">
        <f>'Taux de recours'!C98-'Taux de recours'!C94</f>
        <v>-0.52074855373506779</v>
      </c>
      <c r="AK98" s="156">
        <f>'Taux de recours'!D98-'Taux de recours'!D94</f>
        <v>-0.14536329323997954</v>
      </c>
      <c r="AL98" s="152">
        <f>'Taux de recours'!E98-'Taux de recours'!E94</f>
        <v>-0.19487148739182558</v>
      </c>
      <c r="AM98" s="144">
        <f>'Taux de recours'!F98-'Taux de recours'!F94</f>
        <v>-0.14596439632268954</v>
      </c>
      <c r="AN98" s="156">
        <f>'Taux de recours'!G98-'Taux de recours'!G94</f>
        <v>-0.52966358283870463</v>
      </c>
      <c r="AO98" s="156">
        <f>'Taux de recours'!H98-'Taux de recours'!H94</f>
        <v>3.2762925886952843E-2</v>
      </c>
      <c r="AP98" s="152">
        <f>'Taux de recours'!I98-'Taux de recours'!I94</f>
        <v>-0.1826900361947037</v>
      </c>
      <c r="AQ98" s="144">
        <f>'Taux de recours'!J98-'Taux de recours'!J94</f>
        <v>1.1859713750741534</v>
      </c>
      <c r="AR98" s="156">
        <f>'Taux de recours'!K98-'Taux de recours'!K94</f>
        <v>0.58362395556477509</v>
      </c>
      <c r="AS98" s="156">
        <f>'Taux de recours'!L98-'Taux de recours'!L94</f>
        <v>2.0577797815900869</v>
      </c>
      <c r="AT98" s="152">
        <f>'Taux de recours'!M98-'Taux de recours'!M94</f>
        <v>2.2185123951651331</v>
      </c>
      <c r="AU98" s="144">
        <f>'Taux de recours'!N98-'Taux de recours'!N94</f>
        <v>-7.4520640596600796E-2</v>
      </c>
      <c r="AV98" s="156">
        <f>'Taux de recours'!O98-'Taux de recours'!O94</f>
        <v>-1.3450513937146695</v>
      </c>
      <c r="AW98" s="156">
        <f>'Taux de recours'!P98-'Taux de recours'!P94</f>
        <v>0.40255876895156995</v>
      </c>
      <c r="AX98" s="152">
        <f>'Taux de recours'!Q98-'Taux de recours'!Q94</f>
        <v>-0.17097053029323095</v>
      </c>
      <c r="AY98" s="144">
        <f>'Taux de recours'!R98-'Taux de recours'!R94</f>
        <v>-0.21028697751086667</v>
      </c>
      <c r="AZ98" s="156">
        <f>'Taux de recours'!S98-'Taux de recours'!S94</f>
        <v>-0.52205486503397402</v>
      </c>
      <c r="BA98" s="156">
        <f>'Taux de recours'!T98-'Taux de recours'!T94</f>
        <v>-0.71964762637600543</v>
      </c>
      <c r="BB98" s="152">
        <f>'Taux de recours'!U98-'Taux de recours'!U94</f>
        <v>-0.14492288982621249</v>
      </c>
      <c r="BC98" s="144">
        <f>'Taux de recours'!V98-'Taux de recours'!V94</f>
        <v>-0.18702586637461627</v>
      </c>
      <c r="BD98" s="156">
        <f>'Taux de recours'!W98-'Taux de recours'!W94</f>
        <v>-0.57909289817606524</v>
      </c>
      <c r="BE98" s="156">
        <f>'Taux de recours'!X98-'Taux de recours'!X94</f>
        <v>-3.0189844648102593E-2</v>
      </c>
      <c r="BF98" s="152">
        <f>'Taux de recours'!Y98-'Taux de recours'!Y94</f>
        <v>-0.2605165553766513</v>
      </c>
      <c r="BG98" s="144">
        <f>'Taux de recours'!Z98-'Taux de recours'!Z94</f>
        <v>-9.1710601114073143E-2</v>
      </c>
      <c r="BH98" s="156">
        <f>'Taux de recours'!AA98-'Taux de recours'!AA94</f>
        <v>-0.18184223120672538</v>
      </c>
      <c r="BI98" s="156">
        <f>'Taux de recours'!AB98-'Taux de recours'!AB94</f>
        <v>0.6918111475613653</v>
      </c>
      <c r="BJ98" s="152">
        <f>'Taux de recours'!AC98-'Taux de recours'!AC94</f>
        <v>-0.26568261972958096</v>
      </c>
      <c r="BK98" s="144">
        <f>'Taux de recours'!AD98-'Taux de recours'!AD94</f>
        <v>-0.32074415322371497</v>
      </c>
      <c r="BL98" s="156">
        <f>'Taux de recours'!AE98-'Taux de recours'!AE94</f>
        <v>-1.2706541588263933</v>
      </c>
      <c r="BM98" s="156">
        <f>'Taux de recours'!AF98-'Taux de recours'!AF94</f>
        <v>-0.25446583832971026</v>
      </c>
      <c r="BN98" s="152">
        <f>'Taux de recours'!AG98-'Taux de recours'!AG94</f>
        <v>-0.33761302115647185</v>
      </c>
    </row>
    <row r="99" spans="1:66" x14ac:dyDescent="0.25">
      <c r="A99" s="98" t="str">
        <f>[1]TrimPaca!A106</f>
        <v>T4 2023</v>
      </c>
      <c r="B99" s="143">
        <f>'Taux de recours'!B99-'Taux de recours'!B98</f>
        <v>-3.8595160030378661E-2</v>
      </c>
      <c r="C99" s="155">
        <f>'Taux de recours'!C99-'Taux de recours'!C98</f>
        <v>-0.20203053212767141</v>
      </c>
      <c r="D99" s="155">
        <f>'Taux de recours'!D99-'Taux de recours'!D98</f>
        <v>-5.7731651615899438E-2</v>
      </c>
      <c r="E99" s="151">
        <f>'Taux de recours'!E99-'Taux de recours'!E98</f>
        <v>-2.1463684188258281E-2</v>
      </c>
      <c r="F99" s="143">
        <f>'Taux de recours'!F99-'Taux de recours'!F98</f>
        <v>4.8465725769828438E-2</v>
      </c>
      <c r="G99" s="155">
        <f>'Taux de recours'!G99-'Taux de recours'!G98</f>
        <v>-5.1780579965904572E-2</v>
      </c>
      <c r="H99" s="155">
        <f>'Taux de recours'!H99-'Taux de recours'!H98</f>
        <v>8.5177776644211889E-3</v>
      </c>
      <c r="I99" s="151">
        <f>'Taux de recours'!I99-'Taux de recours'!I98</f>
        <v>8.7890488673795453E-2</v>
      </c>
      <c r="J99" s="143">
        <f>'Taux de recours'!J99-'Taux de recours'!J98</f>
        <v>0.52511099992327104</v>
      </c>
      <c r="K99" s="155">
        <f>'Taux de recours'!K99-'Taux de recours'!K98</f>
        <v>0.24455628696149745</v>
      </c>
      <c r="L99" s="155">
        <f>'Taux de recours'!L99-'Taux de recours'!L98</f>
        <v>7.9702480476516513E-2</v>
      </c>
      <c r="M99" s="151">
        <f>'Taux de recours'!M99-'Taux de recours'!M98</f>
        <v>1.3432017043367743</v>
      </c>
      <c r="N99" s="143">
        <f>'Taux de recours'!N99-'Taux de recours'!N98</f>
        <v>0.16316884624419226</v>
      </c>
      <c r="O99" s="155">
        <f>'Taux de recours'!O99-'Taux de recours'!O98</f>
        <v>-0.23178538603322707</v>
      </c>
      <c r="P99" s="155">
        <f>'Taux de recours'!P99-'Taux de recours'!P98</f>
        <v>0.6387669422499247</v>
      </c>
      <c r="Q99" s="151">
        <f>'Taux de recours'!Q99-'Taux de recours'!Q98</f>
        <v>0.30200019758530039</v>
      </c>
      <c r="R99" s="143">
        <f>'Taux de recours'!R99-'Taux de recours'!R98</f>
        <v>-2.2398756965697819E-2</v>
      </c>
      <c r="S99" s="155">
        <f>'Taux de recours'!S99-'Taux de recours'!S98</f>
        <v>-6.1121986370174852E-2</v>
      </c>
      <c r="T99" s="155">
        <f>'Taux de recours'!T99-'Taux de recours'!T98</f>
        <v>-0.27504970617637525</v>
      </c>
      <c r="U99" s="151">
        <f>'Taux de recours'!U99-'Taux de recours'!U98</f>
        <v>-2.2530030905997256E-2</v>
      </c>
      <c r="V99" s="143">
        <f>'Taux de recours'!V99-'Taux de recours'!V98</f>
        <v>6.0071749372730743E-2</v>
      </c>
      <c r="W99" s="155">
        <f>'Taux de recours'!W99-'Taux de recours'!W98</f>
        <v>-1.6518942388505486E-2</v>
      </c>
      <c r="X99" s="155">
        <f>'Taux de recours'!X99-'Taux de recours'!X98</f>
        <v>6.8813326396227836E-2</v>
      </c>
      <c r="Y99" s="151">
        <f>'Taux de recours'!Y99-'Taux de recours'!Y98</f>
        <v>0.10897830729172142</v>
      </c>
      <c r="Z99" s="143">
        <f>'Taux de recours'!Z99-'Taux de recours'!Z98</f>
        <v>5.2337326148050423E-2</v>
      </c>
      <c r="AA99" s="155">
        <f>'Taux de recours'!AA99-'Taux de recours'!AA98</f>
        <v>1.6390049593848488E-3</v>
      </c>
      <c r="AB99" s="155">
        <f>'Taux de recours'!AB99-'Taux de recours'!AB98</f>
        <v>0.19253029584318604</v>
      </c>
      <c r="AC99" s="151">
        <f>'Taux de recours'!AC99-'Taux de recours'!AC98</f>
        <v>4.1315563344886952E-2</v>
      </c>
      <c r="AD99" s="143">
        <f>'Taux de recours'!AD99-'Taux de recours'!AD98</f>
        <v>-3.2202839690476104E-2</v>
      </c>
      <c r="AE99" s="155">
        <f>'Taux de recours'!AE99-'Taux de recours'!AE98</f>
        <v>-0.17658606234305729</v>
      </c>
      <c r="AF99" s="155">
        <f>'Taux de recours'!AF99-'Taux de recours'!AF98</f>
        <v>-0.2949825029121973</v>
      </c>
      <c r="AG99" s="151">
        <f>'Taux de recours'!AG99-'Taux de recours'!AG98</f>
        <v>-3.3111180766832948E-2</v>
      </c>
      <c r="AH99" s="98" t="str">
        <f t="shared" ref="AH99:AH100" si="12">A99</f>
        <v>T4 2023</v>
      </c>
      <c r="AI99" s="143">
        <f>'Taux de recours'!B99-'Taux de recours'!B95</f>
        <v>-0.2177001371685674</v>
      </c>
      <c r="AJ99" s="155">
        <f>'Taux de recours'!C99-'Taux de recours'!C95</f>
        <v>-0.70849560037024428</v>
      </c>
      <c r="AK99" s="155">
        <f>'Taux de recours'!D99-'Taux de recours'!D95</f>
        <v>-0.19478671972257366</v>
      </c>
      <c r="AL99" s="151">
        <f>'Taux de recours'!E99-'Taux de recours'!E95</f>
        <v>-0.20116727552957014</v>
      </c>
      <c r="AM99" s="143">
        <f>'Taux de recours'!F99-'Taux de recours'!F95</f>
        <v>-7.4357870781831537E-2</v>
      </c>
      <c r="AN99" s="155">
        <f>'Taux de recours'!G99-'Taux de recours'!G95</f>
        <v>-0.3904723764971445</v>
      </c>
      <c r="AO99" s="155">
        <f>'Taux de recours'!H99-'Taux de recours'!H95</f>
        <v>5.6289360385362031E-2</v>
      </c>
      <c r="AP99" s="151">
        <f>'Taux de recours'!I99-'Taux de recours'!I95</f>
        <v>-5.515774616645297E-2</v>
      </c>
      <c r="AQ99" s="143">
        <f>'Taux de recours'!J99-'Taux de recours'!J95</f>
        <v>1.4573752935841338</v>
      </c>
      <c r="AR99" s="155">
        <f>'Taux de recours'!K99-'Taux de recours'!K95</f>
        <v>0.3417332451678341</v>
      </c>
      <c r="AS99" s="155">
        <f>'Taux de recours'!L99-'Taux de recours'!L95</f>
        <v>1.3381475025412328</v>
      </c>
      <c r="AT99" s="151">
        <f>'Taux de recours'!M99-'Taux de recours'!M95</f>
        <v>3.3305577395946013</v>
      </c>
      <c r="AU99" s="143">
        <f>'Taux de recours'!N99-'Taux de recours'!N95</f>
        <v>3.5273331490442761E-2</v>
      </c>
      <c r="AV99" s="155">
        <f>'Taux de recours'!O99-'Taux de recours'!O95</f>
        <v>-0.6946841384895901</v>
      </c>
      <c r="AW99" s="155">
        <f>'Taux de recours'!P99-'Taux de recours'!P95</f>
        <v>0.73033416062014034</v>
      </c>
      <c r="AX99" s="151">
        <f>'Taux de recours'!Q99-'Taux de recours'!Q95</f>
        <v>0.11905769122986309</v>
      </c>
      <c r="AY99" s="143">
        <f>'Taux de recours'!R99-'Taux de recours'!R95</f>
        <v>-0.24669804798635742</v>
      </c>
      <c r="AZ99" s="155">
        <f>'Taux de recours'!S99-'Taux de recours'!S95</f>
        <v>-0.46591443916189057</v>
      </c>
      <c r="BA99" s="155">
        <f>'Taux de recours'!T99-'Taux de recours'!T95</f>
        <v>-1.2396084597140451</v>
      </c>
      <c r="BB99" s="151">
        <f>'Taux de recours'!U99-'Taux de recours'!U95</f>
        <v>-0.18360757617052648</v>
      </c>
      <c r="BC99" s="143">
        <f>'Taux de recours'!V99-'Taux de recours'!V95</f>
        <v>-6.6772801209545651E-2</v>
      </c>
      <c r="BD99" s="155">
        <f>'Taux de recours'!W99-'Taux de recours'!W95</f>
        <v>-0.25332382919149143</v>
      </c>
      <c r="BE99" s="155">
        <f>'Taux de recours'!X99-'Taux de recours'!X95</f>
        <v>7.4742524718317327E-2</v>
      </c>
      <c r="BF99" s="151">
        <f>'Taux de recours'!Y99-'Taux de recours'!Y95</f>
        <v>-8.7601102880979109E-2</v>
      </c>
      <c r="BG99" s="143">
        <f>'Taux de recours'!Z99-'Taux de recours'!Z95</f>
        <v>-2.1089566891642875E-2</v>
      </c>
      <c r="BH99" s="155">
        <f>'Taux de recours'!AA99-'Taux de recours'!AA95</f>
        <v>-0.22914489462824861</v>
      </c>
      <c r="BI99" s="155">
        <f>'Taux de recours'!AB99-'Taux de recours'!AB95</f>
        <v>1.0075039777465555</v>
      </c>
      <c r="BJ99" s="151">
        <f>'Taux de recours'!AC99-'Taux de recours'!AC95</f>
        <v>-8.2349136897977848E-2</v>
      </c>
      <c r="BK99" s="143">
        <f>'Taux de recours'!AD99-'Taux de recours'!AD95</f>
        <v>-0.31250530721387904</v>
      </c>
      <c r="BL99" s="155">
        <f>'Taux de recours'!AE99-'Taux de recours'!AE95</f>
        <v>-1.198878863942535</v>
      </c>
      <c r="BM99" s="155">
        <f>'Taux de recours'!AF99-'Taux de recours'!AF95</f>
        <v>5.1750315753893439E-2</v>
      </c>
      <c r="BN99" s="151">
        <f>'Taux de recours'!AG99-'Taux de recours'!AG95</f>
        <v>-0.39675818436617805</v>
      </c>
    </row>
    <row r="100" spans="1:66" x14ac:dyDescent="0.25">
      <c r="A100" s="37" t="str">
        <f>[1]TrimPaca!A107</f>
        <v>T1 2024</v>
      </c>
      <c r="B100" s="144">
        <f>'Taux de recours'!B100-'Taux de recours'!B99</f>
        <v>-2.4466787119939326E-2</v>
      </c>
      <c r="C100" s="156">
        <f>'Taux de recours'!C100-'Taux de recours'!C99</f>
        <v>-5.9597599218571773E-2</v>
      </c>
      <c r="D100" s="156">
        <f>'Taux de recours'!D100-'Taux de recours'!D99</f>
        <v>-0.15084958691631023</v>
      </c>
      <c r="E100" s="152">
        <f>'Taux de recours'!E100-'Taux de recours'!E99</f>
        <v>9.0015866626007579E-3</v>
      </c>
      <c r="F100" s="144">
        <f>'Taux de recours'!F100-'Taux de recours'!F99</f>
        <v>-9.2848436391572697E-3</v>
      </c>
      <c r="G100" s="156">
        <f>'Taux de recours'!G100-'Taux de recours'!G99</f>
        <v>-3.038846905608672E-2</v>
      </c>
      <c r="H100" s="156">
        <f>'Taux de recours'!H100-'Taux de recours'!H99</f>
        <v>-0.50294650256561724</v>
      </c>
      <c r="I100" s="152">
        <f>'Taux de recours'!I100-'Taux de recours'!I99</f>
        <v>0.107636019023857</v>
      </c>
      <c r="J100" s="144">
        <f>'Taux de recours'!J100-'Taux de recours'!J99</f>
        <v>0.23488149753795717</v>
      </c>
      <c r="K100" s="156">
        <f>'Taux de recours'!K100-'Taux de recours'!K99</f>
        <v>-0.34586697078348649</v>
      </c>
      <c r="L100" s="156">
        <f>'Taux de recours'!L100-'Taux de recours'!L99</f>
        <v>-0.38992083508830078</v>
      </c>
      <c r="M100" s="152">
        <f>'Taux de recours'!M100-'Taux de recours'!M99</f>
        <v>0.73906112325833551</v>
      </c>
      <c r="N100" s="144">
        <f>'Taux de recours'!N100-'Taux de recours'!N99</f>
        <v>0.27941039675842294</v>
      </c>
      <c r="O100" s="156">
        <f>'Taux de recours'!O100-'Taux de recours'!O99</f>
        <v>-0.17780131759213891</v>
      </c>
      <c r="P100" s="156">
        <f>'Taux de recours'!P100-'Taux de recours'!P99</f>
        <v>-0.60665751850367045</v>
      </c>
      <c r="Q100" s="152">
        <f>'Taux de recours'!Q100-'Taux de recours'!Q99</f>
        <v>0.92458990333269941</v>
      </c>
      <c r="R100" s="144">
        <f>'Taux de recours'!R100-'Taux de recours'!R99</f>
        <v>-5.785046889166412E-2</v>
      </c>
      <c r="S100" s="156">
        <f>'Taux de recours'!S100-'Taux de recours'!S99</f>
        <v>-0.32415007533308904</v>
      </c>
      <c r="T100" s="156">
        <f>'Taux de recours'!T100-'Taux de recours'!T99</f>
        <v>-0.49935533663727938</v>
      </c>
      <c r="U100" s="152">
        <f>'Taux de recours'!U100-'Taux de recours'!U99</f>
        <v>3.9695211532049246E-2</v>
      </c>
      <c r="V100" s="144">
        <f>'Taux de recours'!V100-'Taux de recours'!V99</f>
        <v>9.5924819212891421E-3</v>
      </c>
      <c r="W100" s="156">
        <f>'Taux de recours'!W100-'Taux de recours'!W99</f>
        <v>0.10767841312520687</v>
      </c>
      <c r="X100" s="156">
        <f>'Taux de recours'!X100-'Taux de recours'!X99</f>
        <v>-0.37392805781312077</v>
      </c>
      <c r="Y100" s="152">
        <f>'Taux de recours'!Y100-'Taux de recours'!Y99</f>
        <v>6.1890059406140896E-2</v>
      </c>
      <c r="Z100" s="144">
        <f>'Taux de recours'!Z100-'Taux de recours'!Z99</f>
        <v>-0.12343217898480563</v>
      </c>
      <c r="AA100" s="156">
        <f>'Taux de recours'!AA100-'Taux de recours'!AA99</f>
        <v>-0.40526139568345609</v>
      </c>
      <c r="AB100" s="156">
        <f>'Taux de recours'!AB100-'Taux de recours'!AB99</f>
        <v>-0.89185439870942673</v>
      </c>
      <c r="AC100" s="152">
        <f>'Taux de recours'!AC100-'Taux de recours'!AC99</f>
        <v>4.7583567457937903E-2</v>
      </c>
      <c r="AD100" s="144">
        <f>'Taux de recours'!AD100-'Taux de recours'!AD99</f>
        <v>8.3792410273813456E-2</v>
      </c>
      <c r="AE100" s="156">
        <f>'Taux de recours'!AE100-'Taux de recours'!AE99</f>
        <v>0.44485979172923162</v>
      </c>
      <c r="AF100" s="156">
        <f>'Taux de recours'!AF100-'Taux de recours'!AF99</f>
        <v>-0.34022505442122952</v>
      </c>
      <c r="AG100" s="152">
        <f>'Taux de recours'!AG100-'Taux de recours'!AG99</f>
        <v>0.2460377724458449</v>
      </c>
      <c r="AH100" s="37" t="str">
        <f t="shared" si="12"/>
        <v>T1 2024</v>
      </c>
      <c r="AI100" s="144">
        <f>'Taux de recours'!B100-'Taux de recours'!B96</f>
        <v>-0.16249154715171921</v>
      </c>
      <c r="AJ100" s="156">
        <f>'Taux de recours'!C100-'Taux de recours'!C96</f>
        <v>-0.69562938969060983</v>
      </c>
      <c r="AK100" s="156">
        <f>'Taux de recours'!D100-'Taux de recours'!D96</f>
        <v>-0.39838878278473899</v>
      </c>
      <c r="AL100" s="152">
        <f>'Taux de recours'!E100-'Taux de recours'!E96</f>
        <v>-7.1277735527125241E-2</v>
      </c>
      <c r="AM100" s="144">
        <f>'Taux de recours'!F100-'Taux de recours'!F96</f>
        <v>-2.1715666606438866E-2</v>
      </c>
      <c r="AN100" s="156">
        <f>'Taux de recours'!G100-'Taux de recours'!G96</f>
        <v>-0.22458765054911289</v>
      </c>
      <c r="AO100" s="156">
        <f>'Taux de recours'!H100-'Taux de recours'!H96</f>
        <v>-0.72823825989489066</v>
      </c>
      <c r="AP100" s="152">
        <f>'Taux de recours'!I100-'Taux de recours'!I96</f>
        <v>0.12037740855885914</v>
      </c>
      <c r="AQ100" s="144">
        <f>'Taux de recours'!J100-'Taux de recours'!J96</f>
        <v>1.0242872473992186</v>
      </c>
      <c r="AR100" s="156">
        <f>'Taux de recours'!K100-'Taux de recours'!K96</f>
        <v>-0.12180075823756553</v>
      </c>
      <c r="AS100" s="156">
        <f>'Taux de recours'!L100-'Taux de recours'!L96</f>
        <v>-1.5656279130890951</v>
      </c>
      <c r="AT100" s="152">
        <f>'Taux de recours'!M100-'Taux de recours'!M96</f>
        <v>2.9641993016057748</v>
      </c>
      <c r="AU100" s="144">
        <f>'Taux de recours'!N100-'Taux de recours'!N96</f>
        <v>0.36316765866182621</v>
      </c>
      <c r="AV100" s="156">
        <f>'Taux de recours'!O100-'Taux de recours'!O96</f>
        <v>-0.63350118086922969</v>
      </c>
      <c r="AW100" s="156">
        <f>'Taux de recours'!P100-'Taux de recours'!P96</f>
        <v>-0.44613296753867715</v>
      </c>
      <c r="AX100" s="152">
        <f>'Taux de recours'!Q100-'Taux de recours'!Q96</f>
        <v>1.1218828991327012</v>
      </c>
      <c r="AY100" s="144">
        <f>'Taux de recours'!R100-'Taux de recours'!R96</f>
        <v>-0.26151450662727016</v>
      </c>
      <c r="AZ100" s="156">
        <f>'Taux de recours'!S100-'Taux de recours'!S96</f>
        <v>-0.75706409645599448</v>
      </c>
      <c r="BA100" s="156">
        <f>'Taux de recours'!T100-'Taux de recours'!T96</f>
        <v>-1.8661543601593298</v>
      </c>
      <c r="BB100" s="152">
        <f>'Taux de recours'!U100-'Taux de recours'!U96</f>
        <v>-9.4649915024891174E-2</v>
      </c>
      <c r="BC100" s="144">
        <f>'Taux de recours'!V100-'Taux de recours'!V96</f>
        <v>5.6711981621083041E-2</v>
      </c>
      <c r="BD100" s="156">
        <f>'Taux de recours'!W100-'Taux de recours'!W96</f>
        <v>0.1601719232828378</v>
      </c>
      <c r="BE100" s="156">
        <f>'Taux de recours'!X100-'Taux de recours'!X96</f>
        <v>-0.17377524767819885</v>
      </c>
      <c r="BF100" s="152">
        <f>'Taux de recours'!Y100-'Taux de recours'!Y96</f>
        <v>8.0652493148967164E-2</v>
      </c>
      <c r="BG100" s="144">
        <f>'Taux de recours'!Z100-'Taux de recours'!Z96</f>
        <v>-0.14665646002473642</v>
      </c>
      <c r="BH100" s="156">
        <f>'Taux de recours'!AA100-'Taux de recours'!AA96</f>
        <v>-0.53211532472993461</v>
      </c>
      <c r="BI100" s="156">
        <f>'Taux de recours'!AB100-'Taux de recours'!AB96</f>
        <v>-0.8131665585743626</v>
      </c>
      <c r="BJ100" s="152">
        <f>'Taux de recours'!AC100-'Taux de recours'!AC96</f>
        <v>-4.4669495582121188E-2</v>
      </c>
      <c r="BK100" s="144">
        <f>'Taux de recours'!AD100-'Taux de recours'!AD96</f>
        <v>-2.3135549903633201E-2</v>
      </c>
      <c r="BL100" s="156">
        <f>'Taux de recours'!AE100-'Taux de recours'!AE96</f>
        <v>-0.43990561801389738</v>
      </c>
      <c r="BM100" s="156">
        <f>'Taux de recours'!AF100-'Taux de recours'!AF96</f>
        <v>-0.54195863654176435</v>
      </c>
      <c r="BN100" s="152">
        <f>'Taux de recours'!AG100-'Taux de recours'!AG96</f>
        <v>0.17372301871590645</v>
      </c>
    </row>
    <row r="101" spans="1:66" x14ac:dyDescent="0.25">
      <c r="A101" s="37" t="str">
        <f>[1]TrimPaca!A108</f>
        <v>T2 2024</v>
      </c>
      <c r="B101" s="144">
        <f>'Taux de recours'!B101-'Taux de recours'!B100</f>
        <v>-6.5581975369609413E-2</v>
      </c>
      <c r="C101" s="156">
        <f>'Taux de recours'!C101-'Taux de recours'!C100</f>
        <v>-0.24447568816417231</v>
      </c>
      <c r="D101" s="156">
        <f>'Taux de recours'!D101-'Taux de recours'!D100</f>
        <v>-0.20247240462596316</v>
      </c>
      <c r="E101" s="152">
        <f>'Taux de recours'!E101-'Taux de recours'!E100</f>
        <v>-4.2707849818378385E-2</v>
      </c>
      <c r="F101" s="144">
        <f>'Taux de recours'!F101-'Taux de recours'!F100</f>
        <v>1.0368326738965816E-2</v>
      </c>
      <c r="G101" s="156">
        <f>'Taux de recours'!G101-'Taux de recours'!G100</f>
        <v>-0.21808091985596345</v>
      </c>
      <c r="H101" s="156">
        <f>'Taux de recours'!H101-'Taux de recours'!H100</f>
        <v>0.20270206983269823</v>
      </c>
      <c r="I101" s="152">
        <f>'Taux de recours'!I101-'Taux de recours'!I100</f>
        <v>3.0197817689373796E-2</v>
      </c>
      <c r="J101" s="144">
        <f>'Taux de recours'!J101-'Taux de recours'!J100</f>
        <v>-0.1150198926400563</v>
      </c>
      <c r="K101" s="156">
        <f>'Taux de recours'!K101-'Taux de recours'!K100</f>
        <v>-1.1826404186709389</v>
      </c>
      <c r="L101" s="156">
        <f>'Taux de recours'!L101-'Taux de recours'!L100</f>
        <v>-0.1610705356571458</v>
      </c>
      <c r="M101" s="152">
        <f>'Taux de recours'!M101-'Taux de recours'!M100</f>
        <v>0.31101427362985135</v>
      </c>
      <c r="N101" s="144">
        <f>'Taux de recours'!N101-'Taux de recours'!N100</f>
        <v>-3.9442859330334201E-2</v>
      </c>
      <c r="O101" s="156">
        <f>'Taux de recours'!O101-'Taux de recours'!O100</f>
        <v>0.16706678124543828</v>
      </c>
      <c r="P101" s="156">
        <f>'Taux de recours'!P101-'Taux de recours'!P100</f>
        <v>0.19532438708289313</v>
      </c>
      <c r="Q101" s="152">
        <f>'Taux de recours'!Q101-'Taux de recours'!Q100</f>
        <v>-0.14416719630919195</v>
      </c>
      <c r="R101" s="144">
        <f>'Taux de recours'!R101-'Taux de recours'!R100</f>
        <v>7.9604134400186322E-3</v>
      </c>
      <c r="S101" s="156">
        <f>'Taux de recours'!S101-'Taux de recours'!S100</f>
        <v>0.18051998514282275</v>
      </c>
      <c r="T101" s="156">
        <f>'Taux de recours'!T101-'Taux de recours'!T100</f>
        <v>0.11250328645372853</v>
      </c>
      <c r="U101" s="152">
        <f>'Taux de recours'!U101-'Taux de recours'!U100</f>
        <v>-2.6590831879178989E-2</v>
      </c>
      <c r="V101" s="144">
        <f>'Taux de recours'!V101-'Taux de recours'!V100</f>
        <v>2.4948447904691751E-2</v>
      </c>
      <c r="W101" s="156">
        <f>'Taux de recours'!W101-'Taux de recours'!W100</f>
        <v>-0.28603441852210576</v>
      </c>
      <c r="X101" s="156">
        <f>'Taux de recours'!X101-'Taux de recours'!X100</f>
        <v>0.19199473553054958</v>
      </c>
      <c r="Y101" s="152">
        <f>'Taux de recours'!Y101-'Taux de recours'!Y100</f>
        <v>8.0730625617954299E-2</v>
      </c>
      <c r="Z101" s="144">
        <f>'Taux de recours'!Z101-'Taux de recours'!Z100</f>
        <v>-4.3350078821062787E-3</v>
      </c>
      <c r="AA101" s="156">
        <f>'Taux de recours'!AA101-'Taux de recours'!AA100</f>
        <v>-1.3861026631974305E-2</v>
      </c>
      <c r="AB101" s="156">
        <f>'Taux de recours'!AB101-'Taux de recours'!AB100</f>
        <v>0.32325100847351784</v>
      </c>
      <c r="AC101" s="152">
        <f>'Taux de recours'!AC101-'Taux de recours'!AC100</f>
        <v>-7.1400939733442081E-2</v>
      </c>
      <c r="AD101" s="144">
        <f>'Taux de recours'!AD101-'Taux de recours'!AD100</f>
        <v>2.0813341571329858E-2</v>
      </c>
      <c r="AE101" s="156">
        <f>'Taux de recours'!AE101-'Taux de recours'!AE100</f>
        <v>-0.33955377044527157</v>
      </c>
      <c r="AF101" s="156">
        <f>'Taux de recours'!AF101-'Taux de recours'!AF100</f>
        <v>0.28133495737442615</v>
      </c>
      <c r="AG101" s="152">
        <f>'Taux de recours'!AG101-'Taux de recours'!AG100</f>
        <v>5.4298696457303564E-2</v>
      </c>
      <c r="AH101" s="37" t="str">
        <f t="shared" ref="AH101:AH102" si="13">A101</f>
        <v>T2 2024</v>
      </c>
      <c r="AI101" s="144">
        <f>'Taux de recours'!B101-'Taux de recours'!B97</f>
        <v>-0.20118685155474036</v>
      </c>
      <c r="AJ101" s="156">
        <f>'Taux de recours'!C101-'Taux de recours'!C97</f>
        <v>-0.78647590530904843</v>
      </c>
      <c r="AK101" s="156">
        <f>'Taux de recours'!D101-'Taux de recours'!D97</f>
        <v>-0.41250101453137411</v>
      </c>
      <c r="AL101" s="152">
        <f>'Taux de recours'!E101-'Taux de recours'!E97</f>
        <v>-0.12131951236164618</v>
      </c>
      <c r="AM101" s="144">
        <f>'Taux de recours'!F101-'Taux de recours'!F97</f>
        <v>2.551398417006201E-2</v>
      </c>
      <c r="AN101" s="156">
        <f>'Taux de recours'!G101-'Taux de recours'!G97</f>
        <v>-0.3926529669857981</v>
      </c>
      <c r="AO101" s="156">
        <f>'Taux de recours'!H101-'Taux de recours'!H97</f>
        <v>-0.17579675474116385</v>
      </c>
      <c r="AP101" s="152">
        <f>'Taux de recours'!I101-'Taux de recours'!I97</f>
        <v>0.17770667556064623</v>
      </c>
      <c r="AQ101" s="144">
        <f>'Taux de recours'!J101-'Taux de recours'!J97</f>
        <v>0.57876310910024387</v>
      </c>
      <c r="AR101" s="156">
        <f>'Taux de recours'!K101-'Taux de recours'!K97</f>
        <v>-1.9564744852155229</v>
      </c>
      <c r="AS101" s="156">
        <f>'Taux de recours'!L101-'Taux de recours'!L97</f>
        <v>-0.16059207097090322</v>
      </c>
      <c r="AT101" s="152">
        <f>'Taux de recours'!M101-'Taux de recours'!M97</f>
        <v>2.3796237080130798</v>
      </c>
      <c r="AU101" s="144">
        <f>'Taux de recours'!N101-'Taux de recours'!N97</f>
        <v>0.45740209008166399</v>
      </c>
      <c r="AV101" s="156">
        <f>'Taux de recours'!O101-'Taux de recours'!O97</f>
        <v>0.10315764043744569</v>
      </c>
      <c r="AW101" s="156">
        <f>'Taux de recours'!P101-'Taux de recours'!P97</f>
        <v>0.40582034939762757</v>
      </c>
      <c r="AX101" s="152">
        <f>'Taux de recours'!Q101-'Taux de recours'!Q97</f>
        <v>1.0009850156377835</v>
      </c>
      <c r="AY101" s="144">
        <f>'Taux de recours'!R101-'Taux de recours'!R97</f>
        <v>-0.15541838462418189</v>
      </c>
      <c r="AZ101" s="156">
        <f>'Taux de recours'!S101-'Taux de recours'!S97</f>
        <v>-0.32986259692388442</v>
      </c>
      <c r="BA101" s="156">
        <f>'Taux de recours'!T101-'Taux de recours'!T97</f>
        <v>-1.0839491517390893</v>
      </c>
      <c r="BB101" s="152">
        <f>'Taux de recours'!U101-'Taux de recours'!U97</f>
        <v>-6.1035458950334576E-2</v>
      </c>
      <c r="BC101" s="144">
        <f>'Taux de recours'!V101-'Taux de recours'!V97</f>
        <v>6.0193151995379779E-2</v>
      </c>
      <c r="BD101" s="156">
        <f>'Taux de recours'!W101-'Taux de recours'!W97</f>
        <v>-0.21956704234150326</v>
      </c>
      <c r="BE101" s="156">
        <f>'Taux de recours'!X101-'Taux de recours'!X97</f>
        <v>-0.16934051745387713</v>
      </c>
      <c r="BF101" s="152">
        <f>'Taux de recours'!Y101-'Taux de recours'!Y97</f>
        <v>0.19189978921349926</v>
      </c>
      <c r="BG101" s="144">
        <f>'Taux de recours'!Z101-'Taux de recours'!Z97</f>
        <v>-3.6702317436002607E-2</v>
      </c>
      <c r="BH101" s="156">
        <f>'Taux de recours'!AA101-'Taux de recours'!AA97</f>
        <v>-0.41898748102907835</v>
      </c>
      <c r="BI101" s="156">
        <f>'Taux de recours'!AB101-'Taux de recours'!AB97</f>
        <v>0.46322019914068235</v>
      </c>
      <c r="BJ101" s="152">
        <f>'Taux de recours'!AC101-'Taux de recours'!AC97</f>
        <v>-5.4005447022247965E-2</v>
      </c>
      <c r="BK101" s="144">
        <f>'Taux de recours'!AD101-'Taux de recours'!AD97</f>
        <v>0.10141577548024872</v>
      </c>
      <c r="BL101" s="156">
        <f>'Taux de recours'!AE101-'Taux de recours'!AE97</f>
        <v>-0.29116413271718233</v>
      </c>
      <c r="BM101" s="156">
        <f>'Taux de recours'!AF101-'Taux de recours'!AF97</f>
        <v>6.6333846874810476E-2</v>
      </c>
      <c r="BN101" s="152">
        <f>'Taux de recours'!AG101-'Taux de recours'!AG97</f>
        <v>0.32133513267272074</v>
      </c>
    </row>
    <row r="102" spans="1:66" x14ac:dyDescent="0.25">
      <c r="A102" s="37" t="str">
        <f>[1]TrimPaca!A109</f>
        <v>T3 2024</v>
      </c>
      <c r="B102" s="144">
        <f>'Taux de recours'!B102-'Taux de recours'!B101</f>
        <v>-3.303611359484826E-2</v>
      </c>
      <c r="C102" s="156">
        <f>'Taux de recours'!C102-'Taux de recours'!C101</f>
        <v>-0.11305235154910509</v>
      </c>
      <c r="D102" s="156">
        <f>'Taux de recours'!D102-'Taux de recours'!D101</f>
        <v>-2.5844032510200066E-2</v>
      </c>
      <c r="E102" s="152">
        <f>'Taux de recours'!E102-'Taux de recours'!E101</f>
        <v>-4.99345881129587E-3</v>
      </c>
      <c r="F102" s="144">
        <f>'Taux de recours'!F102-'Taux de recours'!F101</f>
        <v>-1.7307211955595037E-3</v>
      </c>
      <c r="G102" s="156">
        <f>'Taux de recours'!G102-'Taux de recours'!G101</f>
        <v>-8.2034218012686289E-2</v>
      </c>
      <c r="H102" s="156">
        <f>'Taux de recours'!H102-'Taux de recours'!H101</f>
        <v>-9.8971229480847356E-2</v>
      </c>
      <c r="I102" s="152">
        <f>'Taux de recours'!I102-'Taux de recours'!I101</f>
        <v>6.087439419556695E-2</v>
      </c>
      <c r="J102" s="144">
        <f>'Taux de recours'!J102-'Taux de recours'!J101</f>
        <v>-0.23845552424094407</v>
      </c>
      <c r="K102" s="156">
        <f>'Taux de recours'!K102-'Taux de recours'!K101</f>
        <v>-1.2483099874094847</v>
      </c>
      <c r="L102" s="156">
        <f>'Taux de recours'!L102-'Taux de recours'!L101</f>
        <v>-0.75897029586352183</v>
      </c>
      <c r="M102" s="152">
        <f>'Taux de recours'!M102-'Taux de recours'!M101</f>
        <v>8.5068057730561364E-2</v>
      </c>
      <c r="N102" s="144">
        <f>'Taux de recours'!N102-'Taux de recours'!N101</f>
        <v>-1.7408033132074952E-2</v>
      </c>
      <c r="O102" s="156">
        <f>'Taux de recours'!O102-'Taux de recours'!O101</f>
        <v>-0.40495796864951528</v>
      </c>
      <c r="P102" s="156">
        <f>'Taux de recours'!P102-'Taux de recours'!P101</f>
        <v>0.22921448927330523</v>
      </c>
      <c r="Q102" s="152">
        <f>'Taux de recours'!Q102-'Taux de recours'!Q101</f>
        <v>0.12105769387145493</v>
      </c>
      <c r="R102" s="144">
        <f>'Taux de recours'!R102-'Taux de recours'!R101</f>
        <v>-1.0740340838179652E-2</v>
      </c>
      <c r="S102" s="156">
        <f>'Taux de recours'!S102-'Taux de recours'!S101</f>
        <v>-5.34405443986814E-2</v>
      </c>
      <c r="T102" s="156">
        <f>'Taux de recours'!T102-'Taux de recours'!T101</f>
        <v>0.14145469992104154</v>
      </c>
      <c r="U102" s="152">
        <f>'Taux de recours'!U102-'Taux de recours'!U101</f>
        <v>-1.3087758877243338E-2</v>
      </c>
      <c r="V102" s="144">
        <f>'Taux de recours'!V102-'Taux de recours'!V101</f>
        <v>5.1174843197373754E-2</v>
      </c>
      <c r="W102" s="156">
        <f>'Taux de recours'!W102-'Taux de recours'!W101</f>
        <v>-2.0668877552780351E-2</v>
      </c>
      <c r="X102" s="156">
        <f>'Taux de recours'!X102-'Taux de recours'!X101</f>
        <v>2.3448630667488146E-2</v>
      </c>
      <c r="Y102" s="152">
        <f>'Taux de recours'!Y102-'Taux de recours'!Y101</f>
        <v>0.1288155083642919</v>
      </c>
      <c r="Z102" s="144">
        <f>'Taux de recours'!Z102-'Taux de recours'!Z101</f>
        <v>-9.8513511234536555E-2</v>
      </c>
      <c r="AA102" s="156">
        <f>'Taux de recours'!AA102-'Taux de recours'!AA101</f>
        <v>-0.12868638195663351</v>
      </c>
      <c r="AB102" s="156">
        <f>'Taux de recours'!AB102-'Taux de recours'!AB101</f>
        <v>-0.6250706742908374</v>
      </c>
      <c r="AC102" s="152">
        <f>'Taux de recours'!AC102-'Taux de recours'!AC101</f>
        <v>-1.3192535397233307E-2</v>
      </c>
      <c r="AD102" s="144">
        <f>'Taux de recours'!AD102-'Taux de recours'!AD101</f>
        <v>4.0417818915081227E-2</v>
      </c>
      <c r="AE102" s="156">
        <f>'Taux de recours'!AE102-'Taux de recours'!AE101</f>
        <v>0.33274276117528068</v>
      </c>
      <c r="AF102" s="156">
        <f>'Taux de recours'!AF102-'Taux de recours'!AF101</f>
        <v>-2.2983676484956916E-2</v>
      </c>
      <c r="AG102" s="152">
        <f>'Taux de recours'!AG102-'Taux de recours'!AG101</f>
        <v>2.7454857638973262E-2</v>
      </c>
      <c r="AH102" s="37" t="str">
        <f t="shared" si="13"/>
        <v>T3 2024</v>
      </c>
      <c r="AI102" s="144">
        <f>'Taux de recours'!B102-'Taux de recours'!B98</f>
        <v>-0.16168003611477566</v>
      </c>
      <c r="AJ102" s="156">
        <f>'Taux de recours'!C102-'Taux de recours'!C98</f>
        <v>-0.61915617105952059</v>
      </c>
      <c r="AK102" s="156">
        <f>'Taux de recours'!D102-'Taux de recours'!D98</f>
        <v>-0.4368976756683729</v>
      </c>
      <c r="AL102" s="152">
        <f>'Taux de recours'!E102-'Taux de recours'!E98</f>
        <v>-6.0163406155331778E-2</v>
      </c>
      <c r="AM102" s="144">
        <f>'Taux de recours'!F102-'Taux de recours'!F98</f>
        <v>4.7818487674077481E-2</v>
      </c>
      <c r="AN102" s="156">
        <f>'Taux de recours'!G102-'Taux de recours'!G98</f>
        <v>-0.38228418689064103</v>
      </c>
      <c r="AO102" s="156">
        <f>'Taux de recours'!H102-'Taux de recours'!H98</f>
        <v>-0.39069788454934518</v>
      </c>
      <c r="AP102" s="152">
        <f>'Taux de recours'!I102-'Taux de recours'!I98</f>
        <v>0.2865987195825932</v>
      </c>
      <c r="AQ102" s="144">
        <f>'Taux de recours'!J102-'Taux de recours'!J98</f>
        <v>0.40651708058022784</v>
      </c>
      <c r="AR102" s="156">
        <f>'Taux de recours'!K102-'Taux de recours'!K98</f>
        <v>-2.5322610899024127</v>
      </c>
      <c r="AS102" s="156">
        <f>'Taux de recours'!L102-'Taux de recours'!L98</f>
        <v>-1.2302591861324519</v>
      </c>
      <c r="AT102" s="152">
        <f>'Taux de recours'!M102-'Taux de recours'!M98</f>
        <v>2.4783451589555225</v>
      </c>
      <c r="AU102" s="144">
        <f>'Taux de recours'!N102-'Taux de recours'!N98</f>
        <v>0.38572835054020604</v>
      </c>
      <c r="AV102" s="156">
        <f>'Taux de recours'!O102-'Taux de recours'!O98</f>
        <v>-0.64747789102944298</v>
      </c>
      <c r="AW102" s="156">
        <f>'Taux de recours'!P102-'Taux de recours'!P98</f>
        <v>0.45664830010245261</v>
      </c>
      <c r="AX102" s="152">
        <f>'Taux de recours'!Q102-'Taux de recours'!Q98</f>
        <v>1.2034805984802628</v>
      </c>
      <c r="AY102" s="144">
        <f>'Taux de recours'!R102-'Taux de recours'!R98</f>
        <v>-8.3029153255522958E-2</v>
      </c>
      <c r="AZ102" s="156">
        <f>'Taux de recours'!S102-'Taux de recours'!S98</f>
        <v>-0.25819262095912254</v>
      </c>
      <c r="BA102" s="156">
        <f>'Taux de recours'!T102-'Taux de recours'!T98</f>
        <v>-0.52044705643888456</v>
      </c>
      <c r="BB102" s="152">
        <f>'Taux de recours'!U102-'Taux de recours'!U98</f>
        <v>-2.2513410130370337E-2</v>
      </c>
      <c r="BC102" s="144">
        <f>'Taux de recours'!V102-'Taux de recours'!V98</f>
        <v>0.14578752239608539</v>
      </c>
      <c r="BD102" s="156">
        <f>'Taux de recours'!W102-'Taux de recours'!W98</f>
        <v>-0.21554382533818472</v>
      </c>
      <c r="BE102" s="156">
        <f>'Taux de recours'!X102-'Taux de recours'!X98</f>
        <v>-8.9671365218855215E-2</v>
      </c>
      <c r="BF102" s="152">
        <f>'Taux de recours'!Y102-'Taux de recours'!Y98</f>
        <v>0.38041450068010851</v>
      </c>
      <c r="BG102" s="144">
        <f>'Taux de recours'!Z102-'Taux de recours'!Z98</f>
        <v>-0.17394337195339804</v>
      </c>
      <c r="BH102" s="156">
        <f>'Taux de recours'!AA102-'Taux de recours'!AA98</f>
        <v>-0.54616979931267906</v>
      </c>
      <c r="BI102" s="156">
        <f>'Taux de recours'!AB102-'Taux de recours'!AB98</f>
        <v>-1.0011437686835603</v>
      </c>
      <c r="BJ102" s="152">
        <f>'Taux de recours'!AC102-'Taux de recours'!AC98</f>
        <v>4.3056556721494665E-3</v>
      </c>
      <c r="BK102" s="144">
        <f>'Taux de recours'!AD102-'Taux de recours'!AD98</f>
        <v>0.11282073106974844</v>
      </c>
      <c r="BL102" s="156">
        <f>'Taux de recours'!AE102-'Taux de recours'!AE98</f>
        <v>0.26146272011618343</v>
      </c>
      <c r="BM102" s="156">
        <f>'Taux de recours'!AF102-'Taux de recours'!AF98</f>
        <v>-0.37685627644395758</v>
      </c>
      <c r="BN102" s="152">
        <f>'Taux de recours'!AG102-'Taux de recours'!AG98</f>
        <v>0.29468014577528878</v>
      </c>
    </row>
    <row r="103" spans="1:66" x14ac:dyDescent="0.25">
      <c r="A103" s="98" t="str">
        <f>[1]TrimPaca!A110</f>
        <v>T4 2024</v>
      </c>
      <c r="B103" s="143">
        <f>'Taux de recours'!B103-'Taux de recours'!B102</f>
        <v>-4.7063207421281117E-2</v>
      </c>
      <c r="C103" s="155">
        <f>'Taux de recours'!C103-'Taux de recours'!C102</f>
        <v>-5.5143789975405255E-2</v>
      </c>
      <c r="D103" s="155">
        <f>'Taux de recours'!D103-'Taux de recours'!D102</f>
        <v>0.20706913481795297</v>
      </c>
      <c r="E103" s="151">
        <f>'Taux de recours'!E103-'Taux de recours'!E102</f>
        <v>-9.9946567694322752E-2</v>
      </c>
      <c r="F103" s="143">
        <f>'Taux de recours'!F103-'Taux de recours'!F102</f>
        <v>-6.8167670135524716E-2</v>
      </c>
      <c r="G103" s="155">
        <f>'Taux de recours'!G103-'Taux de recours'!G102</f>
        <v>-0.17014762866055211</v>
      </c>
      <c r="H103" s="155">
        <f>'Taux de recours'!H103-'Taux de recours'!H102</f>
        <v>0.13090030653558138</v>
      </c>
      <c r="I103" s="151">
        <f>'Taux de recours'!I103-'Taux de recours'!I102</f>
        <v>-0.11773540282769579</v>
      </c>
      <c r="J103" s="143">
        <f>'Taux de recours'!J103-'Taux de recours'!J102</f>
        <v>-0.13188800205332463</v>
      </c>
      <c r="K103" s="155">
        <f>'Taux de recours'!K103-'Taux de recours'!K102</f>
        <v>-0.69714047328526618</v>
      </c>
      <c r="L103" s="155">
        <f>'Taux de recours'!L103-'Taux de recours'!L102</f>
        <v>0.40644461673596055</v>
      </c>
      <c r="M103" s="151">
        <f>'Taux de recours'!M103-'Taux de recours'!M102</f>
        <v>-3.5873570842488434E-2</v>
      </c>
      <c r="N103" s="143">
        <f>'Taux de recours'!N103-'Taux de recours'!N102</f>
        <v>-9.1602417212177656E-3</v>
      </c>
      <c r="O103" s="155">
        <f>'Taux de recours'!O103-'Taux de recours'!O102</f>
        <v>0.15903241969581439</v>
      </c>
      <c r="P103" s="155">
        <f>'Taux de recours'!P103-'Taux de recours'!P102</f>
        <v>8.550579156204563E-2</v>
      </c>
      <c r="Q103" s="151">
        <f>'Taux de recours'!Q103-'Taux de recours'!Q102</f>
        <v>-3.281057710469204E-2</v>
      </c>
      <c r="R103" s="143">
        <f>'Taux de recours'!R103-'Taux de recours'!R102</f>
        <v>-5.9426389322215112E-2</v>
      </c>
      <c r="S103" s="155">
        <f>'Taux de recours'!S103-'Taux de recours'!S102</f>
        <v>2.9002114191416073E-2</v>
      </c>
      <c r="T103" s="155">
        <f>'Taux de recours'!T103-'Taux de recours'!T102</f>
        <v>-4.6499166956595062E-2</v>
      </c>
      <c r="U103" s="151">
        <f>'Taux de recours'!U103-'Taux de recours'!U102</f>
        <v>-9.7633224590478074E-2</v>
      </c>
      <c r="V103" s="143">
        <f>'Taux de recours'!V103-'Taux de recours'!V102</f>
        <v>-7.9881211934600849E-2</v>
      </c>
      <c r="W103" s="155">
        <f>'Taux de recours'!W103-'Taux de recours'!W102</f>
        <v>-0.15299294980342637</v>
      </c>
      <c r="X103" s="155">
        <f>'Taux de recours'!X103-'Taux de recours'!X102</f>
        <v>0.33853227987284029</v>
      </c>
      <c r="Y103" s="151">
        <f>'Taux de recours'!Y103-'Taux de recours'!Y102</f>
        <v>-0.14936265192379761</v>
      </c>
      <c r="Z103" s="143">
        <f>'Taux de recours'!Z103-'Taux de recours'!Z102</f>
        <v>-0.11882069254926608</v>
      </c>
      <c r="AA103" s="155">
        <f>'Taux de recours'!AA103-'Taux de recours'!AA102</f>
        <v>-0.25768716306637263</v>
      </c>
      <c r="AB103" s="155">
        <f>'Taux de recours'!AB103-'Taux de recours'!AB102</f>
        <v>-0.2815242024001261</v>
      </c>
      <c r="AC103" s="151">
        <f>'Taux de recours'!AC103-'Taux de recours'!AC102</f>
        <v>-0.22352603846840013</v>
      </c>
      <c r="AD103" s="143">
        <f>'Taux de recours'!AD103-'Taux de recours'!AD102</f>
        <v>5.3505868095653497E-2</v>
      </c>
      <c r="AE103" s="155">
        <f>'Taux de recours'!AE103-'Taux de recours'!AE102</f>
        <v>-0.20849283761263493</v>
      </c>
      <c r="AF103" s="155">
        <f>'Taux de recours'!AF103-'Taux de recours'!AF102</f>
        <v>0.27672264170076222</v>
      </c>
      <c r="AG103" s="151">
        <f>'Taux de recours'!AG103-'Taux de recours'!AG102</f>
        <v>0.12653128682939929</v>
      </c>
      <c r="AH103" s="98" t="str">
        <f t="shared" ref="AH103:AH104" si="14">A103</f>
        <v>T4 2024</v>
      </c>
      <c r="AI103" s="143">
        <f>'Taux de recours'!B103-'Taux de recours'!B99</f>
        <v>-0.17014808350567812</v>
      </c>
      <c r="AJ103" s="155">
        <f>'Taux de recours'!C103-'Taux de recours'!C99</f>
        <v>-0.47226942890725443</v>
      </c>
      <c r="AK103" s="155">
        <f>'Taux de recours'!D103-'Taux de recours'!D99</f>
        <v>-0.17209688923452049</v>
      </c>
      <c r="AL103" s="151">
        <f>'Taux de recours'!E103-'Taux de recours'!E99</f>
        <v>-0.13864628966139625</v>
      </c>
      <c r="AM103" s="143">
        <f>'Taux de recours'!F103-'Taux de recours'!F99</f>
        <v>-6.8814908231275673E-2</v>
      </c>
      <c r="AN103" s="155">
        <f>'Taux de recours'!G103-'Taux de recours'!G99</f>
        <v>-0.50065123558528857</v>
      </c>
      <c r="AO103" s="155">
        <f>'Taux de recours'!H103-'Taux de recours'!H99</f>
        <v>-0.26831535567818499</v>
      </c>
      <c r="AP103" s="151">
        <f>'Taux de recours'!I103-'Taux de recours'!I99</f>
        <v>8.0972828081101955E-2</v>
      </c>
      <c r="AQ103" s="143">
        <f>'Taux de recours'!J103-'Taux de recours'!J99</f>
        <v>-0.25048192139636782</v>
      </c>
      <c r="AR103" s="155">
        <f>'Taux de recours'!K103-'Taux de recours'!K99</f>
        <v>-3.4739578501491764</v>
      </c>
      <c r="AS103" s="155">
        <f>'Taux de recours'!L103-'Taux de recours'!L99</f>
        <v>-0.90351704987300785</v>
      </c>
      <c r="AT103" s="151">
        <f>'Taux de recours'!M103-'Taux de recours'!M99</f>
        <v>1.0992698837762598</v>
      </c>
      <c r="AU103" s="143">
        <f>'Taux de recours'!N103-'Taux de recours'!N99</f>
        <v>0.21339926257479602</v>
      </c>
      <c r="AV103" s="155">
        <f>'Taux de recours'!O103-'Taux de recours'!O99</f>
        <v>-0.25666008530040152</v>
      </c>
      <c r="AW103" s="155">
        <f>'Taux de recours'!P103-'Taux de recours'!P99</f>
        <v>-9.6612850585426457E-2</v>
      </c>
      <c r="AX103" s="151">
        <f>'Taux de recours'!Q103-'Taux de recours'!Q99</f>
        <v>0.86866982379027036</v>
      </c>
      <c r="AY103" s="143">
        <f>'Taux de recours'!R103-'Taux de recours'!R99</f>
        <v>-0.12005678561204025</v>
      </c>
      <c r="AZ103" s="155">
        <f>'Taux de recours'!S103-'Taux de recours'!S99</f>
        <v>-0.16806852039753162</v>
      </c>
      <c r="BA103" s="155">
        <f>'Taux de recours'!T103-'Taux de recours'!T99</f>
        <v>-0.29189651721910437</v>
      </c>
      <c r="BB103" s="151">
        <f>'Taux de recours'!U103-'Taux de recours'!U99</f>
        <v>-9.7616603814851155E-2</v>
      </c>
      <c r="BC103" s="143">
        <f>'Taux de recours'!V103-'Taux de recours'!V99</f>
        <v>5.834561088753798E-3</v>
      </c>
      <c r="BD103" s="155">
        <f>'Taux de recours'!W103-'Taux de recours'!W99</f>
        <v>-0.35201783275310561</v>
      </c>
      <c r="BE103" s="155">
        <f>'Taux de recours'!X103-'Taux de recours'!X99</f>
        <v>0.18004758825775724</v>
      </c>
      <c r="BF103" s="151">
        <f>'Taux de recours'!Y103-'Taux de recours'!Y99</f>
        <v>0.12207354146458949</v>
      </c>
      <c r="BG103" s="143">
        <f>'Taux de recours'!Z103-'Taux de recours'!Z99</f>
        <v>-0.34510139065071455</v>
      </c>
      <c r="BH103" s="155">
        <f>'Taux de recours'!AA103-'Taux de recours'!AA99</f>
        <v>-0.80549596733843654</v>
      </c>
      <c r="BI103" s="155">
        <f>'Taux de recours'!AB103-'Taux de recours'!AB99</f>
        <v>-1.4751982669268724</v>
      </c>
      <c r="BJ103" s="151">
        <f>'Taux de recours'!AC103-'Taux de recours'!AC99</f>
        <v>-0.26053594614113762</v>
      </c>
      <c r="BK103" s="143">
        <f>'Taux de recours'!AD103-'Taux de recours'!AD99</f>
        <v>0.19852943885587804</v>
      </c>
      <c r="BL103" s="155">
        <f>'Taux de recours'!AE103-'Taux de recours'!AE99</f>
        <v>0.2295559448466058</v>
      </c>
      <c r="BM103" s="155">
        <f>'Taux de recours'!AF103-'Taux de recours'!AF99</f>
        <v>0.19484886816900193</v>
      </c>
      <c r="BN103" s="151">
        <f>'Taux de recours'!AG103-'Taux de recours'!AG99</f>
        <v>0.45432261337152102</v>
      </c>
    </row>
    <row r="104" spans="1:66" x14ac:dyDescent="0.25">
      <c r="A104" s="37" t="str">
        <f>[1]TrimPaca!A111</f>
        <v>T1 2025</v>
      </c>
      <c r="B104" s="144">
        <f>'Taux de recours'!B104-'Taux de recours'!B103</f>
        <v>-1.1890236638721241E-2</v>
      </c>
      <c r="C104" s="156">
        <f>'Taux de recours'!C104-'Taux de recours'!C103</f>
        <v>1.2289182848689073E-2</v>
      </c>
      <c r="D104" s="156">
        <f>'Taux de recours'!D104-'Taux de recours'!D103</f>
        <v>-0.20461585536289117</v>
      </c>
      <c r="E104" s="152">
        <f>'Taux de recours'!E104-'Taux de recours'!E103</f>
        <v>6.3865722206317699E-3</v>
      </c>
      <c r="F104" s="144">
        <f>'Taux de recours'!F104-'Taux de recours'!F103</f>
        <v>-3.7025784715257082E-2</v>
      </c>
      <c r="G104" s="156">
        <f>'Taux de recours'!G104-'Taux de recours'!G103</f>
        <v>2.3374124023493259E-2</v>
      </c>
      <c r="H104" s="156">
        <f>'Taux de recours'!H104-'Taux de recours'!H103</f>
        <v>-0.10137113549581755</v>
      </c>
      <c r="I104" s="152">
        <f>'Taux de recours'!I104-'Taux de recours'!I103</f>
        <v>-6.9407197362371331E-2</v>
      </c>
      <c r="J104" s="144">
        <f>'Taux de recours'!J104-'Taux de recours'!J103</f>
        <v>-0.36816409080356927</v>
      </c>
      <c r="K104" s="156">
        <f>'Taux de recours'!K104-'Taux de recours'!K103</f>
        <v>-1.4030194638623499</v>
      </c>
      <c r="L104" s="156">
        <f>'Taux de recours'!L104-'Taux de recours'!L103</f>
        <v>0.55695291599163887</v>
      </c>
      <c r="M104" s="152">
        <f>'Taux de recours'!M104-'Taux de recours'!M103</f>
        <v>-0.38638557496762971</v>
      </c>
      <c r="N104" s="144">
        <f>'Taux de recours'!N104-'Taux de recours'!N103</f>
        <v>-7.2371129953911595E-2</v>
      </c>
      <c r="O104" s="156">
        <f>'Taux de recours'!O104-'Taux de recours'!O103</f>
        <v>-0.10478214513834505</v>
      </c>
      <c r="P104" s="156">
        <f>'Taux de recours'!P104-'Taux de recours'!P103</f>
        <v>-0.92602860334265458</v>
      </c>
      <c r="Q104" s="152">
        <f>'Taux de recours'!Q104-'Taux de recours'!Q103</f>
        <v>-8.8665281889129588E-2</v>
      </c>
      <c r="R104" s="144">
        <f>'Taux de recours'!R104-'Taux de recours'!R103</f>
        <v>9.1229062572066866E-3</v>
      </c>
      <c r="S104" s="156">
        <f>'Taux de recours'!S104-'Taux de recours'!S103</f>
        <v>-0.11667110238707279</v>
      </c>
      <c r="T104" s="156">
        <f>'Taux de recours'!T104-'Taux de recours'!T103</f>
        <v>5.2742924386519618E-2</v>
      </c>
      <c r="U104" s="152">
        <f>'Taux de recours'!U104-'Taux de recours'!U103</f>
        <v>6.9656117419603092E-4</v>
      </c>
      <c r="V104" s="144">
        <f>'Taux de recours'!V104-'Taux de recours'!V103</f>
        <v>-5.2910079757706452E-2</v>
      </c>
      <c r="W104" s="156">
        <f>'Taux de recours'!W104-'Taux de recours'!W103</f>
        <v>0.19129429599138259</v>
      </c>
      <c r="X104" s="156">
        <f>'Taux de recours'!X104-'Taux de recours'!X103</f>
        <v>-0.29803194517385201</v>
      </c>
      <c r="Y104" s="152">
        <f>'Taux de recours'!Y104-'Taux de recours'!Y103</f>
        <v>-0.11564329199181378</v>
      </c>
      <c r="Z104" s="144">
        <f>'Taux de recours'!Z104-'Taux de recours'!Z103</f>
        <v>-1.0530034180625147E-2</v>
      </c>
      <c r="AA104" s="156">
        <f>'Taux de recours'!AA104-'Taux de recours'!AA103</f>
        <v>0.30064229308441348</v>
      </c>
      <c r="AB104" s="156">
        <f>'Taux de recours'!AB104-'Taux de recours'!AB103</f>
        <v>0.10543487270250651</v>
      </c>
      <c r="AC104" s="152">
        <f>'Taux de recours'!AC104-'Taux de recours'!AC103</f>
        <v>-4.3760357956424523E-2</v>
      </c>
      <c r="AD104" s="144">
        <f>'Taux de recours'!AD104-'Taux de recours'!AD103</f>
        <v>-8.7363295599658386E-3</v>
      </c>
      <c r="AE104" s="156">
        <f>'Taux de recours'!AE104-'Taux de recours'!AE103</f>
        <v>-9.4611415430605916E-2</v>
      </c>
      <c r="AF104" s="156">
        <f>'Taux de recours'!AF104-'Taux de recours'!AF103</f>
        <v>7.0417935337125925E-2</v>
      </c>
      <c r="AG104" s="152">
        <f>'Taux de recours'!AG104-'Taux de recours'!AG103</f>
        <v>1.068104431417094E-2</v>
      </c>
      <c r="AH104" s="37" t="str">
        <f t="shared" si="14"/>
        <v>T1 2025</v>
      </c>
      <c r="AI104" s="144">
        <f>'Taux de recours'!B104-'Taux de recours'!B100</f>
        <v>-0.15757153302446003</v>
      </c>
      <c r="AJ104" s="156">
        <f>'Taux de recours'!C104-'Taux de recours'!C100</f>
        <v>-0.40038264683999358</v>
      </c>
      <c r="AK104" s="156">
        <f>'Taux de recours'!D104-'Taux de recours'!D100</f>
        <v>-0.22586315768110143</v>
      </c>
      <c r="AL104" s="152">
        <f>'Taux de recours'!E104-'Taux de recours'!E100</f>
        <v>-0.14126130410336524</v>
      </c>
      <c r="AM104" s="144">
        <f>'Taux de recours'!F104-'Taux de recours'!F100</f>
        <v>-9.6555849307375485E-2</v>
      </c>
      <c r="AN104" s="156">
        <f>'Taux de recours'!G104-'Taux de recours'!G100</f>
        <v>-0.44688864250570859</v>
      </c>
      <c r="AO104" s="156">
        <f>'Taux de recours'!H104-'Taux de recours'!H100</f>
        <v>0.1332600113916147</v>
      </c>
      <c r="AP104" s="152">
        <f>'Taux de recours'!I104-'Taux de recours'!I100</f>
        <v>-9.6070388305126375E-2</v>
      </c>
      <c r="AQ104" s="144">
        <f>'Taux de recours'!J104-'Taux de recours'!J100</f>
        <v>-0.85352750973789426</v>
      </c>
      <c r="AR104" s="156">
        <f>'Taux de recours'!K104-'Taux de recours'!K100</f>
        <v>-4.5311103432280397</v>
      </c>
      <c r="AS104" s="156">
        <f>'Taux de recours'!L104-'Taux de recours'!L100</f>
        <v>4.3356701206931803E-2</v>
      </c>
      <c r="AT104" s="152">
        <f>'Taux de recours'!M104-'Taux de recours'!M100</f>
        <v>-2.6176814449705432E-2</v>
      </c>
      <c r="AU104" s="144">
        <f>'Taux de recours'!N104-'Taux de recours'!N100</f>
        <v>-0.13838226413753851</v>
      </c>
      <c r="AV104" s="156">
        <f>'Taux de recours'!O104-'Taux de recours'!O100</f>
        <v>-0.18364091284660766</v>
      </c>
      <c r="AW104" s="156">
        <f>'Taux de recours'!P104-'Taux de recours'!P100</f>
        <v>-0.41598393542441059</v>
      </c>
      <c r="AX104" s="152">
        <f>'Taux de recours'!Q104-'Taux de recours'!Q100</f>
        <v>-0.14458536143155865</v>
      </c>
      <c r="AY104" s="144">
        <f>'Taux de recours'!R104-'Taux de recours'!R100</f>
        <v>-5.3083410463169445E-2</v>
      </c>
      <c r="AZ104" s="156">
        <f>'Taux de recours'!S104-'Taux de recours'!S100</f>
        <v>3.9410452548484631E-2</v>
      </c>
      <c r="BA104" s="156">
        <f>'Taux de recours'!T104-'Taux de recours'!T100</f>
        <v>0.26020174380469463</v>
      </c>
      <c r="BB104" s="152">
        <f>'Taux de recours'!U104-'Taux de recours'!U100</f>
        <v>-0.13661525417270437</v>
      </c>
      <c r="BC104" s="144">
        <f>'Taux de recours'!V104-'Taux de recours'!V100</f>
        <v>-5.6668000590241796E-2</v>
      </c>
      <c r="BD104" s="156">
        <f>'Taux de recours'!W104-'Taux de recours'!W100</f>
        <v>-0.26840194988692989</v>
      </c>
      <c r="BE104" s="156">
        <f>'Taux de recours'!X104-'Taux de recours'!X100</f>
        <v>0.25594370089702601</v>
      </c>
      <c r="BF104" s="152">
        <f>'Taux de recours'!Y104-'Taux de recours'!Y100</f>
        <v>-5.5459809933365189E-2</v>
      </c>
      <c r="BG104" s="144">
        <f>'Taux de recours'!Z104-'Taux de recours'!Z100</f>
        <v>-0.23219924584653406</v>
      </c>
      <c r="BH104" s="156">
        <f>'Taux de recours'!AA104-'Taux de recours'!AA100</f>
        <v>-9.9592278570566961E-2</v>
      </c>
      <c r="BI104" s="156">
        <f>'Taux de recours'!AB104-'Taux de recours'!AB100</f>
        <v>-0.47790899551493915</v>
      </c>
      <c r="BJ104" s="152">
        <f>'Taux de recours'!AC104-'Taux de recours'!AC100</f>
        <v>-0.35187987155550005</v>
      </c>
      <c r="BK104" s="144">
        <f>'Taux de recours'!AD104-'Taux de recours'!AD100</f>
        <v>0.10600069902209874</v>
      </c>
      <c r="BL104" s="156">
        <f>'Taux de recours'!AE104-'Taux de recours'!AE100</f>
        <v>-0.30991526231323174</v>
      </c>
      <c r="BM104" s="156">
        <f>'Taux de recours'!AF104-'Taux de recours'!AF100</f>
        <v>0.60549185792735738</v>
      </c>
      <c r="BN104" s="152">
        <f>'Taux de recours'!AG104-'Taux de recours'!AG100</f>
        <v>0.21896588523984706</v>
      </c>
    </row>
  </sheetData>
  <mergeCells count="16">
    <mergeCell ref="AY9:BB9"/>
    <mergeCell ref="BC9:BF9"/>
    <mergeCell ref="BG9:BJ9"/>
    <mergeCell ref="BK9:BN9"/>
    <mergeCell ref="Z9:AC9"/>
    <mergeCell ref="AD9:AG9"/>
    <mergeCell ref="AI9:AL9"/>
    <mergeCell ref="AM9:AP9"/>
    <mergeCell ref="AQ9:AT9"/>
    <mergeCell ref="AU9:AX9"/>
    <mergeCell ref="V9:Y9"/>
    <mergeCell ref="B9:E9"/>
    <mergeCell ref="F9:I9"/>
    <mergeCell ref="J9:M9"/>
    <mergeCell ref="N9:Q9"/>
    <mergeCell ref="R9:U9"/>
  </mergeCells>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82"/>
  <sheetViews>
    <sheetView zoomScaleNormal="100" workbookViewId="0">
      <pane xSplit="1" ySplit="10" topLeftCell="B83" activePane="bottomRight" state="frozen"/>
      <selection activeCell="AV114" sqref="A1:XFD1048576"/>
      <selection pane="topRight" activeCell="AV114" sqref="A1:XFD1048576"/>
      <selection pane="bottomLeft" activeCell="AV114" sqref="A1:XFD1048576"/>
      <selection pane="bottomRight" activeCell="AV11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35</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138</v>
      </c>
      <c r="B11" s="59">
        <v>3253.321492347</v>
      </c>
      <c r="C11" s="74">
        <v>12.076054057</v>
      </c>
      <c r="D11" s="74">
        <v>790.99473877900004</v>
      </c>
      <c r="E11" s="60">
        <v>86.522120942000001</v>
      </c>
      <c r="F11" s="61">
        <v>118.847806046</v>
      </c>
      <c r="G11" s="61">
        <v>117.821059418</v>
      </c>
      <c r="H11" s="61">
        <v>52.156456239000001</v>
      </c>
      <c r="I11" s="62">
        <v>415.64729613399999</v>
      </c>
      <c r="J11" s="74">
        <v>1526.142073534</v>
      </c>
      <c r="K11" s="74">
        <v>874.90337648299999</v>
      </c>
      <c r="L11" s="60">
        <v>297.24669321699997</v>
      </c>
      <c r="M11" s="61">
        <v>167.55839969600001</v>
      </c>
      <c r="N11" s="61">
        <v>36.567638428000002</v>
      </c>
      <c r="O11" s="61">
        <v>17.935186698999999</v>
      </c>
      <c r="P11" s="61">
        <v>61.153730430000003</v>
      </c>
      <c r="Q11" s="61">
        <v>25.858422295</v>
      </c>
      <c r="R11" s="61">
        <v>232.244859483</v>
      </c>
      <c r="S11" s="63">
        <v>36.338446234999999</v>
      </c>
      <c r="T11" s="162">
        <v>49.205249494</v>
      </c>
      <c r="U11" s="52">
        <v>3322.9009030496668</v>
      </c>
      <c r="V11" s="52">
        <v>20.756255533666664</v>
      </c>
      <c r="W11" s="52">
        <v>796.72830977266676</v>
      </c>
      <c r="X11" s="121">
        <v>88.811116791666677</v>
      </c>
      <c r="Y11" s="121">
        <v>132.65186948866665</v>
      </c>
      <c r="Z11" s="121">
        <v>88.855756103666678</v>
      </c>
      <c r="AA11" s="121">
        <v>36.018970641333333</v>
      </c>
      <c r="AB11" s="121">
        <v>450.39059674733335</v>
      </c>
      <c r="AC11" s="52">
        <v>1564.3832901879998</v>
      </c>
      <c r="AD11" s="52">
        <v>881.86491243133344</v>
      </c>
      <c r="AE11" s="121">
        <v>325.64000195</v>
      </c>
      <c r="AF11" s="121">
        <v>162.34374309400002</v>
      </c>
      <c r="AG11" s="121">
        <v>49.22809865833333</v>
      </c>
      <c r="AH11" s="121">
        <v>21.894141522666668</v>
      </c>
      <c r="AI11" s="121">
        <v>64.497947499000006</v>
      </c>
      <c r="AJ11" s="121">
        <v>30.519312529999997</v>
      </c>
      <c r="AK11" s="121">
        <v>203.39052720133336</v>
      </c>
      <c r="AL11" s="121">
        <v>24.351139975999999</v>
      </c>
      <c r="AM11" s="52">
        <v>59.168135124000003</v>
      </c>
      <c r="AN11" s="53">
        <v>23036.326950308001</v>
      </c>
      <c r="AO11" s="53">
        <v>162.01951129599999</v>
      </c>
      <c r="AP11" s="53">
        <v>4380.5515658490003</v>
      </c>
      <c r="AQ11" s="122">
        <v>539.36971209499995</v>
      </c>
      <c r="AR11" s="122">
        <v>1025.2541681329999</v>
      </c>
      <c r="AS11" s="122">
        <v>441.967917183</v>
      </c>
      <c r="AT11" s="122">
        <v>121.36606862799999</v>
      </c>
      <c r="AU11" s="122">
        <v>2252.5936998100001</v>
      </c>
      <c r="AV11" s="53">
        <v>8679.9988645800004</v>
      </c>
      <c r="AW11" s="53">
        <v>8848.1527834530025</v>
      </c>
      <c r="AX11" s="122">
        <v>4029.0778745020002</v>
      </c>
      <c r="AY11" s="122">
        <v>1639.1524334659998</v>
      </c>
      <c r="AZ11" s="122">
        <v>461.73160093000001</v>
      </c>
      <c r="BA11" s="122">
        <v>157.84162673899999</v>
      </c>
      <c r="BB11" s="122">
        <v>571.57979288000001</v>
      </c>
      <c r="BC11" s="122">
        <v>179.07075874399999</v>
      </c>
      <c r="BD11" s="122">
        <v>1516.3223209950002</v>
      </c>
      <c r="BE11" s="122">
        <v>293.37637519700002</v>
      </c>
      <c r="BF11" s="53">
        <v>965.60422513000003</v>
      </c>
    </row>
    <row r="12" spans="1:58" s="29" customFormat="1" x14ac:dyDescent="0.25">
      <c r="A12" s="37" t="s">
        <v>139</v>
      </c>
      <c r="B12" s="59">
        <v>3566.3041665290002</v>
      </c>
      <c r="C12" s="74">
        <v>6.6886368740000002</v>
      </c>
      <c r="D12" s="74">
        <v>924.265583053</v>
      </c>
      <c r="E12" s="60">
        <v>78.972303921000005</v>
      </c>
      <c r="F12" s="61">
        <v>141.082821327</v>
      </c>
      <c r="G12" s="61">
        <v>152.67215855500001</v>
      </c>
      <c r="H12" s="61">
        <v>21.604550739</v>
      </c>
      <c r="I12" s="62">
        <v>529.93374851099998</v>
      </c>
      <c r="J12" s="74">
        <v>1529.6358942459999</v>
      </c>
      <c r="K12" s="74">
        <v>1042.944086212</v>
      </c>
      <c r="L12" s="60">
        <v>367.80025960500001</v>
      </c>
      <c r="M12" s="61">
        <v>216.546158499</v>
      </c>
      <c r="N12" s="61">
        <v>24.584446835000001</v>
      </c>
      <c r="O12" s="61">
        <v>84.530074178999996</v>
      </c>
      <c r="P12" s="61">
        <v>34.731663628</v>
      </c>
      <c r="Q12" s="61">
        <v>30.650079635000001</v>
      </c>
      <c r="R12" s="61">
        <v>255.62400617399999</v>
      </c>
      <c r="S12" s="63">
        <v>28.477397657000001</v>
      </c>
      <c r="T12" s="162">
        <v>62.769966144000001</v>
      </c>
      <c r="U12" s="52">
        <v>3616.5083310633331</v>
      </c>
      <c r="V12" s="52">
        <v>14.962183043000001</v>
      </c>
      <c r="W12" s="52">
        <v>890.85046966199991</v>
      </c>
      <c r="X12" s="121">
        <v>88.288321271333345</v>
      </c>
      <c r="Y12" s="121">
        <v>144.91813107900001</v>
      </c>
      <c r="Z12" s="121">
        <v>126.68892059900001</v>
      </c>
      <c r="AA12" s="121">
        <v>39.286867522000001</v>
      </c>
      <c r="AB12" s="121">
        <v>491.66822919066664</v>
      </c>
      <c r="AC12" s="52">
        <v>1563.9101096826669</v>
      </c>
      <c r="AD12" s="52">
        <v>1080.6205194256668</v>
      </c>
      <c r="AE12" s="121">
        <v>437.86597450166664</v>
      </c>
      <c r="AF12" s="121">
        <v>200.36272325900003</v>
      </c>
      <c r="AG12" s="121">
        <v>36.727131253333333</v>
      </c>
      <c r="AH12" s="121">
        <v>57.956972996333342</v>
      </c>
      <c r="AI12" s="121">
        <v>45.772297369999997</v>
      </c>
      <c r="AJ12" s="121">
        <v>40.822279902666672</v>
      </c>
      <c r="AK12" s="121">
        <v>227.44591576899998</v>
      </c>
      <c r="AL12" s="121">
        <v>33.66722437366667</v>
      </c>
      <c r="AM12" s="52">
        <v>66.165049249999996</v>
      </c>
      <c r="AN12" s="53">
        <v>25685.779167657001</v>
      </c>
      <c r="AO12" s="53">
        <v>107.095885536</v>
      </c>
      <c r="AP12" s="53">
        <v>5187.0647890279997</v>
      </c>
      <c r="AQ12" s="122">
        <v>661.58157019800001</v>
      </c>
      <c r="AR12" s="122">
        <v>1087.0822405829999</v>
      </c>
      <c r="AS12" s="122">
        <v>650.36604473200009</v>
      </c>
      <c r="AT12" s="122">
        <v>219.61440970500001</v>
      </c>
      <c r="AU12" s="122">
        <v>2568.4205238099998</v>
      </c>
      <c r="AV12" s="53">
        <v>9217.1563162999992</v>
      </c>
      <c r="AW12" s="53">
        <v>10173.695569568001</v>
      </c>
      <c r="AX12" s="122">
        <v>4575.2951704450006</v>
      </c>
      <c r="AY12" s="122">
        <v>1820.4562545220001</v>
      </c>
      <c r="AZ12" s="122">
        <v>489.28384236700003</v>
      </c>
      <c r="BA12" s="122">
        <v>252.79657835</v>
      </c>
      <c r="BB12" s="122">
        <v>568.75908545499999</v>
      </c>
      <c r="BC12" s="122">
        <v>421.26043927600006</v>
      </c>
      <c r="BD12" s="122">
        <v>1665.6631499680002</v>
      </c>
      <c r="BE12" s="122">
        <v>380.18104918500001</v>
      </c>
      <c r="BF12" s="53">
        <v>1000.766607225</v>
      </c>
    </row>
    <row r="13" spans="1:58" s="29" customFormat="1" x14ac:dyDescent="0.25">
      <c r="A13" s="37" t="s">
        <v>140</v>
      </c>
      <c r="B13" s="59">
        <v>3763.1259085350002</v>
      </c>
      <c r="C13" s="74">
        <v>11.831734605999999</v>
      </c>
      <c r="D13" s="74">
        <v>867.40637862899996</v>
      </c>
      <c r="E13" s="60">
        <v>71.876639866000005</v>
      </c>
      <c r="F13" s="61">
        <v>149.26411880399999</v>
      </c>
      <c r="G13" s="61">
        <v>135.020651345</v>
      </c>
      <c r="H13" s="61">
        <v>31.600577974</v>
      </c>
      <c r="I13" s="62">
        <v>479.64439063999998</v>
      </c>
      <c r="J13" s="74">
        <v>1818.28342836</v>
      </c>
      <c r="K13" s="74">
        <v>1016.593034495</v>
      </c>
      <c r="L13" s="60">
        <v>435.33016697099998</v>
      </c>
      <c r="M13" s="61">
        <v>158.274608323</v>
      </c>
      <c r="N13" s="61">
        <v>43.189017159999999</v>
      </c>
      <c r="O13" s="61">
        <v>56.547894477</v>
      </c>
      <c r="P13" s="61">
        <v>33.124400305999998</v>
      </c>
      <c r="Q13" s="61">
        <v>29.351145468999999</v>
      </c>
      <c r="R13" s="61">
        <v>222.01753398899999</v>
      </c>
      <c r="S13" s="63">
        <v>38.758267799999999</v>
      </c>
      <c r="T13" s="162">
        <v>49.011332445000001</v>
      </c>
      <c r="U13" s="52">
        <v>3660.7738792356668</v>
      </c>
      <c r="V13" s="52">
        <v>11.570463351666668</v>
      </c>
      <c r="W13" s="52">
        <v>935.02757177133333</v>
      </c>
      <c r="X13" s="121">
        <v>79.960602275333329</v>
      </c>
      <c r="Y13" s="121">
        <v>155.02580008300001</v>
      </c>
      <c r="Z13" s="121">
        <v>134.93119283733333</v>
      </c>
      <c r="AA13" s="121">
        <v>37.884854847999996</v>
      </c>
      <c r="AB13" s="121">
        <v>527.22512172766665</v>
      </c>
      <c r="AC13" s="52">
        <v>1620.7634375423333</v>
      </c>
      <c r="AD13" s="52">
        <v>1025.2978732226668</v>
      </c>
      <c r="AE13" s="121">
        <v>408.06663892899996</v>
      </c>
      <c r="AF13" s="121">
        <v>147.91074883166667</v>
      </c>
      <c r="AG13" s="121">
        <v>36.943854915666662</v>
      </c>
      <c r="AH13" s="121">
        <v>60.983344182666663</v>
      </c>
      <c r="AI13" s="121">
        <v>42.243851669333338</v>
      </c>
      <c r="AJ13" s="121">
        <v>27.195589989666662</v>
      </c>
      <c r="AK13" s="121">
        <v>265.78278167133334</v>
      </c>
      <c r="AL13" s="121">
        <v>36.171063033333333</v>
      </c>
      <c r="AM13" s="52">
        <v>68.114533347666665</v>
      </c>
      <c r="AN13" s="53">
        <v>25018.996947216001</v>
      </c>
      <c r="AO13" s="53">
        <v>108.86718110300001</v>
      </c>
      <c r="AP13" s="53">
        <v>5435.2956465589996</v>
      </c>
      <c r="AQ13" s="122">
        <v>595.440445286</v>
      </c>
      <c r="AR13" s="122">
        <v>1279.1011157859998</v>
      </c>
      <c r="AS13" s="122">
        <v>584.97241278599995</v>
      </c>
      <c r="AT13" s="122">
        <v>153.489900565</v>
      </c>
      <c r="AU13" s="122">
        <v>2822.291772136</v>
      </c>
      <c r="AV13" s="53">
        <v>8921.1771978750003</v>
      </c>
      <c r="AW13" s="53">
        <v>9547.1604118119994</v>
      </c>
      <c r="AX13" s="122">
        <v>4513.2076574339999</v>
      </c>
      <c r="AY13" s="122">
        <v>1412.3382770419998</v>
      </c>
      <c r="AZ13" s="122">
        <v>343.24648982500003</v>
      </c>
      <c r="BA13" s="122">
        <v>243.63713676</v>
      </c>
      <c r="BB13" s="122">
        <v>382.22671366500003</v>
      </c>
      <c r="BC13" s="122">
        <v>138.21276519599999</v>
      </c>
      <c r="BD13" s="122">
        <v>2096.467646219</v>
      </c>
      <c r="BE13" s="122">
        <v>417.82372567100003</v>
      </c>
      <c r="BF13" s="53">
        <v>1006.496509867</v>
      </c>
    </row>
    <row r="14" spans="1:58" s="105" customFormat="1" x14ac:dyDescent="0.25">
      <c r="A14" s="98" t="s">
        <v>141</v>
      </c>
      <c r="B14" s="99">
        <v>3639.7499775840006</v>
      </c>
      <c r="C14" s="100">
        <v>6.6364754970000002</v>
      </c>
      <c r="D14" s="100">
        <v>886.95849801400004</v>
      </c>
      <c r="E14" s="101">
        <v>75.736273269999998</v>
      </c>
      <c r="F14" s="102">
        <v>145.68719742900001</v>
      </c>
      <c r="G14" s="102">
        <v>106.634160782</v>
      </c>
      <c r="H14" s="102">
        <v>36.480107636</v>
      </c>
      <c r="I14" s="103">
        <v>522.42075889700004</v>
      </c>
      <c r="J14" s="100">
        <v>1643.3666037739999</v>
      </c>
      <c r="K14" s="100">
        <v>1043.4219741410002</v>
      </c>
      <c r="L14" s="101">
        <v>483.76463854500003</v>
      </c>
      <c r="M14" s="102">
        <v>174.249707892</v>
      </c>
      <c r="N14" s="102">
        <v>50.058826959000001</v>
      </c>
      <c r="O14" s="102">
        <v>51.388138711000003</v>
      </c>
      <c r="P14" s="102">
        <v>41.897220603000001</v>
      </c>
      <c r="Q14" s="102">
        <v>30.657527061</v>
      </c>
      <c r="R14" s="102">
        <v>168.353898765</v>
      </c>
      <c r="S14" s="104">
        <v>43.052015605000001</v>
      </c>
      <c r="T14" s="163">
        <v>59.366426158000003</v>
      </c>
      <c r="U14" s="100">
        <v>3722.578048279333</v>
      </c>
      <c r="V14" s="100">
        <v>10.97967429</v>
      </c>
      <c r="W14" s="100">
        <v>900.16151007566657</v>
      </c>
      <c r="X14" s="120">
        <v>81.824122762333332</v>
      </c>
      <c r="Y14" s="120">
        <v>151.77356181466666</v>
      </c>
      <c r="Z14" s="120">
        <v>138.52151396033335</v>
      </c>
      <c r="AA14" s="120">
        <v>29.596227777333336</v>
      </c>
      <c r="AB14" s="120">
        <v>498.44608376099995</v>
      </c>
      <c r="AC14" s="100">
        <v>1708.1901187136666</v>
      </c>
      <c r="AD14" s="100">
        <v>1020.2363246063333</v>
      </c>
      <c r="AE14" s="120">
        <v>438.72093195100001</v>
      </c>
      <c r="AF14" s="120">
        <v>182.96982589133333</v>
      </c>
      <c r="AG14" s="120">
        <v>48.690522433000005</v>
      </c>
      <c r="AH14" s="120">
        <v>43.787829139666663</v>
      </c>
      <c r="AI14" s="120">
        <v>32.26076557066667</v>
      </c>
      <c r="AJ14" s="120">
        <v>32.790694914999996</v>
      </c>
      <c r="AK14" s="120">
        <v>195.90862586599999</v>
      </c>
      <c r="AL14" s="120">
        <v>45.107128839666665</v>
      </c>
      <c r="AM14" s="100">
        <v>83.010420593666666</v>
      </c>
      <c r="AN14" s="100">
        <v>24131.045980232997</v>
      </c>
      <c r="AO14" s="100">
        <v>133.08693580799999</v>
      </c>
      <c r="AP14" s="100">
        <v>5218.7322374539999</v>
      </c>
      <c r="AQ14" s="120">
        <v>604.984404273</v>
      </c>
      <c r="AR14" s="120">
        <v>1164.087840184</v>
      </c>
      <c r="AS14" s="120">
        <v>584.96039581000002</v>
      </c>
      <c r="AT14" s="120">
        <v>132.35781649899999</v>
      </c>
      <c r="AU14" s="120">
        <v>2732.3417806880002</v>
      </c>
      <c r="AV14" s="100">
        <v>9026.7669616109997</v>
      </c>
      <c r="AW14" s="100">
        <v>8757.5208457850003</v>
      </c>
      <c r="AX14" s="120">
        <v>3581.9900154739998</v>
      </c>
      <c r="AY14" s="120">
        <v>1582.900595827</v>
      </c>
      <c r="AZ14" s="120">
        <v>467.622317404</v>
      </c>
      <c r="BA14" s="120">
        <v>147.21299970600001</v>
      </c>
      <c r="BB14" s="120">
        <v>374.15933324100001</v>
      </c>
      <c r="BC14" s="120">
        <v>554.46883927600004</v>
      </c>
      <c r="BD14" s="120">
        <v>1610.9825323680002</v>
      </c>
      <c r="BE14" s="120">
        <v>438.184212489</v>
      </c>
      <c r="BF14" s="100">
        <v>994.93899957500003</v>
      </c>
    </row>
    <row r="15" spans="1:58" s="29" customFormat="1" x14ac:dyDescent="0.25">
      <c r="A15" s="37" t="s">
        <v>142</v>
      </c>
      <c r="B15" s="59">
        <v>3817.6165915680003</v>
      </c>
      <c r="C15" s="74">
        <v>15.201798022</v>
      </c>
      <c r="D15" s="74">
        <v>868.30601738600012</v>
      </c>
      <c r="E15" s="60">
        <v>84.737749520999998</v>
      </c>
      <c r="F15" s="61">
        <v>160.79881448200001</v>
      </c>
      <c r="G15" s="61">
        <v>111.95343250099999</v>
      </c>
      <c r="H15" s="61">
        <v>27.563576973</v>
      </c>
      <c r="I15" s="62">
        <v>483.25244390900002</v>
      </c>
      <c r="J15" s="74">
        <v>1723.7250815560001</v>
      </c>
      <c r="K15" s="74">
        <v>1157.173564859</v>
      </c>
      <c r="L15" s="60">
        <v>496.43230933299998</v>
      </c>
      <c r="M15" s="61">
        <v>225.97650259900001</v>
      </c>
      <c r="N15" s="61">
        <v>35.191185453000003</v>
      </c>
      <c r="O15" s="61">
        <v>41.350124925999999</v>
      </c>
      <c r="P15" s="61">
        <v>36.838991493999998</v>
      </c>
      <c r="Q15" s="61">
        <v>45.730205636999997</v>
      </c>
      <c r="R15" s="61">
        <v>209.77798850900001</v>
      </c>
      <c r="S15" s="63">
        <v>65.876256908000002</v>
      </c>
      <c r="T15" s="162">
        <v>53.210129745000003</v>
      </c>
      <c r="U15" s="52">
        <v>3884.880765329</v>
      </c>
      <c r="V15" s="52">
        <v>12.835580028666667</v>
      </c>
      <c r="W15" s="52">
        <v>916.17409415566669</v>
      </c>
      <c r="X15" s="121">
        <v>75.254049914333336</v>
      </c>
      <c r="Y15" s="121">
        <v>159.92915788833332</v>
      </c>
      <c r="Z15" s="121">
        <v>131.808796008</v>
      </c>
      <c r="AA15" s="121">
        <v>33.032715622333335</v>
      </c>
      <c r="AB15" s="121">
        <v>516.14937472266672</v>
      </c>
      <c r="AC15" s="52">
        <v>1757.1882337103334</v>
      </c>
      <c r="AD15" s="52">
        <v>1140.84502264</v>
      </c>
      <c r="AE15" s="121">
        <v>513.67587542133333</v>
      </c>
      <c r="AF15" s="121">
        <v>190.74703253466669</v>
      </c>
      <c r="AG15" s="121">
        <v>43.331386158000008</v>
      </c>
      <c r="AH15" s="121">
        <v>36.909706572666664</v>
      </c>
      <c r="AI15" s="121">
        <v>40.66362916166667</v>
      </c>
      <c r="AJ15" s="121">
        <v>41.580237718666666</v>
      </c>
      <c r="AK15" s="121">
        <v>212.70930606666664</v>
      </c>
      <c r="AL15" s="121">
        <v>61.227849006333336</v>
      </c>
      <c r="AM15" s="52">
        <v>57.837834794333332</v>
      </c>
      <c r="AN15" s="53">
        <v>25696.418816276</v>
      </c>
      <c r="AO15" s="53">
        <v>116.36652594899999</v>
      </c>
      <c r="AP15" s="53">
        <v>4691.3511130050001</v>
      </c>
      <c r="AQ15" s="122">
        <v>486.51059084799999</v>
      </c>
      <c r="AR15" s="122">
        <v>979.334393589</v>
      </c>
      <c r="AS15" s="122">
        <v>530.92451057400001</v>
      </c>
      <c r="AT15" s="122">
        <v>153.43031911700001</v>
      </c>
      <c r="AU15" s="122">
        <v>2541.151298877</v>
      </c>
      <c r="AV15" s="53">
        <v>8535.0694872659988</v>
      </c>
      <c r="AW15" s="53">
        <v>11289.431745299004</v>
      </c>
      <c r="AX15" s="122">
        <v>6108.2671904630006</v>
      </c>
      <c r="AY15" s="122">
        <v>1563.132455874</v>
      </c>
      <c r="AZ15" s="122">
        <v>417.53791802399996</v>
      </c>
      <c r="BA15" s="122">
        <v>128.942176749</v>
      </c>
      <c r="BB15" s="122">
        <v>365.19427051399998</v>
      </c>
      <c r="BC15" s="122">
        <v>356.16362953300001</v>
      </c>
      <c r="BD15" s="122">
        <v>1789.9371052820002</v>
      </c>
      <c r="BE15" s="122">
        <v>560.25699886000007</v>
      </c>
      <c r="BF15" s="53">
        <v>1064.1999447569999</v>
      </c>
    </row>
    <row r="16" spans="1:58" s="29" customFormat="1" x14ac:dyDescent="0.25">
      <c r="A16" s="37" t="s">
        <v>143</v>
      </c>
      <c r="B16" s="59">
        <v>3546.0540036820003</v>
      </c>
      <c r="C16" s="74">
        <v>21.686712865000001</v>
      </c>
      <c r="D16" s="74">
        <v>774.203730597</v>
      </c>
      <c r="E16" s="60">
        <v>80.382944162000001</v>
      </c>
      <c r="F16" s="61">
        <v>165.62411857500001</v>
      </c>
      <c r="G16" s="61">
        <v>62.700307117000001</v>
      </c>
      <c r="H16" s="61">
        <v>35.724593589999998</v>
      </c>
      <c r="I16" s="62">
        <v>429.77176715299998</v>
      </c>
      <c r="J16" s="74">
        <v>1610.1459364499999</v>
      </c>
      <c r="K16" s="74">
        <v>1089.804884614</v>
      </c>
      <c r="L16" s="60">
        <v>420.21748703999998</v>
      </c>
      <c r="M16" s="61">
        <v>235.00347654399999</v>
      </c>
      <c r="N16" s="61">
        <v>29.408122278</v>
      </c>
      <c r="O16" s="61">
        <v>45.214800339</v>
      </c>
      <c r="P16" s="61">
        <v>36.172339710999999</v>
      </c>
      <c r="Q16" s="61">
        <v>38.503023392000003</v>
      </c>
      <c r="R16" s="61">
        <v>225.689493677</v>
      </c>
      <c r="S16" s="63">
        <v>59.596141633000002</v>
      </c>
      <c r="T16" s="162">
        <v>50.212739155999998</v>
      </c>
      <c r="U16" s="52">
        <v>3937.7715641580003</v>
      </c>
      <c r="V16" s="52">
        <v>17.869608505666665</v>
      </c>
      <c r="W16" s="52">
        <v>808.36643528366676</v>
      </c>
      <c r="X16" s="121">
        <v>78.295460304000002</v>
      </c>
      <c r="Y16" s="121">
        <v>165.57351588833333</v>
      </c>
      <c r="Z16" s="121">
        <v>85.871036491333328</v>
      </c>
      <c r="AA16" s="121">
        <v>35.316253432333333</v>
      </c>
      <c r="AB16" s="121">
        <v>443.31016916766663</v>
      </c>
      <c r="AC16" s="52">
        <v>1856.4087573086665</v>
      </c>
      <c r="AD16" s="52">
        <v>1195.7297907363334</v>
      </c>
      <c r="AE16" s="121">
        <v>457.55600337333334</v>
      </c>
      <c r="AF16" s="121">
        <v>254.51399842633336</v>
      </c>
      <c r="AG16" s="121">
        <v>44.67786130066667</v>
      </c>
      <c r="AH16" s="121">
        <v>48.631600393000006</v>
      </c>
      <c r="AI16" s="121">
        <v>53.270144719000001</v>
      </c>
      <c r="AJ16" s="121">
        <v>41.45297884433333</v>
      </c>
      <c r="AK16" s="121">
        <v>229.18815375599999</v>
      </c>
      <c r="AL16" s="121">
        <v>66.439049923666673</v>
      </c>
      <c r="AM16" s="52">
        <v>59.396972323666667</v>
      </c>
      <c r="AN16" s="53">
        <v>25825.895285604001</v>
      </c>
      <c r="AO16" s="53">
        <v>136.34538078200001</v>
      </c>
      <c r="AP16" s="53">
        <v>3829.971240374</v>
      </c>
      <c r="AQ16" s="122">
        <v>499.30901311799994</v>
      </c>
      <c r="AR16" s="122">
        <v>1081.813836859</v>
      </c>
      <c r="AS16" s="122">
        <v>383.64147491799997</v>
      </c>
      <c r="AT16" s="122">
        <v>82.200124130000006</v>
      </c>
      <c r="AU16" s="122">
        <v>1783.006791349</v>
      </c>
      <c r="AV16" s="53">
        <v>9669.5569237870004</v>
      </c>
      <c r="AW16" s="53">
        <v>10997.126783935999</v>
      </c>
      <c r="AX16" s="122">
        <v>5243.4300592469999</v>
      </c>
      <c r="AY16" s="122">
        <v>1711.7367854849999</v>
      </c>
      <c r="AZ16" s="122">
        <v>571.14362580700003</v>
      </c>
      <c r="BA16" s="122">
        <v>163.070692299</v>
      </c>
      <c r="BB16" s="122">
        <v>414.05742749500001</v>
      </c>
      <c r="BC16" s="122">
        <v>410.33713124799999</v>
      </c>
      <c r="BD16" s="122">
        <v>1804.841233698</v>
      </c>
      <c r="BE16" s="122">
        <v>678.50982865699996</v>
      </c>
      <c r="BF16" s="53">
        <v>1192.8949567249999</v>
      </c>
    </row>
    <row r="17" spans="1:58" s="29" customFormat="1" x14ac:dyDescent="0.25">
      <c r="A17" s="37" t="s">
        <v>144</v>
      </c>
      <c r="B17" s="59">
        <v>3955.7151459750003</v>
      </c>
      <c r="C17" s="74">
        <v>33.019763441999999</v>
      </c>
      <c r="D17" s="74">
        <v>828.57967863600004</v>
      </c>
      <c r="E17" s="60">
        <v>85.266856032000007</v>
      </c>
      <c r="F17" s="61">
        <v>174.25212094599999</v>
      </c>
      <c r="G17" s="61">
        <v>50.636174228999998</v>
      </c>
      <c r="H17" s="61">
        <v>44.734965954000003</v>
      </c>
      <c r="I17" s="62">
        <v>473.689561475</v>
      </c>
      <c r="J17" s="74">
        <v>1926.639593651</v>
      </c>
      <c r="K17" s="74">
        <v>1106.6582274499999</v>
      </c>
      <c r="L17" s="60">
        <v>464.52158922699999</v>
      </c>
      <c r="M17" s="61">
        <v>205.97650491300001</v>
      </c>
      <c r="N17" s="61">
        <v>42.258369596000001</v>
      </c>
      <c r="O17" s="61">
        <v>17.967571527</v>
      </c>
      <c r="P17" s="61">
        <v>38.833757673999997</v>
      </c>
      <c r="Q17" s="61">
        <v>43.121307772000002</v>
      </c>
      <c r="R17" s="61">
        <v>248.62025365400001</v>
      </c>
      <c r="S17" s="63">
        <v>45.358873086999999</v>
      </c>
      <c r="T17" s="162">
        <v>60.817882795999999</v>
      </c>
      <c r="U17" s="52">
        <v>3963.7351727683331</v>
      </c>
      <c r="V17" s="52">
        <v>25.282975935</v>
      </c>
      <c r="W17" s="52">
        <v>825.14805979433334</v>
      </c>
      <c r="X17" s="121">
        <v>94.28207573233334</v>
      </c>
      <c r="Y17" s="121">
        <v>163.72995762433334</v>
      </c>
      <c r="Z17" s="121">
        <v>64.876431621999998</v>
      </c>
      <c r="AA17" s="121">
        <v>37.631218140000001</v>
      </c>
      <c r="AB17" s="121">
        <v>464.62837667566669</v>
      </c>
      <c r="AC17" s="52">
        <v>1887.9408204600002</v>
      </c>
      <c r="AD17" s="52">
        <v>1157.6674940770001</v>
      </c>
      <c r="AE17" s="121">
        <v>491.22386242766669</v>
      </c>
      <c r="AF17" s="121">
        <v>219.8592727066667</v>
      </c>
      <c r="AG17" s="121">
        <v>51.570686669666664</v>
      </c>
      <c r="AH17" s="121">
        <v>24.733992603666668</v>
      </c>
      <c r="AI17" s="121">
        <v>33.26474369866667</v>
      </c>
      <c r="AJ17" s="121">
        <v>46.038909984333337</v>
      </c>
      <c r="AK17" s="121">
        <v>246.50689908966669</v>
      </c>
      <c r="AL17" s="121">
        <v>44.469126896666666</v>
      </c>
      <c r="AM17" s="52">
        <v>67.695822501999999</v>
      </c>
      <c r="AN17" s="53">
        <v>25752.214186866993</v>
      </c>
      <c r="AO17" s="53">
        <v>214.335434822</v>
      </c>
      <c r="AP17" s="53">
        <v>4163.3592895559996</v>
      </c>
      <c r="AQ17" s="122">
        <v>645.68039540300003</v>
      </c>
      <c r="AR17" s="122">
        <v>985.57692442300004</v>
      </c>
      <c r="AS17" s="122">
        <v>251.04277640800001</v>
      </c>
      <c r="AT17" s="122">
        <v>138.27057634900001</v>
      </c>
      <c r="AU17" s="122">
        <v>2142.788616973</v>
      </c>
      <c r="AV17" s="53">
        <v>9481.2758974829994</v>
      </c>
      <c r="AW17" s="53">
        <v>10872.583496497999</v>
      </c>
      <c r="AX17" s="122">
        <v>5491.6701234049997</v>
      </c>
      <c r="AY17" s="122">
        <v>1673.9969848000001</v>
      </c>
      <c r="AZ17" s="122">
        <v>525.05422004800005</v>
      </c>
      <c r="BA17" s="122">
        <v>127.57758514</v>
      </c>
      <c r="BB17" s="122">
        <v>225.02082127900002</v>
      </c>
      <c r="BC17" s="122">
        <v>461.60302601300003</v>
      </c>
      <c r="BD17" s="122">
        <v>1867.634725609</v>
      </c>
      <c r="BE17" s="122">
        <v>500.02601020399999</v>
      </c>
      <c r="BF17" s="53">
        <v>1020.660068508</v>
      </c>
    </row>
    <row r="18" spans="1:58" s="105" customFormat="1" x14ac:dyDescent="0.25">
      <c r="A18" s="98" t="s">
        <v>145</v>
      </c>
      <c r="B18" s="99">
        <v>4038.5905621020001</v>
      </c>
      <c r="C18" s="100">
        <v>40.577013426000001</v>
      </c>
      <c r="D18" s="100">
        <v>785.07261342899994</v>
      </c>
      <c r="E18" s="101">
        <v>94.150387696999999</v>
      </c>
      <c r="F18" s="102">
        <v>171.07017792799999</v>
      </c>
      <c r="G18" s="102">
        <v>53.340203887000001</v>
      </c>
      <c r="H18" s="102">
        <v>47.064885781999998</v>
      </c>
      <c r="I18" s="103">
        <v>419.44695813499999</v>
      </c>
      <c r="J18" s="100">
        <v>1881.1323859500001</v>
      </c>
      <c r="K18" s="100">
        <v>1253.5439288700002</v>
      </c>
      <c r="L18" s="101">
        <v>451.08694282099998</v>
      </c>
      <c r="M18" s="102">
        <v>248.86554345900001</v>
      </c>
      <c r="N18" s="102">
        <v>55.497499357000002</v>
      </c>
      <c r="O18" s="102">
        <v>20.100870652000001</v>
      </c>
      <c r="P18" s="102">
        <v>148.97059497399999</v>
      </c>
      <c r="Q18" s="102">
        <v>35.460318629</v>
      </c>
      <c r="R18" s="102">
        <v>251.81358374300001</v>
      </c>
      <c r="S18" s="104">
        <v>41.748575234999997</v>
      </c>
      <c r="T18" s="163">
        <v>78.264620426999997</v>
      </c>
      <c r="U18" s="100">
        <v>3990.5694038796669</v>
      </c>
      <c r="V18" s="100">
        <v>35.327109457666666</v>
      </c>
      <c r="W18" s="100">
        <v>761.64870719766668</v>
      </c>
      <c r="X18" s="120">
        <v>79.242902399333332</v>
      </c>
      <c r="Y18" s="120">
        <v>171.87359396700001</v>
      </c>
      <c r="Z18" s="120">
        <v>61.198736983666663</v>
      </c>
      <c r="AA18" s="120">
        <v>39.330788246666664</v>
      </c>
      <c r="AB18" s="120">
        <v>410.002685601</v>
      </c>
      <c r="AC18" s="100">
        <v>1878.7421381986667</v>
      </c>
      <c r="AD18" s="100">
        <v>1223.8167822166665</v>
      </c>
      <c r="AE18" s="120">
        <v>491.77913899500004</v>
      </c>
      <c r="AF18" s="120">
        <v>231.23081879833333</v>
      </c>
      <c r="AG18" s="120">
        <v>55.142447068999992</v>
      </c>
      <c r="AH18" s="120">
        <v>20.192482425333335</v>
      </c>
      <c r="AI18" s="120">
        <v>62.997980353666662</v>
      </c>
      <c r="AJ18" s="120">
        <v>39.883321866333326</v>
      </c>
      <c r="AK18" s="120">
        <v>273.76891680766664</v>
      </c>
      <c r="AL18" s="120">
        <v>48.821675901333343</v>
      </c>
      <c r="AM18" s="100">
        <v>91.034666809000001</v>
      </c>
      <c r="AN18" s="100">
        <v>26244.585281399999</v>
      </c>
      <c r="AO18" s="100">
        <v>227.73102153600001</v>
      </c>
      <c r="AP18" s="100">
        <v>4187.6378712670003</v>
      </c>
      <c r="AQ18" s="120">
        <v>508.68445362399996</v>
      </c>
      <c r="AR18" s="120">
        <v>1226.0724907700001</v>
      </c>
      <c r="AS18" s="120">
        <v>261.220604192</v>
      </c>
      <c r="AT18" s="120">
        <v>197.74323526900002</v>
      </c>
      <c r="AU18" s="120">
        <v>1993.917087412</v>
      </c>
      <c r="AV18" s="100">
        <v>9583.7199544879986</v>
      </c>
      <c r="AW18" s="100">
        <v>10930.116943826999</v>
      </c>
      <c r="AX18" s="120">
        <v>5191.0792301049996</v>
      </c>
      <c r="AY18" s="120">
        <v>1664.938545818</v>
      </c>
      <c r="AZ18" s="120">
        <v>696.69549619999998</v>
      </c>
      <c r="BA18" s="120">
        <v>93.319918069000011</v>
      </c>
      <c r="BB18" s="120">
        <v>709.94025997299991</v>
      </c>
      <c r="BC18" s="120">
        <v>334.08658240900002</v>
      </c>
      <c r="BD18" s="120">
        <v>1829.092623434</v>
      </c>
      <c r="BE18" s="120">
        <v>410.96428781899999</v>
      </c>
      <c r="BF18" s="100">
        <v>1315.379490282</v>
      </c>
    </row>
    <row r="19" spans="1:58" s="29" customFormat="1" x14ac:dyDescent="0.25">
      <c r="A19" s="37" t="s">
        <v>146</v>
      </c>
      <c r="B19" s="59">
        <v>4119.3101794109998</v>
      </c>
      <c r="C19" s="74">
        <v>30.558823414999999</v>
      </c>
      <c r="D19" s="74">
        <v>791.66303313200001</v>
      </c>
      <c r="E19" s="60">
        <v>104.99437451</v>
      </c>
      <c r="F19" s="61">
        <v>168.40670434800001</v>
      </c>
      <c r="G19" s="61">
        <v>75.760018023000001</v>
      </c>
      <c r="H19" s="61">
        <v>41.612029604</v>
      </c>
      <c r="I19" s="62">
        <v>400.88990664699998</v>
      </c>
      <c r="J19" s="74">
        <v>1996.6535445489999</v>
      </c>
      <c r="K19" s="74">
        <v>1215.8416950669998</v>
      </c>
      <c r="L19" s="60">
        <v>498.99787661400001</v>
      </c>
      <c r="M19" s="61">
        <v>215.34045513199999</v>
      </c>
      <c r="N19" s="61">
        <v>68.986037979000002</v>
      </c>
      <c r="O19" s="61">
        <v>11.515949259999999</v>
      </c>
      <c r="P19" s="61">
        <v>52.341588797999997</v>
      </c>
      <c r="Q19" s="61">
        <v>42.917056270000003</v>
      </c>
      <c r="R19" s="61">
        <v>286.88453062799999</v>
      </c>
      <c r="S19" s="63">
        <v>38.858200386</v>
      </c>
      <c r="T19" s="162">
        <v>84.593083247999999</v>
      </c>
      <c r="U19" s="52">
        <v>4066.916518262</v>
      </c>
      <c r="V19" s="52">
        <v>39.651626174</v>
      </c>
      <c r="W19" s="52">
        <v>777.04600966866667</v>
      </c>
      <c r="X19" s="121">
        <v>105.51181282266668</v>
      </c>
      <c r="Y19" s="121">
        <v>177.98974500933332</v>
      </c>
      <c r="Z19" s="121">
        <v>67.930169567666667</v>
      </c>
      <c r="AA19" s="121">
        <v>42.149816684000001</v>
      </c>
      <c r="AB19" s="121">
        <v>383.46446558499997</v>
      </c>
      <c r="AC19" s="52">
        <v>1847.3159824249999</v>
      </c>
      <c r="AD19" s="52">
        <v>1296.8575662013334</v>
      </c>
      <c r="AE19" s="121">
        <v>503.20250801966671</v>
      </c>
      <c r="AF19" s="121">
        <v>231.76347611466667</v>
      </c>
      <c r="AG19" s="121">
        <v>71.774352327333332</v>
      </c>
      <c r="AH19" s="121">
        <v>17.18175496466667</v>
      </c>
      <c r="AI19" s="121">
        <v>103.289457302</v>
      </c>
      <c r="AJ19" s="121">
        <v>38.795416065333335</v>
      </c>
      <c r="AK19" s="121">
        <v>281.97948465866665</v>
      </c>
      <c r="AL19" s="121">
        <v>48.871116749000002</v>
      </c>
      <c r="AM19" s="52">
        <v>106.045333793</v>
      </c>
      <c r="AN19" s="53">
        <v>26827.089870512998</v>
      </c>
      <c r="AO19" s="53">
        <v>217.67722108300001</v>
      </c>
      <c r="AP19" s="53">
        <v>4850.1640143309996</v>
      </c>
      <c r="AQ19" s="122">
        <v>889.21425593800006</v>
      </c>
      <c r="AR19" s="122">
        <v>1311.1172907980001</v>
      </c>
      <c r="AS19" s="122">
        <v>335.66714872100005</v>
      </c>
      <c r="AT19" s="122">
        <v>338.18034630300002</v>
      </c>
      <c r="AU19" s="122">
        <v>1975.9849725710001</v>
      </c>
      <c r="AV19" s="53">
        <v>9080.6216447549996</v>
      </c>
      <c r="AW19" s="53">
        <v>11337.896564269999</v>
      </c>
      <c r="AX19" s="122">
        <v>5232.7617766869998</v>
      </c>
      <c r="AY19" s="122">
        <v>1595.541183883</v>
      </c>
      <c r="AZ19" s="122">
        <v>841.72905230300012</v>
      </c>
      <c r="BA19" s="122">
        <v>81.234778203999994</v>
      </c>
      <c r="BB19" s="122">
        <v>787.92298224900003</v>
      </c>
      <c r="BC19" s="122">
        <v>265.56368789699997</v>
      </c>
      <c r="BD19" s="122">
        <v>2085.2192233300002</v>
      </c>
      <c r="BE19" s="122">
        <v>447.92387971700003</v>
      </c>
      <c r="BF19" s="53">
        <v>1340.730426074</v>
      </c>
    </row>
    <row r="20" spans="1:58" s="29" customFormat="1" x14ac:dyDescent="0.25">
      <c r="A20" s="37" t="s">
        <v>147</v>
      </c>
      <c r="B20" s="59">
        <v>4102.421022212</v>
      </c>
      <c r="C20" s="74">
        <v>30.627376945000002</v>
      </c>
      <c r="D20" s="74">
        <v>888.92213108999999</v>
      </c>
      <c r="E20" s="60">
        <v>102.62941992499999</v>
      </c>
      <c r="F20" s="61">
        <v>253.448913514</v>
      </c>
      <c r="G20" s="61">
        <v>83.306948128000002</v>
      </c>
      <c r="H20" s="61">
        <v>31.900910114999999</v>
      </c>
      <c r="I20" s="62">
        <v>417.63593940800001</v>
      </c>
      <c r="J20" s="74">
        <v>1938.8036258669999</v>
      </c>
      <c r="K20" s="74">
        <v>1164.0228413619998</v>
      </c>
      <c r="L20" s="60">
        <v>495.85801473999999</v>
      </c>
      <c r="M20" s="61">
        <v>196.90885025099999</v>
      </c>
      <c r="N20" s="61">
        <v>76.315050127000006</v>
      </c>
      <c r="O20" s="61">
        <v>15.220525474</v>
      </c>
      <c r="P20" s="61">
        <v>33.751559180999998</v>
      </c>
      <c r="Q20" s="61">
        <v>33.843557175000001</v>
      </c>
      <c r="R20" s="61">
        <v>272.20214303900002</v>
      </c>
      <c r="S20" s="63">
        <v>39.923141375</v>
      </c>
      <c r="T20" s="162">
        <v>80.045046948000007</v>
      </c>
      <c r="U20" s="52">
        <v>3983.8929856706659</v>
      </c>
      <c r="V20" s="52">
        <v>37.297510959666674</v>
      </c>
      <c r="W20" s="52">
        <v>830.91850125266672</v>
      </c>
      <c r="X20" s="121">
        <v>114.031475903</v>
      </c>
      <c r="Y20" s="121">
        <v>198.20365890933331</v>
      </c>
      <c r="Z20" s="121">
        <v>80.804131571333343</v>
      </c>
      <c r="AA20" s="121">
        <v>43.243209632333333</v>
      </c>
      <c r="AB20" s="121">
        <v>394.63602523666668</v>
      </c>
      <c r="AC20" s="52">
        <v>1866.1628507273333</v>
      </c>
      <c r="AD20" s="52">
        <v>1155.004562414</v>
      </c>
      <c r="AE20" s="121">
        <v>451.14608664100001</v>
      </c>
      <c r="AF20" s="121">
        <v>192.12020393099999</v>
      </c>
      <c r="AG20" s="121">
        <v>71.290669752666659</v>
      </c>
      <c r="AH20" s="121">
        <v>18.433673604666666</v>
      </c>
      <c r="AI20" s="121">
        <v>53.715642462333335</v>
      </c>
      <c r="AJ20" s="121">
        <v>36.762231245999999</v>
      </c>
      <c r="AK20" s="121">
        <v>292.45319676166667</v>
      </c>
      <c r="AL20" s="121">
        <v>39.08285801466667</v>
      </c>
      <c r="AM20" s="52">
        <v>94.509560316999981</v>
      </c>
      <c r="AN20" s="53">
        <v>26341.710469988997</v>
      </c>
      <c r="AO20" s="53">
        <v>208.46947670200001</v>
      </c>
      <c r="AP20" s="53">
        <v>4747.5123025499997</v>
      </c>
      <c r="AQ20" s="122">
        <v>688.35556614699999</v>
      </c>
      <c r="AR20" s="122">
        <v>1393.4079768900001</v>
      </c>
      <c r="AS20" s="122">
        <v>604.20387876100006</v>
      </c>
      <c r="AT20" s="122">
        <v>122.48906382799998</v>
      </c>
      <c r="AU20" s="122">
        <v>1939.0558169240001</v>
      </c>
      <c r="AV20" s="53">
        <v>9231.8925998089999</v>
      </c>
      <c r="AW20" s="53">
        <v>10511.805882921</v>
      </c>
      <c r="AX20" s="122">
        <v>4612.2081267169997</v>
      </c>
      <c r="AY20" s="122">
        <v>1486.2505175609999</v>
      </c>
      <c r="AZ20" s="122">
        <v>838.87638657399998</v>
      </c>
      <c r="BA20" s="122">
        <v>80.012978599000007</v>
      </c>
      <c r="BB20" s="122">
        <v>620.59714786099994</v>
      </c>
      <c r="BC20" s="122">
        <v>194.56570550699999</v>
      </c>
      <c r="BD20" s="122">
        <v>2298.486726135</v>
      </c>
      <c r="BE20" s="122">
        <v>380.808293967</v>
      </c>
      <c r="BF20" s="53">
        <v>1642.0302080070001</v>
      </c>
    </row>
    <row r="21" spans="1:58" s="29" customFormat="1" x14ac:dyDescent="0.25">
      <c r="A21" s="37" t="s">
        <v>148</v>
      </c>
      <c r="B21" s="59">
        <v>3710.595293679</v>
      </c>
      <c r="C21" s="74">
        <v>31.735895266</v>
      </c>
      <c r="D21" s="74">
        <v>675.96745228200007</v>
      </c>
      <c r="E21" s="60">
        <v>71.737181909</v>
      </c>
      <c r="F21" s="61">
        <v>116.250126229</v>
      </c>
      <c r="G21" s="61">
        <v>82.354402921000002</v>
      </c>
      <c r="H21" s="61">
        <v>21.672211295</v>
      </c>
      <c r="I21" s="62">
        <v>383.95352992800002</v>
      </c>
      <c r="J21" s="74">
        <v>1712.597208336</v>
      </c>
      <c r="K21" s="74">
        <v>1198.6775893619999</v>
      </c>
      <c r="L21" s="60">
        <v>449.41164443700001</v>
      </c>
      <c r="M21" s="61">
        <v>232.24988630600001</v>
      </c>
      <c r="N21" s="61">
        <v>79.339566414999993</v>
      </c>
      <c r="O21" s="61">
        <v>17.103389263</v>
      </c>
      <c r="P21" s="61">
        <v>45.966391434999998</v>
      </c>
      <c r="Q21" s="61">
        <v>44.045502782</v>
      </c>
      <c r="R21" s="61">
        <v>252.20805364</v>
      </c>
      <c r="S21" s="63">
        <v>78.353155083999994</v>
      </c>
      <c r="T21" s="162">
        <v>91.617148432999997</v>
      </c>
      <c r="U21" s="52">
        <v>3921.8732572389999</v>
      </c>
      <c r="V21" s="52">
        <v>34.709228150333331</v>
      </c>
      <c r="W21" s="52">
        <v>754.07600651999985</v>
      </c>
      <c r="X21" s="121">
        <v>92.139182124666661</v>
      </c>
      <c r="Y21" s="121">
        <v>152.10667894466664</v>
      </c>
      <c r="Z21" s="121">
        <v>85.298048895333338</v>
      </c>
      <c r="AA21" s="121">
        <v>22.854499670666666</v>
      </c>
      <c r="AB21" s="121">
        <v>401.67759688466668</v>
      </c>
      <c r="AC21" s="52">
        <v>1861.2391802663333</v>
      </c>
      <c r="AD21" s="52">
        <v>1167.3289544376667</v>
      </c>
      <c r="AE21" s="121">
        <v>472.40271165666667</v>
      </c>
      <c r="AF21" s="121">
        <v>216.42129510100003</v>
      </c>
      <c r="AG21" s="121">
        <v>79.309021582</v>
      </c>
      <c r="AH21" s="121">
        <v>25.458434191333328</v>
      </c>
      <c r="AI21" s="121">
        <v>27.810630345000003</v>
      </c>
      <c r="AJ21" s="121">
        <v>40.61350194566667</v>
      </c>
      <c r="AK21" s="121">
        <v>248.07977977533332</v>
      </c>
      <c r="AL21" s="121">
        <v>57.233579840666664</v>
      </c>
      <c r="AM21" s="52">
        <v>104.51988786466667</v>
      </c>
      <c r="AN21" s="53">
        <v>25879.833700089002</v>
      </c>
      <c r="AO21" s="53">
        <v>130.09942331299999</v>
      </c>
      <c r="AP21" s="53">
        <v>4277.9471868359997</v>
      </c>
      <c r="AQ21" s="122">
        <v>692.54900201499993</v>
      </c>
      <c r="AR21" s="122">
        <v>953.92701928199995</v>
      </c>
      <c r="AS21" s="122">
        <v>361.083365706</v>
      </c>
      <c r="AT21" s="122">
        <v>98.679751670000002</v>
      </c>
      <c r="AU21" s="122">
        <v>2171.7080481630001</v>
      </c>
      <c r="AV21" s="53">
        <v>8644.5749054980006</v>
      </c>
      <c r="AW21" s="53">
        <v>10783.197194283</v>
      </c>
      <c r="AX21" s="122">
        <v>4850.3354160079998</v>
      </c>
      <c r="AY21" s="122">
        <v>1615.0189661250001</v>
      </c>
      <c r="AZ21" s="122">
        <v>990.40561322899998</v>
      </c>
      <c r="BA21" s="122">
        <v>97.979118170999996</v>
      </c>
      <c r="BB21" s="122">
        <v>297.28834000699999</v>
      </c>
      <c r="BC21" s="122">
        <v>233.712934698</v>
      </c>
      <c r="BD21" s="122">
        <v>2197.9477413310001</v>
      </c>
      <c r="BE21" s="122">
        <v>500.50906471400003</v>
      </c>
      <c r="BF21" s="53">
        <v>2044.0149901589998</v>
      </c>
    </row>
    <row r="22" spans="1:58" s="105" customFormat="1" x14ac:dyDescent="0.25">
      <c r="A22" s="98" t="s">
        <v>149</v>
      </c>
      <c r="B22" s="99">
        <v>3865.6068439860001</v>
      </c>
      <c r="C22" s="100">
        <v>14.920078561</v>
      </c>
      <c r="D22" s="100">
        <v>787.27247785899999</v>
      </c>
      <c r="E22" s="101">
        <v>105.540574738</v>
      </c>
      <c r="F22" s="102">
        <v>165.74427548</v>
      </c>
      <c r="G22" s="102">
        <v>61.072588598000003</v>
      </c>
      <c r="H22" s="102">
        <v>21.448111472000001</v>
      </c>
      <c r="I22" s="103">
        <v>433.46692757099999</v>
      </c>
      <c r="J22" s="100">
        <v>1832.693353415</v>
      </c>
      <c r="K22" s="100">
        <v>1156.8219497319999</v>
      </c>
      <c r="L22" s="101">
        <v>471.72086047900001</v>
      </c>
      <c r="M22" s="102">
        <v>193.742409864</v>
      </c>
      <c r="N22" s="102">
        <v>68.762839451999994</v>
      </c>
      <c r="O22" s="102">
        <v>8.7979719500000009</v>
      </c>
      <c r="P22" s="102">
        <v>44.133006078000001</v>
      </c>
      <c r="Q22" s="102">
        <v>44.770157380000001</v>
      </c>
      <c r="R22" s="102">
        <v>273.84522646400001</v>
      </c>
      <c r="S22" s="104">
        <v>51.049478065000002</v>
      </c>
      <c r="T22" s="163">
        <v>73.898984419000001</v>
      </c>
      <c r="U22" s="100">
        <v>3920.3663382529999</v>
      </c>
      <c r="V22" s="100">
        <v>24.142643489666668</v>
      </c>
      <c r="W22" s="100">
        <v>754.62234609433324</v>
      </c>
      <c r="X22" s="120">
        <v>92.975128566666669</v>
      </c>
      <c r="Y22" s="120">
        <v>179.86181594533332</v>
      </c>
      <c r="Z22" s="120">
        <v>68.958817953999997</v>
      </c>
      <c r="AA22" s="120">
        <v>26.931829208</v>
      </c>
      <c r="AB22" s="120">
        <v>385.89475442033336</v>
      </c>
      <c r="AC22" s="100">
        <v>1876.6630722683333</v>
      </c>
      <c r="AD22" s="100">
        <v>1177.0389405133333</v>
      </c>
      <c r="AE22" s="120">
        <v>449.00537371366664</v>
      </c>
      <c r="AF22" s="120">
        <v>221.64753642733334</v>
      </c>
      <c r="AG22" s="120">
        <v>80.111103542666669</v>
      </c>
      <c r="AH22" s="120">
        <v>21.437200356333332</v>
      </c>
      <c r="AI22" s="120">
        <v>44.814399651999999</v>
      </c>
      <c r="AJ22" s="120">
        <v>43.599655356333336</v>
      </c>
      <c r="AK22" s="120">
        <v>264.93081419733335</v>
      </c>
      <c r="AL22" s="120">
        <v>51.492857267666665</v>
      </c>
      <c r="AM22" s="100">
        <v>87.899335887333336</v>
      </c>
      <c r="AN22" s="100">
        <v>26698.589310625001</v>
      </c>
      <c r="AO22" s="100">
        <v>98.124579206999996</v>
      </c>
      <c r="AP22" s="100">
        <v>4622.5862666610001</v>
      </c>
      <c r="AQ22" s="120">
        <v>700.07821600099999</v>
      </c>
      <c r="AR22" s="120">
        <v>1384.1027286389999</v>
      </c>
      <c r="AS22" s="120">
        <v>364.819114125</v>
      </c>
      <c r="AT22" s="120">
        <v>98.422394853000014</v>
      </c>
      <c r="AU22" s="120">
        <v>2075.1638130430001</v>
      </c>
      <c r="AV22" s="100">
        <v>9133.0863880140005</v>
      </c>
      <c r="AW22" s="100">
        <v>11256.107272048999</v>
      </c>
      <c r="AX22" s="120">
        <v>4726.6128334229998</v>
      </c>
      <c r="AY22" s="120">
        <v>1785.555747121</v>
      </c>
      <c r="AZ22" s="120">
        <v>989.83172349300003</v>
      </c>
      <c r="BA22" s="120">
        <v>52.790521475999995</v>
      </c>
      <c r="BB22" s="120">
        <v>495.85442611000002</v>
      </c>
      <c r="BC22" s="120">
        <v>242.54406203299999</v>
      </c>
      <c r="BD22" s="120">
        <v>2582.2886149639999</v>
      </c>
      <c r="BE22" s="120">
        <v>380.62934342899996</v>
      </c>
      <c r="BF22" s="100">
        <v>1588.6848046939999</v>
      </c>
    </row>
    <row r="23" spans="1:58" s="29" customFormat="1" x14ac:dyDescent="0.25">
      <c r="A23" s="37" t="s">
        <v>150</v>
      </c>
      <c r="B23" s="59">
        <v>4033.3245929470004</v>
      </c>
      <c r="C23" s="74">
        <v>35.544965505</v>
      </c>
      <c r="D23" s="74">
        <v>874.80595533000007</v>
      </c>
      <c r="E23" s="60">
        <v>76.748308072</v>
      </c>
      <c r="F23" s="61">
        <v>220.01414669900001</v>
      </c>
      <c r="G23" s="61">
        <v>60.899510235999998</v>
      </c>
      <c r="H23" s="61">
        <v>31.187930998999999</v>
      </c>
      <c r="I23" s="62">
        <v>485.95605932400002</v>
      </c>
      <c r="J23" s="74">
        <v>1931.6880180390001</v>
      </c>
      <c r="K23" s="74">
        <v>1090.7460386370001</v>
      </c>
      <c r="L23" s="60">
        <v>417.22263820000001</v>
      </c>
      <c r="M23" s="61">
        <v>194.10792111399999</v>
      </c>
      <c r="N23" s="61">
        <v>86.760639870999995</v>
      </c>
      <c r="O23" s="61">
        <v>4.466274243</v>
      </c>
      <c r="P23" s="61">
        <v>47.672521740000001</v>
      </c>
      <c r="Q23" s="61">
        <v>35.873588357000003</v>
      </c>
      <c r="R23" s="61">
        <v>252.96340615</v>
      </c>
      <c r="S23" s="63">
        <v>51.679048962000003</v>
      </c>
      <c r="T23" s="162">
        <v>100.53961543600001</v>
      </c>
      <c r="U23" s="52">
        <v>4005.5453025090005</v>
      </c>
      <c r="V23" s="52">
        <v>21.691393900666668</v>
      </c>
      <c r="W23" s="52">
        <v>839.23967843200001</v>
      </c>
      <c r="X23" s="121">
        <v>79.15385087366667</v>
      </c>
      <c r="Y23" s="121">
        <v>201.30250671533335</v>
      </c>
      <c r="Z23" s="121">
        <v>65.426588886999994</v>
      </c>
      <c r="AA23" s="121">
        <v>22.427425075666665</v>
      </c>
      <c r="AB23" s="121">
        <v>470.92930688033329</v>
      </c>
      <c r="AC23" s="52">
        <v>1895.2767415616665</v>
      </c>
      <c r="AD23" s="52">
        <v>1136.7876948036667</v>
      </c>
      <c r="AE23" s="121">
        <v>429.20518561599994</v>
      </c>
      <c r="AF23" s="121">
        <v>213.54607216433337</v>
      </c>
      <c r="AG23" s="121">
        <v>90.568441759999999</v>
      </c>
      <c r="AH23" s="121">
        <v>6.6867877256666661</v>
      </c>
      <c r="AI23" s="121">
        <v>52.935345681000001</v>
      </c>
      <c r="AJ23" s="121">
        <v>45.799187677666659</v>
      </c>
      <c r="AK23" s="121">
        <v>246.44149564</v>
      </c>
      <c r="AL23" s="121">
        <v>51.605178539000001</v>
      </c>
      <c r="AM23" s="52">
        <v>112.54979381100001</v>
      </c>
      <c r="AN23" s="53">
        <v>28242.631275767999</v>
      </c>
      <c r="AO23" s="53">
        <v>103.51843726</v>
      </c>
      <c r="AP23" s="53">
        <v>5170.8296116479996</v>
      </c>
      <c r="AQ23" s="122">
        <v>557.01571005100004</v>
      </c>
      <c r="AR23" s="122">
        <v>1490.0751936249999</v>
      </c>
      <c r="AS23" s="122">
        <v>340.95311170899998</v>
      </c>
      <c r="AT23" s="122">
        <v>109.436681652</v>
      </c>
      <c r="AU23" s="122">
        <v>2673.3489146110001</v>
      </c>
      <c r="AV23" s="53">
        <v>9707.3242581330014</v>
      </c>
      <c r="AW23" s="53">
        <v>10954.15722734</v>
      </c>
      <c r="AX23" s="122">
        <v>4368.327152242</v>
      </c>
      <c r="AY23" s="122">
        <v>1830.063939595</v>
      </c>
      <c r="AZ23" s="122">
        <v>1273.4073487380001</v>
      </c>
      <c r="BA23" s="122">
        <v>41.229421265000006</v>
      </c>
      <c r="BB23" s="122">
        <v>608.55570622100004</v>
      </c>
      <c r="BC23" s="122">
        <v>311.25317555000004</v>
      </c>
      <c r="BD23" s="122">
        <v>2125.9775281959996</v>
      </c>
      <c r="BE23" s="122">
        <v>395.34295553300001</v>
      </c>
      <c r="BF23" s="53">
        <v>2306.8017413870002</v>
      </c>
    </row>
    <row r="24" spans="1:58" s="29" customFormat="1" x14ac:dyDescent="0.25">
      <c r="A24" s="37" t="s">
        <v>151</v>
      </c>
      <c r="B24" s="59">
        <v>4234.9853091790001</v>
      </c>
      <c r="C24" s="74">
        <v>44.910348859000003</v>
      </c>
      <c r="D24" s="74">
        <v>852.89589083700002</v>
      </c>
      <c r="E24" s="60">
        <v>83.217766425999997</v>
      </c>
      <c r="F24" s="61">
        <v>166.60580042399999</v>
      </c>
      <c r="G24" s="61">
        <v>79.552636473000007</v>
      </c>
      <c r="H24" s="61">
        <v>31.931800719000002</v>
      </c>
      <c r="I24" s="62">
        <v>491.58788679499997</v>
      </c>
      <c r="J24" s="74">
        <v>2024.796093101</v>
      </c>
      <c r="K24" s="74">
        <v>1220.8084507400001</v>
      </c>
      <c r="L24" s="60">
        <v>510.15327708699999</v>
      </c>
      <c r="M24" s="61">
        <v>180.50909173700001</v>
      </c>
      <c r="N24" s="61">
        <v>87.066435174999995</v>
      </c>
      <c r="O24" s="61">
        <v>10.720969866000001</v>
      </c>
      <c r="P24" s="61">
        <v>42.565034175999998</v>
      </c>
      <c r="Q24" s="61">
        <v>31.271597531000001</v>
      </c>
      <c r="R24" s="61">
        <v>299.830695397</v>
      </c>
      <c r="S24" s="63">
        <v>58.691349770999999</v>
      </c>
      <c r="T24" s="162">
        <v>91.574525641999998</v>
      </c>
      <c r="U24" s="52">
        <v>4109.1967990250005</v>
      </c>
      <c r="V24" s="52">
        <v>34.211813940000006</v>
      </c>
      <c r="W24" s="52">
        <v>847.63885723300007</v>
      </c>
      <c r="X24" s="121">
        <v>70.37023068566667</v>
      </c>
      <c r="Y24" s="121">
        <v>176.0735369396667</v>
      </c>
      <c r="Z24" s="121">
        <v>60.883172895000001</v>
      </c>
      <c r="AA24" s="121">
        <v>39.023688334000006</v>
      </c>
      <c r="AB24" s="121">
        <v>501.28822837866664</v>
      </c>
      <c r="AC24" s="52">
        <v>1898.890541083</v>
      </c>
      <c r="AD24" s="52">
        <v>1215.6671547543333</v>
      </c>
      <c r="AE24" s="121">
        <v>495.80191954566664</v>
      </c>
      <c r="AF24" s="121">
        <v>197.48025189433335</v>
      </c>
      <c r="AG24" s="121">
        <v>95.726048407999997</v>
      </c>
      <c r="AH24" s="121">
        <v>8.5666774226666664</v>
      </c>
      <c r="AI24" s="121">
        <v>55.772387947333335</v>
      </c>
      <c r="AJ24" s="121">
        <v>31.644457838666668</v>
      </c>
      <c r="AK24" s="121">
        <v>278.48483132566668</v>
      </c>
      <c r="AL24" s="121">
        <v>52.190580371999999</v>
      </c>
      <c r="AM24" s="52">
        <v>112.78843201466667</v>
      </c>
      <c r="AN24" s="53">
        <v>28125.388834443002</v>
      </c>
      <c r="AO24" s="53">
        <v>163.38710386900001</v>
      </c>
      <c r="AP24" s="53">
        <v>4950.8097699190002</v>
      </c>
      <c r="AQ24" s="122">
        <v>555.71882966299995</v>
      </c>
      <c r="AR24" s="122">
        <v>1391.5665631909999</v>
      </c>
      <c r="AS24" s="122">
        <v>377.09930861199996</v>
      </c>
      <c r="AT24" s="122">
        <v>169.74304674500002</v>
      </c>
      <c r="AU24" s="122">
        <v>2456.6820217079999</v>
      </c>
      <c r="AV24" s="53">
        <v>9096.762573775999</v>
      </c>
      <c r="AW24" s="53">
        <v>11690.465283615002</v>
      </c>
      <c r="AX24" s="122">
        <v>5442.4086335929996</v>
      </c>
      <c r="AY24" s="122">
        <v>1669.7998282130002</v>
      </c>
      <c r="AZ24" s="122">
        <v>1518.8170418239999</v>
      </c>
      <c r="BA24" s="122">
        <v>46.309758189999997</v>
      </c>
      <c r="BB24" s="122">
        <v>602.653998763</v>
      </c>
      <c r="BC24" s="122">
        <v>162.75013905899999</v>
      </c>
      <c r="BD24" s="122">
        <v>1882.1520737190001</v>
      </c>
      <c r="BE24" s="122">
        <v>365.57381025400002</v>
      </c>
      <c r="BF24" s="53">
        <v>2223.9641032640002</v>
      </c>
    </row>
    <row r="25" spans="1:58" s="29" customFormat="1" x14ac:dyDescent="0.25">
      <c r="A25" s="37" t="s">
        <v>152</v>
      </c>
      <c r="B25" s="59">
        <v>4309.2386205229996</v>
      </c>
      <c r="C25" s="74">
        <v>21.380646863999999</v>
      </c>
      <c r="D25" s="74">
        <v>887.3108925030001</v>
      </c>
      <c r="E25" s="60">
        <v>93.652229004999995</v>
      </c>
      <c r="F25" s="61">
        <v>190.839491434</v>
      </c>
      <c r="G25" s="61">
        <v>78.929718159000004</v>
      </c>
      <c r="H25" s="61">
        <v>18.549430167000001</v>
      </c>
      <c r="I25" s="62">
        <v>505.34002373800001</v>
      </c>
      <c r="J25" s="74">
        <v>2109.8358645459998</v>
      </c>
      <c r="K25" s="74">
        <v>1184.0051500470001</v>
      </c>
      <c r="L25" s="60">
        <v>423.684139808</v>
      </c>
      <c r="M25" s="61">
        <v>232.68182247799999</v>
      </c>
      <c r="N25" s="61">
        <v>79.393643307999994</v>
      </c>
      <c r="O25" s="61">
        <v>10.765095473000001</v>
      </c>
      <c r="P25" s="61">
        <v>67.992631771999996</v>
      </c>
      <c r="Q25" s="61">
        <v>17.319385271000002</v>
      </c>
      <c r="R25" s="61">
        <v>270.77124246300002</v>
      </c>
      <c r="S25" s="63">
        <v>81.397189474000001</v>
      </c>
      <c r="T25" s="162">
        <v>106.70606656299999</v>
      </c>
      <c r="U25" s="52">
        <v>4346.3374342043326</v>
      </c>
      <c r="V25" s="52">
        <v>25.453837634999999</v>
      </c>
      <c r="W25" s="52">
        <v>838.10396751166661</v>
      </c>
      <c r="X25" s="121">
        <v>85.141236220666656</v>
      </c>
      <c r="Y25" s="121">
        <v>185.50775838966669</v>
      </c>
      <c r="Z25" s="121">
        <v>77.931398907999991</v>
      </c>
      <c r="AA25" s="121">
        <v>16.866631485999999</v>
      </c>
      <c r="AB25" s="121">
        <v>472.65694250733333</v>
      </c>
      <c r="AC25" s="52">
        <v>2058.6483800433334</v>
      </c>
      <c r="AD25" s="52">
        <v>1296.6518751283336</v>
      </c>
      <c r="AE25" s="121">
        <v>466.33442274166669</v>
      </c>
      <c r="AF25" s="121">
        <v>243.69032409633334</v>
      </c>
      <c r="AG25" s="121">
        <v>93.009316051999988</v>
      </c>
      <c r="AH25" s="121">
        <v>11.765043855333332</v>
      </c>
      <c r="AI25" s="121">
        <v>81.222119700666667</v>
      </c>
      <c r="AJ25" s="121">
        <v>26.095376202000001</v>
      </c>
      <c r="AK25" s="121">
        <v>309.15530336699999</v>
      </c>
      <c r="AL25" s="121">
        <v>65.379969113333331</v>
      </c>
      <c r="AM25" s="52">
        <v>127.479373886</v>
      </c>
      <c r="AN25" s="53">
        <v>28819.662047098998</v>
      </c>
      <c r="AO25" s="53">
        <v>95.295087152000008</v>
      </c>
      <c r="AP25" s="53">
        <v>4983.0803117449996</v>
      </c>
      <c r="AQ25" s="122">
        <v>727.02108170099996</v>
      </c>
      <c r="AR25" s="122">
        <v>1532.4751476659999</v>
      </c>
      <c r="AS25" s="122">
        <v>336.82384248100004</v>
      </c>
      <c r="AT25" s="122">
        <v>88.141409578999998</v>
      </c>
      <c r="AU25" s="122">
        <v>2298.6188303180002</v>
      </c>
      <c r="AV25" s="53">
        <v>9475.6374432659995</v>
      </c>
      <c r="AW25" s="53">
        <v>11998.465633221</v>
      </c>
      <c r="AX25" s="122">
        <v>5069.8540966539995</v>
      </c>
      <c r="AY25" s="122">
        <v>1963.3873629079999</v>
      </c>
      <c r="AZ25" s="122">
        <v>1712.868439225</v>
      </c>
      <c r="BA25" s="122">
        <v>74.132020272999995</v>
      </c>
      <c r="BB25" s="122">
        <v>489.59306777099999</v>
      </c>
      <c r="BC25" s="122">
        <v>114.06576639100001</v>
      </c>
      <c r="BD25" s="122">
        <v>1940.1268191650001</v>
      </c>
      <c r="BE25" s="122">
        <v>634.438060834</v>
      </c>
      <c r="BF25" s="53">
        <v>2267.1835717150002</v>
      </c>
    </row>
    <row r="26" spans="1:58" s="105" customFormat="1" x14ac:dyDescent="0.25">
      <c r="A26" s="98" t="s">
        <v>153</v>
      </c>
      <c r="B26" s="99">
        <v>4364.2924166149996</v>
      </c>
      <c r="C26" s="100">
        <v>29.285848326</v>
      </c>
      <c r="D26" s="100">
        <v>790.2961483659999</v>
      </c>
      <c r="E26" s="101">
        <v>66.408119208000002</v>
      </c>
      <c r="F26" s="102">
        <v>192.5855948</v>
      </c>
      <c r="G26" s="102">
        <v>84.252787308999999</v>
      </c>
      <c r="H26" s="102">
        <v>14.998847851000001</v>
      </c>
      <c r="I26" s="103">
        <v>432.05079919799999</v>
      </c>
      <c r="J26" s="100">
        <v>2251.5805982100001</v>
      </c>
      <c r="K26" s="100">
        <v>1210.881288624</v>
      </c>
      <c r="L26" s="101">
        <v>389.529671974</v>
      </c>
      <c r="M26" s="102">
        <v>234.238716337</v>
      </c>
      <c r="N26" s="102">
        <v>91.537015296999996</v>
      </c>
      <c r="O26" s="102">
        <v>7.6184624029999997</v>
      </c>
      <c r="P26" s="102">
        <v>59.125892966999999</v>
      </c>
      <c r="Q26" s="102">
        <v>35.100714723000003</v>
      </c>
      <c r="R26" s="102">
        <v>330.99796869099998</v>
      </c>
      <c r="S26" s="104">
        <v>62.732846232</v>
      </c>
      <c r="T26" s="163">
        <v>82.248533089000006</v>
      </c>
      <c r="U26" s="100">
        <v>4434.3663931760002</v>
      </c>
      <c r="V26" s="100">
        <v>23.924401369333335</v>
      </c>
      <c r="W26" s="100">
        <v>887.94912059933324</v>
      </c>
      <c r="X26" s="120">
        <v>78.081276544666665</v>
      </c>
      <c r="Y26" s="120">
        <v>192.21506944166666</v>
      </c>
      <c r="Z26" s="120">
        <v>74.249046290333325</v>
      </c>
      <c r="AA26" s="120">
        <v>21.310015796666665</v>
      </c>
      <c r="AB26" s="120">
        <v>522.09371252599999</v>
      </c>
      <c r="AC26" s="100">
        <v>2196.6120017083335</v>
      </c>
      <c r="AD26" s="100">
        <v>1215.7274837693333</v>
      </c>
      <c r="AE26" s="120">
        <v>430.78162788866666</v>
      </c>
      <c r="AF26" s="120">
        <v>190.08987538633332</v>
      </c>
      <c r="AG26" s="120">
        <v>102.59935037266666</v>
      </c>
      <c r="AH26" s="120">
        <v>7.600121520000001</v>
      </c>
      <c r="AI26" s="120">
        <v>45.522162144333329</v>
      </c>
      <c r="AJ26" s="120">
        <v>29.897065401333332</v>
      </c>
      <c r="AK26" s="120">
        <v>344.2172359613333</v>
      </c>
      <c r="AL26" s="120">
        <v>65.020045094666656</v>
      </c>
      <c r="AM26" s="100">
        <v>110.15338572966665</v>
      </c>
      <c r="AN26" s="100">
        <v>29523.738604138001</v>
      </c>
      <c r="AO26" s="100">
        <v>90.252815649000013</v>
      </c>
      <c r="AP26" s="100">
        <v>5346.2569007290003</v>
      </c>
      <c r="AQ26" s="120">
        <v>548.58535259300004</v>
      </c>
      <c r="AR26" s="120">
        <v>1593.2388287630001</v>
      </c>
      <c r="AS26" s="120">
        <v>391.03588496200001</v>
      </c>
      <c r="AT26" s="120">
        <v>105.718639237</v>
      </c>
      <c r="AU26" s="120">
        <v>2707.6781951739999</v>
      </c>
      <c r="AV26" s="100">
        <v>9950.9272293610011</v>
      </c>
      <c r="AW26" s="100">
        <v>11882.836098756999</v>
      </c>
      <c r="AX26" s="120">
        <v>5067.0309241140003</v>
      </c>
      <c r="AY26" s="120">
        <v>1875.9478389370001</v>
      </c>
      <c r="AZ26" s="120">
        <v>1572.8201348900002</v>
      </c>
      <c r="BA26" s="120">
        <v>58.663051707000001</v>
      </c>
      <c r="BB26" s="120">
        <v>548.45041753600003</v>
      </c>
      <c r="BC26" s="120">
        <v>195.92320572900002</v>
      </c>
      <c r="BD26" s="120">
        <v>1837.463007675</v>
      </c>
      <c r="BE26" s="120">
        <v>726.5375181689999</v>
      </c>
      <c r="BF26" s="100">
        <v>2253.4655596419998</v>
      </c>
    </row>
    <row r="27" spans="1:58" s="29" customFormat="1" x14ac:dyDescent="0.25">
      <c r="A27" s="37" t="s">
        <v>154</v>
      </c>
      <c r="B27" s="59">
        <v>4262.2389698220004</v>
      </c>
      <c r="C27" s="74">
        <v>25.237290356999999</v>
      </c>
      <c r="D27" s="74">
        <v>851.23915263000004</v>
      </c>
      <c r="E27" s="60">
        <v>72.644762631000006</v>
      </c>
      <c r="F27" s="61">
        <v>243.411432233</v>
      </c>
      <c r="G27" s="61">
        <v>74.825203813000002</v>
      </c>
      <c r="H27" s="61">
        <v>22.128757017000002</v>
      </c>
      <c r="I27" s="62">
        <v>438.22899693599999</v>
      </c>
      <c r="J27" s="74">
        <v>2177.4794571709999</v>
      </c>
      <c r="K27" s="74">
        <v>1118.6374884930001</v>
      </c>
      <c r="L27" s="60">
        <v>385.11867626200001</v>
      </c>
      <c r="M27" s="61">
        <v>198.439764634</v>
      </c>
      <c r="N27" s="61">
        <v>93.579474645000005</v>
      </c>
      <c r="O27" s="61">
        <v>3.177009982</v>
      </c>
      <c r="P27" s="61">
        <v>52.810596603</v>
      </c>
      <c r="Q27" s="61">
        <v>19.683948587</v>
      </c>
      <c r="R27" s="61">
        <v>328.42367160600003</v>
      </c>
      <c r="S27" s="63">
        <v>37.404346173999997</v>
      </c>
      <c r="T27" s="162">
        <v>89.645581171000003</v>
      </c>
      <c r="U27" s="52">
        <v>4376.3380110666667</v>
      </c>
      <c r="V27" s="52">
        <v>22.507960021333332</v>
      </c>
      <c r="W27" s="52">
        <v>827.09754090866682</v>
      </c>
      <c r="X27" s="121">
        <v>66.382548173333333</v>
      </c>
      <c r="Y27" s="121">
        <v>204.40445529466663</v>
      </c>
      <c r="Z27" s="121">
        <v>76.758551354000005</v>
      </c>
      <c r="AA27" s="121">
        <v>24.154915104666667</v>
      </c>
      <c r="AB27" s="121">
        <v>455.39707098200006</v>
      </c>
      <c r="AC27" s="52">
        <v>2208.2343895853332</v>
      </c>
      <c r="AD27" s="52">
        <v>1214.074696438</v>
      </c>
      <c r="AE27" s="121">
        <v>415.24401577499998</v>
      </c>
      <c r="AF27" s="121">
        <v>206.00773908066665</v>
      </c>
      <c r="AG27" s="121">
        <v>95.751449891999997</v>
      </c>
      <c r="AH27" s="121">
        <v>8.6651111479999994</v>
      </c>
      <c r="AI27" s="121">
        <v>48.157809817999997</v>
      </c>
      <c r="AJ27" s="121">
        <v>37.786185548666673</v>
      </c>
      <c r="AK27" s="121">
        <v>350.08996320033333</v>
      </c>
      <c r="AL27" s="121">
        <v>52.372421975333339</v>
      </c>
      <c r="AM27" s="52">
        <v>104.42342411333334</v>
      </c>
      <c r="AN27" s="53">
        <v>29504.548684342997</v>
      </c>
      <c r="AO27" s="53">
        <v>108.03768662800002</v>
      </c>
      <c r="AP27" s="53">
        <v>5035.7644275849998</v>
      </c>
      <c r="AQ27" s="122">
        <v>537.67325795700003</v>
      </c>
      <c r="AR27" s="122">
        <v>1612.7199101850001</v>
      </c>
      <c r="AS27" s="122">
        <v>419.884070038</v>
      </c>
      <c r="AT27" s="122">
        <v>85.020990265999998</v>
      </c>
      <c r="AU27" s="122">
        <v>2380.4661991389999</v>
      </c>
      <c r="AV27" s="53">
        <v>9892.6602454130007</v>
      </c>
      <c r="AW27" s="53">
        <v>12164.986322131999</v>
      </c>
      <c r="AX27" s="122">
        <v>4681.8616605729994</v>
      </c>
      <c r="AY27" s="122">
        <v>2056.2534597229997</v>
      </c>
      <c r="AZ27" s="122">
        <v>1576.710400192</v>
      </c>
      <c r="BA27" s="122">
        <v>97.885194094000013</v>
      </c>
      <c r="BB27" s="122">
        <v>561.88632389200006</v>
      </c>
      <c r="BC27" s="122">
        <v>192.271460811</v>
      </c>
      <c r="BD27" s="122">
        <v>2260.9685821520002</v>
      </c>
      <c r="BE27" s="122">
        <v>737.149240695</v>
      </c>
      <c r="BF27" s="53">
        <v>2303.1000025849999</v>
      </c>
    </row>
    <row r="28" spans="1:58" s="29" customFormat="1" x14ac:dyDescent="0.25">
      <c r="A28" s="37" t="s">
        <v>155</v>
      </c>
      <c r="B28" s="59">
        <v>4249.3729389350001</v>
      </c>
      <c r="C28" s="74">
        <v>12.352769254</v>
      </c>
      <c r="D28" s="74">
        <v>850.57932992899987</v>
      </c>
      <c r="E28" s="60">
        <v>81.717744893000003</v>
      </c>
      <c r="F28" s="61">
        <v>181.26730017599999</v>
      </c>
      <c r="G28" s="61">
        <v>91.240488080000006</v>
      </c>
      <c r="H28" s="61">
        <v>33.195218224000001</v>
      </c>
      <c r="I28" s="62">
        <v>463.15857855600001</v>
      </c>
      <c r="J28" s="74">
        <v>2084.4783990370001</v>
      </c>
      <c r="K28" s="74">
        <v>1233.8966359350002</v>
      </c>
      <c r="L28" s="60">
        <v>451.41041959500001</v>
      </c>
      <c r="M28" s="61">
        <v>174.416036142</v>
      </c>
      <c r="N28" s="61">
        <v>99.787987791999996</v>
      </c>
      <c r="O28" s="61">
        <v>10.098352855</v>
      </c>
      <c r="P28" s="61">
        <v>90.672049181000006</v>
      </c>
      <c r="Q28" s="61">
        <v>50.358586402</v>
      </c>
      <c r="R28" s="61">
        <v>328.199522608</v>
      </c>
      <c r="S28" s="63">
        <v>28.953681360000001</v>
      </c>
      <c r="T28" s="162">
        <v>68.065804779999993</v>
      </c>
      <c r="U28" s="52">
        <v>4360.6193356143331</v>
      </c>
      <c r="V28" s="52">
        <v>11.827284825333335</v>
      </c>
      <c r="W28" s="52">
        <v>857.89434072166659</v>
      </c>
      <c r="X28" s="121">
        <v>68.980352453999998</v>
      </c>
      <c r="Y28" s="121">
        <v>182.187864924</v>
      </c>
      <c r="Z28" s="121">
        <v>89.123946311333341</v>
      </c>
      <c r="AA28" s="121">
        <v>34.494430992333335</v>
      </c>
      <c r="AB28" s="121">
        <v>483.10774603999999</v>
      </c>
      <c r="AC28" s="52">
        <v>2119.235903743333</v>
      </c>
      <c r="AD28" s="52">
        <v>1272.9637389613333</v>
      </c>
      <c r="AE28" s="121">
        <v>453.56982482433335</v>
      </c>
      <c r="AF28" s="121">
        <v>203.86806107099997</v>
      </c>
      <c r="AG28" s="121">
        <v>106.22768982433332</v>
      </c>
      <c r="AH28" s="121">
        <v>10.253189943666667</v>
      </c>
      <c r="AI28" s="121">
        <v>74.572946333333334</v>
      </c>
      <c r="AJ28" s="121">
        <v>42.974871274000002</v>
      </c>
      <c r="AK28" s="121">
        <v>345.13086083333337</v>
      </c>
      <c r="AL28" s="121">
        <v>36.366294857333337</v>
      </c>
      <c r="AM28" s="52">
        <v>98.698067362666663</v>
      </c>
      <c r="AN28" s="53">
        <v>28611.518865312006</v>
      </c>
      <c r="AO28" s="53">
        <v>67.070063192999996</v>
      </c>
      <c r="AP28" s="53">
        <v>5072.9099780030001</v>
      </c>
      <c r="AQ28" s="122">
        <v>638.950577125</v>
      </c>
      <c r="AR28" s="122">
        <v>1393.8395737149999</v>
      </c>
      <c r="AS28" s="122">
        <v>412.89277361999996</v>
      </c>
      <c r="AT28" s="122">
        <v>128.150943318</v>
      </c>
      <c r="AU28" s="122">
        <v>2499.0761102249999</v>
      </c>
      <c r="AV28" s="53">
        <v>9272.5474052490008</v>
      </c>
      <c r="AW28" s="53">
        <v>12198.129081430998</v>
      </c>
      <c r="AX28" s="122">
        <v>4655.4288295820006</v>
      </c>
      <c r="AY28" s="122">
        <v>1937.3145616349998</v>
      </c>
      <c r="AZ28" s="122">
        <v>1754.7259027569999</v>
      </c>
      <c r="BA28" s="122">
        <v>68.721764766999996</v>
      </c>
      <c r="BB28" s="122">
        <v>697.39364071599994</v>
      </c>
      <c r="BC28" s="122">
        <v>248.15869236100002</v>
      </c>
      <c r="BD28" s="122">
        <v>2336.852751935</v>
      </c>
      <c r="BE28" s="122">
        <v>499.53293767800005</v>
      </c>
      <c r="BF28" s="53">
        <v>2000.862337436</v>
      </c>
    </row>
    <row r="29" spans="1:58" s="29" customFormat="1" x14ac:dyDescent="0.25">
      <c r="A29" s="37" t="s">
        <v>156</v>
      </c>
      <c r="B29" s="59">
        <v>4334.336166647</v>
      </c>
      <c r="C29" s="74">
        <v>15.29661436</v>
      </c>
      <c r="D29" s="74">
        <v>824.20705806799992</v>
      </c>
      <c r="E29" s="60">
        <v>59.772996870999997</v>
      </c>
      <c r="F29" s="61">
        <v>224.74554269800001</v>
      </c>
      <c r="G29" s="61">
        <v>58.986473711000002</v>
      </c>
      <c r="H29" s="61">
        <v>30.438532908999999</v>
      </c>
      <c r="I29" s="62">
        <v>450.26351187900002</v>
      </c>
      <c r="J29" s="74">
        <v>2187.203114935</v>
      </c>
      <c r="K29" s="74">
        <v>1205.6259937710001</v>
      </c>
      <c r="L29" s="60">
        <v>389.49597446400003</v>
      </c>
      <c r="M29" s="61">
        <v>202.93788645500001</v>
      </c>
      <c r="N29" s="61">
        <v>135.09625261299999</v>
      </c>
      <c r="O29" s="61">
        <v>13.955429467</v>
      </c>
      <c r="P29" s="61">
        <v>62.463519183000002</v>
      </c>
      <c r="Q29" s="61">
        <v>44.218808101999997</v>
      </c>
      <c r="R29" s="61">
        <v>316.19308133999999</v>
      </c>
      <c r="S29" s="63">
        <v>41.265042147000003</v>
      </c>
      <c r="T29" s="162">
        <v>102.003385513</v>
      </c>
      <c r="U29" s="52">
        <v>4291.3223039539998</v>
      </c>
      <c r="V29" s="52">
        <v>15.154352481333333</v>
      </c>
      <c r="W29" s="52">
        <v>784.56058453700007</v>
      </c>
      <c r="X29" s="121">
        <v>45.658745773</v>
      </c>
      <c r="Y29" s="121">
        <v>211.80122148400002</v>
      </c>
      <c r="Z29" s="121">
        <v>73.59879825966668</v>
      </c>
      <c r="AA29" s="121">
        <v>25.799359007333333</v>
      </c>
      <c r="AB29" s="121">
        <v>427.70246001300001</v>
      </c>
      <c r="AC29" s="52">
        <v>2142.3629493353333</v>
      </c>
      <c r="AD29" s="52">
        <v>1236.4867776670001</v>
      </c>
      <c r="AE29" s="121">
        <v>454.78403886133333</v>
      </c>
      <c r="AF29" s="121">
        <v>198.90401851499999</v>
      </c>
      <c r="AG29" s="121">
        <v>115.85968485933334</v>
      </c>
      <c r="AH29" s="121">
        <v>14.896536958666665</v>
      </c>
      <c r="AI29" s="121">
        <v>56.429494993666673</v>
      </c>
      <c r="AJ29" s="121">
        <v>43.521249290000007</v>
      </c>
      <c r="AK29" s="121">
        <v>310.93066019266666</v>
      </c>
      <c r="AL29" s="121">
        <v>41.161093996333328</v>
      </c>
      <c r="AM29" s="52">
        <v>112.75763993333334</v>
      </c>
      <c r="AN29" s="53">
        <v>28140.512922817001</v>
      </c>
      <c r="AO29" s="53">
        <v>97.588706157000004</v>
      </c>
      <c r="AP29" s="53">
        <v>4723.2022648740003</v>
      </c>
      <c r="AQ29" s="122">
        <v>440.982683533</v>
      </c>
      <c r="AR29" s="122">
        <v>1504.6472235290003</v>
      </c>
      <c r="AS29" s="122">
        <v>339.46756616599998</v>
      </c>
      <c r="AT29" s="122">
        <v>140.864258498</v>
      </c>
      <c r="AU29" s="122">
        <v>2297.2405331479999</v>
      </c>
      <c r="AV29" s="53">
        <v>9150.9435545659999</v>
      </c>
      <c r="AW29" s="53">
        <v>12112.190168487001</v>
      </c>
      <c r="AX29" s="122">
        <v>4804.7023956060002</v>
      </c>
      <c r="AY29" s="122">
        <v>1958.2653958729998</v>
      </c>
      <c r="AZ29" s="122">
        <v>1857.0425080380001</v>
      </c>
      <c r="BA29" s="122">
        <v>85.148457199999996</v>
      </c>
      <c r="BB29" s="122">
        <v>331.90354946400004</v>
      </c>
      <c r="BC29" s="122">
        <v>235.23818512299999</v>
      </c>
      <c r="BD29" s="122">
        <v>2356.1039874960002</v>
      </c>
      <c r="BE29" s="122">
        <v>483.78568968699994</v>
      </c>
      <c r="BF29" s="53">
        <v>2056.5882287330001</v>
      </c>
    </row>
    <row r="30" spans="1:58" s="105" customFormat="1" x14ac:dyDescent="0.25">
      <c r="A30" s="98" t="s">
        <v>157</v>
      </c>
      <c r="B30" s="99">
        <v>4300.0316866049998</v>
      </c>
      <c r="C30" s="100">
        <v>25.141669290999999</v>
      </c>
      <c r="D30" s="100">
        <v>916.45397752899999</v>
      </c>
      <c r="E30" s="101">
        <v>65.947528179000003</v>
      </c>
      <c r="F30" s="102">
        <v>209.615457362</v>
      </c>
      <c r="G30" s="102">
        <v>56.458470394000003</v>
      </c>
      <c r="H30" s="102">
        <v>46.210233193999997</v>
      </c>
      <c r="I30" s="103">
        <v>538.22228840000002</v>
      </c>
      <c r="J30" s="100">
        <v>2086.6087473339999</v>
      </c>
      <c r="K30" s="100">
        <v>1178.7796167070001</v>
      </c>
      <c r="L30" s="101">
        <v>417.55415753900002</v>
      </c>
      <c r="M30" s="102">
        <v>228.59836688499999</v>
      </c>
      <c r="N30" s="102">
        <v>80.033803871000003</v>
      </c>
      <c r="O30" s="102">
        <v>26.380794560999998</v>
      </c>
      <c r="P30" s="102">
        <v>82.427422433000004</v>
      </c>
      <c r="Q30" s="102">
        <v>36.086308602000003</v>
      </c>
      <c r="R30" s="102">
        <v>261.94493981099998</v>
      </c>
      <c r="S30" s="104">
        <v>45.753823005000001</v>
      </c>
      <c r="T30" s="163">
        <v>93.047675744000003</v>
      </c>
      <c r="U30" s="100">
        <v>4303.1287079933327</v>
      </c>
      <c r="V30" s="100">
        <v>21.248569141000001</v>
      </c>
      <c r="W30" s="100">
        <v>866.27177538166654</v>
      </c>
      <c r="X30" s="120">
        <v>62.905710448666674</v>
      </c>
      <c r="Y30" s="120">
        <v>215.40253132999999</v>
      </c>
      <c r="Z30" s="120">
        <v>57.963974001333334</v>
      </c>
      <c r="AA30" s="120">
        <v>37.498689743</v>
      </c>
      <c r="AB30" s="120">
        <v>492.50086985866665</v>
      </c>
      <c r="AC30" s="100">
        <v>2046.9310764166667</v>
      </c>
      <c r="AD30" s="100">
        <v>1262.4518471813333</v>
      </c>
      <c r="AE30" s="120">
        <v>473.77800799866668</v>
      </c>
      <c r="AF30" s="120">
        <v>229.286603079</v>
      </c>
      <c r="AG30" s="120">
        <v>96.732427910333328</v>
      </c>
      <c r="AH30" s="120">
        <v>21.317033428000002</v>
      </c>
      <c r="AI30" s="120">
        <v>80.002232847000002</v>
      </c>
      <c r="AJ30" s="120">
        <v>43.974115960999995</v>
      </c>
      <c r="AK30" s="120">
        <v>273.07342169366666</v>
      </c>
      <c r="AL30" s="120">
        <v>44.288004263666664</v>
      </c>
      <c r="AM30" s="100">
        <v>106.22543987266666</v>
      </c>
      <c r="AN30" s="100">
        <v>29939.786919865001</v>
      </c>
      <c r="AO30" s="100">
        <v>126.71653727200001</v>
      </c>
      <c r="AP30" s="100">
        <v>5483.5481120730001</v>
      </c>
      <c r="AQ30" s="120">
        <v>572.80927143300005</v>
      </c>
      <c r="AR30" s="120">
        <v>1640.1453287919999</v>
      </c>
      <c r="AS30" s="120">
        <v>247.64667357100001</v>
      </c>
      <c r="AT30" s="120">
        <v>173.72213098999998</v>
      </c>
      <c r="AU30" s="120">
        <v>2849.224707287</v>
      </c>
      <c r="AV30" s="100">
        <v>8949.2275939329993</v>
      </c>
      <c r="AW30" s="100">
        <v>13358.969399116999</v>
      </c>
      <c r="AX30" s="120">
        <v>5678.0711262099994</v>
      </c>
      <c r="AY30" s="120">
        <v>2280.9739318809998</v>
      </c>
      <c r="AZ30" s="120">
        <v>1900.5958349450002</v>
      </c>
      <c r="BA30" s="120">
        <v>83.857052777999996</v>
      </c>
      <c r="BB30" s="120">
        <v>570.90528232299994</v>
      </c>
      <c r="BC30" s="120">
        <v>245.419372377</v>
      </c>
      <c r="BD30" s="120">
        <v>2132.808511017</v>
      </c>
      <c r="BE30" s="120">
        <v>466.33828758599998</v>
      </c>
      <c r="BF30" s="100">
        <v>2021.3252774699999</v>
      </c>
    </row>
    <row r="31" spans="1:58" s="29" customFormat="1" x14ac:dyDescent="0.25">
      <c r="A31" s="37" t="s">
        <v>158</v>
      </c>
      <c r="B31" s="59">
        <v>4294.9789914459998</v>
      </c>
      <c r="C31" s="74">
        <v>19.373162221000001</v>
      </c>
      <c r="D31" s="74">
        <v>721.83877459999997</v>
      </c>
      <c r="E31" s="60">
        <v>51.996063176</v>
      </c>
      <c r="F31" s="61">
        <v>170.89852357300001</v>
      </c>
      <c r="G31" s="61">
        <v>39.378928973999997</v>
      </c>
      <c r="H31" s="61">
        <v>56.818168948999997</v>
      </c>
      <c r="I31" s="62">
        <v>402.74708992799998</v>
      </c>
      <c r="J31" s="74">
        <v>2138.830134674</v>
      </c>
      <c r="K31" s="74">
        <v>1318.045552395</v>
      </c>
      <c r="L31" s="60">
        <v>483.15331411699998</v>
      </c>
      <c r="M31" s="61">
        <v>239.665439486</v>
      </c>
      <c r="N31" s="61">
        <v>129.56929140899999</v>
      </c>
      <c r="O31" s="61">
        <v>24.506646802999999</v>
      </c>
      <c r="P31" s="61">
        <v>62.994056868000001</v>
      </c>
      <c r="Q31" s="61">
        <v>32.904102813999998</v>
      </c>
      <c r="R31" s="61">
        <v>297.78788822899998</v>
      </c>
      <c r="S31" s="63">
        <v>47.464812668999997</v>
      </c>
      <c r="T31" s="162">
        <v>96.891367556000006</v>
      </c>
      <c r="U31" s="52">
        <v>4417.9445626453335</v>
      </c>
      <c r="V31" s="52">
        <v>21.824931444333334</v>
      </c>
      <c r="W31" s="52">
        <v>788.81556450733331</v>
      </c>
      <c r="X31" s="121">
        <v>60.271837645666665</v>
      </c>
      <c r="Y31" s="121">
        <v>201.33577380866666</v>
      </c>
      <c r="Z31" s="121">
        <v>50.722905342333341</v>
      </c>
      <c r="AA31" s="121">
        <v>65.617295075333331</v>
      </c>
      <c r="AB31" s="121">
        <v>410.86775263533332</v>
      </c>
      <c r="AC31" s="52">
        <v>2179.0719015226664</v>
      </c>
      <c r="AD31" s="52">
        <v>1323.8793752749998</v>
      </c>
      <c r="AE31" s="121">
        <v>476.93124366666666</v>
      </c>
      <c r="AF31" s="121">
        <v>235.66240896333332</v>
      </c>
      <c r="AG31" s="121">
        <v>117.99417616066667</v>
      </c>
      <c r="AH31" s="121">
        <v>27.463594779666664</v>
      </c>
      <c r="AI31" s="121">
        <v>69.506093132333334</v>
      </c>
      <c r="AJ31" s="121">
        <v>35.323864205000007</v>
      </c>
      <c r="AK31" s="121">
        <v>309.20641224266666</v>
      </c>
      <c r="AL31" s="121">
        <v>51.791582124666661</v>
      </c>
      <c r="AM31" s="52">
        <v>104.35278989599999</v>
      </c>
      <c r="AN31" s="53">
        <v>30967.826904512</v>
      </c>
      <c r="AO31" s="53">
        <v>111.13052677299999</v>
      </c>
      <c r="AP31" s="53">
        <v>5502.5854675600003</v>
      </c>
      <c r="AQ31" s="122">
        <v>630.61128807499995</v>
      </c>
      <c r="AR31" s="122">
        <v>1857.6294970030003</v>
      </c>
      <c r="AS31" s="122">
        <v>212.44509570299999</v>
      </c>
      <c r="AT31" s="122">
        <v>258.84596285600003</v>
      </c>
      <c r="AU31" s="122">
        <v>2543.053623923</v>
      </c>
      <c r="AV31" s="53">
        <v>9004.3231935840013</v>
      </c>
      <c r="AW31" s="53">
        <v>14418.978876767002</v>
      </c>
      <c r="AX31" s="122">
        <v>5332.2993067079997</v>
      </c>
      <c r="AY31" s="122">
        <v>2537.0569262500003</v>
      </c>
      <c r="AZ31" s="122">
        <v>2288.6774862410002</v>
      </c>
      <c r="BA31" s="122">
        <v>148.46389719000001</v>
      </c>
      <c r="BB31" s="122">
        <v>727.38646014699998</v>
      </c>
      <c r="BC31" s="122">
        <v>175.64819522300002</v>
      </c>
      <c r="BD31" s="122">
        <v>2515.7679689059996</v>
      </c>
      <c r="BE31" s="122">
        <v>693.67863610199993</v>
      </c>
      <c r="BF31" s="53">
        <v>1930.8088398280001</v>
      </c>
    </row>
    <row r="32" spans="1:58" s="29" customFormat="1" x14ac:dyDescent="0.25">
      <c r="A32" s="37" t="s">
        <v>159</v>
      </c>
      <c r="B32" s="59">
        <v>4280.3155105220003</v>
      </c>
      <c r="C32" s="74">
        <v>31.544616023</v>
      </c>
      <c r="D32" s="74">
        <v>787.83381922400008</v>
      </c>
      <c r="E32" s="60">
        <v>44.228760723999997</v>
      </c>
      <c r="F32" s="61">
        <v>224.71597124600001</v>
      </c>
      <c r="G32" s="61">
        <v>49.689967138999997</v>
      </c>
      <c r="H32" s="61">
        <v>68.162073880999998</v>
      </c>
      <c r="I32" s="62">
        <v>401.037046234</v>
      </c>
      <c r="J32" s="74">
        <v>2085.4155867740001</v>
      </c>
      <c r="K32" s="74">
        <v>1273.9842052350002</v>
      </c>
      <c r="L32" s="60">
        <v>388.93662779700003</v>
      </c>
      <c r="M32" s="61">
        <v>252.00730878900001</v>
      </c>
      <c r="N32" s="61">
        <v>98.068832475999997</v>
      </c>
      <c r="O32" s="61">
        <v>6.7058404329999997</v>
      </c>
      <c r="P32" s="61">
        <v>56.319847179999996</v>
      </c>
      <c r="Q32" s="61">
        <v>44.697854898000003</v>
      </c>
      <c r="R32" s="61">
        <v>382.67391101300001</v>
      </c>
      <c r="S32" s="63">
        <v>44.573982649000001</v>
      </c>
      <c r="T32" s="162">
        <v>101.537283266</v>
      </c>
      <c r="U32" s="52">
        <v>4386.5873162939997</v>
      </c>
      <c r="V32" s="52">
        <v>28.545251657666668</v>
      </c>
      <c r="W32" s="52">
        <v>765.32279927066668</v>
      </c>
      <c r="X32" s="121">
        <v>51.666586919666663</v>
      </c>
      <c r="Y32" s="121">
        <v>205.70938323633334</v>
      </c>
      <c r="Z32" s="121">
        <v>39.107407787333329</v>
      </c>
      <c r="AA32" s="121">
        <v>60.810820492000005</v>
      </c>
      <c r="AB32" s="121">
        <v>408.02860083533341</v>
      </c>
      <c r="AC32" s="52">
        <v>2146.5733112786666</v>
      </c>
      <c r="AD32" s="52">
        <v>1340.3624437543333</v>
      </c>
      <c r="AE32" s="121">
        <v>455.42595368733333</v>
      </c>
      <c r="AF32" s="121">
        <v>244.22634455333332</v>
      </c>
      <c r="AG32" s="121">
        <v>114.28870903133333</v>
      </c>
      <c r="AH32" s="121">
        <v>10.678711921000001</v>
      </c>
      <c r="AI32" s="121">
        <v>62.887997910000003</v>
      </c>
      <c r="AJ32" s="121">
        <v>56.360916441999997</v>
      </c>
      <c r="AK32" s="121">
        <v>343.7919730343333</v>
      </c>
      <c r="AL32" s="121">
        <v>52.701837175000001</v>
      </c>
      <c r="AM32" s="52">
        <v>105.78351033266667</v>
      </c>
      <c r="AN32" s="53">
        <v>31394.134108781</v>
      </c>
      <c r="AO32" s="53">
        <v>159.64776145299999</v>
      </c>
      <c r="AP32" s="53">
        <v>5819.365906731</v>
      </c>
      <c r="AQ32" s="122">
        <v>553.50856489199998</v>
      </c>
      <c r="AR32" s="122">
        <v>2476.5886979440002</v>
      </c>
      <c r="AS32" s="122">
        <v>179.046805635</v>
      </c>
      <c r="AT32" s="122">
        <v>146.08629748600001</v>
      </c>
      <c r="AU32" s="122">
        <v>2464.1355407739998</v>
      </c>
      <c r="AV32" s="53">
        <v>9343.6614732069993</v>
      </c>
      <c r="AW32" s="53">
        <v>14186.236585891002</v>
      </c>
      <c r="AX32" s="122">
        <v>5488.8943557170005</v>
      </c>
      <c r="AY32" s="122">
        <v>2616.36509931</v>
      </c>
      <c r="AZ32" s="122">
        <v>2401.0827467419999</v>
      </c>
      <c r="BA32" s="122">
        <v>56.675716229999999</v>
      </c>
      <c r="BB32" s="122">
        <v>401.78149962499998</v>
      </c>
      <c r="BC32" s="122">
        <v>234.521834563</v>
      </c>
      <c r="BD32" s="122">
        <v>2381.6870237889998</v>
      </c>
      <c r="BE32" s="122">
        <v>605.22830991499995</v>
      </c>
      <c r="BF32" s="53">
        <v>1885.2223814989998</v>
      </c>
    </row>
    <row r="33" spans="1:58" s="29" customFormat="1" x14ac:dyDescent="0.25">
      <c r="A33" s="37" t="s">
        <v>160</v>
      </c>
      <c r="B33" s="59">
        <v>4411.8555699480003</v>
      </c>
      <c r="C33" s="74">
        <v>36.731531328999999</v>
      </c>
      <c r="D33" s="74">
        <v>699.18684103800001</v>
      </c>
      <c r="E33" s="60">
        <v>30.202456729000001</v>
      </c>
      <c r="F33" s="61">
        <v>205.05515605100001</v>
      </c>
      <c r="G33" s="61">
        <v>50.760673073</v>
      </c>
      <c r="H33" s="61">
        <v>67.996573259000002</v>
      </c>
      <c r="I33" s="62">
        <v>345.171981926</v>
      </c>
      <c r="J33" s="74">
        <v>2173.5319147559999</v>
      </c>
      <c r="K33" s="74">
        <v>1420.272245051</v>
      </c>
      <c r="L33" s="60">
        <v>538.68841233600006</v>
      </c>
      <c r="M33" s="61">
        <v>246.667649993</v>
      </c>
      <c r="N33" s="61">
        <v>97.146833333999993</v>
      </c>
      <c r="O33" s="61">
        <v>27.732784645999999</v>
      </c>
      <c r="P33" s="61">
        <v>49.978346014000003</v>
      </c>
      <c r="Q33" s="61">
        <v>56.637823785999998</v>
      </c>
      <c r="R33" s="61">
        <v>354.853891895</v>
      </c>
      <c r="S33" s="63">
        <v>48.566503046999998</v>
      </c>
      <c r="T33" s="162">
        <v>82.133037774000002</v>
      </c>
      <c r="U33" s="52">
        <v>4288.2767359566669</v>
      </c>
      <c r="V33" s="52">
        <v>31.170544609</v>
      </c>
      <c r="W33" s="52">
        <v>782.25487183466669</v>
      </c>
      <c r="X33" s="121">
        <v>44.663696153333326</v>
      </c>
      <c r="Y33" s="121">
        <v>213.23234122299996</v>
      </c>
      <c r="Z33" s="121">
        <v>54.224779719666664</v>
      </c>
      <c r="AA33" s="121">
        <v>65.467932707000003</v>
      </c>
      <c r="AB33" s="121">
        <v>404.66612203166665</v>
      </c>
      <c r="AC33" s="52">
        <v>2053.8969228343335</v>
      </c>
      <c r="AD33" s="52">
        <v>1312.6503967723336</v>
      </c>
      <c r="AE33" s="121">
        <v>459.64744546333333</v>
      </c>
      <c r="AF33" s="121">
        <v>244.09252047266668</v>
      </c>
      <c r="AG33" s="121">
        <v>113.15028199033333</v>
      </c>
      <c r="AH33" s="121">
        <v>17.726123322999999</v>
      </c>
      <c r="AI33" s="121">
        <v>46.869923964999998</v>
      </c>
      <c r="AJ33" s="121">
        <v>56.20904127233333</v>
      </c>
      <c r="AK33" s="121">
        <v>332.93596902566668</v>
      </c>
      <c r="AL33" s="121">
        <v>42.019091260000003</v>
      </c>
      <c r="AM33" s="52">
        <v>108.30399990633335</v>
      </c>
      <c r="AN33" s="53">
        <v>31347.895365245004</v>
      </c>
      <c r="AO33" s="53">
        <v>195.770501301</v>
      </c>
      <c r="AP33" s="53">
        <v>6067.2177753169999</v>
      </c>
      <c r="AQ33" s="122">
        <v>579.7608310999999</v>
      </c>
      <c r="AR33" s="122">
        <v>2568.2109061660003</v>
      </c>
      <c r="AS33" s="122">
        <v>255.02694756600002</v>
      </c>
      <c r="AT33" s="122">
        <v>226.30733152299999</v>
      </c>
      <c r="AU33" s="122">
        <v>2437.911758962</v>
      </c>
      <c r="AV33" s="53">
        <v>8531.3648463400004</v>
      </c>
      <c r="AW33" s="53">
        <v>14667.128450358001</v>
      </c>
      <c r="AX33" s="122">
        <v>5536.3477005670002</v>
      </c>
      <c r="AY33" s="122">
        <v>2803.865452599</v>
      </c>
      <c r="AZ33" s="122">
        <v>2306.2754708820003</v>
      </c>
      <c r="BA33" s="122">
        <v>140.087962366</v>
      </c>
      <c r="BB33" s="122">
        <v>233.30107003999998</v>
      </c>
      <c r="BC33" s="122">
        <v>358.00275698500002</v>
      </c>
      <c r="BD33" s="122">
        <v>2675.235559018</v>
      </c>
      <c r="BE33" s="122">
        <v>614.01247790100001</v>
      </c>
      <c r="BF33" s="53">
        <v>1886.4137919290001</v>
      </c>
    </row>
    <row r="34" spans="1:58" s="105" customFormat="1" x14ac:dyDescent="0.25">
      <c r="A34" s="98" t="s">
        <v>161</v>
      </c>
      <c r="B34" s="99">
        <v>4704.2034384789995</v>
      </c>
      <c r="C34" s="100">
        <v>25.729715095</v>
      </c>
      <c r="D34" s="100">
        <v>815.22288083800004</v>
      </c>
      <c r="E34" s="101">
        <v>57.680470810999999</v>
      </c>
      <c r="F34" s="102">
        <v>209.99882845400001</v>
      </c>
      <c r="G34" s="102">
        <v>47.648402926999999</v>
      </c>
      <c r="H34" s="102">
        <v>58.344983176</v>
      </c>
      <c r="I34" s="103">
        <v>441.55019547000001</v>
      </c>
      <c r="J34" s="100">
        <v>2373.3820032499998</v>
      </c>
      <c r="K34" s="100">
        <v>1416.1217062870001</v>
      </c>
      <c r="L34" s="101">
        <v>445.01766055100001</v>
      </c>
      <c r="M34" s="102">
        <v>271.35802542699997</v>
      </c>
      <c r="N34" s="102">
        <v>108.176838785</v>
      </c>
      <c r="O34" s="102">
        <v>64.248122671000004</v>
      </c>
      <c r="P34" s="102">
        <v>72.664871426999994</v>
      </c>
      <c r="Q34" s="102">
        <v>53.297840067999999</v>
      </c>
      <c r="R34" s="102">
        <v>350.87816871400003</v>
      </c>
      <c r="S34" s="104">
        <v>50.480178643999999</v>
      </c>
      <c r="T34" s="163">
        <v>73.747133008999995</v>
      </c>
      <c r="U34" s="100">
        <v>4456.1622412746665</v>
      </c>
      <c r="V34" s="100">
        <v>30.511001040666667</v>
      </c>
      <c r="W34" s="100">
        <v>771.20154124466671</v>
      </c>
      <c r="X34" s="120">
        <v>51.850810601666666</v>
      </c>
      <c r="Y34" s="120">
        <v>207.97224402733332</v>
      </c>
      <c r="Z34" s="120">
        <v>54.685845098333338</v>
      </c>
      <c r="AA34" s="120">
        <v>53.032926003</v>
      </c>
      <c r="AB34" s="120">
        <v>403.65971551433336</v>
      </c>
      <c r="AC34" s="100">
        <v>2167.6467783393337</v>
      </c>
      <c r="AD34" s="100">
        <v>1394.1280592356666</v>
      </c>
      <c r="AE34" s="120">
        <v>462.01586747266668</v>
      </c>
      <c r="AF34" s="120">
        <v>267.30913501533331</v>
      </c>
      <c r="AG34" s="120">
        <v>124.78914178299999</v>
      </c>
      <c r="AH34" s="120">
        <v>37.50449463333333</v>
      </c>
      <c r="AI34" s="120">
        <v>62.225436978333335</v>
      </c>
      <c r="AJ34" s="120">
        <v>41.932771960333334</v>
      </c>
      <c r="AK34" s="120">
        <v>343.62193636866664</v>
      </c>
      <c r="AL34" s="120">
        <v>54.729275024000003</v>
      </c>
      <c r="AM34" s="100">
        <v>92.674861414333336</v>
      </c>
      <c r="AN34" s="100">
        <v>30107.122845580998</v>
      </c>
      <c r="AO34" s="100">
        <v>124.466280291</v>
      </c>
      <c r="AP34" s="100">
        <v>5604.4571989440001</v>
      </c>
      <c r="AQ34" s="120">
        <v>484.32994568599997</v>
      </c>
      <c r="AR34" s="120">
        <v>2160.6921277259999</v>
      </c>
      <c r="AS34" s="120">
        <v>225.437094554</v>
      </c>
      <c r="AT34" s="120">
        <v>151.42238954300001</v>
      </c>
      <c r="AU34" s="120">
        <v>2582.5756414349999</v>
      </c>
      <c r="AV34" s="100">
        <v>8873.6487971160004</v>
      </c>
      <c r="AW34" s="100">
        <v>13887.978665431001</v>
      </c>
      <c r="AX34" s="120">
        <v>4627.494763099</v>
      </c>
      <c r="AY34" s="120">
        <v>2998.165115199</v>
      </c>
      <c r="AZ34" s="120">
        <v>2459.2644657549999</v>
      </c>
      <c r="BA34" s="120">
        <v>140.773178871</v>
      </c>
      <c r="BB34" s="120">
        <v>429.29990420000001</v>
      </c>
      <c r="BC34" s="120">
        <v>143.31150444100001</v>
      </c>
      <c r="BD34" s="120">
        <v>2593.845898694</v>
      </c>
      <c r="BE34" s="120">
        <v>495.82383517199997</v>
      </c>
      <c r="BF34" s="100">
        <v>1616.571903799</v>
      </c>
    </row>
    <row r="35" spans="1:58" s="29" customFormat="1" x14ac:dyDescent="0.25">
      <c r="A35" s="37" t="s">
        <v>162</v>
      </c>
      <c r="B35" s="59">
        <v>4811.4351501670008</v>
      </c>
      <c r="C35" s="74">
        <v>22.576362112999998</v>
      </c>
      <c r="D35" s="74">
        <v>799.48128320399996</v>
      </c>
      <c r="E35" s="60">
        <v>49.726405522</v>
      </c>
      <c r="F35" s="61">
        <v>222.88887532699999</v>
      </c>
      <c r="G35" s="61">
        <v>44.796551942000001</v>
      </c>
      <c r="H35" s="61">
        <v>59.925212027999997</v>
      </c>
      <c r="I35" s="62">
        <v>422.14423838499999</v>
      </c>
      <c r="J35" s="74">
        <v>2512.6713330520001</v>
      </c>
      <c r="K35" s="74">
        <v>1399.9045936000002</v>
      </c>
      <c r="L35" s="60">
        <v>393.09102874600001</v>
      </c>
      <c r="M35" s="61">
        <v>394.08460362800002</v>
      </c>
      <c r="N35" s="61">
        <v>79.578288079000004</v>
      </c>
      <c r="O35" s="61">
        <v>47.312766949</v>
      </c>
      <c r="P35" s="61">
        <v>57.507701683999997</v>
      </c>
      <c r="Q35" s="61">
        <v>51.534831851</v>
      </c>
      <c r="R35" s="61">
        <v>313.80468421099999</v>
      </c>
      <c r="S35" s="63">
        <v>62.990688452000001</v>
      </c>
      <c r="T35" s="162">
        <v>76.801578198000001</v>
      </c>
      <c r="U35" s="52">
        <v>4527.0927740796678</v>
      </c>
      <c r="V35" s="52">
        <v>22.607477298000003</v>
      </c>
      <c r="W35" s="52">
        <v>772.40667885166658</v>
      </c>
      <c r="X35" s="121">
        <v>51.420821674666662</v>
      </c>
      <c r="Y35" s="121">
        <v>214.58061736166667</v>
      </c>
      <c r="Z35" s="121">
        <v>58.747402390666672</v>
      </c>
      <c r="AA35" s="121">
        <v>54.934462565333341</v>
      </c>
      <c r="AB35" s="121">
        <v>392.72337485933332</v>
      </c>
      <c r="AC35" s="52">
        <v>2279.2765727306664</v>
      </c>
      <c r="AD35" s="52">
        <v>1369.6745121783335</v>
      </c>
      <c r="AE35" s="121">
        <v>426.58791856633337</v>
      </c>
      <c r="AF35" s="121">
        <v>303.81838814166667</v>
      </c>
      <c r="AG35" s="121">
        <v>120.07423951433333</v>
      </c>
      <c r="AH35" s="121">
        <v>68.08145605066666</v>
      </c>
      <c r="AI35" s="121">
        <v>59.420917066666668</v>
      </c>
      <c r="AJ35" s="121">
        <v>46.431551949333333</v>
      </c>
      <c r="AK35" s="121">
        <v>301.74035939200002</v>
      </c>
      <c r="AL35" s="121">
        <v>43.51968149733333</v>
      </c>
      <c r="AM35" s="52">
        <v>83.127533020999991</v>
      </c>
      <c r="AN35" s="53">
        <v>31274.825728310003</v>
      </c>
      <c r="AO35" s="53">
        <v>89.93659461499999</v>
      </c>
      <c r="AP35" s="53">
        <v>5895.0394466990001</v>
      </c>
      <c r="AQ35" s="122">
        <v>478.334798299</v>
      </c>
      <c r="AR35" s="122">
        <v>2554.9120375950001</v>
      </c>
      <c r="AS35" s="122">
        <v>236.59979307199998</v>
      </c>
      <c r="AT35" s="122">
        <v>224.682622925</v>
      </c>
      <c r="AU35" s="122">
        <v>2400.5101948080001</v>
      </c>
      <c r="AV35" s="53">
        <v>9199.0593479239997</v>
      </c>
      <c r="AW35" s="53">
        <v>14399.621091854</v>
      </c>
      <c r="AX35" s="122">
        <v>4969.191132766</v>
      </c>
      <c r="AY35" s="122">
        <v>3281.8791456130002</v>
      </c>
      <c r="AZ35" s="122">
        <v>2404.0037848279999</v>
      </c>
      <c r="BA35" s="122">
        <v>279.083093819</v>
      </c>
      <c r="BB35" s="122">
        <v>369.39625902399996</v>
      </c>
      <c r="BC35" s="122">
        <v>219.61679551499998</v>
      </c>
      <c r="BD35" s="122">
        <v>2293.5713808780001</v>
      </c>
      <c r="BE35" s="122">
        <v>582.87949941099998</v>
      </c>
      <c r="BF35" s="53">
        <v>1691.1692472180002</v>
      </c>
    </row>
    <row r="36" spans="1:58" s="29" customFormat="1" x14ac:dyDescent="0.25">
      <c r="A36" s="37" t="s">
        <v>163</v>
      </c>
      <c r="B36" s="59">
        <v>4578.5981167560003</v>
      </c>
      <c r="C36" s="74">
        <v>16.647861721999998</v>
      </c>
      <c r="D36" s="74">
        <v>753.03126301799989</v>
      </c>
      <c r="E36" s="60">
        <v>64.917560430999998</v>
      </c>
      <c r="F36" s="61">
        <v>216.08942230400001</v>
      </c>
      <c r="G36" s="61">
        <v>63.445146977999997</v>
      </c>
      <c r="H36" s="61">
        <v>39.725532758</v>
      </c>
      <c r="I36" s="62">
        <v>368.85360054699998</v>
      </c>
      <c r="J36" s="74">
        <v>2426.7660367140002</v>
      </c>
      <c r="K36" s="74">
        <v>1295.7074225910001</v>
      </c>
      <c r="L36" s="60">
        <v>468.64319997699999</v>
      </c>
      <c r="M36" s="61">
        <v>313.87958617599998</v>
      </c>
      <c r="N36" s="61">
        <v>70.630229103999994</v>
      </c>
      <c r="O36" s="61">
        <v>29.169437459000001</v>
      </c>
      <c r="P36" s="61">
        <v>57.726950823000003</v>
      </c>
      <c r="Q36" s="61">
        <v>47.529116930000001</v>
      </c>
      <c r="R36" s="61">
        <v>251.29670799300001</v>
      </c>
      <c r="S36" s="63">
        <v>56.832194129000001</v>
      </c>
      <c r="T36" s="162">
        <v>86.445532710999998</v>
      </c>
      <c r="U36" s="52">
        <v>4578.1378084846665</v>
      </c>
      <c r="V36" s="52">
        <v>18.580176315999999</v>
      </c>
      <c r="W36" s="52">
        <v>763.87794304766669</v>
      </c>
      <c r="X36" s="121">
        <v>60.51924712833334</v>
      </c>
      <c r="Y36" s="121">
        <v>246.75033647966666</v>
      </c>
      <c r="Z36" s="121">
        <v>53.715611735333333</v>
      </c>
      <c r="AA36" s="121">
        <v>50.342297388333328</v>
      </c>
      <c r="AB36" s="121">
        <v>352.55045031600002</v>
      </c>
      <c r="AC36" s="52">
        <v>2348.0586625143337</v>
      </c>
      <c r="AD36" s="52">
        <v>1362.0033052736667</v>
      </c>
      <c r="AE36" s="121">
        <v>456.51292864833334</v>
      </c>
      <c r="AF36" s="121">
        <v>343.71514068833329</v>
      </c>
      <c r="AG36" s="121">
        <v>100.82178025833333</v>
      </c>
      <c r="AH36" s="121">
        <v>31.817925248333335</v>
      </c>
      <c r="AI36" s="121">
        <v>66.002372481666669</v>
      </c>
      <c r="AJ36" s="121">
        <v>40.605133033333338</v>
      </c>
      <c r="AK36" s="121">
        <v>271.03183079933336</v>
      </c>
      <c r="AL36" s="121">
        <v>51.496194116000005</v>
      </c>
      <c r="AM36" s="52">
        <v>85.617721333000006</v>
      </c>
      <c r="AN36" s="53">
        <v>31974.611974977001</v>
      </c>
      <c r="AO36" s="53">
        <v>92.484636238999997</v>
      </c>
      <c r="AP36" s="53">
        <v>5791.3822754209996</v>
      </c>
      <c r="AQ36" s="122">
        <v>569.11665393299995</v>
      </c>
      <c r="AR36" s="122">
        <v>2647.0318875900002</v>
      </c>
      <c r="AS36" s="122">
        <v>211.72644333</v>
      </c>
      <c r="AT36" s="122">
        <v>144.411659638</v>
      </c>
      <c r="AU36" s="122">
        <v>2219.09563093</v>
      </c>
      <c r="AV36" s="53">
        <v>9523.631675736</v>
      </c>
      <c r="AW36" s="53">
        <v>14823.458776428</v>
      </c>
      <c r="AX36" s="122">
        <v>5398.3366763060003</v>
      </c>
      <c r="AY36" s="122">
        <v>3518.8265203330002</v>
      </c>
      <c r="AZ36" s="122">
        <v>2447.7901011110002</v>
      </c>
      <c r="BA36" s="122">
        <v>181.72678337500002</v>
      </c>
      <c r="BB36" s="122">
        <v>368.74628278700004</v>
      </c>
      <c r="BC36" s="122">
        <v>230.40439964399999</v>
      </c>
      <c r="BD36" s="122">
        <v>1980.2514050549999</v>
      </c>
      <c r="BE36" s="122">
        <v>697.37660781700004</v>
      </c>
      <c r="BF36" s="53">
        <v>1743.6546111530001</v>
      </c>
    </row>
    <row r="37" spans="1:58" s="29" customFormat="1" x14ac:dyDescent="0.25">
      <c r="A37" s="37" t="s">
        <v>164</v>
      </c>
      <c r="B37" s="59">
        <v>4980.8356365669997</v>
      </c>
      <c r="C37" s="74">
        <v>18.258898492</v>
      </c>
      <c r="D37" s="74">
        <v>803.35423755900001</v>
      </c>
      <c r="E37" s="60">
        <v>80.447913291999996</v>
      </c>
      <c r="F37" s="61">
        <v>236.925164892</v>
      </c>
      <c r="G37" s="61">
        <v>53.904504469000003</v>
      </c>
      <c r="H37" s="61">
        <v>37.379035946000002</v>
      </c>
      <c r="I37" s="62">
        <v>394.69761896</v>
      </c>
      <c r="J37" s="74">
        <v>2611.0475514949999</v>
      </c>
      <c r="K37" s="74">
        <v>1465.8893393019998</v>
      </c>
      <c r="L37" s="60">
        <v>474.11937056199997</v>
      </c>
      <c r="M37" s="61">
        <v>437.626880202</v>
      </c>
      <c r="N37" s="61">
        <v>83.278026128999997</v>
      </c>
      <c r="O37" s="61">
        <v>24.044259132000001</v>
      </c>
      <c r="P37" s="61">
        <v>50.166600867</v>
      </c>
      <c r="Q37" s="61">
        <v>43.893990817000002</v>
      </c>
      <c r="R37" s="61">
        <v>297.16531428799999</v>
      </c>
      <c r="S37" s="63">
        <v>55.594897305000003</v>
      </c>
      <c r="T37" s="162">
        <v>82.285609719000007</v>
      </c>
      <c r="U37" s="52">
        <v>4602.2706104463332</v>
      </c>
      <c r="V37" s="52">
        <v>17.618802286666668</v>
      </c>
      <c r="W37" s="52">
        <v>795.45635277966664</v>
      </c>
      <c r="X37" s="121">
        <v>79.927680499666664</v>
      </c>
      <c r="Y37" s="121">
        <v>244.36993530366669</v>
      </c>
      <c r="Z37" s="121">
        <v>53.816435453999993</v>
      </c>
      <c r="AA37" s="121">
        <v>42.121465984666663</v>
      </c>
      <c r="AB37" s="121">
        <v>375.22083553766669</v>
      </c>
      <c r="AC37" s="52">
        <v>2315.481806997333</v>
      </c>
      <c r="AD37" s="52">
        <v>1370.7805586019999</v>
      </c>
      <c r="AE37" s="121">
        <v>447.42287881333328</v>
      </c>
      <c r="AF37" s="121">
        <v>354.37962573533332</v>
      </c>
      <c r="AG37" s="121">
        <v>96.698974159666662</v>
      </c>
      <c r="AH37" s="121">
        <v>25.024069558666667</v>
      </c>
      <c r="AI37" s="121">
        <v>41.447868411333332</v>
      </c>
      <c r="AJ37" s="121">
        <v>43.460317913333334</v>
      </c>
      <c r="AK37" s="121">
        <v>301.99156710533333</v>
      </c>
      <c r="AL37" s="121">
        <v>60.355256904999997</v>
      </c>
      <c r="AM37" s="52">
        <v>102.93308978066666</v>
      </c>
      <c r="AN37" s="53">
        <v>32502.038676986998</v>
      </c>
      <c r="AO37" s="53">
        <v>110.92919643299999</v>
      </c>
      <c r="AP37" s="53">
        <v>6144.9152033789996</v>
      </c>
      <c r="AQ37" s="122">
        <v>658.158533949</v>
      </c>
      <c r="AR37" s="122">
        <v>2945.2825808910002</v>
      </c>
      <c r="AS37" s="122">
        <v>222.18806773400001</v>
      </c>
      <c r="AT37" s="122">
        <v>90.549333383000004</v>
      </c>
      <c r="AU37" s="122">
        <v>2228.7366874220002</v>
      </c>
      <c r="AV37" s="53">
        <v>9561.6589573370002</v>
      </c>
      <c r="AW37" s="53">
        <v>14723.319141505001</v>
      </c>
      <c r="AX37" s="122">
        <v>5066.8404486420004</v>
      </c>
      <c r="AY37" s="122">
        <v>3586.3951212900001</v>
      </c>
      <c r="AZ37" s="122">
        <v>2272.0165918809998</v>
      </c>
      <c r="BA37" s="122">
        <v>120.33084618000001</v>
      </c>
      <c r="BB37" s="122">
        <v>250.462667971</v>
      </c>
      <c r="BC37" s="122">
        <v>226.06692956199998</v>
      </c>
      <c r="BD37" s="122">
        <v>2274.8146331039998</v>
      </c>
      <c r="BE37" s="122">
        <v>926.39190287500014</v>
      </c>
      <c r="BF37" s="53">
        <v>1961.216178333</v>
      </c>
    </row>
    <row r="38" spans="1:58" s="105" customFormat="1" x14ac:dyDescent="0.25">
      <c r="A38" s="98" t="s">
        <v>165</v>
      </c>
      <c r="B38" s="99">
        <v>4757.0275180650005</v>
      </c>
      <c r="C38" s="100">
        <v>15.546262923</v>
      </c>
      <c r="D38" s="100">
        <v>920.86356892699996</v>
      </c>
      <c r="E38" s="101">
        <v>68.999503396999998</v>
      </c>
      <c r="F38" s="102">
        <v>265.42674815800001</v>
      </c>
      <c r="G38" s="102">
        <v>64.191498389000003</v>
      </c>
      <c r="H38" s="102">
        <v>56.339327332000003</v>
      </c>
      <c r="I38" s="103">
        <v>465.90649165100001</v>
      </c>
      <c r="J38" s="100">
        <v>2446.2330863040002</v>
      </c>
      <c r="K38" s="100">
        <v>1297.3171393350001</v>
      </c>
      <c r="L38" s="101">
        <v>492.91012054399999</v>
      </c>
      <c r="M38" s="102">
        <v>300.39230627199998</v>
      </c>
      <c r="N38" s="102">
        <v>93.903566034999997</v>
      </c>
      <c r="O38" s="102">
        <v>24.704645752000001</v>
      </c>
      <c r="P38" s="102">
        <v>24.158228447999999</v>
      </c>
      <c r="Q38" s="102">
        <v>35.045821908999997</v>
      </c>
      <c r="R38" s="102">
        <v>269.637103099</v>
      </c>
      <c r="S38" s="104">
        <v>56.565347275999997</v>
      </c>
      <c r="T38" s="163">
        <v>77.067460576000002</v>
      </c>
      <c r="U38" s="100">
        <v>4653.4220527166663</v>
      </c>
      <c r="V38" s="100">
        <v>19.952584720999997</v>
      </c>
      <c r="W38" s="100">
        <v>870.3502857896666</v>
      </c>
      <c r="X38" s="120">
        <v>75.948291532666673</v>
      </c>
      <c r="Y38" s="120">
        <v>257.90752612099999</v>
      </c>
      <c r="Z38" s="120">
        <v>61.099134545999995</v>
      </c>
      <c r="AA38" s="120">
        <v>49.281928147666669</v>
      </c>
      <c r="AB38" s="120">
        <v>426.11340544233332</v>
      </c>
      <c r="AC38" s="100">
        <v>2361.9634361929998</v>
      </c>
      <c r="AD38" s="100">
        <v>1315.6374116953334</v>
      </c>
      <c r="AE38" s="120">
        <v>493.50430744133337</v>
      </c>
      <c r="AF38" s="120">
        <v>316.26245454633334</v>
      </c>
      <c r="AG38" s="120">
        <v>99.019820154333331</v>
      </c>
      <c r="AH38" s="120">
        <v>18.318862889333332</v>
      </c>
      <c r="AI38" s="120">
        <v>38.997570525</v>
      </c>
      <c r="AJ38" s="120">
        <v>34.367619963000003</v>
      </c>
      <c r="AK38" s="120">
        <v>271.39087075799995</v>
      </c>
      <c r="AL38" s="120">
        <v>43.775905418000001</v>
      </c>
      <c r="AM38" s="100">
        <v>85.518334317666657</v>
      </c>
      <c r="AN38" s="100">
        <v>32419.247479259997</v>
      </c>
      <c r="AO38" s="100">
        <v>160.82479611600002</v>
      </c>
      <c r="AP38" s="100">
        <v>6790.5935295079998</v>
      </c>
      <c r="AQ38" s="120">
        <v>788.75779752100016</v>
      </c>
      <c r="AR38" s="120">
        <v>3187.3069009319997</v>
      </c>
      <c r="AS38" s="120">
        <v>250.111827589</v>
      </c>
      <c r="AT38" s="120">
        <v>109.22560753400001</v>
      </c>
      <c r="AU38" s="120">
        <v>2455.191395932</v>
      </c>
      <c r="AV38" s="100">
        <v>9971.1489683569998</v>
      </c>
      <c r="AW38" s="100">
        <v>13727.278110319001</v>
      </c>
      <c r="AX38" s="120">
        <v>5452.6737977960001</v>
      </c>
      <c r="AY38" s="120">
        <v>3124.3202209290002</v>
      </c>
      <c r="AZ38" s="120">
        <v>2076.0733277239997</v>
      </c>
      <c r="BA38" s="120">
        <v>150.353955504</v>
      </c>
      <c r="BB38" s="120">
        <v>275.92580377399997</v>
      </c>
      <c r="BC38" s="120">
        <v>169.41388720899999</v>
      </c>
      <c r="BD38" s="120">
        <v>1994.7847393480001</v>
      </c>
      <c r="BE38" s="120">
        <v>483.73237803500001</v>
      </c>
      <c r="BF38" s="100">
        <v>1769.4020749599999</v>
      </c>
    </row>
    <row r="39" spans="1:58" s="29" customFormat="1" x14ac:dyDescent="0.25">
      <c r="A39" s="37" t="s">
        <v>166</v>
      </c>
      <c r="B39" s="59">
        <v>4797.2614003560002</v>
      </c>
      <c r="C39" s="74">
        <v>29.899903127000002</v>
      </c>
      <c r="D39" s="74">
        <v>929.68860539299999</v>
      </c>
      <c r="E39" s="60">
        <v>79.332111773999998</v>
      </c>
      <c r="F39" s="61">
        <v>259.30932647999998</v>
      </c>
      <c r="G39" s="61">
        <v>70.622224531000001</v>
      </c>
      <c r="H39" s="61">
        <v>48.739281718999997</v>
      </c>
      <c r="I39" s="62">
        <v>471.68566088900002</v>
      </c>
      <c r="J39" s="74">
        <v>2259.6613426099998</v>
      </c>
      <c r="K39" s="74">
        <v>1497.877405279</v>
      </c>
      <c r="L39" s="60">
        <v>469.31191720599998</v>
      </c>
      <c r="M39" s="61">
        <v>423.637074418</v>
      </c>
      <c r="N39" s="61">
        <v>99.578504757000005</v>
      </c>
      <c r="O39" s="61">
        <v>26.961657891000002</v>
      </c>
      <c r="P39" s="61">
        <v>39.921234202999997</v>
      </c>
      <c r="Q39" s="61">
        <v>55.609289746000002</v>
      </c>
      <c r="R39" s="61">
        <v>313.269473565</v>
      </c>
      <c r="S39" s="63">
        <v>69.588253492999996</v>
      </c>
      <c r="T39" s="162">
        <v>80.134143946999998</v>
      </c>
      <c r="U39" s="52">
        <v>4671.7303403486667</v>
      </c>
      <c r="V39" s="52">
        <v>30.025167147666668</v>
      </c>
      <c r="W39" s="52">
        <v>914.33458674466658</v>
      </c>
      <c r="X39" s="121">
        <v>70.911172661333325</v>
      </c>
      <c r="Y39" s="121">
        <v>282.95733800733336</v>
      </c>
      <c r="Z39" s="121">
        <v>58.932510193999995</v>
      </c>
      <c r="AA39" s="121">
        <v>46.649840005999998</v>
      </c>
      <c r="AB39" s="121">
        <v>454.88372587599997</v>
      </c>
      <c r="AC39" s="52">
        <v>2226.1845215966664</v>
      </c>
      <c r="AD39" s="52">
        <v>1408.6676923156665</v>
      </c>
      <c r="AE39" s="121">
        <v>477.25843891466667</v>
      </c>
      <c r="AF39" s="121">
        <v>360.75858219133335</v>
      </c>
      <c r="AG39" s="121">
        <v>115.78487682733333</v>
      </c>
      <c r="AH39" s="121">
        <v>19.405289138000001</v>
      </c>
      <c r="AI39" s="121">
        <v>36.751901963333331</v>
      </c>
      <c r="AJ39" s="121">
        <v>52.637317679666673</v>
      </c>
      <c r="AK39" s="121">
        <v>287.45857390099997</v>
      </c>
      <c r="AL39" s="121">
        <v>58.612711700333335</v>
      </c>
      <c r="AM39" s="52">
        <v>92.518372544000002</v>
      </c>
      <c r="AN39" s="53">
        <v>33154.773183923004</v>
      </c>
      <c r="AO39" s="53">
        <v>136.90137969</v>
      </c>
      <c r="AP39" s="53">
        <v>6714.744165694</v>
      </c>
      <c r="AQ39" s="122">
        <v>738.23011294799994</v>
      </c>
      <c r="AR39" s="122">
        <v>3195.0349922660002</v>
      </c>
      <c r="AS39" s="122">
        <v>276.35514598100002</v>
      </c>
      <c r="AT39" s="122">
        <v>138.50784732099999</v>
      </c>
      <c r="AU39" s="122">
        <v>2366.6160671779999</v>
      </c>
      <c r="AV39" s="53">
        <v>9473.0401667269998</v>
      </c>
      <c r="AW39" s="53">
        <v>14719.68036258</v>
      </c>
      <c r="AX39" s="122">
        <v>5367.9342674159998</v>
      </c>
      <c r="AY39" s="122">
        <v>3488.7159687329995</v>
      </c>
      <c r="AZ39" s="122">
        <v>2203.549970305</v>
      </c>
      <c r="BA39" s="122">
        <v>194.15244209700001</v>
      </c>
      <c r="BB39" s="122">
        <v>258.61159673999998</v>
      </c>
      <c r="BC39" s="122">
        <v>279.40874113799998</v>
      </c>
      <c r="BD39" s="122">
        <v>2157.886410605</v>
      </c>
      <c r="BE39" s="122">
        <v>769.42096554599993</v>
      </c>
      <c r="BF39" s="53">
        <v>2110.407109232</v>
      </c>
    </row>
    <row r="40" spans="1:58" s="29" customFormat="1" x14ac:dyDescent="0.25">
      <c r="A40" s="37" t="s">
        <v>167</v>
      </c>
      <c r="B40" s="59">
        <v>5103.5464740699999</v>
      </c>
      <c r="C40" s="74">
        <v>23.503117446000001</v>
      </c>
      <c r="D40" s="74">
        <v>933.13750095299997</v>
      </c>
      <c r="E40" s="60">
        <v>83.172577429</v>
      </c>
      <c r="F40" s="61">
        <v>242.573119582</v>
      </c>
      <c r="G40" s="61">
        <v>93.083453675000001</v>
      </c>
      <c r="H40" s="61">
        <v>48.960735509000003</v>
      </c>
      <c r="I40" s="62">
        <v>465.34761475800002</v>
      </c>
      <c r="J40" s="74">
        <v>2537.7534731569999</v>
      </c>
      <c r="K40" s="74">
        <v>1510.8203096410002</v>
      </c>
      <c r="L40" s="60">
        <v>410.98473802299998</v>
      </c>
      <c r="M40" s="61">
        <v>449.795770538</v>
      </c>
      <c r="N40" s="61">
        <v>140.43874457300001</v>
      </c>
      <c r="O40" s="61">
        <v>23.417630170999999</v>
      </c>
      <c r="P40" s="61">
        <v>49.347776889000002</v>
      </c>
      <c r="Q40" s="61">
        <v>56.215621732000002</v>
      </c>
      <c r="R40" s="61">
        <v>309.02429681299998</v>
      </c>
      <c r="S40" s="63">
        <v>71.595730902</v>
      </c>
      <c r="T40" s="162">
        <v>98.332072873000001</v>
      </c>
      <c r="U40" s="52">
        <v>4862.1236481779997</v>
      </c>
      <c r="V40" s="52">
        <v>31.059529639999997</v>
      </c>
      <c r="W40" s="52">
        <v>931.50356490700005</v>
      </c>
      <c r="X40" s="121">
        <v>79.043235252000002</v>
      </c>
      <c r="Y40" s="121">
        <v>257.85211565066669</v>
      </c>
      <c r="Z40" s="121">
        <v>82.761971246333346</v>
      </c>
      <c r="AA40" s="121">
        <v>60.489657192000003</v>
      </c>
      <c r="AB40" s="121">
        <v>451.35658556600009</v>
      </c>
      <c r="AC40" s="52">
        <v>2265.86631734</v>
      </c>
      <c r="AD40" s="52">
        <v>1533.1667448296666</v>
      </c>
      <c r="AE40" s="121">
        <v>480.28925565966665</v>
      </c>
      <c r="AF40" s="121">
        <v>432.34692361366666</v>
      </c>
      <c r="AG40" s="121">
        <v>122.32490364666667</v>
      </c>
      <c r="AH40" s="121">
        <v>26.293899038666666</v>
      </c>
      <c r="AI40" s="121">
        <v>41.781580304999999</v>
      </c>
      <c r="AJ40" s="121">
        <v>61.098312507999992</v>
      </c>
      <c r="AK40" s="121">
        <v>295.31612282833333</v>
      </c>
      <c r="AL40" s="121">
        <v>73.715747229666661</v>
      </c>
      <c r="AM40" s="52">
        <v>100.52749146133333</v>
      </c>
      <c r="AN40" s="53">
        <v>33576.812540900006</v>
      </c>
      <c r="AO40" s="53">
        <v>156.26200018399999</v>
      </c>
      <c r="AP40" s="53">
        <v>6663.612295381</v>
      </c>
      <c r="AQ40" s="122">
        <v>617.21224697100001</v>
      </c>
      <c r="AR40" s="122">
        <v>2977.8873593819999</v>
      </c>
      <c r="AS40" s="122">
        <v>361.34604810899998</v>
      </c>
      <c r="AT40" s="122">
        <v>165.954804669</v>
      </c>
      <c r="AU40" s="122">
        <v>2541.21183625</v>
      </c>
      <c r="AV40" s="53">
        <v>9185.2273251369988</v>
      </c>
      <c r="AW40" s="53">
        <v>15367.763736471999</v>
      </c>
      <c r="AX40" s="122">
        <v>5431.2913002530004</v>
      </c>
      <c r="AY40" s="122">
        <v>3933.453896123</v>
      </c>
      <c r="AZ40" s="122">
        <v>2074.0063483210001</v>
      </c>
      <c r="BA40" s="122">
        <v>135.075357228</v>
      </c>
      <c r="BB40" s="122">
        <v>296.27353610599999</v>
      </c>
      <c r="BC40" s="122">
        <v>361.82589629100005</v>
      </c>
      <c r="BD40" s="122">
        <v>2062.7103728679999</v>
      </c>
      <c r="BE40" s="122">
        <v>1073.127029282</v>
      </c>
      <c r="BF40" s="53">
        <v>2203.9471837259998</v>
      </c>
    </row>
    <row r="41" spans="1:58" s="29" customFormat="1" x14ac:dyDescent="0.25">
      <c r="A41" s="37" t="s">
        <v>168</v>
      </c>
      <c r="B41" s="59">
        <v>4727.3225779310005</v>
      </c>
      <c r="C41" s="74">
        <v>26.112521575999999</v>
      </c>
      <c r="D41" s="74">
        <v>874.17760516700002</v>
      </c>
      <c r="E41" s="60">
        <v>76.017933893999995</v>
      </c>
      <c r="F41" s="61">
        <v>231.52393087199999</v>
      </c>
      <c r="G41" s="61">
        <v>72.760147962999994</v>
      </c>
      <c r="H41" s="61">
        <v>64.154108956000002</v>
      </c>
      <c r="I41" s="62">
        <v>429.721483482</v>
      </c>
      <c r="J41" s="74">
        <v>2239.121740864</v>
      </c>
      <c r="K41" s="74">
        <v>1504.835611856</v>
      </c>
      <c r="L41" s="60">
        <v>494.427983181</v>
      </c>
      <c r="M41" s="61">
        <v>407.61126696999997</v>
      </c>
      <c r="N41" s="61">
        <v>113.151731791</v>
      </c>
      <c r="O41" s="61">
        <v>20.354695777</v>
      </c>
      <c r="P41" s="61">
        <v>56.164609296999998</v>
      </c>
      <c r="Q41" s="61">
        <v>37.184294760999997</v>
      </c>
      <c r="R41" s="61">
        <v>294.30865985000003</v>
      </c>
      <c r="S41" s="63">
        <v>81.632370229000003</v>
      </c>
      <c r="T41" s="162">
        <v>83.075098467999993</v>
      </c>
      <c r="U41" s="52">
        <v>4665.7892820686675</v>
      </c>
      <c r="V41" s="52">
        <v>29.134422783666668</v>
      </c>
      <c r="W41" s="52">
        <v>865.99188744900005</v>
      </c>
      <c r="X41" s="121">
        <v>72.152890335666669</v>
      </c>
      <c r="Y41" s="121">
        <v>241.96137837399999</v>
      </c>
      <c r="Z41" s="121">
        <v>72.107542599333343</v>
      </c>
      <c r="AA41" s="121">
        <v>54.871774156333338</v>
      </c>
      <c r="AB41" s="121">
        <v>424.89830198366667</v>
      </c>
      <c r="AC41" s="52">
        <v>2150.9243873896667</v>
      </c>
      <c r="AD41" s="52">
        <v>1498.8832250196667</v>
      </c>
      <c r="AE41" s="121">
        <v>464.51255599566667</v>
      </c>
      <c r="AF41" s="121">
        <v>427.64486021533338</v>
      </c>
      <c r="AG41" s="121">
        <v>125.09425181733333</v>
      </c>
      <c r="AH41" s="121">
        <v>21.738962486999998</v>
      </c>
      <c r="AI41" s="121">
        <v>45.58579417233333</v>
      </c>
      <c r="AJ41" s="121">
        <v>40.995672304333333</v>
      </c>
      <c r="AK41" s="121">
        <v>315.10849775100002</v>
      </c>
      <c r="AL41" s="121">
        <v>58.20263027666666</v>
      </c>
      <c r="AM41" s="52">
        <v>120.85535942666667</v>
      </c>
      <c r="AN41" s="53">
        <v>32417.758583963001</v>
      </c>
      <c r="AO41" s="53">
        <v>135.661402909</v>
      </c>
      <c r="AP41" s="53">
        <v>6028.6595858780001</v>
      </c>
      <c r="AQ41" s="122">
        <v>615.38260043499997</v>
      </c>
      <c r="AR41" s="122">
        <v>2671.2468984100001</v>
      </c>
      <c r="AS41" s="122">
        <v>339.34160870799997</v>
      </c>
      <c r="AT41" s="122">
        <v>152.99170899800001</v>
      </c>
      <c r="AU41" s="122">
        <v>2249.6967693269999</v>
      </c>
      <c r="AV41" s="53">
        <v>9290.119927759999</v>
      </c>
      <c r="AW41" s="53">
        <v>14949.432972528004</v>
      </c>
      <c r="AX41" s="122">
        <v>5224.0139984220004</v>
      </c>
      <c r="AY41" s="122">
        <v>3780.7185822170004</v>
      </c>
      <c r="AZ41" s="122">
        <v>2377.1176276040001</v>
      </c>
      <c r="BA41" s="122">
        <v>108.63492040200001</v>
      </c>
      <c r="BB41" s="122">
        <v>195.976767198</v>
      </c>
      <c r="BC41" s="122">
        <v>228.38144051899999</v>
      </c>
      <c r="BD41" s="122">
        <v>2131.072827387</v>
      </c>
      <c r="BE41" s="122">
        <v>903.51680877899992</v>
      </c>
      <c r="BF41" s="53">
        <v>2013.884694888</v>
      </c>
    </row>
    <row r="42" spans="1:58" s="105" customFormat="1" x14ac:dyDescent="0.25">
      <c r="A42" s="98" t="s">
        <v>169</v>
      </c>
      <c r="B42" s="99">
        <v>4586.0234161099997</v>
      </c>
      <c r="C42" s="100">
        <v>11.237464931</v>
      </c>
      <c r="D42" s="100">
        <v>810.69392580499994</v>
      </c>
      <c r="E42" s="101">
        <v>64.094987822999997</v>
      </c>
      <c r="F42" s="102">
        <v>243.34674053099999</v>
      </c>
      <c r="G42" s="102">
        <v>74.379807921999998</v>
      </c>
      <c r="H42" s="102">
        <v>64.592991089999998</v>
      </c>
      <c r="I42" s="103">
        <v>364.27939843899998</v>
      </c>
      <c r="J42" s="100">
        <v>2320.6859951299998</v>
      </c>
      <c r="K42" s="100">
        <v>1368.3336375639999</v>
      </c>
      <c r="L42" s="101">
        <v>421.78258576000002</v>
      </c>
      <c r="M42" s="102">
        <v>423.126601306</v>
      </c>
      <c r="N42" s="102">
        <v>96.426378580999994</v>
      </c>
      <c r="O42" s="102">
        <v>16.106304277</v>
      </c>
      <c r="P42" s="102">
        <v>34.287900008000001</v>
      </c>
      <c r="Q42" s="102">
        <v>41.791383111999998</v>
      </c>
      <c r="R42" s="102">
        <v>277.220014166</v>
      </c>
      <c r="S42" s="104">
        <v>57.592470354</v>
      </c>
      <c r="T42" s="163">
        <v>75.072392679999993</v>
      </c>
      <c r="U42" s="100">
        <v>4652.9738824846663</v>
      </c>
      <c r="V42" s="100">
        <v>20.450750900666666</v>
      </c>
      <c r="W42" s="100">
        <v>834.21111960899998</v>
      </c>
      <c r="X42" s="120">
        <v>65.18278852666667</v>
      </c>
      <c r="Y42" s="120">
        <v>256.52634694366668</v>
      </c>
      <c r="Z42" s="120">
        <v>72.885262165000015</v>
      </c>
      <c r="AA42" s="120">
        <v>61.295058403333336</v>
      </c>
      <c r="AB42" s="120">
        <v>378.32166357033338</v>
      </c>
      <c r="AC42" s="100">
        <v>2275.2964009786665</v>
      </c>
      <c r="AD42" s="100">
        <v>1431.6921554210001</v>
      </c>
      <c r="AE42" s="120">
        <v>441.88861534200004</v>
      </c>
      <c r="AF42" s="120">
        <v>424.40110523533332</v>
      </c>
      <c r="AG42" s="120">
        <v>118.56847173366667</v>
      </c>
      <c r="AH42" s="120">
        <v>18.41338721</v>
      </c>
      <c r="AI42" s="120">
        <v>41.095102741999995</v>
      </c>
      <c r="AJ42" s="120">
        <v>44.131261418666668</v>
      </c>
      <c r="AK42" s="120">
        <v>289.06644628099997</v>
      </c>
      <c r="AL42" s="120">
        <v>54.127765458333336</v>
      </c>
      <c r="AM42" s="100">
        <v>91.323455575333341</v>
      </c>
      <c r="AN42" s="100">
        <v>31560.548038007</v>
      </c>
      <c r="AO42" s="100">
        <v>107.64759543199999</v>
      </c>
      <c r="AP42" s="100">
        <v>6182.9588566090006</v>
      </c>
      <c r="AQ42" s="120">
        <v>581.94487294099997</v>
      </c>
      <c r="AR42" s="120">
        <v>3019.186046239</v>
      </c>
      <c r="AS42" s="120">
        <v>319.70502839700004</v>
      </c>
      <c r="AT42" s="120">
        <v>187.68438414799999</v>
      </c>
      <c r="AU42" s="120">
        <v>2074.4385248839999</v>
      </c>
      <c r="AV42" s="100">
        <v>9480.0438820580002</v>
      </c>
      <c r="AW42" s="100">
        <v>13995.661012844001</v>
      </c>
      <c r="AX42" s="120">
        <v>4533.9376433570005</v>
      </c>
      <c r="AY42" s="120">
        <v>3783.129404842</v>
      </c>
      <c r="AZ42" s="120">
        <v>2236.2662883460002</v>
      </c>
      <c r="BA42" s="120">
        <v>130.617912332</v>
      </c>
      <c r="BB42" s="120">
        <v>261.65767778499998</v>
      </c>
      <c r="BC42" s="120">
        <v>267.490455978</v>
      </c>
      <c r="BD42" s="120">
        <v>2204.5108773649999</v>
      </c>
      <c r="BE42" s="120">
        <v>578.0507528390001</v>
      </c>
      <c r="BF42" s="100">
        <v>1794.2366910639998</v>
      </c>
    </row>
    <row r="43" spans="1:58" s="29" customFormat="1" x14ac:dyDescent="0.25">
      <c r="A43" s="37" t="s">
        <v>170</v>
      </c>
      <c r="B43" s="59">
        <v>5067.6120086709998</v>
      </c>
      <c r="C43" s="74">
        <v>35.017843526</v>
      </c>
      <c r="D43" s="74">
        <v>1037.122955175</v>
      </c>
      <c r="E43" s="60">
        <v>66.281249001999996</v>
      </c>
      <c r="F43" s="61">
        <v>370.72186793899999</v>
      </c>
      <c r="G43" s="61">
        <v>68.479233092000001</v>
      </c>
      <c r="H43" s="61">
        <v>68.678881001999997</v>
      </c>
      <c r="I43" s="62">
        <v>462.96172414</v>
      </c>
      <c r="J43" s="74">
        <v>2430.0068135219999</v>
      </c>
      <c r="K43" s="74">
        <v>1485.814884036</v>
      </c>
      <c r="L43" s="60">
        <v>494.88697583300001</v>
      </c>
      <c r="M43" s="61">
        <v>424.841120655</v>
      </c>
      <c r="N43" s="61">
        <v>116.362161294</v>
      </c>
      <c r="O43" s="61">
        <v>26.091800803000002</v>
      </c>
      <c r="P43" s="61">
        <v>45.597846541999999</v>
      </c>
      <c r="Q43" s="61">
        <v>36.399546463999997</v>
      </c>
      <c r="R43" s="61">
        <v>276.726184918</v>
      </c>
      <c r="S43" s="63">
        <v>64.909247527000005</v>
      </c>
      <c r="T43" s="162">
        <v>79.649512412000007</v>
      </c>
      <c r="U43" s="52">
        <v>4849.4491409256671</v>
      </c>
      <c r="V43" s="52">
        <v>33.767545013333333</v>
      </c>
      <c r="W43" s="52">
        <v>845.37198832833326</v>
      </c>
      <c r="X43" s="121">
        <v>68.344161490666679</v>
      </c>
      <c r="Y43" s="121">
        <v>264.5154939803333</v>
      </c>
      <c r="Z43" s="121">
        <v>60.159009102999995</v>
      </c>
      <c r="AA43" s="121">
        <v>53.499156461999995</v>
      </c>
      <c r="AB43" s="121">
        <v>398.85416729233333</v>
      </c>
      <c r="AC43" s="52">
        <v>2332.8930887783331</v>
      </c>
      <c r="AD43" s="52">
        <v>1552.9509198103331</v>
      </c>
      <c r="AE43" s="121">
        <v>504.086114173</v>
      </c>
      <c r="AF43" s="121">
        <v>450.00685634366664</v>
      </c>
      <c r="AG43" s="121">
        <v>131.21340639333334</v>
      </c>
      <c r="AH43" s="121">
        <v>21.435810236666669</v>
      </c>
      <c r="AI43" s="121">
        <v>38.161166816666672</v>
      </c>
      <c r="AJ43" s="121">
        <v>38.509522917333335</v>
      </c>
      <c r="AK43" s="121">
        <v>292.82479496166667</v>
      </c>
      <c r="AL43" s="121">
        <v>76.713247968000005</v>
      </c>
      <c r="AM43" s="52">
        <v>84.465598995333323</v>
      </c>
      <c r="AN43" s="53">
        <v>33515.936784863996</v>
      </c>
      <c r="AO43" s="53">
        <v>189.07583182100001</v>
      </c>
      <c r="AP43" s="53">
        <v>5741.382375489</v>
      </c>
      <c r="AQ43" s="122">
        <v>695.88224482400005</v>
      </c>
      <c r="AR43" s="122">
        <v>2410.8322731420003</v>
      </c>
      <c r="AS43" s="122">
        <v>295.11151084200003</v>
      </c>
      <c r="AT43" s="122">
        <v>82.831117051000007</v>
      </c>
      <c r="AU43" s="122">
        <v>2256.7252296300003</v>
      </c>
      <c r="AV43" s="53">
        <v>9707.6808979119996</v>
      </c>
      <c r="AW43" s="53">
        <v>16166.662696087003</v>
      </c>
      <c r="AX43" s="122">
        <v>5335.1996959890002</v>
      </c>
      <c r="AY43" s="122">
        <v>3962.5702529690002</v>
      </c>
      <c r="AZ43" s="122">
        <v>3201.6259959949998</v>
      </c>
      <c r="BA43" s="122">
        <v>117.82965342200001</v>
      </c>
      <c r="BB43" s="122">
        <v>199.46334878499999</v>
      </c>
      <c r="BC43" s="122">
        <v>195.49593720199999</v>
      </c>
      <c r="BD43" s="122">
        <v>2244.6197059159999</v>
      </c>
      <c r="BE43" s="122">
        <v>909.85810580900011</v>
      </c>
      <c r="BF43" s="53">
        <v>1711.134983555</v>
      </c>
    </row>
    <row r="44" spans="1:58" s="29" customFormat="1" x14ac:dyDescent="0.25">
      <c r="A44" s="37" t="s">
        <v>171</v>
      </c>
      <c r="B44" s="59">
        <v>4708.2681624010002</v>
      </c>
      <c r="C44" s="74">
        <v>26.069678151000002</v>
      </c>
      <c r="D44" s="74">
        <v>822.84782702400003</v>
      </c>
      <c r="E44" s="60">
        <v>60.852360214000001</v>
      </c>
      <c r="F44" s="61">
        <v>232.55188117200001</v>
      </c>
      <c r="G44" s="61">
        <v>47.134891854999999</v>
      </c>
      <c r="H44" s="61">
        <v>89.808456496999995</v>
      </c>
      <c r="I44" s="62">
        <v>392.50023728600002</v>
      </c>
      <c r="J44" s="74">
        <v>2290.1201447220001</v>
      </c>
      <c r="K44" s="74">
        <v>1480.1818124099998</v>
      </c>
      <c r="L44" s="60">
        <v>439.00761769899998</v>
      </c>
      <c r="M44" s="61">
        <v>412.66051173300002</v>
      </c>
      <c r="N44" s="61">
        <v>116.44613404899999</v>
      </c>
      <c r="O44" s="61">
        <v>22.533206944</v>
      </c>
      <c r="P44" s="61">
        <v>50.967922504999997</v>
      </c>
      <c r="Q44" s="61">
        <v>38.56146382</v>
      </c>
      <c r="R44" s="61">
        <v>324.43054568299999</v>
      </c>
      <c r="S44" s="63">
        <v>75.574409977000002</v>
      </c>
      <c r="T44" s="162">
        <v>89.048700093999997</v>
      </c>
      <c r="U44" s="52">
        <v>4713.0713489170003</v>
      </c>
      <c r="V44" s="52">
        <v>27.027857974333333</v>
      </c>
      <c r="W44" s="52">
        <v>865.86710493866667</v>
      </c>
      <c r="X44" s="121">
        <v>61.807657169999999</v>
      </c>
      <c r="Y44" s="121">
        <v>283.17522221866665</v>
      </c>
      <c r="Z44" s="121">
        <v>52.032569335666665</v>
      </c>
      <c r="AA44" s="121">
        <v>78.961523559666659</v>
      </c>
      <c r="AB44" s="121">
        <v>389.89013265466673</v>
      </c>
      <c r="AC44" s="52">
        <v>2202.2807096279998</v>
      </c>
      <c r="AD44" s="52">
        <v>1523.874790527</v>
      </c>
      <c r="AE44" s="121">
        <v>470.21078862233327</v>
      </c>
      <c r="AF44" s="121">
        <v>437.73109595566666</v>
      </c>
      <c r="AG44" s="121">
        <v>134.99633762233336</v>
      </c>
      <c r="AH44" s="121">
        <v>24.383144371</v>
      </c>
      <c r="AI44" s="121">
        <v>40.65644507133333</v>
      </c>
      <c r="AJ44" s="121">
        <v>38.149324361000005</v>
      </c>
      <c r="AK44" s="121">
        <v>298.90572338433327</v>
      </c>
      <c r="AL44" s="121">
        <v>78.841931138999996</v>
      </c>
      <c r="AM44" s="52">
        <v>94.020885848999981</v>
      </c>
      <c r="AN44" s="53">
        <v>33381.302993759004</v>
      </c>
      <c r="AO44" s="53">
        <v>125.42440800999999</v>
      </c>
      <c r="AP44" s="53">
        <v>5822.3914831149996</v>
      </c>
      <c r="AQ44" s="122">
        <v>583.50375517399993</v>
      </c>
      <c r="AR44" s="122">
        <v>2710.6981503520001</v>
      </c>
      <c r="AS44" s="122">
        <v>219.84240411500002</v>
      </c>
      <c r="AT44" s="122">
        <v>142.75271927900002</v>
      </c>
      <c r="AU44" s="122">
        <v>2165.5944541950003</v>
      </c>
      <c r="AV44" s="53">
        <v>8646.5677888980008</v>
      </c>
      <c r="AW44" s="53">
        <v>17010.275806885002</v>
      </c>
      <c r="AX44" s="122">
        <v>5052.8098387</v>
      </c>
      <c r="AY44" s="122">
        <v>3643.5174041870005</v>
      </c>
      <c r="AZ44" s="122">
        <v>3119.9571372419996</v>
      </c>
      <c r="BA44" s="122">
        <v>155.18972804500001</v>
      </c>
      <c r="BB44" s="122">
        <v>247.12788573900002</v>
      </c>
      <c r="BC44" s="122">
        <v>187.55504144299999</v>
      </c>
      <c r="BD44" s="122">
        <v>3601.729815016</v>
      </c>
      <c r="BE44" s="122">
        <v>1002.388956513</v>
      </c>
      <c r="BF44" s="53">
        <v>1776.643506851</v>
      </c>
    </row>
    <row r="45" spans="1:58" s="29" customFormat="1" x14ac:dyDescent="0.25">
      <c r="A45" s="37" t="s">
        <v>172</v>
      </c>
      <c r="B45" s="59">
        <v>4503.7365474770004</v>
      </c>
      <c r="C45" s="74">
        <v>19.338911191000001</v>
      </c>
      <c r="D45" s="74">
        <v>797.35611497299988</v>
      </c>
      <c r="E45" s="60">
        <v>59.694702298000003</v>
      </c>
      <c r="F45" s="61">
        <v>262.67918965199999</v>
      </c>
      <c r="G45" s="61">
        <v>67.119936679999995</v>
      </c>
      <c r="H45" s="61">
        <v>72.178250747999996</v>
      </c>
      <c r="I45" s="62">
        <v>335.68403559500001</v>
      </c>
      <c r="J45" s="74">
        <v>2134.8465743279999</v>
      </c>
      <c r="K45" s="74">
        <v>1449.1781687400003</v>
      </c>
      <c r="L45" s="60">
        <v>499.59579455800002</v>
      </c>
      <c r="M45" s="61">
        <v>444.98128208399999</v>
      </c>
      <c r="N45" s="61">
        <v>81.642527872000002</v>
      </c>
      <c r="O45" s="61">
        <v>21.658870329999999</v>
      </c>
      <c r="P45" s="61">
        <v>28.256351410000001</v>
      </c>
      <c r="Q45" s="61">
        <v>51.963646181999998</v>
      </c>
      <c r="R45" s="61">
        <v>256.27111507400002</v>
      </c>
      <c r="S45" s="63">
        <v>64.808581230000001</v>
      </c>
      <c r="T45" s="162">
        <v>103.016778245</v>
      </c>
      <c r="U45" s="52">
        <v>4584.0545747123333</v>
      </c>
      <c r="V45" s="52">
        <v>24.251214741666669</v>
      </c>
      <c r="W45" s="52">
        <v>843.56552656833344</v>
      </c>
      <c r="X45" s="121">
        <v>56.337752197666667</v>
      </c>
      <c r="Y45" s="121">
        <v>267.70005241900003</v>
      </c>
      <c r="Z45" s="121">
        <v>59.321579136000004</v>
      </c>
      <c r="AA45" s="121">
        <v>111.53702188533333</v>
      </c>
      <c r="AB45" s="121">
        <v>348.66912093033335</v>
      </c>
      <c r="AC45" s="52">
        <v>2071.379741319</v>
      </c>
      <c r="AD45" s="52">
        <v>1534.8541995573332</v>
      </c>
      <c r="AE45" s="121">
        <v>488.53956098666669</v>
      </c>
      <c r="AF45" s="121">
        <v>457.91835566933332</v>
      </c>
      <c r="AG45" s="121">
        <v>115.06690742466667</v>
      </c>
      <c r="AH45" s="121">
        <v>21.132756317333332</v>
      </c>
      <c r="AI45" s="121">
        <v>39.565864483666665</v>
      </c>
      <c r="AJ45" s="121">
        <v>55.195224705666668</v>
      </c>
      <c r="AK45" s="121">
        <v>283.91491273399998</v>
      </c>
      <c r="AL45" s="121">
        <v>73.520617236000007</v>
      </c>
      <c r="AM45" s="52">
        <v>110.003892526</v>
      </c>
      <c r="AN45" s="53">
        <v>32238.154226685001</v>
      </c>
      <c r="AO45" s="53">
        <v>104.876990855</v>
      </c>
      <c r="AP45" s="53">
        <v>5610.5724486489999</v>
      </c>
      <c r="AQ45" s="122">
        <v>490.893017181</v>
      </c>
      <c r="AR45" s="122">
        <v>2809.5404046490003</v>
      </c>
      <c r="AS45" s="122">
        <v>223.282406482</v>
      </c>
      <c r="AT45" s="122">
        <v>200.681715994</v>
      </c>
      <c r="AU45" s="122">
        <v>1886.174904343</v>
      </c>
      <c r="AV45" s="53">
        <v>8465.665537719</v>
      </c>
      <c r="AW45" s="53">
        <v>16163.635835160998</v>
      </c>
      <c r="AX45" s="122">
        <v>5524.0265124910002</v>
      </c>
      <c r="AY45" s="122">
        <v>3681.867431141</v>
      </c>
      <c r="AZ45" s="122">
        <v>2684.362432421</v>
      </c>
      <c r="BA45" s="122">
        <v>151.29959237700001</v>
      </c>
      <c r="BB45" s="122">
        <v>260.50505638800001</v>
      </c>
      <c r="BC45" s="122">
        <v>331.84882995300006</v>
      </c>
      <c r="BD45" s="122">
        <v>2529.9680782549999</v>
      </c>
      <c r="BE45" s="122">
        <v>999.75790213499999</v>
      </c>
      <c r="BF45" s="53">
        <v>1893.4034143009999</v>
      </c>
    </row>
    <row r="46" spans="1:58" s="105" customFormat="1" x14ac:dyDescent="0.25">
      <c r="A46" s="98" t="s">
        <v>173</v>
      </c>
      <c r="B46" s="99">
        <v>3997.4656941250005</v>
      </c>
      <c r="C46" s="100">
        <v>28.684275067000002</v>
      </c>
      <c r="D46" s="100">
        <v>755.76859568300006</v>
      </c>
      <c r="E46" s="101">
        <v>61.842854117000002</v>
      </c>
      <c r="F46" s="102">
        <v>263.39771215500002</v>
      </c>
      <c r="G46" s="102">
        <v>65.776371566999998</v>
      </c>
      <c r="H46" s="102">
        <v>87.897591766999994</v>
      </c>
      <c r="I46" s="103">
        <v>276.85406607700003</v>
      </c>
      <c r="J46" s="100">
        <v>1745.4776468990001</v>
      </c>
      <c r="K46" s="100">
        <v>1340.2410538920001</v>
      </c>
      <c r="L46" s="101">
        <v>423.41517848500001</v>
      </c>
      <c r="M46" s="102">
        <v>410.40105886700002</v>
      </c>
      <c r="N46" s="102">
        <v>96.956374796999995</v>
      </c>
      <c r="O46" s="102">
        <v>18.951175488000001</v>
      </c>
      <c r="P46" s="102">
        <v>38.633404566999999</v>
      </c>
      <c r="Q46" s="102">
        <v>51.018653094999998</v>
      </c>
      <c r="R46" s="102">
        <v>236.10734903100001</v>
      </c>
      <c r="S46" s="104">
        <v>64.757859561999993</v>
      </c>
      <c r="T46" s="163">
        <v>127.29412258399999</v>
      </c>
      <c r="U46" s="100">
        <v>4084.7398068896669</v>
      </c>
      <c r="V46" s="100">
        <v>27.86260265466667</v>
      </c>
      <c r="W46" s="100">
        <v>753.2956924636668</v>
      </c>
      <c r="X46" s="120">
        <v>63.615666564000001</v>
      </c>
      <c r="Y46" s="120">
        <v>258.56882570933334</v>
      </c>
      <c r="Z46" s="120">
        <v>57.841500013999998</v>
      </c>
      <c r="AA46" s="120">
        <v>87.272967423666671</v>
      </c>
      <c r="AB46" s="120">
        <v>285.99673275266667</v>
      </c>
      <c r="AC46" s="100">
        <v>1749.5925721356668</v>
      </c>
      <c r="AD46" s="100">
        <v>1423.217299370333</v>
      </c>
      <c r="AE46" s="120">
        <v>436.71095890366661</v>
      </c>
      <c r="AF46" s="120">
        <v>454.00918013199998</v>
      </c>
      <c r="AG46" s="120">
        <v>98.894341485666658</v>
      </c>
      <c r="AH46" s="120">
        <v>28.264173371000002</v>
      </c>
      <c r="AI46" s="120">
        <v>30.140920311000002</v>
      </c>
      <c r="AJ46" s="120">
        <v>48.949038962333333</v>
      </c>
      <c r="AK46" s="120">
        <v>267.91696136866665</v>
      </c>
      <c r="AL46" s="120">
        <v>58.331724835999999</v>
      </c>
      <c r="AM46" s="100">
        <v>130.77164026533333</v>
      </c>
      <c r="AN46" s="100">
        <v>30671.747850745</v>
      </c>
      <c r="AO46" s="100">
        <v>84.862781158999994</v>
      </c>
      <c r="AP46" s="100">
        <v>5507.8658530539997</v>
      </c>
      <c r="AQ46" s="120">
        <v>498.14526242599999</v>
      </c>
      <c r="AR46" s="120">
        <v>2851.8904241340001</v>
      </c>
      <c r="AS46" s="120">
        <v>255.839192164</v>
      </c>
      <c r="AT46" s="120">
        <v>151.557994476</v>
      </c>
      <c r="AU46" s="120">
        <v>1750.4329798539998</v>
      </c>
      <c r="AV46" s="100">
        <v>7797.8515786089993</v>
      </c>
      <c r="AW46" s="100">
        <v>14998.490528664999</v>
      </c>
      <c r="AX46" s="120">
        <v>4714.7217624080004</v>
      </c>
      <c r="AY46" s="120">
        <v>3772.293728917</v>
      </c>
      <c r="AZ46" s="120">
        <v>2314.6764549769996</v>
      </c>
      <c r="BA46" s="120">
        <v>612.89271202500004</v>
      </c>
      <c r="BB46" s="120">
        <v>336.49760703300001</v>
      </c>
      <c r="BC46" s="120">
        <v>283.61473544900002</v>
      </c>
      <c r="BD46" s="120">
        <v>2354.0790080070001</v>
      </c>
      <c r="BE46" s="120">
        <v>609.714519849</v>
      </c>
      <c r="BF46" s="100">
        <v>2282.6771092580002</v>
      </c>
    </row>
    <row r="47" spans="1:58" s="29" customFormat="1" x14ac:dyDescent="0.25">
      <c r="A47" s="37" t="s">
        <v>174</v>
      </c>
      <c r="B47" s="59">
        <v>3698.518028554</v>
      </c>
      <c r="C47" s="74">
        <v>28.357203972000001</v>
      </c>
      <c r="D47" s="74">
        <v>677.81996408199996</v>
      </c>
      <c r="E47" s="60">
        <v>57.845330689000001</v>
      </c>
      <c r="F47" s="61">
        <v>268.76549531299997</v>
      </c>
      <c r="G47" s="61">
        <v>45.545323504999999</v>
      </c>
      <c r="H47" s="61">
        <v>81.400152648000002</v>
      </c>
      <c r="I47" s="62">
        <v>224.26366192699999</v>
      </c>
      <c r="J47" s="74">
        <v>1642.5400954019999</v>
      </c>
      <c r="K47" s="74">
        <v>1254.983885399</v>
      </c>
      <c r="L47" s="60">
        <v>396.37952404399999</v>
      </c>
      <c r="M47" s="61">
        <v>361.18226333600001</v>
      </c>
      <c r="N47" s="61">
        <v>77.332913442999995</v>
      </c>
      <c r="O47" s="61">
        <v>44.325461287000003</v>
      </c>
      <c r="P47" s="61">
        <v>44.479369118000001</v>
      </c>
      <c r="Q47" s="61">
        <v>28.000130358</v>
      </c>
      <c r="R47" s="61">
        <v>242.02469262</v>
      </c>
      <c r="S47" s="63">
        <v>61.259531193000001</v>
      </c>
      <c r="T47" s="162">
        <v>94.816879698999998</v>
      </c>
      <c r="U47" s="52">
        <v>3767.2686402123331</v>
      </c>
      <c r="V47" s="52">
        <v>24.034110721999998</v>
      </c>
      <c r="W47" s="52">
        <v>715.01316434799992</v>
      </c>
      <c r="X47" s="121">
        <v>60.816669092666665</v>
      </c>
      <c r="Y47" s="121">
        <v>286.49165758733335</v>
      </c>
      <c r="Z47" s="121">
        <v>48.946858416666664</v>
      </c>
      <c r="AA47" s="121">
        <v>77.566967598666665</v>
      </c>
      <c r="AB47" s="121">
        <v>241.19101165266667</v>
      </c>
      <c r="AC47" s="52">
        <v>1596.1586672559999</v>
      </c>
      <c r="AD47" s="52">
        <v>1311.9895098276668</v>
      </c>
      <c r="AE47" s="121">
        <v>434.00140282033334</v>
      </c>
      <c r="AF47" s="121">
        <v>388.64924379799999</v>
      </c>
      <c r="AG47" s="121">
        <v>90.270010805666672</v>
      </c>
      <c r="AH47" s="121">
        <v>19.582969424666668</v>
      </c>
      <c r="AI47" s="121">
        <v>40.851479176666665</v>
      </c>
      <c r="AJ47" s="121">
        <v>30.971037067666668</v>
      </c>
      <c r="AK47" s="121">
        <v>240.50855448499999</v>
      </c>
      <c r="AL47" s="121">
        <v>67.154812249666676</v>
      </c>
      <c r="AM47" s="52">
        <v>120.07318805866667</v>
      </c>
      <c r="AN47" s="53">
        <v>29353.272919257</v>
      </c>
      <c r="AO47" s="53">
        <v>100.980552346</v>
      </c>
      <c r="AP47" s="53">
        <v>5461.6825571320005</v>
      </c>
      <c r="AQ47" s="122">
        <v>581.86022966199994</v>
      </c>
      <c r="AR47" s="122">
        <v>3278.8665501169999</v>
      </c>
      <c r="AS47" s="122">
        <v>227.16225315100002</v>
      </c>
      <c r="AT47" s="122">
        <v>140.19034955500001</v>
      </c>
      <c r="AU47" s="122">
        <v>1233.6031746470001</v>
      </c>
      <c r="AV47" s="53">
        <v>7793.7910392100002</v>
      </c>
      <c r="AW47" s="53">
        <v>14027.953679283</v>
      </c>
      <c r="AX47" s="122">
        <v>4675.0928029139995</v>
      </c>
      <c r="AY47" s="122">
        <v>3472.8442650479997</v>
      </c>
      <c r="AZ47" s="122">
        <v>2245.438270612</v>
      </c>
      <c r="BA47" s="122">
        <v>218.84269883999997</v>
      </c>
      <c r="BB47" s="122">
        <v>272.25981077200004</v>
      </c>
      <c r="BC47" s="122">
        <v>282.70463661099996</v>
      </c>
      <c r="BD47" s="122">
        <v>2257.1540343870001</v>
      </c>
      <c r="BE47" s="122">
        <v>603.61716009899999</v>
      </c>
      <c r="BF47" s="53">
        <v>1968.8650912859998</v>
      </c>
    </row>
    <row r="48" spans="1:58" s="29" customFormat="1" x14ac:dyDescent="0.25">
      <c r="A48" s="37" t="s">
        <v>175</v>
      </c>
      <c r="B48" s="59">
        <v>3862.2104191520002</v>
      </c>
      <c r="C48" s="74">
        <v>26.330112834000001</v>
      </c>
      <c r="D48" s="74">
        <v>717.69923276999998</v>
      </c>
      <c r="E48" s="60">
        <v>62.670864213999998</v>
      </c>
      <c r="F48" s="61">
        <v>240.87926173599999</v>
      </c>
      <c r="G48" s="61">
        <v>63.156203237</v>
      </c>
      <c r="H48" s="61">
        <v>60.590482479999999</v>
      </c>
      <c r="I48" s="62">
        <v>290.40242110299999</v>
      </c>
      <c r="J48" s="74">
        <v>1707.1135725639999</v>
      </c>
      <c r="K48" s="74">
        <v>1315.6118235710001</v>
      </c>
      <c r="L48" s="60">
        <v>454.85502472500002</v>
      </c>
      <c r="M48" s="61">
        <v>374.74850253800003</v>
      </c>
      <c r="N48" s="61">
        <v>75.468139336999997</v>
      </c>
      <c r="O48" s="61">
        <v>11.463646978</v>
      </c>
      <c r="P48" s="61">
        <v>56.016806340000002</v>
      </c>
      <c r="Q48" s="61">
        <v>32.307254155000003</v>
      </c>
      <c r="R48" s="61">
        <v>240.900991049</v>
      </c>
      <c r="S48" s="63">
        <v>69.851458449000006</v>
      </c>
      <c r="T48" s="162">
        <v>95.455677413000004</v>
      </c>
      <c r="U48" s="52">
        <v>3595.9170700393333</v>
      </c>
      <c r="V48" s="52">
        <v>26.131748373666667</v>
      </c>
      <c r="W48" s="52">
        <v>679.08141496333326</v>
      </c>
      <c r="X48" s="121">
        <v>57.917865264</v>
      </c>
      <c r="Y48" s="121">
        <v>260.30561314266669</v>
      </c>
      <c r="Z48" s="121">
        <v>50.676969645666667</v>
      </c>
      <c r="AA48" s="121">
        <v>71.800728325666668</v>
      </c>
      <c r="AB48" s="121">
        <v>238.38023858533333</v>
      </c>
      <c r="AC48" s="52">
        <v>1563.9123398909999</v>
      </c>
      <c r="AD48" s="52">
        <v>1234.318462727</v>
      </c>
      <c r="AE48" s="121">
        <v>404.590097582</v>
      </c>
      <c r="AF48" s="121">
        <v>351.46737675133335</v>
      </c>
      <c r="AG48" s="121">
        <v>94.258171949333345</v>
      </c>
      <c r="AH48" s="121">
        <v>17.586231861666665</v>
      </c>
      <c r="AI48" s="121">
        <v>51.14270045566667</v>
      </c>
      <c r="AJ48" s="121">
        <v>33.486125662666666</v>
      </c>
      <c r="AK48" s="121">
        <v>220.17513987266668</v>
      </c>
      <c r="AL48" s="121">
        <v>61.612618591666667</v>
      </c>
      <c r="AM48" s="52">
        <v>92.473104084333329</v>
      </c>
      <c r="AN48" s="53">
        <v>27667.337502991002</v>
      </c>
      <c r="AO48" s="53">
        <v>141.24009747100001</v>
      </c>
      <c r="AP48" s="53">
        <v>5396.5180739360003</v>
      </c>
      <c r="AQ48" s="122">
        <v>621.99317026400001</v>
      </c>
      <c r="AR48" s="122">
        <v>3148.0504807319999</v>
      </c>
      <c r="AS48" s="122">
        <v>207.46146904200003</v>
      </c>
      <c r="AT48" s="122">
        <v>98.906790501999993</v>
      </c>
      <c r="AU48" s="122">
        <v>1320.1061633959998</v>
      </c>
      <c r="AV48" s="53">
        <v>7431.8550173109998</v>
      </c>
      <c r="AW48" s="53">
        <v>13340.518044623001</v>
      </c>
      <c r="AX48" s="122">
        <v>4645.5627641520005</v>
      </c>
      <c r="AY48" s="122">
        <v>3373.3820496170001</v>
      </c>
      <c r="AZ48" s="122">
        <v>2146.1048436649999</v>
      </c>
      <c r="BA48" s="122">
        <v>238.75818150700002</v>
      </c>
      <c r="BB48" s="122">
        <v>349.55511012600005</v>
      </c>
      <c r="BC48" s="122">
        <v>166.217504655</v>
      </c>
      <c r="BD48" s="122">
        <v>1879.863722866</v>
      </c>
      <c r="BE48" s="122">
        <v>541.07386803500003</v>
      </c>
      <c r="BF48" s="53">
        <v>1357.20626965</v>
      </c>
    </row>
    <row r="49" spans="1:58" s="29" customFormat="1" x14ac:dyDescent="0.25">
      <c r="A49" s="37" t="s">
        <v>176</v>
      </c>
      <c r="B49" s="59">
        <v>4015.7667190829998</v>
      </c>
      <c r="C49" s="74">
        <v>47.656863524999999</v>
      </c>
      <c r="D49" s="74">
        <v>752.36499478799999</v>
      </c>
      <c r="E49" s="60">
        <v>61.021543180999998</v>
      </c>
      <c r="F49" s="61">
        <v>283.16329396999998</v>
      </c>
      <c r="G49" s="61">
        <v>43.299257638</v>
      </c>
      <c r="H49" s="61">
        <v>75.530992024</v>
      </c>
      <c r="I49" s="62">
        <v>289.34990797500001</v>
      </c>
      <c r="J49" s="74">
        <v>1677.463844013</v>
      </c>
      <c r="K49" s="74">
        <v>1443.8409740979998</v>
      </c>
      <c r="L49" s="60">
        <v>596.35359898800004</v>
      </c>
      <c r="M49" s="61">
        <v>350.10486528199999</v>
      </c>
      <c r="N49" s="61">
        <v>104.819039046</v>
      </c>
      <c r="O49" s="61">
        <v>17.151968815</v>
      </c>
      <c r="P49" s="61">
        <v>41.547532937</v>
      </c>
      <c r="Q49" s="61">
        <v>28.566571336999999</v>
      </c>
      <c r="R49" s="61">
        <v>244.46956468600001</v>
      </c>
      <c r="S49" s="63">
        <v>60.827833007000002</v>
      </c>
      <c r="T49" s="162">
        <v>94.440042659</v>
      </c>
      <c r="U49" s="52">
        <v>3963.3140767743334</v>
      </c>
      <c r="V49" s="52">
        <v>34.087799467000004</v>
      </c>
      <c r="W49" s="52">
        <v>782.00523300633324</v>
      </c>
      <c r="X49" s="121">
        <v>70.165284584333335</v>
      </c>
      <c r="Y49" s="121">
        <v>305.12654750566662</v>
      </c>
      <c r="Z49" s="121">
        <v>45.007010274333332</v>
      </c>
      <c r="AA49" s="121">
        <v>89.354611010333329</v>
      </c>
      <c r="AB49" s="121">
        <v>272.35177963166666</v>
      </c>
      <c r="AC49" s="52">
        <v>1735.9478693766666</v>
      </c>
      <c r="AD49" s="52">
        <v>1297.0107123320004</v>
      </c>
      <c r="AE49" s="121">
        <v>422.24168449233338</v>
      </c>
      <c r="AF49" s="121">
        <v>367.38627743033339</v>
      </c>
      <c r="AG49" s="121">
        <v>109.29586119599999</v>
      </c>
      <c r="AH49" s="121">
        <v>11.618198381666666</v>
      </c>
      <c r="AI49" s="121">
        <v>46.435068467333338</v>
      </c>
      <c r="AJ49" s="121">
        <v>34.824605578000003</v>
      </c>
      <c r="AK49" s="121">
        <v>242.60889646199999</v>
      </c>
      <c r="AL49" s="121">
        <v>62.600120324333325</v>
      </c>
      <c r="AM49" s="52">
        <v>114.26246259233334</v>
      </c>
      <c r="AN49" s="53">
        <v>29074.834299311999</v>
      </c>
      <c r="AO49" s="53">
        <v>154.25453477000002</v>
      </c>
      <c r="AP49" s="53">
        <v>5831.0755712179998</v>
      </c>
      <c r="AQ49" s="122">
        <v>777.10308872499991</v>
      </c>
      <c r="AR49" s="122">
        <v>3232.4312192119996</v>
      </c>
      <c r="AS49" s="122">
        <v>157.09675241599999</v>
      </c>
      <c r="AT49" s="122">
        <v>112.119273775</v>
      </c>
      <c r="AU49" s="122">
        <v>1552.32523709</v>
      </c>
      <c r="AV49" s="53">
        <v>7711.7719705799991</v>
      </c>
      <c r="AW49" s="53">
        <v>13828.025783269</v>
      </c>
      <c r="AX49" s="122">
        <v>4689.6022841670001</v>
      </c>
      <c r="AY49" s="122">
        <v>3422.6561541680003</v>
      </c>
      <c r="AZ49" s="122">
        <v>2430.6427545319998</v>
      </c>
      <c r="BA49" s="122">
        <v>91.442113925000001</v>
      </c>
      <c r="BB49" s="122">
        <v>258.70041394500004</v>
      </c>
      <c r="BC49" s="122">
        <v>229.76644748199999</v>
      </c>
      <c r="BD49" s="122">
        <v>2061.0990363410001</v>
      </c>
      <c r="BE49" s="122">
        <v>644.11657870900001</v>
      </c>
      <c r="BF49" s="53">
        <v>1549.706439475</v>
      </c>
    </row>
    <row r="50" spans="1:58" s="105" customFormat="1" x14ac:dyDescent="0.25">
      <c r="A50" s="98" t="s">
        <v>177</v>
      </c>
      <c r="B50" s="99">
        <v>4211.3507481779998</v>
      </c>
      <c r="C50" s="100">
        <v>49.985244090999998</v>
      </c>
      <c r="D50" s="100">
        <v>773.44121446899999</v>
      </c>
      <c r="E50" s="101">
        <v>62.330482515</v>
      </c>
      <c r="F50" s="102">
        <v>293.64130248200001</v>
      </c>
      <c r="G50" s="102">
        <v>43.578131143</v>
      </c>
      <c r="H50" s="102">
        <v>109.528963542</v>
      </c>
      <c r="I50" s="103">
        <v>264.36233478700001</v>
      </c>
      <c r="J50" s="100">
        <v>1869.437287469</v>
      </c>
      <c r="K50" s="100">
        <v>1439.5694202059999</v>
      </c>
      <c r="L50" s="101">
        <v>605.48772229400004</v>
      </c>
      <c r="M50" s="102">
        <v>325.18514033600002</v>
      </c>
      <c r="N50" s="102">
        <v>111.968707827</v>
      </c>
      <c r="O50" s="102">
        <v>16.479125228000001</v>
      </c>
      <c r="P50" s="102">
        <v>51.981639149000003</v>
      </c>
      <c r="Q50" s="102">
        <v>36.363358779999999</v>
      </c>
      <c r="R50" s="102">
        <v>240.99495690000001</v>
      </c>
      <c r="S50" s="104">
        <v>51.108769692000003</v>
      </c>
      <c r="T50" s="163">
        <v>78.917581943000002</v>
      </c>
      <c r="U50" s="100">
        <v>3987.023850214</v>
      </c>
      <c r="V50" s="100">
        <v>45.989957956000005</v>
      </c>
      <c r="W50" s="100">
        <v>761.11580920100005</v>
      </c>
      <c r="X50" s="120">
        <v>54.037439742000004</v>
      </c>
      <c r="Y50" s="120">
        <v>305.48182727066666</v>
      </c>
      <c r="Z50" s="120">
        <v>40.584780994333336</v>
      </c>
      <c r="AA50" s="120">
        <v>91.314582824000013</v>
      </c>
      <c r="AB50" s="120">
        <v>269.69717837000002</v>
      </c>
      <c r="AC50" s="100">
        <v>1708.6900710753332</v>
      </c>
      <c r="AD50" s="100">
        <v>1379.9648577053335</v>
      </c>
      <c r="AE50" s="120">
        <v>518.20617900933337</v>
      </c>
      <c r="AF50" s="120">
        <v>326.66623917099997</v>
      </c>
      <c r="AG50" s="120">
        <v>114.48975842</v>
      </c>
      <c r="AH50" s="120">
        <v>22.790348337333331</v>
      </c>
      <c r="AI50" s="120">
        <v>47.759224451000001</v>
      </c>
      <c r="AJ50" s="120">
        <v>39.310488579333331</v>
      </c>
      <c r="AK50" s="120">
        <v>258.04956895666669</v>
      </c>
      <c r="AL50" s="120">
        <v>52.693050780666674</v>
      </c>
      <c r="AM50" s="100">
        <v>91.263154276333339</v>
      </c>
      <c r="AN50" s="100">
        <v>29265.759659080002</v>
      </c>
      <c r="AO50" s="100">
        <v>374.339596911</v>
      </c>
      <c r="AP50" s="100">
        <v>5317.6282994310004</v>
      </c>
      <c r="AQ50" s="120">
        <v>574.54242127800001</v>
      </c>
      <c r="AR50" s="120">
        <v>3103.5960670220002</v>
      </c>
      <c r="AS50" s="120">
        <v>176.27474536400001</v>
      </c>
      <c r="AT50" s="120">
        <v>142.059707989</v>
      </c>
      <c r="AU50" s="120">
        <v>1321.1553577780001</v>
      </c>
      <c r="AV50" s="100">
        <v>7852.7812814260005</v>
      </c>
      <c r="AW50" s="100">
        <v>14268.532581494001</v>
      </c>
      <c r="AX50" s="120">
        <v>5533.9767789729995</v>
      </c>
      <c r="AY50" s="120">
        <v>3019.738406123</v>
      </c>
      <c r="AZ50" s="120">
        <v>2281.6586759689999</v>
      </c>
      <c r="BA50" s="120">
        <v>468.824011111</v>
      </c>
      <c r="BB50" s="120">
        <v>181.01222815400001</v>
      </c>
      <c r="BC50" s="120">
        <v>218.08895923099999</v>
      </c>
      <c r="BD50" s="120">
        <v>2037.097737351</v>
      </c>
      <c r="BE50" s="120">
        <v>528.13578458200004</v>
      </c>
      <c r="BF50" s="100">
        <v>1452.477899818</v>
      </c>
    </row>
    <row r="51" spans="1:58" s="29" customFormat="1" x14ac:dyDescent="0.25">
      <c r="A51" s="37" t="s">
        <v>178</v>
      </c>
      <c r="B51" s="59">
        <v>4307.6464461000005</v>
      </c>
      <c r="C51" s="74">
        <v>25.341755553999999</v>
      </c>
      <c r="D51" s="74">
        <v>891.62150479100001</v>
      </c>
      <c r="E51" s="60">
        <v>60.601843381000002</v>
      </c>
      <c r="F51" s="61">
        <v>294.44706984999999</v>
      </c>
      <c r="G51" s="61">
        <v>62.034237138000002</v>
      </c>
      <c r="H51" s="61">
        <v>146.251603378</v>
      </c>
      <c r="I51" s="62">
        <v>328.28675104400003</v>
      </c>
      <c r="J51" s="74">
        <v>2014.9040104180001</v>
      </c>
      <c r="K51" s="74">
        <v>1288.5397117059999</v>
      </c>
      <c r="L51" s="60">
        <v>490.778595387</v>
      </c>
      <c r="M51" s="61">
        <v>339.62068595599999</v>
      </c>
      <c r="N51" s="61">
        <v>77.191748450999995</v>
      </c>
      <c r="O51" s="61">
        <v>15.916028084000001</v>
      </c>
      <c r="P51" s="61">
        <v>40.700365953000002</v>
      </c>
      <c r="Q51" s="61">
        <v>39.901643673999999</v>
      </c>
      <c r="R51" s="61">
        <v>238.01664310800001</v>
      </c>
      <c r="S51" s="63">
        <v>46.414001093000003</v>
      </c>
      <c r="T51" s="162">
        <v>87.239463631000007</v>
      </c>
      <c r="U51" s="52">
        <v>4049.1885686453334</v>
      </c>
      <c r="V51" s="52">
        <v>24.983980101666663</v>
      </c>
      <c r="W51" s="52">
        <v>840.6678077236669</v>
      </c>
      <c r="X51" s="121">
        <v>58.790251579666666</v>
      </c>
      <c r="Y51" s="121">
        <v>305.81458905666665</v>
      </c>
      <c r="Z51" s="121">
        <v>50.354736145666664</v>
      </c>
      <c r="AA51" s="121">
        <v>125.50454046300001</v>
      </c>
      <c r="AB51" s="121">
        <v>300.20369047866666</v>
      </c>
      <c r="AC51" s="52">
        <v>1813.7004611716666</v>
      </c>
      <c r="AD51" s="52">
        <v>1278.4864276173334</v>
      </c>
      <c r="AE51" s="121">
        <v>476.54257040633337</v>
      </c>
      <c r="AF51" s="121">
        <v>317.65647084733331</v>
      </c>
      <c r="AG51" s="121">
        <v>102.46657620066667</v>
      </c>
      <c r="AH51" s="121">
        <v>15.847861309666667</v>
      </c>
      <c r="AI51" s="121">
        <v>42.165748986000004</v>
      </c>
      <c r="AJ51" s="121">
        <v>38.13489809466666</v>
      </c>
      <c r="AK51" s="121">
        <v>233.69406576433335</v>
      </c>
      <c r="AL51" s="121">
        <v>51.978236008333333</v>
      </c>
      <c r="AM51" s="52">
        <v>91.34989203100001</v>
      </c>
      <c r="AN51" s="53">
        <v>29777.582899121997</v>
      </c>
      <c r="AO51" s="53">
        <v>123.520207097</v>
      </c>
      <c r="AP51" s="53">
        <v>5879.2386384279998</v>
      </c>
      <c r="AQ51" s="122">
        <v>548.05721881600005</v>
      </c>
      <c r="AR51" s="122">
        <v>3219.410899474</v>
      </c>
      <c r="AS51" s="122">
        <v>210.894225199</v>
      </c>
      <c r="AT51" s="122">
        <v>245.18261944899999</v>
      </c>
      <c r="AU51" s="122">
        <v>1655.6936754899998</v>
      </c>
      <c r="AV51" s="53">
        <v>8429.0000313529999</v>
      </c>
      <c r="AW51" s="53">
        <v>13630.175801105997</v>
      </c>
      <c r="AX51" s="122">
        <v>4933.8225520679998</v>
      </c>
      <c r="AY51" s="122">
        <v>3130.289469931</v>
      </c>
      <c r="AZ51" s="122">
        <v>2070.2013213549999</v>
      </c>
      <c r="BA51" s="122">
        <v>172.707610671</v>
      </c>
      <c r="BB51" s="122">
        <v>224.38123030200001</v>
      </c>
      <c r="BC51" s="122">
        <v>223.37575287200002</v>
      </c>
      <c r="BD51" s="122">
        <v>2291.9585371599997</v>
      </c>
      <c r="BE51" s="122">
        <v>583.439326747</v>
      </c>
      <c r="BF51" s="53">
        <v>1715.6482211379998</v>
      </c>
    </row>
    <row r="52" spans="1:58" s="29" customFormat="1" x14ac:dyDescent="0.25">
      <c r="A52" s="37" t="s">
        <v>179</v>
      </c>
      <c r="B52" s="59">
        <v>4415.3256236319994</v>
      </c>
      <c r="C52" s="74">
        <v>29.443021576</v>
      </c>
      <c r="D52" s="74">
        <v>965.23839162600007</v>
      </c>
      <c r="E52" s="60">
        <v>52.845762088999997</v>
      </c>
      <c r="F52" s="61">
        <v>338.75534560599999</v>
      </c>
      <c r="G52" s="61">
        <v>51.268378843999997</v>
      </c>
      <c r="H52" s="61">
        <v>163.74691341799999</v>
      </c>
      <c r="I52" s="62">
        <v>358.62199166900001</v>
      </c>
      <c r="J52" s="74">
        <v>2005.6883921359999</v>
      </c>
      <c r="K52" s="74">
        <v>1311.826682744</v>
      </c>
      <c r="L52" s="60">
        <v>424.535426847</v>
      </c>
      <c r="M52" s="61">
        <v>309.56160492499998</v>
      </c>
      <c r="N52" s="61">
        <v>99.568259483999995</v>
      </c>
      <c r="O52" s="61">
        <v>21.230092023000001</v>
      </c>
      <c r="P52" s="61">
        <v>59.002284553999999</v>
      </c>
      <c r="Q52" s="61">
        <v>33.498893031000001</v>
      </c>
      <c r="R52" s="61">
        <v>331.87285394399998</v>
      </c>
      <c r="S52" s="63">
        <v>32.557267936000002</v>
      </c>
      <c r="T52" s="162">
        <v>103.12913555</v>
      </c>
      <c r="U52" s="52">
        <v>4344.4559197950002</v>
      </c>
      <c r="V52" s="52">
        <v>25.370723349000002</v>
      </c>
      <c r="W52" s="52">
        <v>918.19280601499997</v>
      </c>
      <c r="X52" s="121">
        <v>59.211293111000003</v>
      </c>
      <c r="Y52" s="121">
        <v>326.31953014366667</v>
      </c>
      <c r="Z52" s="121">
        <v>53.393231617333335</v>
      </c>
      <c r="AA52" s="121">
        <v>149.29045452366668</v>
      </c>
      <c r="AB52" s="121">
        <v>329.97829661933332</v>
      </c>
      <c r="AC52" s="52">
        <v>1968.9864437146668</v>
      </c>
      <c r="AD52" s="52">
        <v>1325.0419284023333</v>
      </c>
      <c r="AE52" s="121">
        <v>445.97274671333327</v>
      </c>
      <c r="AF52" s="121">
        <v>324.21982438833334</v>
      </c>
      <c r="AG52" s="121">
        <v>108.44280135633333</v>
      </c>
      <c r="AH52" s="121">
        <v>15.936984730666666</v>
      </c>
      <c r="AI52" s="121">
        <v>49.054284378666665</v>
      </c>
      <c r="AJ52" s="121">
        <v>41.608889190000006</v>
      </c>
      <c r="AK52" s="121">
        <v>289.71563919800002</v>
      </c>
      <c r="AL52" s="121">
        <v>50.090758447000006</v>
      </c>
      <c r="AM52" s="52">
        <v>106.86401831400001</v>
      </c>
      <c r="AN52" s="53">
        <v>30693.034783769999</v>
      </c>
      <c r="AO52" s="53">
        <v>147.00468074600002</v>
      </c>
      <c r="AP52" s="53">
        <v>5868.2831696940002</v>
      </c>
      <c r="AQ52" s="122">
        <v>598.30210605800005</v>
      </c>
      <c r="AR52" s="122">
        <v>3034.8396529299998</v>
      </c>
      <c r="AS52" s="122">
        <v>191.42587520400002</v>
      </c>
      <c r="AT52" s="122">
        <v>175.77956974699998</v>
      </c>
      <c r="AU52" s="122">
        <v>1867.9359657549999</v>
      </c>
      <c r="AV52" s="53">
        <v>8477.4164286220002</v>
      </c>
      <c r="AW52" s="53">
        <v>14375.013896117</v>
      </c>
      <c r="AX52" s="122">
        <v>4384.7232302350003</v>
      </c>
      <c r="AY52" s="122">
        <v>3236.2849563740001</v>
      </c>
      <c r="AZ52" s="122">
        <v>2519.109448877</v>
      </c>
      <c r="BA52" s="122">
        <v>156.87411575900001</v>
      </c>
      <c r="BB52" s="122">
        <v>342.508638754</v>
      </c>
      <c r="BC52" s="122">
        <v>214.873735751</v>
      </c>
      <c r="BD52" s="122">
        <v>2815.4577165109999</v>
      </c>
      <c r="BE52" s="122">
        <v>705.18205385600004</v>
      </c>
      <c r="BF52" s="53">
        <v>1825.3166085909997</v>
      </c>
    </row>
    <row r="53" spans="1:58" s="29" customFormat="1" x14ac:dyDescent="0.25">
      <c r="A53" s="37" t="s">
        <v>180</v>
      </c>
      <c r="B53" s="59">
        <v>4504.6866005940001</v>
      </c>
      <c r="C53" s="74">
        <v>41.829839552000003</v>
      </c>
      <c r="D53" s="74">
        <v>962.04590298300002</v>
      </c>
      <c r="E53" s="60">
        <v>51.655139212000002</v>
      </c>
      <c r="F53" s="61">
        <v>367.59431909900002</v>
      </c>
      <c r="G53" s="61">
        <v>67.332623636999998</v>
      </c>
      <c r="H53" s="61">
        <v>118.743287839</v>
      </c>
      <c r="I53" s="62">
        <v>356.72053319600002</v>
      </c>
      <c r="J53" s="74">
        <v>2048.487636631</v>
      </c>
      <c r="K53" s="74">
        <v>1341.9661816820001</v>
      </c>
      <c r="L53" s="60">
        <v>502.26465424200001</v>
      </c>
      <c r="M53" s="61">
        <v>301.14873656899999</v>
      </c>
      <c r="N53" s="61">
        <v>99.955995446000003</v>
      </c>
      <c r="O53" s="61">
        <v>50.372520866999999</v>
      </c>
      <c r="P53" s="61">
        <v>40.409582741000001</v>
      </c>
      <c r="Q53" s="61">
        <v>28.037151790999999</v>
      </c>
      <c r="R53" s="61">
        <v>249.72878184499999</v>
      </c>
      <c r="S53" s="63">
        <v>70.048758180999997</v>
      </c>
      <c r="T53" s="162">
        <v>110.357039746</v>
      </c>
      <c r="U53" s="52">
        <v>4525.9642823613331</v>
      </c>
      <c r="V53" s="52">
        <v>26.587577958666667</v>
      </c>
      <c r="W53" s="52">
        <v>962.91292411166671</v>
      </c>
      <c r="X53" s="121">
        <v>51.529421544000002</v>
      </c>
      <c r="Y53" s="121">
        <v>360.57532282633338</v>
      </c>
      <c r="Z53" s="121">
        <v>59.817851018333329</v>
      </c>
      <c r="AA53" s="121">
        <v>139.01033590866666</v>
      </c>
      <c r="AB53" s="121">
        <v>351.9799928143334</v>
      </c>
      <c r="AC53" s="52">
        <v>2059.7774875279997</v>
      </c>
      <c r="AD53" s="52">
        <v>1355.7238669373332</v>
      </c>
      <c r="AE53" s="121">
        <v>455.77643326399999</v>
      </c>
      <c r="AF53" s="121">
        <v>322.94637000900002</v>
      </c>
      <c r="AG53" s="121">
        <v>107.44341603700001</v>
      </c>
      <c r="AH53" s="121">
        <v>20.957784531000001</v>
      </c>
      <c r="AI53" s="121">
        <v>45.390981540999995</v>
      </c>
      <c r="AJ53" s="121">
        <v>38.924855238666666</v>
      </c>
      <c r="AK53" s="121">
        <v>300.465646918</v>
      </c>
      <c r="AL53" s="121">
        <v>63.818379398666671</v>
      </c>
      <c r="AM53" s="52">
        <v>120.96242582566667</v>
      </c>
      <c r="AN53" s="53">
        <v>32316.196302066997</v>
      </c>
      <c r="AO53" s="53">
        <v>190.672522136</v>
      </c>
      <c r="AP53" s="53">
        <v>6066.8012720779998</v>
      </c>
      <c r="AQ53" s="122">
        <v>474.91207726399995</v>
      </c>
      <c r="AR53" s="122">
        <v>3240.155100337</v>
      </c>
      <c r="AS53" s="122">
        <v>256.92592174499998</v>
      </c>
      <c r="AT53" s="122">
        <v>172.88597688900001</v>
      </c>
      <c r="AU53" s="122">
        <v>1921.9221958430003</v>
      </c>
      <c r="AV53" s="53">
        <v>9344.9455009960002</v>
      </c>
      <c r="AW53" s="53">
        <v>14848.505024444999</v>
      </c>
      <c r="AX53" s="122">
        <v>5585.8223418289999</v>
      </c>
      <c r="AY53" s="122">
        <v>2985.1779579490003</v>
      </c>
      <c r="AZ53" s="122">
        <v>2343.7773746580001</v>
      </c>
      <c r="BA53" s="122">
        <v>236.892234234</v>
      </c>
      <c r="BB53" s="122">
        <v>256.93092013700004</v>
      </c>
      <c r="BC53" s="122">
        <v>115.191829818</v>
      </c>
      <c r="BD53" s="122">
        <v>2594.5135340739998</v>
      </c>
      <c r="BE53" s="122">
        <v>730.198831746</v>
      </c>
      <c r="BF53" s="53">
        <v>1865.2719824119999</v>
      </c>
    </row>
    <row r="54" spans="1:58" s="105" customFormat="1" x14ac:dyDescent="0.25">
      <c r="A54" s="98" t="s">
        <v>181</v>
      </c>
      <c r="B54" s="99">
        <v>4556.8035443210001</v>
      </c>
      <c r="C54" s="100">
        <v>26.483626046000001</v>
      </c>
      <c r="D54" s="100">
        <v>981.62337731400009</v>
      </c>
      <c r="E54" s="101">
        <v>70.771379297999999</v>
      </c>
      <c r="F54" s="102">
        <v>341.73977508299998</v>
      </c>
      <c r="G54" s="102">
        <v>64.274179234000002</v>
      </c>
      <c r="H54" s="102">
        <v>193.994711182</v>
      </c>
      <c r="I54" s="103">
        <v>310.84333251700002</v>
      </c>
      <c r="J54" s="100">
        <v>2134.0605692029999</v>
      </c>
      <c r="K54" s="100">
        <v>1320.8689386590002</v>
      </c>
      <c r="L54" s="101">
        <v>441.11535509100003</v>
      </c>
      <c r="M54" s="102">
        <v>345.334009283</v>
      </c>
      <c r="N54" s="102">
        <v>80.227197931999996</v>
      </c>
      <c r="O54" s="102">
        <v>33.333067753000002</v>
      </c>
      <c r="P54" s="102">
        <v>54.149318428999997</v>
      </c>
      <c r="Q54" s="102">
        <v>35.309781235000003</v>
      </c>
      <c r="R54" s="102">
        <v>241.343225539</v>
      </c>
      <c r="S54" s="104">
        <v>90.056983396999996</v>
      </c>
      <c r="T54" s="163">
        <v>93.767033099000002</v>
      </c>
      <c r="U54" s="100">
        <v>4469.8465848879996</v>
      </c>
      <c r="V54" s="100">
        <v>23.836473281666667</v>
      </c>
      <c r="W54" s="100">
        <v>962.38856398033329</v>
      </c>
      <c r="X54" s="120">
        <v>57.325991337333335</v>
      </c>
      <c r="Y54" s="120">
        <v>345.12902871866669</v>
      </c>
      <c r="Z54" s="120">
        <v>58.119380668333328</v>
      </c>
      <c r="AA54" s="120">
        <v>170.34742238766668</v>
      </c>
      <c r="AB54" s="120">
        <v>331.46674086833332</v>
      </c>
      <c r="AC54" s="100">
        <v>2032.7371237719999</v>
      </c>
      <c r="AD54" s="100">
        <v>1351.3580480223334</v>
      </c>
      <c r="AE54" s="120">
        <v>457.09039543099999</v>
      </c>
      <c r="AF54" s="120">
        <v>348.79509655866667</v>
      </c>
      <c r="AG54" s="120">
        <v>94.974323964999996</v>
      </c>
      <c r="AH54" s="120">
        <v>31.253108260666664</v>
      </c>
      <c r="AI54" s="120">
        <v>47.302931148666666</v>
      </c>
      <c r="AJ54" s="120">
        <v>31.111807611999996</v>
      </c>
      <c r="AK54" s="120">
        <v>251.82324114833332</v>
      </c>
      <c r="AL54" s="120">
        <v>89.007143897999995</v>
      </c>
      <c r="AM54" s="100">
        <v>99.52637583166667</v>
      </c>
      <c r="AN54" s="100">
        <v>31389.902188727006</v>
      </c>
      <c r="AO54" s="100">
        <v>98.842495199000012</v>
      </c>
      <c r="AP54" s="100">
        <v>6097.6155701120006</v>
      </c>
      <c r="AQ54" s="120">
        <v>455.73727598999994</v>
      </c>
      <c r="AR54" s="120">
        <v>3324.6028319460002</v>
      </c>
      <c r="AS54" s="120">
        <v>248.72426267600002</v>
      </c>
      <c r="AT54" s="120">
        <v>236.67735641899998</v>
      </c>
      <c r="AU54" s="120">
        <v>1831.8738430809999</v>
      </c>
      <c r="AV54" s="100">
        <v>9158.8014546020004</v>
      </c>
      <c r="AW54" s="100">
        <v>14276.942995399999</v>
      </c>
      <c r="AX54" s="120">
        <v>5044.5696259249999</v>
      </c>
      <c r="AY54" s="120">
        <v>3399.9379551229999</v>
      </c>
      <c r="AZ54" s="120">
        <v>1854.3038155540003</v>
      </c>
      <c r="BA54" s="120">
        <v>377.09855639399996</v>
      </c>
      <c r="BB54" s="120">
        <v>262.07528286299998</v>
      </c>
      <c r="BC54" s="120">
        <v>117.97830784499999</v>
      </c>
      <c r="BD54" s="120">
        <v>2318.0316562610001</v>
      </c>
      <c r="BE54" s="120">
        <v>902.94779543499999</v>
      </c>
      <c r="BF54" s="100">
        <v>1757.699673414</v>
      </c>
    </row>
    <row r="55" spans="1:58" s="29" customFormat="1" x14ac:dyDescent="0.25">
      <c r="A55" s="37" t="s">
        <v>182</v>
      </c>
      <c r="B55" s="59">
        <v>4501.7721885909996</v>
      </c>
      <c r="C55" s="74">
        <v>24.581671791000002</v>
      </c>
      <c r="D55" s="74">
        <v>908.59907114799989</v>
      </c>
      <c r="E55" s="60">
        <v>44.763826053999999</v>
      </c>
      <c r="F55" s="61">
        <v>349.663843359</v>
      </c>
      <c r="G55" s="61">
        <v>65.216660220999998</v>
      </c>
      <c r="H55" s="61">
        <v>139.74998618699999</v>
      </c>
      <c r="I55" s="62">
        <v>309.20475532699999</v>
      </c>
      <c r="J55" s="74">
        <v>2142.066889573</v>
      </c>
      <c r="K55" s="74">
        <v>1329.0650800430001</v>
      </c>
      <c r="L55" s="60">
        <v>433.79357035700002</v>
      </c>
      <c r="M55" s="61">
        <v>326.44042357900003</v>
      </c>
      <c r="N55" s="61">
        <v>74.125418572000001</v>
      </c>
      <c r="O55" s="61">
        <v>36.940171579999998</v>
      </c>
      <c r="P55" s="61">
        <v>49.888547328000001</v>
      </c>
      <c r="Q55" s="61">
        <v>37.946204723000001</v>
      </c>
      <c r="R55" s="61">
        <v>279.96748348900002</v>
      </c>
      <c r="S55" s="63">
        <v>89.963260414999993</v>
      </c>
      <c r="T55" s="162">
        <v>97.459476035999998</v>
      </c>
      <c r="U55" s="52">
        <v>4541.9969912386669</v>
      </c>
      <c r="V55" s="52">
        <v>26.011805104999997</v>
      </c>
      <c r="W55" s="52">
        <v>886.45171779900011</v>
      </c>
      <c r="X55" s="121">
        <v>48.252789429333326</v>
      </c>
      <c r="Y55" s="121">
        <v>344.66649752633333</v>
      </c>
      <c r="Z55" s="121">
        <v>68.428641249999998</v>
      </c>
      <c r="AA55" s="121">
        <v>137.90570453766665</v>
      </c>
      <c r="AB55" s="121">
        <v>287.1980850556667</v>
      </c>
      <c r="AC55" s="52">
        <v>2112.4957931786666</v>
      </c>
      <c r="AD55" s="52">
        <v>1416.4703359786668</v>
      </c>
      <c r="AE55" s="121">
        <v>464.22426620866668</v>
      </c>
      <c r="AF55" s="121">
        <v>368.14675590000002</v>
      </c>
      <c r="AG55" s="121">
        <v>90.410082548000005</v>
      </c>
      <c r="AH55" s="121">
        <v>36.033284502666667</v>
      </c>
      <c r="AI55" s="121">
        <v>42.327802392333332</v>
      </c>
      <c r="AJ55" s="121">
        <v>40.368719988333332</v>
      </c>
      <c r="AK55" s="121">
        <v>283.44880747433336</v>
      </c>
      <c r="AL55" s="121">
        <v>91.510616964333337</v>
      </c>
      <c r="AM55" s="52">
        <v>100.56733917733334</v>
      </c>
      <c r="AN55" s="53">
        <v>31266.278604869003</v>
      </c>
      <c r="AO55" s="53">
        <v>195.79267794700002</v>
      </c>
      <c r="AP55" s="53">
        <v>6171.5595121880006</v>
      </c>
      <c r="AQ55" s="122">
        <v>388.610988281</v>
      </c>
      <c r="AR55" s="122">
        <v>3708.9100813529999</v>
      </c>
      <c r="AS55" s="122">
        <v>332.77118996499996</v>
      </c>
      <c r="AT55" s="122">
        <v>95.602935707</v>
      </c>
      <c r="AU55" s="122">
        <v>1645.6643168820001</v>
      </c>
      <c r="AV55" s="53">
        <v>9453.221996010001</v>
      </c>
      <c r="AW55" s="53">
        <v>13931.969181224002</v>
      </c>
      <c r="AX55" s="122">
        <v>5069.8714333959997</v>
      </c>
      <c r="AY55" s="122">
        <v>3304.9755585129997</v>
      </c>
      <c r="AZ55" s="122">
        <v>1661.736629348</v>
      </c>
      <c r="BA55" s="122">
        <v>235.92419039100002</v>
      </c>
      <c r="BB55" s="122">
        <v>255.36012966100003</v>
      </c>
      <c r="BC55" s="122">
        <v>150.645056006</v>
      </c>
      <c r="BD55" s="122">
        <v>2209.7478226470002</v>
      </c>
      <c r="BE55" s="122">
        <v>1043.7083612619999</v>
      </c>
      <c r="BF55" s="53">
        <v>1513.7352375</v>
      </c>
    </row>
    <row r="56" spans="1:58" s="29" customFormat="1" x14ac:dyDescent="0.25">
      <c r="A56" s="37" t="s">
        <v>183</v>
      </c>
      <c r="B56" s="59">
        <v>4387.8685668420003</v>
      </c>
      <c r="C56" s="74">
        <v>36.569733161000002</v>
      </c>
      <c r="D56" s="74">
        <v>918.92671314300003</v>
      </c>
      <c r="E56" s="60">
        <v>38.245828848999999</v>
      </c>
      <c r="F56" s="61">
        <v>370.305457983</v>
      </c>
      <c r="G56" s="61">
        <v>74.837138770999999</v>
      </c>
      <c r="H56" s="61">
        <v>123.001553723</v>
      </c>
      <c r="I56" s="62">
        <v>312.53673381700003</v>
      </c>
      <c r="J56" s="74">
        <v>1991.8305523189999</v>
      </c>
      <c r="K56" s="74">
        <v>1321.7165405180001</v>
      </c>
      <c r="L56" s="60">
        <v>454.92810360700003</v>
      </c>
      <c r="M56" s="61">
        <v>344.010646947</v>
      </c>
      <c r="N56" s="61">
        <v>84.453801597999998</v>
      </c>
      <c r="O56" s="61">
        <v>32.508440381</v>
      </c>
      <c r="P56" s="61">
        <v>35.954364491</v>
      </c>
      <c r="Q56" s="61">
        <v>40.366850571000001</v>
      </c>
      <c r="R56" s="61">
        <v>254.30337215</v>
      </c>
      <c r="S56" s="63">
        <v>75.190960773</v>
      </c>
      <c r="T56" s="162">
        <v>118.825027701</v>
      </c>
      <c r="U56" s="52">
        <v>4366.4672527910006</v>
      </c>
      <c r="V56" s="52">
        <v>31.794465625666664</v>
      </c>
      <c r="W56" s="52">
        <v>923.56388098433342</v>
      </c>
      <c r="X56" s="121">
        <v>38.658382851999995</v>
      </c>
      <c r="Y56" s="121">
        <v>387.94675182633335</v>
      </c>
      <c r="Z56" s="121">
        <v>72.395276694666663</v>
      </c>
      <c r="AA56" s="121">
        <v>126.45659731966667</v>
      </c>
      <c r="AB56" s="121">
        <v>298.10687229166666</v>
      </c>
      <c r="AC56" s="52">
        <v>1950.8908605980002</v>
      </c>
      <c r="AD56" s="52">
        <v>1345.4692329470001</v>
      </c>
      <c r="AE56" s="121">
        <v>471.75166807699998</v>
      </c>
      <c r="AF56" s="121">
        <v>339.08107356266669</v>
      </c>
      <c r="AG56" s="121">
        <v>78.00669048799999</v>
      </c>
      <c r="AH56" s="121">
        <v>31.121939186999999</v>
      </c>
      <c r="AI56" s="121">
        <v>41.626446423333334</v>
      </c>
      <c r="AJ56" s="121">
        <v>34.648995884333338</v>
      </c>
      <c r="AK56" s="121">
        <v>263.47385810500003</v>
      </c>
      <c r="AL56" s="121">
        <v>85.758561219666674</v>
      </c>
      <c r="AM56" s="52">
        <v>114.74881263600001</v>
      </c>
      <c r="AN56" s="53">
        <v>30740.211691439003</v>
      </c>
      <c r="AO56" s="53">
        <v>223.150928927</v>
      </c>
      <c r="AP56" s="53">
        <v>6654.9540212810007</v>
      </c>
      <c r="AQ56" s="122">
        <v>267.25190311900002</v>
      </c>
      <c r="AR56" s="122">
        <v>4336.4468903840007</v>
      </c>
      <c r="AS56" s="122">
        <v>309.36725346200001</v>
      </c>
      <c r="AT56" s="122">
        <v>106.15943501800001</v>
      </c>
      <c r="AU56" s="122">
        <v>1635.7285392980002</v>
      </c>
      <c r="AV56" s="53">
        <v>8927.9371291869993</v>
      </c>
      <c r="AW56" s="53">
        <v>13115.477128394001</v>
      </c>
      <c r="AX56" s="122">
        <v>5007.6644706910001</v>
      </c>
      <c r="AY56" s="122">
        <v>3091.5683342470002</v>
      </c>
      <c r="AZ56" s="122">
        <v>1368.494694362</v>
      </c>
      <c r="BA56" s="122">
        <v>195.75963966400002</v>
      </c>
      <c r="BB56" s="122">
        <v>234.295524581</v>
      </c>
      <c r="BC56" s="122">
        <v>104.74065155100001</v>
      </c>
      <c r="BD56" s="122">
        <v>2006.1655306840003</v>
      </c>
      <c r="BE56" s="122">
        <v>1106.7882826140001</v>
      </c>
      <c r="BF56" s="53">
        <v>1818.6924836500002</v>
      </c>
    </row>
    <row r="57" spans="1:58" s="29" customFormat="1" x14ac:dyDescent="0.25">
      <c r="A57" s="37" t="s">
        <v>184</v>
      </c>
      <c r="B57" s="59">
        <v>4434.6509914729995</v>
      </c>
      <c r="C57" s="74">
        <v>27.296090603</v>
      </c>
      <c r="D57" s="74">
        <v>894.66993802499996</v>
      </c>
      <c r="E57" s="60">
        <v>34.416746621000001</v>
      </c>
      <c r="F57" s="61">
        <v>328.13998453599999</v>
      </c>
      <c r="G57" s="61">
        <v>73.647894512999997</v>
      </c>
      <c r="H57" s="61">
        <v>132.719643238</v>
      </c>
      <c r="I57" s="62">
        <v>325.74566911699998</v>
      </c>
      <c r="J57" s="74">
        <v>2073.3851405139999</v>
      </c>
      <c r="K57" s="74">
        <v>1305.118522131</v>
      </c>
      <c r="L57" s="60">
        <v>487.458799129</v>
      </c>
      <c r="M57" s="61">
        <v>342.12604228200001</v>
      </c>
      <c r="N57" s="61">
        <v>53.192301049999998</v>
      </c>
      <c r="O57" s="61">
        <v>36.205057398000001</v>
      </c>
      <c r="P57" s="61">
        <v>32.533657200999997</v>
      </c>
      <c r="Q57" s="61">
        <v>39.340854716999999</v>
      </c>
      <c r="R57" s="61">
        <v>252.91895147</v>
      </c>
      <c r="S57" s="63">
        <v>61.342858884000002</v>
      </c>
      <c r="T57" s="162">
        <v>134.18130020000001</v>
      </c>
      <c r="U57" s="52">
        <v>4258.9314155113334</v>
      </c>
      <c r="V57" s="52">
        <v>29.145022086000001</v>
      </c>
      <c r="W57" s="52">
        <v>921.58871801333328</v>
      </c>
      <c r="X57" s="121">
        <v>36.745984574333335</v>
      </c>
      <c r="Y57" s="121">
        <v>377.29306277333336</v>
      </c>
      <c r="Z57" s="121">
        <v>74.485988623333341</v>
      </c>
      <c r="AA57" s="121">
        <v>138.43381245166668</v>
      </c>
      <c r="AB57" s="121">
        <v>294.62986959066671</v>
      </c>
      <c r="AC57" s="52">
        <v>1876.1113040293337</v>
      </c>
      <c r="AD57" s="52">
        <v>1274.73182387</v>
      </c>
      <c r="AE57" s="121">
        <v>463.09630208233335</v>
      </c>
      <c r="AF57" s="121">
        <v>320.3803652433333</v>
      </c>
      <c r="AG57" s="121">
        <v>71.073978570666668</v>
      </c>
      <c r="AH57" s="121">
        <v>37.488966981333334</v>
      </c>
      <c r="AI57" s="121">
        <v>31.265880692</v>
      </c>
      <c r="AJ57" s="121">
        <v>32.138279859666667</v>
      </c>
      <c r="AK57" s="121">
        <v>241.65122128133331</v>
      </c>
      <c r="AL57" s="121">
        <v>77.636829159333331</v>
      </c>
      <c r="AM57" s="52">
        <v>157.35454751266664</v>
      </c>
      <c r="AN57" s="53">
        <v>30786.906713415003</v>
      </c>
      <c r="AO57" s="53">
        <v>186.67411861900001</v>
      </c>
      <c r="AP57" s="53">
        <v>7171.9136964049994</v>
      </c>
      <c r="AQ57" s="122">
        <v>313.714088936</v>
      </c>
      <c r="AR57" s="122">
        <v>4775.9557947840003</v>
      </c>
      <c r="AS57" s="122">
        <v>327.71142873700001</v>
      </c>
      <c r="AT57" s="122">
        <v>94.386550006999997</v>
      </c>
      <c r="AU57" s="122">
        <v>1660.1458339409999</v>
      </c>
      <c r="AV57" s="53">
        <v>8824.5620077820004</v>
      </c>
      <c r="AW57" s="53">
        <v>12663.969154607001</v>
      </c>
      <c r="AX57" s="122">
        <v>4861.4214660489997</v>
      </c>
      <c r="AY57" s="122">
        <v>2907.212821137</v>
      </c>
      <c r="AZ57" s="122">
        <v>1261.8234803800001</v>
      </c>
      <c r="BA57" s="122">
        <v>334.29777798499998</v>
      </c>
      <c r="BB57" s="122">
        <v>166.83993820199998</v>
      </c>
      <c r="BC57" s="122">
        <v>120.507972584</v>
      </c>
      <c r="BD57" s="122">
        <v>1902.5118587239999</v>
      </c>
      <c r="BE57" s="122">
        <v>1109.353839546</v>
      </c>
      <c r="BF57" s="53">
        <v>1939.787736002</v>
      </c>
    </row>
    <row r="58" spans="1:58" s="105" customFormat="1" x14ac:dyDescent="0.25">
      <c r="A58" s="98" t="s">
        <v>185</v>
      </c>
      <c r="B58" s="99">
        <v>4335.7607556599996</v>
      </c>
      <c r="C58" s="100">
        <v>28.935374592999999</v>
      </c>
      <c r="D58" s="100">
        <v>874.26837411299994</v>
      </c>
      <c r="E58" s="101">
        <v>42.730011494999999</v>
      </c>
      <c r="F58" s="102">
        <v>328.48027255599999</v>
      </c>
      <c r="G58" s="102">
        <v>86.615407509999997</v>
      </c>
      <c r="H58" s="102">
        <v>120.63590617</v>
      </c>
      <c r="I58" s="103">
        <v>295.80677638200001</v>
      </c>
      <c r="J58" s="100">
        <v>1916.4976525449999</v>
      </c>
      <c r="K58" s="100">
        <v>1352.780724855</v>
      </c>
      <c r="L58" s="101">
        <v>507.35722264100002</v>
      </c>
      <c r="M58" s="102">
        <v>326.560992242</v>
      </c>
      <c r="N58" s="102">
        <v>59.978544544000002</v>
      </c>
      <c r="O58" s="102">
        <v>39.038300417000002</v>
      </c>
      <c r="P58" s="102">
        <v>34.466794553</v>
      </c>
      <c r="Q58" s="102">
        <v>38.845074703000002</v>
      </c>
      <c r="R58" s="102">
        <v>277.398626976</v>
      </c>
      <c r="S58" s="104">
        <v>69.135168778999997</v>
      </c>
      <c r="T58" s="163">
        <v>163.27862955399999</v>
      </c>
      <c r="U58" s="100">
        <v>4184.7553529583338</v>
      </c>
      <c r="V58" s="100">
        <v>29.419780922333331</v>
      </c>
      <c r="W58" s="100">
        <v>908.56707524766659</v>
      </c>
      <c r="X58" s="120">
        <v>37.100267797000001</v>
      </c>
      <c r="Y58" s="120">
        <v>368.660272948</v>
      </c>
      <c r="Z58" s="120">
        <v>71.866009512333335</v>
      </c>
      <c r="AA58" s="120">
        <v>128.50937299999998</v>
      </c>
      <c r="AB58" s="120">
        <v>302.43115199033332</v>
      </c>
      <c r="AC58" s="100">
        <v>1752.8565497623333</v>
      </c>
      <c r="AD58" s="100">
        <v>1340.7369179256666</v>
      </c>
      <c r="AE58" s="120">
        <v>492.50545625533329</v>
      </c>
      <c r="AF58" s="120">
        <v>338.486624914</v>
      </c>
      <c r="AG58" s="120">
        <v>80.761552001333328</v>
      </c>
      <c r="AH58" s="120">
        <v>34.677522021333338</v>
      </c>
      <c r="AI58" s="120">
        <v>29.109083526333336</v>
      </c>
      <c r="AJ58" s="120">
        <v>35.056658493333337</v>
      </c>
      <c r="AK58" s="120">
        <v>261.059184711</v>
      </c>
      <c r="AL58" s="120">
        <v>69.080836003000002</v>
      </c>
      <c r="AM58" s="100">
        <v>153.17502910033332</v>
      </c>
      <c r="AN58" s="100">
        <v>31495.456156408003</v>
      </c>
      <c r="AO58" s="100">
        <v>182.06965969000001</v>
      </c>
      <c r="AP58" s="100">
        <v>7175.5679600579997</v>
      </c>
      <c r="AQ58" s="120">
        <v>307.54141007099997</v>
      </c>
      <c r="AR58" s="120">
        <v>4792.5840669130002</v>
      </c>
      <c r="AS58" s="120">
        <v>310.99592130299999</v>
      </c>
      <c r="AT58" s="120">
        <v>59.047311413999999</v>
      </c>
      <c r="AU58" s="120">
        <v>1705.3992503570003</v>
      </c>
      <c r="AV58" s="100">
        <v>8451.7577358540002</v>
      </c>
      <c r="AW58" s="100">
        <v>13585.972661946</v>
      </c>
      <c r="AX58" s="120">
        <v>5224.0373415469994</v>
      </c>
      <c r="AY58" s="120">
        <v>3029.9383497899998</v>
      </c>
      <c r="AZ58" s="120">
        <v>1376.721617013</v>
      </c>
      <c r="BA58" s="120">
        <v>480.71057832599996</v>
      </c>
      <c r="BB58" s="120">
        <v>144.35010986000003</v>
      </c>
      <c r="BC58" s="120">
        <v>117.225284671</v>
      </c>
      <c r="BD58" s="120">
        <v>2372.4574782579998</v>
      </c>
      <c r="BE58" s="120">
        <v>840.53190248100009</v>
      </c>
      <c r="BF58" s="100">
        <v>2100.0881388600001</v>
      </c>
    </row>
    <row r="59" spans="1:58" s="29" customFormat="1" x14ac:dyDescent="0.25">
      <c r="A59" s="37" t="s">
        <v>186</v>
      </c>
      <c r="B59" s="59">
        <v>3698.801722961</v>
      </c>
      <c r="C59" s="74">
        <v>25.415603638</v>
      </c>
      <c r="D59" s="74">
        <v>759.36222798600011</v>
      </c>
      <c r="E59" s="60">
        <v>50.861099791999997</v>
      </c>
      <c r="F59" s="61">
        <v>334.70079779299999</v>
      </c>
      <c r="G59" s="61">
        <v>63.417485024999998</v>
      </c>
      <c r="H59" s="61">
        <v>95.422570925000002</v>
      </c>
      <c r="I59" s="62">
        <v>214.960274451</v>
      </c>
      <c r="J59" s="74">
        <v>1655.7736529240001</v>
      </c>
      <c r="K59" s="74">
        <v>1185.4471940459998</v>
      </c>
      <c r="L59" s="60">
        <v>424.52408139200003</v>
      </c>
      <c r="M59" s="61">
        <v>297.56296847599998</v>
      </c>
      <c r="N59" s="61">
        <v>72.685261432999994</v>
      </c>
      <c r="O59" s="61">
        <v>25.102028165</v>
      </c>
      <c r="P59" s="61">
        <v>16.646767703999998</v>
      </c>
      <c r="Q59" s="61">
        <v>35.042589569</v>
      </c>
      <c r="R59" s="61">
        <v>252.66461528599999</v>
      </c>
      <c r="S59" s="63">
        <v>61.218882020999999</v>
      </c>
      <c r="T59" s="162">
        <v>72.803044366999998</v>
      </c>
      <c r="U59" s="52">
        <v>3946.737891501667</v>
      </c>
      <c r="V59" s="52">
        <v>26.866054546666664</v>
      </c>
      <c r="W59" s="52">
        <v>829.02228012699982</v>
      </c>
      <c r="X59" s="121">
        <v>43.096845970000004</v>
      </c>
      <c r="Y59" s="121">
        <v>357.45919794799994</v>
      </c>
      <c r="Z59" s="121">
        <v>65.05916894166667</v>
      </c>
      <c r="AA59" s="121">
        <v>103.89002966966666</v>
      </c>
      <c r="AB59" s="121">
        <v>259.51703759766673</v>
      </c>
      <c r="AC59" s="52">
        <v>1708.4528333709998</v>
      </c>
      <c r="AD59" s="52">
        <v>1271.871691266</v>
      </c>
      <c r="AE59" s="121">
        <v>491.91420795633331</v>
      </c>
      <c r="AF59" s="121">
        <v>304.59711546066666</v>
      </c>
      <c r="AG59" s="121">
        <v>73.364866524666681</v>
      </c>
      <c r="AH59" s="121">
        <v>31.086477307999999</v>
      </c>
      <c r="AI59" s="121">
        <v>23.002340469</v>
      </c>
      <c r="AJ59" s="121">
        <v>34.95021216566667</v>
      </c>
      <c r="AK59" s="121">
        <v>245.81312687333335</v>
      </c>
      <c r="AL59" s="121">
        <v>67.143344508333328</v>
      </c>
      <c r="AM59" s="52">
        <v>110.52503219099999</v>
      </c>
      <c r="AN59" s="53">
        <v>30728.569115919003</v>
      </c>
      <c r="AO59" s="53">
        <v>134.31112097299999</v>
      </c>
      <c r="AP59" s="53">
        <v>7266.4553019790001</v>
      </c>
      <c r="AQ59" s="122">
        <v>353.75997944300002</v>
      </c>
      <c r="AR59" s="122">
        <v>5048.8530817290002</v>
      </c>
      <c r="AS59" s="122">
        <v>284.69046573100002</v>
      </c>
      <c r="AT59" s="122">
        <v>64.398625721000002</v>
      </c>
      <c r="AU59" s="122">
        <v>1514.753149355</v>
      </c>
      <c r="AV59" s="53">
        <v>8404.1536485010001</v>
      </c>
      <c r="AW59" s="53">
        <v>13057.302410837001</v>
      </c>
      <c r="AX59" s="122">
        <v>5087.3108626819994</v>
      </c>
      <c r="AY59" s="122">
        <v>2897.5216767100001</v>
      </c>
      <c r="AZ59" s="122">
        <v>1342.6315135939999</v>
      </c>
      <c r="BA59" s="122">
        <v>185.91402997199998</v>
      </c>
      <c r="BB59" s="122">
        <v>109.97009819899999</v>
      </c>
      <c r="BC59" s="122">
        <v>114.920047692</v>
      </c>
      <c r="BD59" s="122">
        <v>2201.8596693680001</v>
      </c>
      <c r="BE59" s="122">
        <v>1117.1745126199999</v>
      </c>
      <c r="BF59" s="53">
        <v>1866.3466336289998</v>
      </c>
    </row>
    <row r="60" spans="1:58" s="29" customFormat="1" x14ac:dyDescent="0.25">
      <c r="A60" s="37" t="s">
        <v>187</v>
      </c>
      <c r="B60" s="59">
        <v>3847.5730783449999</v>
      </c>
      <c r="C60" s="74">
        <v>21.216221710999999</v>
      </c>
      <c r="D60" s="74">
        <v>815.24625378799988</v>
      </c>
      <c r="E60" s="60">
        <v>60.183235820999997</v>
      </c>
      <c r="F60" s="61">
        <v>335.27949402899998</v>
      </c>
      <c r="G60" s="61">
        <v>79.334278583</v>
      </c>
      <c r="H60" s="61">
        <v>94.664573961000002</v>
      </c>
      <c r="I60" s="62">
        <v>245.78467139399999</v>
      </c>
      <c r="J60" s="74">
        <v>1693.22648248</v>
      </c>
      <c r="K60" s="74">
        <v>1197.4804824809999</v>
      </c>
      <c r="L60" s="60">
        <v>460.30783223100002</v>
      </c>
      <c r="M60" s="61">
        <v>281.889623669</v>
      </c>
      <c r="N60" s="61">
        <v>54.903655258000001</v>
      </c>
      <c r="O60" s="61">
        <v>25.739437121999998</v>
      </c>
      <c r="P60" s="61">
        <v>25.282489847000001</v>
      </c>
      <c r="Q60" s="61">
        <v>40.887114627000003</v>
      </c>
      <c r="R60" s="61">
        <v>224.63353595699999</v>
      </c>
      <c r="S60" s="63">
        <v>83.83679377</v>
      </c>
      <c r="T60" s="162">
        <v>120.40363788499999</v>
      </c>
      <c r="U60" s="52">
        <v>3847.5380478246666</v>
      </c>
      <c r="V60" s="52">
        <v>22.197204463666669</v>
      </c>
      <c r="W60" s="52">
        <v>807.08347382966667</v>
      </c>
      <c r="X60" s="121">
        <v>49.884032158000004</v>
      </c>
      <c r="Y60" s="121">
        <v>363.48644253666663</v>
      </c>
      <c r="Z60" s="121">
        <v>76.515307020000009</v>
      </c>
      <c r="AA60" s="121">
        <v>88.227769765666665</v>
      </c>
      <c r="AB60" s="121">
        <v>228.96992234933336</v>
      </c>
      <c r="AC60" s="52">
        <v>1638.9238117656666</v>
      </c>
      <c r="AD60" s="52">
        <v>1267.4279671086667</v>
      </c>
      <c r="AE60" s="121">
        <v>476.46485130066668</v>
      </c>
      <c r="AF60" s="121">
        <v>306.33360656000002</v>
      </c>
      <c r="AG60" s="121">
        <v>76.207667142000005</v>
      </c>
      <c r="AH60" s="121">
        <v>30.259680189666668</v>
      </c>
      <c r="AI60" s="121">
        <v>19.506049594666667</v>
      </c>
      <c r="AJ60" s="121">
        <v>38.90980127466667</v>
      </c>
      <c r="AK60" s="121">
        <v>237.63693936133333</v>
      </c>
      <c r="AL60" s="121">
        <v>82.109371685666659</v>
      </c>
      <c r="AM60" s="52">
        <v>111.905590657</v>
      </c>
      <c r="AN60" s="53">
        <v>29356.025725036001</v>
      </c>
      <c r="AO60" s="53">
        <v>140.782648204</v>
      </c>
      <c r="AP60" s="53">
        <v>7284.2495716920002</v>
      </c>
      <c r="AQ60" s="122">
        <v>349.73672137100004</v>
      </c>
      <c r="AR60" s="122">
        <v>5101.7883370430009</v>
      </c>
      <c r="AS60" s="122">
        <v>262.16920298600002</v>
      </c>
      <c r="AT60" s="122">
        <v>63.023986011000005</v>
      </c>
      <c r="AU60" s="122">
        <v>1507.531324281</v>
      </c>
      <c r="AV60" s="53">
        <v>7971.1649261170005</v>
      </c>
      <c r="AW60" s="53">
        <v>12087.294405417999</v>
      </c>
      <c r="AX60" s="122">
        <v>4876.4839867350001</v>
      </c>
      <c r="AY60" s="122">
        <v>2920.9050733919998</v>
      </c>
      <c r="AZ60" s="122">
        <v>1134.761166108</v>
      </c>
      <c r="BA60" s="122">
        <v>186.707478649</v>
      </c>
      <c r="BB60" s="122">
        <v>103.16183825600001</v>
      </c>
      <c r="BC60" s="122">
        <v>133.34483393400001</v>
      </c>
      <c r="BD60" s="122">
        <v>1749.1671763730001</v>
      </c>
      <c r="BE60" s="122">
        <v>982.76285197099992</v>
      </c>
      <c r="BF60" s="53">
        <v>1872.534173605</v>
      </c>
    </row>
    <row r="61" spans="1:58" s="29" customFormat="1" x14ac:dyDescent="0.25">
      <c r="A61" s="37" t="s">
        <v>188</v>
      </c>
      <c r="B61" s="59">
        <v>4109.8407951460003</v>
      </c>
      <c r="C61" s="74">
        <v>16.3977787</v>
      </c>
      <c r="D61" s="74">
        <v>817.66355959500004</v>
      </c>
      <c r="E61" s="60">
        <v>47.618563958000003</v>
      </c>
      <c r="F61" s="61">
        <v>342.74985172300001</v>
      </c>
      <c r="G61" s="61">
        <v>76.823276672000006</v>
      </c>
      <c r="H61" s="61">
        <v>122.149009909</v>
      </c>
      <c r="I61" s="62">
        <v>228.322857333</v>
      </c>
      <c r="J61" s="74">
        <v>1907.436882318</v>
      </c>
      <c r="K61" s="74">
        <v>1272.8081537020003</v>
      </c>
      <c r="L61" s="60">
        <v>466.110168294</v>
      </c>
      <c r="M61" s="61">
        <v>286.30618656299998</v>
      </c>
      <c r="N61" s="61">
        <v>69.674747471000003</v>
      </c>
      <c r="O61" s="61">
        <v>36.023015459</v>
      </c>
      <c r="P61" s="61">
        <v>12.563110841</v>
      </c>
      <c r="Q61" s="61">
        <v>60.326101866000002</v>
      </c>
      <c r="R61" s="61">
        <v>275.82104168500001</v>
      </c>
      <c r="S61" s="63">
        <v>65.983781523000005</v>
      </c>
      <c r="T61" s="162">
        <v>95.534420831000006</v>
      </c>
      <c r="U61" s="52">
        <v>3995.7194492116664</v>
      </c>
      <c r="V61" s="52">
        <v>21.847102078333336</v>
      </c>
      <c r="W61" s="52">
        <v>847.49539544166657</v>
      </c>
      <c r="X61" s="121">
        <v>47.702536624333334</v>
      </c>
      <c r="Y61" s="121">
        <v>367.74935081799998</v>
      </c>
      <c r="Z61" s="121">
        <v>68.975492844333331</v>
      </c>
      <c r="AA61" s="121">
        <v>121.84161854</v>
      </c>
      <c r="AB61" s="121">
        <v>241.226396615</v>
      </c>
      <c r="AC61" s="52">
        <v>1712.6484448396668</v>
      </c>
      <c r="AD61" s="52">
        <v>1306.429389002667</v>
      </c>
      <c r="AE61" s="121">
        <v>529.07523329900005</v>
      </c>
      <c r="AF61" s="121">
        <v>300.94702301366664</v>
      </c>
      <c r="AG61" s="121">
        <v>71.87191884166667</v>
      </c>
      <c r="AH61" s="121">
        <v>32.980996996999998</v>
      </c>
      <c r="AI61" s="121">
        <v>18.811656523333333</v>
      </c>
      <c r="AJ61" s="121">
        <v>55.242215940666675</v>
      </c>
      <c r="AK61" s="121">
        <v>228.30789310399999</v>
      </c>
      <c r="AL61" s="121">
        <v>69.192451283333341</v>
      </c>
      <c r="AM61" s="52">
        <v>107.29911784933334</v>
      </c>
      <c r="AN61" s="53">
        <v>30034.744102500001</v>
      </c>
      <c r="AO61" s="53">
        <v>146.50885560500001</v>
      </c>
      <c r="AP61" s="53">
        <v>7349.0590260449999</v>
      </c>
      <c r="AQ61" s="122">
        <v>360.77681281599996</v>
      </c>
      <c r="AR61" s="122">
        <v>5117.0218583940004</v>
      </c>
      <c r="AS61" s="122">
        <v>312.68167463100002</v>
      </c>
      <c r="AT61" s="122">
        <v>87.141285366000005</v>
      </c>
      <c r="AU61" s="122">
        <v>1471.4373948379998</v>
      </c>
      <c r="AV61" s="53">
        <v>8302.8608827629996</v>
      </c>
      <c r="AW61" s="53">
        <v>12496.752368646999</v>
      </c>
      <c r="AX61" s="122">
        <v>5021.78583222</v>
      </c>
      <c r="AY61" s="122">
        <v>2933.6283890770001</v>
      </c>
      <c r="AZ61" s="122">
        <v>1227.7555639729999</v>
      </c>
      <c r="BA61" s="122">
        <v>177.40600672900001</v>
      </c>
      <c r="BB61" s="122">
        <v>110.41288680400001</v>
      </c>
      <c r="BC61" s="122">
        <v>306.33853202099999</v>
      </c>
      <c r="BD61" s="122">
        <v>1889.5143179279999</v>
      </c>
      <c r="BE61" s="122">
        <v>829.91083989499998</v>
      </c>
      <c r="BF61" s="53">
        <v>1739.56296944</v>
      </c>
    </row>
    <row r="62" spans="1:58" s="105" customFormat="1" x14ac:dyDescent="0.25">
      <c r="A62" s="98" t="s">
        <v>189</v>
      </c>
      <c r="B62" s="99">
        <v>4152.1719160299999</v>
      </c>
      <c r="C62" s="100">
        <v>13.436222592</v>
      </c>
      <c r="D62" s="100">
        <v>931.75646082199989</v>
      </c>
      <c r="E62" s="101">
        <v>50.533409083999999</v>
      </c>
      <c r="F62" s="102">
        <v>335.13739477899998</v>
      </c>
      <c r="G62" s="102">
        <v>69.500776797</v>
      </c>
      <c r="H62" s="102">
        <v>168.56385583599999</v>
      </c>
      <c r="I62" s="103">
        <v>308.02102432599997</v>
      </c>
      <c r="J62" s="100">
        <v>1856.1181924800001</v>
      </c>
      <c r="K62" s="100">
        <v>1230.038815767</v>
      </c>
      <c r="L62" s="101">
        <v>462.95212582699997</v>
      </c>
      <c r="M62" s="102">
        <v>306.38978818300001</v>
      </c>
      <c r="N62" s="102">
        <v>67.868293558999994</v>
      </c>
      <c r="O62" s="102">
        <v>28.1918644</v>
      </c>
      <c r="P62" s="102">
        <v>8.4652201490000003</v>
      </c>
      <c r="Q62" s="102">
        <v>55.860978162000002</v>
      </c>
      <c r="R62" s="102">
        <v>247.641444769</v>
      </c>
      <c r="S62" s="104">
        <v>52.669100718000003</v>
      </c>
      <c r="T62" s="163">
        <v>120.822224369</v>
      </c>
      <c r="U62" s="100">
        <v>4075.5063950953336</v>
      </c>
      <c r="V62" s="100">
        <v>16.914983408333335</v>
      </c>
      <c r="W62" s="100">
        <v>906.15680670400013</v>
      </c>
      <c r="X62" s="120">
        <v>54.916411775666667</v>
      </c>
      <c r="Y62" s="120">
        <v>360.07959664333333</v>
      </c>
      <c r="Z62" s="120">
        <v>71.356476987666667</v>
      </c>
      <c r="AA62" s="120">
        <v>154.28900281399999</v>
      </c>
      <c r="AB62" s="120">
        <v>265.51531848333337</v>
      </c>
      <c r="AC62" s="100">
        <v>1776.9760946453334</v>
      </c>
      <c r="AD62" s="100">
        <v>1262.3280258970001</v>
      </c>
      <c r="AE62" s="120">
        <v>476.50920255133332</v>
      </c>
      <c r="AF62" s="120">
        <v>296.43563874433335</v>
      </c>
      <c r="AG62" s="120">
        <v>80.994378858333334</v>
      </c>
      <c r="AH62" s="120">
        <v>30.677282163666664</v>
      </c>
      <c r="AI62" s="120">
        <v>9.5968430473333317</v>
      </c>
      <c r="AJ62" s="120">
        <v>60.68640903433333</v>
      </c>
      <c r="AK62" s="120">
        <v>250.65714063466666</v>
      </c>
      <c r="AL62" s="120">
        <v>56.771130862999996</v>
      </c>
      <c r="AM62" s="100">
        <v>113.13048444066665</v>
      </c>
      <c r="AN62" s="100">
        <v>30825.083698071001</v>
      </c>
      <c r="AO62" s="100">
        <v>97.246140333</v>
      </c>
      <c r="AP62" s="100">
        <v>7518.7599907920003</v>
      </c>
      <c r="AQ62" s="120">
        <v>418.95692535800003</v>
      </c>
      <c r="AR62" s="120">
        <v>5097.8373159630009</v>
      </c>
      <c r="AS62" s="120">
        <v>359.22150012899999</v>
      </c>
      <c r="AT62" s="120">
        <v>114.800711691</v>
      </c>
      <c r="AU62" s="120">
        <v>1527.943537651</v>
      </c>
      <c r="AV62" s="100">
        <v>8873.9353179900008</v>
      </c>
      <c r="AW62" s="100">
        <v>12302.828708712999</v>
      </c>
      <c r="AX62" s="120">
        <v>4974.1184971620005</v>
      </c>
      <c r="AY62" s="120">
        <v>2913.4632839699998</v>
      </c>
      <c r="AZ62" s="120">
        <v>1185.926709669</v>
      </c>
      <c r="BA62" s="120">
        <v>198.28360315899999</v>
      </c>
      <c r="BB62" s="120">
        <v>45.281273342000006</v>
      </c>
      <c r="BC62" s="120">
        <v>455.58122399800004</v>
      </c>
      <c r="BD62" s="120">
        <v>1997.6692444810001</v>
      </c>
      <c r="BE62" s="120">
        <v>532.50487293200001</v>
      </c>
      <c r="BF62" s="100">
        <v>2032.313540243</v>
      </c>
    </row>
    <row r="63" spans="1:58" s="29" customFormat="1" x14ac:dyDescent="0.25">
      <c r="A63" s="37" t="s">
        <v>190</v>
      </c>
      <c r="B63" s="59">
        <v>4204.6257415250002</v>
      </c>
      <c r="C63" s="74">
        <v>27.243140319999998</v>
      </c>
      <c r="D63" s="74">
        <v>844.89791398800003</v>
      </c>
      <c r="E63" s="60">
        <v>60.944747049</v>
      </c>
      <c r="F63" s="61">
        <v>275.57764114399998</v>
      </c>
      <c r="G63" s="61">
        <v>59.232786103000002</v>
      </c>
      <c r="H63" s="61">
        <v>166.59221091500001</v>
      </c>
      <c r="I63" s="62">
        <v>282.55052877700001</v>
      </c>
      <c r="J63" s="74">
        <v>1857.507964831</v>
      </c>
      <c r="K63" s="74">
        <v>1359.6314715670001</v>
      </c>
      <c r="L63" s="60">
        <v>532.50382085199999</v>
      </c>
      <c r="M63" s="61">
        <v>361.08986118799999</v>
      </c>
      <c r="N63" s="61">
        <v>86.236522659000002</v>
      </c>
      <c r="O63" s="61">
        <v>27.350300182000002</v>
      </c>
      <c r="P63" s="61">
        <v>10.369126169999999</v>
      </c>
      <c r="Q63" s="61">
        <v>56.021488656999999</v>
      </c>
      <c r="R63" s="61">
        <v>215.44191470600001</v>
      </c>
      <c r="S63" s="63">
        <v>70.618437153000002</v>
      </c>
      <c r="T63" s="162">
        <v>115.345250819</v>
      </c>
      <c r="U63" s="52">
        <v>4165.5993425820006</v>
      </c>
      <c r="V63" s="52">
        <v>24.465773916666667</v>
      </c>
      <c r="W63" s="52">
        <v>860.41443921500013</v>
      </c>
      <c r="X63" s="121">
        <v>52.17481162233333</v>
      </c>
      <c r="Y63" s="121">
        <v>309.66618552633332</v>
      </c>
      <c r="Z63" s="121">
        <v>62.794876421666665</v>
      </c>
      <c r="AA63" s="121">
        <v>167.39483047933331</v>
      </c>
      <c r="AB63" s="121">
        <v>268.38373516533335</v>
      </c>
      <c r="AC63" s="52">
        <v>1797.7672414606666</v>
      </c>
      <c r="AD63" s="52">
        <v>1356.8473361270001</v>
      </c>
      <c r="AE63" s="121">
        <v>524.26683800299998</v>
      </c>
      <c r="AF63" s="121">
        <v>337.54715499733334</v>
      </c>
      <c r="AG63" s="121">
        <v>93.459359315333344</v>
      </c>
      <c r="AH63" s="121">
        <v>27.568181777333333</v>
      </c>
      <c r="AI63" s="121">
        <v>12.116206727666667</v>
      </c>
      <c r="AJ63" s="121">
        <v>58.562076562333324</v>
      </c>
      <c r="AK63" s="121">
        <v>237.50071887666664</v>
      </c>
      <c r="AL63" s="121">
        <v>65.826799867333335</v>
      </c>
      <c r="AM63" s="52">
        <v>126.10455186266667</v>
      </c>
      <c r="AN63" s="53">
        <v>32544.455732233997</v>
      </c>
      <c r="AO63" s="53">
        <v>180.13865353199998</v>
      </c>
      <c r="AP63" s="53">
        <v>6546.6176232260004</v>
      </c>
      <c r="AQ63" s="122">
        <v>419.98498031599996</v>
      </c>
      <c r="AR63" s="122">
        <v>3983.184188829</v>
      </c>
      <c r="AS63" s="122">
        <v>339.52692091999995</v>
      </c>
      <c r="AT63" s="122">
        <v>80.536387364000007</v>
      </c>
      <c r="AU63" s="122">
        <v>1723.3851457970002</v>
      </c>
      <c r="AV63" s="53">
        <v>9897.5142332139985</v>
      </c>
      <c r="AW63" s="53">
        <v>13424.923658217</v>
      </c>
      <c r="AX63" s="122">
        <v>6045.0942249199998</v>
      </c>
      <c r="AY63" s="122">
        <v>3274.9014549949998</v>
      </c>
      <c r="AZ63" s="122">
        <v>1451.467781071</v>
      </c>
      <c r="BA63" s="122">
        <v>100.830502978</v>
      </c>
      <c r="BB63" s="122">
        <v>67.279571383999993</v>
      </c>
      <c r="BC63" s="122">
        <v>111.74709966899999</v>
      </c>
      <c r="BD63" s="122">
        <v>1828.56227612</v>
      </c>
      <c r="BE63" s="122">
        <v>545.04074708000007</v>
      </c>
      <c r="BF63" s="53">
        <v>2495.2615640449999</v>
      </c>
    </row>
    <row r="64" spans="1:58" s="29" customFormat="1" x14ac:dyDescent="0.25">
      <c r="A64" s="37" t="s">
        <v>191</v>
      </c>
      <c r="B64" s="59">
        <v>4137.157678429</v>
      </c>
      <c r="C64" s="74">
        <v>24.469462049000001</v>
      </c>
      <c r="D64" s="74">
        <v>812.27175423900007</v>
      </c>
      <c r="E64" s="60">
        <v>44.365752157999999</v>
      </c>
      <c r="F64" s="61">
        <v>277.64697803799999</v>
      </c>
      <c r="G64" s="61">
        <v>71.139552207999998</v>
      </c>
      <c r="H64" s="61">
        <v>133.819265774</v>
      </c>
      <c r="I64" s="62">
        <v>285.30020606099998</v>
      </c>
      <c r="J64" s="74">
        <v>1884.333683543</v>
      </c>
      <c r="K64" s="74">
        <v>1255.5191741589999</v>
      </c>
      <c r="L64" s="60">
        <v>496.00470724399997</v>
      </c>
      <c r="M64" s="61">
        <v>293.63398591200001</v>
      </c>
      <c r="N64" s="61">
        <v>72.769484253000002</v>
      </c>
      <c r="O64" s="61">
        <v>42.577094717000001</v>
      </c>
      <c r="P64" s="61">
        <v>24.301137277999999</v>
      </c>
      <c r="Q64" s="61">
        <v>44.254060731999999</v>
      </c>
      <c r="R64" s="61">
        <v>226.09422881399999</v>
      </c>
      <c r="S64" s="63">
        <v>55.884475209000001</v>
      </c>
      <c r="T64" s="162">
        <v>160.56360443899999</v>
      </c>
      <c r="U64" s="52">
        <v>4234.8061707673332</v>
      </c>
      <c r="V64" s="52">
        <v>26.361572569</v>
      </c>
      <c r="W64" s="52">
        <v>855.57892635200005</v>
      </c>
      <c r="X64" s="121">
        <v>48.445396025000001</v>
      </c>
      <c r="Y64" s="121">
        <v>295.87379738233329</v>
      </c>
      <c r="Z64" s="121">
        <v>68.446673232999999</v>
      </c>
      <c r="AA64" s="121">
        <v>158.196719954</v>
      </c>
      <c r="AB64" s="121">
        <v>284.61633975766671</v>
      </c>
      <c r="AC64" s="52">
        <v>1859.6690208376665</v>
      </c>
      <c r="AD64" s="52">
        <v>1339.5885060759999</v>
      </c>
      <c r="AE64" s="121">
        <v>520.64703353366667</v>
      </c>
      <c r="AF64" s="121">
        <v>338.99155102700001</v>
      </c>
      <c r="AG64" s="121">
        <v>86.976549377333342</v>
      </c>
      <c r="AH64" s="121">
        <v>39.137571565333332</v>
      </c>
      <c r="AI64" s="121">
        <v>13.014044996000001</v>
      </c>
      <c r="AJ64" s="121">
        <v>47.877914632999996</v>
      </c>
      <c r="AK64" s="121">
        <v>231.59764117833333</v>
      </c>
      <c r="AL64" s="121">
        <v>61.346199765333331</v>
      </c>
      <c r="AM64" s="52">
        <v>153.60814493266668</v>
      </c>
      <c r="AN64" s="53">
        <v>33799.541190129006</v>
      </c>
      <c r="AO64" s="53">
        <v>155.724992531</v>
      </c>
      <c r="AP64" s="53">
        <v>6636.6735493509996</v>
      </c>
      <c r="AQ64" s="122">
        <v>439.62013775200001</v>
      </c>
      <c r="AR64" s="122">
        <v>3760.864196472</v>
      </c>
      <c r="AS64" s="122">
        <v>415.55855177399997</v>
      </c>
      <c r="AT64" s="122">
        <v>41.546711445</v>
      </c>
      <c r="AU64" s="122">
        <v>1979.083951908</v>
      </c>
      <c r="AV64" s="53">
        <v>10521.726385622</v>
      </c>
      <c r="AW64" s="53">
        <v>13966.632678163001</v>
      </c>
      <c r="AX64" s="122">
        <v>6294.1101601350001</v>
      </c>
      <c r="AY64" s="122">
        <v>3277.7390351099998</v>
      </c>
      <c r="AZ64" s="122">
        <v>1368.1755379890001</v>
      </c>
      <c r="BA64" s="122">
        <v>154.53877785700001</v>
      </c>
      <c r="BB64" s="122">
        <v>86.32293399400001</v>
      </c>
      <c r="BC64" s="122">
        <v>94.659447599000003</v>
      </c>
      <c r="BD64" s="122">
        <v>1929.6999008810001</v>
      </c>
      <c r="BE64" s="122">
        <v>761.38688459800005</v>
      </c>
      <c r="BF64" s="53">
        <v>2518.7835844619999</v>
      </c>
    </row>
    <row r="65" spans="1:58" s="29" customFormat="1" x14ac:dyDescent="0.25">
      <c r="A65" s="37" t="s">
        <v>192</v>
      </c>
      <c r="B65" s="59">
        <v>4063.9688829349998</v>
      </c>
      <c r="C65" s="74">
        <v>34.082818203999999</v>
      </c>
      <c r="D65" s="74">
        <v>743.43285324899989</v>
      </c>
      <c r="E65" s="60">
        <v>43.651350473000001</v>
      </c>
      <c r="F65" s="61">
        <v>291.51595957799998</v>
      </c>
      <c r="G65" s="61">
        <v>81.734316898000003</v>
      </c>
      <c r="H65" s="61">
        <v>94.042543443</v>
      </c>
      <c r="I65" s="62">
        <v>232.48868285699999</v>
      </c>
      <c r="J65" s="74">
        <v>1875.7518205399999</v>
      </c>
      <c r="K65" s="74">
        <v>1277.626060371</v>
      </c>
      <c r="L65" s="60">
        <v>447.28235999499998</v>
      </c>
      <c r="M65" s="61">
        <v>366.969099126</v>
      </c>
      <c r="N65" s="61">
        <v>79.154552406999997</v>
      </c>
      <c r="O65" s="61">
        <v>46.310995269999999</v>
      </c>
      <c r="P65" s="61">
        <v>20.042675967000001</v>
      </c>
      <c r="Q65" s="61">
        <v>45.015128875999999</v>
      </c>
      <c r="R65" s="61">
        <v>217.04342533900001</v>
      </c>
      <c r="S65" s="63">
        <v>55.807823390999999</v>
      </c>
      <c r="T65" s="162">
        <v>133.07533057099999</v>
      </c>
      <c r="U65" s="52">
        <v>4118.9385784376664</v>
      </c>
      <c r="V65" s="52">
        <v>28.188975614333334</v>
      </c>
      <c r="W65" s="52">
        <v>781.10318712133324</v>
      </c>
      <c r="X65" s="121">
        <v>45.857824195333336</v>
      </c>
      <c r="Y65" s="121">
        <v>304.1049450066667</v>
      </c>
      <c r="Z65" s="121">
        <v>70.240383318666659</v>
      </c>
      <c r="AA65" s="121">
        <v>117.60883278133333</v>
      </c>
      <c r="AB65" s="121">
        <v>243.29120181933331</v>
      </c>
      <c r="AC65" s="52">
        <v>1877.3689945353333</v>
      </c>
      <c r="AD65" s="52">
        <v>1270.3823384403336</v>
      </c>
      <c r="AE65" s="121">
        <v>452.50770084999999</v>
      </c>
      <c r="AF65" s="121">
        <v>345.1173061946667</v>
      </c>
      <c r="AG65" s="121">
        <v>81.462967503333346</v>
      </c>
      <c r="AH65" s="121">
        <v>51.085848056000003</v>
      </c>
      <c r="AI65" s="121">
        <v>22.100759212</v>
      </c>
      <c r="AJ65" s="121">
        <v>44.031188502666659</v>
      </c>
      <c r="AK65" s="121">
        <v>226.20715657899999</v>
      </c>
      <c r="AL65" s="121">
        <v>47.869411542666661</v>
      </c>
      <c r="AM65" s="52">
        <v>161.89508272633336</v>
      </c>
      <c r="AN65" s="53">
        <v>32139.224949478004</v>
      </c>
      <c r="AO65" s="53">
        <v>202.63318687500001</v>
      </c>
      <c r="AP65" s="53">
        <v>6495.6973362270001</v>
      </c>
      <c r="AQ65" s="122">
        <v>465.42904242500003</v>
      </c>
      <c r="AR65" s="122">
        <v>3964.1192687789999</v>
      </c>
      <c r="AS65" s="122">
        <v>362.39238744900001</v>
      </c>
      <c r="AT65" s="122">
        <v>63.112621842000003</v>
      </c>
      <c r="AU65" s="122">
        <v>1640.6440157319998</v>
      </c>
      <c r="AV65" s="53">
        <v>9697.3070137809991</v>
      </c>
      <c r="AW65" s="53">
        <v>13208.736798657997</v>
      </c>
      <c r="AX65" s="122">
        <v>5298.4268733669996</v>
      </c>
      <c r="AY65" s="122">
        <v>3414.3549902300001</v>
      </c>
      <c r="AZ65" s="122">
        <v>1325.436883481</v>
      </c>
      <c r="BA65" s="122">
        <v>225.63599860200003</v>
      </c>
      <c r="BB65" s="122">
        <v>130.553807417</v>
      </c>
      <c r="BC65" s="122">
        <v>153.89183799599999</v>
      </c>
      <c r="BD65" s="122">
        <v>2080.503660936</v>
      </c>
      <c r="BE65" s="122">
        <v>579.93274662900001</v>
      </c>
      <c r="BF65" s="53">
        <v>2534.8506139370002</v>
      </c>
    </row>
    <row r="66" spans="1:58" s="105" customFormat="1" x14ac:dyDescent="0.25">
      <c r="A66" s="98" t="s">
        <v>193</v>
      </c>
      <c r="B66" s="99">
        <v>4075.7164902089999</v>
      </c>
      <c r="C66" s="100">
        <v>25.840415962000002</v>
      </c>
      <c r="D66" s="100">
        <v>770.62557488300001</v>
      </c>
      <c r="E66" s="101">
        <v>39.431705962999999</v>
      </c>
      <c r="F66" s="102">
        <v>279.10579779900002</v>
      </c>
      <c r="G66" s="102">
        <v>67.146225932999997</v>
      </c>
      <c r="H66" s="102">
        <v>101.304916451</v>
      </c>
      <c r="I66" s="103">
        <v>283.63692873700001</v>
      </c>
      <c r="J66" s="100">
        <v>1742.2760881060001</v>
      </c>
      <c r="K66" s="100">
        <v>1393.837869231</v>
      </c>
      <c r="L66" s="101">
        <v>510.06592225100002</v>
      </c>
      <c r="M66" s="102">
        <v>420.39751476100002</v>
      </c>
      <c r="N66" s="102">
        <v>94.952899822999996</v>
      </c>
      <c r="O66" s="102">
        <v>32.831709466</v>
      </c>
      <c r="P66" s="102">
        <v>7.7907274260000001</v>
      </c>
      <c r="Q66" s="102">
        <v>41.506392501999997</v>
      </c>
      <c r="R66" s="102">
        <v>231.61266916400001</v>
      </c>
      <c r="S66" s="104">
        <v>54.680033838</v>
      </c>
      <c r="T66" s="163">
        <v>143.13654202699999</v>
      </c>
      <c r="U66" s="100">
        <v>4178.335172438</v>
      </c>
      <c r="V66" s="100">
        <v>31.710214077333337</v>
      </c>
      <c r="W66" s="100">
        <v>773.50956347166664</v>
      </c>
      <c r="X66" s="120">
        <v>43.114695214000001</v>
      </c>
      <c r="Y66" s="120">
        <v>295.70134950133337</v>
      </c>
      <c r="Z66" s="120">
        <v>62.644368046666671</v>
      </c>
      <c r="AA66" s="120">
        <v>98.450485994000005</v>
      </c>
      <c r="AB66" s="120">
        <v>273.59866471566664</v>
      </c>
      <c r="AC66" s="100">
        <v>1828.0055085623335</v>
      </c>
      <c r="AD66" s="100">
        <v>1396.8886418716666</v>
      </c>
      <c r="AE66" s="120">
        <v>511.52150628366667</v>
      </c>
      <c r="AF66" s="120">
        <v>386.70973301133336</v>
      </c>
      <c r="AG66" s="120">
        <v>104.76344422866667</v>
      </c>
      <c r="AH66" s="120">
        <v>38.400362389000001</v>
      </c>
      <c r="AI66" s="120">
        <v>11.196443634333335</v>
      </c>
      <c r="AJ66" s="120">
        <v>38.437619582666663</v>
      </c>
      <c r="AK66" s="120">
        <v>246.06431765933334</v>
      </c>
      <c r="AL66" s="120">
        <v>59.795215082666665</v>
      </c>
      <c r="AM66" s="100">
        <v>148.221244455</v>
      </c>
      <c r="AN66" s="100">
        <v>31942.790279872999</v>
      </c>
      <c r="AO66" s="100">
        <v>194.926150269</v>
      </c>
      <c r="AP66" s="100">
        <v>6146.8676524319999</v>
      </c>
      <c r="AQ66" s="120">
        <v>366.615561039</v>
      </c>
      <c r="AR66" s="120">
        <v>3657.5604917640003</v>
      </c>
      <c r="AS66" s="120">
        <v>298.96430573400005</v>
      </c>
      <c r="AT66" s="120">
        <v>68.120599659999996</v>
      </c>
      <c r="AU66" s="120">
        <v>1755.6066942350001</v>
      </c>
      <c r="AV66" s="100">
        <v>9674.4830705940003</v>
      </c>
      <c r="AW66" s="100">
        <v>13594.349932390001</v>
      </c>
      <c r="AX66" s="120">
        <v>5410.2243948280002</v>
      </c>
      <c r="AY66" s="120">
        <v>3508.9209710059999</v>
      </c>
      <c r="AZ66" s="120">
        <v>1541.054869542</v>
      </c>
      <c r="BA66" s="120">
        <v>229.81931818999999</v>
      </c>
      <c r="BB66" s="120">
        <v>57.906814564000001</v>
      </c>
      <c r="BC66" s="120">
        <v>126.547650828</v>
      </c>
      <c r="BD66" s="120">
        <v>2125.6593785780001</v>
      </c>
      <c r="BE66" s="120">
        <v>594.21653485399997</v>
      </c>
      <c r="BF66" s="100">
        <v>2332.1634741880002</v>
      </c>
    </row>
    <row r="67" spans="1:58" s="29" customFormat="1" x14ac:dyDescent="0.25">
      <c r="A67" s="37" t="s">
        <v>194</v>
      </c>
      <c r="B67" s="59">
        <v>4251.2998001860005</v>
      </c>
      <c r="C67" s="74">
        <v>27.357329714999999</v>
      </c>
      <c r="D67" s="74">
        <v>822.25750443700008</v>
      </c>
      <c r="E67" s="60">
        <v>47.772415078000002</v>
      </c>
      <c r="F67" s="61">
        <v>292.56177538200001</v>
      </c>
      <c r="G67" s="61">
        <v>62.162948155999999</v>
      </c>
      <c r="H67" s="61">
        <v>127.43404372000001</v>
      </c>
      <c r="I67" s="62">
        <v>292.32632210100002</v>
      </c>
      <c r="J67" s="74">
        <v>1796.9409441769999</v>
      </c>
      <c r="K67" s="74">
        <v>1440.7586140530002</v>
      </c>
      <c r="L67" s="60">
        <v>495.77738288199998</v>
      </c>
      <c r="M67" s="61">
        <v>436.55249558100002</v>
      </c>
      <c r="N67" s="61">
        <v>73.986508990000004</v>
      </c>
      <c r="O67" s="61">
        <v>43.487944837999997</v>
      </c>
      <c r="P67" s="61">
        <v>48.459227579999997</v>
      </c>
      <c r="Q67" s="61">
        <v>46.742341433999997</v>
      </c>
      <c r="R67" s="61">
        <v>231.90401658100001</v>
      </c>
      <c r="S67" s="63">
        <v>63.848696167</v>
      </c>
      <c r="T67" s="162">
        <v>163.985407804</v>
      </c>
      <c r="U67" s="52">
        <v>4180.0162464403338</v>
      </c>
      <c r="V67" s="52">
        <v>27.088979491333333</v>
      </c>
      <c r="W67" s="52">
        <v>812.57823618466671</v>
      </c>
      <c r="X67" s="121">
        <v>48.390703396333329</v>
      </c>
      <c r="Y67" s="121">
        <v>301.18623387666668</v>
      </c>
      <c r="Z67" s="121">
        <v>69.084108849666677</v>
      </c>
      <c r="AA67" s="121">
        <v>111.44256259566667</v>
      </c>
      <c r="AB67" s="121">
        <v>282.47462746633335</v>
      </c>
      <c r="AC67" s="52">
        <v>1718.8973345946667</v>
      </c>
      <c r="AD67" s="52">
        <v>1445.7075928183335</v>
      </c>
      <c r="AE67" s="121">
        <v>516.16421179433337</v>
      </c>
      <c r="AF67" s="121">
        <v>422.16901023733334</v>
      </c>
      <c r="AG67" s="121">
        <v>98.124846271999999</v>
      </c>
      <c r="AH67" s="121">
        <v>40.938380059333333</v>
      </c>
      <c r="AI67" s="121">
        <v>28.941565960333332</v>
      </c>
      <c r="AJ67" s="121">
        <v>38.291250443333332</v>
      </c>
      <c r="AK67" s="121">
        <v>239.75955819066667</v>
      </c>
      <c r="AL67" s="121">
        <v>61.318769861</v>
      </c>
      <c r="AM67" s="52">
        <v>175.74410335133334</v>
      </c>
      <c r="AN67" s="53">
        <v>32745.645948868005</v>
      </c>
      <c r="AO67" s="53">
        <v>193.96518232100001</v>
      </c>
      <c r="AP67" s="53">
        <v>6452.6696861670007</v>
      </c>
      <c r="AQ67" s="122">
        <v>470.31334353400001</v>
      </c>
      <c r="AR67" s="122">
        <v>3529.0661385680005</v>
      </c>
      <c r="AS67" s="122">
        <v>378.70783638500001</v>
      </c>
      <c r="AT67" s="122">
        <v>107.38671031999999</v>
      </c>
      <c r="AU67" s="122">
        <v>1967.19565736</v>
      </c>
      <c r="AV67" s="53">
        <v>8823.1334764679996</v>
      </c>
      <c r="AW67" s="53">
        <v>14445.412222106001</v>
      </c>
      <c r="AX67" s="122">
        <v>5701.564259799</v>
      </c>
      <c r="AY67" s="122">
        <v>3461.209152119</v>
      </c>
      <c r="AZ67" s="122">
        <v>1763.9542124579998</v>
      </c>
      <c r="BA67" s="122">
        <v>152.19254069300001</v>
      </c>
      <c r="BB67" s="122">
        <v>236.21846148899999</v>
      </c>
      <c r="BC67" s="122">
        <v>193.23306573100001</v>
      </c>
      <c r="BD67" s="122">
        <v>2354.7863716319998</v>
      </c>
      <c r="BE67" s="122">
        <v>582.25415818500005</v>
      </c>
      <c r="BF67" s="53">
        <v>2830.4653818060001</v>
      </c>
    </row>
    <row r="68" spans="1:58" x14ac:dyDescent="0.25">
      <c r="A68" s="37" t="s">
        <v>195</v>
      </c>
      <c r="B68" s="59">
        <v>3884.473110379</v>
      </c>
      <c r="C68" s="74">
        <v>22.016113293</v>
      </c>
      <c r="D68" s="74">
        <v>735.87569051800006</v>
      </c>
      <c r="E68" s="60">
        <v>55.860209208000001</v>
      </c>
      <c r="F68" s="61">
        <v>178.0912596</v>
      </c>
      <c r="G68" s="61">
        <v>77.189447615999995</v>
      </c>
      <c r="H68" s="61">
        <v>152.47298294500001</v>
      </c>
      <c r="I68" s="62">
        <v>272.26179114899998</v>
      </c>
      <c r="J68" s="74">
        <v>1538.781105393</v>
      </c>
      <c r="K68" s="74">
        <v>1462.8102175230001</v>
      </c>
      <c r="L68" s="60">
        <v>506.86058799199998</v>
      </c>
      <c r="M68" s="61">
        <v>456.58036967100003</v>
      </c>
      <c r="N68" s="61">
        <v>87.225902203999993</v>
      </c>
      <c r="O68" s="61">
        <v>36.209130246999997</v>
      </c>
      <c r="P68" s="61">
        <v>34.020534314000002</v>
      </c>
      <c r="Q68" s="61">
        <v>48.054998552000001</v>
      </c>
      <c r="R68" s="61">
        <v>235.58464932999999</v>
      </c>
      <c r="S68" s="63">
        <v>58.274045213000001</v>
      </c>
      <c r="T68" s="162">
        <v>124.98998365200001</v>
      </c>
      <c r="U68" s="52">
        <v>3931.349697284666</v>
      </c>
      <c r="V68" s="52">
        <v>21.067012234666667</v>
      </c>
      <c r="W68" s="52">
        <v>766.30044848</v>
      </c>
      <c r="X68" s="121">
        <v>52.196186394666661</v>
      </c>
      <c r="Y68" s="121">
        <v>231.28705317466665</v>
      </c>
      <c r="Z68" s="121">
        <v>70.291839529000001</v>
      </c>
      <c r="AA68" s="121">
        <v>145.566524015</v>
      </c>
      <c r="AB68" s="121">
        <v>266.95884536666671</v>
      </c>
      <c r="AC68" s="52">
        <v>1533.4546012789999</v>
      </c>
      <c r="AD68" s="52">
        <v>1443.9443369413332</v>
      </c>
      <c r="AE68" s="121">
        <v>526.44709386800002</v>
      </c>
      <c r="AF68" s="121">
        <v>397.52605194233337</v>
      </c>
      <c r="AG68" s="121">
        <v>85.460990831666663</v>
      </c>
      <c r="AH68" s="121">
        <v>41.183940299666666</v>
      </c>
      <c r="AI68" s="121">
        <v>27.200454268000001</v>
      </c>
      <c r="AJ68" s="121">
        <v>49.265695955666672</v>
      </c>
      <c r="AK68" s="121">
        <v>253.38961044966663</v>
      </c>
      <c r="AL68" s="121">
        <v>63.470499326333332</v>
      </c>
      <c r="AM68" s="52">
        <v>166.58329834966665</v>
      </c>
      <c r="AN68" s="53">
        <v>28956.110918366001</v>
      </c>
      <c r="AO68" s="53">
        <v>135.257181444</v>
      </c>
      <c r="AP68" s="53">
        <v>5202.3825987800001</v>
      </c>
      <c r="AQ68" s="122">
        <v>504.52785271400001</v>
      </c>
      <c r="AR68" s="122">
        <v>2169.3301180859999</v>
      </c>
      <c r="AS68" s="122">
        <v>351.59373826199999</v>
      </c>
      <c r="AT68" s="122">
        <v>153.31112452899998</v>
      </c>
      <c r="AU68" s="122">
        <v>2023.619765189</v>
      </c>
      <c r="AV68" s="53">
        <v>7340.75595041</v>
      </c>
      <c r="AW68" s="53">
        <v>13552.198484165001</v>
      </c>
      <c r="AX68" s="122">
        <v>5208.2604956730002</v>
      </c>
      <c r="AY68" s="122">
        <v>3290.3033298529999</v>
      </c>
      <c r="AZ68" s="122">
        <v>1297.2713454550001</v>
      </c>
      <c r="BA68" s="122">
        <v>141.708704426</v>
      </c>
      <c r="BB68" s="122">
        <v>188.31624341200001</v>
      </c>
      <c r="BC68" s="122">
        <v>302.10887308299999</v>
      </c>
      <c r="BD68" s="122">
        <v>2424.367403143</v>
      </c>
      <c r="BE68" s="122">
        <v>699.86208912000006</v>
      </c>
      <c r="BF68" s="53">
        <v>2725.5167035670001</v>
      </c>
    </row>
    <row r="69" spans="1:58" x14ac:dyDescent="0.25">
      <c r="A69" s="37" t="s">
        <v>196</v>
      </c>
      <c r="B69" s="59">
        <v>3855.6268548449998</v>
      </c>
      <c r="C69" s="74">
        <v>44.787377743</v>
      </c>
      <c r="D69" s="74">
        <v>742.63915719000011</v>
      </c>
      <c r="E69" s="60">
        <v>55.984322110000001</v>
      </c>
      <c r="F69" s="61">
        <v>200.018830275</v>
      </c>
      <c r="G69" s="61">
        <v>39.804967511999997</v>
      </c>
      <c r="H69" s="61">
        <v>151.335794357</v>
      </c>
      <c r="I69" s="62">
        <v>295.49524293600001</v>
      </c>
      <c r="J69" s="74">
        <v>1510.246164804</v>
      </c>
      <c r="K69" s="74">
        <v>1444.478072034</v>
      </c>
      <c r="L69" s="60">
        <v>486.69731432200001</v>
      </c>
      <c r="M69" s="61">
        <v>453.11868814899998</v>
      </c>
      <c r="N69" s="61">
        <v>90.529604542000001</v>
      </c>
      <c r="O69" s="61">
        <v>32.111570440000001</v>
      </c>
      <c r="P69" s="61">
        <v>39.654476135000003</v>
      </c>
      <c r="Q69" s="61">
        <v>35.631083926000002</v>
      </c>
      <c r="R69" s="61">
        <v>249.73270658000001</v>
      </c>
      <c r="S69" s="63">
        <v>57.002627940000004</v>
      </c>
      <c r="T69" s="162">
        <v>113.476083074</v>
      </c>
      <c r="U69" s="52">
        <v>3848.9169922630003</v>
      </c>
      <c r="V69" s="52">
        <v>25.512835542999998</v>
      </c>
      <c r="W69" s="52">
        <v>721.96332383033325</v>
      </c>
      <c r="X69" s="121">
        <v>46.085186156333329</v>
      </c>
      <c r="Y69" s="121">
        <v>163.78074682100001</v>
      </c>
      <c r="Z69" s="121">
        <v>54.224079877999998</v>
      </c>
      <c r="AA69" s="121">
        <v>173.14325139533332</v>
      </c>
      <c r="AB69" s="121">
        <v>284.73005957966666</v>
      </c>
      <c r="AC69" s="52">
        <v>1510.1779059273333</v>
      </c>
      <c r="AD69" s="52">
        <v>1463.0691934803333</v>
      </c>
      <c r="AE69" s="121">
        <v>469.41224515300001</v>
      </c>
      <c r="AF69" s="121">
        <v>456.80191157233338</v>
      </c>
      <c r="AG69" s="121">
        <v>99.500373120000006</v>
      </c>
      <c r="AH69" s="121">
        <v>38.35424635133333</v>
      </c>
      <c r="AI69" s="121">
        <v>47.066855558333337</v>
      </c>
      <c r="AJ69" s="121">
        <v>43.984920458666664</v>
      </c>
      <c r="AK69" s="121">
        <v>244.62016978533333</v>
      </c>
      <c r="AL69" s="121">
        <v>63.328471481333331</v>
      </c>
      <c r="AM69" s="52">
        <v>128.193733482</v>
      </c>
      <c r="AN69" s="53">
        <v>26173.209127564001</v>
      </c>
      <c r="AO69" s="53">
        <v>169.08712638999998</v>
      </c>
      <c r="AP69" s="53">
        <v>3799.9187433310003</v>
      </c>
      <c r="AQ69" s="122">
        <v>445.52972147100002</v>
      </c>
      <c r="AR69" s="122">
        <v>1266.0077816410001</v>
      </c>
      <c r="AS69" s="122">
        <v>228.723585947</v>
      </c>
      <c r="AT69" s="122">
        <v>119.75224541599999</v>
      </c>
      <c r="AU69" s="122">
        <v>1739.9054088560001</v>
      </c>
      <c r="AV69" s="53">
        <v>7175.0825797759999</v>
      </c>
      <c r="AW69" s="53">
        <v>12550.225942674999</v>
      </c>
      <c r="AX69" s="122">
        <v>4435.3700497129994</v>
      </c>
      <c r="AY69" s="122">
        <v>3382.1632928959998</v>
      </c>
      <c r="AZ69" s="122">
        <v>1355.1998083610001</v>
      </c>
      <c r="BA69" s="122">
        <v>161.559488292</v>
      </c>
      <c r="BB69" s="122">
        <v>300.460489516</v>
      </c>
      <c r="BC69" s="122">
        <v>178.69207379099998</v>
      </c>
      <c r="BD69" s="122">
        <v>2341.622422209</v>
      </c>
      <c r="BE69" s="122">
        <v>395.15831789700002</v>
      </c>
      <c r="BF69" s="53">
        <v>2478.8947353920003</v>
      </c>
    </row>
    <row r="70" spans="1:58" s="106" customFormat="1" x14ac:dyDescent="0.25">
      <c r="A70" s="98" t="s">
        <v>197</v>
      </c>
      <c r="B70" s="99">
        <v>4279.9458960450002</v>
      </c>
      <c r="C70" s="100">
        <v>24.347463493999999</v>
      </c>
      <c r="D70" s="100">
        <v>855.49854385599997</v>
      </c>
      <c r="E70" s="101">
        <v>55.883603899999997</v>
      </c>
      <c r="F70" s="102">
        <v>273.73657952100001</v>
      </c>
      <c r="G70" s="102">
        <v>69.208523645</v>
      </c>
      <c r="H70" s="102">
        <v>153.81838071999999</v>
      </c>
      <c r="I70" s="103">
        <v>302.85145606999998</v>
      </c>
      <c r="J70" s="100">
        <v>1771.682794719</v>
      </c>
      <c r="K70" s="100">
        <v>1512.2326911990001</v>
      </c>
      <c r="L70" s="101">
        <v>559.17892912100001</v>
      </c>
      <c r="M70" s="102">
        <v>462.761259849</v>
      </c>
      <c r="N70" s="102">
        <v>70.474147603000006</v>
      </c>
      <c r="O70" s="102">
        <v>31.140149552</v>
      </c>
      <c r="P70" s="102">
        <v>43.877271596999996</v>
      </c>
      <c r="Q70" s="102">
        <v>31.914699607999999</v>
      </c>
      <c r="R70" s="102">
        <v>249.11095418799999</v>
      </c>
      <c r="S70" s="104">
        <v>63.775279681000001</v>
      </c>
      <c r="T70" s="163">
        <v>116.184402777</v>
      </c>
      <c r="U70" s="100">
        <v>3910.0233049790004</v>
      </c>
      <c r="V70" s="100">
        <v>28.304633815666666</v>
      </c>
      <c r="W70" s="100">
        <v>786.21836691366661</v>
      </c>
      <c r="X70" s="120">
        <v>55.11666043666667</v>
      </c>
      <c r="Y70" s="120">
        <v>225.24467009999998</v>
      </c>
      <c r="Z70" s="120">
        <v>57.340797261666665</v>
      </c>
      <c r="AA70" s="120">
        <v>154.46691583833334</v>
      </c>
      <c r="AB70" s="120">
        <v>294.04932327699998</v>
      </c>
      <c r="AC70" s="100">
        <v>1501.3700473790002</v>
      </c>
      <c r="AD70" s="100">
        <v>1474.9210007946667</v>
      </c>
      <c r="AE70" s="120">
        <v>537.50709378699992</v>
      </c>
      <c r="AF70" s="120">
        <v>462.14438383066664</v>
      </c>
      <c r="AG70" s="120">
        <v>76.959754217333327</v>
      </c>
      <c r="AH70" s="120">
        <v>33.832030713666668</v>
      </c>
      <c r="AI70" s="120">
        <v>29.746087194666671</v>
      </c>
      <c r="AJ70" s="120">
        <v>31.484763243666663</v>
      </c>
      <c r="AK70" s="120">
        <v>241.9409681773333</v>
      </c>
      <c r="AL70" s="120">
        <v>61.305919630333335</v>
      </c>
      <c r="AM70" s="100">
        <v>119.20925607600002</v>
      </c>
      <c r="AN70" s="100">
        <v>29008.400004098999</v>
      </c>
      <c r="AO70" s="100">
        <v>239.61512219399998</v>
      </c>
      <c r="AP70" s="100">
        <v>4730.1216590160002</v>
      </c>
      <c r="AQ70" s="120">
        <v>454.01580632899999</v>
      </c>
      <c r="AR70" s="120">
        <v>2124.2505281639997</v>
      </c>
      <c r="AS70" s="120">
        <v>255.20736658800001</v>
      </c>
      <c r="AT70" s="120">
        <v>75.592652267000005</v>
      </c>
      <c r="AU70" s="120">
        <v>1821.0553056680001</v>
      </c>
      <c r="AV70" s="100">
        <v>7603.6602206500002</v>
      </c>
      <c r="AW70" s="100">
        <v>14071.957218792002</v>
      </c>
      <c r="AX70" s="120">
        <v>5261.1482226540002</v>
      </c>
      <c r="AY70" s="120">
        <v>3735.933970688</v>
      </c>
      <c r="AZ70" s="120">
        <v>1176.5589400389999</v>
      </c>
      <c r="BA70" s="120">
        <v>147.81862235200001</v>
      </c>
      <c r="BB70" s="120">
        <v>178.20162808699999</v>
      </c>
      <c r="BC70" s="120">
        <v>308.50096885699998</v>
      </c>
      <c r="BD70" s="120">
        <v>2825.254452572</v>
      </c>
      <c r="BE70" s="120">
        <v>438.540413543</v>
      </c>
      <c r="BF70" s="100">
        <v>2363.0457834469998</v>
      </c>
    </row>
    <row r="71" spans="1:58" x14ac:dyDescent="0.25">
      <c r="A71" s="37" t="s">
        <v>198</v>
      </c>
      <c r="B71" s="59">
        <v>3686.33131959</v>
      </c>
      <c r="C71" s="74">
        <v>23.148648975</v>
      </c>
      <c r="D71" s="74">
        <v>740.87348118399996</v>
      </c>
      <c r="E71" s="60">
        <v>59.175171515999999</v>
      </c>
      <c r="F71" s="61">
        <v>224.15058120399999</v>
      </c>
      <c r="G71" s="61">
        <v>22.595059662000001</v>
      </c>
      <c r="H71" s="61">
        <v>117.61018234399999</v>
      </c>
      <c r="I71" s="62">
        <v>317.342486458</v>
      </c>
      <c r="J71" s="74">
        <v>1371.7135982120001</v>
      </c>
      <c r="K71" s="74">
        <v>1480.139123701</v>
      </c>
      <c r="L71" s="60">
        <v>550.27685659300005</v>
      </c>
      <c r="M71" s="61">
        <v>433.31258580600002</v>
      </c>
      <c r="N71" s="61">
        <v>90.951318612999998</v>
      </c>
      <c r="O71" s="61">
        <v>34.820053168999998</v>
      </c>
      <c r="P71" s="61">
        <v>33.615504029999997</v>
      </c>
      <c r="Q71" s="61">
        <v>25.637854473000001</v>
      </c>
      <c r="R71" s="61">
        <v>254.95891772600001</v>
      </c>
      <c r="S71" s="63">
        <v>56.566033290999997</v>
      </c>
      <c r="T71" s="162">
        <v>70.456467517999997</v>
      </c>
      <c r="U71" s="52">
        <v>3950.6354839013334</v>
      </c>
      <c r="V71" s="52">
        <v>24.869363525333338</v>
      </c>
      <c r="W71" s="52">
        <v>791.57604853500004</v>
      </c>
      <c r="X71" s="121">
        <v>54.426121907999999</v>
      </c>
      <c r="Y71" s="121">
        <v>272.47704137099998</v>
      </c>
      <c r="Z71" s="121">
        <v>38.209824489666666</v>
      </c>
      <c r="AA71" s="121">
        <v>133.73718927866665</v>
      </c>
      <c r="AB71" s="121">
        <v>292.72587148766667</v>
      </c>
      <c r="AC71" s="52">
        <v>1454.4930247293335</v>
      </c>
      <c r="AD71" s="52">
        <v>1578.5676004699999</v>
      </c>
      <c r="AE71" s="121">
        <v>600.5414374456667</v>
      </c>
      <c r="AF71" s="121">
        <v>464.66684035233334</v>
      </c>
      <c r="AG71" s="121">
        <v>91.325391331999995</v>
      </c>
      <c r="AH71" s="121">
        <v>29.204106728333333</v>
      </c>
      <c r="AI71" s="121">
        <v>42.895311556666663</v>
      </c>
      <c r="AJ71" s="121">
        <v>34.355525214333333</v>
      </c>
      <c r="AK71" s="121">
        <v>253.41071680433333</v>
      </c>
      <c r="AL71" s="121">
        <v>62.168271036333344</v>
      </c>
      <c r="AM71" s="52">
        <v>101.12944664166666</v>
      </c>
      <c r="AN71" s="53">
        <v>31825.123856531998</v>
      </c>
      <c r="AO71" s="53">
        <v>145.19606802600001</v>
      </c>
      <c r="AP71" s="53">
        <v>5620.0524361600001</v>
      </c>
      <c r="AQ71" s="122">
        <v>468.00342123500002</v>
      </c>
      <c r="AR71" s="122">
        <v>2870.859797433</v>
      </c>
      <c r="AS71" s="122">
        <v>189.59269633599999</v>
      </c>
      <c r="AT71" s="122">
        <v>84.680980159000001</v>
      </c>
      <c r="AU71" s="122">
        <v>2006.9155409969999</v>
      </c>
      <c r="AV71" s="53">
        <v>7887.9383347010007</v>
      </c>
      <c r="AW71" s="53">
        <v>15798.173098033001</v>
      </c>
      <c r="AX71" s="122">
        <v>5985.8638889029999</v>
      </c>
      <c r="AY71" s="122">
        <v>3990.45624546</v>
      </c>
      <c r="AZ71" s="122">
        <v>1566.6831204150001</v>
      </c>
      <c r="BA71" s="122">
        <v>157.14066779199999</v>
      </c>
      <c r="BB71" s="122">
        <v>286.02965893700002</v>
      </c>
      <c r="BC71" s="122">
        <v>618.16198128600001</v>
      </c>
      <c r="BD71" s="122">
        <v>2725.6062462090003</v>
      </c>
      <c r="BE71" s="122">
        <v>468.23128903100002</v>
      </c>
      <c r="BF71" s="53">
        <v>2373.7639196119999</v>
      </c>
    </row>
    <row r="72" spans="1:58" x14ac:dyDescent="0.25">
      <c r="A72" s="37" t="s">
        <v>199</v>
      </c>
      <c r="B72" s="59">
        <v>4728.6250551920002</v>
      </c>
      <c r="C72" s="74">
        <v>29.209636122999999</v>
      </c>
      <c r="D72" s="74">
        <v>921.08186955199994</v>
      </c>
      <c r="E72" s="60">
        <v>82.373979734000002</v>
      </c>
      <c r="F72" s="61">
        <v>285.27802772699999</v>
      </c>
      <c r="G72" s="61">
        <v>54.450140499</v>
      </c>
      <c r="H72" s="61">
        <v>138.249292897</v>
      </c>
      <c r="I72" s="62">
        <v>360.730428695</v>
      </c>
      <c r="J72" s="74">
        <v>1832.3432647120001</v>
      </c>
      <c r="K72" s="74">
        <v>1794.3280074270001</v>
      </c>
      <c r="L72" s="60">
        <v>700.261338626</v>
      </c>
      <c r="M72" s="61">
        <v>447.55072629199998</v>
      </c>
      <c r="N72" s="61">
        <v>77.028479497999996</v>
      </c>
      <c r="O72" s="61">
        <v>36.916669556999999</v>
      </c>
      <c r="P72" s="61">
        <v>38.533170652000003</v>
      </c>
      <c r="Q72" s="61">
        <v>32.165908516999998</v>
      </c>
      <c r="R72" s="61">
        <v>398.060271634</v>
      </c>
      <c r="S72" s="63">
        <v>63.811442651</v>
      </c>
      <c r="T72" s="162">
        <v>151.662277378</v>
      </c>
      <c r="U72" s="52">
        <v>4361.9956891223337</v>
      </c>
      <c r="V72" s="52">
        <v>30.372043188999999</v>
      </c>
      <c r="W72" s="52">
        <v>836.95023015733329</v>
      </c>
      <c r="X72" s="121">
        <v>63.156063348333333</v>
      </c>
      <c r="Y72" s="121">
        <v>267.31880465066666</v>
      </c>
      <c r="Z72" s="121">
        <v>38.311807991333332</v>
      </c>
      <c r="AA72" s="121">
        <v>130.254170069</v>
      </c>
      <c r="AB72" s="121">
        <v>337.90938409800003</v>
      </c>
      <c r="AC72" s="52">
        <v>1615.7064923166665</v>
      </c>
      <c r="AD72" s="52">
        <v>1746.7776547009998</v>
      </c>
      <c r="AE72" s="121">
        <v>681.63641608733337</v>
      </c>
      <c r="AF72" s="121">
        <v>468.44132743666665</v>
      </c>
      <c r="AG72" s="121">
        <v>90.101976146333342</v>
      </c>
      <c r="AH72" s="121">
        <v>34.758150699666665</v>
      </c>
      <c r="AI72" s="121">
        <v>32.632973523666664</v>
      </c>
      <c r="AJ72" s="121">
        <v>40.574094390999996</v>
      </c>
      <c r="AK72" s="121">
        <v>331.17037187866669</v>
      </c>
      <c r="AL72" s="121">
        <v>67.462344537666652</v>
      </c>
      <c r="AM72" s="52">
        <v>132.18926875833333</v>
      </c>
      <c r="AN72" s="53">
        <v>33440.850221292996</v>
      </c>
      <c r="AO72" s="53">
        <v>202.73302346899999</v>
      </c>
      <c r="AP72" s="53">
        <v>5789.1283524440005</v>
      </c>
      <c r="AQ72" s="122">
        <v>468.06902702800005</v>
      </c>
      <c r="AR72" s="122">
        <v>2737.2572657279998</v>
      </c>
      <c r="AS72" s="122">
        <v>201.81945210500001</v>
      </c>
      <c r="AT72" s="122">
        <v>99.452646368000003</v>
      </c>
      <c r="AU72" s="122">
        <v>2282.5299612150002</v>
      </c>
      <c r="AV72" s="53">
        <v>8510.9262016579996</v>
      </c>
      <c r="AW72" s="53">
        <v>16341.848782357998</v>
      </c>
      <c r="AX72" s="122">
        <v>6621.147236154</v>
      </c>
      <c r="AY72" s="122">
        <v>3741.7008807769998</v>
      </c>
      <c r="AZ72" s="122">
        <v>1507.848405619</v>
      </c>
      <c r="BA72" s="122">
        <v>145.071175987</v>
      </c>
      <c r="BB72" s="122">
        <v>181.54162825</v>
      </c>
      <c r="BC72" s="122">
        <v>453.746092455</v>
      </c>
      <c r="BD72" s="122">
        <v>3184.003835645</v>
      </c>
      <c r="BE72" s="122">
        <v>506.78952747100004</v>
      </c>
      <c r="BF72" s="53">
        <v>2596.213861364</v>
      </c>
    </row>
    <row r="73" spans="1:58" x14ac:dyDescent="0.25">
      <c r="A73" s="37" t="s">
        <v>200</v>
      </c>
      <c r="B73" s="59">
        <v>4058.6876582560003</v>
      </c>
      <c r="C73" s="74">
        <v>19.123196179000001</v>
      </c>
      <c r="D73" s="74">
        <v>730.58412004000002</v>
      </c>
      <c r="E73" s="60">
        <v>71.659863598000001</v>
      </c>
      <c r="F73" s="61">
        <v>210.361640728</v>
      </c>
      <c r="G73" s="61">
        <v>43.405136401</v>
      </c>
      <c r="H73" s="61">
        <v>117.483235858</v>
      </c>
      <c r="I73" s="62">
        <v>287.67424345500001</v>
      </c>
      <c r="J73" s="74">
        <v>1391.66365148</v>
      </c>
      <c r="K73" s="74">
        <v>1731.808507512</v>
      </c>
      <c r="L73" s="60">
        <v>706.44161018299997</v>
      </c>
      <c r="M73" s="61">
        <v>453.39496028899998</v>
      </c>
      <c r="N73" s="61">
        <v>62.932023117999996</v>
      </c>
      <c r="O73" s="61">
        <v>25.678332803</v>
      </c>
      <c r="P73" s="61">
        <v>48.978607531000002</v>
      </c>
      <c r="Q73" s="61">
        <v>36.233758256999998</v>
      </c>
      <c r="R73" s="61">
        <v>350.99038043399997</v>
      </c>
      <c r="S73" s="63">
        <v>47.158834896999998</v>
      </c>
      <c r="T73" s="162">
        <v>185.50818304500001</v>
      </c>
      <c r="U73" s="52">
        <v>4395.1306035773332</v>
      </c>
      <c r="V73" s="52">
        <v>26.806291964333337</v>
      </c>
      <c r="W73" s="52">
        <v>804.75074059400004</v>
      </c>
      <c r="X73" s="121">
        <v>61.321654473666662</v>
      </c>
      <c r="Y73" s="121">
        <v>257.83556432066666</v>
      </c>
      <c r="Z73" s="121">
        <v>46.482441516333331</v>
      </c>
      <c r="AA73" s="121">
        <v>128.21269984766667</v>
      </c>
      <c r="AB73" s="121">
        <v>310.8983804356667</v>
      </c>
      <c r="AC73" s="52">
        <v>1578.288500996</v>
      </c>
      <c r="AD73" s="52">
        <v>1809.7751868623334</v>
      </c>
      <c r="AE73" s="121">
        <v>724.34094302100004</v>
      </c>
      <c r="AF73" s="121">
        <v>478.32225661133333</v>
      </c>
      <c r="AG73" s="121">
        <v>88.674998566666659</v>
      </c>
      <c r="AH73" s="121">
        <v>36.557458734000001</v>
      </c>
      <c r="AI73" s="121">
        <v>47.536100192333343</v>
      </c>
      <c r="AJ73" s="121">
        <v>42.301412590666665</v>
      </c>
      <c r="AK73" s="121">
        <v>338.28131641700003</v>
      </c>
      <c r="AL73" s="121">
        <v>53.760700729333337</v>
      </c>
      <c r="AM73" s="52">
        <v>175.50988316066665</v>
      </c>
      <c r="AN73" s="53">
        <v>31403.952864034</v>
      </c>
      <c r="AO73" s="53">
        <v>165.245892806</v>
      </c>
      <c r="AP73" s="53">
        <v>4985.9516654700001</v>
      </c>
      <c r="AQ73" s="122">
        <v>384.45271696400005</v>
      </c>
      <c r="AR73" s="122">
        <v>2550.7367046899999</v>
      </c>
      <c r="AS73" s="122">
        <v>186.15215813899999</v>
      </c>
      <c r="AT73" s="122">
        <v>67.770057256000001</v>
      </c>
      <c r="AU73" s="122">
        <v>1796.8400284210002</v>
      </c>
      <c r="AV73" s="53">
        <v>7670.8398087030009</v>
      </c>
      <c r="AW73" s="53">
        <v>15805.660942474999</v>
      </c>
      <c r="AX73" s="122">
        <v>6757.11996129</v>
      </c>
      <c r="AY73" s="122">
        <v>3385.5224821260003</v>
      </c>
      <c r="AZ73" s="122">
        <v>1315.7612030599998</v>
      </c>
      <c r="BA73" s="122">
        <v>167.66123267600003</v>
      </c>
      <c r="BB73" s="122">
        <v>262.88004765300002</v>
      </c>
      <c r="BC73" s="122">
        <v>393.05120468600001</v>
      </c>
      <c r="BD73" s="122">
        <v>3218.5750978659999</v>
      </c>
      <c r="BE73" s="122">
        <v>305.08971311799996</v>
      </c>
      <c r="BF73" s="53">
        <v>2776.2545545799999</v>
      </c>
    </row>
    <row r="74" spans="1:58" s="106" customFormat="1" x14ac:dyDescent="0.25">
      <c r="A74" s="98" t="s">
        <v>201</v>
      </c>
      <c r="B74" s="99">
        <v>4325.3354391519997</v>
      </c>
      <c r="C74" s="100">
        <v>21.969365045</v>
      </c>
      <c r="D74" s="100">
        <v>797.37220137999998</v>
      </c>
      <c r="E74" s="101">
        <v>73.759495380999994</v>
      </c>
      <c r="F74" s="102">
        <v>208.119600478</v>
      </c>
      <c r="G74" s="102">
        <v>61.270137317</v>
      </c>
      <c r="H74" s="102">
        <v>107.41663314500001</v>
      </c>
      <c r="I74" s="103">
        <v>346.80633505899999</v>
      </c>
      <c r="J74" s="100">
        <v>1476.1371804180001</v>
      </c>
      <c r="K74" s="100">
        <v>1802.8324832319997</v>
      </c>
      <c r="L74" s="101">
        <v>677.35791708199997</v>
      </c>
      <c r="M74" s="102">
        <v>496.73890729499999</v>
      </c>
      <c r="N74" s="102">
        <v>133.827685067</v>
      </c>
      <c r="O74" s="102">
        <v>35.193994428000003</v>
      </c>
      <c r="P74" s="102">
        <v>47.507960758999999</v>
      </c>
      <c r="Q74" s="102">
        <v>48.519287548000001</v>
      </c>
      <c r="R74" s="102">
        <v>294.93555035999998</v>
      </c>
      <c r="S74" s="104">
        <v>68.751180692999995</v>
      </c>
      <c r="T74" s="163">
        <v>227.02420907699999</v>
      </c>
      <c r="U74" s="100">
        <v>4353.8181004943335</v>
      </c>
      <c r="V74" s="100">
        <v>18.984765464999999</v>
      </c>
      <c r="W74" s="100">
        <v>814.75026620666665</v>
      </c>
      <c r="X74" s="120">
        <v>71.087827344666664</v>
      </c>
      <c r="Y74" s="120">
        <v>239.25276920900001</v>
      </c>
      <c r="Z74" s="120">
        <v>53.627260652666671</v>
      </c>
      <c r="AA74" s="120">
        <v>113.431122335</v>
      </c>
      <c r="AB74" s="120">
        <v>337.35128666533336</v>
      </c>
      <c r="AC74" s="100">
        <v>1440.6029935746665</v>
      </c>
      <c r="AD74" s="100">
        <v>1807.2678358196665</v>
      </c>
      <c r="AE74" s="120">
        <v>729.72992902866656</v>
      </c>
      <c r="AF74" s="120">
        <v>492.56771206733333</v>
      </c>
      <c r="AG74" s="120">
        <v>98.507418659666655</v>
      </c>
      <c r="AH74" s="120">
        <v>31.469555327666665</v>
      </c>
      <c r="AI74" s="120">
        <v>43.19319625833333</v>
      </c>
      <c r="AJ74" s="120">
        <v>47.812711220333334</v>
      </c>
      <c r="AK74" s="120">
        <v>299.14426007066663</v>
      </c>
      <c r="AL74" s="120">
        <v>64.843053186999995</v>
      </c>
      <c r="AM74" s="100">
        <v>272.21223942833336</v>
      </c>
      <c r="AN74" s="100">
        <v>31166.477124782003</v>
      </c>
      <c r="AO74" s="100">
        <v>163.42189255100001</v>
      </c>
      <c r="AP74" s="100">
        <v>4501.4405185220003</v>
      </c>
      <c r="AQ74" s="120">
        <v>472.80223918400003</v>
      </c>
      <c r="AR74" s="120">
        <v>1795.4007213720001</v>
      </c>
      <c r="AS74" s="120">
        <v>198.17114318</v>
      </c>
      <c r="AT74" s="120">
        <v>76.817050281000007</v>
      </c>
      <c r="AU74" s="120">
        <v>1958.2493645049999</v>
      </c>
      <c r="AV74" s="100">
        <v>6967.5460631019996</v>
      </c>
      <c r="AW74" s="100">
        <v>15658.265591801999</v>
      </c>
      <c r="AX74" s="120">
        <v>6314.9747309140002</v>
      </c>
      <c r="AY74" s="120">
        <v>3250.7116206750006</v>
      </c>
      <c r="AZ74" s="120">
        <v>2116.1175075299998</v>
      </c>
      <c r="BA74" s="120">
        <v>173.246950328</v>
      </c>
      <c r="BB74" s="120">
        <v>184.46055835500002</v>
      </c>
      <c r="BC74" s="120">
        <v>352.78091072799998</v>
      </c>
      <c r="BD74" s="120">
        <v>2609.9117842630003</v>
      </c>
      <c r="BE74" s="120">
        <v>656.06152900899997</v>
      </c>
      <c r="BF74" s="100">
        <v>3875.8030588050001</v>
      </c>
    </row>
    <row r="75" spans="1:58" x14ac:dyDescent="0.25">
      <c r="A75" s="37" t="s">
        <v>202</v>
      </c>
      <c r="B75" s="59">
        <v>4764.9664953170004</v>
      </c>
      <c r="C75" s="74">
        <v>23.921290317</v>
      </c>
      <c r="D75" s="74">
        <v>979.62525060100006</v>
      </c>
      <c r="E75" s="60">
        <v>67.818388010000007</v>
      </c>
      <c r="F75" s="61">
        <v>316.15900156100003</v>
      </c>
      <c r="G75" s="61">
        <v>71.996320632999996</v>
      </c>
      <c r="H75" s="61">
        <v>121.529789228</v>
      </c>
      <c r="I75" s="62">
        <v>402.12175116899999</v>
      </c>
      <c r="J75" s="74">
        <v>1501.515531836</v>
      </c>
      <c r="K75" s="74">
        <v>1962.1235062460003</v>
      </c>
      <c r="L75" s="60">
        <v>741.138374183</v>
      </c>
      <c r="M75" s="61">
        <v>554.72102196000003</v>
      </c>
      <c r="N75" s="61">
        <v>99.706012874999999</v>
      </c>
      <c r="O75" s="61">
        <v>31.596099579000001</v>
      </c>
      <c r="P75" s="61">
        <v>51.511802267999997</v>
      </c>
      <c r="Q75" s="61">
        <v>40.453029751000003</v>
      </c>
      <c r="R75" s="61">
        <v>374.806248025</v>
      </c>
      <c r="S75" s="63">
        <v>68.190917604999996</v>
      </c>
      <c r="T75" s="162">
        <v>297.78091631699999</v>
      </c>
      <c r="U75" s="52">
        <v>4715.9670825313333</v>
      </c>
      <c r="V75" s="52">
        <v>22.326373681999996</v>
      </c>
      <c r="W75" s="52">
        <v>932.30071334666661</v>
      </c>
      <c r="X75" s="121">
        <v>74.39961954733333</v>
      </c>
      <c r="Y75" s="121">
        <v>270.58906399333335</v>
      </c>
      <c r="Z75" s="121">
        <v>65.409454808333336</v>
      </c>
      <c r="AA75" s="121">
        <v>115.49153013433333</v>
      </c>
      <c r="AB75" s="121">
        <v>406.4110448633333</v>
      </c>
      <c r="AC75" s="52">
        <v>1469.9030510036666</v>
      </c>
      <c r="AD75" s="52">
        <v>1901.9269749926666</v>
      </c>
      <c r="AE75" s="121">
        <v>728.74754381100001</v>
      </c>
      <c r="AF75" s="121">
        <v>505.95041061966668</v>
      </c>
      <c r="AG75" s="121">
        <v>94.319466125999995</v>
      </c>
      <c r="AH75" s="121">
        <v>37.972906293666668</v>
      </c>
      <c r="AI75" s="121">
        <v>59.91779021233333</v>
      </c>
      <c r="AJ75" s="121">
        <v>47.584464921999995</v>
      </c>
      <c r="AK75" s="121">
        <v>343.79060763399997</v>
      </c>
      <c r="AL75" s="121">
        <v>83.643785374000004</v>
      </c>
      <c r="AM75" s="52">
        <v>389.50996950633333</v>
      </c>
      <c r="AN75" s="53">
        <v>34862.735402112005</v>
      </c>
      <c r="AO75" s="53">
        <v>236.495432792</v>
      </c>
      <c r="AP75" s="53">
        <v>5371.8802135760006</v>
      </c>
      <c r="AQ75" s="122">
        <v>448.53492924900002</v>
      </c>
      <c r="AR75" s="122">
        <v>2241.0033504120001</v>
      </c>
      <c r="AS75" s="122">
        <v>231.14377709999999</v>
      </c>
      <c r="AT75" s="122">
        <v>131.62483266000001</v>
      </c>
      <c r="AU75" s="122">
        <v>2319.5733241550001</v>
      </c>
      <c r="AV75" s="53">
        <v>6867.285344809</v>
      </c>
      <c r="AW75" s="53">
        <v>17567.384351263998</v>
      </c>
      <c r="AX75" s="122">
        <v>6665.0126710530003</v>
      </c>
      <c r="AY75" s="122">
        <v>3555.9635038329998</v>
      </c>
      <c r="AZ75" s="122">
        <v>2505.0376425169998</v>
      </c>
      <c r="BA75" s="122">
        <v>160.204700065</v>
      </c>
      <c r="BB75" s="122">
        <v>277.223926302</v>
      </c>
      <c r="BC75" s="122">
        <v>351.68835180099995</v>
      </c>
      <c r="BD75" s="122">
        <v>3192.031140048</v>
      </c>
      <c r="BE75" s="122">
        <v>860.22241564499996</v>
      </c>
      <c r="BF75" s="53">
        <v>4819.6900596710002</v>
      </c>
    </row>
    <row r="76" spans="1:58" x14ac:dyDescent="0.25">
      <c r="A76" s="37" t="s">
        <v>203</v>
      </c>
      <c r="B76" s="59">
        <v>5135.4389772260001</v>
      </c>
      <c r="C76" s="74">
        <v>33.338978331</v>
      </c>
      <c r="D76" s="74">
        <v>1021.7717477039999</v>
      </c>
      <c r="E76" s="60">
        <v>61.299683979999998</v>
      </c>
      <c r="F76" s="61">
        <v>247.01843809799999</v>
      </c>
      <c r="G76" s="61">
        <v>79.034403806</v>
      </c>
      <c r="H76" s="61">
        <v>151.27223726099999</v>
      </c>
      <c r="I76" s="62">
        <v>483.14698455899997</v>
      </c>
      <c r="J76" s="74">
        <v>1558.012097028</v>
      </c>
      <c r="K76" s="74">
        <v>2249.2314722440001</v>
      </c>
      <c r="L76" s="60">
        <v>947.13427262499999</v>
      </c>
      <c r="M76" s="61">
        <v>650.58249202399998</v>
      </c>
      <c r="N76" s="61">
        <v>94.375865653999995</v>
      </c>
      <c r="O76" s="61">
        <v>28.902966172999999</v>
      </c>
      <c r="P76" s="61">
        <v>70.186197921000002</v>
      </c>
      <c r="Q76" s="61">
        <v>31.434944597000001</v>
      </c>
      <c r="R76" s="61">
        <v>353.267936819</v>
      </c>
      <c r="S76" s="63">
        <v>73.346796431000001</v>
      </c>
      <c r="T76" s="162">
        <v>273.08468191899999</v>
      </c>
      <c r="U76" s="52">
        <v>4988.4875668543327</v>
      </c>
      <c r="V76" s="52">
        <v>33.395828021999996</v>
      </c>
      <c r="W76" s="52">
        <v>957.17796728333326</v>
      </c>
      <c r="X76" s="121">
        <v>66.240136745333331</v>
      </c>
      <c r="Y76" s="121">
        <v>255.50031713766666</v>
      </c>
      <c r="Z76" s="121">
        <v>71.843241356333337</v>
      </c>
      <c r="AA76" s="121">
        <v>137.97029320633334</v>
      </c>
      <c r="AB76" s="121">
        <v>425.6239788376667</v>
      </c>
      <c r="AC76" s="52">
        <v>1466.7807502776668</v>
      </c>
      <c r="AD76" s="52">
        <v>2190.9233136229996</v>
      </c>
      <c r="AE76" s="121">
        <v>911.12177222499997</v>
      </c>
      <c r="AF76" s="121">
        <v>600.76154386733333</v>
      </c>
      <c r="AG76" s="121">
        <v>129.66515996233332</v>
      </c>
      <c r="AH76" s="121">
        <v>26.371727042</v>
      </c>
      <c r="AI76" s="121">
        <v>56.184002630999998</v>
      </c>
      <c r="AJ76" s="121">
        <v>35.642135640333329</v>
      </c>
      <c r="AK76" s="121">
        <v>358.34410003133331</v>
      </c>
      <c r="AL76" s="121">
        <v>72.832872223666655</v>
      </c>
      <c r="AM76" s="52">
        <v>340.20970764833334</v>
      </c>
      <c r="AN76" s="53">
        <v>37678.462524426999</v>
      </c>
      <c r="AO76" s="53">
        <v>333.20649474599998</v>
      </c>
      <c r="AP76" s="53">
        <v>4927.9723831289994</v>
      </c>
      <c r="AQ76" s="122">
        <v>364.39978106299998</v>
      </c>
      <c r="AR76" s="122">
        <v>1754.0550883430001</v>
      </c>
      <c r="AS76" s="122">
        <v>278.81136952999998</v>
      </c>
      <c r="AT76" s="122">
        <v>130.099933755</v>
      </c>
      <c r="AU76" s="122">
        <v>2400.6062104380003</v>
      </c>
      <c r="AV76" s="53">
        <v>6520.3295598799996</v>
      </c>
      <c r="AW76" s="53">
        <v>20174.066463587002</v>
      </c>
      <c r="AX76" s="122">
        <v>8061.4581103479995</v>
      </c>
      <c r="AY76" s="122">
        <v>3608.8307759030004</v>
      </c>
      <c r="AZ76" s="122">
        <v>3440.846448666</v>
      </c>
      <c r="BA76" s="122">
        <v>106.405148569</v>
      </c>
      <c r="BB76" s="122">
        <v>276.49228408599998</v>
      </c>
      <c r="BC76" s="122">
        <v>219.86887651199999</v>
      </c>
      <c r="BD76" s="122">
        <v>3423.5659653879998</v>
      </c>
      <c r="BE76" s="122">
        <v>1036.598854115</v>
      </c>
      <c r="BF76" s="53">
        <v>5722.8876230850001</v>
      </c>
    </row>
    <row r="77" spans="1:58" x14ac:dyDescent="0.25">
      <c r="A77" s="37" t="s">
        <v>204</v>
      </c>
      <c r="B77" s="59">
        <v>5125.6956351930003</v>
      </c>
      <c r="C77" s="74">
        <v>30.905044309000001</v>
      </c>
      <c r="D77" s="74">
        <v>1016.881129375</v>
      </c>
      <c r="E77" s="60">
        <v>83.095488532999994</v>
      </c>
      <c r="F77" s="61">
        <v>281.84539561299999</v>
      </c>
      <c r="G77" s="61">
        <v>86.794985937000007</v>
      </c>
      <c r="H77" s="61">
        <v>128.83630725099999</v>
      </c>
      <c r="I77" s="62">
        <v>436.308952041</v>
      </c>
      <c r="J77" s="74">
        <v>1710.674427985</v>
      </c>
      <c r="K77" s="74">
        <v>2099.7609817450002</v>
      </c>
      <c r="L77" s="60">
        <v>737.65092510500006</v>
      </c>
      <c r="M77" s="61">
        <v>656.13920311300001</v>
      </c>
      <c r="N77" s="61">
        <v>106.11428490900001</v>
      </c>
      <c r="O77" s="61">
        <v>25.319545725000001</v>
      </c>
      <c r="P77" s="61">
        <v>33.293592959999998</v>
      </c>
      <c r="Q77" s="61">
        <v>34.310553040999999</v>
      </c>
      <c r="R77" s="61">
        <v>408.95793325300002</v>
      </c>
      <c r="S77" s="63">
        <v>97.974943639000003</v>
      </c>
      <c r="T77" s="162">
        <v>267.47405177899998</v>
      </c>
      <c r="U77" s="52">
        <v>5437.0791567126662</v>
      </c>
      <c r="V77" s="52">
        <v>33.97235568</v>
      </c>
      <c r="W77" s="52">
        <v>1012.624210067</v>
      </c>
      <c r="X77" s="121">
        <v>71.834603485999992</v>
      </c>
      <c r="Y77" s="121">
        <v>281.41783518899996</v>
      </c>
      <c r="Z77" s="121">
        <v>75.263487730999998</v>
      </c>
      <c r="AA77" s="121">
        <v>137.98449503133335</v>
      </c>
      <c r="AB77" s="121">
        <v>446.12378862966665</v>
      </c>
      <c r="AC77" s="52">
        <v>1734.5566821183331</v>
      </c>
      <c r="AD77" s="52">
        <v>2306.8716500686669</v>
      </c>
      <c r="AE77" s="121">
        <v>888.96171895733335</v>
      </c>
      <c r="AF77" s="121">
        <v>667.5925520203333</v>
      </c>
      <c r="AG77" s="121">
        <v>132.32641444133336</v>
      </c>
      <c r="AH77" s="121">
        <v>32.358332507666667</v>
      </c>
      <c r="AI77" s="121">
        <v>65.643880659000004</v>
      </c>
      <c r="AJ77" s="121">
        <v>32.880180666999998</v>
      </c>
      <c r="AK77" s="121">
        <v>396.41951292333334</v>
      </c>
      <c r="AL77" s="121">
        <v>90.689057892666668</v>
      </c>
      <c r="AM77" s="52">
        <v>349.05425877866668</v>
      </c>
      <c r="AN77" s="53">
        <v>37419.303176349</v>
      </c>
      <c r="AO77" s="53">
        <v>313.906435601</v>
      </c>
      <c r="AP77" s="53">
        <v>4989.3431015629994</v>
      </c>
      <c r="AQ77" s="122">
        <v>404.115352938</v>
      </c>
      <c r="AR77" s="122">
        <v>1747.4728378899999</v>
      </c>
      <c r="AS77" s="122">
        <v>256.634698329</v>
      </c>
      <c r="AT77" s="122">
        <v>110.04849368699999</v>
      </c>
      <c r="AU77" s="122">
        <v>2471.0717187189998</v>
      </c>
      <c r="AV77" s="53">
        <v>7204.0584495089997</v>
      </c>
      <c r="AW77" s="53">
        <v>19799.746252792</v>
      </c>
      <c r="AX77" s="122">
        <v>7315.7869148990003</v>
      </c>
      <c r="AY77" s="122">
        <v>3572.9082487469996</v>
      </c>
      <c r="AZ77" s="122">
        <v>3128.0863624240001</v>
      </c>
      <c r="BA77" s="122">
        <v>197.89733535800002</v>
      </c>
      <c r="BB77" s="122">
        <v>396.64755888799999</v>
      </c>
      <c r="BC77" s="122">
        <v>260.431329613</v>
      </c>
      <c r="BD77" s="122">
        <v>3921.1738853659999</v>
      </c>
      <c r="BE77" s="122">
        <v>1006.814617497</v>
      </c>
      <c r="BF77" s="53">
        <v>5112.2489368839997</v>
      </c>
    </row>
    <row r="78" spans="1:58" s="106" customFormat="1" x14ac:dyDescent="0.25">
      <c r="A78" s="98" t="s">
        <v>205</v>
      </c>
      <c r="B78" s="99">
        <v>5932.9038097880002</v>
      </c>
      <c r="C78" s="100">
        <v>23.436755811000001</v>
      </c>
      <c r="D78" s="100">
        <v>1189.898437116</v>
      </c>
      <c r="E78" s="101">
        <v>56.209549551999999</v>
      </c>
      <c r="F78" s="102">
        <v>531.67968102700002</v>
      </c>
      <c r="G78" s="102">
        <v>81.744116180000006</v>
      </c>
      <c r="H78" s="102">
        <v>133.99276228100001</v>
      </c>
      <c r="I78" s="103">
        <v>386.27232807600001</v>
      </c>
      <c r="J78" s="100">
        <v>2062.5028988889999</v>
      </c>
      <c r="K78" s="100">
        <v>2337.0206501019998</v>
      </c>
      <c r="L78" s="101">
        <v>924.06423446199994</v>
      </c>
      <c r="M78" s="102">
        <v>630.07912709899995</v>
      </c>
      <c r="N78" s="102">
        <v>181.98239184100001</v>
      </c>
      <c r="O78" s="102">
        <v>23.640097252</v>
      </c>
      <c r="P78" s="102">
        <v>39.072319769000003</v>
      </c>
      <c r="Q78" s="102">
        <v>30.938721286</v>
      </c>
      <c r="R78" s="102">
        <v>439.08059212199998</v>
      </c>
      <c r="S78" s="104">
        <v>68.163166270999994</v>
      </c>
      <c r="T78" s="163">
        <v>320.04506787000003</v>
      </c>
      <c r="U78" s="100">
        <v>5746.209991902334</v>
      </c>
      <c r="V78" s="100">
        <v>22.449053404666667</v>
      </c>
      <c r="W78" s="100">
        <v>1138.7893012996665</v>
      </c>
      <c r="X78" s="120">
        <v>55.890475957666666</v>
      </c>
      <c r="Y78" s="120">
        <v>481.56442251833329</v>
      </c>
      <c r="Z78" s="120">
        <v>74.52010581466665</v>
      </c>
      <c r="AA78" s="120">
        <v>136.009597931</v>
      </c>
      <c r="AB78" s="120">
        <v>390.80469907799994</v>
      </c>
      <c r="AC78" s="100">
        <v>1899.1966550463333</v>
      </c>
      <c r="AD78" s="100">
        <v>2342.3619374533337</v>
      </c>
      <c r="AE78" s="120">
        <v>898.33868894</v>
      </c>
      <c r="AF78" s="120">
        <v>661.50042747366672</v>
      </c>
      <c r="AG78" s="120">
        <v>167.0850184883333</v>
      </c>
      <c r="AH78" s="120">
        <v>24.191219620333332</v>
      </c>
      <c r="AI78" s="120">
        <v>36.942032587</v>
      </c>
      <c r="AJ78" s="120">
        <v>37.460360932333337</v>
      </c>
      <c r="AK78" s="120">
        <v>441.472260522</v>
      </c>
      <c r="AL78" s="120">
        <v>75.371928889666663</v>
      </c>
      <c r="AM78" s="100">
        <v>343.41304469833335</v>
      </c>
      <c r="AN78" s="100">
        <v>39864.526694954999</v>
      </c>
      <c r="AO78" s="100">
        <v>208.505214459</v>
      </c>
      <c r="AP78" s="100">
        <v>6862.6523752950006</v>
      </c>
      <c r="AQ78" s="120">
        <v>373.42698925800005</v>
      </c>
      <c r="AR78" s="120">
        <v>3901.1362458600001</v>
      </c>
      <c r="AS78" s="120">
        <v>188.527312591</v>
      </c>
      <c r="AT78" s="120">
        <v>149.27074894200001</v>
      </c>
      <c r="AU78" s="120">
        <v>2250.2910786440002</v>
      </c>
      <c r="AV78" s="100">
        <v>7952.5403646409995</v>
      </c>
      <c r="AW78" s="100">
        <v>19034.108605139998</v>
      </c>
      <c r="AX78" s="120">
        <v>7224.4971488250003</v>
      </c>
      <c r="AY78" s="120">
        <v>3136.8157367869999</v>
      </c>
      <c r="AZ78" s="120">
        <v>3960.8755958339998</v>
      </c>
      <c r="BA78" s="120">
        <v>161.863676317</v>
      </c>
      <c r="BB78" s="120">
        <v>128.63654953</v>
      </c>
      <c r="BC78" s="120">
        <v>441.717249611</v>
      </c>
      <c r="BD78" s="120">
        <v>3219.0677545549997</v>
      </c>
      <c r="BE78" s="120">
        <v>760.63489368099999</v>
      </c>
      <c r="BF78" s="100">
        <v>5806.7201354200006</v>
      </c>
    </row>
    <row r="79" spans="1:58" x14ac:dyDescent="0.25">
      <c r="A79" s="37" t="s">
        <v>206</v>
      </c>
      <c r="B79" s="59">
        <v>6232.8169298060002</v>
      </c>
      <c r="C79" s="74">
        <v>72.703753270999997</v>
      </c>
      <c r="D79" s="74">
        <v>1106.2762128490001</v>
      </c>
      <c r="E79" s="60">
        <v>51.942885056999998</v>
      </c>
      <c r="F79" s="61">
        <v>359.03546491200001</v>
      </c>
      <c r="G79" s="61">
        <v>89.787474623999998</v>
      </c>
      <c r="H79" s="61">
        <v>174.15673957199999</v>
      </c>
      <c r="I79" s="62">
        <v>431.35364868400001</v>
      </c>
      <c r="J79" s="74">
        <v>2294.8593011980001</v>
      </c>
      <c r="K79" s="74">
        <v>2272.9486700530001</v>
      </c>
      <c r="L79" s="60">
        <v>775.73185395899998</v>
      </c>
      <c r="M79" s="61">
        <v>693.33035220500005</v>
      </c>
      <c r="N79" s="61">
        <v>150.57580926</v>
      </c>
      <c r="O79" s="61">
        <v>28.058585820000001</v>
      </c>
      <c r="P79" s="61">
        <v>25.736495958999999</v>
      </c>
      <c r="Q79" s="61">
        <v>46.344359480999998</v>
      </c>
      <c r="R79" s="61">
        <v>457.43932278400001</v>
      </c>
      <c r="S79" s="63">
        <v>95.731890585000002</v>
      </c>
      <c r="T79" s="162">
        <v>486.02899243500002</v>
      </c>
      <c r="U79" s="52">
        <v>6249.6101589693326</v>
      </c>
      <c r="V79" s="52">
        <v>53.509698274333338</v>
      </c>
      <c r="W79" s="52">
        <v>1084.9484606263334</v>
      </c>
      <c r="X79" s="121">
        <v>52.111714383666673</v>
      </c>
      <c r="Y79" s="121">
        <v>393.770851338</v>
      </c>
      <c r="Z79" s="121">
        <v>83.00437177100001</v>
      </c>
      <c r="AA79" s="121">
        <v>159.24195613200001</v>
      </c>
      <c r="AB79" s="121">
        <v>396.81956700166666</v>
      </c>
      <c r="AC79" s="52">
        <v>2224.4013137520001</v>
      </c>
      <c r="AD79" s="52">
        <v>2367.6341046500002</v>
      </c>
      <c r="AE79" s="121">
        <v>849.97922827999992</v>
      </c>
      <c r="AF79" s="121">
        <v>683.57785631266654</v>
      </c>
      <c r="AG79" s="121">
        <v>151.97161721733335</v>
      </c>
      <c r="AH79" s="121">
        <v>28.030909478333331</v>
      </c>
      <c r="AI79" s="121">
        <v>29.083637523000004</v>
      </c>
      <c r="AJ79" s="121">
        <v>48.382982324000004</v>
      </c>
      <c r="AK79" s="121">
        <v>472.37450817833337</v>
      </c>
      <c r="AL79" s="121">
        <v>104.23336533633334</v>
      </c>
      <c r="AM79" s="52">
        <v>519.11658166666666</v>
      </c>
      <c r="AN79" s="53">
        <v>46798.852695046</v>
      </c>
      <c r="AO79" s="53">
        <v>351.38415561300002</v>
      </c>
      <c r="AP79" s="53">
        <v>7460.1631112900004</v>
      </c>
      <c r="AQ79" s="122">
        <v>362.45182960900001</v>
      </c>
      <c r="AR79" s="122">
        <v>4367.6991525200001</v>
      </c>
      <c r="AS79" s="122">
        <v>228.64047782899999</v>
      </c>
      <c r="AT79" s="122">
        <v>175.43271803600001</v>
      </c>
      <c r="AU79" s="122">
        <v>2325.938933296</v>
      </c>
      <c r="AV79" s="53">
        <v>9900.138637035001</v>
      </c>
      <c r="AW79" s="53">
        <v>21327.608687898999</v>
      </c>
      <c r="AX79" s="122">
        <v>7659.329081119</v>
      </c>
      <c r="AY79" s="122">
        <v>3472.7239669800001</v>
      </c>
      <c r="AZ79" s="122">
        <v>3937.6944263089999</v>
      </c>
      <c r="BA79" s="122">
        <v>140.44328108600001</v>
      </c>
      <c r="BB79" s="122">
        <v>79.032877443999993</v>
      </c>
      <c r="BC79" s="122">
        <v>878.68233992099999</v>
      </c>
      <c r="BD79" s="122">
        <v>3818.9378189159997</v>
      </c>
      <c r="BE79" s="122">
        <v>1340.764896124</v>
      </c>
      <c r="BF79" s="53">
        <v>7759.5581032089995</v>
      </c>
    </row>
    <row r="80" spans="1:58" x14ac:dyDescent="0.25">
      <c r="A80" s="37" t="s">
        <v>207</v>
      </c>
      <c r="B80" s="59">
        <v>6381.4894165349997</v>
      </c>
      <c r="C80" s="74">
        <v>47.421824356999998</v>
      </c>
      <c r="D80" s="74">
        <v>1148.9338782069999</v>
      </c>
      <c r="E80" s="60">
        <v>64.623465616000004</v>
      </c>
      <c r="F80" s="61">
        <v>418.00465126699999</v>
      </c>
      <c r="G80" s="61">
        <v>48.342581228999997</v>
      </c>
      <c r="H80" s="61">
        <v>165.85517987</v>
      </c>
      <c r="I80" s="62">
        <v>452.10800022500001</v>
      </c>
      <c r="J80" s="74">
        <v>2271.0716489309998</v>
      </c>
      <c r="K80" s="74">
        <v>2533.2424516270003</v>
      </c>
      <c r="L80" s="60">
        <v>882.10833925700001</v>
      </c>
      <c r="M80" s="61">
        <v>705.50223174300004</v>
      </c>
      <c r="N80" s="61">
        <v>224.64579856200001</v>
      </c>
      <c r="O80" s="61">
        <v>27.897299839999999</v>
      </c>
      <c r="P80" s="61">
        <v>34.202853912999998</v>
      </c>
      <c r="Q80" s="61">
        <v>49.420059836</v>
      </c>
      <c r="R80" s="61">
        <v>520.43614425700002</v>
      </c>
      <c r="S80" s="63">
        <v>89.029724219000002</v>
      </c>
      <c r="T80" s="162">
        <v>380.81961341300001</v>
      </c>
      <c r="U80" s="52">
        <v>6360.0428580393336</v>
      </c>
      <c r="V80" s="52">
        <v>42.989599476000002</v>
      </c>
      <c r="W80" s="52">
        <v>1146.4460992003333</v>
      </c>
      <c r="X80" s="121">
        <v>57.741170359333331</v>
      </c>
      <c r="Y80" s="121">
        <v>417.27543629166667</v>
      </c>
      <c r="Z80" s="121">
        <v>62.858348276666675</v>
      </c>
      <c r="AA80" s="121">
        <v>177.38727489533335</v>
      </c>
      <c r="AB80" s="121">
        <v>431.18386937733334</v>
      </c>
      <c r="AC80" s="52">
        <v>2265.4054004</v>
      </c>
      <c r="AD80" s="52">
        <v>2473.4230353413336</v>
      </c>
      <c r="AE80" s="121">
        <v>838.32120649799992</v>
      </c>
      <c r="AF80" s="121">
        <v>707.41526662433341</v>
      </c>
      <c r="AG80" s="121">
        <v>199.33265126400002</v>
      </c>
      <c r="AH80" s="121">
        <v>29.224343242666663</v>
      </c>
      <c r="AI80" s="121">
        <v>32.122670624666668</v>
      </c>
      <c r="AJ80" s="121">
        <v>58.512697985999999</v>
      </c>
      <c r="AK80" s="121">
        <v>515.26644361299998</v>
      </c>
      <c r="AL80" s="121">
        <v>93.227755488666674</v>
      </c>
      <c r="AM80" s="52">
        <v>431.77872362166664</v>
      </c>
      <c r="AN80" s="53">
        <v>46517.659852046003</v>
      </c>
      <c r="AO80" s="53">
        <v>311.23627866300001</v>
      </c>
      <c r="AP80" s="53">
        <v>7597.8066349549999</v>
      </c>
      <c r="AQ80" s="122">
        <v>460.87878404700007</v>
      </c>
      <c r="AR80" s="122">
        <v>4287.8735505280001</v>
      </c>
      <c r="AS80" s="122">
        <v>190.91756178099999</v>
      </c>
      <c r="AT80" s="122">
        <v>139.82509000799999</v>
      </c>
      <c r="AU80" s="122">
        <v>2518.311648591</v>
      </c>
      <c r="AV80" s="53">
        <v>10234.969533919999</v>
      </c>
      <c r="AW80" s="53">
        <v>21966.617898900997</v>
      </c>
      <c r="AX80" s="122">
        <v>7878.1420744530005</v>
      </c>
      <c r="AY80" s="122">
        <v>3975.7016261409999</v>
      </c>
      <c r="AZ80" s="122">
        <v>4123.3879207179998</v>
      </c>
      <c r="BA80" s="122">
        <v>141.745470955</v>
      </c>
      <c r="BB80" s="122">
        <v>98.288362552999999</v>
      </c>
      <c r="BC80" s="122">
        <v>477.39775744599996</v>
      </c>
      <c r="BD80" s="122">
        <v>4046.7332395670001</v>
      </c>
      <c r="BE80" s="122">
        <v>1225.2214470679999</v>
      </c>
      <c r="BF80" s="53">
        <v>6407.029505606999</v>
      </c>
    </row>
    <row r="81" spans="1:58" x14ac:dyDescent="0.25">
      <c r="A81" s="37" t="s">
        <v>208</v>
      </c>
      <c r="B81" s="59">
        <v>6720.5294514380003</v>
      </c>
      <c r="C81" s="74">
        <v>41.272447327999998</v>
      </c>
      <c r="D81" s="74">
        <v>1244.189482882</v>
      </c>
      <c r="E81" s="60">
        <v>56.903993624999998</v>
      </c>
      <c r="F81" s="61">
        <v>461.21147882100001</v>
      </c>
      <c r="G81" s="61">
        <v>83.138835021000006</v>
      </c>
      <c r="H81" s="61">
        <v>170.734996862</v>
      </c>
      <c r="I81" s="62">
        <v>472.200178553</v>
      </c>
      <c r="J81" s="74">
        <v>2494.7116190470001</v>
      </c>
      <c r="K81" s="74">
        <v>2501.5727768489996</v>
      </c>
      <c r="L81" s="60">
        <v>915.88680882200003</v>
      </c>
      <c r="M81" s="61">
        <v>616.01097890400001</v>
      </c>
      <c r="N81" s="61">
        <v>195.32667860199999</v>
      </c>
      <c r="O81" s="61">
        <v>42.247706374000003</v>
      </c>
      <c r="P81" s="61">
        <v>33.91444319</v>
      </c>
      <c r="Q81" s="61">
        <v>49.580434122</v>
      </c>
      <c r="R81" s="61">
        <v>531.96251753599995</v>
      </c>
      <c r="S81" s="63">
        <v>116.64320929900001</v>
      </c>
      <c r="T81" s="162">
        <v>438.783125332</v>
      </c>
      <c r="U81" s="52">
        <v>6784.6475320186664</v>
      </c>
      <c r="V81" s="52">
        <v>48.048894754666669</v>
      </c>
      <c r="W81" s="52">
        <v>1231.3915763166667</v>
      </c>
      <c r="X81" s="121">
        <v>61.076787237333328</v>
      </c>
      <c r="Y81" s="121">
        <v>475.52629983399999</v>
      </c>
      <c r="Z81" s="121">
        <v>57.410573442000008</v>
      </c>
      <c r="AA81" s="121">
        <v>172.7467300006667</v>
      </c>
      <c r="AB81" s="121">
        <v>464.63118580266672</v>
      </c>
      <c r="AC81" s="52">
        <v>2339.409287281333</v>
      </c>
      <c r="AD81" s="52">
        <v>2642.989408566667</v>
      </c>
      <c r="AE81" s="121">
        <v>1019.2747257013334</v>
      </c>
      <c r="AF81" s="121">
        <v>647.6931857423333</v>
      </c>
      <c r="AG81" s="121">
        <v>223.11556447033334</v>
      </c>
      <c r="AH81" s="121">
        <v>37.756801118999995</v>
      </c>
      <c r="AI81" s="121">
        <v>33.170184587000001</v>
      </c>
      <c r="AJ81" s="121">
        <v>53.799934440333324</v>
      </c>
      <c r="AK81" s="121">
        <v>513.89137224266676</v>
      </c>
      <c r="AL81" s="121">
        <v>114.28764026366667</v>
      </c>
      <c r="AM81" s="52">
        <v>522.8083650993334</v>
      </c>
      <c r="AN81" s="53">
        <v>49617.689529566996</v>
      </c>
      <c r="AO81" s="53">
        <v>377.96428276699999</v>
      </c>
      <c r="AP81" s="53">
        <v>8080.3973004509999</v>
      </c>
      <c r="AQ81" s="122">
        <v>459.301128785</v>
      </c>
      <c r="AR81" s="122">
        <v>4680.5255329199999</v>
      </c>
      <c r="AS81" s="122">
        <v>230.62657602299998</v>
      </c>
      <c r="AT81" s="122">
        <v>142.301438456</v>
      </c>
      <c r="AU81" s="122">
        <v>2567.642624267</v>
      </c>
      <c r="AV81" s="53">
        <v>9934.7058485420002</v>
      </c>
      <c r="AW81" s="53">
        <v>23830.009593798997</v>
      </c>
      <c r="AX81" s="122">
        <v>8997.5667840959995</v>
      </c>
      <c r="AY81" s="122">
        <v>3624.0454962459999</v>
      </c>
      <c r="AZ81" s="122">
        <v>4583.8492164449999</v>
      </c>
      <c r="BA81" s="122">
        <v>187.820907207</v>
      </c>
      <c r="BB81" s="122">
        <v>102.964756107</v>
      </c>
      <c r="BC81" s="122">
        <v>500.89642485499996</v>
      </c>
      <c r="BD81" s="122">
        <v>4075.4646266729997</v>
      </c>
      <c r="BE81" s="122">
        <v>1757.40138217</v>
      </c>
      <c r="BF81" s="53">
        <v>7394.6125040080005</v>
      </c>
    </row>
    <row r="82" spans="1:58" s="106" customFormat="1" x14ac:dyDescent="0.25">
      <c r="A82" s="98" t="s">
        <v>209</v>
      </c>
      <c r="B82" s="99">
        <v>6727.2443638290006</v>
      </c>
      <c r="C82" s="100">
        <v>56.457816575999999</v>
      </c>
      <c r="D82" s="100">
        <v>1312.483921644</v>
      </c>
      <c r="E82" s="101">
        <v>54.392737392000001</v>
      </c>
      <c r="F82" s="102">
        <v>454.57568188900001</v>
      </c>
      <c r="G82" s="102">
        <v>120.63661421899999</v>
      </c>
      <c r="H82" s="102">
        <v>177.88137701799999</v>
      </c>
      <c r="I82" s="103">
        <v>504.99751112600001</v>
      </c>
      <c r="J82" s="100">
        <v>2479.113693284</v>
      </c>
      <c r="K82" s="100">
        <v>2304.6741394250002</v>
      </c>
      <c r="L82" s="101">
        <v>773.810050015</v>
      </c>
      <c r="M82" s="102">
        <v>651.51701699099999</v>
      </c>
      <c r="N82" s="102">
        <v>181.76704996500001</v>
      </c>
      <c r="O82" s="102">
        <v>39.956076047000003</v>
      </c>
      <c r="P82" s="102">
        <v>32.656408308000003</v>
      </c>
      <c r="Q82" s="102">
        <v>37.924764475000003</v>
      </c>
      <c r="R82" s="102">
        <v>483.74561446400003</v>
      </c>
      <c r="S82" s="104">
        <v>103.29715916000001</v>
      </c>
      <c r="T82" s="163">
        <v>574.51479289999997</v>
      </c>
      <c r="U82" s="100">
        <v>6845.7744937419993</v>
      </c>
      <c r="V82" s="100">
        <v>57.982620539666662</v>
      </c>
      <c r="W82" s="100">
        <v>1280.4227166833334</v>
      </c>
      <c r="X82" s="120">
        <v>55.885500073333333</v>
      </c>
      <c r="Y82" s="120">
        <v>471.09983601033338</v>
      </c>
      <c r="Z82" s="120">
        <v>94.78306297733333</v>
      </c>
      <c r="AA82" s="120">
        <v>171.99649203566665</v>
      </c>
      <c r="AB82" s="120">
        <v>486.65782558666666</v>
      </c>
      <c r="AC82" s="100">
        <v>2377.6454061783334</v>
      </c>
      <c r="AD82" s="100">
        <v>2567.4274806050003</v>
      </c>
      <c r="AE82" s="120">
        <v>877.55209106633345</v>
      </c>
      <c r="AF82" s="120">
        <v>674.2340640683334</v>
      </c>
      <c r="AG82" s="120">
        <v>237.880143737</v>
      </c>
      <c r="AH82" s="120">
        <v>39.922089192333338</v>
      </c>
      <c r="AI82" s="120">
        <v>32.583689671666669</v>
      </c>
      <c r="AJ82" s="120">
        <v>70.255571899666663</v>
      </c>
      <c r="AK82" s="120">
        <v>512.0933214966667</v>
      </c>
      <c r="AL82" s="120">
        <v>122.90650947299999</v>
      </c>
      <c r="AM82" s="100">
        <v>562.29626973566667</v>
      </c>
      <c r="AN82" s="100">
        <v>51501.871483869007</v>
      </c>
      <c r="AO82" s="100">
        <v>555.21350816099994</v>
      </c>
      <c r="AP82" s="100">
        <v>8703.3674316430006</v>
      </c>
      <c r="AQ82" s="120">
        <v>453.72362527899998</v>
      </c>
      <c r="AR82" s="120">
        <v>4840.200815055</v>
      </c>
      <c r="AS82" s="120">
        <v>365.34336482800001</v>
      </c>
      <c r="AT82" s="120">
        <v>182.05049174300001</v>
      </c>
      <c r="AU82" s="120">
        <v>2862.0491347380002</v>
      </c>
      <c r="AV82" s="100">
        <v>10144.296143897001</v>
      </c>
      <c r="AW82" s="100">
        <v>23580.339313232995</v>
      </c>
      <c r="AX82" s="120">
        <v>7992.6682716969999</v>
      </c>
      <c r="AY82" s="120">
        <v>3480.1426519449997</v>
      </c>
      <c r="AZ82" s="120">
        <v>5709.0585721159996</v>
      </c>
      <c r="BA82" s="120">
        <v>117.00671619299999</v>
      </c>
      <c r="BB82" s="120">
        <v>100.450457265</v>
      </c>
      <c r="BC82" s="120">
        <v>527.45336926599998</v>
      </c>
      <c r="BD82" s="120">
        <v>4305.3134968590002</v>
      </c>
      <c r="BE82" s="120">
        <v>1348.245777892</v>
      </c>
      <c r="BF82" s="100">
        <v>8518.6550869349994</v>
      </c>
    </row>
    <row r="83" spans="1:58" x14ac:dyDescent="0.25">
      <c r="A83" s="37" t="s">
        <v>210</v>
      </c>
      <c r="B83" s="59">
        <v>6780.0820672629998</v>
      </c>
      <c r="C83" s="74">
        <v>56.828435026999998</v>
      </c>
      <c r="D83" s="74">
        <v>1262.4127828969999</v>
      </c>
      <c r="E83" s="60">
        <v>58.134538951000003</v>
      </c>
      <c r="F83" s="61">
        <v>416.71590542500002</v>
      </c>
      <c r="G83" s="61">
        <v>96.094804401000005</v>
      </c>
      <c r="H83" s="61">
        <v>166.51245459</v>
      </c>
      <c r="I83" s="62">
        <v>524.95507953000003</v>
      </c>
      <c r="J83" s="74">
        <v>2412.2252017709998</v>
      </c>
      <c r="K83" s="74">
        <v>2507.5332983640001</v>
      </c>
      <c r="L83" s="60">
        <v>757.01144973400005</v>
      </c>
      <c r="M83" s="61">
        <v>720.03967236400001</v>
      </c>
      <c r="N83" s="61">
        <v>193.39320820899999</v>
      </c>
      <c r="O83" s="61">
        <v>49.798117261000002</v>
      </c>
      <c r="P83" s="61">
        <v>38.90477911</v>
      </c>
      <c r="Q83" s="61">
        <v>40.572560359999997</v>
      </c>
      <c r="R83" s="61">
        <v>623.84881874400003</v>
      </c>
      <c r="S83" s="63">
        <v>83.964692581999998</v>
      </c>
      <c r="T83" s="162">
        <v>541.08234920400002</v>
      </c>
      <c r="U83" s="52">
        <v>6893.9612193536668</v>
      </c>
      <c r="V83" s="52">
        <v>57.315085537333339</v>
      </c>
      <c r="W83" s="52">
        <v>1300.8855847086668</v>
      </c>
      <c r="X83" s="121">
        <v>63.460598060000002</v>
      </c>
      <c r="Y83" s="121">
        <v>473.05380269800003</v>
      </c>
      <c r="Z83" s="121">
        <v>90.263001404000008</v>
      </c>
      <c r="AA83" s="121">
        <v>170.16150983499998</v>
      </c>
      <c r="AB83" s="121">
        <v>503.94667271166662</v>
      </c>
      <c r="AC83" s="52">
        <v>2340.1833898353329</v>
      </c>
      <c r="AD83" s="52">
        <v>2601.183367566</v>
      </c>
      <c r="AE83" s="121">
        <v>833.72471070900008</v>
      </c>
      <c r="AF83" s="121">
        <v>738.7187595603333</v>
      </c>
      <c r="AG83" s="121">
        <v>237.65474117566666</v>
      </c>
      <c r="AH83" s="121">
        <v>47.551248618999999</v>
      </c>
      <c r="AI83" s="121">
        <v>39.668210209000001</v>
      </c>
      <c r="AJ83" s="121">
        <v>42.54264598966666</v>
      </c>
      <c r="AK83" s="121">
        <v>568.45289564633333</v>
      </c>
      <c r="AL83" s="121">
        <v>92.870155656999998</v>
      </c>
      <c r="AM83" s="52">
        <v>594.39379170633322</v>
      </c>
      <c r="AN83" s="53">
        <v>51305.360700599005</v>
      </c>
      <c r="AO83" s="53">
        <v>496.95434284999999</v>
      </c>
      <c r="AP83" s="53">
        <v>8883.8821573839996</v>
      </c>
      <c r="AQ83" s="122">
        <v>452.93908409200003</v>
      </c>
      <c r="AR83" s="122">
        <v>4852.8534082730002</v>
      </c>
      <c r="AS83" s="122">
        <v>304.70163663</v>
      </c>
      <c r="AT83" s="122">
        <v>100.00895955800002</v>
      </c>
      <c r="AU83" s="122">
        <v>3173.379068831</v>
      </c>
      <c r="AV83" s="53">
        <v>9747.4295966949994</v>
      </c>
      <c r="AW83" s="53">
        <v>23149.645533158</v>
      </c>
      <c r="AX83" s="122">
        <v>7340.3071322690002</v>
      </c>
      <c r="AY83" s="122">
        <v>3512.2261244370002</v>
      </c>
      <c r="AZ83" s="122">
        <v>5955.318007287</v>
      </c>
      <c r="BA83" s="122">
        <v>128.964314264</v>
      </c>
      <c r="BB83" s="122">
        <v>182.985767939</v>
      </c>
      <c r="BC83" s="122">
        <v>328.99277710699999</v>
      </c>
      <c r="BD83" s="122">
        <v>4595.6542045709994</v>
      </c>
      <c r="BE83" s="122">
        <v>1105.1972052840001</v>
      </c>
      <c r="BF83" s="53">
        <v>9027.4490705120006</v>
      </c>
    </row>
    <row r="84" spans="1:58" x14ac:dyDescent="0.25">
      <c r="A84" s="37" t="s">
        <v>211</v>
      </c>
      <c r="B84" s="59">
        <v>6739.0735077090003</v>
      </c>
      <c r="C84" s="74">
        <v>42.350488607000003</v>
      </c>
      <c r="D84" s="74">
        <v>1187.3928023790002</v>
      </c>
      <c r="E84" s="60">
        <v>52.853311677000001</v>
      </c>
      <c r="F84" s="61">
        <v>421.64529381300002</v>
      </c>
      <c r="G84" s="61">
        <v>88.117219692000006</v>
      </c>
      <c r="H84" s="61">
        <v>139.58223377900001</v>
      </c>
      <c r="I84" s="62">
        <v>485.19474341799997</v>
      </c>
      <c r="J84" s="74">
        <v>2408.489483074</v>
      </c>
      <c r="K84" s="74">
        <v>2427.7284458859999</v>
      </c>
      <c r="L84" s="60">
        <v>696.01958733699996</v>
      </c>
      <c r="M84" s="61">
        <v>723.61979292000001</v>
      </c>
      <c r="N84" s="61">
        <v>198.51794124099999</v>
      </c>
      <c r="O84" s="61">
        <v>46.717319060999998</v>
      </c>
      <c r="P84" s="61">
        <v>52.224645291000002</v>
      </c>
      <c r="Q84" s="61">
        <v>41.852576511000002</v>
      </c>
      <c r="R84" s="61">
        <v>571.97242602300003</v>
      </c>
      <c r="S84" s="63">
        <v>96.804157501999995</v>
      </c>
      <c r="T84" s="162">
        <v>673.11228776300004</v>
      </c>
      <c r="U84" s="52">
        <v>6934.4275959869992</v>
      </c>
      <c r="V84" s="52">
        <v>49.589498491999997</v>
      </c>
      <c r="W84" s="52">
        <v>1286.4394994666666</v>
      </c>
      <c r="X84" s="121">
        <v>59.389535270333333</v>
      </c>
      <c r="Y84" s="121">
        <v>466.26320756266665</v>
      </c>
      <c r="Z84" s="121">
        <v>93.262082471999989</v>
      </c>
      <c r="AA84" s="121">
        <v>156.21193356833334</v>
      </c>
      <c r="AB84" s="121">
        <v>511.31274059333327</v>
      </c>
      <c r="AC84" s="52">
        <v>2371.0818350099998</v>
      </c>
      <c r="AD84" s="52">
        <v>2565.0045574729997</v>
      </c>
      <c r="AE84" s="121">
        <v>758.52149860166662</v>
      </c>
      <c r="AF84" s="121">
        <v>727.91608865366663</v>
      </c>
      <c r="AG84" s="121">
        <v>227.93905802999998</v>
      </c>
      <c r="AH84" s="121">
        <v>48.688795846666665</v>
      </c>
      <c r="AI84" s="121">
        <v>46.721734216333338</v>
      </c>
      <c r="AJ84" s="121">
        <v>48.13619294066666</v>
      </c>
      <c r="AK84" s="121">
        <v>580.44281739466669</v>
      </c>
      <c r="AL84" s="121">
        <v>126.63837178933333</v>
      </c>
      <c r="AM84" s="52">
        <v>662.31220554533331</v>
      </c>
      <c r="AN84" s="53">
        <v>52779.852683133002</v>
      </c>
      <c r="AO84" s="53">
        <v>452.36978880899994</v>
      </c>
      <c r="AP84" s="53">
        <v>8752.3457460680002</v>
      </c>
      <c r="AQ84" s="122">
        <v>404.96108047999996</v>
      </c>
      <c r="AR84" s="122">
        <v>4655.4564222520003</v>
      </c>
      <c r="AS84" s="122">
        <v>294.83974241199996</v>
      </c>
      <c r="AT84" s="122">
        <v>123.11842572699999</v>
      </c>
      <c r="AU84" s="122">
        <v>3273.9700751969999</v>
      </c>
      <c r="AV84" s="53">
        <v>10624.979025309</v>
      </c>
      <c r="AW84" s="53">
        <v>22718.614873122999</v>
      </c>
      <c r="AX84" s="122">
        <v>7150.7609107709995</v>
      </c>
      <c r="AY84" s="122">
        <v>3461.1398702570004</v>
      </c>
      <c r="AZ84" s="122">
        <v>5509.2373844650001</v>
      </c>
      <c r="BA84" s="122">
        <v>173.28902074299998</v>
      </c>
      <c r="BB84" s="122">
        <v>200.26741355799999</v>
      </c>
      <c r="BC84" s="122">
        <v>417.62565155100003</v>
      </c>
      <c r="BD84" s="122">
        <v>4180.3388357590002</v>
      </c>
      <c r="BE84" s="122">
        <v>1625.9557860189998</v>
      </c>
      <c r="BF84" s="53">
        <v>10231.543249824001</v>
      </c>
    </row>
    <row r="85" spans="1:58" x14ac:dyDescent="0.25">
      <c r="A85" s="37" t="s">
        <v>212</v>
      </c>
      <c r="B85" s="59">
        <v>6602.7318674809994</v>
      </c>
      <c r="C85" s="74">
        <v>55.357331154999997</v>
      </c>
      <c r="D85" s="74">
        <v>1126.356661321</v>
      </c>
      <c r="E85" s="60">
        <v>54.547047130000003</v>
      </c>
      <c r="F85" s="61">
        <v>420.56221639199998</v>
      </c>
      <c r="G85" s="61">
        <v>73.694288589999999</v>
      </c>
      <c r="H85" s="61">
        <v>138.05526358500001</v>
      </c>
      <c r="I85" s="62">
        <v>439.49784562399998</v>
      </c>
      <c r="J85" s="74">
        <v>2469.1861809860002</v>
      </c>
      <c r="K85" s="74">
        <v>2413.6686454729997</v>
      </c>
      <c r="L85" s="60">
        <v>745.59027263400003</v>
      </c>
      <c r="M85" s="61">
        <v>742.21116691500004</v>
      </c>
      <c r="N85" s="61">
        <v>125.922573249</v>
      </c>
      <c r="O85" s="61">
        <v>48.027676204999999</v>
      </c>
      <c r="P85" s="61">
        <v>29.944381115999999</v>
      </c>
      <c r="Q85" s="61">
        <v>30.734455939</v>
      </c>
      <c r="R85" s="61">
        <v>616.40470539399996</v>
      </c>
      <c r="S85" s="63">
        <v>74.833414020999996</v>
      </c>
      <c r="T85" s="162">
        <v>538.16304854600003</v>
      </c>
      <c r="U85" s="52">
        <v>6724.7451250486665</v>
      </c>
      <c r="V85" s="52">
        <v>42.964254634000007</v>
      </c>
      <c r="W85" s="52">
        <v>1143.7532059336668</v>
      </c>
      <c r="X85" s="121">
        <v>54.471996418000003</v>
      </c>
      <c r="Y85" s="121">
        <v>428.67459561266668</v>
      </c>
      <c r="Z85" s="121">
        <v>78.927234422000012</v>
      </c>
      <c r="AA85" s="121">
        <v>140.995526431</v>
      </c>
      <c r="AB85" s="121">
        <v>440.68385304999998</v>
      </c>
      <c r="AC85" s="52">
        <v>2364.825842733333</v>
      </c>
      <c r="AD85" s="52">
        <v>2479.0964245203331</v>
      </c>
      <c r="AE85" s="121">
        <v>739.18339037166663</v>
      </c>
      <c r="AF85" s="121">
        <v>738.67428566499996</v>
      </c>
      <c r="AG85" s="121">
        <v>208.72143562366668</v>
      </c>
      <c r="AH85" s="121">
        <v>49.873340573</v>
      </c>
      <c r="AI85" s="121">
        <v>38.395194319666665</v>
      </c>
      <c r="AJ85" s="121">
        <v>40.141113045333334</v>
      </c>
      <c r="AK85" s="121">
        <v>572.02873761699993</v>
      </c>
      <c r="AL85" s="121">
        <v>92.078927304999993</v>
      </c>
      <c r="AM85" s="52">
        <v>694.10539722733336</v>
      </c>
      <c r="AN85" s="53">
        <v>50685.658379048997</v>
      </c>
      <c r="AO85" s="53">
        <v>378.79901718299999</v>
      </c>
      <c r="AP85" s="53">
        <v>8448.981366783999</v>
      </c>
      <c r="AQ85" s="122">
        <v>378.72558534000001</v>
      </c>
      <c r="AR85" s="122">
        <v>4375.5778024009996</v>
      </c>
      <c r="AS85" s="122">
        <v>280.06315328100004</v>
      </c>
      <c r="AT85" s="122">
        <v>130.26832823000001</v>
      </c>
      <c r="AU85" s="122">
        <v>3284.3464975319998</v>
      </c>
      <c r="AV85" s="53">
        <v>10371.111087128</v>
      </c>
      <c r="AW85" s="53">
        <v>21403.082369725002</v>
      </c>
      <c r="AX85" s="122">
        <v>6727.0270891179998</v>
      </c>
      <c r="AY85" s="122">
        <v>3770.2417009459996</v>
      </c>
      <c r="AZ85" s="122">
        <v>5080.9834084640006</v>
      </c>
      <c r="BA85" s="122">
        <v>130.403171574</v>
      </c>
      <c r="BB85" s="122">
        <v>215.086060127</v>
      </c>
      <c r="BC85" s="122">
        <v>267.64584214799999</v>
      </c>
      <c r="BD85" s="122">
        <v>3603.4582853669999</v>
      </c>
      <c r="BE85" s="122">
        <v>1608.2368119809998</v>
      </c>
      <c r="BF85" s="53">
        <v>10083.684538228999</v>
      </c>
    </row>
    <row r="86" spans="1:58" s="106" customFormat="1" x14ac:dyDescent="0.25">
      <c r="A86" s="98" t="s">
        <v>213</v>
      </c>
      <c r="B86" s="99">
        <v>6666.9400538230002</v>
      </c>
      <c r="C86" s="100">
        <v>47.386815255000002</v>
      </c>
      <c r="D86" s="100">
        <v>1174.157498129</v>
      </c>
      <c r="E86" s="101">
        <v>44.574007635999997</v>
      </c>
      <c r="F86" s="102">
        <v>494.94240528</v>
      </c>
      <c r="G86" s="102">
        <v>60.431802286</v>
      </c>
      <c r="H86" s="102">
        <v>110.085958304</v>
      </c>
      <c r="I86" s="103">
        <v>464.12332462299997</v>
      </c>
      <c r="J86" s="100">
        <v>2366.8391196020002</v>
      </c>
      <c r="K86" s="100">
        <v>2407.042101211</v>
      </c>
      <c r="L86" s="101">
        <v>705.21558149199996</v>
      </c>
      <c r="M86" s="102">
        <v>684.36243442600005</v>
      </c>
      <c r="N86" s="102">
        <v>158.67834185500001</v>
      </c>
      <c r="O86" s="102">
        <v>51.578735709</v>
      </c>
      <c r="P86" s="102">
        <v>24.827078009000001</v>
      </c>
      <c r="Q86" s="102">
        <v>31.659227790999999</v>
      </c>
      <c r="R86" s="102">
        <v>668.69963424699995</v>
      </c>
      <c r="S86" s="104">
        <v>82.021067681999995</v>
      </c>
      <c r="T86" s="163">
        <v>671.51451962600004</v>
      </c>
      <c r="U86" s="100">
        <v>6928.3976777613343</v>
      </c>
      <c r="V86" s="100">
        <v>47.898018909000001</v>
      </c>
      <c r="W86" s="100">
        <v>1231.6003765900002</v>
      </c>
      <c r="X86" s="120">
        <v>51.392149165666666</v>
      </c>
      <c r="Y86" s="120">
        <v>526.99292433800008</v>
      </c>
      <c r="Z86" s="120">
        <v>66.737843423333331</v>
      </c>
      <c r="AA86" s="120">
        <v>125.43592024966667</v>
      </c>
      <c r="AB86" s="120">
        <v>461.04153941333334</v>
      </c>
      <c r="AC86" s="100">
        <v>2406.9096987876669</v>
      </c>
      <c r="AD86" s="100">
        <v>2543.6370904436667</v>
      </c>
      <c r="AE86" s="120">
        <v>774.17094168666665</v>
      </c>
      <c r="AF86" s="120">
        <v>699.30129844466671</v>
      </c>
      <c r="AG86" s="120">
        <v>196.78968182633332</v>
      </c>
      <c r="AH86" s="120">
        <v>51.288693050666666</v>
      </c>
      <c r="AI86" s="120">
        <v>33.214096781666662</v>
      </c>
      <c r="AJ86" s="120">
        <v>33.596675202</v>
      </c>
      <c r="AK86" s="120">
        <v>667.12415625999995</v>
      </c>
      <c r="AL86" s="120">
        <v>88.151547191666666</v>
      </c>
      <c r="AM86" s="100">
        <v>698.35249303099999</v>
      </c>
      <c r="AN86" s="100">
        <v>50559.62711668</v>
      </c>
      <c r="AO86" s="100">
        <v>376.72024887200001</v>
      </c>
      <c r="AP86" s="100">
        <v>8337.2949035099991</v>
      </c>
      <c r="AQ86" s="120">
        <v>310.40193107200002</v>
      </c>
      <c r="AR86" s="120">
        <v>4845.7084802170002</v>
      </c>
      <c r="AS86" s="120">
        <v>226.114184532</v>
      </c>
      <c r="AT86" s="120">
        <v>102.75727317600001</v>
      </c>
      <c r="AU86" s="120">
        <v>2852.3130345129998</v>
      </c>
      <c r="AV86" s="100">
        <v>9776.8395855059989</v>
      </c>
      <c r="AW86" s="100">
        <v>21987.213658227</v>
      </c>
      <c r="AX86" s="120">
        <v>6807.4009004250001</v>
      </c>
      <c r="AY86" s="120">
        <v>4039.4173216769996</v>
      </c>
      <c r="AZ86" s="120">
        <v>5265.5005485620004</v>
      </c>
      <c r="BA86" s="120">
        <v>137.785187912</v>
      </c>
      <c r="BB86" s="120">
        <v>223.13095844700001</v>
      </c>
      <c r="BC86" s="120">
        <v>198.31921045299998</v>
      </c>
      <c r="BD86" s="120">
        <v>4044.6326593949998</v>
      </c>
      <c r="BE86" s="120">
        <v>1271.0268713559999</v>
      </c>
      <c r="BF86" s="100">
        <v>10081.558720565001</v>
      </c>
    </row>
    <row r="87" spans="1:58" x14ac:dyDescent="0.25">
      <c r="A87" s="37" t="s">
        <v>214</v>
      </c>
      <c r="B87" s="59">
        <v>7034.259896818</v>
      </c>
      <c r="C87" s="74">
        <v>50.071985064000003</v>
      </c>
      <c r="D87" s="74">
        <v>8.6538811751581104</v>
      </c>
      <c r="E87" s="60">
        <v>51.275534495999999</v>
      </c>
      <c r="F87" s="61">
        <v>539.24325614899999</v>
      </c>
      <c r="G87" s="61">
        <v>63.847576916999998</v>
      </c>
      <c r="H87" s="61">
        <v>122.244750927</v>
      </c>
      <c r="I87" s="62">
        <v>440.95619879899999</v>
      </c>
      <c r="J87" s="74">
        <v>2597.8622446029999</v>
      </c>
      <c r="K87" s="74">
        <v>2505.5350865</v>
      </c>
      <c r="L87" s="60">
        <v>762.915399955</v>
      </c>
      <c r="M87" s="61">
        <v>715.28147180300004</v>
      </c>
      <c r="N87" s="61">
        <v>141.48970170699999</v>
      </c>
      <c r="O87" s="61">
        <v>55.088000815999997</v>
      </c>
      <c r="P87" s="61">
        <v>32.702417445000002</v>
      </c>
      <c r="Q87" s="61">
        <v>33.147108324000001</v>
      </c>
      <c r="R87" s="61">
        <v>678.25492731199995</v>
      </c>
      <c r="S87" s="63">
        <v>86.656059138000003</v>
      </c>
      <c r="T87" s="162">
        <v>663.223263363</v>
      </c>
      <c r="U87" s="52">
        <v>7085.9640553146673</v>
      </c>
      <c r="V87" s="52">
        <v>50.015034540666669</v>
      </c>
      <c r="W87" s="52">
        <v>1199.2800309666666</v>
      </c>
      <c r="X87" s="121">
        <v>47.189905805333332</v>
      </c>
      <c r="Y87" s="121">
        <v>540.60228767366664</v>
      </c>
      <c r="Z87" s="121">
        <v>64.856837397999996</v>
      </c>
      <c r="AA87" s="121">
        <v>117.85274451333333</v>
      </c>
      <c r="AB87" s="121">
        <v>428.77825557633332</v>
      </c>
      <c r="AC87" s="52">
        <v>2510.5093528893335</v>
      </c>
      <c r="AD87" s="52">
        <v>2615.3704674953333</v>
      </c>
      <c r="AE87" s="121">
        <v>798.40865921700004</v>
      </c>
      <c r="AF87" s="121">
        <v>733.08855087133327</v>
      </c>
      <c r="AG87" s="121">
        <v>185.43558713833332</v>
      </c>
      <c r="AH87" s="121">
        <v>51.35432663866667</v>
      </c>
      <c r="AI87" s="121">
        <v>26.589676677</v>
      </c>
      <c r="AJ87" s="121">
        <v>28.328632177666666</v>
      </c>
      <c r="AK87" s="121">
        <v>694.95592223766664</v>
      </c>
      <c r="AL87" s="121">
        <v>97.20911253766667</v>
      </c>
      <c r="AM87" s="52">
        <v>710.78916942266676</v>
      </c>
      <c r="AN87" s="53">
        <v>52020.690783120997</v>
      </c>
      <c r="AO87" s="53">
        <v>417.27458185700004</v>
      </c>
      <c r="AP87" s="53">
        <v>8443.2119365139988</v>
      </c>
      <c r="AQ87" s="122">
        <v>293.758862513</v>
      </c>
      <c r="AR87" s="122">
        <v>4976.1037155900003</v>
      </c>
      <c r="AS87" s="122">
        <v>236.92120511999997</v>
      </c>
      <c r="AT87" s="122">
        <v>136.25684925499999</v>
      </c>
      <c r="AU87" s="122">
        <v>2800.171304036</v>
      </c>
      <c r="AV87" s="53">
        <v>10514.124004256</v>
      </c>
      <c r="AW87" s="53">
        <v>22769.620621790003</v>
      </c>
      <c r="AX87" s="122">
        <v>7081.3961451810001</v>
      </c>
      <c r="AY87" s="122">
        <v>4712.2149543509995</v>
      </c>
      <c r="AZ87" s="122">
        <v>4973.7184583150001</v>
      </c>
      <c r="BA87" s="122">
        <v>125.34830198499999</v>
      </c>
      <c r="BB87" s="122">
        <v>162.28026281299998</v>
      </c>
      <c r="BC87" s="122">
        <v>227.991609068</v>
      </c>
      <c r="BD87" s="122">
        <v>4185.6883782100003</v>
      </c>
      <c r="BE87" s="122">
        <v>1300.9825118670001</v>
      </c>
      <c r="BF87" s="53">
        <v>9876.4596387040001</v>
      </c>
    </row>
    <row r="88" spans="1:58" x14ac:dyDescent="0.25">
      <c r="A88" s="37" t="s">
        <v>215</v>
      </c>
      <c r="B88" s="59">
        <v>6712.3586354629997</v>
      </c>
      <c r="C88" s="74">
        <v>29.296555965</v>
      </c>
      <c r="D88" s="74">
        <v>1113.4161249599999</v>
      </c>
      <c r="E88" s="60">
        <v>48.044517560999999</v>
      </c>
      <c r="F88" s="61">
        <v>470.03810704599999</v>
      </c>
      <c r="G88" s="61">
        <v>56.611319508000001</v>
      </c>
      <c r="H88" s="61">
        <v>117.198684869</v>
      </c>
      <c r="I88" s="62">
        <v>421.52349597599999</v>
      </c>
      <c r="J88" s="74">
        <v>2385.8819741689999</v>
      </c>
      <c r="K88" s="74">
        <v>2520.837733029</v>
      </c>
      <c r="L88" s="60">
        <v>718.710288988</v>
      </c>
      <c r="M88" s="61">
        <v>772.16779835600005</v>
      </c>
      <c r="N88" s="61">
        <v>156.65269726099999</v>
      </c>
      <c r="O88" s="61">
        <v>48.659227805</v>
      </c>
      <c r="P88" s="61">
        <v>38.4351099</v>
      </c>
      <c r="Q88" s="61">
        <v>23.347311881</v>
      </c>
      <c r="R88" s="61">
        <v>673.15585694699996</v>
      </c>
      <c r="S88" s="63">
        <v>89.709441890999997</v>
      </c>
      <c r="T88" s="162">
        <v>662.92624734000003</v>
      </c>
      <c r="U88" s="52">
        <v>7075.2792032703328</v>
      </c>
      <c r="V88" s="52">
        <v>37.994046701666669</v>
      </c>
      <c r="W88" s="52">
        <v>1188.3905345196665</v>
      </c>
      <c r="X88" s="121">
        <v>51.539997961000005</v>
      </c>
      <c r="Y88" s="121">
        <v>494.25966898133333</v>
      </c>
      <c r="Z88" s="121">
        <v>59.09859199666667</v>
      </c>
      <c r="AA88" s="121">
        <v>121.51712441466667</v>
      </c>
      <c r="AB88" s="121">
        <v>461.97515116599999</v>
      </c>
      <c r="AC88" s="52">
        <v>2451.5959717643332</v>
      </c>
      <c r="AD88" s="52">
        <v>2646.838719877333</v>
      </c>
      <c r="AE88" s="121">
        <v>771.75351927300005</v>
      </c>
      <c r="AF88" s="121">
        <v>760.12020855033325</v>
      </c>
      <c r="AG88" s="121">
        <v>192.64001179266666</v>
      </c>
      <c r="AH88" s="121">
        <v>48.024817584666664</v>
      </c>
      <c r="AI88" s="121">
        <v>34.156424455333337</v>
      </c>
      <c r="AJ88" s="121">
        <v>27.832880866666667</v>
      </c>
      <c r="AK88" s="121">
        <v>696.72794517700004</v>
      </c>
      <c r="AL88" s="121">
        <v>115.58291217766664</v>
      </c>
      <c r="AM88" s="52">
        <v>750.45993040733322</v>
      </c>
      <c r="AN88" s="53">
        <v>53958.972140118</v>
      </c>
      <c r="AO88" s="53">
        <v>373.44331223300003</v>
      </c>
      <c r="AP88" s="53">
        <v>8382.6945170359995</v>
      </c>
      <c r="AQ88" s="122">
        <v>368.34562639900003</v>
      </c>
      <c r="AR88" s="122">
        <v>5015.7673805069999</v>
      </c>
      <c r="AS88" s="122">
        <v>183.12168290099999</v>
      </c>
      <c r="AT88" s="122">
        <v>131.017478823</v>
      </c>
      <c r="AU88" s="122">
        <v>2684.4423484059998</v>
      </c>
      <c r="AV88" s="53">
        <v>10572.930631798001</v>
      </c>
      <c r="AW88" s="53">
        <v>23837.584193947001</v>
      </c>
      <c r="AX88" s="122">
        <v>6923.4343904830002</v>
      </c>
      <c r="AY88" s="122">
        <v>4745.7367384640002</v>
      </c>
      <c r="AZ88" s="122">
        <v>5088.6033276070002</v>
      </c>
      <c r="BA88" s="122">
        <v>115.41505704400001</v>
      </c>
      <c r="BB88" s="122">
        <v>265.11283320300004</v>
      </c>
      <c r="BC88" s="122">
        <v>311.26100642699998</v>
      </c>
      <c r="BD88" s="122">
        <v>4801.3189925050001</v>
      </c>
      <c r="BE88" s="122">
        <v>1586.7018482140002</v>
      </c>
      <c r="BF88" s="53">
        <v>10792.319485103999</v>
      </c>
    </row>
    <row r="89" spans="1:58" x14ac:dyDescent="0.25">
      <c r="A89" s="37" t="s">
        <v>216</v>
      </c>
      <c r="B89" s="59">
        <v>6912.5564097930001</v>
      </c>
      <c r="C89" s="74">
        <v>52.336034849000001</v>
      </c>
      <c r="D89" s="74">
        <v>1191.405563781</v>
      </c>
      <c r="E89" s="60">
        <v>48.541634606000002</v>
      </c>
      <c r="F89" s="61">
        <v>473.65337059500001</v>
      </c>
      <c r="G89" s="61">
        <v>80.140097268999995</v>
      </c>
      <c r="H89" s="61">
        <v>133.761816853</v>
      </c>
      <c r="I89" s="62">
        <v>455.308644458</v>
      </c>
      <c r="J89" s="74">
        <v>2501.9347929589999</v>
      </c>
      <c r="K89" s="74">
        <v>2463.4959009500003</v>
      </c>
      <c r="L89" s="60">
        <v>723.26727378099997</v>
      </c>
      <c r="M89" s="61">
        <v>729.00947604400005</v>
      </c>
      <c r="N89" s="61">
        <v>163.24114986699999</v>
      </c>
      <c r="O89" s="61">
        <v>48.162053589999999</v>
      </c>
      <c r="P89" s="61">
        <v>40.167542670000003</v>
      </c>
      <c r="Q89" s="61">
        <v>26.948161897999999</v>
      </c>
      <c r="R89" s="61">
        <v>655.68031341300002</v>
      </c>
      <c r="S89" s="63">
        <v>77.019929687000001</v>
      </c>
      <c r="T89" s="162">
        <v>703.38411725399999</v>
      </c>
      <c r="U89" s="52">
        <v>6914.2924713600005</v>
      </c>
      <c r="V89" s="52">
        <v>35.909612888666665</v>
      </c>
      <c r="W89" s="52">
        <v>1145.4960666036668</v>
      </c>
      <c r="X89" s="121">
        <v>48.617020580999998</v>
      </c>
      <c r="Y89" s="121">
        <v>465.47970619400002</v>
      </c>
      <c r="Z89" s="121">
        <v>69.858923383333334</v>
      </c>
      <c r="AA89" s="121">
        <v>128.52022205233334</v>
      </c>
      <c r="AB89" s="121">
        <v>433.02019439299994</v>
      </c>
      <c r="AC89" s="52">
        <v>2400.8946761353332</v>
      </c>
      <c r="AD89" s="52">
        <v>2521.083042188</v>
      </c>
      <c r="AE89" s="121">
        <v>708.76950358033321</v>
      </c>
      <c r="AF89" s="121">
        <v>741.43410211366665</v>
      </c>
      <c r="AG89" s="121">
        <v>183.29703120933334</v>
      </c>
      <c r="AH89" s="121">
        <v>50.01536493199999</v>
      </c>
      <c r="AI89" s="121">
        <v>38.544741718666664</v>
      </c>
      <c r="AJ89" s="121">
        <v>29.877650028999998</v>
      </c>
      <c r="AK89" s="121">
        <v>678.8256250943333</v>
      </c>
      <c r="AL89" s="121">
        <v>90.319023510666668</v>
      </c>
      <c r="AM89" s="52">
        <v>810.9090735443333</v>
      </c>
      <c r="AN89" s="53">
        <v>51455.140317170997</v>
      </c>
      <c r="AO89" s="53">
        <v>373.41514402000001</v>
      </c>
      <c r="AP89" s="53">
        <v>7909.8673939700002</v>
      </c>
      <c r="AQ89" s="122">
        <v>380.53226913600002</v>
      </c>
      <c r="AR89" s="122">
        <v>4650.2132565560005</v>
      </c>
      <c r="AS89" s="122">
        <v>236.25801593099999</v>
      </c>
      <c r="AT89" s="122">
        <v>145.70945175000003</v>
      </c>
      <c r="AU89" s="122">
        <v>2497.1544005969999</v>
      </c>
      <c r="AV89" s="53">
        <v>10132.750511782</v>
      </c>
      <c r="AW89" s="53">
        <v>21872.250797012999</v>
      </c>
      <c r="AX89" s="122">
        <v>6394.7389799419998</v>
      </c>
      <c r="AY89" s="122">
        <v>3999.7673518190004</v>
      </c>
      <c r="AZ89" s="122">
        <v>5025.6889368729999</v>
      </c>
      <c r="BA89" s="122">
        <v>101.16937798399999</v>
      </c>
      <c r="BB89" s="122">
        <v>301.55438034099996</v>
      </c>
      <c r="BC89" s="122">
        <v>278.68895787500003</v>
      </c>
      <c r="BD89" s="122">
        <v>4550.0153338669998</v>
      </c>
      <c r="BE89" s="122">
        <v>1220.627478312</v>
      </c>
      <c r="BF89" s="53">
        <v>11166.856470385999</v>
      </c>
    </row>
    <row r="90" spans="1:58" s="106" customFormat="1" x14ac:dyDescent="0.25">
      <c r="A90" s="98" t="s">
        <v>217</v>
      </c>
      <c r="B90" s="99">
        <v>6819.4372627149996</v>
      </c>
      <c r="C90" s="100">
        <v>49.749375800000003</v>
      </c>
      <c r="D90" s="100">
        <v>1096.1062655790001</v>
      </c>
      <c r="E90" s="101">
        <v>53.31019817</v>
      </c>
      <c r="F90" s="102">
        <v>419.93960376000001</v>
      </c>
      <c r="G90" s="102">
        <v>73.143973400999997</v>
      </c>
      <c r="H90" s="102">
        <v>135.153168698</v>
      </c>
      <c r="I90" s="103">
        <v>414.55932154999999</v>
      </c>
      <c r="J90" s="100">
        <v>2443.6086736819998</v>
      </c>
      <c r="K90" s="100">
        <v>2504.0045652009999</v>
      </c>
      <c r="L90" s="101">
        <v>711.10782587000006</v>
      </c>
      <c r="M90" s="102">
        <v>699.485975833</v>
      </c>
      <c r="N90" s="102">
        <v>166.17543062499999</v>
      </c>
      <c r="O90" s="102">
        <v>44.155154545999999</v>
      </c>
      <c r="P90" s="102">
        <v>35.516102570000001</v>
      </c>
      <c r="Q90" s="102">
        <v>28.117755893999998</v>
      </c>
      <c r="R90" s="102">
        <v>729.88106781299996</v>
      </c>
      <c r="S90" s="104">
        <v>89.565252049999998</v>
      </c>
      <c r="T90" s="163">
        <v>725.968382453</v>
      </c>
      <c r="U90" s="100">
        <v>7076.8016435393338</v>
      </c>
      <c r="V90" s="100">
        <v>47.127051379666661</v>
      </c>
      <c r="W90" s="100">
        <v>1129.5722168176665</v>
      </c>
      <c r="X90" s="120">
        <v>47.97824446533334</v>
      </c>
      <c r="Y90" s="120">
        <v>456.01171309799997</v>
      </c>
      <c r="Z90" s="120">
        <v>68.531911264666661</v>
      </c>
      <c r="AA90" s="120">
        <v>133.38760454566668</v>
      </c>
      <c r="AB90" s="120">
        <v>423.662743444</v>
      </c>
      <c r="AC90" s="100">
        <v>2517.4752019430002</v>
      </c>
      <c r="AD90" s="100">
        <v>2602.4250548323334</v>
      </c>
      <c r="AE90" s="120">
        <v>777.30965380433338</v>
      </c>
      <c r="AF90" s="120">
        <v>703.60957311033337</v>
      </c>
      <c r="AG90" s="120">
        <v>183.50622640200001</v>
      </c>
      <c r="AH90" s="120">
        <v>46.134519359000002</v>
      </c>
      <c r="AI90" s="120">
        <v>39.012591648666671</v>
      </c>
      <c r="AJ90" s="120">
        <v>27.308645006999999</v>
      </c>
      <c r="AK90" s="120">
        <v>728.04772135399992</v>
      </c>
      <c r="AL90" s="120">
        <v>97.496124147000003</v>
      </c>
      <c r="AM90" s="100">
        <v>780.20211856666674</v>
      </c>
      <c r="AN90" s="100">
        <v>55277.326996840005</v>
      </c>
      <c r="AO90" s="100">
        <v>505.76623840600001</v>
      </c>
      <c r="AP90" s="100">
        <v>7768.2961272270004</v>
      </c>
      <c r="AQ90" s="120">
        <v>328.68336095400002</v>
      </c>
      <c r="AR90" s="120">
        <v>4677.8828135430003</v>
      </c>
      <c r="AS90" s="120">
        <v>230.89696446300002</v>
      </c>
      <c r="AT90" s="120">
        <v>177.26264079499998</v>
      </c>
      <c r="AU90" s="120">
        <v>2353.5703474719999</v>
      </c>
      <c r="AV90" s="100">
        <v>10446.476949541</v>
      </c>
      <c r="AW90" s="100">
        <v>24566.878640302009</v>
      </c>
      <c r="AX90" s="120">
        <v>7450.7553832820013</v>
      </c>
      <c r="AY90" s="120">
        <v>4418.5001113919998</v>
      </c>
      <c r="AZ90" s="120">
        <v>5170.1284373580002</v>
      </c>
      <c r="BA90" s="120">
        <v>107.166776809</v>
      </c>
      <c r="BB90" s="120">
        <v>348.58576938600004</v>
      </c>
      <c r="BC90" s="120">
        <v>238.19839276699997</v>
      </c>
      <c r="BD90" s="120">
        <v>5176.2752513670002</v>
      </c>
      <c r="BE90" s="120">
        <v>1657.268517941</v>
      </c>
      <c r="BF90" s="100">
        <v>11989.909041364001</v>
      </c>
    </row>
    <row r="91" spans="1:58" x14ac:dyDescent="0.25">
      <c r="A91" s="37" t="s">
        <v>218</v>
      </c>
      <c r="B91" s="59">
        <v>4111.8444720560001</v>
      </c>
      <c r="C91" s="74">
        <v>18.643983032000001</v>
      </c>
      <c r="D91" s="74">
        <v>602.56532934000006</v>
      </c>
      <c r="E91" s="60">
        <v>37.003977759000001</v>
      </c>
      <c r="F91" s="61">
        <v>284.02733295600001</v>
      </c>
      <c r="G91" s="61">
        <v>28.716107361999999</v>
      </c>
      <c r="H91" s="61">
        <v>103.906967428</v>
      </c>
      <c r="I91" s="62">
        <v>148.91094383500001</v>
      </c>
      <c r="J91" s="74">
        <v>776.85279365899999</v>
      </c>
      <c r="K91" s="74">
        <v>1987.753850346</v>
      </c>
      <c r="L91" s="60">
        <v>644.26384749099998</v>
      </c>
      <c r="M91" s="61">
        <v>622.18535593299998</v>
      </c>
      <c r="N91" s="61">
        <v>52.915132219999997</v>
      </c>
      <c r="O91" s="61">
        <v>36.839742997000002</v>
      </c>
      <c r="P91" s="61">
        <v>23.993063387999999</v>
      </c>
      <c r="Q91" s="61">
        <v>24.460598061999999</v>
      </c>
      <c r="R91" s="61">
        <v>505.913002796</v>
      </c>
      <c r="S91" s="63">
        <v>77.183107458999999</v>
      </c>
      <c r="T91" s="162">
        <v>726.02851567899995</v>
      </c>
      <c r="U91" s="52">
        <v>6575.9766577010005</v>
      </c>
      <c r="V91" s="52">
        <v>46.129603536666671</v>
      </c>
      <c r="W91" s="52">
        <v>1056.4188075116665</v>
      </c>
      <c r="X91" s="121">
        <v>50.825277659333324</v>
      </c>
      <c r="Y91" s="121">
        <v>459.44096121133333</v>
      </c>
      <c r="Z91" s="121">
        <v>62.364454305666669</v>
      </c>
      <c r="AA91" s="121">
        <v>132.11080358699999</v>
      </c>
      <c r="AB91" s="121">
        <v>351.67731074833335</v>
      </c>
      <c r="AC91" s="52">
        <v>2154.588171508</v>
      </c>
      <c r="AD91" s="52">
        <v>2544.7862045299998</v>
      </c>
      <c r="AE91" s="121">
        <v>741.43306086299992</v>
      </c>
      <c r="AF91" s="121">
        <v>712.20055710066663</v>
      </c>
      <c r="AG91" s="121">
        <v>162.401076222</v>
      </c>
      <c r="AH91" s="121">
        <v>48.697243521333327</v>
      </c>
      <c r="AI91" s="121">
        <v>30.706772345333331</v>
      </c>
      <c r="AJ91" s="121">
        <v>31.890307291666669</v>
      </c>
      <c r="AK91" s="121">
        <v>718.11379631133332</v>
      </c>
      <c r="AL91" s="121">
        <v>99.343390874666667</v>
      </c>
      <c r="AM91" s="52">
        <v>774.05387061466672</v>
      </c>
      <c r="AN91" s="53">
        <v>50497.888555033998</v>
      </c>
      <c r="AO91" s="53">
        <v>407.88008635300002</v>
      </c>
      <c r="AP91" s="53">
        <v>7264.0661691410005</v>
      </c>
      <c r="AQ91" s="122">
        <v>347.37194228300001</v>
      </c>
      <c r="AR91" s="122">
        <v>4727.4933088560001</v>
      </c>
      <c r="AS91" s="122">
        <v>162.98138894900001</v>
      </c>
      <c r="AT91" s="122">
        <v>110.932591012</v>
      </c>
      <c r="AU91" s="122">
        <v>1915.286938041</v>
      </c>
      <c r="AV91" s="53">
        <v>8594.1429619249993</v>
      </c>
      <c r="AW91" s="53">
        <v>21558.444643319002</v>
      </c>
      <c r="AX91" s="122">
        <v>6684.8908515710009</v>
      </c>
      <c r="AY91" s="122">
        <v>4090.371600555</v>
      </c>
      <c r="AZ91" s="122">
        <v>4179.7903191149999</v>
      </c>
      <c r="BA91" s="122">
        <v>173.790313298</v>
      </c>
      <c r="BB91" s="122">
        <v>232.08093005900002</v>
      </c>
      <c r="BC91" s="122">
        <v>282.92590041099999</v>
      </c>
      <c r="BD91" s="122">
        <v>4108.3725582050001</v>
      </c>
      <c r="BE91" s="122">
        <v>1806.222170105</v>
      </c>
      <c r="BF91" s="53">
        <v>12673.354694296002</v>
      </c>
    </row>
    <row r="92" spans="1:58" x14ac:dyDescent="0.25">
      <c r="A92" s="37" t="s">
        <v>219</v>
      </c>
      <c r="B92" s="59">
        <v>6039.3539485199999</v>
      </c>
      <c r="C92" s="74">
        <v>45.481013097000002</v>
      </c>
      <c r="D92" s="74">
        <v>936.63095316499994</v>
      </c>
      <c r="E92" s="60">
        <v>41.890521067000002</v>
      </c>
      <c r="F92" s="61">
        <v>388.57391786800002</v>
      </c>
      <c r="G92" s="61">
        <v>24.509425801999999</v>
      </c>
      <c r="H92" s="61">
        <v>99.774591653000002</v>
      </c>
      <c r="I92" s="62">
        <v>381.88249677499999</v>
      </c>
      <c r="J92" s="74">
        <v>2062.4286795190001</v>
      </c>
      <c r="K92" s="74">
        <v>2179.036453231</v>
      </c>
      <c r="L92" s="60">
        <v>671.929549554</v>
      </c>
      <c r="M92" s="61">
        <v>615.55202370200004</v>
      </c>
      <c r="N92" s="61">
        <v>12.367053562000001</v>
      </c>
      <c r="O92" s="61">
        <v>54.036529328</v>
      </c>
      <c r="P92" s="61">
        <v>16.789921613000001</v>
      </c>
      <c r="Q92" s="61">
        <v>39.307367087999999</v>
      </c>
      <c r="R92" s="61">
        <v>705.26241338499995</v>
      </c>
      <c r="S92" s="63">
        <v>63.791594998999997</v>
      </c>
      <c r="T92" s="162">
        <v>815.77684950800005</v>
      </c>
      <c r="U92" s="52">
        <v>4537.2157378780003</v>
      </c>
      <c r="V92" s="52">
        <v>32.313952617000005</v>
      </c>
      <c r="W92" s="52">
        <v>711.11581136233337</v>
      </c>
      <c r="X92" s="121">
        <v>30.464835861666668</v>
      </c>
      <c r="Y92" s="121">
        <v>330.57840533199999</v>
      </c>
      <c r="Z92" s="121">
        <v>19.003158558999999</v>
      </c>
      <c r="AA92" s="121">
        <v>92.024417471333336</v>
      </c>
      <c r="AB92" s="121">
        <v>239.04499413833332</v>
      </c>
      <c r="AC92" s="52">
        <v>1154.1600824006666</v>
      </c>
      <c r="AD92" s="52">
        <v>1910.2017470866667</v>
      </c>
      <c r="AE92" s="121">
        <v>580.23994915900005</v>
      </c>
      <c r="AF92" s="121">
        <v>567.8111921003333</v>
      </c>
      <c r="AG92" s="121">
        <v>31.620489095666667</v>
      </c>
      <c r="AH92" s="121">
        <v>38.662984202666671</v>
      </c>
      <c r="AI92" s="121">
        <v>16.156279825000002</v>
      </c>
      <c r="AJ92" s="121">
        <v>27.556169688666667</v>
      </c>
      <c r="AK92" s="121">
        <v>586.16899423000007</v>
      </c>
      <c r="AL92" s="121">
        <v>61.98568878533333</v>
      </c>
      <c r="AM92" s="52">
        <v>729.42414441133349</v>
      </c>
      <c r="AN92" s="53">
        <v>31554.662954187999</v>
      </c>
      <c r="AO92" s="53">
        <v>238.75433639400001</v>
      </c>
      <c r="AP92" s="53">
        <v>5368.0733268250005</v>
      </c>
      <c r="AQ92" s="122">
        <v>224.49577611300001</v>
      </c>
      <c r="AR92" s="122">
        <v>3568.4823113909997</v>
      </c>
      <c r="AS92" s="122">
        <v>66.058227278999993</v>
      </c>
      <c r="AT92" s="122">
        <v>44.914897431</v>
      </c>
      <c r="AU92" s="122">
        <v>1464.1221146110001</v>
      </c>
      <c r="AV92" s="53">
        <v>5818.5555890670003</v>
      </c>
      <c r="AW92" s="53">
        <v>10101.025586395999</v>
      </c>
      <c r="AX92" s="122">
        <v>4363.0268264709994</v>
      </c>
      <c r="AY92" s="122">
        <v>2482.0182940100003</v>
      </c>
      <c r="AZ92" s="122">
        <v>338.64457671499997</v>
      </c>
      <c r="BA92" s="122">
        <v>105.90918337400001</v>
      </c>
      <c r="BB92" s="122">
        <v>46.738082005999999</v>
      </c>
      <c r="BC92" s="122">
        <v>154.814704103</v>
      </c>
      <c r="BD92" s="122">
        <v>2160.771502603</v>
      </c>
      <c r="BE92" s="122">
        <v>449.10241711399999</v>
      </c>
      <c r="BF92" s="53">
        <v>10028.254115506001</v>
      </c>
    </row>
    <row r="93" spans="1:58" x14ac:dyDescent="0.25">
      <c r="A93" s="37" t="s">
        <v>220</v>
      </c>
      <c r="B93" s="59">
        <v>6784.3850187070002</v>
      </c>
      <c r="C93" s="74">
        <v>52.746794000999998</v>
      </c>
      <c r="D93" s="74">
        <v>1098.5680885880001</v>
      </c>
      <c r="E93" s="60">
        <v>49.476989994</v>
      </c>
      <c r="F93" s="61">
        <v>450.98784883799999</v>
      </c>
      <c r="G93" s="61">
        <v>41.586531897999997</v>
      </c>
      <c r="H93" s="61">
        <v>139.20749879600001</v>
      </c>
      <c r="I93" s="62">
        <v>417.30921906200001</v>
      </c>
      <c r="J93" s="74">
        <v>2292.5091184439998</v>
      </c>
      <c r="K93" s="74">
        <v>2440.4724491100001</v>
      </c>
      <c r="L93" s="60">
        <v>728.34975186500003</v>
      </c>
      <c r="M93" s="61">
        <v>781.51340598700006</v>
      </c>
      <c r="N93" s="61">
        <v>71.995355117000003</v>
      </c>
      <c r="O93" s="61">
        <v>45.881854441999998</v>
      </c>
      <c r="P93" s="61">
        <v>10.543064425000001</v>
      </c>
      <c r="Q93" s="61">
        <v>36.558485456</v>
      </c>
      <c r="R93" s="61">
        <v>680.24029713799996</v>
      </c>
      <c r="S93" s="63">
        <v>85.390234680000006</v>
      </c>
      <c r="T93" s="162">
        <v>900.08856856399996</v>
      </c>
      <c r="U93" s="52">
        <v>7001.6793757696678</v>
      </c>
      <c r="V93" s="52">
        <v>50.679573166333334</v>
      </c>
      <c r="W93" s="52">
        <v>1089.1803348433334</v>
      </c>
      <c r="X93" s="121">
        <v>44.805006538666667</v>
      </c>
      <c r="Y93" s="121">
        <v>454.21614197033335</v>
      </c>
      <c r="Z93" s="121">
        <v>39.048515200000004</v>
      </c>
      <c r="AA93" s="121">
        <v>128.96422630399999</v>
      </c>
      <c r="AB93" s="121">
        <v>422.14644483033334</v>
      </c>
      <c r="AC93" s="52">
        <v>2311.1636349346668</v>
      </c>
      <c r="AD93" s="52">
        <v>2594.5103134746664</v>
      </c>
      <c r="AE93" s="121">
        <v>777.24028254899997</v>
      </c>
      <c r="AF93" s="121">
        <v>767.77232114566652</v>
      </c>
      <c r="AG93" s="121">
        <v>134.32571921166667</v>
      </c>
      <c r="AH93" s="121">
        <v>49.118699798333331</v>
      </c>
      <c r="AI93" s="121">
        <v>11.441125578999999</v>
      </c>
      <c r="AJ93" s="121">
        <v>35.616475273333329</v>
      </c>
      <c r="AK93" s="121">
        <v>730.91730629433334</v>
      </c>
      <c r="AL93" s="121">
        <v>88.078383623333323</v>
      </c>
      <c r="AM93" s="52">
        <v>956.14551935066675</v>
      </c>
      <c r="AN93" s="53">
        <v>49801.643235907999</v>
      </c>
      <c r="AO93" s="53">
        <v>452.44756366199999</v>
      </c>
      <c r="AP93" s="53">
        <v>7386.967072297999</v>
      </c>
      <c r="AQ93" s="122">
        <v>332.49095687700003</v>
      </c>
      <c r="AR93" s="122">
        <v>4415.2493574569999</v>
      </c>
      <c r="AS93" s="122">
        <v>120.350584951</v>
      </c>
      <c r="AT93" s="122">
        <v>107.20990820600001</v>
      </c>
      <c r="AU93" s="122">
        <v>2411.6662648070001</v>
      </c>
      <c r="AV93" s="53">
        <v>9374.6739686300007</v>
      </c>
      <c r="AW93" s="53">
        <v>19993.152984049</v>
      </c>
      <c r="AX93" s="122">
        <v>6709.221849648</v>
      </c>
      <c r="AY93" s="122">
        <v>4714.9728438379998</v>
      </c>
      <c r="AZ93" s="122">
        <v>3213.3435339839998</v>
      </c>
      <c r="BA93" s="122">
        <v>173.70612299800001</v>
      </c>
      <c r="BB93" s="122">
        <v>70.702109035000007</v>
      </c>
      <c r="BC93" s="122">
        <v>190.79566241200001</v>
      </c>
      <c r="BD93" s="122">
        <v>3832.3911356939998</v>
      </c>
      <c r="BE93" s="122">
        <v>1088.0197264399999</v>
      </c>
      <c r="BF93" s="53">
        <v>12594.401647268998</v>
      </c>
    </row>
    <row r="94" spans="1:58" s="106" customFormat="1" x14ac:dyDescent="0.25">
      <c r="A94" s="98" t="s">
        <v>221</v>
      </c>
      <c r="B94" s="99">
        <v>7344.5139259010002</v>
      </c>
      <c r="C94" s="100">
        <v>61.563747194999998</v>
      </c>
      <c r="D94" s="100">
        <v>1060.330599767</v>
      </c>
      <c r="E94" s="101">
        <v>55.515993840999997</v>
      </c>
      <c r="F94" s="102">
        <v>405.25529140700002</v>
      </c>
      <c r="G94" s="102">
        <v>60.465581030999999</v>
      </c>
      <c r="H94" s="102">
        <v>167.000176181</v>
      </c>
      <c r="I94" s="103">
        <v>372.09355730700003</v>
      </c>
      <c r="J94" s="100">
        <v>2623.7400160060001</v>
      </c>
      <c r="K94" s="100">
        <v>2704.9576187580001</v>
      </c>
      <c r="L94" s="101">
        <v>751.33554127499997</v>
      </c>
      <c r="M94" s="102">
        <v>984.68700280999997</v>
      </c>
      <c r="N94" s="102">
        <v>101.993680406</v>
      </c>
      <c r="O94" s="102">
        <v>45.685105667999999</v>
      </c>
      <c r="P94" s="102">
        <v>18.619559873</v>
      </c>
      <c r="Q94" s="102">
        <v>44.247622794999998</v>
      </c>
      <c r="R94" s="102">
        <v>686.20923271799995</v>
      </c>
      <c r="S94" s="104">
        <v>72.179873212999993</v>
      </c>
      <c r="T94" s="163">
        <v>893.92194417500002</v>
      </c>
      <c r="U94" s="100">
        <v>7329.3184010146661</v>
      </c>
      <c r="V94" s="100">
        <v>50.176844055999993</v>
      </c>
      <c r="W94" s="100">
        <v>1113.3514816596667</v>
      </c>
      <c r="X94" s="120">
        <v>51.451855031999997</v>
      </c>
      <c r="Y94" s="120">
        <v>449.15313099766666</v>
      </c>
      <c r="Z94" s="120">
        <v>48.791770078666673</v>
      </c>
      <c r="AA94" s="120">
        <v>164.95348059266666</v>
      </c>
      <c r="AB94" s="120">
        <v>399.00124495866663</v>
      </c>
      <c r="AC94" s="100">
        <v>2518.7805908159994</v>
      </c>
      <c r="AD94" s="100">
        <v>2694.3708595066664</v>
      </c>
      <c r="AE94" s="120">
        <v>742.83658901000001</v>
      </c>
      <c r="AF94" s="120">
        <v>946.06880660166655</v>
      </c>
      <c r="AG94" s="120">
        <v>105.33535586000001</v>
      </c>
      <c r="AH94" s="120">
        <v>46.609546174000002</v>
      </c>
      <c r="AI94" s="120">
        <v>18.374097693333336</v>
      </c>
      <c r="AJ94" s="120">
        <v>43.402904846333335</v>
      </c>
      <c r="AK94" s="120">
        <v>718.69129902633324</v>
      </c>
      <c r="AL94" s="120">
        <v>73.052260294999996</v>
      </c>
      <c r="AM94" s="100">
        <v>952.63862497633329</v>
      </c>
      <c r="AN94" s="100">
        <v>50570.629211893</v>
      </c>
      <c r="AO94" s="100">
        <v>343.91340898999999</v>
      </c>
      <c r="AP94" s="100">
        <v>7664.2379305310005</v>
      </c>
      <c r="AQ94" s="120">
        <v>382.74115085400001</v>
      </c>
      <c r="AR94" s="120">
        <v>4632.5246768279994</v>
      </c>
      <c r="AS94" s="120">
        <v>131.641103638</v>
      </c>
      <c r="AT94" s="120">
        <v>134.52282092499999</v>
      </c>
      <c r="AU94" s="120">
        <v>2382.8081782859999</v>
      </c>
      <c r="AV94" s="100">
        <v>10484.606333989999</v>
      </c>
      <c r="AW94" s="100">
        <v>18424.642055139</v>
      </c>
      <c r="AX94" s="120">
        <v>6135.5979077539996</v>
      </c>
      <c r="AY94" s="120">
        <v>5918.4215248870005</v>
      </c>
      <c r="AZ94" s="120">
        <v>1453.1039730339999</v>
      </c>
      <c r="BA94" s="120">
        <v>102.383566891</v>
      </c>
      <c r="BB94" s="120">
        <v>89.986433780000013</v>
      </c>
      <c r="BC94" s="120">
        <v>270.84657496699998</v>
      </c>
      <c r="BD94" s="120">
        <v>3503.7756118200004</v>
      </c>
      <c r="BE94" s="120">
        <v>950.52646200600009</v>
      </c>
      <c r="BF94" s="100">
        <v>13653.229483243</v>
      </c>
    </row>
    <row r="95" spans="1:58" x14ac:dyDescent="0.25">
      <c r="A95" s="37" t="s">
        <v>222</v>
      </c>
      <c r="B95" s="59">
        <v>7462.7833248269999</v>
      </c>
      <c r="C95" s="74">
        <v>77.865025185999997</v>
      </c>
      <c r="D95" s="74">
        <v>1165.2761651660001</v>
      </c>
      <c r="E95" s="60">
        <v>60.192199109000001</v>
      </c>
      <c r="F95" s="61">
        <v>436.13615760800002</v>
      </c>
      <c r="G95" s="61">
        <v>81.634090342999997</v>
      </c>
      <c r="H95" s="61">
        <v>164.04564821299999</v>
      </c>
      <c r="I95" s="62">
        <v>423.26806989300002</v>
      </c>
      <c r="J95" s="74">
        <v>2577.405060997</v>
      </c>
      <c r="K95" s="74">
        <v>2759.659874599</v>
      </c>
      <c r="L95" s="60">
        <v>767.91140899799996</v>
      </c>
      <c r="M95" s="61">
        <v>938.21858614300004</v>
      </c>
      <c r="N95" s="61">
        <v>140.80605259699999</v>
      </c>
      <c r="O95" s="61">
        <v>46.842418506000001</v>
      </c>
      <c r="P95" s="61">
        <v>15.160616778</v>
      </c>
      <c r="Q95" s="61">
        <v>43.953767716999998</v>
      </c>
      <c r="R95" s="61">
        <v>720.56190994799999</v>
      </c>
      <c r="S95" s="63">
        <v>86.205113912000002</v>
      </c>
      <c r="T95" s="162">
        <v>882.57719887899998</v>
      </c>
      <c r="U95" s="52">
        <v>7599.6347795200008</v>
      </c>
      <c r="V95" s="52">
        <v>67.225128467999994</v>
      </c>
      <c r="W95" s="52">
        <v>1188.2854015740002</v>
      </c>
      <c r="X95" s="121">
        <v>55.580594905999995</v>
      </c>
      <c r="Y95" s="121">
        <v>450.14587658466667</v>
      </c>
      <c r="Z95" s="121">
        <v>66.089247562333341</v>
      </c>
      <c r="AA95" s="121">
        <v>167.94199540900001</v>
      </c>
      <c r="AB95" s="121">
        <v>448.52768711199997</v>
      </c>
      <c r="AC95" s="52">
        <v>2682.4477811336669</v>
      </c>
      <c r="AD95" s="52">
        <v>2783.9997123490002</v>
      </c>
      <c r="AE95" s="121">
        <v>771.57851672800007</v>
      </c>
      <c r="AF95" s="121">
        <v>947.84421436333332</v>
      </c>
      <c r="AG95" s="121">
        <v>140.01050074833333</v>
      </c>
      <c r="AH95" s="121">
        <v>43.153199095333342</v>
      </c>
      <c r="AI95" s="121">
        <v>18.948593992333333</v>
      </c>
      <c r="AJ95" s="121">
        <v>49.523687542000005</v>
      </c>
      <c r="AK95" s="121">
        <v>732.7414377636668</v>
      </c>
      <c r="AL95" s="121">
        <v>80.199562115999996</v>
      </c>
      <c r="AM95" s="52">
        <v>877.67675599533334</v>
      </c>
      <c r="AN95" s="53">
        <v>50482.788277771004</v>
      </c>
      <c r="AO95" s="53">
        <v>481.46342281099999</v>
      </c>
      <c r="AP95" s="53">
        <v>8036.3589072300001</v>
      </c>
      <c r="AQ95" s="122">
        <v>439.91897195799999</v>
      </c>
      <c r="AR95" s="122">
        <v>4828.9309819440005</v>
      </c>
      <c r="AS95" s="122">
        <v>235.76236490700001</v>
      </c>
      <c r="AT95" s="122">
        <v>128.048055073</v>
      </c>
      <c r="AU95" s="122">
        <v>2403.6985333479997</v>
      </c>
      <c r="AV95" s="53">
        <v>10451.05890661</v>
      </c>
      <c r="AW95" s="53">
        <v>19065.306874512997</v>
      </c>
      <c r="AX95" s="122">
        <v>6417.4930955899999</v>
      </c>
      <c r="AY95" s="122">
        <v>4978.3045534190005</v>
      </c>
      <c r="AZ95" s="122">
        <v>2095.5294332919998</v>
      </c>
      <c r="BA95" s="122">
        <v>98.071061595000003</v>
      </c>
      <c r="BB95" s="122">
        <v>83.204739001000007</v>
      </c>
      <c r="BC95" s="122">
        <v>315.66218414900004</v>
      </c>
      <c r="BD95" s="122">
        <v>4162.765971668</v>
      </c>
      <c r="BE95" s="122">
        <v>914.27583579899988</v>
      </c>
      <c r="BF95" s="53">
        <v>12448.600166607001</v>
      </c>
    </row>
    <row r="96" spans="1:58" x14ac:dyDescent="0.25">
      <c r="A96" s="37" t="s">
        <v>223</v>
      </c>
      <c r="B96" s="59">
        <v>7496.790690632999</v>
      </c>
      <c r="C96" s="74">
        <v>64.347646706999996</v>
      </c>
      <c r="D96" s="74">
        <v>1178.0115327169999</v>
      </c>
      <c r="E96" s="60">
        <v>67.846131369999995</v>
      </c>
      <c r="F96" s="61">
        <v>447.84131747999999</v>
      </c>
      <c r="G96" s="61">
        <v>78.531845958000005</v>
      </c>
      <c r="H96" s="61">
        <v>165.24013108299999</v>
      </c>
      <c r="I96" s="62">
        <v>418.552106826</v>
      </c>
      <c r="J96" s="74">
        <v>2637.8036253129999</v>
      </c>
      <c r="K96" s="74">
        <v>2711.4570461639996</v>
      </c>
      <c r="L96" s="60">
        <v>784.83704881699998</v>
      </c>
      <c r="M96" s="61">
        <v>817.13324827099996</v>
      </c>
      <c r="N96" s="61">
        <v>140.35145142900001</v>
      </c>
      <c r="O96" s="61">
        <v>49.058635004999999</v>
      </c>
      <c r="P96" s="61">
        <v>23.008119518000001</v>
      </c>
      <c r="Q96" s="61">
        <v>27.243926425000002</v>
      </c>
      <c r="R96" s="61">
        <v>730.55573929900004</v>
      </c>
      <c r="S96" s="63">
        <v>139.26887740000001</v>
      </c>
      <c r="T96" s="162">
        <v>905.17083973199999</v>
      </c>
      <c r="U96" s="52">
        <v>7521.1902279513333</v>
      </c>
      <c r="V96" s="52">
        <v>65.571104726333331</v>
      </c>
      <c r="W96" s="52">
        <v>1189.7915370979999</v>
      </c>
      <c r="X96" s="121">
        <v>60.123865595000005</v>
      </c>
      <c r="Y96" s="121">
        <v>459.89869795300001</v>
      </c>
      <c r="Z96" s="121">
        <v>77.997361722999997</v>
      </c>
      <c r="AA96" s="121">
        <v>161.60229066799999</v>
      </c>
      <c r="AB96" s="121">
        <v>430.16932115899999</v>
      </c>
      <c r="AC96" s="52">
        <v>2521.4206924490004</v>
      </c>
      <c r="AD96" s="52">
        <v>2770.5068424986671</v>
      </c>
      <c r="AE96" s="121">
        <v>787.07823507333342</v>
      </c>
      <c r="AF96" s="121">
        <v>906.92955702699999</v>
      </c>
      <c r="AG96" s="121">
        <v>112.587909319</v>
      </c>
      <c r="AH96" s="121">
        <v>49.507103254333337</v>
      </c>
      <c r="AI96" s="121">
        <v>19.699715563666668</v>
      </c>
      <c r="AJ96" s="121">
        <v>35.218530237000003</v>
      </c>
      <c r="AK96" s="121">
        <v>722.50866548633337</v>
      </c>
      <c r="AL96" s="121">
        <v>136.97712653799999</v>
      </c>
      <c r="AM96" s="52">
        <v>973.90005117933322</v>
      </c>
      <c r="AN96" s="53">
        <v>50016.379801357005</v>
      </c>
      <c r="AO96" s="53">
        <v>506.82165897099992</v>
      </c>
      <c r="AP96" s="53">
        <v>7845.5584451920004</v>
      </c>
      <c r="AQ96" s="122">
        <v>434.80444281200005</v>
      </c>
      <c r="AR96" s="122">
        <v>4713.3363990079997</v>
      </c>
      <c r="AS96" s="122">
        <v>266.925574563</v>
      </c>
      <c r="AT96" s="122">
        <v>112.985645715</v>
      </c>
      <c r="AU96" s="122">
        <v>2317.5063830939998</v>
      </c>
      <c r="AV96" s="53">
        <v>10421.464184930001</v>
      </c>
      <c r="AW96" s="53">
        <v>19002.649482323999</v>
      </c>
      <c r="AX96" s="122">
        <v>6596.3691799709995</v>
      </c>
      <c r="AY96" s="122">
        <v>4940.2777119470002</v>
      </c>
      <c r="AZ96" s="122">
        <v>1619.287545874</v>
      </c>
      <c r="BA96" s="122">
        <v>124.84139809200001</v>
      </c>
      <c r="BB96" s="122">
        <v>108.20355781799999</v>
      </c>
      <c r="BC96" s="122">
        <v>230.12498127399999</v>
      </c>
      <c r="BD96" s="122">
        <v>3792.534576307</v>
      </c>
      <c r="BE96" s="122">
        <v>1591.0105310409999</v>
      </c>
      <c r="BF96" s="53">
        <v>12239.88602994</v>
      </c>
    </row>
    <row r="97" spans="1:58" x14ac:dyDescent="0.25">
      <c r="A97" s="37" t="s">
        <v>224</v>
      </c>
      <c r="B97" s="59">
        <v>8027.907192009</v>
      </c>
      <c r="C97" s="74">
        <v>56.912956414999996</v>
      </c>
      <c r="D97" s="74">
        <v>1256.863588466</v>
      </c>
      <c r="E97" s="60">
        <v>73.198311524999994</v>
      </c>
      <c r="F97" s="61">
        <v>467.39128696500001</v>
      </c>
      <c r="G97" s="61">
        <v>61.397403588000003</v>
      </c>
      <c r="H97" s="61">
        <v>170.20292893300001</v>
      </c>
      <c r="I97" s="62">
        <v>484.67365745500001</v>
      </c>
      <c r="J97" s="74">
        <v>2632.7421344700001</v>
      </c>
      <c r="K97" s="74">
        <v>3068.4108804279999</v>
      </c>
      <c r="L97" s="60">
        <v>902.17434271299999</v>
      </c>
      <c r="M97" s="61">
        <v>850.17564364299994</v>
      </c>
      <c r="N97" s="61">
        <v>180.803832656</v>
      </c>
      <c r="O97" s="61">
        <v>40.413480843000002</v>
      </c>
      <c r="P97" s="61">
        <v>21.566809488000001</v>
      </c>
      <c r="Q97" s="61">
        <v>33.770520220000002</v>
      </c>
      <c r="R97" s="61">
        <v>902.61024994599995</v>
      </c>
      <c r="S97" s="63">
        <v>136.89600091899999</v>
      </c>
      <c r="T97" s="162">
        <v>1012.97763223</v>
      </c>
      <c r="U97" s="52">
        <v>7889.5268748926674</v>
      </c>
      <c r="V97" s="52">
        <v>54.897397771999998</v>
      </c>
      <c r="W97" s="52">
        <v>1243.5692475246667</v>
      </c>
      <c r="X97" s="121">
        <v>62.180582225000002</v>
      </c>
      <c r="Y97" s="121">
        <v>479.41108499366663</v>
      </c>
      <c r="Z97" s="121">
        <v>59.610424400999996</v>
      </c>
      <c r="AA97" s="121">
        <v>175.46853815233331</v>
      </c>
      <c r="AB97" s="121">
        <v>466.89861775266672</v>
      </c>
      <c r="AC97" s="52">
        <v>2513.3587628939999</v>
      </c>
      <c r="AD97" s="52">
        <v>3018.9559660150003</v>
      </c>
      <c r="AE97" s="121">
        <v>906.57068910200007</v>
      </c>
      <c r="AF97" s="121">
        <v>825.37754280299998</v>
      </c>
      <c r="AG97" s="121">
        <v>196.84249349199999</v>
      </c>
      <c r="AH97" s="121">
        <v>50.460927300333331</v>
      </c>
      <c r="AI97" s="121">
        <v>20.180657139666668</v>
      </c>
      <c r="AJ97" s="121">
        <v>35.428352398999998</v>
      </c>
      <c r="AK97" s="121">
        <v>841.30612224800007</v>
      </c>
      <c r="AL97" s="121">
        <v>142.78918153099997</v>
      </c>
      <c r="AM97" s="52">
        <v>1058.7455006870002</v>
      </c>
      <c r="AN97" s="53">
        <v>53519.598797454993</v>
      </c>
      <c r="AO97" s="53">
        <v>527.80103888799999</v>
      </c>
      <c r="AP97" s="53">
        <v>7705.9497602390002</v>
      </c>
      <c r="AQ97" s="122">
        <v>384.71852410500003</v>
      </c>
      <c r="AR97" s="122">
        <v>4722.5683262060002</v>
      </c>
      <c r="AS97" s="122">
        <v>169.916964514</v>
      </c>
      <c r="AT97" s="122">
        <v>92.534981238</v>
      </c>
      <c r="AU97" s="122">
        <v>2336.2109641759998</v>
      </c>
      <c r="AV97" s="53">
        <v>9522.5060273749987</v>
      </c>
      <c r="AW97" s="53">
        <v>22824.387907725002</v>
      </c>
      <c r="AX97" s="122">
        <v>7292.4108810800008</v>
      </c>
      <c r="AY97" s="122">
        <v>4832.1108265419998</v>
      </c>
      <c r="AZ97" s="122">
        <v>4306.2068384550003</v>
      </c>
      <c r="BA97" s="122">
        <v>132.11961947899999</v>
      </c>
      <c r="BB97" s="122">
        <v>98.228689739000004</v>
      </c>
      <c r="BC97" s="122">
        <v>291.17394005900002</v>
      </c>
      <c r="BD97" s="122">
        <v>4158.3448139169996</v>
      </c>
      <c r="BE97" s="122">
        <v>1713.792298454</v>
      </c>
      <c r="BF97" s="53">
        <v>12938.954063228</v>
      </c>
    </row>
    <row r="98" spans="1:58" x14ac:dyDescent="0.25">
      <c r="A98" s="98" t="s">
        <v>225</v>
      </c>
      <c r="B98" s="99">
        <v>7927.6355766059987</v>
      </c>
      <c r="C98" s="100">
        <v>62.578040786000003</v>
      </c>
      <c r="D98" s="100">
        <v>1271.727032151</v>
      </c>
      <c r="E98" s="101">
        <v>71.329104298999994</v>
      </c>
      <c r="F98" s="102">
        <v>476.10099321600001</v>
      </c>
      <c r="G98" s="102">
        <v>72.457025770000001</v>
      </c>
      <c r="H98" s="102">
        <v>141.66400025199999</v>
      </c>
      <c r="I98" s="103">
        <v>510.17590861399998</v>
      </c>
      <c r="J98" s="100">
        <v>2508.1669211019998</v>
      </c>
      <c r="K98" s="100">
        <v>3059.2229872129992</v>
      </c>
      <c r="L98" s="101">
        <v>895.15403316899994</v>
      </c>
      <c r="M98" s="102">
        <v>903.55067732099997</v>
      </c>
      <c r="N98" s="102">
        <v>159.14390626799999</v>
      </c>
      <c r="O98" s="102">
        <v>45.691897517000001</v>
      </c>
      <c r="P98" s="102">
        <v>17.397333364000001</v>
      </c>
      <c r="Q98" s="102">
        <v>33.709462574</v>
      </c>
      <c r="R98" s="102">
        <v>849.43457882099995</v>
      </c>
      <c r="S98" s="104">
        <v>155.14109817900001</v>
      </c>
      <c r="T98" s="163">
        <v>1025.9405953539999</v>
      </c>
      <c r="U98" s="100">
        <v>7940.2125224290003</v>
      </c>
      <c r="V98" s="100">
        <v>61.998792499666671</v>
      </c>
      <c r="W98" s="100">
        <v>1252.7446747680001</v>
      </c>
      <c r="X98" s="120">
        <v>78.086959773000004</v>
      </c>
      <c r="Y98" s="120">
        <v>485.12766243333334</v>
      </c>
      <c r="Z98" s="120">
        <v>64.047588302000008</v>
      </c>
      <c r="AA98" s="120">
        <v>152.48097160133332</v>
      </c>
      <c r="AB98" s="120">
        <v>473.00149265833329</v>
      </c>
      <c r="AC98" s="100">
        <v>2483.1955483766665</v>
      </c>
      <c r="AD98" s="100">
        <v>3107.1230837009998</v>
      </c>
      <c r="AE98" s="120">
        <v>923.079777175</v>
      </c>
      <c r="AF98" s="120">
        <v>873.93535350266666</v>
      </c>
      <c r="AG98" s="120">
        <v>203.62819356366666</v>
      </c>
      <c r="AH98" s="120">
        <v>44.718952291666675</v>
      </c>
      <c r="AI98" s="120">
        <v>19.196350441666667</v>
      </c>
      <c r="AJ98" s="120">
        <v>38.186642403999997</v>
      </c>
      <c r="AK98" s="120">
        <v>864.94021371633335</v>
      </c>
      <c r="AL98" s="120">
        <v>139.43760060599999</v>
      </c>
      <c r="AM98" s="100">
        <v>1035.1504230836665</v>
      </c>
      <c r="AN98" s="100">
        <v>54417.735047469003</v>
      </c>
      <c r="AO98" s="100">
        <v>577.948329253</v>
      </c>
      <c r="AP98" s="100">
        <v>7718.7234486420002</v>
      </c>
      <c r="AQ98" s="120">
        <v>512.08033793100003</v>
      </c>
      <c r="AR98" s="120">
        <v>4701.1399369419996</v>
      </c>
      <c r="AS98" s="120">
        <v>233.30265772999999</v>
      </c>
      <c r="AT98" s="120">
        <v>87.665848582999999</v>
      </c>
      <c r="AU98" s="120">
        <v>2184.5346674560001</v>
      </c>
      <c r="AV98" s="100">
        <v>9585.4579869339996</v>
      </c>
      <c r="AW98" s="100">
        <v>23305.910959500998</v>
      </c>
      <c r="AX98" s="120">
        <v>7715.4518243520006</v>
      </c>
      <c r="AY98" s="120">
        <v>5130.0812043309998</v>
      </c>
      <c r="AZ98" s="120">
        <v>4007.8463871949998</v>
      </c>
      <c r="BA98" s="120">
        <v>137.78527486199999</v>
      </c>
      <c r="BB98" s="120">
        <v>71.414680997000005</v>
      </c>
      <c r="BC98" s="120">
        <v>298.48882679799999</v>
      </c>
      <c r="BD98" s="120">
        <v>4342.7141001220007</v>
      </c>
      <c r="BE98" s="120">
        <v>1602.128660844</v>
      </c>
      <c r="BF98" s="100">
        <v>13229.694323139</v>
      </c>
    </row>
    <row r="99" spans="1:58" x14ac:dyDescent="0.25">
      <c r="A99" s="37" t="s">
        <v>226</v>
      </c>
      <c r="B99" s="59">
        <v>7815.2052955930003</v>
      </c>
      <c r="C99" s="74">
        <v>59.964173916</v>
      </c>
      <c r="D99" s="74">
        <v>1168.3351054469999</v>
      </c>
      <c r="E99" s="60">
        <v>69.891384102000004</v>
      </c>
      <c r="F99" s="61">
        <v>457.18335269400001</v>
      </c>
      <c r="G99" s="61">
        <v>71.776130605000006</v>
      </c>
      <c r="H99" s="61">
        <v>122.682571061</v>
      </c>
      <c r="I99" s="62">
        <v>446.801666985</v>
      </c>
      <c r="J99" s="74">
        <v>2511.2523404479998</v>
      </c>
      <c r="K99" s="74">
        <v>2992.1713673110003</v>
      </c>
      <c r="L99" s="60">
        <v>867.57146407000005</v>
      </c>
      <c r="M99" s="61">
        <v>815.10073641300005</v>
      </c>
      <c r="N99" s="61">
        <v>164.730192278</v>
      </c>
      <c r="O99" s="61">
        <v>44.665037795000003</v>
      </c>
      <c r="P99" s="61">
        <v>18.919251816999999</v>
      </c>
      <c r="Q99" s="61">
        <v>30.792629988000002</v>
      </c>
      <c r="R99" s="61">
        <v>926.15965259300003</v>
      </c>
      <c r="S99" s="63">
        <v>124.232402357</v>
      </c>
      <c r="T99" s="162">
        <v>1083.4823084709999</v>
      </c>
      <c r="U99" s="52">
        <v>8221.062193679667</v>
      </c>
      <c r="V99" s="52">
        <v>69.30473090833334</v>
      </c>
      <c r="W99" s="52">
        <v>1254.4476430289999</v>
      </c>
      <c r="X99" s="121">
        <v>68.817612706333321</v>
      </c>
      <c r="Y99" s="121">
        <v>510.71721394799994</v>
      </c>
      <c r="Z99" s="121">
        <v>68.416388056666676</v>
      </c>
      <c r="AA99" s="121">
        <v>136.35074363866667</v>
      </c>
      <c r="AB99" s="121">
        <v>470.14568467933333</v>
      </c>
      <c r="AC99" s="52">
        <v>2504.2635253880003</v>
      </c>
      <c r="AD99" s="52">
        <v>3295.9380357933328</v>
      </c>
      <c r="AE99" s="121">
        <v>983.54368919366664</v>
      </c>
      <c r="AF99" s="121">
        <v>872.5556835343333</v>
      </c>
      <c r="AG99" s="121">
        <v>196.04609685599999</v>
      </c>
      <c r="AH99" s="121">
        <v>44.694869826999998</v>
      </c>
      <c r="AI99" s="121">
        <v>17.530771034999997</v>
      </c>
      <c r="AJ99" s="121">
        <v>34.091508385666664</v>
      </c>
      <c r="AK99" s="121">
        <v>1026.0789391573333</v>
      </c>
      <c r="AL99" s="121">
        <v>121.39647780433334</v>
      </c>
      <c r="AM99" s="52">
        <v>1097.108258561</v>
      </c>
      <c r="AN99" s="53">
        <v>55986.989770093009</v>
      </c>
      <c r="AO99" s="53">
        <v>627.126186545</v>
      </c>
      <c r="AP99" s="53">
        <v>7552.1175394170004</v>
      </c>
      <c r="AQ99" s="122">
        <v>506.01025723199996</v>
      </c>
      <c r="AR99" s="122">
        <v>4548.4033394600001</v>
      </c>
      <c r="AS99" s="122">
        <v>261.70245958700002</v>
      </c>
      <c r="AT99" s="122">
        <v>77.359825897999997</v>
      </c>
      <c r="AU99" s="122">
        <v>2158.6416572400003</v>
      </c>
      <c r="AV99" s="53">
        <v>9716.0222600640009</v>
      </c>
      <c r="AW99" s="53">
        <v>23883.274365789999</v>
      </c>
      <c r="AX99" s="122">
        <v>8242.1802234790011</v>
      </c>
      <c r="AY99" s="122">
        <v>4970.625542963</v>
      </c>
      <c r="AZ99" s="122">
        <v>3985.1350100079999</v>
      </c>
      <c r="BA99" s="122">
        <v>125.036396936</v>
      </c>
      <c r="BB99" s="122">
        <v>93.933525664000001</v>
      </c>
      <c r="BC99" s="122">
        <v>254.90047999199999</v>
      </c>
      <c r="BD99" s="122">
        <v>4762.7636780729999</v>
      </c>
      <c r="BE99" s="122">
        <v>1448.6995086749998</v>
      </c>
      <c r="BF99" s="53">
        <v>14208.449418276999</v>
      </c>
    </row>
    <row r="100" spans="1:58" x14ac:dyDescent="0.25">
      <c r="A100" s="37" t="s">
        <v>227</v>
      </c>
      <c r="B100" s="59">
        <v>7789.4916693690002</v>
      </c>
      <c r="C100" s="74">
        <v>62.990795861000002</v>
      </c>
      <c r="D100" s="74">
        <v>1207.4509042509999</v>
      </c>
      <c r="E100" s="60">
        <v>60.206035737000001</v>
      </c>
      <c r="F100" s="61">
        <v>498.23084678800001</v>
      </c>
      <c r="G100" s="61">
        <v>71.424390055999993</v>
      </c>
      <c r="H100" s="61">
        <v>154.880161324</v>
      </c>
      <c r="I100" s="62">
        <v>422.70947034599999</v>
      </c>
      <c r="J100" s="74">
        <v>2542.5279639330001</v>
      </c>
      <c r="K100" s="74">
        <v>2944.6760003200002</v>
      </c>
      <c r="L100" s="60">
        <v>842.51600658799998</v>
      </c>
      <c r="M100" s="61">
        <v>855.04596088300002</v>
      </c>
      <c r="N100" s="61">
        <v>177.12209230799999</v>
      </c>
      <c r="O100" s="61">
        <v>48.889422070000002</v>
      </c>
      <c r="P100" s="61">
        <v>16.041841616999999</v>
      </c>
      <c r="Q100" s="61">
        <v>29.257238046000001</v>
      </c>
      <c r="R100" s="61">
        <v>853.15867945100001</v>
      </c>
      <c r="S100" s="63">
        <v>122.644759357</v>
      </c>
      <c r="T100" s="162">
        <v>1031.8460050040001</v>
      </c>
      <c r="U100" s="52">
        <v>7965.6905096753326</v>
      </c>
      <c r="V100" s="52">
        <v>71.155776028999995</v>
      </c>
      <c r="W100" s="52">
        <v>1247.7492807400001</v>
      </c>
      <c r="X100" s="121">
        <v>70.85408953066667</v>
      </c>
      <c r="Y100" s="121">
        <v>507.14255224866673</v>
      </c>
      <c r="Z100" s="121">
        <v>77.998484265333332</v>
      </c>
      <c r="AA100" s="121">
        <v>135.50557920033333</v>
      </c>
      <c r="AB100" s="121">
        <v>456.24857549500001</v>
      </c>
      <c r="AC100" s="52">
        <v>2470.7489440069999</v>
      </c>
      <c r="AD100" s="52">
        <v>3103.9825475716671</v>
      </c>
      <c r="AE100" s="121">
        <v>894.92180444099995</v>
      </c>
      <c r="AF100" s="121">
        <v>857.81622082133345</v>
      </c>
      <c r="AG100" s="121">
        <v>195.38917402233335</v>
      </c>
      <c r="AH100" s="121">
        <v>46.964909834999993</v>
      </c>
      <c r="AI100" s="121">
        <v>19.927938026333337</v>
      </c>
      <c r="AJ100" s="121">
        <v>34.637560999999998</v>
      </c>
      <c r="AK100" s="121">
        <v>918.89567601866668</v>
      </c>
      <c r="AL100" s="121">
        <v>135.42926340700001</v>
      </c>
      <c r="AM100" s="52">
        <v>1072.0539613276667</v>
      </c>
      <c r="AN100" s="53">
        <v>55667.114856813998</v>
      </c>
      <c r="AO100" s="53">
        <v>663.00934020499994</v>
      </c>
      <c r="AP100" s="53">
        <v>7557.1750003099987</v>
      </c>
      <c r="AQ100" s="122">
        <v>489.011325575</v>
      </c>
      <c r="AR100" s="122">
        <v>4367.5222464039998</v>
      </c>
      <c r="AS100" s="122">
        <v>290.00047832900003</v>
      </c>
      <c r="AT100" s="122">
        <v>120.18195625199999</v>
      </c>
      <c r="AU100" s="122">
        <v>2290.45899375</v>
      </c>
      <c r="AV100" s="53">
        <v>9703.2242326770011</v>
      </c>
      <c r="AW100" s="53">
        <v>23507.577842887</v>
      </c>
      <c r="AX100" s="122">
        <v>7908.6945539570006</v>
      </c>
      <c r="AY100" s="122">
        <v>4803.1283040689996</v>
      </c>
      <c r="AZ100" s="122">
        <v>4481.485763877</v>
      </c>
      <c r="BA100" s="122">
        <v>174.29858073</v>
      </c>
      <c r="BB100" s="122">
        <v>78.364888637999996</v>
      </c>
      <c r="BC100" s="122">
        <v>267.65116681699999</v>
      </c>
      <c r="BD100" s="122">
        <v>3976.575818794</v>
      </c>
      <c r="BE100" s="122">
        <v>1817.378766005</v>
      </c>
      <c r="BF100" s="53">
        <v>14236.128440734999</v>
      </c>
    </row>
    <row r="101" spans="1:58" x14ac:dyDescent="0.25">
      <c r="A101" s="37" t="s">
        <v>228</v>
      </c>
      <c r="B101" s="59">
        <v>7900.1352215159995</v>
      </c>
      <c r="C101" s="74">
        <v>54.767908495</v>
      </c>
      <c r="D101" s="74">
        <v>1250.9068041519999</v>
      </c>
      <c r="E101" s="60">
        <v>71.031578870999994</v>
      </c>
      <c r="F101" s="61">
        <v>523.94462565399999</v>
      </c>
      <c r="G101" s="61">
        <v>100.092640097</v>
      </c>
      <c r="H101" s="61">
        <v>120.03372700200001</v>
      </c>
      <c r="I101" s="62">
        <v>435.804232528</v>
      </c>
      <c r="J101" s="74">
        <v>2617.328844007</v>
      </c>
      <c r="K101" s="74">
        <v>3121.3952263789997</v>
      </c>
      <c r="L101" s="60">
        <v>902.453626353</v>
      </c>
      <c r="M101" s="61">
        <v>846.97690775399997</v>
      </c>
      <c r="N101" s="61">
        <v>163.26456200999999</v>
      </c>
      <c r="O101" s="61">
        <v>44.141435090999998</v>
      </c>
      <c r="P101" s="61">
        <v>20.909100833</v>
      </c>
      <c r="Q101" s="61">
        <v>28.59281914</v>
      </c>
      <c r="R101" s="61">
        <v>1020.8131843</v>
      </c>
      <c r="S101" s="63">
        <v>94.243590897999994</v>
      </c>
      <c r="T101" s="162">
        <v>855.73643848300003</v>
      </c>
      <c r="U101" s="52">
        <v>8021.1450018203332</v>
      </c>
      <c r="V101" s="52">
        <v>52.28895579066667</v>
      </c>
      <c r="W101" s="52">
        <v>1282.5833499290002</v>
      </c>
      <c r="X101" s="121">
        <v>68.641410870333331</v>
      </c>
      <c r="Y101" s="121">
        <v>545.71887818233324</v>
      </c>
      <c r="Z101" s="121">
        <v>87.755624223666658</v>
      </c>
      <c r="AA101" s="121">
        <v>135.34242203899998</v>
      </c>
      <c r="AB101" s="121">
        <v>445.12501461366674</v>
      </c>
      <c r="AC101" s="52">
        <v>2517.6749233713331</v>
      </c>
      <c r="AD101" s="52">
        <v>3114.6456431250003</v>
      </c>
      <c r="AE101" s="121">
        <v>895.04451474899997</v>
      </c>
      <c r="AF101" s="121">
        <v>869.31164074600008</v>
      </c>
      <c r="AG101" s="121">
        <v>195.34056942800001</v>
      </c>
      <c r="AH101" s="121">
        <v>47.034664737333337</v>
      </c>
      <c r="AI101" s="121">
        <v>22.931931928333331</v>
      </c>
      <c r="AJ101" s="121">
        <v>32.095065168333328</v>
      </c>
      <c r="AK101" s="121">
        <v>877.31231677266669</v>
      </c>
      <c r="AL101" s="121">
        <v>175.57493959533335</v>
      </c>
      <c r="AM101" s="52">
        <v>1053.9521296043333</v>
      </c>
      <c r="AN101" s="53">
        <v>55585.618920106004</v>
      </c>
      <c r="AO101" s="53">
        <v>465.00756566199999</v>
      </c>
      <c r="AP101" s="53">
        <v>7379.2608958130004</v>
      </c>
      <c r="AQ101" s="122">
        <v>503.84377967299997</v>
      </c>
      <c r="AR101" s="122">
        <v>4295.8548943349997</v>
      </c>
      <c r="AS101" s="122">
        <v>325.88876348700001</v>
      </c>
      <c r="AT101" s="122">
        <v>97.294403786000004</v>
      </c>
      <c r="AU101" s="122">
        <v>2156.3790545319998</v>
      </c>
      <c r="AV101" s="53">
        <v>9810.4087329249996</v>
      </c>
      <c r="AW101" s="53">
        <v>23727.220072889995</v>
      </c>
      <c r="AX101" s="122">
        <v>7434.4201634729998</v>
      </c>
      <c r="AY101" s="122">
        <v>4771.6128604750002</v>
      </c>
      <c r="AZ101" s="122">
        <v>4600.3903781730005</v>
      </c>
      <c r="BA101" s="122">
        <v>127.367366417</v>
      </c>
      <c r="BB101" s="122">
        <v>89.622583685999999</v>
      </c>
      <c r="BC101" s="122">
        <v>216.21453005399999</v>
      </c>
      <c r="BD101" s="122">
        <v>4079.9871512719997</v>
      </c>
      <c r="BE101" s="122">
        <v>2407.6050393400001</v>
      </c>
      <c r="BF101" s="53">
        <v>14203.721652815999</v>
      </c>
    </row>
    <row r="102" spans="1:58" x14ac:dyDescent="0.25">
      <c r="A102" s="37" t="s">
        <v>229</v>
      </c>
      <c r="B102" s="59">
        <v>7868.0090442720002</v>
      </c>
      <c r="C102" s="74">
        <v>58.125922586999998</v>
      </c>
      <c r="D102" s="74">
        <v>1270.83932931</v>
      </c>
      <c r="E102" s="60">
        <v>71.548822185000006</v>
      </c>
      <c r="F102" s="61">
        <v>576.029642319</v>
      </c>
      <c r="G102" s="61">
        <v>86.958339307000003</v>
      </c>
      <c r="H102" s="61">
        <v>110.84799296200001</v>
      </c>
      <c r="I102" s="62">
        <v>425.45453253699998</v>
      </c>
      <c r="J102" s="74">
        <v>2587.483855641</v>
      </c>
      <c r="K102" s="74">
        <v>2892.9124005190001</v>
      </c>
      <c r="L102" s="60">
        <v>911.45528217799995</v>
      </c>
      <c r="M102" s="61">
        <v>843.53932319299997</v>
      </c>
      <c r="N102" s="61">
        <v>157.44929389699999</v>
      </c>
      <c r="O102" s="61">
        <v>47.970424541</v>
      </c>
      <c r="P102" s="61">
        <v>24.654122572999999</v>
      </c>
      <c r="Q102" s="61">
        <v>23.425224200999999</v>
      </c>
      <c r="R102" s="61">
        <v>780.58346313100003</v>
      </c>
      <c r="S102" s="63">
        <v>103.835266805</v>
      </c>
      <c r="T102" s="162">
        <v>1058.6475362149999</v>
      </c>
      <c r="U102" s="52">
        <v>8005.2963500066662</v>
      </c>
      <c r="V102" s="52">
        <v>48.096731269999999</v>
      </c>
      <c r="W102" s="52">
        <v>1284.73854235</v>
      </c>
      <c r="X102" s="121">
        <v>75.327112996333327</v>
      </c>
      <c r="Y102" s="121">
        <v>581.85578286500004</v>
      </c>
      <c r="Z102" s="121">
        <v>88.179168412666669</v>
      </c>
      <c r="AA102" s="121">
        <v>115.01866335066667</v>
      </c>
      <c r="AB102" s="121">
        <v>424.35781472533336</v>
      </c>
      <c r="AC102" s="52">
        <v>2572.3932142493336</v>
      </c>
      <c r="AD102" s="52">
        <v>3070.9577216076664</v>
      </c>
      <c r="AE102" s="121">
        <v>937.51541067200003</v>
      </c>
      <c r="AF102" s="121">
        <v>878.10955300066655</v>
      </c>
      <c r="AG102" s="121">
        <v>188.55196906266667</v>
      </c>
      <c r="AH102" s="120">
        <v>47.334719486000004</v>
      </c>
      <c r="AI102" s="120">
        <v>23.626711092333334</v>
      </c>
      <c r="AJ102" s="120">
        <v>27.465927404000002</v>
      </c>
      <c r="AK102" s="120">
        <v>848.84629935866667</v>
      </c>
      <c r="AL102" s="120">
        <v>119.50713153133331</v>
      </c>
      <c r="AM102" s="100">
        <v>1029.1101405296668</v>
      </c>
      <c r="AN102" s="100">
        <v>55910.895205331006</v>
      </c>
      <c r="AO102" s="100">
        <v>468.45271410499998</v>
      </c>
      <c r="AP102" s="100">
        <v>7969.5850390579999</v>
      </c>
      <c r="AQ102" s="120">
        <v>481.29291408400002</v>
      </c>
      <c r="AR102" s="120">
        <v>4970.2209101970002</v>
      </c>
      <c r="AS102" s="120">
        <v>373.089084759</v>
      </c>
      <c r="AT102" s="120">
        <v>103.466009421</v>
      </c>
      <c r="AU102" s="120">
        <v>2041.5161205970003</v>
      </c>
      <c r="AV102" s="100">
        <v>10103.013795222001</v>
      </c>
      <c r="AW102" s="100">
        <v>22461.411107836997</v>
      </c>
      <c r="AX102" s="120">
        <v>7510.7787488539998</v>
      </c>
      <c r="AY102" s="120">
        <v>4585.4424090310004</v>
      </c>
      <c r="AZ102" s="120">
        <v>4364.0730435730002</v>
      </c>
      <c r="BA102" s="120">
        <v>193.32361645999998</v>
      </c>
      <c r="BB102" s="120">
        <v>104.94699709</v>
      </c>
      <c r="BC102" s="120">
        <v>210.83962711199999</v>
      </c>
      <c r="BD102" s="120">
        <v>3594.588848419</v>
      </c>
      <c r="BE102" s="120">
        <v>1897.4178172979998</v>
      </c>
      <c r="BF102" s="100">
        <v>14908.432549108999</v>
      </c>
    </row>
    <row r="103" spans="1:58" x14ac:dyDescent="0.25">
      <c r="A103" s="37" t="s">
        <v>230</v>
      </c>
      <c r="B103" s="59">
        <v>7924.8851682050008</v>
      </c>
      <c r="C103" s="74">
        <v>52.823784666999998</v>
      </c>
      <c r="D103" s="74">
        <v>1246.9698000180001</v>
      </c>
      <c r="E103" s="60">
        <v>62.136537871000002</v>
      </c>
      <c r="F103" s="61">
        <v>567.26112541400005</v>
      </c>
      <c r="G103" s="61">
        <v>87.217060915000005</v>
      </c>
      <c r="H103" s="61">
        <v>104.192193577</v>
      </c>
      <c r="I103" s="62">
        <v>426.16288224099998</v>
      </c>
      <c r="J103" s="74">
        <v>2835.7062460359998</v>
      </c>
      <c r="K103" s="74">
        <v>2938.3179976040005</v>
      </c>
      <c r="L103" s="60">
        <v>884.33389061399998</v>
      </c>
      <c r="M103" s="61">
        <v>869.537233947</v>
      </c>
      <c r="N103" s="61">
        <v>167.04999815900001</v>
      </c>
      <c r="O103" s="61">
        <v>31.608867713999999</v>
      </c>
      <c r="P103" s="61">
        <v>21.462811411000001</v>
      </c>
      <c r="Q103" s="61">
        <v>37.120211871999999</v>
      </c>
      <c r="R103" s="61">
        <v>814.60393130299997</v>
      </c>
      <c r="S103" s="63">
        <v>112.601052584</v>
      </c>
      <c r="T103" s="162">
        <v>851.06733987999996</v>
      </c>
      <c r="U103" s="52">
        <v>8134.9760867446666</v>
      </c>
      <c r="V103" s="52">
        <v>56.638441401666661</v>
      </c>
      <c r="W103" s="52">
        <v>1279.2009533743333</v>
      </c>
      <c r="X103" s="121">
        <v>70.199608691333324</v>
      </c>
      <c r="Y103" s="121">
        <v>594.46353738699997</v>
      </c>
      <c r="Z103" s="121">
        <v>85.029938695000013</v>
      </c>
      <c r="AA103" s="121">
        <v>97.208463517999988</v>
      </c>
      <c r="AB103" s="121">
        <v>432.29940508300001</v>
      </c>
      <c r="AC103" s="52">
        <v>2750.0580564983334</v>
      </c>
      <c r="AD103" s="52">
        <v>3027.4485370566672</v>
      </c>
      <c r="AE103" s="121">
        <v>907.24048030266658</v>
      </c>
      <c r="AF103" s="121">
        <v>898.56327227833333</v>
      </c>
      <c r="AG103" s="121">
        <v>170.99070572700001</v>
      </c>
      <c r="AH103" s="121">
        <v>33.268149406333329</v>
      </c>
      <c r="AI103" s="121">
        <v>21.935111722666665</v>
      </c>
      <c r="AJ103" s="121">
        <v>35.689962081666664</v>
      </c>
      <c r="AK103" s="121">
        <v>824.68855771200003</v>
      </c>
      <c r="AL103" s="121">
        <v>135.07229782599998</v>
      </c>
      <c r="AM103" s="52">
        <v>1021.6300984136668</v>
      </c>
      <c r="AN103" s="53">
        <v>55464.827910471999</v>
      </c>
      <c r="AO103" s="53">
        <v>499.82215106899997</v>
      </c>
      <c r="AP103" s="53">
        <v>8201.2184377499998</v>
      </c>
      <c r="AQ103" s="122">
        <v>383.68050260799998</v>
      </c>
      <c r="AR103" s="122">
        <v>5352.536615555</v>
      </c>
      <c r="AS103" s="122">
        <v>315.394896448</v>
      </c>
      <c r="AT103" s="122">
        <v>103.01960544599999</v>
      </c>
      <c r="AU103" s="122">
        <v>2046.5868176929998</v>
      </c>
      <c r="AV103" s="53">
        <v>9978.2207739819987</v>
      </c>
      <c r="AW103" s="53">
        <v>22326.932668945999</v>
      </c>
      <c r="AX103" s="122">
        <v>7041.2513581579997</v>
      </c>
      <c r="AY103" s="122">
        <v>4771.151274158</v>
      </c>
      <c r="AZ103" s="122">
        <v>4082.1366458909997</v>
      </c>
      <c r="BA103" s="122">
        <v>208.90070958799998</v>
      </c>
      <c r="BB103" s="122">
        <v>148.79325832999999</v>
      </c>
      <c r="BC103" s="122">
        <v>295.388306199</v>
      </c>
      <c r="BD103" s="122">
        <v>3714.2428881679998</v>
      </c>
      <c r="BE103" s="122">
        <v>2065.0682284539998</v>
      </c>
      <c r="BF103" s="53">
        <v>14458.633878725001</v>
      </c>
    </row>
    <row r="104" spans="1:58" x14ac:dyDescent="0.25">
      <c r="A104" s="37" t="s">
        <v>231</v>
      </c>
      <c r="B104" s="59">
        <v>7493.0541003060007</v>
      </c>
      <c r="C104" s="74">
        <v>58.171204324999998</v>
      </c>
      <c r="D104" s="74">
        <v>1217.7346620200001</v>
      </c>
      <c r="E104" s="60">
        <v>56.658264467999999</v>
      </c>
      <c r="F104" s="61">
        <v>506.37299366500002</v>
      </c>
      <c r="G104" s="61">
        <v>94.239141153999995</v>
      </c>
      <c r="H104" s="61">
        <v>127.051149815</v>
      </c>
      <c r="I104" s="62">
        <v>433.41311291800002</v>
      </c>
      <c r="J104" s="74">
        <v>2539.7382563579999</v>
      </c>
      <c r="K104" s="74">
        <v>2826.8666294880004</v>
      </c>
      <c r="L104" s="60">
        <v>849.90082409700005</v>
      </c>
      <c r="M104" s="61">
        <v>868.23204506699994</v>
      </c>
      <c r="N104" s="61">
        <v>147.415124607</v>
      </c>
      <c r="O104" s="61">
        <v>32.048938692</v>
      </c>
      <c r="P104" s="61">
        <v>20.984424143999998</v>
      </c>
      <c r="Q104" s="61">
        <v>36.047366249</v>
      </c>
      <c r="R104" s="61">
        <v>790.57690129299999</v>
      </c>
      <c r="S104" s="63">
        <v>81.661005338999999</v>
      </c>
      <c r="T104" s="162">
        <v>850.54334811499996</v>
      </c>
      <c r="U104" s="52">
        <v>7939.4554778286665</v>
      </c>
      <c r="V104" s="52">
        <v>60.174547926666669</v>
      </c>
      <c r="W104" s="52">
        <v>1281.3310282026666</v>
      </c>
      <c r="X104" s="121">
        <v>57.819069730333332</v>
      </c>
      <c r="Y104" s="121">
        <v>580.76755844799993</v>
      </c>
      <c r="Z104" s="121">
        <v>80.186385804666671</v>
      </c>
      <c r="AA104" s="121">
        <v>119.28680140766666</v>
      </c>
      <c r="AB104" s="121">
        <v>443.27121281199999</v>
      </c>
      <c r="AC104" s="52">
        <v>2598.2081760996666</v>
      </c>
      <c r="AD104" s="52">
        <v>2958.7803524656665</v>
      </c>
      <c r="AE104" s="121">
        <v>888.36929273066664</v>
      </c>
      <c r="AF104" s="121">
        <v>881.32098986433323</v>
      </c>
      <c r="AG104" s="121">
        <v>180.56692418133332</v>
      </c>
      <c r="AH104" s="121">
        <v>27.702117711333333</v>
      </c>
      <c r="AI104" s="121">
        <v>21.974240716000001</v>
      </c>
      <c r="AJ104" s="121">
        <v>35.695705918999998</v>
      </c>
      <c r="AK104" s="121">
        <v>795.20788575966674</v>
      </c>
      <c r="AL104" s="121">
        <v>127.94319558333332</v>
      </c>
      <c r="AM104" s="52">
        <v>1040.9613731340003</v>
      </c>
      <c r="AN104" s="53">
        <v>55103.115199446998</v>
      </c>
      <c r="AO104" s="53">
        <v>451.92724854000005</v>
      </c>
      <c r="AP104" s="53">
        <v>7980.4249252090003</v>
      </c>
      <c r="AQ104" s="122">
        <v>339.31562775399999</v>
      </c>
      <c r="AR104" s="122">
        <v>5382.1801406920004</v>
      </c>
      <c r="AS104" s="122">
        <v>255.79927404</v>
      </c>
      <c r="AT104" s="122">
        <v>101.67764867400001</v>
      </c>
      <c r="AU104" s="122">
        <v>1901.4522340489998</v>
      </c>
      <c r="AV104" s="53">
        <v>9727.3590752220007</v>
      </c>
      <c r="AW104" s="53">
        <v>22308.563497039999</v>
      </c>
      <c r="AX104" s="122">
        <v>6960.4837843710002</v>
      </c>
      <c r="AY104" s="122">
        <v>4841.101705653</v>
      </c>
      <c r="AZ104" s="122">
        <v>4227.3061397910005</v>
      </c>
      <c r="BA104" s="122">
        <v>172.04592085400003</v>
      </c>
      <c r="BB104" s="122">
        <v>155.89154599599999</v>
      </c>
      <c r="BC104" s="122">
        <v>232.42167810000001</v>
      </c>
      <c r="BD104" s="122">
        <v>3588.9493440290003</v>
      </c>
      <c r="BE104" s="122">
        <v>2130.3633782460001</v>
      </c>
      <c r="BF104" s="53">
        <v>14634.840453436</v>
      </c>
    </row>
    <row r="105" spans="1:58" x14ac:dyDescent="0.25">
      <c r="A105" s="37" t="s">
        <v>232</v>
      </c>
      <c r="B105" s="59">
        <v>7660.976789753</v>
      </c>
      <c r="C105" s="74">
        <v>43.596968025000002</v>
      </c>
      <c r="D105" s="74">
        <v>1224.518376086</v>
      </c>
      <c r="E105" s="60">
        <v>51.794605904999997</v>
      </c>
      <c r="F105" s="61">
        <v>491.361668812</v>
      </c>
      <c r="G105" s="61">
        <v>93.004470198000007</v>
      </c>
      <c r="H105" s="61">
        <v>132.41972583500001</v>
      </c>
      <c r="I105" s="62">
        <v>455.93790533599997</v>
      </c>
      <c r="J105" s="74">
        <v>2773.4223531349999</v>
      </c>
      <c r="K105" s="74">
        <v>2707.2628885900003</v>
      </c>
      <c r="L105" s="60">
        <v>751.80748763300005</v>
      </c>
      <c r="M105" s="61">
        <v>911.16795603000003</v>
      </c>
      <c r="N105" s="61">
        <v>137.30539438900001</v>
      </c>
      <c r="O105" s="61">
        <v>26.988771101000001</v>
      </c>
      <c r="P105" s="61">
        <v>12.232320715</v>
      </c>
      <c r="Q105" s="61">
        <v>29.626585549000001</v>
      </c>
      <c r="R105" s="61">
        <v>722.47918415900006</v>
      </c>
      <c r="S105" s="63">
        <v>115.655189014</v>
      </c>
      <c r="T105" s="162">
        <v>912.17620391699995</v>
      </c>
      <c r="U105" s="52">
        <v>7799.584560373999</v>
      </c>
      <c r="V105" s="52">
        <v>53.775263339333328</v>
      </c>
      <c r="W105" s="52">
        <v>1237.3249033873333</v>
      </c>
      <c r="X105" s="121">
        <v>58.118734809999999</v>
      </c>
      <c r="Y105" s="121">
        <v>523.57144830200002</v>
      </c>
      <c r="Z105" s="121">
        <v>92.45014401166668</v>
      </c>
      <c r="AA105" s="121">
        <v>132.43595882233333</v>
      </c>
      <c r="AB105" s="121">
        <v>430.74861744133335</v>
      </c>
      <c r="AC105" s="52">
        <v>2589.9746048076668</v>
      </c>
      <c r="AD105" s="52">
        <v>2825.4688960633334</v>
      </c>
      <c r="AE105" s="121">
        <v>821.42084727033341</v>
      </c>
      <c r="AF105" s="121">
        <v>904.42710067866665</v>
      </c>
      <c r="AG105" s="121">
        <v>153.78734352766668</v>
      </c>
      <c r="AH105" s="121">
        <v>27.551128026666664</v>
      </c>
      <c r="AI105" s="121">
        <v>20.936685502333333</v>
      </c>
      <c r="AJ105" s="121">
        <v>32.424097312333338</v>
      </c>
      <c r="AK105" s="121">
        <v>748.45679533666669</v>
      </c>
      <c r="AL105" s="121">
        <v>116.46489840866667</v>
      </c>
      <c r="AM105" s="52">
        <v>1093.0408927763335</v>
      </c>
      <c r="AN105" s="53">
        <v>55071.854946478001</v>
      </c>
      <c r="AO105" s="53">
        <v>427.35929772299994</v>
      </c>
      <c r="AP105" s="53">
        <v>7357.7825258470002</v>
      </c>
      <c r="AQ105" s="122">
        <v>314.11940269199999</v>
      </c>
      <c r="AR105" s="122">
        <v>4727.7550358280005</v>
      </c>
      <c r="AS105" s="122">
        <v>304.00093405199999</v>
      </c>
      <c r="AT105" s="122">
        <v>78.079767376000007</v>
      </c>
      <c r="AU105" s="122">
        <v>1933.8273858990001</v>
      </c>
      <c r="AV105" s="53">
        <v>9986.9528905110001</v>
      </c>
      <c r="AW105" s="53">
        <v>20885.805497675003</v>
      </c>
      <c r="AX105" s="122">
        <v>6286.0220226599995</v>
      </c>
      <c r="AY105" s="122">
        <v>4824.8971776039998</v>
      </c>
      <c r="AZ105" s="122">
        <v>3957.2388933950001</v>
      </c>
      <c r="BA105" s="122">
        <v>119.81892991800001</v>
      </c>
      <c r="BB105" s="122">
        <v>102.12192763600001</v>
      </c>
      <c r="BC105" s="122">
        <v>204.364035626</v>
      </c>
      <c r="BD105" s="122">
        <v>3388.5853651360003</v>
      </c>
      <c r="BE105" s="122">
        <v>2002.7571456999999</v>
      </c>
      <c r="BF105" s="53">
        <v>16413.954734722</v>
      </c>
    </row>
    <row r="106" spans="1:58" x14ac:dyDescent="0.25">
      <c r="A106" s="98" t="s">
        <v>233</v>
      </c>
      <c r="B106" s="99">
        <v>7861.4791361720008</v>
      </c>
      <c r="C106" s="100">
        <v>32.884947339</v>
      </c>
      <c r="D106" s="100">
        <v>1233.4103232790001</v>
      </c>
      <c r="E106" s="101">
        <v>56.069919454999997</v>
      </c>
      <c r="F106" s="102">
        <v>494.61648211599999</v>
      </c>
      <c r="G106" s="102">
        <v>115.55731674800001</v>
      </c>
      <c r="H106" s="102">
        <v>105.38366593799999</v>
      </c>
      <c r="I106" s="103">
        <v>461.78293902199999</v>
      </c>
      <c r="J106" s="100">
        <v>2812.8902729470001</v>
      </c>
      <c r="K106" s="100">
        <v>2767.9056613350003</v>
      </c>
      <c r="L106" s="101">
        <v>762.95395244099996</v>
      </c>
      <c r="M106" s="102">
        <v>906.57571681499996</v>
      </c>
      <c r="N106" s="102">
        <v>171.41304647699999</v>
      </c>
      <c r="O106" s="102">
        <v>22.650769728</v>
      </c>
      <c r="P106" s="102">
        <v>19.771434592999999</v>
      </c>
      <c r="Q106" s="102">
        <v>29.743040772000001</v>
      </c>
      <c r="R106" s="102">
        <v>749.31848993200003</v>
      </c>
      <c r="S106" s="104">
        <v>105.479210577</v>
      </c>
      <c r="T106" s="163">
        <v>1014.3879312719999</v>
      </c>
      <c r="U106" s="100">
        <v>8001.8005433733333</v>
      </c>
      <c r="V106" s="100">
        <v>49.04456381</v>
      </c>
      <c r="W106" s="100">
        <v>1224.2726156223332</v>
      </c>
      <c r="X106" s="120">
        <v>54.393468672000004</v>
      </c>
      <c r="Y106" s="120">
        <v>507.033821085</v>
      </c>
      <c r="Z106" s="120">
        <v>96.342961569333326</v>
      </c>
      <c r="AA106" s="120">
        <v>117.61630237266667</v>
      </c>
      <c r="AB106" s="120">
        <v>448.88606192333327</v>
      </c>
      <c r="AC106" s="100">
        <v>2801.8170663300002</v>
      </c>
      <c r="AD106" s="100">
        <v>2880.8157454109996</v>
      </c>
      <c r="AE106" s="120">
        <v>790.6547560009999</v>
      </c>
      <c r="AF106" s="120">
        <v>933.7830973209999</v>
      </c>
      <c r="AG106" s="120">
        <v>208.215273325</v>
      </c>
      <c r="AH106" s="120">
        <v>24.269930771000002</v>
      </c>
      <c r="AI106" s="120">
        <v>18.121955641666666</v>
      </c>
      <c r="AJ106" s="120">
        <v>31.142581608</v>
      </c>
      <c r="AK106" s="120">
        <v>753.68298223033332</v>
      </c>
      <c r="AL106" s="120">
        <v>120.945168513</v>
      </c>
      <c r="AM106" s="100">
        <v>1045.8505521999998</v>
      </c>
      <c r="AN106" s="100">
        <v>57970.978456629004</v>
      </c>
      <c r="AO106" s="100">
        <v>438.46244599000005</v>
      </c>
      <c r="AP106" s="100">
        <v>7257.9848558310005</v>
      </c>
      <c r="AQ106" s="120">
        <v>329.12779239700001</v>
      </c>
      <c r="AR106" s="120">
        <v>4683.5781001639998</v>
      </c>
      <c r="AS106" s="120">
        <v>212.830489798</v>
      </c>
      <c r="AT106" s="120">
        <v>66.693167993999992</v>
      </c>
      <c r="AU106" s="120">
        <v>1965.7553054780001</v>
      </c>
      <c r="AV106" s="100">
        <v>10836.490315622999</v>
      </c>
      <c r="AW106" s="100">
        <v>22326.908917841003</v>
      </c>
      <c r="AX106" s="120">
        <v>6466.4283758800011</v>
      </c>
      <c r="AY106" s="120">
        <v>5158.721082563</v>
      </c>
      <c r="AZ106" s="120">
        <v>4674.956679545</v>
      </c>
      <c r="BA106" s="120">
        <v>96.087907344000001</v>
      </c>
      <c r="BB106" s="120">
        <v>74.383110353999996</v>
      </c>
      <c r="BC106" s="120">
        <v>157.582719725</v>
      </c>
      <c r="BD106" s="120">
        <v>3633.7660788220001</v>
      </c>
      <c r="BE106" s="120">
        <v>2064.9829636080003</v>
      </c>
      <c r="BF106" s="100">
        <v>17111.131921344</v>
      </c>
    </row>
    <row r="107" spans="1:58" x14ac:dyDescent="0.25">
      <c r="A107" s="37" t="s">
        <v>234</v>
      </c>
      <c r="B107" s="59">
        <v>7428.4900714559999</v>
      </c>
      <c r="C107" s="74">
        <v>40.479295000999997</v>
      </c>
      <c r="D107" s="74">
        <v>1114.0191742940001</v>
      </c>
      <c r="E107" s="60">
        <v>68.630885586999995</v>
      </c>
      <c r="F107" s="61">
        <v>464.331963605</v>
      </c>
      <c r="G107" s="61">
        <v>80.012735382000002</v>
      </c>
      <c r="H107" s="61">
        <v>91.136457131</v>
      </c>
      <c r="I107" s="62">
        <v>409.90713258900001</v>
      </c>
      <c r="J107" s="74">
        <v>2542.7249979039998</v>
      </c>
      <c r="K107" s="74">
        <v>2870.378102962</v>
      </c>
      <c r="L107" s="60">
        <v>835.60654359600005</v>
      </c>
      <c r="M107" s="61">
        <v>904.42341600199995</v>
      </c>
      <c r="N107" s="61">
        <v>169.25420775000001</v>
      </c>
      <c r="O107" s="61">
        <v>11.123721747999999</v>
      </c>
      <c r="P107" s="61">
        <v>24.003820614999999</v>
      </c>
      <c r="Q107" s="61">
        <v>24.450546006</v>
      </c>
      <c r="R107" s="61">
        <v>799.28724739799998</v>
      </c>
      <c r="S107" s="63">
        <v>102.228599847</v>
      </c>
      <c r="T107" s="162">
        <v>860.88850129499997</v>
      </c>
      <c r="U107" s="52">
        <v>7611.1023466313336</v>
      </c>
      <c r="V107" s="52">
        <v>40.183940276666668</v>
      </c>
      <c r="W107" s="52">
        <v>1134.7999730666668</v>
      </c>
      <c r="X107" s="121">
        <v>60.613813923000002</v>
      </c>
      <c r="Y107" s="121">
        <v>490.32744285533335</v>
      </c>
      <c r="Z107" s="121">
        <v>81.921921459000004</v>
      </c>
      <c r="AA107" s="121">
        <v>94.618088601999986</v>
      </c>
      <c r="AB107" s="121">
        <v>407.31870622733328</v>
      </c>
      <c r="AC107" s="52">
        <v>2512.5447008659999</v>
      </c>
      <c r="AD107" s="52">
        <v>2945.2817165786669</v>
      </c>
      <c r="AE107" s="121">
        <v>827.74209927233335</v>
      </c>
      <c r="AF107" s="121">
        <v>952.33252729200001</v>
      </c>
      <c r="AG107" s="121">
        <v>208.51972118566667</v>
      </c>
      <c r="AH107" s="121">
        <v>11.845081953999999</v>
      </c>
      <c r="AI107" s="121">
        <v>25.199324778999998</v>
      </c>
      <c r="AJ107" s="121">
        <v>25.352747949333335</v>
      </c>
      <c r="AK107" s="121">
        <v>794.03531875633325</v>
      </c>
      <c r="AL107" s="121">
        <v>100.25489539</v>
      </c>
      <c r="AM107" s="52">
        <v>978.29201584333339</v>
      </c>
      <c r="AN107" s="53">
        <v>55885.788745575999</v>
      </c>
      <c r="AO107" s="53">
        <v>441.43436375299996</v>
      </c>
      <c r="AP107" s="53">
        <v>7249.4307384160002</v>
      </c>
      <c r="AQ107" s="122">
        <v>340.15381965899996</v>
      </c>
      <c r="AR107" s="122">
        <v>4926.6584100489999</v>
      </c>
      <c r="AS107" s="122">
        <v>164.026781263</v>
      </c>
      <c r="AT107" s="122">
        <v>107.65150259600001</v>
      </c>
      <c r="AU107" s="122">
        <v>1710.9402248490001</v>
      </c>
      <c r="AV107" s="53">
        <v>9631.4534730140003</v>
      </c>
      <c r="AW107" s="53">
        <v>22004.441497282001</v>
      </c>
      <c r="AX107" s="122">
        <v>6430.1735518879996</v>
      </c>
      <c r="AY107" s="122">
        <v>5122.1596465050006</v>
      </c>
      <c r="AZ107" s="122">
        <v>4234.2972270749997</v>
      </c>
      <c r="BA107" s="122">
        <v>82.562222413000001</v>
      </c>
      <c r="BB107" s="122">
        <v>82.434394565999995</v>
      </c>
      <c r="BC107" s="122">
        <v>146.577866755</v>
      </c>
      <c r="BD107" s="122">
        <v>3663.6023017669995</v>
      </c>
      <c r="BE107" s="122">
        <v>2242.6342863129998</v>
      </c>
      <c r="BF107" s="53">
        <v>16559.028673110999</v>
      </c>
    </row>
    <row r="108" spans="1:58" x14ac:dyDescent="0.25">
      <c r="A108" s="37" t="s">
        <v>235</v>
      </c>
      <c r="B108" s="59">
        <v>7386.0548644150003</v>
      </c>
      <c r="C108" s="74">
        <v>44.890062</v>
      </c>
      <c r="D108" s="74">
        <v>1110.9885165560001</v>
      </c>
      <c r="E108" s="60">
        <v>58.829970351999997</v>
      </c>
      <c r="F108" s="61">
        <v>463.803746155</v>
      </c>
      <c r="G108" s="61">
        <v>87.385970862999997</v>
      </c>
      <c r="H108" s="61">
        <v>111.777219872</v>
      </c>
      <c r="I108" s="62">
        <v>389.191609314</v>
      </c>
      <c r="J108" s="74">
        <v>2615.8650495239999</v>
      </c>
      <c r="K108" s="74">
        <v>2720.5802033149998</v>
      </c>
      <c r="L108" s="60">
        <v>784.03312163999999</v>
      </c>
      <c r="M108" s="61">
        <v>874.40836498299996</v>
      </c>
      <c r="N108" s="61">
        <v>144.851394709</v>
      </c>
      <c r="O108" s="61">
        <v>11.139310570999999</v>
      </c>
      <c r="P108" s="61">
        <v>22.662735301000001</v>
      </c>
      <c r="Q108" s="61">
        <v>25.464748025999999</v>
      </c>
      <c r="R108" s="61">
        <v>783.07914731599999</v>
      </c>
      <c r="S108" s="63">
        <v>74.941380769000006</v>
      </c>
      <c r="T108" s="162">
        <v>893.73103302000004</v>
      </c>
      <c r="U108" s="52">
        <v>7510.4272441216672</v>
      </c>
      <c r="V108" s="52">
        <v>37.732178738666668</v>
      </c>
      <c r="W108" s="52">
        <v>1069.6240910716667</v>
      </c>
      <c r="X108" s="121">
        <v>59.226548330333337</v>
      </c>
      <c r="Y108" s="121">
        <v>463.77541939733328</v>
      </c>
      <c r="Z108" s="121">
        <v>83.459222739666657</v>
      </c>
      <c r="AA108" s="121">
        <v>94.90170538466667</v>
      </c>
      <c r="AB108" s="121">
        <v>368.26119521966666</v>
      </c>
      <c r="AC108" s="52">
        <v>2551.2863236313333</v>
      </c>
      <c r="AD108" s="52">
        <v>2849.7237657986666</v>
      </c>
      <c r="AE108" s="121">
        <v>849.97473351866665</v>
      </c>
      <c r="AF108" s="121">
        <v>884.7363103396666</v>
      </c>
      <c r="AG108" s="121">
        <v>206.30501421</v>
      </c>
      <c r="AH108" s="121">
        <v>10.882599427000001</v>
      </c>
      <c r="AI108" s="121">
        <v>22.953568895999997</v>
      </c>
      <c r="AJ108" s="121">
        <v>27.864133523000003</v>
      </c>
      <c r="AK108" s="121">
        <v>760.7902342033334</v>
      </c>
      <c r="AL108" s="121">
        <v>86.217171681000011</v>
      </c>
      <c r="AM108" s="52">
        <v>1002.0608848813332</v>
      </c>
      <c r="AN108" s="53">
        <v>56558.132377172005</v>
      </c>
      <c r="AO108" s="53">
        <v>401.38446525899997</v>
      </c>
      <c r="AP108" s="53">
        <v>7632.5814678610004</v>
      </c>
      <c r="AQ108" s="122">
        <v>382.02930138099998</v>
      </c>
      <c r="AR108" s="122">
        <v>5220.7747181949999</v>
      </c>
      <c r="AS108" s="122">
        <v>161.613148298</v>
      </c>
      <c r="AT108" s="122">
        <v>100.801181259</v>
      </c>
      <c r="AU108" s="122">
        <v>1767.363118728</v>
      </c>
      <c r="AV108" s="53">
        <v>9986.0713201669987</v>
      </c>
      <c r="AW108" s="53">
        <v>22017.784809139997</v>
      </c>
      <c r="AX108" s="122">
        <v>6942.5800008819997</v>
      </c>
      <c r="AY108" s="122">
        <v>4790.7793422369996</v>
      </c>
      <c r="AZ108" s="122">
        <v>4524.734394045</v>
      </c>
      <c r="BA108" s="122">
        <v>44.970801847000004</v>
      </c>
      <c r="BB108" s="122">
        <v>62.154189618999993</v>
      </c>
      <c r="BC108" s="122">
        <v>162.23029506699999</v>
      </c>
      <c r="BD108" s="122">
        <v>3837.5703293960005</v>
      </c>
      <c r="BE108" s="122">
        <v>1652.765456047</v>
      </c>
      <c r="BF108" s="53">
        <v>16520.310314744998</v>
      </c>
    </row>
    <row r="109" spans="1:58" x14ac:dyDescent="0.25">
      <c r="A109" s="37" t="s">
        <v>236</v>
      </c>
      <c r="B109" s="59">
        <v>7036.8505416029993</v>
      </c>
      <c r="C109" s="74">
        <v>45.040119427</v>
      </c>
      <c r="D109" s="74">
        <v>1085.5235603659999</v>
      </c>
      <c r="E109" s="60">
        <v>63.707753203999999</v>
      </c>
      <c r="F109" s="61">
        <v>494.768308375</v>
      </c>
      <c r="G109" s="61">
        <v>77.225978190999996</v>
      </c>
      <c r="H109" s="61">
        <v>85.181418155000003</v>
      </c>
      <c r="I109" s="62">
        <v>364.64010244100001</v>
      </c>
      <c r="J109" s="74">
        <v>2431.6554988359999</v>
      </c>
      <c r="K109" s="74">
        <v>2710.0655187319999</v>
      </c>
      <c r="L109" s="60">
        <v>790.49852863599995</v>
      </c>
      <c r="M109" s="61">
        <v>876.04837102800002</v>
      </c>
      <c r="N109" s="61">
        <v>148.503311513</v>
      </c>
      <c r="O109" s="61">
        <v>8.1494750850000006</v>
      </c>
      <c r="P109" s="61">
        <v>20.955793076999999</v>
      </c>
      <c r="Q109" s="61">
        <v>28.589953505</v>
      </c>
      <c r="R109" s="61">
        <v>759.83074222799996</v>
      </c>
      <c r="S109" s="63">
        <v>77.489343660000003</v>
      </c>
      <c r="T109" s="162">
        <v>764.56584424200003</v>
      </c>
      <c r="U109" s="52">
        <v>7360.6878620793332</v>
      </c>
      <c r="V109" s="52">
        <v>50.829998017666668</v>
      </c>
      <c r="W109" s="52">
        <v>1113.2462719396667</v>
      </c>
      <c r="X109" s="121">
        <v>57.759615381333333</v>
      </c>
      <c r="Y109" s="121">
        <v>500.9860898533334</v>
      </c>
      <c r="Z109" s="121">
        <v>80.310575771333333</v>
      </c>
      <c r="AA109" s="121">
        <v>108.55345540066666</v>
      </c>
      <c r="AB109" s="121">
        <v>365.63653553299997</v>
      </c>
      <c r="AC109" s="52">
        <v>2491.9490084823333</v>
      </c>
      <c r="AD109" s="52">
        <v>2767.1845348100005</v>
      </c>
      <c r="AE109" s="121">
        <v>801.38159449866669</v>
      </c>
      <c r="AF109" s="121">
        <v>854.64824771399992</v>
      </c>
      <c r="AG109" s="121">
        <v>194.17868863800001</v>
      </c>
      <c r="AH109" s="121">
        <v>9.385089000333334</v>
      </c>
      <c r="AI109" s="121">
        <v>18.781564491666668</v>
      </c>
      <c r="AJ109" s="121">
        <v>26.871734147666668</v>
      </c>
      <c r="AK109" s="121">
        <v>776.75578986466678</v>
      </c>
      <c r="AL109" s="121">
        <v>85.181826455000007</v>
      </c>
      <c r="AM109" s="52">
        <v>937.47804882966659</v>
      </c>
      <c r="AN109" s="53">
        <v>53059.293576138007</v>
      </c>
      <c r="AO109" s="53">
        <v>420.10690980099997</v>
      </c>
      <c r="AP109" s="53">
        <v>7665.6743455489996</v>
      </c>
      <c r="AQ109" s="122">
        <v>415.24516790500002</v>
      </c>
      <c r="AR109" s="122">
        <v>5249.6704431529997</v>
      </c>
      <c r="AS109" s="122">
        <v>153.14452356800001</v>
      </c>
      <c r="AT109" s="122">
        <v>72.141191289999995</v>
      </c>
      <c r="AU109" s="122">
        <v>1775.4730196330001</v>
      </c>
      <c r="AV109" s="53">
        <v>9549.7219862329985</v>
      </c>
      <c r="AW109" s="53">
        <v>21318.796445432999</v>
      </c>
      <c r="AX109" s="122">
        <v>6889.7413014539998</v>
      </c>
      <c r="AY109" s="122">
        <v>4784.0530620119998</v>
      </c>
      <c r="AZ109" s="122">
        <v>4128.8790793460003</v>
      </c>
      <c r="BA109" s="122">
        <v>64.90591422</v>
      </c>
      <c r="BB109" s="122">
        <v>56.452208205999995</v>
      </c>
      <c r="BC109" s="122">
        <v>143.32725438599999</v>
      </c>
      <c r="BD109" s="122">
        <v>3778.0716004759997</v>
      </c>
      <c r="BE109" s="122">
        <v>1473.3660253329999</v>
      </c>
      <c r="BF109" s="53">
        <v>14104.993889121999</v>
      </c>
    </row>
    <row r="110" spans="1:58" x14ac:dyDescent="0.25">
      <c r="A110" s="98" t="s">
        <v>237</v>
      </c>
      <c r="B110" s="99">
        <v>6573.1712428600003</v>
      </c>
      <c r="C110" s="100">
        <v>38.031390606999999</v>
      </c>
      <c r="D110" s="100">
        <v>1009.7670577019999</v>
      </c>
      <c r="E110" s="101">
        <v>53.017437758</v>
      </c>
      <c r="F110" s="102">
        <v>472.375374808</v>
      </c>
      <c r="G110" s="102">
        <v>71.645304518000003</v>
      </c>
      <c r="H110" s="102">
        <v>56.086940802000001</v>
      </c>
      <c r="I110" s="103">
        <v>356.64199981600001</v>
      </c>
      <c r="J110" s="100">
        <v>2328.6315563789999</v>
      </c>
      <c r="K110" s="100">
        <v>2335.12465552</v>
      </c>
      <c r="L110" s="101">
        <v>742.10231893100001</v>
      </c>
      <c r="M110" s="102">
        <v>611.35542283999996</v>
      </c>
      <c r="N110" s="102">
        <v>143.642088409</v>
      </c>
      <c r="O110" s="102">
        <v>10.564321042</v>
      </c>
      <c r="P110" s="102">
        <v>15.366285151</v>
      </c>
      <c r="Q110" s="102">
        <v>26.386222475</v>
      </c>
      <c r="R110" s="102">
        <v>716.07572011000002</v>
      </c>
      <c r="S110" s="104">
        <v>69.632276562000001</v>
      </c>
      <c r="T110" s="163">
        <v>861.61658265200003</v>
      </c>
      <c r="U110" s="100">
        <v>6916.3464336586667</v>
      </c>
      <c r="V110" s="100">
        <v>34.046271553333334</v>
      </c>
      <c r="W110" s="100">
        <v>1045.8836181306667</v>
      </c>
      <c r="X110" s="120">
        <v>54.100264007666659</v>
      </c>
      <c r="Y110" s="120">
        <v>518.38173873333335</v>
      </c>
      <c r="Z110" s="120">
        <v>63.173651708999991</v>
      </c>
      <c r="AA110" s="120">
        <v>65.322595728666656</v>
      </c>
      <c r="AB110" s="120">
        <v>344.90536795200001</v>
      </c>
      <c r="AC110" s="100">
        <v>2315.0795654796666</v>
      </c>
      <c r="AD110" s="100">
        <v>2629.7637150979995</v>
      </c>
      <c r="AE110" s="120">
        <v>826.78243243766667</v>
      </c>
      <c r="AF110" s="120">
        <v>743.43759546066667</v>
      </c>
      <c r="AG110" s="120">
        <v>194.18181257766665</v>
      </c>
      <c r="AH110" s="120">
        <v>10.540650448666668</v>
      </c>
      <c r="AI110" s="120">
        <v>16.513794737999998</v>
      </c>
      <c r="AJ110" s="120">
        <v>29.227678990666664</v>
      </c>
      <c r="AK110" s="120">
        <v>728.64390091333325</v>
      </c>
      <c r="AL110" s="120">
        <v>80.435849531333318</v>
      </c>
      <c r="AM110" s="100">
        <v>891.57326339700001</v>
      </c>
      <c r="AN110" s="100">
        <v>52950.20189181</v>
      </c>
      <c r="AO110" s="100">
        <v>367.26081563900004</v>
      </c>
      <c r="AP110" s="100">
        <v>7586.2962723889996</v>
      </c>
      <c r="AQ110" s="120">
        <v>348.70381744600002</v>
      </c>
      <c r="AR110" s="120">
        <v>5351.018438692</v>
      </c>
      <c r="AS110" s="120">
        <v>119.38490990599999</v>
      </c>
      <c r="AT110" s="120">
        <v>62.596799237999996</v>
      </c>
      <c r="AU110" s="120">
        <v>1704.5923071069999</v>
      </c>
      <c r="AV110" s="100">
        <v>8683.4083969370004</v>
      </c>
      <c r="AW110" s="100">
        <v>20756.683365819001</v>
      </c>
      <c r="AX110" s="120">
        <v>6439.9891228739998</v>
      </c>
      <c r="AY110" s="120">
        <v>3885.7665062950005</v>
      </c>
      <c r="AZ110" s="120">
        <v>4647.6578475340002</v>
      </c>
      <c r="BA110" s="120">
        <v>69.395438325000001</v>
      </c>
      <c r="BB110" s="120">
        <v>29.163287265000001</v>
      </c>
      <c r="BC110" s="120">
        <v>164.172080263</v>
      </c>
      <c r="BD110" s="120">
        <v>4029.307814494</v>
      </c>
      <c r="BE110" s="120">
        <v>1491.2312687689998</v>
      </c>
      <c r="BF110" s="100">
        <v>15556.553041026</v>
      </c>
    </row>
    <row r="111" spans="1:58" x14ac:dyDescent="0.25">
      <c r="A111" s="37" t="s">
        <v>238</v>
      </c>
      <c r="B111" s="59">
        <v>6528.4011215249993</v>
      </c>
      <c r="C111" s="74">
        <v>42.154937572000001</v>
      </c>
      <c r="D111" s="74">
        <v>1104.747026992</v>
      </c>
      <c r="E111" s="60">
        <v>56.595832712000004</v>
      </c>
      <c r="F111" s="61">
        <v>553.75357458999997</v>
      </c>
      <c r="G111" s="61">
        <v>60.793750097</v>
      </c>
      <c r="H111" s="61">
        <v>36.04757618</v>
      </c>
      <c r="I111" s="62">
        <v>397.55629341299999</v>
      </c>
      <c r="J111" s="74">
        <v>2324.6326374730002</v>
      </c>
      <c r="K111" s="74">
        <v>2255.7584640269997</v>
      </c>
      <c r="L111" s="60">
        <v>718.89464094699997</v>
      </c>
      <c r="M111" s="61">
        <v>595.43836668799997</v>
      </c>
      <c r="N111" s="61">
        <v>160.23987022099999</v>
      </c>
      <c r="O111" s="61">
        <v>7.7940705250000004</v>
      </c>
      <c r="P111" s="61">
        <v>16.757251628999999</v>
      </c>
      <c r="Q111" s="61">
        <v>23.455408629000001</v>
      </c>
      <c r="R111" s="61">
        <v>663.130427134</v>
      </c>
      <c r="S111" s="63">
        <v>70.048428254000001</v>
      </c>
      <c r="T111" s="162">
        <v>801.10805546100005</v>
      </c>
      <c r="U111" s="52">
        <v>6615.9046125463328</v>
      </c>
      <c r="V111" s="52">
        <v>37.958697248</v>
      </c>
      <c r="W111" s="52">
        <v>1083.5821332463331</v>
      </c>
      <c r="X111" s="121">
        <v>55.346473875666668</v>
      </c>
      <c r="Y111" s="121">
        <v>555.68674394033326</v>
      </c>
      <c r="Z111" s="121">
        <v>66.340031781666667</v>
      </c>
      <c r="AA111" s="121">
        <v>38.437481274</v>
      </c>
      <c r="AB111" s="121">
        <v>367.77140237466665</v>
      </c>
      <c r="AC111" s="52">
        <v>2307.8646297366668</v>
      </c>
      <c r="AD111" s="52">
        <v>2330.1272778143334</v>
      </c>
      <c r="AE111" s="121">
        <v>785.94184157066672</v>
      </c>
      <c r="AF111" s="121">
        <v>550.52343751833325</v>
      </c>
      <c r="AG111" s="121">
        <v>177.25917874699999</v>
      </c>
      <c r="AH111" s="121">
        <v>13.914123348333332</v>
      </c>
      <c r="AI111" s="121">
        <v>14.547359595333333</v>
      </c>
      <c r="AJ111" s="121">
        <v>20.755955946333334</v>
      </c>
      <c r="AK111" s="121">
        <v>692.12976323133319</v>
      </c>
      <c r="AL111" s="121">
        <v>75.055617857000001</v>
      </c>
      <c r="AM111" s="52">
        <v>856.37187450099998</v>
      </c>
      <c r="AN111" s="53">
        <v>52854.935057372</v>
      </c>
      <c r="AO111" s="53">
        <v>402.20157009499997</v>
      </c>
      <c r="AP111" s="53">
        <v>7395.5913290079998</v>
      </c>
      <c r="AQ111" s="122">
        <v>383.56793983800003</v>
      </c>
      <c r="AR111" s="122">
        <v>5033.998014152</v>
      </c>
      <c r="AS111" s="122">
        <v>104.39177066600001</v>
      </c>
      <c r="AT111" s="122">
        <v>49.383775819</v>
      </c>
      <c r="AU111" s="122">
        <v>1824.249828533</v>
      </c>
      <c r="AV111" s="53">
        <v>9040.7276007299988</v>
      </c>
      <c r="AW111" s="53">
        <v>20541.362795462999</v>
      </c>
      <c r="AX111" s="122">
        <v>6487.1651907019987</v>
      </c>
      <c r="AY111" s="122">
        <v>3806.233797585</v>
      </c>
      <c r="AZ111" s="122">
        <v>4526.1531083989994</v>
      </c>
      <c r="BA111" s="122">
        <v>71.81112593600001</v>
      </c>
      <c r="BB111" s="122">
        <v>49.724751957000002</v>
      </c>
      <c r="BC111" s="122">
        <v>113.061863256</v>
      </c>
      <c r="BD111" s="122">
        <v>3777.399061395</v>
      </c>
      <c r="BE111" s="122">
        <v>1709.8138962329999</v>
      </c>
      <c r="BF111" s="53">
        <v>15475.051762076</v>
      </c>
    </row>
    <row r="112" spans="1:58" x14ac:dyDescent="0.25">
      <c r="A112" s="37" t="s">
        <v>239</v>
      </c>
      <c r="B112" s="59">
        <v>6349.9434676849996</v>
      </c>
      <c r="C112" s="74">
        <v>41.392299540000003</v>
      </c>
      <c r="D112" s="74">
        <v>1110.6546134140001</v>
      </c>
      <c r="E112" s="60">
        <v>61.565116037000003</v>
      </c>
      <c r="F112" s="61">
        <v>551.79167469599997</v>
      </c>
      <c r="G112" s="61">
        <v>61.579721200000002</v>
      </c>
      <c r="H112" s="61">
        <v>48.686467073999999</v>
      </c>
      <c r="I112" s="62">
        <v>387.03163440700001</v>
      </c>
      <c r="J112" s="74">
        <v>2165.4456406859999</v>
      </c>
      <c r="K112" s="74">
        <v>2294.3188140890002</v>
      </c>
      <c r="L112" s="60">
        <v>708.42931330500005</v>
      </c>
      <c r="M112" s="61">
        <v>594.19903833499995</v>
      </c>
      <c r="N112" s="61">
        <v>177.153375111</v>
      </c>
      <c r="O112" s="61">
        <v>10.199141323999999</v>
      </c>
      <c r="P112" s="61">
        <v>20.975592534</v>
      </c>
      <c r="Q112" s="61">
        <v>25.431475453000001</v>
      </c>
      <c r="R112" s="61">
        <v>689.89452512800005</v>
      </c>
      <c r="S112" s="63">
        <v>68.036352898999993</v>
      </c>
      <c r="T112" s="162">
        <v>738.13209995600005</v>
      </c>
      <c r="U112" s="52">
        <v>6489.0033306576661</v>
      </c>
      <c r="V112" s="52">
        <v>38.452189054000002</v>
      </c>
      <c r="W112" s="52">
        <v>1104.9552350436668</v>
      </c>
      <c r="X112" s="121">
        <v>59.275909277333334</v>
      </c>
      <c r="Y112" s="121">
        <v>573.1682364996667</v>
      </c>
      <c r="Z112" s="121">
        <v>56.538751577999996</v>
      </c>
      <c r="AA112" s="121">
        <v>43.658445902333334</v>
      </c>
      <c r="AB112" s="121">
        <v>372.31389178633327</v>
      </c>
      <c r="AC112" s="52">
        <v>2119.7123212833335</v>
      </c>
      <c r="AD112" s="52">
        <v>2392.2704083840003</v>
      </c>
      <c r="AE112" s="121">
        <v>752.70367466466666</v>
      </c>
      <c r="AF112" s="121">
        <v>603.23305389033339</v>
      </c>
      <c r="AG112" s="121">
        <v>198.91363571933334</v>
      </c>
      <c r="AH112" s="121">
        <v>9.5223960289999994</v>
      </c>
      <c r="AI112" s="121">
        <v>22.454049372</v>
      </c>
      <c r="AJ112" s="121">
        <v>26.328195131333331</v>
      </c>
      <c r="AK112" s="121">
        <v>704.97420793566664</v>
      </c>
      <c r="AL112" s="121">
        <v>74.14119564166667</v>
      </c>
      <c r="AM112" s="52">
        <v>833.61317689266662</v>
      </c>
      <c r="AN112" s="53">
        <v>53284.433951176004</v>
      </c>
      <c r="AO112" s="53">
        <v>457.25720652000001</v>
      </c>
      <c r="AP112" s="53">
        <v>7725.0579484789996</v>
      </c>
      <c r="AQ112" s="122">
        <v>379.56897047000001</v>
      </c>
      <c r="AR112" s="122">
        <v>4996.3392935289994</v>
      </c>
      <c r="AS112" s="122">
        <v>97.300538066000001</v>
      </c>
      <c r="AT112" s="122">
        <v>50.150913713999998</v>
      </c>
      <c r="AU112" s="122">
        <v>2201.6982327000001</v>
      </c>
      <c r="AV112" s="53">
        <v>8619.3409201739996</v>
      </c>
      <c r="AW112" s="53">
        <v>20832.669558411006</v>
      </c>
      <c r="AX112" s="122">
        <v>6496.6828503240004</v>
      </c>
      <c r="AY112" s="122">
        <v>3910.3104909390004</v>
      </c>
      <c r="AZ112" s="122">
        <v>4574.822200134</v>
      </c>
      <c r="BA112" s="122">
        <v>69.008948360000005</v>
      </c>
      <c r="BB112" s="122">
        <v>124.083418517</v>
      </c>
      <c r="BC112" s="122">
        <v>177.92736453099999</v>
      </c>
      <c r="BD112" s="122">
        <v>3904.2294525560001</v>
      </c>
      <c r="BE112" s="122">
        <v>1575.60483305</v>
      </c>
      <c r="BF112" s="53">
        <v>15650.108317591999</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82"/>
  <sheetViews>
    <sheetView zoomScaleNormal="100" workbookViewId="0">
      <pane xSplit="1" ySplit="10" topLeftCell="B104" activePane="bottomRight" state="frozen"/>
      <selection activeCell="AV114" sqref="A1:XFD1048576"/>
      <selection pane="topRight" activeCell="AV114" sqref="A1:XFD1048576"/>
      <selection pane="bottomLeft" activeCell="AV114" sqref="A1:XFD1048576"/>
      <selection pane="bottomRight" activeCell="AV11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36</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138</v>
      </c>
      <c r="B11" s="59">
        <v>4372.6745988359999</v>
      </c>
      <c r="C11" s="74">
        <v>32.717490245999997</v>
      </c>
      <c r="D11" s="74">
        <v>1863.1158703999999</v>
      </c>
      <c r="E11" s="60">
        <v>635.94710780100002</v>
      </c>
      <c r="F11" s="61">
        <v>139.04173311400001</v>
      </c>
      <c r="G11" s="61">
        <v>159.39413568399999</v>
      </c>
      <c r="H11" s="61">
        <v>99.650199791000006</v>
      </c>
      <c r="I11" s="62">
        <v>829.08269400999995</v>
      </c>
      <c r="J11" s="74">
        <v>918.32977549199995</v>
      </c>
      <c r="K11" s="74">
        <v>1492.925361785</v>
      </c>
      <c r="L11" s="60">
        <v>551.74020839499997</v>
      </c>
      <c r="M11" s="61">
        <v>620.167580079</v>
      </c>
      <c r="N11" s="61">
        <v>5.9212818570000003</v>
      </c>
      <c r="O11" s="61">
        <v>51.519519653000003</v>
      </c>
      <c r="P11" s="61">
        <v>16.852607318</v>
      </c>
      <c r="Q11" s="61">
        <v>12.822636003</v>
      </c>
      <c r="R11" s="61">
        <v>220.16298990600001</v>
      </c>
      <c r="S11" s="63">
        <v>13.738538574</v>
      </c>
      <c r="T11" s="162">
        <v>65.586100912999996</v>
      </c>
      <c r="U11" s="52">
        <v>4513.8276749523329</v>
      </c>
      <c r="V11" s="52">
        <v>68.475625775666671</v>
      </c>
      <c r="W11" s="52">
        <v>1954.9940215203333</v>
      </c>
      <c r="X11" s="121">
        <v>662.63921575866664</v>
      </c>
      <c r="Y11" s="121">
        <v>138.12112872366666</v>
      </c>
      <c r="Z11" s="121">
        <v>173.94173281300002</v>
      </c>
      <c r="AA11" s="121">
        <v>85.14264754666668</v>
      </c>
      <c r="AB11" s="121">
        <v>895.14929667833337</v>
      </c>
      <c r="AC11" s="52">
        <v>891.30658018633324</v>
      </c>
      <c r="AD11" s="52">
        <v>1514.1337378843332</v>
      </c>
      <c r="AE11" s="121">
        <v>524.76792888233331</v>
      </c>
      <c r="AF11" s="121">
        <v>616.30698622533339</v>
      </c>
      <c r="AG11" s="121">
        <v>9.416025976666667</v>
      </c>
      <c r="AH11" s="121">
        <v>60.759009631666665</v>
      </c>
      <c r="AI11" s="121">
        <v>22.792004312333336</v>
      </c>
      <c r="AJ11" s="121">
        <v>11.541866599</v>
      </c>
      <c r="AK11" s="121">
        <v>253.63510143333329</v>
      </c>
      <c r="AL11" s="121">
        <v>14.914814823666665</v>
      </c>
      <c r="AM11" s="52">
        <v>84.917709585666671</v>
      </c>
      <c r="AN11" s="53">
        <v>30314.046673773999</v>
      </c>
      <c r="AO11" s="53">
        <v>629.40296499099998</v>
      </c>
      <c r="AP11" s="53">
        <v>12775.225799330001</v>
      </c>
      <c r="AQ11" s="122">
        <v>5196.1670883709994</v>
      </c>
      <c r="AR11" s="122">
        <v>639.20653848899997</v>
      </c>
      <c r="AS11" s="122">
        <v>803.8812935389999</v>
      </c>
      <c r="AT11" s="122">
        <v>364.40163157300003</v>
      </c>
      <c r="AU11" s="122">
        <v>5771.5692473580002</v>
      </c>
      <c r="AV11" s="53">
        <v>4074.7284492160002</v>
      </c>
      <c r="AW11" s="53">
        <v>11562.632288943001</v>
      </c>
      <c r="AX11" s="122">
        <v>4387.0088953740005</v>
      </c>
      <c r="AY11" s="122">
        <v>4398.6994250890002</v>
      </c>
      <c r="AZ11" s="122">
        <v>108.14941122900001</v>
      </c>
      <c r="BA11" s="122">
        <v>129.149934075</v>
      </c>
      <c r="BB11" s="122">
        <v>227.551200088</v>
      </c>
      <c r="BC11" s="122">
        <v>73.803821402000011</v>
      </c>
      <c r="BD11" s="122">
        <v>2173.7906206850002</v>
      </c>
      <c r="BE11" s="122">
        <v>64.478981000999994</v>
      </c>
      <c r="BF11" s="53">
        <v>1272.057171294</v>
      </c>
    </row>
    <row r="12" spans="1:58" s="29" customFormat="1" x14ac:dyDescent="0.25">
      <c r="A12" s="37" t="s">
        <v>139</v>
      </c>
      <c r="B12" s="59">
        <v>4500.8477788229993</v>
      </c>
      <c r="C12" s="74">
        <v>51.427485455000003</v>
      </c>
      <c r="D12" s="74">
        <v>1823.432354177</v>
      </c>
      <c r="E12" s="60">
        <v>584.32234058500001</v>
      </c>
      <c r="F12" s="61">
        <v>116.247445125</v>
      </c>
      <c r="G12" s="61">
        <v>170.74198887099999</v>
      </c>
      <c r="H12" s="61">
        <v>83.540630125999996</v>
      </c>
      <c r="I12" s="62">
        <v>868.57994946999997</v>
      </c>
      <c r="J12" s="74">
        <v>952.98207142399997</v>
      </c>
      <c r="K12" s="74">
        <v>1552.8769540919998</v>
      </c>
      <c r="L12" s="60">
        <v>503.96203212199998</v>
      </c>
      <c r="M12" s="61">
        <v>578.064649218</v>
      </c>
      <c r="N12" s="61">
        <v>15.447768675000001</v>
      </c>
      <c r="O12" s="61">
        <v>57.021976154999997</v>
      </c>
      <c r="P12" s="61">
        <v>32.426955114999998</v>
      </c>
      <c r="Q12" s="61">
        <v>20.701954395000001</v>
      </c>
      <c r="R12" s="61">
        <v>320.88560129199999</v>
      </c>
      <c r="S12" s="63">
        <v>24.366017119999999</v>
      </c>
      <c r="T12" s="162">
        <v>120.12891367500001</v>
      </c>
      <c r="U12" s="52">
        <v>4530.06825149</v>
      </c>
      <c r="V12" s="52">
        <v>52.721093942333333</v>
      </c>
      <c r="W12" s="52">
        <v>1844.5380572169997</v>
      </c>
      <c r="X12" s="121">
        <v>603.48803286400005</v>
      </c>
      <c r="Y12" s="121">
        <v>141.42790968266664</v>
      </c>
      <c r="Z12" s="121">
        <v>177.31552014166664</v>
      </c>
      <c r="AA12" s="121">
        <v>78.228479530333331</v>
      </c>
      <c r="AB12" s="121">
        <v>844.07811499833326</v>
      </c>
      <c r="AC12" s="52">
        <v>940.09987220666665</v>
      </c>
      <c r="AD12" s="52">
        <v>1577.4679888836665</v>
      </c>
      <c r="AE12" s="121">
        <v>523.83432042933339</v>
      </c>
      <c r="AF12" s="121">
        <v>636.51689923499998</v>
      </c>
      <c r="AG12" s="121">
        <v>14.497604972666666</v>
      </c>
      <c r="AH12" s="121">
        <v>59.660469273666671</v>
      </c>
      <c r="AI12" s="121">
        <v>23.763569958999998</v>
      </c>
      <c r="AJ12" s="121">
        <v>17.381321917666668</v>
      </c>
      <c r="AK12" s="121">
        <v>282.61283519266664</v>
      </c>
      <c r="AL12" s="121">
        <v>19.200967903666665</v>
      </c>
      <c r="AM12" s="52">
        <v>115.24123924033334</v>
      </c>
      <c r="AN12" s="53">
        <v>31367.80326226</v>
      </c>
      <c r="AO12" s="53">
        <v>395.92248263900001</v>
      </c>
      <c r="AP12" s="53">
        <v>12441.966479762999</v>
      </c>
      <c r="AQ12" s="122">
        <v>5024.4879359749993</v>
      </c>
      <c r="AR12" s="122">
        <v>619.82044897399999</v>
      </c>
      <c r="AS12" s="122">
        <v>805.31303844800004</v>
      </c>
      <c r="AT12" s="122">
        <v>323.87427100899998</v>
      </c>
      <c r="AU12" s="122">
        <v>5668.4707853569998</v>
      </c>
      <c r="AV12" s="53">
        <v>4406.9114829680002</v>
      </c>
      <c r="AW12" s="53">
        <v>12540.834286545998</v>
      </c>
      <c r="AX12" s="122">
        <v>4890.9114241119996</v>
      </c>
      <c r="AY12" s="122">
        <v>4501.3292837489998</v>
      </c>
      <c r="AZ12" s="122">
        <v>184.75688723299999</v>
      </c>
      <c r="BA12" s="122">
        <v>182.57389793300001</v>
      </c>
      <c r="BB12" s="122">
        <v>169.87462829399999</v>
      </c>
      <c r="BC12" s="122">
        <v>102.98748003899999</v>
      </c>
      <c r="BD12" s="122">
        <v>2383.318489972</v>
      </c>
      <c r="BE12" s="122">
        <v>125.082195214</v>
      </c>
      <c r="BF12" s="53">
        <v>1582.1685303439999</v>
      </c>
    </row>
    <row r="13" spans="1:58" s="29" customFormat="1" x14ac:dyDescent="0.25">
      <c r="A13" s="37" t="s">
        <v>140</v>
      </c>
      <c r="B13" s="59">
        <v>4519.7797078180001</v>
      </c>
      <c r="C13" s="74">
        <v>36.807885134999999</v>
      </c>
      <c r="D13" s="74">
        <v>1958.757271552</v>
      </c>
      <c r="E13" s="60">
        <v>612.74753137499999</v>
      </c>
      <c r="F13" s="61">
        <v>131.23917247699998</v>
      </c>
      <c r="G13" s="61">
        <v>155.06376857000001</v>
      </c>
      <c r="H13" s="61">
        <v>120.686441508</v>
      </c>
      <c r="I13" s="62">
        <v>939.02035762200001</v>
      </c>
      <c r="J13" s="74">
        <v>923.20949181900005</v>
      </c>
      <c r="K13" s="74">
        <v>1492.833366393</v>
      </c>
      <c r="L13" s="60">
        <v>501.70222737699999</v>
      </c>
      <c r="M13" s="61">
        <v>626.32809248299998</v>
      </c>
      <c r="N13" s="61">
        <v>25.88241094</v>
      </c>
      <c r="O13" s="61">
        <v>43.068679398999997</v>
      </c>
      <c r="P13" s="61">
        <v>18.827837988999999</v>
      </c>
      <c r="Q13" s="61">
        <v>16.94505419</v>
      </c>
      <c r="R13" s="61">
        <v>243.88712334499999</v>
      </c>
      <c r="S13" s="63">
        <v>16.191940670000001</v>
      </c>
      <c r="T13" s="162">
        <v>108.17169291899999</v>
      </c>
      <c r="U13" s="52">
        <v>4507.9876769146676</v>
      </c>
      <c r="V13" s="52">
        <v>28.875538189333337</v>
      </c>
      <c r="W13" s="52">
        <v>1858.2306205540001</v>
      </c>
      <c r="X13" s="121">
        <v>597.77205255566662</v>
      </c>
      <c r="Y13" s="121">
        <v>129.31675495466666</v>
      </c>
      <c r="Z13" s="121">
        <v>157.77643182966668</v>
      </c>
      <c r="AA13" s="121">
        <v>97.653001439666681</v>
      </c>
      <c r="AB13" s="121">
        <v>875.71237977433339</v>
      </c>
      <c r="AC13" s="52">
        <v>950.46655928500002</v>
      </c>
      <c r="AD13" s="52">
        <v>1551.3287163386667</v>
      </c>
      <c r="AE13" s="121">
        <v>530.780991427</v>
      </c>
      <c r="AF13" s="121">
        <v>614.28100232999998</v>
      </c>
      <c r="AG13" s="121">
        <v>19.785269965333331</v>
      </c>
      <c r="AH13" s="121">
        <v>45.712023365</v>
      </c>
      <c r="AI13" s="121">
        <v>18.901781787666664</v>
      </c>
      <c r="AJ13" s="121">
        <v>15.872527335333332</v>
      </c>
      <c r="AK13" s="121">
        <v>286.7909130883333</v>
      </c>
      <c r="AL13" s="121">
        <v>19.204207039999996</v>
      </c>
      <c r="AM13" s="52">
        <v>119.08624254766666</v>
      </c>
      <c r="AN13" s="53">
        <v>31187.684470418997</v>
      </c>
      <c r="AO13" s="53">
        <v>147.77043078700001</v>
      </c>
      <c r="AP13" s="53">
        <v>12779.780544103998</v>
      </c>
      <c r="AQ13" s="122">
        <v>5147.3623177970003</v>
      </c>
      <c r="AR13" s="122">
        <v>660.82314005000001</v>
      </c>
      <c r="AS13" s="122">
        <v>640.752497726</v>
      </c>
      <c r="AT13" s="122">
        <v>648.62536325099995</v>
      </c>
      <c r="AU13" s="122">
        <v>5682.2172252800001</v>
      </c>
      <c r="AV13" s="53">
        <v>4406.2100919249997</v>
      </c>
      <c r="AW13" s="53">
        <v>12356.106500966</v>
      </c>
      <c r="AX13" s="122">
        <v>4078.8488016370002</v>
      </c>
      <c r="AY13" s="122">
        <v>4691.1091659200001</v>
      </c>
      <c r="AZ13" s="122">
        <v>207.642830648</v>
      </c>
      <c r="BA13" s="122">
        <v>198.65039802699999</v>
      </c>
      <c r="BB13" s="122">
        <v>154.80815495799999</v>
      </c>
      <c r="BC13" s="122">
        <v>96.537067119000014</v>
      </c>
      <c r="BD13" s="122">
        <v>2773.6103299739998</v>
      </c>
      <c r="BE13" s="122">
        <v>154.899752683</v>
      </c>
      <c r="BF13" s="53">
        <v>1497.8169026370001</v>
      </c>
    </row>
    <row r="14" spans="1:58" s="105" customFormat="1" x14ac:dyDescent="0.25">
      <c r="A14" s="98" t="s">
        <v>141</v>
      </c>
      <c r="B14" s="99">
        <v>4445.2967826330005</v>
      </c>
      <c r="C14" s="100">
        <v>24.13301075</v>
      </c>
      <c r="D14" s="100">
        <v>1973.431855947</v>
      </c>
      <c r="E14" s="101">
        <v>555.62752845700004</v>
      </c>
      <c r="F14" s="102">
        <v>151.579888195</v>
      </c>
      <c r="G14" s="102">
        <v>100.738424279</v>
      </c>
      <c r="H14" s="102">
        <v>143.92798472800001</v>
      </c>
      <c r="I14" s="103">
        <v>1021.5580302880001</v>
      </c>
      <c r="J14" s="100">
        <v>853.51803053000003</v>
      </c>
      <c r="K14" s="100">
        <v>1460.616846913</v>
      </c>
      <c r="L14" s="101">
        <v>497.83558337199997</v>
      </c>
      <c r="M14" s="102">
        <v>545.89917932699996</v>
      </c>
      <c r="N14" s="102">
        <v>15.844780913999999</v>
      </c>
      <c r="O14" s="102">
        <v>34.178149408000003</v>
      </c>
      <c r="P14" s="102">
        <v>24.684219017</v>
      </c>
      <c r="Q14" s="102">
        <v>25.633612056</v>
      </c>
      <c r="R14" s="102">
        <v>289.95831772399998</v>
      </c>
      <c r="S14" s="104">
        <v>26.583005095000001</v>
      </c>
      <c r="T14" s="163">
        <v>133.59703849300001</v>
      </c>
      <c r="U14" s="100">
        <v>4510.4718245030008</v>
      </c>
      <c r="V14" s="100">
        <v>33.718990710999996</v>
      </c>
      <c r="W14" s="100">
        <v>1993.1176492926668</v>
      </c>
      <c r="X14" s="120">
        <v>566.58225381066666</v>
      </c>
      <c r="Y14" s="120">
        <v>132.92386281933332</v>
      </c>
      <c r="Z14" s="120">
        <v>145.91519288166668</v>
      </c>
      <c r="AA14" s="120">
        <v>127.44701085366667</v>
      </c>
      <c r="AB14" s="120">
        <v>1020.2493289273334</v>
      </c>
      <c r="AC14" s="100">
        <v>874.13374831066676</v>
      </c>
      <c r="AD14" s="100">
        <v>1467.9523858360001</v>
      </c>
      <c r="AE14" s="120">
        <v>526.72882959966671</v>
      </c>
      <c r="AF14" s="120">
        <v>546.04296009799998</v>
      </c>
      <c r="AG14" s="120">
        <v>18.217706247333336</v>
      </c>
      <c r="AH14" s="120">
        <v>41.488386863333332</v>
      </c>
      <c r="AI14" s="120">
        <v>26.268118516666664</v>
      </c>
      <c r="AJ14" s="120">
        <v>17.456844815333334</v>
      </c>
      <c r="AK14" s="120">
        <v>273.71499962066667</v>
      </c>
      <c r="AL14" s="120">
        <v>18.034540074999999</v>
      </c>
      <c r="AM14" s="100">
        <v>141.54905035266665</v>
      </c>
      <c r="AN14" s="100">
        <v>31900.660467825001</v>
      </c>
      <c r="AO14" s="100">
        <v>248.02592786100001</v>
      </c>
      <c r="AP14" s="100">
        <v>12809.401749101</v>
      </c>
      <c r="AQ14" s="120">
        <v>4362.3079014610003</v>
      </c>
      <c r="AR14" s="120">
        <v>654.08202489900009</v>
      </c>
      <c r="AS14" s="120">
        <v>667.11651396899993</v>
      </c>
      <c r="AT14" s="120">
        <v>498.35217749499998</v>
      </c>
      <c r="AU14" s="120">
        <v>6627.5431312769997</v>
      </c>
      <c r="AV14" s="100">
        <v>4609.7181793919999</v>
      </c>
      <c r="AW14" s="100">
        <v>12543.136514824002</v>
      </c>
      <c r="AX14" s="120">
        <v>4136.1633278569998</v>
      </c>
      <c r="AY14" s="120">
        <v>4120.5585234010005</v>
      </c>
      <c r="AZ14" s="120">
        <v>208.146644189</v>
      </c>
      <c r="BA14" s="120">
        <v>119.24981089799999</v>
      </c>
      <c r="BB14" s="120">
        <v>163.80476764899998</v>
      </c>
      <c r="BC14" s="120">
        <v>72.210446077</v>
      </c>
      <c r="BD14" s="120">
        <v>3600.6347037779997</v>
      </c>
      <c r="BE14" s="120">
        <v>122.36829097499999</v>
      </c>
      <c r="BF14" s="100">
        <v>1690.3780966469999</v>
      </c>
    </row>
    <row r="15" spans="1:58" s="29" customFormat="1" x14ac:dyDescent="0.25">
      <c r="A15" s="37" t="s">
        <v>142</v>
      </c>
      <c r="B15" s="59">
        <v>4784.8219627510007</v>
      </c>
      <c r="C15" s="74">
        <v>57.114345374999999</v>
      </c>
      <c r="D15" s="74">
        <v>1994.355787895</v>
      </c>
      <c r="E15" s="60">
        <v>552.90023279900004</v>
      </c>
      <c r="F15" s="61">
        <v>139.06241113600001</v>
      </c>
      <c r="G15" s="61">
        <v>215.95819905100001</v>
      </c>
      <c r="H15" s="61">
        <v>83.107966786999995</v>
      </c>
      <c r="I15" s="62">
        <v>1003.326978122</v>
      </c>
      <c r="J15" s="74">
        <v>854.00011676500003</v>
      </c>
      <c r="K15" s="74">
        <v>1711.5762952349999</v>
      </c>
      <c r="L15" s="60">
        <v>531.69053997499998</v>
      </c>
      <c r="M15" s="61">
        <v>684.133733549</v>
      </c>
      <c r="N15" s="61">
        <v>40.831939358</v>
      </c>
      <c r="O15" s="61">
        <v>59.960445837000002</v>
      </c>
      <c r="P15" s="61">
        <v>38.114391927</v>
      </c>
      <c r="Q15" s="61">
        <v>14.873909045</v>
      </c>
      <c r="R15" s="61">
        <v>327.28335036200002</v>
      </c>
      <c r="S15" s="63">
        <v>14.687985182</v>
      </c>
      <c r="T15" s="162">
        <v>167.77541748100001</v>
      </c>
      <c r="U15" s="52">
        <v>4763.0747401580002</v>
      </c>
      <c r="V15" s="52">
        <v>59.706802192999994</v>
      </c>
      <c r="W15" s="52">
        <v>2102.2303252373331</v>
      </c>
      <c r="X15" s="121">
        <v>589.84370862966671</v>
      </c>
      <c r="Y15" s="121">
        <v>149.90829650800001</v>
      </c>
      <c r="Z15" s="121">
        <v>156.62239420633333</v>
      </c>
      <c r="AA15" s="121">
        <v>160.61638044266667</v>
      </c>
      <c r="AB15" s="121">
        <v>1045.2395454506666</v>
      </c>
      <c r="AC15" s="52">
        <v>805.32742204399995</v>
      </c>
      <c r="AD15" s="52">
        <v>1631.0075176436667</v>
      </c>
      <c r="AE15" s="121">
        <v>587.71130856633329</v>
      </c>
      <c r="AF15" s="121">
        <v>606.07449590066665</v>
      </c>
      <c r="AG15" s="121">
        <v>24.063559719000001</v>
      </c>
      <c r="AH15" s="121">
        <v>60.612310993333331</v>
      </c>
      <c r="AI15" s="121">
        <v>31.289980042666667</v>
      </c>
      <c r="AJ15" s="121">
        <v>13.284894002666666</v>
      </c>
      <c r="AK15" s="121">
        <v>290.99975171733331</v>
      </c>
      <c r="AL15" s="121">
        <v>16.971216701666666</v>
      </c>
      <c r="AM15" s="52">
        <v>164.80267303999997</v>
      </c>
      <c r="AN15" s="53">
        <v>33070.778418328991</v>
      </c>
      <c r="AO15" s="53">
        <v>350.74775758199996</v>
      </c>
      <c r="AP15" s="53">
        <v>13525.558982353999</v>
      </c>
      <c r="AQ15" s="122">
        <v>5210.1963365770007</v>
      </c>
      <c r="AR15" s="122">
        <v>796.80220537700006</v>
      </c>
      <c r="AS15" s="122">
        <v>552.38975545400001</v>
      </c>
      <c r="AT15" s="122">
        <v>667.015183933</v>
      </c>
      <c r="AU15" s="122">
        <v>6299.1555010129996</v>
      </c>
      <c r="AV15" s="53">
        <v>3889.7579094900002</v>
      </c>
      <c r="AW15" s="53">
        <v>13250.405812969</v>
      </c>
      <c r="AX15" s="122">
        <v>5083.1176599580003</v>
      </c>
      <c r="AY15" s="122">
        <v>4452.8791969640006</v>
      </c>
      <c r="AZ15" s="122">
        <v>197.92459299800001</v>
      </c>
      <c r="BA15" s="122">
        <v>226.93803841599998</v>
      </c>
      <c r="BB15" s="122">
        <v>336.14697707799996</v>
      </c>
      <c r="BC15" s="122">
        <v>66.756913992999998</v>
      </c>
      <c r="BD15" s="122">
        <v>2733.0366630230001</v>
      </c>
      <c r="BE15" s="122">
        <v>153.60577053899999</v>
      </c>
      <c r="BF15" s="53">
        <v>2054.3079559339999</v>
      </c>
    </row>
    <row r="16" spans="1:58" s="29" customFormat="1" x14ac:dyDescent="0.25">
      <c r="A16" s="37" t="s">
        <v>143</v>
      </c>
      <c r="B16" s="59">
        <v>4701.4982568830001</v>
      </c>
      <c r="C16" s="74">
        <v>32.921459570000003</v>
      </c>
      <c r="D16" s="74">
        <v>2077.799868094</v>
      </c>
      <c r="E16" s="60">
        <v>720.48865368700001</v>
      </c>
      <c r="F16" s="61">
        <v>126.37546353099999</v>
      </c>
      <c r="G16" s="61">
        <v>100.32999721500001</v>
      </c>
      <c r="H16" s="61">
        <v>129.34175521899999</v>
      </c>
      <c r="I16" s="62">
        <v>1001.263998442</v>
      </c>
      <c r="J16" s="74">
        <v>786.64129531499998</v>
      </c>
      <c r="K16" s="74">
        <v>1653.5751883850003</v>
      </c>
      <c r="L16" s="60">
        <v>543.97693037600004</v>
      </c>
      <c r="M16" s="61">
        <v>651.86331727100003</v>
      </c>
      <c r="N16" s="61">
        <v>14.124094705999999</v>
      </c>
      <c r="O16" s="61">
        <v>106.78536495500001</v>
      </c>
      <c r="P16" s="61">
        <v>20.480648829</v>
      </c>
      <c r="Q16" s="61">
        <v>26.754000723000001</v>
      </c>
      <c r="R16" s="61">
        <v>269.47920339500001</v>
      </c>
      <c r="S16" s="63">
        <v>20.11162813</v>
      </c>
      <c r="T16" s="162">
        <v>150.56044551900001</v>
      </c>
      <c r="U16" s="52">
        <v>4828.6265138640001</v>
      </c>
      <c r="V16" s="52">
        <v>36.206990278333336</v>
      </c>
      <c r="W16" s="52">
        <v>2074.6062874530003</v>
      </c>
      <c r="X16" s="121">
        <v>708.66930044366654</v>
      </c>
      <c r="Y16" s="121">
        <v>128.53943723066666</v>
      </c>
      <c r="Z16" s="121">
        <v>113.84173032999998</v>
      </c>
      <c r="AA16" s="121">
        <v>146.306593647</v>
      </c>
      <c r="AB16" s="121">
        <v>977.24922580166674</v>
      </c>
      <c r="AC16" s="52">
        <v>854.99280035433333</v>
      </c>
      <c r="AD16" s="52">
        <v>1693.4149166119998</v>
      </c>
      <c r="AE16" s="121">
        <v>540.77161572133332</v>
      </c>
      <c r="AF16" s="121">
        <v>650.31246217866658</v>
      </c>
      <c r="AG16" s="121">
        <v>15.943695476666667</v>
      </c>
      <c r="AH16" s="121">
        <v>90.344804922333324</v>
      </c>
      <c r="AI16" s="121">
        <v>44.21961816766666</v>
      </c>
      <c r="AJ16" s="121">
        <v>19.579762614</v>
      </c>
      <c r="AK16" s="121">
        <v>312.06993108033333</v>
      </c>
      <c r="AL16" s="121">
        <v>20.173026451000002</v>
      </c>
      <c r="AM16" s="52">
        <v>169.40551916633333</v>
      </c>
      <c r="AN16" s="53">
        <v>32893.310931492997</v>
      </c>
      <c r="AO16" s="53">
        <v>209.36323090499997</v>
      </c>
      <c r="AP16" s="53">
        <v>13104.97190049</v>
      </c>
      <c r="AQ16" s="122">
        <v>5803.3848096670008</v>
      </c>
      <c r="AR16" s="122">
        <v>637.30349403999992</v>
      </c>
      <c r="AS16" s="122">
        <v>489.04743866900003</v>
      </c>
      <c r="AT16" s="122">
        <v>411.66711397799997</v>
      </c>
      <c r="AU16" s="122">
        <v>5763.5690441360002</v>
      </c>
      <c r="AV16" s="53">
        <v>4289.9870705590001</v>
      </c>
      <c r="AW16" s="53">
        <v>13454.473171188998</v>
      </c>
      <c r="AX16" s="122">
        <v>4602.1790105609998</v>
      </c>
      <c r="AY16" s="122">
        <v>4471.1241417149995</v>
      </c>
      <c r="AZ16" s="122">
        <v>221.786530169</v>
      </c>
      <c r="BA16" s="122">
        <v>212.60286408500002</v>
      </c>
      <c r="BB16" s="122">
        <v>272.39693939099999</v>
      </c>
      <c r="BC16" s="122">
        <v>104.63640839999999</v>
      </c>
      <c r="BD16" s="122">
        <v>3406.0478112560004</v>
      </c>
      <c r="BE16" s="122">
        <v>163.69946561199998</v>
      </c>
      <c r="BF16" s="53">
        <v>1834.51555835</v>
      </c>
    </row>
    <row r="17" spans="1:58" s="29" customFormat="1" x14ac:dyDescent="0.25">
      <c r="A17" s="37" t="s">
        <v>144</v>
      </c>
      <c r="B17" s="59">
        <v>4944.4868726759996</v>
      </c>
      <c r="C17" s="74">
        <v>42.650901634999997</v>
      </c>
      <c r="D17" s="74">
        <v>2222.3265852079999</v>
      </c>
      <c r="E17" s="60">
        <v>839.75844216099995</v>
      </c>
      <c r="F17" s="61">
        <v>154.20093874299999</v>
      </c>
      <c r="G17" s="61">
        <v>118.365899344</v>
      </c>
      <c r="H17" s="61">
        <v>75.142977614000003</v>
      </c>
      <c r="I17" s="62">
        <v>1034.8583273459999</v>
      </c>
      <c r="J17" s="74">
        <v>909.23024974199996</v>
      </c>
      <c r="K17" s="74">
        <v>1644.284910349</v>
      </c>
      <c r="L17" s="60">
        <v>607.18148565599995</v>
      </c>
      <c r="M17" s="61">
        <v>604.39149332900001</v>
      </c>
      <c r="N17" s="61">
        <v>8.8165613930000006</v>
      </c>
      <c r="O17" s="61">
        <v>64.649195203999994</v>
      </c>
      <c r="P17" s="61">
        <v>16.302840530000001</v>
      </c>
      <c r="Q17" s="61">
        <v>8.2451147509999991</v>
      </c>
      <c r="R17" s="61">
        <v>319.89449072899998</v>
      </c>
      <c r="S17" s="63">
        <v>14.803728757</v>
      </c>
      <c r="T17" s="162">
        <v>125.994225742</v>
      </c>
      <c r="U17" s="52">
        <v>4868.7295000163331</v>
      </c>
      <c r="V17" s="52">
        <v>77.073266876333335</v>
      </c>
      <c r="W17" s="52">
        <v>2075.076970354</v>
      </c>
      <c r="X17" s="121">
        <v>749.32429515833337</v>
      </c>
      <c r="Y17" s="121">
        <v>142.23510153533334</v>
      </c>
      <c r="Z17" s="121">
        <v>157.07450406333334</v>
      </c>
      <c r="AA17" s="121">
        <v>51.200048000000002</v>
      </c>
      <c r="AB17" s="121">
        <v>975.24302159699994</v>
      </c>
      <c r="AC17" s="52">
        <v>894.66493855400006</v>
      </c>
      <c r="AD17" s="52">
        <v>1660.0331928330002</v>
      </c>
      <c r="AE17" s="121">
        <v>602.18657367666674</v>
      </c>
      <c r="AF17" s="121">
        <v>586.26822867866667</v>
      </c>
      <c r="AG17" s="121">
        <v>15.082732881666667</v>
      </c>
      <c r="AH17" s="121">
        <v>60.129128954999999</v>
      </c>
      <c r="AI17" s="121">
        <v>39.415545436999999</v>
      </c>
      <c r="AJ17" s="121">
        <v>17.042892935333331</v>
      </c>
      <c r="AK17" s="121">
        <v>323.58817721966665</v>
      </c>
      <c r="AL17" s="121">
        <v>16.319913048999997</v>
      </c>
      <c r="AM17" s="52">
        <v>161.881131399</v>
      </c>
      <c r="AN17" s="53">
        <v>33846.165829327001</v>
      </c>
      <c r="AO17" s="53">
        <v>479.61655778100004</v>
      </c>
      <c r="AP17" s="53">
        <v>13884.358845523002</v>
      </c>
      <c r="AQ17" s="122">
        <v>6275.3809724530001</v>
      </c>
      <c r="AR17" s="122">
        <v>744.80840738699999</v>
      </c>
      <c r="AS17" s="122">
        <v>644.87040924999997</v>
      </c>
      <c r="AT17" s="122">
        <v>187.20052720299998</v>
      </c>
      <c r="AU17" s="122">
        <v>6032.0985292300002</v>
      </c>
      <c r="AV17" s="53">
        <v>4522.3072730479998</v>
      </c>
      <c r="AW17" s="53">
        <v>12861.457557564001</v>
      </c>
      <c r="AX17" s="122">
        <v>4536.5660782449995</v>
      </c>
      <c r="AY17" s="122">
        <v>4446.057318397</v>
      </c>
      <c r="AZ17" s="122">
        <v>132.818529356</v>
      </c>
      <c r="BA17" s="122">
        <v>243.80201506899999</v>
      </c>
      <c r="BB17" s="122">
        <v>227.15377686900001</v>
      </c>
      <c r="BC17" s="122">
        <v>113.27835469599999</v>
      </c>
      <c r="BD17" s="122">
        <v>3010.695912227</v>
      </c>
      <c r="BE17" s="122">
        <v>151.085572705</v>
      </c>
      <c r="BF17" s="53">
        <v>2098.4255954109999</v>
      </c>
    </row>
    <row r="18" spans="1:58" s="105" customFormat="1" x14ac:dyDescent="0.25">
      <c r="A18" s="98" t="s">
        <v>145</v>
      </c>
      <c r="B18" s="99">
        <v>4705.4530748509997</v>
      </c>
      <c r="C18" s="100">
        <v>59.979243902</v>
      </c>
      <c r="D18" s="100">
        <v>2097.2523990220002</v>
      </c>
      <c r="E18" s="101">
        <v>864.74095605900004</v>
      </c>
      <c r="F18" s="102">
        <v>145.34429129899999</v>
      </c>
      <c r="G18" s="102">
        <v>140.10411043100001</v>
      </c>
      <c r="H18" s="102">
        <v>18.249896208999999</v>
      </c>
      <c r="I18" s="103">
        <v>928.81314502400005</v>
      </c>
      <c r="J18" s="100">
        <v>696.44434641800001</v>
      </c>
      <c r="K18" s="100">
        <v>1731.9336685620001</v>
      </c>
      <c r="L18" s="101">
        <v>594.86078551100002</v>
      </c>
      <c r="M18" s="102">
        <v>623.11857398799998</v>
      </c>
      <c r="N18" s="102">
        <v>2.5443037720000001</v>
      </c>
      <c r="O18" s="102">
        <v>51.504217394999998</v>
      </c>
      <c r="P18" s="102">
        <v>99.527784483000005</v>
      </c>
      <c r="Q18" s="102">
        <v>19.755042288999999</v>
      </c>
      <c r="R18" s="102">
        <v>318.422056457</v>
      </c>
      <c r="S18" s="104">
        <v>22.200904667</v>
      </c>
      <c r="T18" s="163">
        <v>119.84341694699999</v>
      </c>
      <c r="U18" s="100">
        <v>4794.2179120223327</v>
      </c>
      <c r="V18" s="100">
        <v>67.317879310999999</v>
      </c>
      <c r="W18" s="100">
        <v>2022.3360028976665</v>
      </c>
      <c r="X18" s="120">
        <v>790.05186960999993</v>
      </c>
      <c r="Y18" s="120">
        <v>149.03490705033335</v>
      </c>
      <c r="Z18" s="120">
        <v>133.91787380566666</v>
      </c>
      <c r="AA18" s="120">
        <v>40.263199688666667</v>
      </c>
      <c r="AB18" s="120">
        <v>909.06815274300004</v>
      </c>
      <c r="AC18" s="100">
        <v>833.22050706033326</v>
      </c>
      <c r="AD18" s="100">
        <v>1723.0505012753335</v>
      </c>
      <c r="AE18" s="120">
        <v>616.50885932299991</v>
      </c>
      <c r="AF18" s="120">
        <v>601.17732614433339</v>
      </c>
      <c r="AG18" s="120">
        <v>12.694761222666665</v>
      </c>
      <c r="AH18" s="120">
        <v>63.579749323333338</v>
      </c>
      <c r="AI18" s="120">
        <v>63.682420536333332</v>
      </c>
      <c r="AJ18" s="120">
        <v>13.464088513</v>
      </c>
      <c r="AK18" s="120">
        <v>317.79401565300003</v>
      </c>
      <c r="AL18" s="120">
        <v>34.149280559666671</v>
      </c>
      <c r="AM18" s="100">
        <v>148.29302147800001</v>
      </c>
      <c r="AN18" s="100">
        <v>32972.224105710993</v>
      </c>
      <c r="AO18" s="100">
        <v>416.28297032399996</v>
      </c>
      <c r="AP18" s="100">
        <v>13327.762748966001</v>
      </c>
      <c r="AQ18" s="120">
        <v>5926.4094783230003</v>
      </c>
      <c r="AR18" s="120">
        <v>807.19083631700005</v>
      </c>
      <c r="AS18" s="120">
        <v>556.59183518500004</v>
      </c>
      <c r="AT18" s="120">
        <v>266.66226686599998</v>
      </c>
      <c r="AU18" s="120">
        <v>5770.9083322749993</v>
      </c>
      <c r="AV18" s="100">
        <v>3950.9868844809998</v>
      </c>
      <c r="AW18" s="100">
        <v>13311.060473059002</v>
      </c>
      <c r="AX18" s="120">
        <v>5149.5828960859999</v>
      </c>
      <c r="AY18" s="120">
        <v>4242.3413828700004</v>
      </c>
      <c r="AZ18" s="120">
        <v>125.395258062</v>
      </c>
      <c r="BA18" s="120">
        <v>353.56313316199999</v>
      </c>
      <c r="BB18" s="120">
        <v>381.82932670000002</v>
      </c>
      <c r="BC18" s="120">
        <v>76.40348917499999</v>
      </c>
      <c r="BD18" s="120">
        <v>2721.879343309</v>
      </c>
      <c r="BE18" s="120">
        <v>260.06564369500001</v>
      </c>
      <c r="BF18" s="100">
        <v>1966.1310288809998</v>
      </c>
    </row>
    <row r="19" spans="1:58" s="29" customFormat="1" x14ac:dyDescent="0.25">
      <c r="A19" s="37" t="s">
        <v>146</v>
      </c>
      <c r="B19" s="59">
        <v>4950.856556615</v>
      </c>
      <c r="C19" s="74">
        <v>50.890489629999998</v>
      </c>
      <c r="D19" s="74">
        <v>2228.198916805</v>
      </c>
      <c r="E19" s="60">
        <v>848.01085423500001</v>
      </c>
      <c r="F19" s="61">
        <v>148.68007329400001</v>
      </c>
      <c r="G19" s="61">
        <v>117.8509869</v>
      </c>
      <c r="H19" s="61">
        <v>68.284514463999997</v>
      </c>
      <c r="I19" s="62">
        <v>1045.372487912</v>
      </c>
      <c r="J19" s="74">
        <v>963.26124313299999</v>
      </c>
      <c r="K19" s="74">
        <v>1559.255468224</v>
      </c>
      <c r="L19" s="60">
        <v>571.16626743200004</v>
      </c>
      <c r="M19" s="61">
        <v>537.02723785800003</v>
      </c>
      <c r="N19" s="61">
        <v>13.015099403000001</v>
      </c>
      <c r="O19" s="61">
        <v>24.222547361</v>
      </c>
      <c r="P19" s="61">
        <v>36.541442875000001</v>
      </c>
      <c r="Q19" s="61">
        <v>7.7512151549999997</v>
      </c>
      <c r="R19" s="61">
        <v>342.033299613</v>
      </c>
      <c r="S19" s="63">
        <v>27.498358527000001</v>
      </c>
      <c r="T19" s="162">
        <v>149.250438823</v>
      </c>
      <c r="U19" s="52">
        <v>4945.2617263983329</v>
      </c>
      <c r="V19" s="52">
        <v>45.291002058000004</v>
      </c>
      <c r="W19" s="52">
        <v>2194.4154557956667</v>
      </c>
      <c r="X19" s="121">
        <v>842.05734789500002</v>
      </c>
      <c r="Y19" s="121">
        <v>157.71236933566669</v>
      </c>
      <c r="Z19" s="121">
        <v>146.444745289</v>
      </c>
      <c r="AA19" s="121">
        <v>58.005828098666676</v>
      </c>
      <c r="AB19" s="121">
        <v>990.19516517733337</v>
      </c>
      <c r="AC19" s="52">
        <v>873.02409080566667</v>
      </c>
      <c r="AD19" s="52">
        <v>1668.7584764769999</v>
      </c>
      <c r="AE19" s="121">
        <v>577.69420276433334</v>
      </c>
      <c r="AF19" s="121">
        <v>576.19740415400008</v>
      </c>
      <c r="AG19" s="121">
        <v>20.876756488000002</v>
      </c>
      <c r="AH19" s="121">
        <v>34.757436541333334</v>
      </c>
      <c r="AI19" s="121">
        <v>66.538346655666672</v>
      </c>
      <c r="AJ19" s="121">
        <v>13.098918675999998</v>
      </c>
      <c r="AK19" s="121">
        <v>353.58073435400001</v>
      </c>
      <c r="AL19" s="121">
        <v>26.014676843666667</v>
      </c>
      <c r="AM19" s="52">
        <v>163.772701262</v>
      </c>
      <c r="AN19" s="53">
        <v>35544.152911750003</v>
      </c>
      <c r="AO19" s="53">
        <v>280.67606976599996</v>
      </c>
      <c r="AP19" s="53">
        <v>15584.329097704</v>
      </c>
      <c r="AQ19" s="122">
        <v>7219.1830989919999</v>
      </c>
      <c r="AR19" s="122">
        <v>782.254917428</v>
      </c>
      <c r="AS19" s="122">
        <v>575.70174584000006</v>
      </c>
      <c r="AT19" s="122">
        <v>384.67585197599999</v>
      </c>
      <c r="AU19" s="122">
        <v>6622.5134834679993</v>
      </c>
      <c r="AV19" s="53">
        <v>4528.0998415679996</v>
      </c>
      <c r="AW19" s="53">
        <v>12816.647615167001</v>
      </c>
      <c r="AX19" s="122">
        <v>4540.4507927120003</v>
      </c>
      <c r="AY19" s="122">
        <v>3891.1937350960006</v>
      </c>
      <c r="AZ19" s="122">
        <v>565.50252651200003</v>
      </c>
      <c r="BA19" s="122">
        <v>186.72727029000001</v>
      </c>
      <c r="BB19" s="122">
        <v>203.901045399</v>
      </c>
      <c r="BC19" s="122">
        <v>91.018102103999993</v>
      </c>
      <c r="BD19" s="122">
        <v>3213.9553391379995</v>
      </c>
      <c r="BE19" s="122">
        <v>123.89880391600001</v>
      </c>
      <c r="BF19" s="53">
        <v>2334.4002875450001</v>
      </c>
    </row>
    <row r="20" spans="1:58" s="29" customFormat="1" x14ac:dyDescent="0.25">
      <c r="A20" s="37" t="s">
        <v>147</v>
      </c>
      <c r="B20" s="59">
        <v>4776.7050514799994</v>
      </c>
      <c r="C20" s="74">
        <v>38.968071637999998</v>
      </c>
      <c r="D20" s="74">
        <v>2206.022737454</v>
      </c>
      <c r="E20" s="60">
        <v>804.70250485400004</v>
      </c>
      <c r="F20" s="61">
        <v>152.125411023</v>
      </c>
      <c r="G20" s="61">
        <v>127.536880165</v>
      </c>
      <c r="H20" s="61">
        <v>27.483996028</v>
      </c>
      <c r="I20" s="62">
        <v>1094.173945384</v>
      </c>
      <c r="J20" s="74">
        <v>803.74301937899997</v>
      </c>
      <c r="K20" s="74">
        <v>1572.1650103509999</v>
      </c>
      <c r="L20" s="60">
        <v>590.39671245199997</v>
      </c>
      <c r="M20" s="61">
        <v>537.20431577500005</v>
      </c>
      <c r="N20" s="61">
        <v>7.8011712649999998</v>
      </c>
      <c r="O20" s="61">
        <v>45.119560145999998</v>
      </c>
      <c r="P20" s="61">
        <v>35.179514916000002</v>
      </c>
      <c r="Q20" s="61">
        <v>5.1303459250000003</v>
      </c>
      <c r="R20" s="61">
        <v>333.37717913400002</v>
      </c>
      <c r="S20" s="63">
        <v>17.956210737999999</v>
      </c>
      <c r="T20" s="162">
        <v>155.80621265799999</v>
      </c>
      <c r="U20" s="52">
        <v>4829.7734386809998</v>
      </c>
      <c r="V20" s="52">
        <v>57.410572952333332</v>
      </c>
      <c r="W20" s="52">
        <v>2292.4361807836667</v>
      </c>
      <c r="X20" s="121">
        <v>860.84454431633333</v>
      </c>
      <c r="Y20" s="121">
        <v>161.85347251466666</v>
      </c>
      <c r="Z20" s="121">
        <v>122.405167416</v>
      </c>
      <c r="AA20" s="121">
        <v>41.010704822999998</v>
      </c>
      <c r="AB20" s="121">
        <v>1106.3222917136666</v>
      </c>
      <c r="AC20" s="52">
        <v>757.01983602100006</v>
      </c>
      <c r="AD20" s="52">
        <v>1538.2890602696664</v>
      </c>
      <c r="AE20" s="121">
        <v>568.96702665366661</v>
      </c>
      <c r="AF20" s="121">
        <v>528.38540800233329</v>
      </c>
      <c r="AG20" s="121">
        <v>9.2464074246666677</v>
      </c>
      <c r="AH20" s="121">
        <v>26.275683493333332</v>
      </c>
      <c r="AI20" s="121">
        <v>45.25554206933333</v>
      </c>
      <c r="AJ20" s="121">
        <v>8.9937118533333322</v>
      </c>
      <c r="AK20" s="121">
        <v>326.95115590066666</v>
      </c>
      <c r="AL20" s="121">
        <v>24.214124872333333</v>
      </c>
      <c r="AM20" s="52">
        <v>184.61778865433334</v>
      </c>
      <c r="AN20" s="53">
        <v>34327.905826361006</v>
      </c>
      <c r="AO20" s="53">
        <v>380.02488450300001</v>
      </c>
      <c r="AP20" s="53">
        <v>14964.103261791</v>
      </c>
      <c r="AQ20" s="122">
        <v>6782.5290690729998</v>
      </c>
      <c r="AR20" s="122">
        <v>800.53985941799988</v>
      </c>
      <c r="AS20" s="122">
        <v>400.58257058100003</v>
      </c>
      <c r="AT20" s="122">
        <v>207.85529947199998</v>
      </c>
      <c r="AU20" s="122">
        <v>6772.5964632470004</v>
      </c>
      <c r="AV20" s="53">
        <v>3678.3609960090007</v>
      </c>
      <c r="AW20" s="53">
        <v>12579.384637683999</v>
      </c>
      <c r="AX20" s="122">
        <v>5062.0101034649997</v>
      </c>
      <c r="AY20" s="122">
        <v>3929.7224434549998</v>
      </c>
      <c r="AZ20" s="122">
        <v>126.54252329500001</v>
      </c>
      <c r="BA20" s="122">
        <v>150.15382232000002</v>
      </c>
      <c r="BB20" s="122">
        <v>245.71814702899999</v>
      </c>
      <c r="BC20" s="122">
        <v>53.570930531000002</v>
      </c>
      <c r="BD20" s="122">
        <v>2905.1949934189997</v>
      </c>
      <c r="BE20" s="122">
        <v>106.47167417</v>
      </c>
      <c r="BF20" s="53">
        <v>2726.0320463739999</v>
      </c>
    </row>
    <row r="21" spans="1:58" s="29" customFormat="1" x14ac:dyDescent="0.25">
      <c r="A21" s="37" t="s">
        <v>148</v>
      </c>
      <c r="B21" s="59">
        <v>4905.4633795179998</v>
      </c>
      <c r="C21" s="74">
        <v>120.437712968</v>
      </c>
      <c r="D21" s="74">
        <v>2122.2219021870001</v>
      </c>
      <c r="E21" s="60">
        <v>807.68305410200003</v>
      </c>
      <c r="F21" s="61">
        <v>135.026126874</v>
      </c>
      <c r="G21" s="61">
        <v>136.13109890300001</v>
      </c>
      <c r="H21" s="61">
        <v>42.816839307999999</v>
      </c>
      <c r="I21" s="62">
        <v>1000.564783</v>
      </c>
      <c r="J21" s="74">
        <v>832.48404234700001</v>
      </c>
      <c r="K21" s="74">
        <v>1683.5878140350001</v>
      </c>
      <c r="L21" s="60">
        <v>587.44373029899998</v>
      </c>
      <c r="M21" s="61">
        <v>545.64036403700004</v>
      </c>
      <c r="N21" s="61">
        <v>10.680314679</v>
      </c>
      <c r="O21" s="61">
        <v>34.590023021999997</v>
      </c>
      <c r="P21" s="61">
        <v>46.556301255999998</v>
      </c>
      <c r="Q21" s="61">
        <v>131.44208748299999</v>
      </c>
      <c r="R21" s="61">
        <v>311.71622617399998</v>
      </c>
      <c r="S21" s="63">
        <v>15.518767085</v>
      </c>
      <c r="T21" s="162">
        <v>146.73190798100001</v>
      </c>
      <c r="U21" s="52">
        <v>4963.5242140076671</v>
      </c>
      <c r="V21" s="52">
        <v>101.92138504100001</v>
      </c>
      <c r="W21" s="52">
        <v>2209.1703920189998</v>
      </c>
      <c r="X21" s="121">
        <v>800.36758883333334</v>
      </c>
      <c r="Y21" s="121">
        <v>147.16452860633333</v>
      </c>
      <c r="Z21" s="121">
        <v>140.98577957633336</v>
      </c>
      <c r="AA21" s="121">
        <v>35.999918446000002</v>
      </c>
      <c r="AB21" s="121">
        <v>1084.6525765570002</v>
      </c>
      <c r="AC21" s="52">
        <v>810.36156849833333</v>
      </c>
      <c r="AD21" s="52">
        <v>1679.6416444559998</v>
      </c>
      <c r="AE21" s="121">
        <v>614.44775065233318</v>
      </c>
      <c r="AF21" s="121">
        <v>552.4792105263333</v>
      </c>
      <c r="AG21" s="121">
        <v>13.281876062666667</v>
      </c>
      <c r="AH21" s="121">
        <v>43.463351251000006</v>
      </c>
      <c r="AI21" s="121">
        <v>67.286461854999999</v>
      </c>
      <c r="AJ21" s="121">
        <v>52.95546645733333</v>
      </c>
      <c r="AK21" s="121">
        <v>315.88032016633332</v>
      </c>
      <c r="AL21" s="121">
        <v>19.847207484999998</v>
      </c>
      <c r="AM21" s="52">
        <v>162.4292239933333</v>
      </c>
      <c r="AN21" s="53">
        <v>35629.344762678003</v>
      </c>
      <c r="AO21" s="53">
        <v>737.53267571300012</v>
      </c>
      <c r="AP21" s="53">
        <v>15202.039818951002</v>
      </c>
      <c r="AQ21" s="122">
        <v>6639.3691854370009</v>
      </c>
      <c r="AR21" s="122">
        <v>772.59548485400001</v>
      </c>
      <c r="AS21" s="122">
        <v>589.47244144199999</v>
      </c>
      <c r="AT21" s="122">
        <v>240.32562292099999</v>
      </c>
      <c r="AU21" s="122">
        <v>6960.2770842970003</v>
      </c>
      <c r="AV21" s="53">
        <v>4248.3693753010002</v>
      </c>
      <c r="AW21" s="53">
        <v>12976.716195602001</v>
      </c>
      <c r="AX21" s="122">
        <v>4510.3506177849995</v>
      </c>
      <c r="AY21" s="122">
        <v>4337.5938642170004</v>
      </c>
      <c r="AZ21" s="122">
        <v>185.35715938799999</v>
      </c>
      <c r="BA21" s="122">
        <v>225.60320912899999</v>
      </c>
      <c r="BB21" s="122">
        <v>354.56460649000002</v>
      </c>
      <c r="BC21" s="122">
        <v>186.555191154</v>
      </c>
      <c r="BD21" s="122">
        <v>3076.8715910390001</v>
      </c>
      <c r="BE21" s="122">
        <v>99.819956399999995</v>
      </c>
      <c r="BF21" s="53">
        <v>2464.6866971109998</v>
      </c>
    </row>
    <row r="22" spans="1:58" s="105" customFormat="1" x14ac:dyDescent="0.25">
      <c r="A22" s="98" t="s">
        <v>149</v>
      </c>
      <c r="B22" s="99">
        <v>4875.3678650910006</v>
      </c>
      <c r="C22" s="100">
        <v>66.148206169999995</v>
      </c>
      <c r="D22" s="100">
        <v>2197.3919389950001</v>
      </c>
      <c r="E22" s="101">
        <v>830.94641670600004</v>
      </c>
      <c r="F22" s="102">
        <v>142.56621839000002</v>
      </c>
      <c r="G22" s="102">
        <v>116.86621587400001</v>
      </c>
      <c r="H22" s="102">
        <v>55.620312448</v>
      </c>
      <c r="I22" s="103">
        <v>1051.3927755770001</v>
      </c>
      <c r="J22" s="100">
        <v>859.61731874400004</v>
      </c>
      <c r="K22" s="100">
        <v>1599.5024933070001</v>
      </c>
      <c r="L22" s="101">
        <v>561.92968750700004</v>
      </c>
      <c r="M22" s="102">
        <v>579.28413863399999</v>
      </c>
      <c r="N22" s="102">
        <v>20.853012983999999</v>
      </c>
      <c r="O22" s="102">
        <v>59.824173272000003</v>
      </c>
      <c r="P22" s="102">
        <v>44.717992068000001</v>
      </c>
      <c r="Q22" s="102">
        <v>19.032864392</v>
      </c>
      <c r="R22" s="102">
        <v>302.95830407</v>
      </c>
      <c r="S22" s="104">
        <v>10.902320380000001</v>
      </c>
      <c r="T22" s="163">
        <v>152.70790787499999</v>
      </c>
      <c r="U22" s="100">
        <v>5068.0924349740008</v>
      </c>
      <c r="V22" s="100">
        <v>63.256079897333336</v>
      </c>
      <c r="W22" s="100">
        <v>2313.9130988153333</v>
      </c>
      <c r="X22" s="120">
        <v>870.52497342000004</v>
      </c>
      <c r="Y22" s="120">
        <v>144.1304380563333</v>
      </c>
      <c r="Z22" s="120">
        <v>141.160208915</v>
      </c>
      <c r="AA22" s="120">
        <v>38.401417287333338</v>
      </c>
      <c r="AB22" s="120">
        <v>1119.6960611366667</v>
      </c>
      <c r="AC22" s="100">
        <v>864.00026027300009</v>
      </c>
      <c r="AD22" s="100">
        <v>1658.7352579766664</v>
      </c>
      <c r="AE22" s="120">
        <v>589.14888775866666</v>
      </c>
      <c r="AF22" s="120">
        <v>588.69737635800004</v>
      </c>
      <c r="AG22" s="120">
        <v>16.837873849666668</v>
      </c>
      <c r="AH22" s="120">
        <v>49.416545378000002</v>
      </c>
      <c r="AI22" s="120">
        <v>47.147910038666659</v>
      </c>
      <c r="AJ22" s="120">
        <v>12.151030453666666</v>
      </c>
      <c r="AK22" s="120">
        <v>335.29795603966664</v>
      </c>
      <c r="AL22" s="120">
        <v>20.037678100333334</v>
      </c>
      <c r="AM22" s="100">
        <v>168.18773801166668</v>
      </c>
      <c r="AN22" s="100">
        <v>34968.761799952998</v>
      </c>
      <c r="AO22" s="100">
        <v>485.16439699</v>
      </c>
      <c r="AP22" s="100">
        <v>14701.734601617998</v>
      </c>
      <c r="AQ22" s="120">
        <v>7065.8182344810002</v>
      </c>
      <c r="AR22" s="120">
        <v>692.05672148899998</v>
      </c>
      <c r="AS22" s="120">
        <v>512.09153270299998</v>
      </c>
      <c r="AT22" s="120">
        <v>196.38214433299999</v>
      </c>
      <c r="AU22" s="120">
        <v>6235.3859686120004</v>
      </c>
      <c r="AV22" s="100">
        <v>4008.6493176869999</v>
      </c>
      <c r="AW22" s="100">
        <v>13359.628663695999</v>
      </c>
      <c r="AX22" s="120">
        <v>5354.9643958930001</v>
      </c>
      <c r="AY22" s="120">
        <v>4464.3383663229997</v>
      </c>
      <c r="AZ22" s="120">
        <v>190.96227318699999</v>
      </c>
      <c r="BA22" s="120">
        <v>136.909841113</v>
      </c>
      <c r="BB22" s="120">
        <v>149.384535357</v>
      </c>
      <c r="BC22" s="120">
        <v>59.451118776999991</v>
      </c>
      <c r="BD22" s="120">
        <v>2838.7502659510001</v>
      </c>
      <c r="BE22" s="120">
        <v>164.86786709499998</v>
      </c>
      <c r="BF22" s="100">
        <v>2413.584819962</v>
      </c>
    </row>
    <row r="23" spans="1:58" s="29" customFormat="1" x14ac:dyDescent="0.25">
      <c r="A23" s="37" t="s">
        <v>150</v>
      </c>
      <c r="B23" s="59">
        <v>4845.7087741559999</v>
      </c>
      <c r="C23" s="74">
        <v>136.701747052</v>
      </c>
      <c r="D23" s="74">
        <v>2180.2603081400002</v>
      </c>
      <c r="E23" s="60">
        <v>848.42148900899997</v>
      </c>
      <c r="F23" s="61">
        <v>153.307664391</v>
      </c>
      <c r="G23" s="61">
        <v>147.937574606</v>
      </c>
      <c r="H23" s="61">
        <v>22.927130944000002</v>
      </c>
      <c r="I23" s="62">
        <v>1007.66644919</v>
      </c>
      <c r="J23" s="74">
        <v>847.51698330199997</v>
      </c>
      <c r="K23" s="74">
        <v>1522.7798657349999</v>
      </c>
      <c r="L23" s="60">
        <v>538.475319044</v>
      </c>
      <c r="M23" s="61">
        <v>556.85155576900002</v>
      </c>
      <c r="N23" s="61">
        <v>15.281385746</v>
      </c>
      <c r="O23" s="61">
        <v>34.849239034</v>
      </c>
      <c r="P23" s="61">
        <v>52.640692647000002</v>
      </c>
      <c r="Q23" s="61">
        <v>22.010045706</v>
      </c>
      <c r="R23" s="61">
        <v>283.59625484399999</v>
      </c>
      <c r="S23" s="63">
        <v>19.075372945000002</v>
      </c>
      <c r="T23" s="162">
        <v>158.44986992700001</v>
      </c>
      <c r="U23" s="52">
        <v>5135.9966219423341</v>
      </c>
      <c r="V23" s="52">
        <v>104.40866062333335</v>
      </c>
      <c r="W23" s="52">
        <v>2266.0341997350001</v>
      </c>
      <c r="X23" s="121">
        <v>861.75856843100007</v>
      </c>
      <c r="Y23" s="121">
        <v>156.05932989733333</v>
      </c>
      <c r="Z23" s="121">
        <v>162.04089032100001</v>
      </c>
      <c r="AA23" s="121">
        <v>24.765990201000005</v>
      </c>
      <c r="AB23" s="121">
        <v>1061.4094208846666</v>
      </c>
      <c r="AC23" s="52">
        <v>892.25469321733328</v>
      </c>
      <c r="AD23" s="52">
        <v>1703.4082773623334</v>
      </c>
      <c r="AE23" s="121">
        <v>577.63249159500003</v>
      </c>
      <c r="AF23" s="121">
        <v>658.24103191999995</v>
      </c>
      <c r="AG23" s="121">
        <v>22.933492227999995</v>
      </c>
      <c r="AH23" s="121">
        <v>49.118999427999995</v>
      </c>
      <c r="AI23" s="121">
        <v>58.855093649999993</v>
      </c>
      <c r="AJ23" s="121">
        <v>11.903753829999999</v>
      </c>
      <c r="AK23" s="121">
        <v>307.03193138866669</v>
      </c>
      <c r="AL23" s="121">
        <v>17.691483322666667</v>
      </c>
      <c r="AM23" s="52">
        <v>169.89079100433332</v>
      </c>
      <c r="AN23" s="53">
        <v>37661.516547349005</v>
      </c>
      <c r="AO23" s="53">
        <v>637.27318992000005</v>
      </c>
      <c r="AP23" s="53">
        <v>16281.885682177999</v>
      </c>
      <c r="AQ23" s="122">
        <v>7869.0056679610007</v>
      </c>
      <c r="AR23" s="122">
        <v>830.49262298300005</v>
      </c>
      <c r="AS23" s="122">
        <v>695.51261415599993</v>
      </c>
      <c r="AT23" s="122">
        <v>171.93393120499999</v>
      </c>
      <c r="AU23" s="122">
        <v>6714.9408458730004</v>
      </c>
      <c r="AV23" s="53">
        <v>4278.9282148950006</v>
      </c>
      <c r="AW23" s="53">
        <v>14072.76122165</v>
      </c>
      <c r="AX23" s="122">
        <v>5328.156573233</v>
      </c>
      <c r="AY23" s="122">
        <v>4978.6240570790005</v>
      </c>
      <c r="AZ23" s="122">
        <v>212.52761561900002</v>
      </c>
      <c r="BA23" s="122">
        <v>104.936765963</v>
      </c>
      <c r="BB23" s="122">
        <v>221.75188412699998</v>
      </c>
      <c r="BC23" s="122">
        <v>53.918186384000002</v>
      </c>
      <c r="BD23" s="122">
        <v>3075.8104233929998</v>
      </c>
      <c r="BE23" s="122">
        <v>97.035715851999996</v>
      </c>
      <c r="BF23" s="53">
        <v>2390.668238706</v>
      </c>
    </row>
    <row r="24" spans="1:58" s="29" customFormat="1" x14ac:dyDescent="0.25">
      <c r="A24" s="37" t="s">
        <v>151</v>
      </c>
      <c r="B24" s="59">
        <v>5176.7010016400009</v>
      </c>
      <c r="C24" s="74">
        <v>119.165585531</v>
      </c>
      <c r="D24" s="74">
        <v>2219.9649666490004</v>
      </c>
      <c r="E24" s="60">
        <v>847.54894379200005</v>
      </c>
      <c r="F24" s="61">
        <v>163.92467646899999</v>
      </c>
      <c r="G24" s="61">
        <v>163.39825090299999</v>
      </c>
      <c r="H24" s="61">
        <v>13.169249906999999</v>
      </c>
      <c r="I24" s="62">
        <v>1031.9238455780001</v>
      </c>
      <c r="J24" s="74">
        <v>946.05466976000002</v>
      </c>
      <c r="K24" s="74">
        <v>1722.980420717</v>
      </c>
      <c r="L24" s="60">
        <v>607.866368416</v>
      </c>
      <c r="M24" s="61">
        <v>629.61686904199996</v>
      </c>
      <c r="N24" s="61">
        <v>22.542870721</v>
      </c>
      <c r="O24" s="61">
        <v>48.689128177999997</v>
      </c>
      <c r="P24" s="61">
        <v>68.813967825999995</v>
      </c>
      <c r="Q24" s="61">
        <v>3.5241654680000001</v>
      </c>
      <c r="R24" s="61">
        <v>321.89495261500002</v>
      </c>
      <c r="S24" s="63">
        <v>20.032098451</v>
      </c>
      <c r="T24" s="162">
        <v>168.53535898300001</v>
      </c>
      <c r="U24" s="52">
        <v>4954.0071623783333</v>
      </c>
      <c r="V24" s="52">
        <v>148.92174190166668</v>
      </c>
      <c r="W24" s="52">
        <v>2132.7024873503337</v>
      </c>
      <c r="X24" s="121">
        <v>769.23337508266661</v>
      </c>
      <c r="Y24" s="121">
        <v>161.00755594166665</v>
      </c>
      <c r="Z24" s="121">
        <v>141.71357767500001</v>
      </c>
      <c r="AA24" s="121">
        <v>23.343105597999998</v>
      </c>
      <c r="AB24" s="121">
        <v>1037.4048730530001</v>
      </c>
      <c r="AC24" s="52">
        <v>878.67141147133327</v>
      </c>
      <c r="AD24" s="52">
        <v>1605.7850059529997</v>
      </c>
      <c r="AE24" s="121">
        <v>556.48696057966674</v>
      </c>
      <c r="AF24" s="121">
        <v>589.89013561533329</v>
      </c>
      <c r="AG24" s="121">
        <v>22.848993852666666</v>
      </c>
      <c r="AH24" s="121">
        <v>48.857259533333341</v>
      </c>
      <c r="AI24" s="121">
        <v>60.770492784666665</v>
      </c>
      <c r="AJ24" s="121">
        <v>6.6637172813333327</v>
      </c>
      <c r="AK24" s="121">
        <v>300.03039389833333</v>
      </c>
      <c r="AL24" s="121">
        <v>20.237052407666667</v>
      </c>
      <c r="AM24" s="52">
        <v>187.92651570199999</v>
      </c>
      <c r="AN24" s="53">
        <v>36722.323515494005</v>
      </c>
      <c r="AO24" s="53">
        <v>1529.791788259</v>
      </c>
      <c r="AP24" s="53">
        <v>14342.967336234</v>
      </c>
      <c r="AQ24" s="122">
        <v>6377.2260584449996</v>
      </c>
      <c r="AR24" s="122">
        <v>808.93137655100008</v>
      </c>
      <c r="AS24" s="122">
        <v>551.53482257799999</v>
      </c>
      <c r="AT24" s="122">
        <v>119.822885963</v>
      </c>
      <c r="AU24" s="122">
        <v>6485.4521926970001</v>
      </c>
      <c r="AV24" s="53">
        <v>4185.3645591989998</v>
      </c>
      <c r="AW24" s="53">
        <v>14109.021157678999</v>
      </c>
      <c r="AX24" s="122">
        <v>5805.4871723680008</v>
      </c>
      <c r="AY24" s="122">
        <v>4883.8168363029999</v>
      </c>
      <c r="AZ24" s="122">
        <v>179.02385197400002</v>
      </c>
      <c r="BA24" s="122">
        <v>82.4606888</v>
      </c>
      <c r="BB24" s="122">
        <v>210.12310570599999</v>
      </c>
      <c r="BC24" s="122">
        <v>43.427995514999999</v>
      </c>
      <c r="BD24" s="122">
        <v>2787.4290067809998</v>
      </c>
      <c r="BE24" s="122">
        <v>117.25250023199999</v>
      </c>
      <c r="BF24" s="53">
        <v>2555.1786741229998</v>
      </c>
    </row>
    <row r="25" spans="1:58" s="29" customFormat="1" x14ac:dyDescent="0.25">
      <c r="A25" s="37" t="s">
        <v>152</v>
      </c>
      <c r="B25" s="59">
        <v>4982.7746240420001</v>
      </c>
      <c r="C25" s="74">
        <v>52.402542441999998</v>
      </c>
      <c r="D25" s="74">
        <v>2221.5703369379999</v>
      </c>
      <c r="E25" s="60">
        <v>877.79394282099997</v>
      </c>
      <c r="F25" s="61">
        <v>152.91308605099999</v>
      </c>
      <c r="G25" s="61">
        <v>139.79146974400001</v>
      </c>
      <c r="H25" s="61">
        <v>47.941513747999998</v>
      </c>
      <c r="I25" s="62">
        <v>1003.130324574</v>
      </c>
      <c r="J25" s="74">
        <v>867.39542772899995</v>
      </c>
      <c r="K25" s="74">
        <v>1655.1192919979999</v>
      </c>
      <c r="L25" s="60">
        <v>475.915994829</v>
      </c>
      <c r="M25" s="61">
        <v>704.08447770500004</v>
      </c>
      <c r="N25" s="61">
        <v>14.960040556999999</v>
      </c>
      <c r="O25" s="61">
        <v>41.831320818999998</v>
      </c>
      <c r="P25" s="61">
        <v>49.445561238000003</v>
      </c>
      <c r="Q25" s="61">
        <v>8.4602671320000002</v>
      </c>
      <c r="R25" s="61">
        <v>328.272614616</v>
      </c>
      <c r="S25" s="63">
        <v>32.149015102</v>
      </c>
      <c r="T25" s="162">
        <v>186.28702493500001</v>
      </c>
      <c r="U25" s="52">
        <v>5261.3464194236667</v>
      </c>
      <c r="V25" s="52">
        <v>71.671466719333338</v>
      </c>
      <c r="W25" s="52">
        <v>2364.0123816916666</v>
      </c>
      <c r="X25" s="121">
        <v>908.45027098499997</v>
      </c>
      <c r="Y25" s="121">
        <v>168.29866021633333</v>
      </c>
      <c r="Z25" s="121">
        <v>152.80196638933333</v>
      </c>
      <c r="AA25" s="121">
        <v>33.14941034933333</v>
      </c>
      <c r="AB25" s="121">
        <v>1101.3120737516667</v>
      </c>
      <c r="AC25" s="52">
        <v>868.44473037766659</v>
      </c>
      <c r="AD25" s="52">
        <v>1766.4563731273336</v>
      </c>
      <c r="AE25" s="121">
        <v>540.56891837599994</v>
      </c>
      <c r="AF25" s="121">
        <v>718.08787456700009</v>
      </c>
      <c r="AG25" s="121">
        <v>15.07359973</v>
      </c>
      <c r="AH25" s="121">
        <v>59.122007672000002</v>
      </c>
      <c r="AI25" s="121">
        <v>66.25410784266667</v>
      </c>
      <c r="AJ25" s="121">
        <v>6.9322128140000006</v>
      </c>
      <c r="AK25" s="121">
        <v>341.09811275499999</v>
      </c>
      <c r="AL25" s="121">
        <v>19.319539370666664</v>
      </c>
      <c r="AM25" s="52">
        <v>190.76146750766668</v>
      </c>
      <c r="AN25" s="53">
        <v>37260.676293116005</v>
      </c>
      <c r="AO25" s="53">
        <v>681.07144925099999</v>
      </c>
      <c r="AP25" s="53">
        <v>15687.428142251001</v>
      </c>
      <c r="AQ25" s="122">
        <v>7163.7818603680007</v>
      </c>
      <c r="AR25" s="122">
        <v>1019.7954917290001</v>
      </c>
      <c r="AS25" s="122">
        <v>658.00749790600003</v>
      </c>
      <c r="AT25" s="122">
        <v>201.75286169699999</v>
      </c>
      <c r="AU25" s="122">
        <v>6644.0904305509994</v>
      </c>
      <c r="AV25" s="53">
        <v>4173.8124053779993</v>
      </c>
      <c r="AW25" s="53">
        <v>14226.402038636999</v>
      </c>
      <c r="AX25" s="122">
        <v>4512.7490655900001</v>
      </c>
      <c r="AY25" s="122">
        <v>5795.0240828670003</v>
      </c>
      <c r="AZ25" s="122">
        <v>160.002546954</v>
      </c>
      <c r="BA25" s="122">
        <v>212.778017869</v>
      </c>
      <c r="BB25" s="122">
        <v>259.15422324400004</v>
      </c>
      <c r="BC25" s="122">
        <v>37.150089008999998</v>
      </c>
      <c r="BD25" s="122">
        <v>3133.2716158419998</v>
      </c>
      <c r="BE25" s="122">
        <v>116.272397262</v>
      </c>
      <c r="BF25" s="53">
        <v>2491.9622575990002</v>
      </c>
    </row>
    <row r="26" spans="1:58" s="105" customFormat="1" x14ac:dyDescent="0.25">
      <c r="A26" s="98" t="s">
        <v>153</v>
      </c>
      <c r="B26" s="99">
        <v>5193.4779172919998</v>
      </c>
      <c r="C26" s="100">
        <v>149.79725056800001</v>
      </c>
      <c r="D26" s="100">
        <v>2318.9100676819999</v>
      </c>
      <c r="E26" s="101">
        <v>897.90746191400001</v>
      </c>
      <c r="F26" s="102">
        <v>200.737992999</v>
      </c>
      <c r="G26" s="102">
        <v>156.66039237000001</v>
      </c>
      <c r="H26" s="102">
        <v>27.339166119000001</v>
      </c>
      <c r="I26" s="103">
        <v>1036.26505428</v>
      </c>
      <c r="J26" s="100">
        <v>980.842007201</v>
      </c>
      <c r="K26" s="100">
        <v>1583.5991006089998</v>
      </c>
      <c r="L26" s="101">
        <v>516.33027755600006</v>
      </c>
      <c r="M26" s="102">
        <v>634.625359097</v>
      </c>
      <c r="N26" s="102">
        <v>12.863769177</v>
      </c>
      <c r="O26" s="102">
        <v>75.889754228000001</v>
      </c>
      <c r="P26" s="102">
        <v>41.857206058000003</v>
      </c>
      <c r="Q26" s="102">
        <v>9.6158446350000002</v>
      </c>
      <c r="R26" s="102">
        <v>281.66976938400001</v>
      </c>
      <c r="S26" s="104">
        <v>10.747120474000001</v>
      </c>
      <c r="T26" s="163">
        <v>160.32949123200001</v>
      </c>
      <c r="U26" s="100">
        <v>5161.3109021413338</v>
      </c>
      <c r="V26" s="100">
        <v>120.04982452566666</v>
      </c>
      <c r="W26" s="100">
        <v>2312.5429687526666</v>
      </c>
      <c r="X26" s="120">
        <v>894.91679164733341</v>
      </c>
      <c r="Y26" s="120">
        <v>172.69082809333335</v>
      </c>
      <c r="Z26" s="120">
        <v>167.17958216833333</v>
      </c>
      <c r="AA26" s="120">
        <v>32.211829831000003</v>
      </c>
      <c r="AB26" s="120">
        <v>1045.5439370126667</v>
      </c>
      <c r="AC26" s="100">
        <v>891.63866491866656</v>
      </c>
      <c r="AD26" s="100">
        <v>1649.7802322846667</v>
      </c>
      <c r="AE26" s="120">
        <v>517.81359964166666</v>
      </c>
      <c r="AF26" s="120">
        <v>697.53715842100007</v>
      </c>
      <c r="AG26" s="120">
        <v>17.242068230666664</v>
      </c>
      <c r="AH26" s="120">
        <v>63.630605573999993</v>
      </c>
      <c r="AI26" s="120">
        <v>44.313323914333331</v>
      </c>
      <c r="AJ26" s="120">
        <v>8.8307594553333342</v>
      </c>
      <c r="AK26" s="120">
        <v>284.51542489533335</v>
      </c>
      <c r="AL26" s="120">
        <v>15.897292152333334</v>
      </c>
      <c r="AM26" s="100">
        <v>187.29921165966667</v>
      </c>
      <c r="AN26" s="100">
        <v>38061.580823581004</v>
      </c>
      <c r="AO26" s="100">
        <v>1165.1232333630001</v>
      </c>
      <c r="AP26" s="100">
        <v>15403.967940819999</v>
      </c>
      <c r="AQ26" s="120">
        <v>7459.3248820850004</v>
      </c>
      <c r="AR26" s="120">
        <v>988.48550550499999</v>
      </c>
      <c r="AS26" s="120">
        <v>727.34769551799991</v>
      </c>
      <c r="AT26" s="120">
        <v>146.98448009000001</v>
      </c>
      <c r="AU26" s="120">
        <v>6081.8253776219999</v>
      </c>
      <c r="AV26" s="100">
        <v>4253.3359293499998</v>
      </c>
      <c r="AW26" s="100">
        <v>14923.852210467001</v>
      </c>
      <c r="AX26" s="120">
        <v>6103.8300837749994</v>
      </c>
      <c r="AY26" s="120">
        <v>5647.2747409290005</v>
      </c>
      <c r="AZ26" s="120">
        <v>216.60843833500002</v>
      </c>
      <c r="BA26" s="120">
        <v>176.84328666900001</v>
      </c>
      <c r="BB26" s="120">
        <v>174.252095819</v>
      </c>
      <c r="BC26" s="120">
        <v>44.549710681999997</v>
      </c>
      <c r="BD26" s="120">
        <v>2477.1847029370001</v>
      </c>
      <c r="BE26" s="120">
        <v>83.309151321000002</v>
      </c>
      <c r="BF26" s="100">
        <v>2315.3015095809997</v>
      </c>
    </row>
    <row r="27" spans="1:58" s="29" customFormat="1" x14ac:dyDescent="0.25">
      <c r="A27" s="37" t="s">
        <v>154</v>
      </c>
      <c r="B27" s="59">
        <v>5035.0085071379999</v>
      </c>
      <c r="C27" s="74">
        <v>64.971663558000003</v>
      </c>
      <c r="D27" s="74">
        <v>2187.240345319</v>
      </c>
      <c r="E27" s="60">
        <v>809.90088988000002</v>
      </c>
      <c r="F27" s="61">
        <v>151.20891954999999</v>
      </c>
      <c r="G27" s="61">
        <v>166.11977211199999</v>
      </c>
      <c r="H27" s="61">
        <v>28.805803038000001</v>
      </c>
      <c r="I27" s="62">
        <v>1031.2049607389999</v>
      </c>
      <c r="J27" s="74">
        <v>1105.753258839</v>
      </c>
      <c r="K27" s="74">
        <v>1546.7987132759999</v>
      </c>
      <c r="L27" s="60">
        <v>479.86720985800002</v>
      </c>
      <c r="M27" s="61">
        <v>653.13183191899998</v>
      </c>
      <c r="N27" s="61">
        <v>25.281443611</v>
      </c>
      <c r="O27" s="61">
        <v>22.446080289000001</v>
      </c>
      <c r="P27" s="61">
        <v>35.726677793999997</v>
      </c>
      <c r="Q27" s="61">
        <v>16.273408209999999</v>
      </c>
      <c r="R27" s="61">
        <v>291.06482929800001</v>
      </c>
      <c r="S27" s="63">
        <v>23.007232297000002</v>
      </c>
      <c r="T27" s="162">
        <v>130.244526146</v>
      </c>
      <c r="U27" s="52">
        <v>5201.9958378889996</v>
      </c>
      <c r="V27" s="52">
        <v>95.579628398666671</v>
      </c>
      <c r="W27" s="52">
        <v>2283.8206161893336</v>
      </c>
      <c r="X27" s="121">
        <v>880.34267125200006</v>
      </c>
      <c r="Y27" s="121">
        <v>172.76172228200002</v>
      </c>
      <c r="Z27" s="121">
        <v>157.34127418866666</v>
      </c>
      <c r="AA27" s="121">
        <v>36.285994568</v>
      </c>
      <c r="AB27" s="121">
        <v>1037.0889538986667</v>
      </c>
      <c r="AC27" s="52">
        <v>1048.8377170106667</v>
      </c>
      <c r="AD27" s="52">
        <v>1617.8088170126669</v>
      </c>
      <c r="AE27" s="121">
        <v>516.42633371033332</v>
      </c>
      <c r="AF27" s="121">
        <v>701.93841944833332</v>
      </c>
      <c r="AG27" s="121">
        <v>18.820857763666666</v>
      </c>
      <c r="AH27" s="121">
        <v>42.338861164333331</v>
      </c>
      <c r="AI27" s="121">
        <v>34.321972847666672</v>
      </c>
      <c r="AJ27" s="121">
        <v>11.933591913999999</v>
      </c>
      <c r="AK27" s="121">
        <v>271.15233815400001</v>
      </c>
      <c r="AL27" s="121">
        <v>20.876442010333331</v>
      </c>
      <c r="AM27" s="52">
        <v>155.94905927766663</v>
      </c>
      <c r="AN27" s="53">
        <v>37369.420733642</v>
      </c>
      <c r="AO27" s="53">
        <v>751.33153836400004</v>
      </c>
      <c r="AP27" s="53">
        <v>14900.830675147998</v>
      </c>
      <c r="AQ27" s="122">
        <v>6712.4121097410007</v>
      </c>
      <c r="AR27" s="122">
        <v>983.57353899999998</v>
      </c>
      <c r="AS27" s="122">
        <v>654.60053743399999</v>
      </c>
      <c r="AT27" s="122">
        <v>166.057161409</v>
      </c>
      <c r="AU27" s="122">
        <v>6384.187327564</v>
      </c>
      <c r="AV27" s="53">
        <v>5303.8129151100002</v>
      </c>
      <c r="AW27" s="53">
        <v>14376.542246251</v>
      </c>
      <c r="AX27" s="122">
        <v>5536.3512704770001</v>
      </c>
      <c r="AY27" s="122">
        <v>5633.4346861479999</v>
      </c>
      <c r="AZ27" s="122">
        <v>227.070690375</v>
      </c>
      <c r="BA27" s="122">
        <v>141.89100110999999</v>
      </c>
      <c r="BB27" s="122">
        <v>143.553915932</v>
      </c>
      <c r="BC27" s="122">
        <v>219.35530364900001</v>
      </c>
      <c r="BD27" s="122">
        <v>2327.4430307779999</v>
      </c>
      <c r="BE27" s="122">
        <v>147.44234778200001</v>
      </c>
      <c r="BF27" s="53">
        <v>2036.9033587690001</v>
      </c>
    </row>
    <row r="28" spans="1:58" s="29" customFormat="1" x14ac:dyDescent="0.25">
      <c r="A28" s="37" t="s">
        <v>155</v>
      </c>
      <c r="B28" s="59">
        <v>4906.9329507550001</v>
      </c>
      <c r="C28" s="74">
        <v>147.753914436</v>
      </c>
      <c r="D28" s="74">
        <v>2105.85141243</v>
      </c>
      <c r="E28" s="60">
        <v>696.31320698599995</v>
      </c>
      <c r="F28" s="61">
        <v>166.469930479</v>
      </c>
      <c r="G28" s="61">
        <v>185.25406357700001</v>
      </c>
      <c r="H28" s="61">
        <v>52.893575409999997</v>
      </c>
      <c r="I28" s="62">
        <v>1004.920635978</v>
      </c>
      <c r="J28" s="74">
        <v>998.25714808999999</v>
      </c>
      <c r="K28" s="74">
        <v>1506.852214972</v>
      </c>
      <c r="L28" s="60">
        <v>604.53369251100003</v>
      </c>
      <c r="M28" s="61">
        <v>537.455685754</v>
      </c>
      <c r="N28" s="61">
        <v>22.498842496999998</v>
      </c>
      <c r="O28" s="61">
        <v>27.047851061999999</v>
      </c>
      <c r="P28" s="61">
        <v>34.584260845000003</v>
      </c>
      <c r="Q28" s="61">
        <v>4.6235642840000004</v>
      </c>
      <c r="R28" s="61">
        <v>260.57314202399999</v>
      </c>
      <c r="S28" s="63">
        <v>15.535175994999999</v>
      </c>
      <c r="T28" s="162">
        <v>148.21826082699999</v>
      </c>
      <c r="U28" s="52">
        <v>5129.5240527866672</v>
      </c>
      <c r="V28" s="52">
        <v>122.450934788</v>
      </c>
      <c r="W28" s="52">
        <v>2240.5023617863335</v>
      </c>
      <c r="X28" s="121">
        <v>807.31260918300006</v>
      </c>
      <c r="Y28" s="121">
        <v>182.03536367066667</v>
      </c>
      <c r="Z28" s="121">
        <v>175.77674138400002</v>
      </c>
      <c r="AA28" s="121">
        <v>32.699839199666663</v>
      </c>
      <c r="AB28" s="121">
        <v>1042.6778083490001</v>
      </c>
      <c r="AC28" s="52">
        <v>1030.276196127</v>
      </c>
      <c r="AD28" s="52">
        <v>1578.3866108010002</v>
      </c>
      <c r="AE28" s="121">
        <v>572.97376594733339</v>
      </c>
      <c r="AF28" s="121">
        <v>603.75519073866656</v>
      </c>
      <c r="AG28" s="121">
        <v>28.077261308333334</v>
      </c>
      <c r="AH28" s="121">
        <v>26.18230548166667</v>
      </c>
      <c r="AI28" s="121">
        <v>43.617290325666666</v>
      </c>
      <c r="AJ28" s="121">
        <v>7.7545277756666673</v>
      </c>
      <c r="AK28" s="121">
        <v>278.55718833433332</v>
      </c>
      <c r="AL28" s="121">
        <v>17.469080889333334</v>
      </c>
      <c r="AM28" s="52">
        <v>157.90794928433334</v>
      </c>
      <c r="AN28" s="53">
        <v>36900.649113877997</v>
      </c>
      <c r="AO28" s="53">
        <v>1073.909709777</v>
      </c>
      <c r="AP28" s="53">
        <v>14430.774353266999</v>
      </c>
      <c r="AQ28" s="122">
        <v>6138.6588911399995</v>
      </c>
      <c r="AR28" s="122">
        <v>1011.3445830969999</v>
      </c>
      <c r="AS28" s="122">
        <v>821.29427958199994</v>
      </c>
      <c r="AT28" s="122">
        <v>254.899433663</v>
      </c>
      <c r="AU28" s="122">
        <v>6204.577165785</v>
      </c>
      <c r="AV28" s="53">
        <v>4600.8404295669998</v>
      </c>
      <c r="AW28" s="53">
        <v>14622.855120090999</v>
      </c>
      <c r="AX28" s="122">
        <v>6511.1364075279998</v>
      </c>
      <c r="AY28" s="122">
        <v>4924.3918151199996</v>
      </c>
      <c r="AZ28" s="122">
        <v>306.21435410100003</v>
      </c>
      <c r="BA28" s="122">
        <v>127.74757067899999</v>
      </c>
      <c r="BB28" s="122">
        <v>214.25243776100001</v>
      </c>
      <c r="BC28" s="122">
        <v>59.656729998999992</v>
      </c>
      <c r="BD28" s="122">
        <v>2344.1493599790001</v>
      </c>
      <c r="BE28" s="122">
        <v>135.306444924</v>
      </c>
      <c r="BF28" s="53">
        <v>2172.2695011759997</v>
      </c>
    </row>
    <row r="29" spans="1:58" s="29" customFormat="1" x14ac:dyDescent="0.25">
      <c r="A29" s="37" t="s">
        <v>156</v>
      </c>
      <c r="B29" s="59">
        <v>4689.6871514329996</v>
      </c>
      <c r="C29" s="74">
        <v>79.516006062000002</v>
      </c>
      <c r="D29" s="74">
        <v>2045.4528552749998</v>
      </c>
      <c r="E29" s="60">
        <v>649.48907042899998</v>
      </c>
      <c r="F29" s="61">
        <v>207.56633721399999</v>
      </c>
      <c r="G29" s="61">
        <v>121.18540346899999</v>
      </c>
      <c r="H29" s="61">
        <v>70.838030301000003</v>
      </c>
      <c r="I29" s="62">
        <v>996.37401386199997</v>
      </c>
      <c r="J29" s="74">
        <v>1046.5694794609999</v>
      </c>
      <c r="K29" s="74">
        <v>1353.341964554</v>
      </c>
      <c r="L29" s="60">
        <v>520.48633217300005</v>
      </c>
      <c r="M29" s="61">
        <v>485.12203470399999</v>
      </c>
      <c r="N29" s="61">
        <v>29.29385714</v>
      </c>
      <c r="O29" s="61">
        <v>18.230375445</v>
      </c>
      <c r="P29" s="61">
        <v>43.563494570000003</v>
      </c>
      <c r="Q29" s="61">
        <v>15.910145843</v>
      </c>
      <c r="R29" s="61">
        <v>227.098456814</v>
      </c>
      <c r="S29" s="63">
        <v>13.637267865</v>
      </c>
      <c r="T29" s="162">
        <v>164.806846081</v>
      </c>
      <c r="U29" s="52">
        <v>4903.0633648286666</v>
      </c>
      <c r="V29" s="52">
        <v>122.03035356133331</v>
      </c>
      <c r="W29" s="52">
        <v>2095.0247832263335</v>
      </c>
      <c r="X29" s="121">
        <v>649.4614457396666</v>
      </c>
      <c r="Y29" s="121">
        <v>194.19785281566666</v>
      </c>
      <c r="Z29" s="121">
        <v>149.01006357433334</v>
      </c>
      <c r="AA29" s="121">
        <v>72.004805493999996</v>
      </c>
      <c r="AB29" s="121">
        <v>1030.3506156026667</v>
      </c>
      <c r="AC29" s="52">
        <v>1044.3880986543334</v>
      </c>
      <c r="AD29" s="52">
        <v>1465.8765505819999</v>
      </c>
      <c r="AE29" s="121">
        <v>559.45589560399992</v>
      </c>
      <c r="AF29" s="121">
        <v>525.00385726533329</v>
      </c>
      <c r="AG29" s="121">
        <v>25.440953474333337</v>
      </c>
      <c r="AH29" s="121">
        <v>31.235539271333334</v>
      </c>
      <c r="AI29" s="121">
        <v>48.596684232333331</v>
      </c>
      <c r="AJ29" s="121">
        <v>9.0128174686666664</v>
      </c>
      <c r="AK29" s="121">
        <v>252.80304701633335</v>
      </c>
      <c r="AL29" s="121">
        <v>14.327756249666669</v>
      </c>
      <c r="AM29" s="52">
        <v>175.74357880466664</v>
      </c>
      <c r="AN29" s="53">
        <v>35205.824544428004</v>
      </c>
      <c r="AO29" s="53">
        <v>863.39912792300004</v>
      </c>
      <c r="AP29" s="53">
        <v>13961.079352196</v>
      </c>
      <c r="AQ29" s="122">
        <v>5369.2747841800001</v>
      </c>
      <c r="AR29" s="122">
        <v>1063.5001247350001</v>
      </c>
      <c r="AS29" s="122">
        <v>680.66676219199996</v>
      </c>
      <c r="AT29" s="122">
        <v>454.80784392700002</v>
      </c>
      <c r="AU29" s="122">
        <v>6392.8298371619994</v>
      </c>
      <c r="AV29" s="53">
        <v>5119.7383862759998</v>
      </c>
      <c r="AW29" s="53">
        <v>12690.753470421001</v>
      </c>
      <c r="AX29" s="122">
        <v>4894.0858643649999</v>
      </c>
      <c r="AY29" s="122">
        <v>4588.336097548</v>
      </c>
      <c r="AZ29" s="122">
        <v>288.127083879</v>
      </c>
      <c r="BA29" s="122">
        <v>161.89884375099999</v>
      </c>
      <c r="BB29" s="122">
        <v>206.12789376199999</v>
      </c>
      <c r="BC29" s="122">
        <v>39.028299134999997</v>
      </c>
      <c r="BD29" s="122">
        <v>2398.1173265910002</v>
      </c>
      <c r="BE29" s="122">
        <v>115.03206139000001</v>
      </c>
      <c r="BF29" s="53">
        <v>2570.8542076120002</v>
      </c>
    </row>
    <row r="30" spans="1:58" s="105" customFormat="1" x14ac:dyDescent="0.25">
      <c r="A30" s="98" t="s">
        <v>157</v>
      </c>
      <c r="B30" s="99">
        <v>4775.5258681160003</v>
      </c>
      <c r="C30" s="100">
        <v>117.86166253899999</v>
      </c>
      <c r="D30" s="100">
        <v>2104.6205699780003</v>
      </c>
      <c r="E30" s="101">
        <v>719.06050209299997</v>
      </c>
      <c r="F30" s="102">
        <v>175.79140643599999</v>
      </c>
      <c r="G30" s="102">
        <v>140.47875955800001</v>
      </c>
      <c r="H30" s="102">
        <v>65.378250311000002</v>
      </c>
      <c r="I30" s="103">
        <v>1003.91165158</v>
      </c>
      <c r="J30" s="100">
        <v>1055.521759231</v>
      </c>
      <c r="K30" s="100">
        <v>1346.13256434</v>
      </c>
      <c r="L30" s="101">
        <v>479.07419669500001</v>
      </c>
      <c r="M30" s="102">
        <v>500.69477681299998</v>
      </c>
      <c r="N30" s="102">
        <v>25.056119471999999</v>
      </c>
      <c r="O30" s="102">
        <v>33.442764928999999</v>
      </c>
      <c r="P30" s="102">
        <v>64.624610537999999</v>
      </c>
      <c r="Q30" s="102">
        <v>10.550956823</v>
      </c>
      <c r="R30" s="102">
        <v>212.34086519799999</v>
      </c>
      <c r="S30" s="104">
        <v>20.348273872</v>
      </c>
      <c r="T30" s="163">
        <v>151.38931202800001</v>
      </c>
      <c r="U30" s="100">
        <v>4855.7073169966661</v>
      </c>
      <c r="V30" s="100">
        <v>149.888862037</v>
      </c>
      <c r="W30" s="100">
        <v>2108.6145225316668</v>
      </c>
      <c r="X30" s="120">
        <v>683.85519615166675</v>
      </c>
      <c r="Y30" s="120">
        <v>207.74125920966665</v>
      </c>
      <c r="Z30" s="120">
        <v>122.44362448133334</v>
      </c>
      <c r="AA30" s="120">
        <v>66.518645338666673</v>
      </c>
      <c r="AB30" s="120">
        <v>1028.0557973503333</v>
      </c>
      <c r="AC30" s="100">
        <v>1029.9201139630002</v>
      </c>
      <c r="AD30" s="100">
        <v>1386.852709343</v>
      </c>
      <c r="AE30" s="120">
        <v>529.02493062699989</v>
      </c>
      <c r="AF30" s="120">
        <v>494.34097533599999</v>
      </c>
      <c r="AG30" s="120">
        <v>24.973611543000001</v>
      </c>
      <c r="AH30" s="120">
        <v>25.537584418333335</v>
      </c>
      <c r="AI30" s="120">
        <v>56.250392605333332</v>
      </c>
      <c r="AJ30" s="120">
        <v>13.411872254</v>
      </c>
      <c r="AK30" s="120">
        <v>222.78016768233331</v>
      </c>
      <c r="AL30" s="120">
        <v>20.533174877</v>
      </c>
      <c r="AM30" s="100">
        <v>180.43110912200004</v>
      </c>
      <c r="AN30" s="100">
        <v>34941.274861507001</v>
      </c>
      <c r="AO30" s="100">
        <v>1171.290294404</v>
      </c>
      <c r="AP30" s="100">
        <v>13402.526423124</v>
      </c>
      <c r="AQ30" s="120">
        <v>5411.4613716459999</v>
      </c>
      <c r="AR30" s="120">
        <v>1210.1946041480001</v>
      </c>
      <c r="AS30" s="120">
        <v>525.24925786999995</v>
      </c>
      <c r="AT30" s="120">
        <v>265.26172597100003</v>
      </c>
      <c r="AU30" s="120">
        <v>5990.3594634890005</v>
      </c>
      <c r="AV30" s="100">
        <v>4793.2478110330003</v>
      </c>
      <c r="AW30" s="100">
        <v>13197.949085646998</v>
      </c>
      <c r="AX30" s="120">
        <v>6248.8445895259993</v>
      </c>
      <c r="AY30" s="120">
        <v>4173.2288459909996</v>
      </c>
      <c r="AZ30" s="120">
        <v>246.545561163</v>
      </c>
      <c r="BA30" s="120">
        <v>104.949758105</v>
      </c>
      <c r="BB30" s="120">
        <v>255.05612057799999</v>
      </c>
      <c r="BC30" s="120">
        <v>106.28774977899999</v>
      </c>
      <c r="BD30" s="120">
        <v>1928.1351806990001</v>
      </c>
      <c r="BE30" s="120">
        <v>134.90127980599999</v>
      </c>
      <c r="BF30" s="100">
        <v>2376.2612472989999</v>
      </c>
    </row>
    <row r="31" spans="1:58" s="29" customFormat="1" x14ac:dyDescent="0.25">
      <c r="A31" s="37" t="s">
        <v>158</v>
      </c>
      <c r="B31" s="59">
        <v>4730.1076483010002</v>
      </c>
      <c r="C31" s="74">
        <v>63.186387443000001</v>
      </c>
      <c r="D31" s="74">
        <v>2099.07259122</v>
      </c>
      <c r="E31" s="60">
        <v>820.90370755200001</v>
      </c>
      <c r="F31" s="61">
        <v>190.36538243500001</v>
      </c>
      <c r="G31" s="61">
        <v>125.921632042</v>
      </c>
      <c r="H31" s="61">
        <v>20.687063384999998</v>
      </c>
      <c r="I31" s="62">
        <v>941.19480580599998</v>
      </c>
      <c r="J31" s="74">
        <v>1029.967454849</v>
      </c>
      <c r="K31" s="74">
        <v>1376.49423286</v>
      </c>
      <c r="L31" s="60">
        <v>514.56267955999999</v>
      </c>
      <c r="M31" s="61">
        <v>489.36746656299999</v>
      </c>
      <c r="N31" s="61">
        <v>40.298800129999996</v>
      </c>
      <c r="O31" s="61">
        <v>19.690668130999999</v>
      </c>
      <c r="P31" s="61">
        <v>33.972333448999997</v>
      </c>
      <c r="Q31" s="61">
        <v>6.6426350320000003</v>
      </c>
      <c r="R31" s="61">
        <v>242.73205585400001</v>
      </c>
      <c r="S31" s="63">
        <v>29.227594141000001</v>
      </c>
      <c r="T31" s="162">
        <v>161.386981929</v>
      </c>
      <c r="U31" s="52">
        <v>4702.6342260390002</v>
      </c>
      <c r="V31" s="52">
        <v>62.065691446333325</v>
      </c>
      <c r="W31" s="52">
        <v>2090.4124743289999</v>
      </c>
      <c r="X31" s="121">
        <v>773.25691776600013</v>
      </c>
      <c r="Y31" s="121">
        <v>184.43312242700003</v>
      </c>
      <c r="Z31" s="121">
        <v>129.01458708166666</v>
      </c>
      <c r="AA31" s="121">
        <v>18.38303930066667</v>
      </c>
      <c r="AB31" s="121">
        <v>985.32480775366673</v>
      </c>
      <c r="AC31" s="52">
        <v>970.68466881233337</v>
      </c>
      <c r="AD31" s="52">
        <v>1400.5215184463332</v>
      </c>
      <c r="AE31" s="121">
        <v>566.34932968866667</v>
      </c>
      <c r="AF31" s="121">
        <v>470.72398798399996</v>
      </c>
      <c r="AG31" s="121">
        <v>26.155875943333331</v>
      </c>
      <c r="AH31" s="121">
        <v>19.081607021</v>
      </c>
      <c r="AI31" s="121">
        <v>33.910302656333329</v>
      </c>
      <c r="AJ31" s="121">
        <v>10.738973154333332</v>
      </c>
      <c r="AK31" s="121">
        <v>247.66951365633335</v>
      </c>
      <c r="AL31" s="121">
        <v>25.891928342333333</v>
      </c>
      <c r="AM31" s="52">
        <v>178.949873005</v>
      </c>
      <c r="AN31" s="53">
        <v>34294.205834402994</v>
      </c>
      <c r="AO31" s="53">
        <v>558.47452115300007</v>
      </c>
      <c r="AP31" s="53">
        <v>13879.844120563001</v>
      </c>
      <c r="AQ31" s="122">
        <v>6588.1834756799999</v>
      </c>
      <c r="AR31" s="122">
        <v>1011.0657126980002</v>
      </c>
      <c r="AS31" s="122">
        <v>603.06948347399998</v>
      </c>
      <c r="AT31" s="122">
        <v>104.386754599</v>
      </c>
      <c r="AU31" s="122">
        <v>5573.1386941119999</v>
      </c>
      <c r="AV31" s="53">
        <v>4380.395103244</v>
      </c>
      <c r="AW31" s="53">
        <v>12871.729246008999</v>
      </c>
      <c r="AX31" s="122">
        <v>5860.7033683419995</v>
      </c>
      <c r="AY31" s="122">
        <v>4084.5931428209997</v>
      </c>
      <c r="AZ31" s="122">
        <v>286.59653074400001</v>
      </c>
      <c r="BA31" s="122">
        <v>118.48855656999999</v>
      </c>
      <c r="BB31" s="122">
        <v>137.16076236399999</v>
      </c>
      <c r="BC31" s="122">
        <v>71.895897417</v>
      </c>
      <c r="BD31" s="122">
        <v>2201.5376139529999</v>
      </c>
      <c r="BE31" s="122">
        <v>110.75337379800001</v>
      </c>
      <c r="BF31" s="53">
        <v>2603.7628434339999</v>
      </c>
    </row>
    <row r="32" spans="1:58" s="29" customFormat="1" x14ac:dyDescent="0.25">
      <c r="A32" s="37" t="s">
        <v>159</v>
      </c>
      <c r="B32" s="59">
        <v>4696.997794244</v>
      </c>
      <c r="C32" s="74">
        <v>59.744743714999998</v>
      </c>
      <c r="D32" s="74">
        <v>1963.5873284929999</v>
      </c>
      <c r="E32" s="60">
        <v>763.00421926700005</v>
      </c>
      <c r="F32" s="61">
        <v>189.26030241399999</v>
      </c>
      <c r="G32" s="61">
        <v>109.562911985</v>
      </c>
      <c r="H32" s="61">
        <v>6.3890120560000003</v>
      </c>
      <c r="I32" s="62">
        <v>895.37088277099997</v>
      </c>
      <c r="J32" s="74">
        <v>1163.0044374260001</v>
      </c>
      <c r="K32" s="74">
        <v>1362.0860199210001</v>
      </c>
      <c r="L32" s="60">
        <v>543.50058811500003</v>
      </c>
      <c r="M32" s="61">
        <v>462.447126664</v>
      </c>
      <c r="N32" s="61">
        <v>19.700701428999999</v>
      </c>
      <c r="O32" s="61">
        <v>18.710678165000001</v>
      </c>
      <c r="P32" s="61">
        <v>39.976961152000001</v>
      </c>
      <c r="Q32" s="61">
        <v>8.2144440719999992</v>
      </c>
      <c r="R32" s="61">
        <v>242.15404008300001</v>
      </c>
      <c r="S32" s="63">
        <v>27.381480240999998</v>
      </c>
      <c r="T32" s="162">
        <v>148.57526468899999</v>
      </c>
      <c r="U32" s="52">
        <v>4670.2156338340001</v>
      </c>
      <c r="V32" s="52">
        <v>39.244945096666669</v>
      </c>
      <c r="W32" s="52">
        <v>2040.0996733986667</v>
      </c>
      <c r="X32" s="121">
        <v>809.85908266533318</v>
      </c>
      <c r="Y32" s="121">
        <v>192.99116004699999</v>
      </c>
      <c r="Z32" s="121">
        <v>121.094534083</v>
      </c>
      <c r="AA32" s="121">
        <v>21.773451311666665</v>
      </c>
      <c r="AB32" s="121">
        <v>894.38144529166675</v>
      </c>
      <c r="AC32" s="52">
        <v>1039.2110051096668</v>
      </c>
      <c r="AD32" s="52">
        <v>1376.3774789216666</v>
      </c>
      <c r="AE32" s="121">
        <v>529.96878993233338</v>
      </c>
      <c r="AF32" s="121">
        <v>493.08547601033337</v>
      </c>
      <c r="AG32" s="121">
        <v>24.34858122466667</v>
      </c>
      <c r="AH32" s="121">
        <v>17.009994735333333</v>
      </c>
      <c r="AI32" s="121">
        <v>45.570775399333343</v>
      </c>
      <c r="AJ32" s="121">
        <v>7.9431325960000008</v>
      </c>
      <c r="AK32" s="121">
        <v>231.42726767066668</v>
      </c>
      <c r="AL32" s="121">
        <v>27.023461353000002</v>
      </c>
      <c r="AM32" s="52">
        <v>175.28253130733333</v>
      </c>
      <c r="AN32" s="53">
        <v>33601.100287169</v>
      </c>
      <c r="AO32" s="53">
        <v>224.82044826700002</v>
      </c>
      <c r="AP32" s="53">
        <v>13051.724324941999</v>
      </c>
      <c r="AQ32" s="122">
        <v>6439.7391623900003</v>
      </c>
      <c r="AR32" s="122">
        <v>925.86278482299997</v>
      </c>
      <c r="AS32" s="122">
        <v>549.91117310100003</v>
      </c>
      <c r="AT32" s="122">
        <v>132.82955409800002</v>
      </c>
      <c r="AU32" s="122">
        <v>5003.3816505300001</v>
      </c>
      <c r="AV32" s="53">
        <v>4858.4874478599995</v>
      </c>
      <c r="AW32" s="53">
        <v>13072.231845543</v>
      </c>
      <c r="AX32" s="122">
        <v>6072.5000674740004</v>
      </c>
      <c r="AY32" s="122">
        <v>4064.6655091430002</v>
      </c>
      <c r="AZ32" s="122">
        <v>254.151336509</v>
      </c>
      <c r="BA32" s="122">
        <v>194.503771723</v>
      </c>
      <c r="BB32" s="122">
        <v>181.801773973</v>
      </c>
      <c r="BC32" s="122">
        <v>55.317619839000002</v>
      </c>
      <c r="BD32" s="122">
        <v>2151.6906937150002</v>
      </c>
      <c r="BE32" s="122">
        <v>97.60107316700001</v>
      </c>
      <c r="BF32" s="53">
        <v>2393.8362205570002</v>
      </c>
    </row>
    <row r="33" spans="1:58" s="29" customFormat="1" x14ac:dyDescent="0.25">
      <c r="A33" s="37" t="s">
        <v>160</v>
      </c>
      <c r="B33" s="59">
        <v>4718.811325871</v>
      </c>
      <c r="C33" s="74">
        <v>52.418701175000002</v>
      </c>
      <c r="D33" s="74">
        <v>1963.1866783089999</v>
      </c>
      <c r="E33" s="60">
        <v>742.96178711699997</v>
      </c>
      <c r="F33" s="61">
        <v>173.07647707500001</v>
      </c>
      <c r="G33" s="61">
        <v>110.008136209</v>
      </c>
      <c r="H33" s="61">
        <v>16.557736931000001</v>
      </c>
      <c r="I33" s="62">
        <v>920.58254097700001</v>
      </c>
      <c r="J33" s="74">
        <v>1167.6057739180001</v>
      </c>
      <c r="K33" s="74">
        <v>1395.5774736090002</v>
      </c>
      <c r="L33" s="60">
        <v>581.16434930900004</v>
      </c>
      <c r="M33" s="61">
        <v>458.98132242899999</v>
      </c>
      <c r="N33" s="61">
        <v>23.969688628</v>
      </c>
      <c r="O33" s="61">
        <v>25.401073701000001</v>
      </c>
      <c r="P33" s="61">
        <v>36.314127587999998</v>
      </c>
      <c r="Q33" s="61">
        <v>7.9025562630000001</v>
      </c>
      <c r="R33" s="61">
        <v>241.711652832</v>
      </c>
      <c r="S33" s="63">
        <v>20.132702858999998</v>
      </c>
      <c r="T33" s="162">
        <v>140.02269885999999</v>
      </c>
      <c r="U33" s="52">
        <v>4762.4534128843334</v>
      </c>
      <c r="V33" s="52">
        <v>49.948139695666669</v>
      </c>
      <c r="W33" s="52">
        <v>2007.314638052</v>
      </c>
      <c r="X33" s="121">
        <v>802.48503459933329</v>
      </c>
      <c r="Y33" s="121">
        <v>188.24799479633336</v>
      </c>
      <c r="Z33" s="121">
        <v>100.69038501766666</v>
      </c>
      <c r="AA33" s="121">
        <v>9.2650849656666665</v>
      </c>
      <c r="AB33" s="121">
        <v>906.6261386729999</v>
      </c>
      <c r="AC33" s="52">
        <v>1103.375997288</v>
      </c>
      <c r="AD33" s="52">
        <v>1428.8189911326665</v>
      </c>
      <c r="AE33" s="121">
        <v>580.62888006333333</v>
      </c>
      <c r="AF33" s="121">
        <v>479.06223602566666</v>
      </c>
      <c r="AG33" s="121">
        <v>27.934423081666669</v>
      </c>
      <c r="AH33" s="121">
        <v>22.396504938333333</v>
      </c>
      <c r="AI33" s="121">
        <v>41.976092993666661</v>
      </c>
      <c r="AJ33" s="121">
        <v>12.658860469333334</v>
      </c>
      <c r="AK33" s="121">
        <v>242.88825647033332</v>
      </c>
      <c r="AL33" s="121">
        <v>21.273737090333331</v>
      </c>
      <c r="AM33" s="52">
        <v>172.99564671600001</v>
      </c>
      <c r="AN33" s="53">
        <v>35089.359075856002</v>
      </c>
      <c r="AO33" s="53">
        <v>399.44717387000003</v>
      </c>
      <c r="AP33" s="53">
        <v>13798.747561476001</v>
      </c>
      <c r="AQ33" s="122">
        <v>6312.5582100760003</v>
      </c>
      <c r="AR33" s="122">
        <v>1099.7303484590002</v>
      </c>
      <c r="AS33" s="122">
        <v>423.45354170999997</v>
      </c>
      <c r="AT33" s="122">
        <v>74.202042444</v>
      </c>
      <c r="AU33" s="122">
        <v>5888.8034187869998</v>
      </c>
      <c r="AV33" s="53">
        <v>5182.8827151180003</v>
      </c>
      <c r="AW33" s="53">
        <v>13168.952692043</v>
      </c>
      <c r="AX33" s="122">
        <v>5442.5204469050004</v>
      </c>
      <c r="AY33" s="122">
        <v>4428.9174930999998</v>
      </c>
      <c r="AZ33" s="122">
        <v>230.37234504200001</v>
      </c>
      <c r="BA33" s="122">
        <v>150.66823628399999</v>
      </c>
      <c r="BB33" s="122">
        <v>138.07218219999999</v>
      </c>
      <c r="BC33" s="122">
        <v>113.34594647599999</v>
      </c>
      <c r="BD33" s="122">
        <v>2564.1089616290001</v>
      </c>
      <c r="BE33" s="122">
        <v>100.947080407</v>
      </c>
      <c r="BF33" s="53">
        <v>2539.3289333490002</v>
      </c>
    </row>
    <row r="34" spans="1:58" s="105" customFormat="1" x14ac:dyDescent="0.25">
      <c r="A34" s="98" t="s">
        <v>161</v>
      </c>
      <c r="B34" s="99">
        <v>4909.2037175840005</v>
      </c>
      <c r="C34" s="100">
        <v>37.555990014999999</v>
      </c>
      <c r="D34" s="100">
        <v>2095.3132263050002</v>
      </c>
      <c r="E34" s="101">
        <v>816.66543630199999</v>
      </c>
      <c r="F34" s="102">
        <v>185.91493250699997</v>
      </c>
      <c r="G34" s="102">
        <v>148.44343971399999</v>
      </c>
      <c r="H34" s="102">
        <v>12.907324274</v>
      </c>
      <c r="I34" s="103">
        <v>931.38209350800003</v>
      </c>
      <c r="J34" s="100">
        <v>1230.566394251</v>
      </c>
      <c r="K34" s="100">
        <v>1380.894400763</v>
      </c>
      <c r="L34" s="101">
        <v>534.55131965199996</v>
      </c>
      <c r="M34" s="102">
        <v>428.22914914500001</v>
      </c>
      <c r="N34" s="102">
        <v>24.959667777</v>
      </c>
      <c r="O34" s="102">
        <v>73.337069737999997</v>
      </c>
      <c r="P34" s="102">
        <v>34.223965878000001</v>
      </c>
      <c r="Q34" s="102">
        <v>12.711758755</v>
      </c>
      <c r="R34" s="102">
        <v>258.99631794800001</v>
      </c>
      <c r="S34" s="104">
        <v>13.88515187</v>
      </c>
      <c r="T34" s="163">
        <v>164.87370625</v>
      </c>
      <c r="U34" s="100">
        <v>4640.8662151636672</v>
      </c>
      <c r="V34" s="100">
        <v>41.185842197666659</v>
      </c>
      <c r="W34" s="100">
        <v>1910.9868932143333</v>
      </c>
      <c r="X34" s="120">
        <v>733.16500603766656</v>
      </c>
      <c r="Y34" s="120">
        <v>176.33401016433334</v>
      </c>
      <c r="Z34" s="120">
        <v>119.77637209466667</v>
      </c>
      <c r="AA34" s="120">
        <v>22.126060636999998</v>
      </c>
      <c r="AB34" s="120">
        <v>859.58544428066671</v>
      </c>
      <c r="AC34" s="100">
        <v>1106.2829806836669</v>
      </c>
      <c r="AD34" s="100">
        <v>1415.6778903366665</v>
      </c>
      <c r="AE34" s="120">
        <v>576.07296909966669</v>
      </c>
      <c r="AF34" s="120">
        <v>453.12304755566669</v>
      </c>
      <c r="AG34" s="120">
        <v>26.66105300566667</v>
      </c>
      <c r="AH34" s="120">
        <v>60.080393224666672</v>
      </c>
      <c r="AI34" s="120">
        <v>38.785414067666665</v>
      </c>
      <c r="AJ34" s="120">
        <v>9.3773856096666677</v>
      </c>
      <c r="AK34" s="120">
        <v>238.78034093666668</v>
      </c>
      <c r="AL34" s="120">
        <v>12.797286837000001</v>
      </c>
      <c r="AM34" s="100">
        <v>166.73260873133333</v>
      </c>
      <c r="AN34" s="100">
        <v>34577.477612797004</v>
      </c>
      <c r="AO34" s="100">
        <v>325.91104632100001</v>
      </c>
      <c r="AP34" s="100">
        <v>13047.725050059</v>
      </c>
      <c r="AQ34" s="120">
        <v>6030.4064085579994</v>
      </c>
      <c r="AR34" s="120">
        <v>907.06688794000002</v>
      </c>
      <c r="AS34" s="120">
        <v>396.19331725500001</v>
      </c>
      <c r="AT34" s="120">
        <v>131.051095842</v>
      </c>
      <c r="AU34" s="120">
        <v>5583.0073404640007</v>
      </c>
      <c r="AV34" s="100">
        <v>5098.239183486</v>
      </c>
      <c r="AW34" s="100">
        <v>13646.856221337999</v>
      </c>
      <c r="AX34" s="120">
        <v>6552.8558588160004</v>
      </c>
      <c r="AY34" s="120">
        <v>4170.3433334609999</v>
      </c>
      <c r="AZ34" s="120">
        <v>200.588756394</v>
      </c>
      <c r="BA34" s="120">
        <v>186.74597216399999</v>
      </c>
      <c r="BB34" s="120">
        <v>189.262143506</v>
      </c>
      <c r="BC34" s="120">
        <v>54.235713618999995</v>
      </c>
      <c r="BD34" s="120">
        <v>2167.4331810059998</v>
      </c>
      <c r="BE34" s="120">
        <v>125.391262372</v>
      </c>
      <c r="BF34" s="100">
        <v>2458.746111593</v>
      </c>
    </row>
    <row r="35" spans="1:58" s="29" customFormat="1" x14ac:dyDescent="0.25">
      <c r="A35" s="37" t="s">
        <v>162</v>
      </c>
      <c r="B35" s="59">
        <v>4981.6043676680001</v>
      </c>
      <c r="C35" s="74">
        <v>46.207699173999998</v>
      </c>
      <c r="D35" s="74">
        <v>2211.5647539899996</v>
      </c>
      <c r="E35" s="60">
        <v>893.18573442000002</v>
      </c>
      <c r="F35" s="61">
        <v>175.22655750000001</v>
      </c>
      <c r="G35" s="61">
        <v>143.12667273</v>
      </c>
      <c r="H35" s="61">
        <v>26.056135009999998</v>
      </c>
      <c r="I35" s="62">
        <v>973.96965433000003</v>
      </c>
      <c r="J35" s="74">
        <v>1218.4683556140001</v>
      </c>
      <c r="K35" s="74">
        <v>1379.702276467</v>
      </c>
      <c r="L35" s="60">
        <v>533.63518584600001</v>
      </c>
      <c r="M35" s="61">
        <v>517.43128822000006</v>
      </c>
      <c r="N35" s="61">
        <v>22.333975938999998</v>
      </c>
      <c r="O35" s="61">
        <v>18.895670426999999</v>
      </c>
      <c r="P35" s="61">
        <v>54.896895135999998</v>
      </c>
      <c r="Q35" s="61">
        <v>4.1769376730000003</v>
      </c>
      <c r="R35" s="61">
        <v>210.03335818100001</v>
      </c>
      <c r="S35" s="63">
        <v>18.298965044999999</v>
      </c>
      <c r="T35" s="162">
        <v>125.661282423</v>
      </c>
      <c r="U35" s="52">
        <v>4896.1204265709994</v>
      </c>
      <c r="V35" s="52">
        <v>43.277351163333329</v>
      </c>
      <c r="W35" s="52">
        <v>2067.3015596253331</v>
      </c>
      <c r="X35" s="121">
        <v>805.89426116433333</v>
      </c>
      <c r="Y35" s="121">
        <v>172.27744382999995</v>
      </c>
      <c r="Z35" s="121">
        <v>122.58253987199998</v>
      </c>
      <c r="AA35" s="121">
        <v>28.527117924333336</v>
      </c>
      <c r="AB35" s="121">
        <v>938.02019683466676</v>
      </c>
      <c r="AC35" s="52">
        <v>1176.2997732383335</v>
      </c>
      <c r="AD35" s="52">
        <v>1445.4170021933332</v>
      </c>
      <c r="AE35" s="121">
        <v>567.63008145133335</v>
      </c>
      <c r="AF35" s="121">
        <v>504.31867876666666</v>
      </c>
      <c r="AG35" s="121">
        <v>29.383907456333333</v>
      </c>
      <c r="AH35" s="121">
        <v>38.096892208333337</v>
      </c>
      <c r="AI35" s="121">
        <v>42.897367584333331</v>
      </c>
      <c r="AJ35" s="121">
        <v>7.8491918666666676</v>
      </c>
      <c r="AK35" s="121">
        <v>236.3202172376667</v>
      </c>
      <c r="AL35" s="121">
        <v>18.920665622000001</v>
      </c>
      <c r="AM35" s="52">
        <v>163.82474035066664</v>
      </c>
      <c r="AN35" s="53">
        <v>36162.891734833996</v>
      </c>
      <c r="AO35" s="53">
        <v>392.46768613699999</v>
      </c>
      <c r="AP35" s="53">
        <v>14027.985918182998</v>
      </c>
      <c r="AQ35" s="122">
        <v>6865.1832994180004</v>
      </c>
      <c r="AR35" s="122">
        <v>926.673236137</v>
      </c>
      <c r="AS35" s="122">
        <v>452.61954428499996</v>
      </c>
      <c r="AT35" s="122">
        <v>157.66339346399999</v>
      </c>
      <c r="AU35" s="122">
        <v>5625.846444879</v>
      </c>
      <c r="AV35" s="53">
        <v>5698.8633224759997</v>
      </c>
      <c r="AW35" s="53">
        <v>13699.266717827</v>
      </c>
      <c r="AX35" s="122">
        <v>6215.230544213</v>
      </c>
      <c r="AY35" s="122">
        <v>4106.88970771</v>
      </c>
      <c r="AZ35" s="122">
        <v>365.98571507399998</v>
      </c>
      <c r="BA35" s="122">
        <v>88.28608997500001</v>
      </c>
      <c r="BB35" s="122">
        <v>200.59400166099999</v>
      </c>
      <c r="BC35" s="122">
        <v>73.388251935</v>
      </c>
      <c r="BD35" s="122">
        <v>2538.201011522</v>
      </c>
      <c r="BE35" s="122">
        <v>110.69139573699999</v>
      </c>
      <c r="BF35" s="53">
        <v>2344.308090211</v>
      </c>
    </row>
    <row r="36" spans="1:58" s="29" customFormat="1" x14ac:dyDescent="0.25">
      <c r="A36" s="37" t="s">
        <v>163</v>
      </c>
      <c r="B36" s="59">
        <v>5172.3091520219987</v>
      </c>
      <c r="C36" s="74">
        <v>22.804769648000001</v>
      </c>
      <c r="D36" s="74">
        <v>2192.7415828049998</v>
      </c>
      <c r="E36" s="60">
        <v>918.92522516999998</v>
      </c>
      <c r="F36" s="61">
        <v>156.45966981199999</v>
      </c>
      <c r="G36" s="61">
        <v>158.85579579099999</v>
      </c>
      <c r="H36" s="61">
        <v>35.936550877000002</v>
      </c>
      <c r="I36" s="62">
        <v>922.56434115499997</v>
      </c>
      <c r="J36" s="74">
        <v>1164.030530899</v>
      </c>
      <c r="K36" s="74">
        <v>1637.5481615759995</v>
      </c>
      <c r="L36" s="60">
        <v>500.17895297799998</v>
      </c>
      <c r="M36" s="61">
        <v>681.44926946299995</v>
      </c>
      <c r="N36" s="61">
        <v>33.778178848000003</v>
      </c>
      <c r="O36" s="61">
        <v>13.141690813</v>
      </c>
      <c r="P36" s="61">
        <v>76.843050278999996</v>
      </c>
      <c r="Q36" s="61">
        <v>13.762934378000001</v>
      </c>
      <c r="R36" s="61">
        <v>290.86821606000001</v>
      </c>
      <c r="S36" s="63">
        <v>27.525868757000001</v>
      </c>
      <c r="T36" s="162">
        <v>155.18410709400001</v>
      </c>
      <c r="U36" s="52">
        <v>5080.0154589779995</v>
      </c>
      <c r="V36" s="52">
        <v>31.875299269333336</v>
      </c>
      <c r="W36" s="52">
        <v>2208.2792942356664</v>
      </c>
      <c r="X36" s="121">
        <v>925.70894083766655</v>
      </c>
      <c r="Y36" s="121">
        <v>174.49891697633333</v>
      </c>
      <c r="Z36" s="121">
        <v>126.59129247666665</v>
      </c>
      <c r="AA36" s="121">
        <v>48.647937593666661</v>
      </c>
      <c r="AB36" s="121">
        <v>932.8322063513333</v>
      </c>
      <c r="AC36" s="52">
        <v>1167.9591275456667</v>
      </c>
      <c r="AD36" s="52">
        <v>1507.0644157406664</v>
      </c>
      <c r="AE36" s="121">
        <v>562.33517128699998</v>
      </c>
      <c r="AF36" s="121">
        <v>571.62350009133331</v>
      </c>
      <c r="AG36" s="121">
        <v>30.306696364333334</v>
      </c>
      <c r="AH36" s="121">
        <v>18.106983228333334</v>
      </c>
      <c r="AI36" s="121">
        <v>58.648634018666662</v>
      </c>
      <c r="AJ36" s="121">
        <v>6.9006579363333342</v>
      </c>
      <c r="AK36" s="121">
        <v>233.21328602399998</v>
      </c>
      <c r="AL36" s="121">
        <v>25.929486790666669</v>
      </c>
      <c r="AM36" s="52">
        <v>164.83732218666665</v>
      </c>
      <c r="AN36" s="53">
        <v>38563.345701531005</v>
      </c>
      <c r="AO36" s="53">
        <v>297.92866617300001</v>
      </c>
      <c r="AP36" s="53">
        <v>14965.840071221002</v>
      </c>
      <c r="AQ36" s="122">
        <v>7576.3689601120004</v>
      </c>
      <c r="AR36" s="122">
        <v>981.8623048500001</v>
      </c>
      <c r="AS36" s="122">
        <v>454.96145409399998</v>
      </c>
      <c r="AT36" s="122">
        <v>275.822339806</v>
      </c>
      <c r="AU36" s="122">
        <v>5676.8250123589996</v>
      </c>
      <c r="AV36" s="53">
        <v>5998.9334596320004</v>
      </c>
      <c r="AW36" s="53">
        <v>14728.807496353</v>
      </c>
      <c r="AX36" s="122">
        <v>6126.5684178330002</v>
      </c>
      <c r="AY36" s="122">
        <v>5247.6348912820004</v>
      </c>
      <c r="AZ36" s="122">
        <v>336.47127769099995</v>
      </c>
      <c r="BA36" s="122">
        <v>142.12128030899999</v>
      </c>
      <c r="BB36" s="122">
        <v>307.828144425</v>
      </c>
      <c r="BC36" s="122">
        <v>70.664483215000004</v>
      </c>
      <c r="BD36" s="122">
        <v>2330.839023644</v>
      </c>
      <c r="BE36" s="122">
        <v>166.67997795400001</v>
      </c>
      <c r="BF36" s="53">
        <v>2571.836008152</v>
      </c>
    </row>
    <row r="37" spans="1:58" s="29" customFormat="1" x14ac:dyDescent="0.25">
      <c r="A37" s="37" t="s">
        <v>164</v>
      </c>
      <c r="B37" s="59">
        <v>5182.4113816239997</v>
      </c>
      <c r="C37" s="74">
        <v>46.762671773000001</v>
      </c>
      <c r="D37" s="74">
        <v>2284.6719794649998</v>
      </c>
      <c r="E37" s="60">
        <v>913.00156915599996</v>
      </c>
      <c r="F37" s="61">
        <v>165.83317024600001</v>
      </c>
      <c r="G37" s="61">
        <v>134.84460863199999</v>
      </c>
      <c r="H37" s="61">
        <v>105.723226365</v>
      </c>
      <c r="I37" s="62">
        <v>965.26940506599999</v>
      </c>
      <c r="J37" s="74">
        <v>1239.364297586</v>
      </c>
      <c r="K37" s="74">
        <v>1482.8958576499999</v>
      </c>
      <c r="L37" s="60">
        <v>475.09674348300001</v>
      </c>
      <c r="M37" s="61">
        <v>649.07360936199996</v>
      </c>
      <c r="N37" s="61">
        <v>30.591753158</v>
      </c>
      <c r="O37" s="61">
        <v>9.5092385339999996</v>
      </c>
      <c r="P37" s="61">
        <v>40.377689773999997</v>
      </c>
      <c r="Q37" s="61">
        <v>8.1925747369999993</v>
      </c>
      <c r="R37" s="61">
        <v>247.42713742399999</v>
      </c>
      <c r="S37" s="63">
        <v>22.627111178</v>
      </c>
      <c r="T37" s="162">
        <v>128.71657515000001</v>
      </c>
      <c r="U37" s="52">
        <v>5058.4613635539999</v>
      </c>
      <c r="V37" s="52">
        <v>50.66307330033333</v>
      </c>
      <c r="W37" s="52">
        <v>2118.7736133859999</v>
      </c>
      <c r="X37" s="121">
        <v>862.02177877066663</v>
      </c>
      <c r="Y37" s="121">
        <v>165.90209427233333</v>
      </c>
      <c r="Z37" s="121">
        <v>131.830722288</v>
      </c>
      <c r="AA37" s="121">
        <v>45.17989926966667</v>
      </c>
      <c r="AB37" s="121">
        <v>913.83911878533343</v>
      </c>
      <c r="AC37" s="52">
        <v>1161.0766254813332</v>
      </c>
      <c r="AD37" s="52">
        <v>1575.7608884083334</v>
      </c>
      <c r="AE37" s="121">
        <v>496.08648798099995</v>
      </c>
      <c r="AF37" s="121">
        <v>665.36175808233338</v>
      </c>
      <c r="AG37" s="121">
        <v>33.920324634333333</v>
      </c>
      <c r="AH37" s="121">
        <v>11.116654394333333</v>
      </c>
      <c r="AI37" s="121">
        <v>68.55163435</v>
      </c>
      <c r="AJ37" s="121">
        <v>9.0827846486666672</v>
      </c>
      <c r="AK37" s="121">
        <v>260.02036543866666</v>
      </c>
      <c r="AL37" s="121">
        <v>31.620878879000003</v>
      </c>
      <c r="AM37" s="52">
        <v>152.18716297800003</v>
      </c>
      <c r="AN37" s="53">
        <v>37817.005363799006</v>
      </c>
      <c r="AO37" s="53">
        <v>370.29033875200003</v>
      </c>
      <c r="AP37" s="53">
        <v>14798.550533066998</v>
      </c>
      <c r="AQ37" s="122">
        <v>7076.4229937569999</v>
      </c>
      <c r="AR37" s="122">
        <v>956.49446294099994</v>
      </c>
      <c r="AS37" s="122">
        <v>594.17589446099998</v>
      </c>
      <c r="AT37" s="122">
        <v>301.52675992399998</v>
      </c>
      <c r="AU37" s="122">
        <v>5869.9304219839996</v>
      </c>
      <c r="AV37" s="53">
        <v>5970.3914991419997</v>
      </c>
      <c r="AW37" s="53">
        <v>14295.807604897</v>
      </c>
      <c r="AX37" s="122">
        <v>4729.7154438110001</v>
      </c>
      <c r="AY37" s="122">
        <v>5992.872744405</v>
      </c>
      <c r="AZ37" s="122">
        <v>503.12405488400003</v>
      </c>
      <c r="BA37" s="122">
        <v>73.797511814000003</v>
      </c>
      <c r="BB37" s="122">
        <v>225.12323871699999</v>
      </c>
      <c r="BC37" s="122">
        <v>56.209089467999995</v>
      </c>
      <c r="BD37" s="122">
        <v>2552.9777573900001</v>
      </c>
      <c r="BE37" s="122">
        <v>161.987764408</v>
      </c>
      <c r="BF37" s="53">
        <v>2381.9653879410002</v>
      </c>
    </row>
    <row r="38" spans="1:58" s="105" customFormat="1" x14ac:dyDescent="0.25">
      <c r="A38" s="98" t="s">
        <v>165</v>
      </c>
      <c r="B38" s="99">
        <v>5315.2259817200002</v>
      </c>
      <c r="C38" s="100">
        <v>19.185989041999999</v>
      </c>
      <c r="D38" s="100">
        <v>2242.081382807</v>
      </c>
      <c r="E38" s="101">
        <v>854.56141620000005</v>
      </c>
      <c r="F38" s="102">
        <v>180.29330532499998</v>
      </c>
      <c r="G38" s="102">
        <v>134.031988727</v>
      </c>
      <c r="H38" s="102">
        <v>45.772266670999997</v>
      </c>
      <c r="I38" s="103">
        <v>1027.422405884</v>
      </c>
      <c r="J38" s="100">
        <v>1206.368713739</v>
      </c>
      <c r="K38" s="100">
        <v>1698.0972221630002</v>
      </c>
      <c r="L38" s="101">
        <v>605.99879032800004</v>
      </c>
      <c r="M38" s="102">
        <v>612.94929972600005</v>
      </c>
      <c r="N38" s="102">
        <v>42.466560479000002</v>
      </c>
      <c r="O38" s="102">
        <v>18.003100576000001</v>
      </c>
      <c r="P38" s="102">
        <v>74.182639086999998</v>
      </c>
      <c r="Q38" s="102">
        <v>9.6674183920000001</v>
      </c>
      <c r="R38" s="102">
        <v>305.82715839999997</v>
      </c>
      <c r="S38" s="104">
        <v>29.002255174999998</v>
      </c>
      <c r="T38" s="163">
        <v>149.49267396900001</v>
      </c>
      <c r="U38" s="100">
        <v>5175.2791994283334</v>
      </c>
      <c r="V38" s="100">
        <v>24.455381727333332</v>
      </c>
      <c r="W38" s="100">
        <v>2268.6150267329999</v>
      </c>
      <c r="X38" s="120">
        <v>874.94148511033336</v>
      </c>
      <c r="Y38" s="120">
        <v>175.92128292433335</v>
      </c>
      <c r="Z38" s="120">
        <v>142.54376766999999</v>
      </c>
      <c r="AA38" s="120">
        <v>67.832470462000003</v>
      </c>
      <c r="AB38" s="120">
        <v>1007.3760205663333</v>
      </c>
      <c r="AC38" s="100">
        <v>1136.9394325603332</v>
      </c>
      <c r="AD38" s="100">
        <v>1596.0006608136669</v>
      </c>
      <c r="AE38" s="120">
        <v>560.5929912746667</v>
      </c>
      <c r="AF38" s="120">
        <v>595.864541809</v>
      </c>
      <c r="AG38" s="120">
        <v>33.244723424666667</v>
      </c>
      <c r="AH38" s="120">
        <v>9.328674590666667</v>
      </c>
      <c r="AI38" s="120">
        <v>59.592424373</v>
      </c>
      <c r="AJ38" s="120">
        <v>7.9389556113333333</v>
      </c>
      <c r="AK38" s="120">
        <v>302.32159180533336</v>
      </c>
      <c r="AL38" s="120">
        <v>27.116757925000002</v>
      </c>
      <c r="AM38" s="100">
        <v>149.26869759399997</v>
      </c>
      <c r="AN38" s="100">
        <v>38784.019415646006</v>
      </c>
      <c r="AO38" s="100">
        <v>238.06588475300001</v>
      </c>
      <c r="AP38" s="100">
        <v>13928.418188414</v>
      </c>
      <c r="AQ38" s="120">
        <v>6439.7596052530007</v>
      </c>
      <c r="AR38" s="120">
        <v>907.81672042799994</v>
      </c>
      <c r="AS38" s="120">
        <v>542.25071923899998</v>
      </c>
      <c r="AT38" s="120">
        <v>313.639788571</v>
      </c>
      <c r="AU38" s="120">
        <v>5724.9513549229996</v>
      </c>
      <c r="AV38" s="100">
        <v>5799.2706085720001</v>
      </c>
      <c r="AW38" s="100">
        <v>16572.429997543</v>
      </c>
      <c r="AX38" s="120">
        <v>7027.7229972570003</v>
      </c>
      <c r="AY38" s="120">
        <v>5386.157073249</v>
      </c>
      <c r="AZ38" s="120">
        <v>453.100214338</v>
      </c>
      <c r="BA38" s="120">
        <v>60.776257107999996</v>
      </c>
      <c r="BB38" s="120">
        <v>294.21338672100001</v>
      </c>
      <c r="BC38" s="120">
        <v>50.873693721999999</v>
      </c>
      <c r="BD38" s="120">
        <v>3136.7873016789999</v>
      </c>
      <c r="BE38" s="120">
        <v>162.79907346900001</v>
      </c>
      <c r="BF38" s="100">
        <v>2245.834736364</v>
      </c>
    </row>
    <row r="39" spans="1:58" s="29" customFormat="1" x14ac:dyDescent="0.25">
      <c r="A39" s="37" t="s">
        <v>166</v>
      </c>
      <c r="B39" s="59">
        <v>5327.1869308590003</v>
      </c>
      <c r="C39" s="74">
        <v>51.133563918</v>
      </c>
      <c r="D39" s="74">
        <v>2328.711324586</v>
      </c>
      <c r="E39" s="60">
        <v>843.88170971600005</v>
      </c>
      <c r="F39" s="61">
        <v>181.11780323400001</v>
      </c>
      <c r="G39" s="61">
        <v>172.63808788200001</v>
      </c>
      <c r="H39" s="61">
        <v>128.61460735200001</v>
      </c>
      <c r="I39" s="62">
        <v>1002.4591164019999</v>
      </c>
      <c r="J39" s="74">
        <v>1197.9050489430001</v>
      </c>
      <c r="K39" s="74">
        <v>1597.6128729710001</v>
      </c>
      <c r="L39" s="60">
        <v>579.96412520399997</v>
      </c>
      <c r="M39" s="61">
        <v>555.50650253200001</v>
      </c>
      <c r="N39" s="61">
        <v>42.919435792000002</v>
      </c>
      <c r="O39" s="61">
        <v>3.0097022</v>
      </c>
      <c r="P39" s="61">
        <v>57.384988616000001</v>
      </c>
      <c r="Q39" s="61">
        <v>18.058213201000001</v>
      </c>
      <c r="R39" s="61">
        <v>311.07417705099999</v>
      </c>
      <c r="S39" s="63">
        <v>29.695728375000002</v>
      </c>
      <c r="T39" s="162">
        <v>151.82412044099999</v>
      </c>
      <c r="U39" s="52">
        <v>5128.6432593323334</v>
      </c>
      <c r="V39" s="52">
        <v>46.170462211999997</v>
      </c>
      <c r="W39" s="52">
        <v>2234.1352702463332</v>
      </c>
      <c r="X39" s="121">
        <v>833.7812625206667</v>
      </c>
      <c r="Y39" s="121">
        <v>175.99604974166667</v>
      </c>
      <c r="Z39" s="121">
        <v>178.62097749966665</v>
      </c>
      <c r="AA39" s="121">
        <v>85.385814544333343</v>
      </c>
      <c r="AB39" s="121">
        <v>960.35116593999999</v>
      </c>
      <c r="AC39" s="52">
        <v>1115.104068822</v>
      </c>
      <c r="AD39" s="52">
        <v>1570.8740443176666</v>
      </c>
      <c r="AE39" s="121">
        <v>551.74005251599999</v>
      </c>
      <c r="AF39" s="121">
        <v>556.36421560600002</v>
      </c>
      <c r="AG39" s="121">
        <v>51.391865826666667</v>
      </c>
      <c r="AH39" s="121">
        <v>6.9590301119999998</v>
      </c>
      <c r="AI39" s="121">
        <v>67.028341789666669</v>
      </c>
      <c r="AJ39" s="121">
        <v>10.689772561333333</v>
      </c>
      <c r="AK39" s="121">
        <v>295.19599294666665</v>
      </c>
      <c r="AL39" s="121">
        <v>31.504772959333337</v>
      </c>
      <c r="AM39" s="52">
        <v>162.35941373433334</v>
      </c>
      <c r="AN39" s="53">
        <v>39183.312805189002</v>
      </c>
      <c r="AO39" s="53">
        <v>312.50413076799998</v>
      </c>
      <c r="AP39" s="53">
        <v>14733.728024127002</v>
      </c>
      <c r="AQ39" s="122">
        <v>6560.7356207780003</v>
      </c>
      <c r="AR39" s="122">
        <v>948.14214786699995</v>
      </c>
      <c r="AS39" s="122">
        <v>747.40101833599999</v>
      </c>
      <c r="AT39" s="122">
        <v>433.56551591100003</v>
      </c>
      <c r="AU39" s="122">
        <v>6043.8837212349999</v>
      </c>
      <c r="AV39" s="53">
        <v>5762.6870524100004</v>
      </c>
      <c r="AW39" s="53">
        <v>15815.384404410001</v>
      </c>
      <c r="AX39" s="122">
        <v>5580.237174844</v>
      </c>
      <c r="AY39" s="122">
        <v>5639.2213162150001</v>
      </c>
      <c r="AZ39" s="122">
        <v>873.10014232399999</v>
      </c>
      <c r="BA39" s="122">
        <v>132.87745629400001</v>
      </c>
      <c r="BB39" s="122">
        <v>374.74026309600004</v>
      </c>
      <c r="BC39" s="122">
        <v>118.872025675</v>
      </c>
      <c r="BD39" s="122">
        <v>2925.8476231820005</v>
      </c>
      <c r="BE39" s="122">
        <v>170.48840278</v>
      </c>
      <c r="BF39" s="53">
        <v>2559.0091934739999</v>
      </c>
    </row>
    <row r="40" spans="1:58" s="29" customFormat="1" x14ac:dyDescent="0.25">
      <c r="A40" s="37" t="s">
        <v>167</v>
      </c>
      <c r="B40" s="59">
        <v>5190.0488353930004</v>
      </c>
      <c r="C40" s="74">
        <v>38.889829779000003</v>
      </c>
      <c r="D40" s="74">
        <v>2306.6857669179999</v>
      </c>
      <c r="E40" s="60">
        <v>896.46247921899999</v>
      </c>
      <c r="F40" s="61">
        <v>164.23622664499999</v>
      </c>
      <c r="G40" s="61">
        <v>204.432761766</v>
      </c>
      <c r="H40" s="61">
        <v>56.875482034000001</v>
      </c>
      <c r="I40" s="62">
        <v>984.67881725400002</v>
      </c>
      <c r="J40" s="74">
        <v>1154.1561136790001</v>
      </c>
      <c r="K40" s="74">
        <v>1556.6274132840001</v>
      </c>
      <c r="L40" s="60">
        <v>522.80477599999995</v>
      </c>
      <c r="M40" s="61">
        <v>620.72504071599997</v>
      </c>
      <c r="N40" s="61">
        <v>45.608309226000003</v>
      </c>
      <c r="O40" s="61">
        <v>17.177159003</v>
      </c>
      <c r="P40" s="61">
        <v>59.165769900999997</v>
      </c>
      <c r="Q40" s="61">
        <v>3.435431801</v>
      </c>
      <c r="R40" s="61">
        <v>264.808047966</v>
      </c>
      <c r="S40" s="63">
        <v>22.902878671</v>
      </c>
      <c r="T40" s="162">
        <v>133.689711733</v>
      </c>
      <c r="U40" s="52">
        <v>5191.0903359586664</v>
      </c>
      <c r="V40" s="52">
        <v>39.117634808666672</v>
      </c>
      <c r="W40" s="52">
        <v>2293.1534199610001</v>
      </c>
      <c r="X40" s="121">
        <v>861.71228594466663</v>
      </c>
      <c r="Y40" s="121">
        <v>169.64044461133332</v>
      </c>
      <c r="Z40" s="121">
        <v>188.91447039033332</v>
      </c>
      <c r="AA40" s="121">
        <v>84.243501891999998</v>
      </c>
      <c r="AB40" s="121">
        <v>988.64271712266657</v>
      </c>
      <c r="AC40" s="52">
        <v>1077.447308199</v>
      </c>
      <c r="AD40" s="52">
        <v>1633.804717986</v>
      </c>
      <c r="AE40" s="121">
        <v>543.52341339899999</v>
      </c>
      <c r="AF40" s="121">
        <v>642.34896764233326</v>
      </c>
      <c r="AG40" s="121">
        <v>47.568974317333335</v>
      </c>
      <c r="AH40" s="121">
        <v>11.176329362333334</v>
      </c>
      <c r="AI40" s="121">
        <v>59.497889559000008</v>
      </c>
      <c r="AJ40" s="121">
        <v>5.5169311553333342</v>
      </c>
      <c r="AK40" s="121">
        <v>299.32253582466666</v>
      </c>
      <c r="AL40" s="121">
        <v>24.849676726000002</v>
      </c>
      <c r="AM40" s="52">
        <v>147.567255004</v>
      </c>
      <c r="AN40" s="53">
        <v>40107.553554985003</v>
      </c>
      <c r="AO40" s="53">
        <v>408.59196976300001</v>
      </c>
      <c r="AP40" s="53">
        <v>15359.912529252</v>
      </c>
      <c r="AQ40" s="122">
        <v>7035.0641522210008</v>
      </c>
      <c r="AR40" s="122">
        <v>888.74245626999993</v>
      </c>
      <c r="AS40" s="122">
        <v>704.45253736699999</v>
      </c>
      <c r="AT40" s="122">
        <v>262.09496714300002</v>
      </c>
      <c r="AU40" s="122">
        <v>6469.5584162510004</v>
      </c>
      <c r="AV40" s="53">
        <v>5568.1470819579999</v>
      </c>
      <c r="AW40" s="53">
        <v>16382.767886547999</v>
      </c>
      <c r="AX40" s="122">
        <v>5621.784758371</v>
      </c>
      <c r="AY40" s="122">
        <v>6419.1309643990007</v>
      </c>
      <c r="AZ40" s="122">
        <v>611.036432902</v>
      </c>
      <c r="BA40" s="122">
        <v>160.881821452</v>
      </c>
      <c r="BB40" s="122">
        <v>352.14625409400003</v>
      </c>
      <c r="BC40" s="122">
        <v>59.911901514999997</v>
      </c>
      <c r="BD40" s="122">
        <v>3000.4163508949996</v>
      </c>
      <c r="BE40" s="122">
        <v>157.45940292</v>
      </c>
      <c r="BF40" s="53">
        <v>2388.134087464</v>
      </c>
    </row>
    <row r="41" spans="1:58" s="29" customFormat="1" x14ac:dyDescent="0.25">
      <c r="A41" s="37" t="s">
        <v>168</v>
      </c>
      <c r="B41" s="59">
        <v>5183.946752713</v>
      </c>
      <c r="C41" s="74">
        <v>8.5631054889999998</v>
      </c>
      <c r="D41" s="74">
        <v>2340.732061058</v>
      </c>
      <c r="E41" s="60">
        <v>917.18909090600005</v>
      </c>
      <c r="F41" s="61">
        <v>161.846813669</v>
      </c>
      <c r="G41" s="61">
        <v>158.85146100599999</v>
      </c>
      <c r="H41" s="61">
        <v>129.03672923799999</v>
      </c>
      <c r="I41" s="62">
        <v>973.80796623900005</v>
      </c>
      <c r="J41" s="74">
        <v>1243.860101922</v>
      </c>
      <c r="K41" s="74">
        <v>1433.2006402380002</v>
      </c>
      <c r="L41" s="60">
        <v>461.608368966</v>
      </c>
      <c r="M41" s="61">
        <v>502.02939295900001</v>
      </c>
      <c r="N41" s="61">
        <v>49.124358725</v>
      </c>
      <c r="O41" s="61">
        <v>19.046901364</v>
      </c>
      <c r="P41" s="61">
        <v>63.457524542999998</v>
      </c>
      <c r="Q41" s="61">
        <v>7.5223205389999999</v>
      </c>
      <c r="R41" s="61">
        <v>314.98137203700003</v>
      </c>
      <c r="S41" s="63">
        <v>15.430401105</v>
      </c>
      <c r="T41" s="162">
        <v>157.590844006</v>
      </c>
      <c r="U41" s="52">
        <v>5185.2296318403342</v>
      </c>
      <c r="V41" s="52">
        <v>22.784470443666667</v>
      </c>
      <c r="W41" s="52">
        <v>2266.1554793939999</v>
      </c>
      <c r="X41" s="121">
        <v>912.79204859333333</v>
      </c>
      <c r="Y41" s="121">
        <v>159.18003874933333</v>
      </c>
      <c r="Z41" s="121">
        <v>163.10263049966667</v>
      </c>
      <c r="AA41" s="121">
        <v>87.037596090666668</v>
      </c>
      <c r="AB41" s="121">
        <v>944.04316546100006</v>
      </c>
      <c r="AC41" s="52">
        <v>1164.4423412429999</v>
      </c>
      <c r="AD41" s="52">
        <v>1586.6838713036666</v>
      </c>
      <c r="AE41" s="121">
        <v>533.46020557600002</v>
      </c>
      <c r="AF41" s="121">
        <v>568.19118816566663</v>
      </c>
      <c r="AG41" s="121">
        <v>53.150547197333331</v>
      </c>
      <c r="AH41" s="121">
        <v>17.307446519999999</v>
      </c>
      <c r="AI41" s="121">
        <v>77.229469876333326</v>
      </c>
      <c r="AJ41" s="121">
        <v>8.4151042016666668</v>
      </c>
      <c r="AK41" s="121">
        <v>304.97157151633337</v>
      </c>
      <c r="AL41" s="121">
        <v>23.95833825033333</v>
      </c>
      <c r="AM41" s="52">
        <v>145.163469456</v>
      </c>
      <c r="AN41" s="53">
        <v>40038.145610633997</v>
      </c>
      <c r="AO41" s="53">
        <v>292.17782147700001</v>
      </c>
      <c r="AP41" s="53">
        <v>15481.128817188001</v>
      </c>
      <c r="AQ41" s="122">
        <v>7517.9078883040002</v>
      </c>
      <c r="AR41" s="122">
        <v>841.65533386999994</v>
      </c>
      <c r="AS41" s="122">
        <v>620.84387228200001</v>
      </c>
      <c r="AT41" s="122">
        <v>338.77919651599996</v>
      </c>
      <c r="AU41" s="122">
        <v>6161.9425262159994</v>
      </c>
      <c r="AV41" s="53">
        <v>6358.439896636999</v>
      </c>
      <c r="AW41" s="53">
        <v>15793.953130063999</v>
      </c>
      <c r="AX41" s="122">
        <v>5512.5444021679996</v>
      </c>
      <c r="AY41" s="122">
        <v>6001.8819716930002</v>
      </c>
      <c r="AZ41" s="122">
        <v>700.52057777100003</v>
      </c>
      <c r="BA41" s="122">
        <v>109.990061505</v>
      </c>
      <c r="BB41" s="122">
        <v>385.37577601500004</v>
      </c>
      <c r="BC41" s="122">
        <v>43.505386616999999</v>
      </c>
      <c r="BD41" s="122">
        <v>2862.4080851180001</v>
      </c>
      <c r="BE41" s="122">
        <v>177.72686917700003</v>
      </c>
      <c r="BF41" s="53">
        <v>2112.4459452680003</v>
      </c>
    </row>
    <row r="42" spans="1:58" s="105" customFormat="1" x14ac:dyDescent="0.25">
      <c r="A42" s="98" t="s">
        <v>169</v>
      </c>
      <c r="B42" s="99">
        <v>5386.3598534889998</v>
      </c>
      <c r="C42" s="100">
        <v>57.199453890000001</v>
      </c>
      <c r="D42" s="100">
        <v>2311.9248818000001</v>
      </c>
      <c r="E42" s="101">
        <v>867.48918990000004</v>
      </c>
      <c r="F42" s="102">
        <v>195.00245116599999</v>
      </c>
      <c r="G42" s="102">
        <v>121.688734349</v>
      </c>
      <c r="H42" s="102">
        <v>160.84760491500001</v>
      </c>
      <c r="I42" s="103">
        <v>966.89690146999999</v>
      </c>
      <c r="J42" s="100">
        <v>1252.4362647109999</v>
      </c>
      <c r="K42" s="100">
        <v>1661.036054591</v>
      </c>
      <c r="L42" s="101">
        <v>618.651213504</v>
      </c>
      <c r="M42" s="102">
        <v>644.62520830699998</v>
      </c>
      <c r="N42" s="102">
        <v>44.414329303999999</v>
      </c>
      <c r="O42" s="102">
        <v>12.289700865</v>
      </c>
      <c r="P42" s="102">
        <v>41.883300546000001</v>
      </c>
      <c r="Q42" s="102">
        <v>6.0956916290000001</v>
      </c>
      <c r="R42" s="102">
        <v>272.62654819699998</v>
      </c>
      <c r="S42" s="104">
        <v>20.450062239000001</v>
      </c>
      <c r="T42" s="163">
        <v>103.763198497</v>
      </c>
      <c r="U42" s="100">
        <v>5448.0107229633331</v>
      </c>
      <c r="V42" s="100">
        <v>42.856834933666669</v>
      </c>
      <c r="W42" s="100">
        <v>2352.9449739146662</v>
      </c>
      <c r="X42" s="120">
        <v>891.63068637566664</v>
      </c>
      <c r="Y42" s="120">
        <v>173.58106940599998</v>
      </c>
      <c r="Z42" s="120">
        <v>153.86792477966668</v>
      </c>
      <c r="AA42" s="120">
        <v>157.71832773966668</v>
      </c>
      <c r="AB42" s="120">
        <v>976.14696561366657</v>
      </c>
      <c r="AC42" s="100">
        <v>1294.0404104973334</v>
      </c>
      <c r="AD42" s="100">
        <v>1619.997094668</v>
      </c>
      <c r="AE42" s="120">
        <v>569.21303799033331</v>
      </c>
      <c r="AF42" s="120">
        <v>618.55137546466665</v>
      </c>
      <c r="AG42" s="120">
        <v>52.257790089999993</v>
      </c>
      <c r="AH42" s="120">
        <v>10.107543974666667</v>
      </c>
      <c r="AI42" s="120">
        <v>43.035614758666668</v>
      </c>
      <c r="AJ42" s="120">
        <v>8.4190970853333322</v>
      </c>
      <c r="AK42" s="120">
        <v>297.27570623366665</v>
      </c>
      <c r="AL42" s="120">
        <v>21.136929070666667</v>
      </c>
      <c r="AM42" s="100">
        <v>138.17140894966667</v>
      </c>
      <c r="AN42" s="100">
        <v>39912.284132255998</v>
      </c>
      <c r="AO42" s="100">
        <v>433.61932756299996</v>
      </c>
      <c r="AP42" s="100">
        <v>14081.504723737999</v>
      </c>
      <c r="AQ42" s="120">
        <v>6220.683979976</v>
      </c>
      <c r="AR42" s="120">
        <v>840.19965962900005</v>
      </c>
      <c r="AS42" s="120">
        <v>661.74832768300007</v>
      </c>
      <c r="AT42" s="120">
        <v>591.51754104400004</v>
      </c>
      <c r="AU42" s="120">
        <v>5767.3552154059998</v>
      </c>
      <c r="AV42" s="100">
        <v>6339.3209082979993</v>
      </c>
      <c r="AW42" s="100">
        <v>17251.585316852001</v>
      </c>
      <c r="AX42" s="120">
        <v>6519.6604537980002</v>
      </c>
      <c r="AY42" s="120">
        <v>6140.1761596739998</v>
      </c>
      <c r="AZ42" s="120">
        <v>662.07887481599994</v>
      </c>
      <c r="BA42" s="120">
        <v>73.500742094999993</v>
      </c>
      <c r="BB42" s="120">
        <v>344.75521800299998</v>
      </c>
      <c r="BC42" s="120">
        <v>71.154193099000011</v>
      </c>
      <c r="BD42" s="120">
        <v>3303.296301413</v>
      </c>
      <c r="BE42" s="120">
        <v>136.96337395400002</v>
      </c>
      <c r="BF42" s="100">
        <v>1806.2538558050001</v>
      </c>
    </row>
    <row r="43" spans="1:58" s="29" customFormat="1" x14ac:dyDescent="0.25">
      <c r="A43" s="37" t="s">
        <v>170</v>
      </c>
      <c r="B43" s="59">
        <v>5593.3177388419999</v>
      </c>
      <c r="C43" s="74">
        <v>29.192325405999998</v>
      </c>
      <c r="D43" s="74">
        <v>2298.7756503390001</v>
      </c>
      <c r="E43" s="60">
        <v>849.15898008900001</v>
      </c>
      <c r="F43" s="61">
        <v>192.934281766</v>
      </c>
      <c r="G43" s="61">
        <v>153.69648004300001</v>
      </c>
      <c r="H43" s="61">
        <v>32.684480379999997</v>
      </c>
      <c r="I43" s="62">
        <v>1070.301428061</v>
      </c>
      <c r="J43" s="74">
        <v>1349.832537218</v>
      </c>
      <c r="K43" s="74">
        <v>1798.3192041529999</v>
      </c>
      <c r="L43" s="60">
        <v>596.71133475900001</v>
      </c>
      <c r="M43" s="61">
        <v>714.50679072699995</v>
      </c>
      <c r="N43" s="61">
        <v>53.684379290000003</v>
      </c>
      <c r="O43" s="61">
        <v>14.448931876</v>
      </c>
      <c r="P43" s="61">
        <v>39.460531191000001</v>
      </c>
      <c r="Q43" s="61">
        <v>7.1746420349999998</v>
      </c>
      <c r="R43" s="61">
        <v>347.81923398999999</v>
      </c>
      <c r="S43" s="63">
        <v>24.513360285000001</v>
      </c>
      <c r="T43" s="162">
        <v>117.19802172599999</v>
      </c>
      <c r="U43" s="52">
        <v>5499.4988055180002</v>
      </c>
      <c r="V43" s="52">
        <v>47.065002678666666</v>
      </c>
      <c r="W43" s="52">
        <v>2280.0643535676668</v>
      </c>
      <c r="X43" s="121">
        <v>828.17710238566667</v>
      </c>
      <c r="Y43" s="121">
        <v>187.967662327</v>
      </c>
      <c r="Z43" s="121">
        <v>151.9569393743333</v>
      </c>
      <c r="AA43" s="121">
        <v>82.455141296666667</v>
      </c>
      <c r="AB43" s="121">
        <v>1029.5075081839998</v>
      </c>
      <c r="AC43" s="52">
        <v>1313.0764704853334</v>
      </c>
      <c r="AD43" s="52">
        <v>1725.1320616479998</v>
      </c>
      <c r="AE43" s="121">
        <v>594.86239845933335</v>
      </c>
      <c r="AF43" s="121">
        <v>682.48978946399995</v>
      </c>
      <c r="AG43" s="121">
        <v>52.031287196000001</v>
      </c>
      <c r="AH43" s="121">
        <v>13.743454583000002</v>
      </c>
      <c r="AI43" s="121">
        <v>27.888679511333333</v>
      </c>
      <c r="AJ43" s="121">
        <v>5.5009118999999993</v>
      </c>
      <c r="AK43" s="121">
        <v>323.7475371606667</v>
      </c>
      <c r="AL43" s="121">
        <v>24.868003373666667</v>
      </c>
      <c r="AM43" s="52">
        <v>134.16091713833333</v>
      </c>
      <c r="AN43" s="53">
        <v>41286.025500671996</v>
      </c>
      <c r="AO43" s="53">
        <v>512.27530768400004</v>
      </c>
      <c r="AP43" s="53">
        <v>14454.613578385</v>
      </c>
      <c r="AQ43" s="122">
        <v>6463.8719718600005</v>
      </c>
      <c r="AR43" s="122">
        <v>838.42294553700003</v>
      </c>
      <c r="AS43" s="122">
        <v>537.527716521</v>
      </c>
      <c r="AT43" s="122">
        <v>266.62705948800004</v>
      </c>
      <c r="AU43" s="122">
        <v>6348.1638849789997</v>
      </c>
      <c r="AV43" s="53">
        <v>6709.2110641300005</v>
      </c>
      <c r="AW43" s="53">
        <v>17635.720164911003</v>
      </c>
      <c r="AX43" s="122">
        <v>6464.6876747250008</v>
      </c>
      <c r="AY43" s="122">
        <v>6707.7940572030002</v>
      </c>
      <c r="AZ43" s="122">
        <v>718.64988352299997</v>
      </c>
      <c r="BA43" s="122">
        <v>71.895156847999999</v>
      </c>
      <c r="BB43" s="122">
        <v>277.82892279399999</v>
      </c>
      <c r="BC43" s="122">
        <v>64.078714567999995</v>
      </c>
      <c r="BD43" s="122">
        <v>3109.2807044470001</v>
      </c>
      <c r="BE43" s="122">
        <v>221.50505080300002</v>
      </c>
      <c r="BF43" s="53">
        <v>1974.2053855620002</v>
      </c>
    </row>
    <row r="44" spans="1:58" s="29" customFormat="1" x14ac:dyDescent="0.25">
      <c r="A44" s="37" t="s">
        <v>171</v>
      </c>
      <c r="B44" s="59">
        <v>4975.5134744549996</v>
      </c>
      <c r="C44" s="74">
        <v>33.705482576000001</v>
      </c>
      <c r="D44" s="74">
        <v>1998.9030836940001</v>
      </c>
      <c r="E44" s="60">
        <v>661.57402374699996</v>
      </c>
      <c r="F44" s="61">
        <v>180.39740219999999</v>
      </c>
      <c r="G44" s="61">
        <v>169.68411892</v>
      </c>
      <c r="H44" s="61">
        <v>19.03883171</v>
      </c>
      <c r="I44" s="62">
        <v>968.20870711700002</v>
      </c>
      <c r="J44" s="74">
        <v>1240.908012524</v>
      </c>
      <c r="K44" s="74">
        <v>1566.0596371879997</v>
      </c>
      <c r="L44" s="60">
        <v>489.43100958600002</v>
      </c>
      <c r="M44" s="61">
        <v>596.88409196199996</v>
      </c>
      <c r="N44" s="61">
        <v>54.536183813000001</v>
      </c>
      <c r="O44" s="61">
        <v>19.752787899000001</v>
      </c>
      <c r="P44" s="61">
        <v>48.929797495000003</v>
      </c>
      <c r="Q44" s="61">
        <v>11.994463977000001</v>
      </c>
      <c r="R44" s="61">
        <v>328.34829550199998</v>
      </c>
      <c r="S44" s="63">
        <v>16.183006954</v>
      </c>
      <c r="T44" s="162">
        <v>135.93725847300001</v>
      </c>
      <c r="U44" s="52">
        <v>5214.6188321343334</v>
      </c>
      <c r="V44" s="52">
        <v>43.575344939666671</v>
      </c>
      <c r="W44" s="52">
        <v>2136.3395975913331</v>
      </c>
      <c r="X44" s="121">
        <v>738.64649346333329</v>
      </c>
      <c r="Y44" s="121">
        <v>185.03104375166666</v>
      </c>
      <c r="Z44" s="121">
        <v>158.52367032866667</v>
      </c>
      <c r="AA44" s="121">
        <v>26.145113009333333</v>
      </c>
      <c r="AB44" s="121">
        <v>1027.9932770383332</v>
      </c>
      <c r="AC44" s="52">
        <v>1221.539085567</v>
      </c>
      <c r="AD44" s="52">
        <v>1671.7718806696664</v>
      </c>
      <c r="AE44" s="121">
        <v>528.94543997733331</v>
      </c>
      <c r="AF44" s="121">
        <v>639.94922347433328</v>
      </c>
      <c r="AG44" s="121">
        <v>56.769934696999997</v>
      </c>
      <c r="AH44" s="121">
        <v>17.195936626333332</v>
      </c>
      <c r="AI44" s="121">
        <v>50.565167710999994</v>
      </c>
      <c r="AJ44" s="121">
        <v>12.234553132333332</v>
      </c>
      <c r="AK44" s="121">
        <v>344.00880009033335</v>
      </c>
      <c r="AL44" s="121">
        <v>22.102824961</v>
      </c>
      <c r="AM44" s="52">
        <v>141.39292336666668</v>
      </c>
      <c r="AN44" s="53">
        <v>39269.172204802999</v>
      </c>
      <c r="AO44" s="53">
        <v>413.05033904800001</v>
      </c>
      <c r="AP44" s="53">
        <v>13464.046638193999</v>
      </c>
      <c r="AQ44" s="122">
        <v>6261.5168017340002</v>
      </c>
      <c r="AR44" s="122">
        <v>771.88616959399997</v>
      </c>
      <c r="AS44" s="122">
        <v>652.48528854999995</v>
      </c>
      <c r="AT44" s="122">
        <v>96.241565672999997</v>
      </c>
      <c r="AU44" s="122">
        <v>5681.9168126430004</v>
      </c>
      <c r="AV44" s="53">
        <v>6152.0368644710006</v>
      </c>
      <c r="AW44" s="53">
        <v>17308.627733756999</v>
      </c>
      <c r="AX44" s="122">
        <v>5423.989054187</v>
      </c>
      <c r="AY44" s="122">
        <v>6501.03109898</v>
      </c>
      <c r="AZ44" s="122">
        <v>898.57115152000006</v>
      </c>
      <c r="BA44" s="122">
        <v>62.723839502000004</v>
      </c>
      <c r="BB44" s="122">
        <v>434.08609181700001</v>
      </c>
      <c r="BC44" s="122">
        <v>102.39136614099999</v>
      </c>
      <c r="BD44" s="122">
        <v>3636.242263911</v>
      </c>
      <c r="BE44" s="122">
        <v>249.59286769900001</v>
      </c>
      <c r="BF44" s="53">
        <v>1931.4106293329999</v>
      </c>
    </row>
    <row r="45" spans="1:58" s="29" customFormat="1" x14ac:dyDescent="0.25">
      <c r="A45" s="37" t="s">
        <v>172</v>
      </c>
      <c r="B45" s="59">
        <v>5203.808783943</v>
      </c>
      <c r="C45" s="74">
        <v>36.502263464999999</v>
      </c>
      <c r="D45" s="74">
        <v>2048.735238153</v>
      </c>
      <c r="E45" s="60">
        <v>667.58538948399996</v>
      </c>
      <c r="F45" s="61">
        <v>218.389603029</v>
      </c>
      <c r="G45" s="61">
        <v>171.386980639</v>
      </c>
      <c r="H45" s="61">
        <v>5.0130203949999999</v>
      </c>
      <c r="I45" s="62">
        <v>986.36024460600004</v>
      </c>
      <c r="J45" s="74">
        <v>1145.7306491429999</v>
      </c>
      <c r="K45" s="74">
        <v>1832.5665639890001</v>
      </c>
      <c r="L45" s="60">
        <v>701.46248507500002</v>
      </c>
      <c r="M45" s="61">
        <v>661.87927757399996</v>
      </c>
      <c r="N45" s="61">
        <v>54.495279132</v>
      </c>
      <c r="O45" s="61">
        <v>25.065101976000001</v>
      </c>
      <c r="P45" s="61">
        <v>46.852459848000002</v>
      </c>
      <c r="Q45" s="61">
        <v>13.303784895</v>
      </c>
      <c r="R45" s="61">
        <v>305.79273284999999</v>
      </c>
      <c r="S45" s="63">
        <v>23.715442638999999</v>
      </c>
      <c r="T45" s="162">
        <v>140.274069193</v>
      </c>
      <c r="U45" s="52">
        <v>5131.1662219010004</v>
      </c>
      <c r="V45" s="52">
        <v>46.722332965333329</v>
      </c>
      <c r="W45" s="52">
        <v>2087.5029847306664</v>
      </c>
      <c r="X45" s="121">
        <v>722.15990896366657</v>
      </c>
      <c r="Y45" s="121">
        <v>186.93047581499999</v>
      </c>
      <c r="Z45" s="121">
        <v>165.32220974066664</v>
      </c>
      <c r="AA45" s="121">
        <v>9.6132336699999996</v>
      </c>
      <c r="AB45" s="121">
        <v>1003.4771565413333</v>
      </c>
      <c r="AC45" s="52">
        <v>1128.1393433993333</v>
      </c>
      <c r="AD45" s="52">
        <v>1720.6301289023331</v>
      </c>
      <c r="AE45" s="121">
        <v>581.16898611866657</v>
      </c>
      <c r="AF45" s="121">
        <v>626.15189688333328</v>
      </c>
      <c r="AG45" s="121">
        <v>53.477252752999995</v>
      </c>
      <c r="AH45" s="121">
        <v>36.199215473999999</v>
      </c>
      <c r="AI45" s="121">
        <v>69.296578501666673</v>
      </c>
      <c r="AJ45" s="121">
        <v>13.665088179666666</v>
      </c>
      <c r="AK45" s="121">
        <v>312.35962636066671</v>
      </c>
      <c r="AL45" s="121">
        <v>28.311484631333332</v>
      </c>
      <c r="AM45" s="52">
        <v>148.17143190333334</v>
      </c>
      <c r="AN45" s="53">
        <v>38446.431702770002</v>
      </c>
      <c r="AO45" s="53">
        <v>454.26373530300003</v>
      </c>
      <c r="AP45" s="53">
        <v>12992.055583644</v>
      </c>
      <c r="AQ45" s="122">
        <v>6110.3492142890009</v>
      </c>
      <c r="AR45" s="122">
        <v>799.37265667599991</v>
      </c>
      <c r="AS45" s="122">
        <v>610.69343583900002</v>
      </c>
      <c r="AT45" s="122">
        <v>41.997395464999997</v>
      </c>
      <c r="AU45" s="122">
        <v>5429.6428813749999</v>
      </c>
      <c r="AV45" s="53">
        <v>5818.2771370709997</v>
      </c>
      <c r="AW45" s="53">
        <v>17178.840563423</v>
      </c>
      <c r="AX45" s="122">
        <v>5967.6471882659998</v>
      </c>
      <c r="AY45" s="122">
        <v>6833.1815001249997</v>
      </c>
      <c r="AZ45" s="122">
        <v>677.53978633199995</v>
      </c>
      <c r="BA45" s="122">
        <v>83.940042269000003</v>
      </c>
      <c r="BB45" s="122">
        <v>418.45096016800005</v>
      </c>
      <c r="BC45" s="122">
        <v>96.524573232999998</v>
      </c>
      <c r="BD45" s="122">
        <v>2825.2586168849998</v>
      </c>
      <c r="BE45" s="122">
        <v>276.29789614499998</v>
      </c>
      <c r="BF45" s="53">
        <v>2002.9946833290001</v>
      </c>
    </row>
    <row r="46" spans="1:58" s="105" customFormat="1" x14ac:dyDescent="0.25">
      <c r="A46" s="98" t="s">
        <v>173</v>
      </c>
      <c r="B46" s="99">
        <v>4826.1393309959994</v>
      </c>
      <c r="C46" s="100">
        <v>26.068217542999999</v>
      </c>
      <c r="D46" s="100">
        <v>1922.6588486149999</v>
      </c>
      <c r="E46" s="101">
        <v>733.967270106</v>
      </c>
      <c r="F46" s="102">
        <v>188.514243459</v>
      </c>
      <c r="G46" s="102">
        <v>140.67326095600001</v>
      </c>
      <c r="H46" s="102">
        <v>0</v>
      </c>
      <c r="I46" s="103">
        <v>859.50407409399998</v>
      </c>
      <c r="J46" s="100">
        <v>1132.9310157059999</v>
      </c>
      <c r="K46" s="100">
        <v>1594.6638527289999</v>
      </c>
      <c r="L46" s="101">
        <v>555.35739894599999</v>
      </c>
      <c r="M46" s="102">
        <v>615.22483894200002</v>
      </c>
      <c r="N46" s="102">
        <v>53.869610606000002</v>
      </c>
      <c r="O46" s="102">
        <v>18.630121812999999</v>
      </c>
      <c r="P46" s="102">
        <v>48.242210168</v>
      </c>
      <c r="Q46" s="102">
        <v>7.6481552710000003</v>
      </c>
      <c r="R46" s="102">
        <v>270.19766608100002</v>
      </c>
      <c r="S46" s="104">
        <v>25.493850901999998</v>
      </c>
      <c r="T46" s="163">
        <v>149.817396403</v>
      </c>
      <c r="U46" s="100">
        <v>4744.074814059667</v>
      </c>
      <c r="V46" s="100">
        <v>25.954356938999997</v>
      </c>
      <c r="W46" s="100">
        <v>1946.9207614256666</v>
      </c>
      <c r="X46" s="120">
        <v>734.48921257133327</v>
      </c>
      <c r="Y46" s="120">
        <v>188.98132896166666</v>
      </c>
      <c r="Z46" s="120">
        <v>142.74952079800002</v>
      </c>
      <c r="AA46" s="120">
        <v>3.8006518903333331</v>
      </c>
      <c r="AB46" s="120">
        <v>876.90004720433342</v>
      </c>
      <c r="AC46" s="100">
        <v>1064.9080747603332</v>
      </c>
      <c r="AD46" s="100">
        <v>1555.668449042</v>
      </c>
      <c r="AE46" s="120">
        <v>511.16327249133337</v>
      </c>
      <c r="AF46" s="120">
        <v>603.27612154099995</v>
      </c>
      <c r="AG46" s="120">
        <v>54.513392944333333</v>
      </c>
      <c r="AH46" s="120">
        <v>20.181236426666668</v>
      </c>
      <c r="AI46" s="120">
        <v>45.904227630000001</v>
      </c>
      <c r="AJ46" s="120">
        <v>7.4313442093333331</v>
      </c>
      <c r="AK46" s="120">
        <v>293.63667727400002</v>
      </c>
      <c r="AL46" s="120">
        <v>19.562176525333332</v>
      </c>
      <c r="AM46" s="100">
        <v>150.62317189266668</v>
      </c>
      <c r="AN46" s="100">
        <v>36244.227018571</v>
      </c>
      <c r="AO46" s="100">
        <v>285.94218810999996</v>
      </c>
      <c r="AP46" s="100">
        <v>12314.300126733</v>
      </c>
      <c r="AQ46" s="120">
        <v>6573.4090398030003</v>
      </c>
      <c r="AR46" s="120">
        <v>718.63886420699998</v>
      </c>
      <c r="AS46" s="120">
        <v>434.44297510699994</v>
      </c>
      <c r="AT46" s="120">
        <v>14.720684379</v>
      </c>
      <c r="AU46" s="120">
        <v>4573.088563237</v>
      </c>
      <c r="AV46" s="100">
        <v>5497.4112038740004</v>
      </c>
      <c r="AW46" s="100">
        <v>16289.094346422</v>
      </c>
      <c r="AX46" s="120">
        <v>5076.7846389050001</v>
      </c>
      <c r="AY46" s="120">
        <v>6499.3495622549999</v>
      </c>
      <c r="AZ46" s="120">
        <v>823.80816117399991</v>
      </c>
      <c r="BA46" s="120">
        <v>220.32327723</v>
      </c>
      <c r="BB46" s="120">
        <v>379.52611868100001</v>
      </c>
      <c r="BC46" s="120">
        <v>73.007997009000007</v>
      </c>
      <c r="BD46" s="120">
        <v>2951.6448978620001</v>
      </c>
      <c r="BE46" s="120">
        <v>264.64969330600002</v>
      </c>
      <c r="BF46" s="100">
        <v>1857.479153432</v>
      </c>
    </row>
    <row r="47" spans="1:58" s="29" customFormat="1" x14ac:dyDescent="0.25">
      <c r="A47" s="37" t="s">
        <v>174</v>
      </c>
      <c r="B47" s="59">
        <v>4528.9147457749996</v>
      </c>
      <c r="C47" s="74">
        <v>26.125077649000001</v>
      </c>
      <c r="D47" s="74">
        <v>1766.4578202409998</v>
      </c>
      <c r="E47" s="60">
        <v>766.88870995599996</v>
      </c>
      <c r="F47" s="61">
        <v>196.06295753699999</v>
      </c>
      <c r="G47" s="61">
        <v>154.75443173400001</v>
      </c>
      <c r="H47" s="61">
        <v>0</v>
      </c>
      <c r="I47" s="62">
        <v>648.75172101400005</v>
      </c>
      <c r="J47" s="74">
        <v>1079.2908241109999</v>
      </c>
      <c r="K47" s="74">
        <v>1507.192070023</v>
      </c>
      <c r="L47" s="60">
        <v>473.696034634</v>
      </c>
      <c r="M47" s="61">
        <v>604.64667583400001</v>
      </c>
      <c r="N47" s="61">
        <v>62.967500096000002</v>
      </c>
      <c r="O47" s="61">
        <v>19.377190327000001</v>
      </c>
      <c r="P47" s="61">
        <v>36.041574007999998</v>
      </c>
      <c r="Q47" s="61">
        <v>13.757805132</v>
      </c>
      <c r="R47" s="61">
        <v>263.18275072699998</v>
      </c>
      <c r="S47" s="63">
        <v>33.522539264999999</v>
      </c>
      <c r="T47" s="162">
        <v>149.84895375100001</v>
      </c>
      <c r="U47" s="52">
        <v>4624.9766255346667</v>
      </c>
      <c r="V47" s="52">
        <v>26.502401217999999</v>
      </c>
      <c r="W47" s="52">
        <v>1846.9001861133336</v>
      </c>
      <c r="X47" s="121">
        <v>772.59319897366674</v>
      </c>
      <c r="Y47" s="121">
        <v>191.64904887966668</v>
      </c>
      <c r="Z47" s="121">
        <v>141.48095473766668</v>
      </c>
      <c r="AA47" s="121">
        <v>0.24758414333333334</v>
      </c>
      <c r="AB47" s="121">
        <v>740.92939937900007</v>
      </c>
      <c r="AC47" s="52">
        <v>1063.4859390966667</v>
      </c>
      <c r="AD47" s="52">
        <v>1526.7800109169998</v>
      </c>
      <c r="AE47" s="121">
        <v>472.8423402533333</v>
      </c>
      <c r="AF47" s="121">
        <v>622.47436375966663</v>
      </c>
      <c r="AG47" s="121">
        <v>47.631228147333331</v>
      </c>
      <c r="AH47" s="121">
        <v>20.506758986666668</v>
      </c>
      <c r="AI47" s="121">
        <v>38.938261457000003</v>
      </c>
      <c r="AJ47" s="121">
        <v>8.9045788373333323</v>
      </c>
      <c r="AK47" s="121">
        <v>283.68121241033333</v>
      </c>
      <c r="AL47" s="121">
        <v>31.801267065333331</v>
      </c>
      <c r="AM47" s="52">
        <v>161.30808818966668</v>
      </c>
      <c r="AN47" s="53">
        <v>38130.779802513993</v>
      </c>
      <c r="AO47" s="53">
        <v>226.27378244500002</v>
      </c>
      <c r="AP47" s="53">
        <v>13521.284761804</v>
      </c>
      <c r="AQ47" s="122">
        <v>8000.1050153429996</v>
      </c>
      <c r="AR47" s="122">
        <v>777.008416485</v>
      </c>
      <c r="AS47" s="122">
        <v>472.18594858099993</v>
      </c>
      <c r="AT47" s="122">
        <v>1.0136450560000001</v>
      </c>
      <c r="AU47" s="122">
        <v>4270.971736339</v>
      </c>
      <c r="AV47" s="53">
        <v>5925.2917541389997</v>
      </c>
      <c r="AW47" s="53">
        <v>16338.583115860001</v>
      </c>
      <c r="AX47" s="122">
        <v>4886.0692375460003</v>
      </c>
      <c r="AY47" s="122">
        <v>7120.6965376240005</v>
      </c>
      <c r="AZ47" s="122">
        <v>756.88839688100006</v>
      </c>
      <c r="BA47" s="122">
        <v>109.624040013</v>
      </c>
      <c r="BB47" s="122">
        <v>203.965908942</v>
      </c>
      <c r="BC47" s="122">
        <v>66.10530338800001</v>
      </c>
      <c r="BD47" s="122">
        <v>2854.3306337019999</v>
      </c>
      <c r="BE47" s="122">
        <v>340.90305776399998</v>
      </c>
      <c r="BF47" s="53">
        <v>2119.3463882659998</v>
      </c>
    </row>
    <row r="48" spans="1:58" s="29" customFormat="1" x14ac:dyDescent="0.25">
      <c r="A48" s="37" t="s">
        <v>175</v>
      </c>
      <c r="B48" s="59">
        <v>4857.073215294</v>
      </c>
      <c r="C48" s="74">
        <v>31.175674021999999</v>
      </c>
      <c r="D48" s="74">
        <v>1822.6826438109999</v>
      </c>
      <c r="E48" s="60">
        <v>847.32798611099997</v>
      </c>
      <c r="F48" s="61">
        <v>198.51545053000001</v>
      </c>
      <c r="G48" s="61">
        <v>116.847727671</v>
      </c>
      <c r="H48" s="61">
        <v>10.900267603</v>
      </c>
      <c r="I48" s="62">
        <v>649.091211896</v>
      </c>
      <c r="J48" s="74">
        <v>1281.6230258139999</v>
      </c>
      <c r="K48" s="74">
        <v>1568.8371739099998</v>
      </c>
      <c r="L48" s="60">
        <v>520.281933611</v>
      </c>
      <c r="M48" s="61">
        <v>616.28442702200005</v>
      </c>
      <c r="N48" s="61">
        <v>33.022655835999998</v>
      </c>
      <c r="O48" s="61">
        <v>30.900312178</v>
      </c>
      <c r="P48" s="61">
        <v>44.574308590000001</v>
      </c>
      <c r="Q48" s="61">
        <v>11.873505782000001</v>
      </c>
      <c r="R48" s="61">
        <v>293.21385785799998</v>
      </c>
      <c r="S48" s="63">
        <v>18.686173032999999</v>
      </c>
      <c r="T48" s="162">
        <v>152.75469773699999</v>
      </c>
      <c r="U48" s="52">
        <v>4614.2612646456664</v>
      </c>
      <c r="V48" s="52">
        <v>22.741471501666666</v>
      </c>
      <c r="W48" s="52">
        <v>1756.1754503566665</v>
      </c>
      <c r="X48" s="121">
        <v>811.33423668800003</v>
      </c>
      <c r="Y48" s="121">
        <v>203.20970002866667</v>
      </c>
      <c r="Z48" s="121">
        <v>119.09305480133334</v>
      </c>
      <c r="AA48" s="121">
        <v>2.5832323493333331</v>
      </c>
      <c r="AB48" s="121">
        <v>619.95522648933331</v>
      </c>
      <c r="AC48" s="52">
        <v>1199.2029359420001</v>
      </c>
      <c r="AD48" s="52">
        <v>1478.0065025400002</v>
      </c>
      <c r="AE48" s="121">
        <v>487.79260089066673</v>
      </c>
      <c r="AF48" s="121">
        <v>591.02368985666669</v>
      </c>
      <c r="AG48" s="121">
        <v>38.958193443333336</v>
      </c>
      <c r="AH48" s="121">
        <v>15.754632876000001</v>
      </c>
      <c r="AI48" s="121">
        <v>37.029681535000002</v>
      </c>
      <c r="AJ48" s="121">
        <v>9.2137539786666665</v>
      </c>
      <c r="AK48" s="121">
        <v>277.09641553799997</v>
      </c>
      <c r="AL48" s="121">
        <v>21.137534421666668</v>
      </c>
      <c r="AM48" s="52">
        <v>158.13490430533332</v>
      </c>
      <c r="AN48" s="53">
        <v>37306.292870527999</v>
      </c>
      <c r="AO48" s="53">
        <v>181.901443645</v>
      </c>
      <c r="AP48" s="53">
        <v>12755.112869112001</v>
      </c>
      <c r="AQ48" s="122">
        <v>7461.6978745399992</v>
      </c>
      <c r="AR48" s="122">
        <v>854.34149029299999</v>
      </c>
      <c r="AS48" s="122">
        <v>422.54522388399999</v>
      </c>
      <c r="AT48" s="122">
        <v>24.159492412999999</v>
      </c>
      <c r="AU48" s="122">
        <v>3992.368787982</v>
      </c>
      <c r="AV48" s="53">
        <v>6132.8978175310003</v>
      </c>
      <c r="AW48" s="53">
        <v>16015.682921995001</v>
      </c>
      <c r="AX48" s="122">
        <v>4533.8222625399994</v>
      </c>
      <c r="AY48" s="122">
        <v>7309.3021360250004</v>
      </c>
      <c r="AZ48" s="122">
        <v>694.01782875100002</v>
      </c>
      <c r="BA48" s="122">
        <v>56.872806282000006</v>
      </c>
      <c r="BB48" s="122">
        <v>257.10562426000001</v>
      </c>
      <c r="BC48" s="122">
        <v>82.58856492999999</v>
      </c>
      <c r="BD48" s="122">
        <v>2833.0410608339998</v>
      </c>
      <c r="BE48" s="122">
        <v>248.932638373</v>
      </c>
      <c r="BF48" s="53">
        <v>2220.6978182449998</v>
      </c>
    </row>
    <row r="49" spans="1:58" s="29" customFormat="1" x14ac:dyDescent="0.25">
      <c r="A49" s="37" t="s">
        <v>176</v>
      </c>
      <c r="B49" s="59">
        <v>4741.0859953449999</v>
      </c>
      <c r="C49" s="74">
        <v>54.452474617</v>
      </c>
      <c r="D49" s="74">
        <v>1851.698480343</v>
      </c>
      <c r="E49" s="60">
        <v>868.09822545899999</v>
      </c>
      <c r="F49" s="61">
        <v>178.80520205299999</v>
      </c>
      <c r="G49" s="61">
        <v>148.004463762</v>
      </c>
      <c r="H49" s="61">
        <v>22.226010160000001</v>
      </c>
      <c r="I49" s="62">
        <v>634.56457890900003</v>
      </c>
      <c r="J49" s="74">
        <v>1075.7923147050001</v>
      </c>
      <c r="K49" s="74">
        <v>1623.5620915039999</v>
      </c>
      <c r="L49" s="60">
        <v>512.13590356099996</v>
      </c>
      <c r="M49" s="61">
        <v>676.72100840799999</v>
      </c>
      <c r="N49" s="61">
        <v>59.527116782</v>
      </c>
      <c r="O49" s="61">
        <v>28.990448035</v>
      </c>
      <c r="P49" s="61">
        <v>38.653930713000001</v>
      </c>
      <c r="Q49" s="61">
        <v>4.8317413389999997</v>
      </c>
      <c r="R49" s="61">
        <v>271.39225878899998</v>
      </c>
      <c r="S49" s="63">
        <v>31.309683877000001</v>
      </c>
      <c r="T49" s="162">
        <v>135.58063417599999</v>
      </c>
      <c r="U49" s="52">
        <v>4650.9502602633338</v>
      </c>
      <c r="V49" s="52">
        <v>39.412410498666667</v>
      </c>
      <c r="W49" s="52">
        <v>1831.0990427623335</v>
      </c>
      <c r="X49" s="121">
        <v>844.94866623600001</v>
      </c>
      <c r="Y49" s="121">
        <v>200.16041089366669</v>
      </c>
      <c r="Z49" s="121">
        <v>131.12447635333334</v>
      </c>
      <c r="AA49" s="121">
        <v>14.871086918666668</v>
      </c>
      <c r="AB49" s="121">
        <v>639.99440236066664</v>
      </c>
      <c r="AC49" s="52">
        <v>1059.6904868036665</v>
      </c>
      <c r="AD49" s="52">
        <v>1564.6080371256664</v>
      </c>
      <c r="AE49" s="121">
        <v>489.39924256800003</v>
      </c>
      <c r="AF49" s="121">
        <v>647.67659229733329</v>
      </c>
      <c r="AG49" s="121">
        <v>49.147410177333335</v>
      </c>
      <c r="AH49" s="121">
        <v>27.661203524666664</v>
      </c>
      <c r="AI49" s="121">
        <v>37.638374813000006</v>
      </c>
      <c r="AJ49" s="121">
        <v>7.3040916093333337</v>
      </c>
      <c r="AK49" s="121">
        <v>279.81845170466664</v>
      </c>
      <c r="AL49" s="121">
        <v>25.962670431333333</v>
      </c>
      <c r="AM49" s="52">
        <v>156.14028307300001</v>
      </c>
      <c r="AN49" s="53">
        <v>36756.003566103995</v>
      </c>
      <c r="AO49" s="53">
        <v>265.60642371099999</v>
      </c>
      <c r="AP49" s="53">
        <v>12751.019731769</v>
      </c>
      <c r="AQ49" s="122">
        <v>7413.0291163280008</v>
      </c>
      <c r="AR49" s="122">
        <v>778.15555236299997</v>
      </c>
      <c r="AS49" s="122">
        <v>517.32327470300004</v>
      </c>
      <c r="AT49" s="122">
        <v>75.550589032000005</v>
      </c>
      <c r="AU49" s="122">
        <v>3966.9611993429999</v>
      </c>
      <c r="AV49" s="53">
        <v>5274.4220164850003</v>
      </c>
      <c r="AW49" s="53">
        <v>16507.816856992999</v>
      </c>
      <c r="AX49" s="122">
        <v>5090.0575183170004</v>
      </c>
      <c r="AY49" s="122">
        <v>7232.5897478759998</v>
      </c>
      <c r="AZ49" s="122">
        <v>763.66226877700001</v>
      </c>
      <c r="BA49" s="122">
        <v>86.966513913999989</v>
      </c>
      <c r="BB49" s="122">
        <v>215.62024282300001</v>
      </c>
      <c r="BC49" s="122">
        <v>79.322423130999994</v>
      </c>
      <c r="BD49" s="122">
        <v>2732.6169845619997</v>
      </c>
      <c r="BE49" s="122">
        <v>306.98115759300003</v>
      </c>
      <c r="BF49" s="53">
        <v>1957.1385371459999</v>
      </c>
    </row>
    <row r="50" spans="1:58" s="105" customFormat="1" x14ac:dyDescent="0.25">
      <c r="A50" s="98" t="s">
        <v>177</v>
      </c>
      <c r="B50" s="99">
        <v>4618.6043899119995</v>
      </c>
      <c r="C50" s="100">
        <v>50.560245014000003</v>
      </c>
      <c r="D50" s="100">
        <v>1697.8940779949999</v>
      </c>
      <c r="E50" s="101">
        <v>734.48834528899999</v>
      </c>
      <c r="F50" s="102">
        <v>159.58494651999999</v>
      </c>
      <c r="G50" s="102">
        <v>93.352921292000005</v>
      </c>
      <c r="H50" s="102">
        <v>10.155573165</v>
      </c>
      <c r="I50" s="103">
        <v>700.31229172899998</v>
      </c>
      <c r="J50" s="100">
        <v>1089.102591354</v>
      </c>
      <c r="K50" s="100">
        <v>1638.3513096869997</v>
      </c>
      <c r="L50" s="101">
        <v>611.93267990799995</v>
      </c>
      <c r="M50" s="102">
        <v>681.64277021400005</v>
      </c>
      <c r="N50" s="102">
        <v>36.473817775000001</v>
      </c>
      <c r="O50" s="102">
        <v>11.473844681999999</v>
      </c>
      <c r="P50" s="102">
        <v>21.287643750000001</v>
      </c>
      <c r="Q50" s="102">
        <v>2.9294922589999999</v>
      </c>
      <c r="R50" s="102">
        <v>252.299914769</v>
      </c>
      <c r="S50" s="104">
        <v>20.31114633</v>
      </c>
      <c r="T50" s="163">
        <v>142.69616586199999</v>
      </c>
      <c r="U50" s="100">
        <v>4528.3658222456661</v>
      </c>
      <c r="V50" s="100">
        <v>39.802449337666665</v>
      </c>
      <c r="W50" s="100">
        <v>1703.9666416516666</v>
      </c>
      <c r="X50" s="120">
        <v>752.17867296799989</v>
      </c>
      <c r="Y50" s="120">
        <v>161.24897176833335</v>
      </c>
      <c r="Z50" s="120">
        <v>110.77330962799999</v>
      </c>
      <c r="AA50" s="120">
        <v>10.169976821333334</v>
      </c>
      <c r="AB50" s="120">
        <v>669.59571046600001</v>
      </c>
      <c r="AC50" s="100">
        <v>1021.550354528</v>
      </c>
      <c r="AD50" s="100">
        <v>1623.2416709513334</v>
      </c>
      <c r="AE50" s="120">
        <v>515.89647107966664</v>
      </c>
      <c r="AF50" s="120">
        <v>707.79465815399999</v>
      </c>
      <c r="AG50" s="120">
        <v>40.667347917333331</v>
      </c>
      <c r="AH50" s="120">
        <v>17.038911930000001</v>
      </c>
      <c r="AI50" s="120">
        <v>27.573089050666667</v>
      </c>
      <c r="AJ50" s="120">
        <v>3.9081337143333332</v>
      </c>
      <c r="AK50" s="120">
        <v>288.96098217833338</v>
      </c>
      <c r="AL50" s="120">
        <v>21.402076926999996</v>
      </c>
      <c r="AM50" s="100">
        <v>139.80470577700001</v>
      </c>
      <c r="AN50" s="100">
        <v>36426.945813488004</v>
      </c>
      <c r="AO50" s="100">
        <v>236.81495628300001</v>
      </c>
      <c r="AP50" s="100">
        <v>12444.828938899002</v>
      </c>
      <c r="AQ50" s="120">
        <v>6877.3482283479998</v>
      </c>
      <c r="AR50" s="120">
        <v>759.51277408600004</v>
      </c>
      <c r="AS50" s="120">
        <v>461.20984863200005</v>
      </c>
      <c r="AT50" s="120">
        <v>67.438082785000006</v>
      </c>
      <c r="AU50" s="120">
        <v>4279.320005048</v>
      </c>
      <c r="AV50" s="100">
        <v>5170.1755062760003</v>
      </c>
      <c r="AW50" s="100">
        <v>16581.088751609001</v>
      </c>
      <c r="AX50" s="120">
        <v>5225.0409656379998</v>
      </c>
      <c r="AY50" s="120">
        <v>7346.431701771</v>
      </c>
      <c r="AZ50" s="120">
        <v>599.61636146399997</v>
      </c>
      <c r="BA50" s="120">
        <v>177.99863065</v>
      </c>
      <c r="BB50" s="120">
        <v>204.34007830600001</v>
      </c>
      <c r="BC50" s="120">
        <v>54.192720680999997</v>
      </c>
      <c r="BD50" s="120">
        <v>2695.6006919820002</v>
      </c>
      <c r="BE50" s="120">
        <v>277.86760111699999</v>
      </c>
      <c r="BF50" s="100">
        <v>1994.0376604210001</v>
      </c>
    </row>
    <row r="51" spans="1:58" s="29" customFormat="1" x14ac:dyDescent="0.25">
      <c r="A51" s="37" t="s">
        <v>178</v>
      </c>
      <c r="B51" s="59">
        <v>5252.081864709</v>
      </c>
      <c r="C51" s="74">
        <v>58.175780822999997</v>
      </c>
      <c r="D51" s="74">
        <v>1786.6013990900001</v>
      </c>
      <c r="E51" s="60">
        <v>727.76719311600004</v>
      </c>
      <c r="F51" s="61">
        <v>176.015817094</v>
      </c>
      <c r="G51" s="61">
        <v>119.174182859</v>
      </c>
      <c r="H51" s="61">
        <v>11.543416805</v>
      </c>
      <c r="I51" s="62">
        <v>752.10078921599995</v>
      </c>
      <c r="J51" s="74">
        <v>1177.933121069</v>
      </c>
      <c r="K51" s="74">
        <v>2071.9806092190001</v>
      </c>
      <c r="L51" s="60">
        <v>571.28974785800006</v>
      </c>
      <c r="M51" s="61">
        <v>1003.178793648</v>
      </c>
      <c r="N51" s="61">
        <v>51.091456467</v>
      </c>
      <c r="O51" s="61">
        <v>11.302928955</v>
      </c>
      <c r="P51" s="61">
        <v>49.059521420999999</v>
      </c>
      <c r="Q51" s="61">
        <v>9.8119042840000006</v>
      </c>
      <c r="R51" s="61">
        <v>351.23552017499998</v>
      </c>
      <c r="S51" s="63">
        <v>25.010736411</v>
      </c>
      <c r="T51" s="162">
        <v>157.39095450799999</v>
      </c>
      <c r="U51" s="52">
        <v>4849.9798876583336</v>
      </c>
      <c r="V51" s="52">
        <v>37.079382313000004</v>
      </c>
      <c r="W51" s="52">
        <v>1700.14547124</v>
      </c>
      <c r="X51" s="121">
        <v>708.74790692633326</v>
      </c>
      <c r="Y51" s="121">
        <v>166.31725312566667</v>
      </c>
      <c r="Z51" s="121">
        <v>109.94607706266667</v>
      </c>
      <c r="AA51" s="121">
        <v>14.121847718666666</v>
      </c>
      <c r="AB51" s="121">
        <v>701.01238640666668</v>
      </c>
      <c r="AC51" s="52">
        <v>1055.7492103520001</v>
      </c>
      <c r="AD51" s="52">
        <v>1908.5258927660002</v>
      </c>
      <c r="AE51" s="121">
        <v>554.24011794199998</v>
      </c>
      <c r="AF51" s="121">
        <v>918.77238515933334</v>
      </c>
      <c r="AG51" s="121">
        <v>47.401208787000002</v>
      </c>
      <c r="AH51" s="121">
        <v>8.8489759363333338</v>
      </c>
      <c r="AI51" s="121">
        <v>37.879937754666663</v>
      </c>
      <c r="AJ51" s="121">
        <v>7.7588621583333337</v>
      </c>
      <c r="AK51" s="121">
        <v>312.29967731333335</v>
      </c>
      <c r="AL51" s="121">
        <v>21.324727714999998</v>
      </c>
      <c r="AM51" s="52">
        <v>148.47993098733332</v>
      </c>
      <c r="AN51" s="53">
        <v>38453.819598121001</v>
      </c>
      <c r="AO51" s="53">
        <v>252.85511184699999</v>
      </c>
      <c r="AP51" s="53">
        <v>12900.808178812002</v>
      </c>
      <c r="AQ51" s="122">
        <v>7155.3075103209994</v>
      </c>
      <c r="AR51" s="122">
        <v>773.10340030999998</v>
      </c>
      <c r="AS51" s="122">
        <v>430.99064827699999</v>
      </c>
      <c r="AT51" s="122">
        <v>116.65875900099999</v>
      </c>
      <c r="AU51" s="122">
        <v>4424.7478609030004</v>
      </c>
      <c r="AV51" s="53">
        <v>5292.3011832089996</v>
      </c>
      <c r="AW51" s="53">
        <v>17840.301024951001</v>
      </c>
      <c r="AX51" s="122">
        <v>5376.8339438900002</v>
      </c>
      <c r="AY51" s="122">
        <v>8086.4894338159993</v>
      </c>
      <c r="AZ51" s="122">
        <v>714.01125489099991</v>
      </c>
      <c r="BA51" s="122">
        <v>43.106184257999999</v>
      </c>
      <c r="BB51" s="122">
        <v>220.71168075999998</v>
      </c>
      <c r="BC51" s="122">
        <v>62.363435722999995</v>
      </c>
      <c r="BD51" s="122">
        <v>3066.5231457400005</v>
      </c>
      <c r="BE51" s="122">
        <v>270.261945873</v>
      </c>
      <c r="BF51" s="53">
        <v>2167.5540993019999</v>
      </c>
    </row>
    <row r="52" spans="1:58" s="29" customFormat="1" x14ac:dyDescent="0.25">
      <c r="A52" s="37" t="s">
        <v>179</v>
      </c>
      <c r="B52" s="59">
        <v>5392.8088475600007</v>
      </c>
      <c r="C52" s="74">
        <v>62.307744702000001</v>
      </c>
      <c r="D52" s="74">
        <v>2027.1986638389999</v>
      </c>
      <c r="E52" s="60">
        <v>755.91534449599999</v>
      </c>
      <c r="F52" s="61">
        <v>171.796884328</v>
      </c>
      <c r="G52" s="61">
        <v>123.085895151</v>
      </c>
      <c r="H52" s="61">
        <v>11.614068805</v>
      </c>
      <c r="I52" s="62">
        <v>964.78647105899995</v>
      </c>
      <c r="J52" s="74">
        <v>1221.9005784200001</v>
      </c>
      <c r="K52" s="74">
        <v>1930.3004551570002</v>
      </c>
      <c r="L52" s="60">
        <v>547.85853723499997</v>
      </c>
      <c r="M52" s="61">
        <v>786.80949759999999</v>
      </c>
      <c r="N52" s="61">
        <v>60.847542547000003</v>
      </c>
      <c r="O52" s="61">
        <v>10.888189505</v>
      </c>
      <c r="P52" s="61">
        <v>66.974463443000005</v>
      </c>
      <c r="Q52" s="61">
        <v>23.034569797</v>
      </c>
      <c r="R52" s="61">
        <v>408.53027147199998</v>
      </c>
      <c r="S52" s="63">
        <v>25.357383557999999</v>
      </c>
      <c r="T52" s="162">
        <v>151.10140544199999</v>
      </c>
      <c r="U52" s="52">
        <v>5102.951747334333</v>
      </c>
      <c r="V52" s="52">
        <v>52.313426753333339</v>
      </c>
      <c r="W52" s="52">
        <v>1868.3214590239998</v>
      </c>
      <c r="X52" s="121">
        <v>738.45398778433321</v>
      </c>
      <c r="Y52" s="121">
        <v>167.72368645200001</v>
      </c>
      <c r="Z52" s="121">
        <v>107.04396500066666</v>
      </c>
      <c r="AA52" s="121">
        <v>9.6933747766666674</v>
      </c>
      <c r="AB52" s="121">
        <v>845.4064450103333</v>
      </c>
      <c r="AC52" s="52">
        <v>1139.26952624</v>
      </c>
      <c r="AD52" s="52">
        <v>1875.1943273523334</v>
      </c>
      <c r="AE52" s="121">
        <v>537.18467304600006</v>
      </c>
      <c r="AF52" s="121">
        <v>775.91709937866665</v>
      </c>
      <c r="AG52" s="121">
        <v>64.127481512666677</v>
      </c>
      <c r="AH52" s="121">
        <v>9.0360106246666678</v>
      </c>
      <c r="AI52" s="121">
        <v>60.920777926999996</v>
      </c>
      <c r="AJ52" s="121">
        <v>16.649967005333334</v>
      </c>
      <c r="AK52" s="121">
        <v>386.40730838666667</v>
      </c>
      <c r="AL52" s="121">
        <v>24.951009471333336</v>
      </c>
      <c r="AM52" s="52">
        <v>167.85300796466666</v>
      </c>
      <c r="AN52" s="53">
        <v>40369.68637232</v>
      </c>
      <c r="AO52" s="53">
        <v>407.14699762100003</v>
      </c>
      <c r="AP52" s="53">
        <v>14237.435793272998</v>
      </c>
      <c r="AQ52" s="122">
        <v>7322.8515747880001</v>
      </c>
      <c r="AR52" s="122">
        <v>823.63290123799993</v>
      </c>
      <c r="AS52" s="122">
        <v>463.36962521199996</v>
      </c>
      <c r="AT52" s="122">
        <v>85.256454541000011</v>
      </c>
      <c r="AU52" s="122">
        <v>5542.3252374940002</v>
      </c>
      <c r="AV52" s="53">
        <v>5659.6716414700004</v>
      </c>
      <c r="AW52" s="53">
        <v>17601.541026576997</v>
      </c>
      <c r="AX52" s="122">
        <v>4946.8554438989995</v>
      </c>
      <c r="AY52" s="122">
        <v>7699.6372399599995</v>
      </c>
      <c r="AZ52" s="122">
        <v>865.42386434600007</v>
      </c>
      <c r="BA52" s="122">
        <v>41.880712318</v>
      </c>
      <c r="BB52" s="122">
        <v>356.78908109299999</v>
      </c>
      <c r="BC52" s="122">
        <v>104.42467031700001</v>
      </c>
      <c r="BD52" s="122">
        <v>3242.0053076899999</v>
      </c>
      <c r="BE52" s="122">
        <v>344.52470695400001</v>
      </c>
      <c r="BF52" s="53">
        <v>2463.8909133790003</v>
      </c>
    </row>
    <row r="53" spans="1:58" s="29" customFormat="1" x14ac:dyDescent="0.25">
      <c r="A53" s="37" t="s">
        <v>180</v>
      </c>
      <c r="B53" s="59">
        <v>5523.8306822039995</v>
      </c>
      <c r="C53" s="74">
        <v>40.495389600000003</v>
      </c>
      <c r="D53" s="74">
        <v>2100.1484056429999</v>
      </c>
      <c r="E53" s="60">
        <v>809.44215602099996</v>
      </c>
      <c r="F53" s="61">
        <v>188.682070294</v>
      </c>
      <c r="G53" s="61">
        <v>102.56169917699999</v>
      </c>
      <c r="H53" s="61">
        <v>4.0430701649999996</v>
      </c>
      <c r="I53" s="62">
        <v>995.41940998600001</v>
      </c>
      <c r="J53" s="74">
        <v>1232.2291874800001</v>
      </c>
      <c r="K53" s="74">
        <v>1994.8574714419997</v>
      </c>
      <c r="L53" s="60">
        <v>562.61252114299998</v>
      </c>
      <c r="M53" s="61">
        <v>862.64372421799999</v>
      </c>
      <c r="N53" s="61">
        <v>37.761678703999998</v>
      </c>
      <c r="O53" s="61">
        <v>16.364807809999999</v>
      </c>
      <c r="P53" s="61">
        <v>64.881649788999994</v>
      </c>
      <c r="Q53" s="61">
        <v>9.4338303850000003</v>
      </c>
      <c r="R53" s="61">
        <v>407.85206232000002</v>
      </c>
      <c r="S53" s="63">
        <v>33.307197072999998</v>
      </c>
      <c r="T53" s="162">
        <v>156.100228039</v>
      </c>
      <c r="U53" s="52">
        <v>5451.6297572906669</v>
      </c>
      <c r="V53" s="52">
        <v>48.227569695666666</v>
      </c>
      <c r="W53" s="52">
        <v>2063.855837878667</v>
      </c>
      <c r="X53" s="121">
        <v>800.14600531166673</v>
      </c>
      <c r="Y53" s="121">
        <v>183.73769260333336</v>
      </c>
      <c r="Z53" s="121">
        <v>107.39584760133334</v>
      </c>
      <c r="AA53" s="121">
        <v>6.3852892993333334</v>
      </c>
      <c r="AB53" s="121">
        <v>966.19100306300004</v>
      </c>
      <c r="AC53" s="52">
        <v>1205.8942177666665</v>
      </c>
      <c r="AD53" s="52">
        <v>1958.2056632659999</v>
      </c>
      <c r="AE53" s="121">
        <v>569.19859929066661</v>
      </c>
      <c r="AF53" s="121">
        <v>809.84763616833334</v>
      </c>
      <c r="AG53" s="121">
        <v>47.191780610999992</v>
      </c>
      <c r="AH53" s="121">
        <v>18.749292014999998</v>
      </c>
      <c r="AI53" s="121">
        <v>63.411158020999999</v>
      </c>
      <c r="AJ53" s="121">
        <v>15.549946592666666</v>
      </c>
      <c r="AK53" s="121">
        <v>400.54698668966665</v>
      </c>
      <c r="AL53" s="121">
        <v>33.710263877666669</v>
      </c>
      <c r="AM53" s="52">
        <v>175.44646868366669</v>
      </c>
      <c r="AN53" s="53">
        <v>41682.053686296997</v>
      </c>
      <c r="AO53" s="53">
        <v>218.937380391</v>
      </c>
      <c r="AP53" s="53">
        <v>14634.569258101999</v>
      </c>
      <c r="AQ53" s="122">
        <v>7531.5076760560005</v>
      </c>
      <c r="AR53" s="122">
        <v>921.68412041300007</v>
      </c>
      <c r="AS53" s="122">
        <v>489.82039065599997</v>
      </c>
      <c r="AT53" s="122">
        <v>58.114807080999995</v>
      </c>
      <c r="AU53" s="122">
        <v>5633.4422638960004</v>
      </c>
      <c r="AV53" s="53">
        <v>5668.0007911419998</v>
      </c>
      <c r="AW53" s="53">
        <v>18543.507685922999</v>
      </c>
      <c r="AX53" s="122">
        <v>5500.0763932260006</v>
      </c>
      <c r="AY53" s="122">
        <v>7895.6191555320001</v>
      </c>
      <c r="AZ53" s="122">
        <v>792.23847624599989</v>
      </c>
      <c r="BA53" s="122">
        <v>90.169312623999986</v>
      </c>
      <c r="BB53" s="122">
        <v>276.71280097900001</v>
      </c>
      <c r="BC53" s="122">
        <v>82.768852867999996</v>
      </c>
      <c r="BD53" s="122">
        <v>3545.62585653</v>
      </c>
      <c r="BE53" s="122">
        <v>360.29683791799999</v>
      </c>
      <c r="BF53" s="53">
        <v>2617.0385707390001</v>
      </c>
    </row>
    <row r="54" spans="1:58" s="105" customFormat="1" x14ac:dyDescent="0.25">
      <c r="A54" s="98" t="s">
        <v>181</v>
      </c>
      <c r="B54" s="99">
        <v>5605.0335374269998</v>
      </c>
      <c r="C54" s="100">
        <v>62.324507422000003</v>
      </c>
      <c r="D54" s="100">
        <v>2264.511584202</v>
      </c>
      <c r="E54" s="101">
        <v>796.22425786199994</v>
      </c>
      <c r="F54" s="102">
        <v>209.41981572099999</v>
      </c>
      <c r="G54" s="102">
        <v>122.56612644099999</v>
      </c>
      <c r="H54" s="102">
        <v>12.299585666</v>
      </c>
      <c r="I54" s="103">
        <v>1124.0017985120001</v>
      </c>
      <c r="J54" s="100">
        <v>1154.332750305</v>
      </c>
      <c r="K54" s="100">
        <v>1987.5173934980003</v>
      </c>
      <c r="L54" s="101">
        <v>549.18141976000004</v>
      </c>
      <c r="M54" s="102">
        <v>779.81306579900001</v>
      </c>
      <c r="N54" s="102">
        <v>50.768337144999997</v>
      </c>
      <c r="O54" s="102">
        <v>12.934088101</v>
      </c>
      <c r="P54" s="102">
        <v>63.450243516999997</v>
      </c>
      <c r="Q54" s="102">
        <v>6.8331031480000002</v>
      </c>
      <c r="R54" s="102">
        <v>492.71439851000002</v>
      </c>
      <c r="S54" s="104">
        <v>31.822737518</v>
      </c>
      <c r="T54" s="163">
        <v>136.34730200000001</v>
      </c>
      <c r="U54" s="100">
        <v>5414.1519714976666</v>
      </c>
      <c r="V54" s="100">
        <v>66.710567198333337</v>
      </c>
      <c r="W54" s="100">
        <v>2129.0022204776665</v>
      </c>
      <c r="X54" s="120">
        <v>772.10678226666676</v>
      </c>
      <c r="Y54" s="120">
        <v>197.140680484</v>
      </c>
      <c r="Z54" s="120">
        <v>113.64559722966668</v>
      </c>
      <c r="AA54" s="120">
        <v>4.0241776106666665</v>
      </c>
      <c r="AB54" s="120">
        <v>1042.0849828866667</v>
      </c>
      <c r="AC54" s="100">
        <v>1094.3331176933332</v>
      </c>
      <c r="AD54" s="100">
        <v>1953.9787288643338</v>
      </c>
      <c r="AE54" s="120">
        <v>567.68764645299996</v>
      </c>
      <c r="AF54" s="120">
        <v>776.23681763133334</v>
      </c>
      <c r="AG54" s="120">
        <v>48.51382610866667</v>
      </c>
      <c r="AH54" s="120">
        <v>17.540674321333331</v>
      </c>
      <c r="AI54" s="120">
        <v>69.089213095333335</v>
      </c>
      <c r="AJ54" s="120">
        <v>10.447732106</v>
      </c>
      <c r="AK54" s="120">
        <v>436.13649854366668</v>
      </c>
      <c r="AL54" s="120">
        <v>28.326320605000003</v>
      </c>
      <c r="AM54" s="100">
        <v>170.12733726399998</v>
      </c>
      <c r="AN54" s="100">
        <v>42425.570915634002</v>
      </c>
      <c r="AO54" s="100">
        <v>379.39387288099999</v>
      </c>
      <c r="AP54" s="100">
        <v>15408.918996903001</v>
      </c>
      <c r="AQ54" s="120">
        <v>7813.8351223</v>
      </c>
      <c r="AR54" s="120">
        <v>1017.957393033</v>
      </c>
      <c r="AS54" s="120">
        <v>488.18244463199994</v>
      </c>
      <c r="AT54" s="120">
        <v>32.575613646000001</v>
      </c>
      <c r="AU54" s="120">
        <v>6056.3684232920004</v>
      </c>
      <c r="AV54" s="100">
        <v>5297.9959791860001</v>
      </c>
      <c r="AW54" s="100">
        <v>18890.739377715996</v>
      </c>
      <c r="AX54" s="120">
        <v>5147.1558769519997</v>
      </c>
      <c r="AY54" s="120">
        <v>7989.8326677089999</v>
      </c>
      <c r="AZ54" s="120">
        <v>863.41567462300009</v>
      </c>
      <c r="BA54" s="120">
        <v>329.53742984199999</v>
      </c>
      <c r="BB54" s="120">
        <v>331.75079675299997</v>
      </c>
      <c r="BC54" s="120">
        <v>85.127359882000007</v>
      </c>
      <c r="BD54" s="120">
        <v>3855.6257011180001</v>
      </c>
      <c r="BE54" s="120">
        <v>288.29387083699999</v>
      </c>
      <c r="BF54" s="100">
        <v>2448.522688948</v>
      </c>
    </row>
    <row r="55" spans="1:58" s="29" customFormat="1" x14ac:dyDescent="0.25">
      <c r="A55" s="37" t="s">
        <v>182</v>
      </c>
      <c r="B55" s="59">
        <v>5392.4644506879995</v>
      </c>
      <c r="C55" s="74">
        <v>65.929219051999993</v>
      </c>
      <c r="D55" s="74">
        <v>2192.3814360320002</v>
      </c>
      <c r="E55" s="60">
        <v>735.58905847300002</v>
      </c>
      <c r="F55" s="61">
        <v>169.689264818</v>
      </c>
      <c r="G55" s="61">
        <v>98.707462196999998</v>
      </c>
      <c r="H55" s="61">
        <v>20.591412383000002</v>
      </c>
      <c r="I55" s="62">
        <v>1167.8042381610001</v>
      </c>
      <c r="J55" s="74">
        <v>1084.4681337699999</v>
      </c>
      <c r="K55" s="74">
        <v>1914.8265791699998</v>
      </c>
      <c r="L55" s="60">
        <v>586.74737451399994</v>
      </c>
      <c r="M55" s="61">
        <v>736.49489199899995</v>
      </c>
      <c r="N55" s="61">
        <v>39.176471853999999</v>
      </c>
      <c r="O55" s="61">
        <v>11.898339703</v>
      </c>
      <c r="P55" s="61">
        <v>67.601995371000001</v>
      </c>
      <c r="Q55" s="61">
        <v>14.375136947</v>
      </c>
      <c r="R55" s="61">
        <v>435.998370325</v>
      </c>
      <c r="S55" s="63">
        <v>22.533998456999999</v>
      </c>
      <c r="T55" s="162">
        <v>134.859082664</v>
      </c>
      <c r="U55" s="52">
        <v>5499.5664862160002</v>
      </c>
      <c r="V55" s="52">
        <v>71.382194992666669</v>
      </c>
      <c r="W55" s="52">
        <v>2257.1032369889995</v>
      </c>
      <c r="X55" s="121">
        <v>805.09997523599998</v>
      </c>
      <c r="Y55" s="121">
        <v>181.50103939133331</v>
      </c>
      <c r="Z55" s="121">
        <v>107.81155947766666</v>
      </c>
      <c r="AA55" s="121">
        <v>18.408922882333332</v>
      </c>
      <c r="AB55" s="121">
        <v>1144.2817400016665</v>
      </c>
      <c r="AC55" s="52">
        <v>1057.8920889236667</v>
      </c>
      <c r="AD55" s="52">
        <v>1961.0737109153331</v>
      </c>
      <c r="AE55" s="121">
        <v>603.0248878023333</v>
      </c>
      <c r="AF55" s="121">
        <v>747.98559038933342</v>
      </c>
      <c r="AG55" s="121">
        <v>50.940689579000001</v>
      </c>
      <c r="AH55" s="121">
        <v>16.39839035</v>
      </c>
      <c r="AI55" s="121">
        <v>65.412671824000014</v>
      </c>
      <c r="AJ55" s="121">
        <v>11.744875276</v>
      </c>
      <c r="AK55" s="121">
        <v>438.8791300916667</v>
      </c>
      <c r="AL55" s="121">
        <v>26.687475602999999</v>
      </c>
      <c r="AM55" s="52">
        <v>152.11525439533332</v>
      </c>
      <c r="AN55" s="53">
        <v>43682.063741871003</v>
      </c>
      <c r="AO55" s="53">
        <v>321.39340396900002</v>
      </c>
      <c r="AP55" s="53">
        <v>16428.053196173001</v>
      </c>
      <c r="AQ55" s="122">
        <v>8214.5768403670008</v>
      </c>
      <c r="AR55" s="122">
        <v>979.86859878699988</v>
      </c>
      <c r="AS55" s="122">
        <v>442.61206607099996</v>
      </c>
      <c r="AT55" s="122">
        <v>162.540314438</v>
      </c>
      <c r="AU55" s="122">
        <v>6628.45537651</v>
      </c>
      <c r="AV55" s="53">
        <v>5396.6042037389998</v>
      </c>
      <c r="AW55" s="53">
        <v>19048.042641323998</v>
      </c>
      <c r="AX55" s="122">
        <v>5453.6835416099993</v>
      </c>
      <c r="AY55" s="122">
        <v>8283.235817322</v>
      </c>
      <c r="AZ55" s="122">
        <v>876.32604983199997</v>
      </c>
      <c r="BA55" s="122">
        <v>167.90901780200002</v>
      </c>
      <c r="BB55" s="122">
        <v>254.773790142</v>
      </c>
      <c r="BC55" s="122">
        <v>105.272464146</v>
      </c>
      <c r="BD55" s="122">
        <v>3673.4130670300001</v>
      </c>
      <c r="BE55" s="122">
        <v>233.42889343999997</v>
      </c>
      <c r="BF55" s="53">
        <v>2487.9702966659997</v>
      </c>
    </row>
    <row r="56" spans="1:58" s="29" customFormat="1" x14ac:dyDescent="0.25">
      <c r="A56" s="37" t="s">
        <v>183</v>
      </c>
      <c r="B56" s="59">
        <v>5390.9623697619991</v>
      </c>
      <c r="C56" s="74">
        <v>76.269807330999996</v>
      </c>
      <c r="D56" s="74">
        <v>2161.738418469</v>
      </c>
      <c r="E56" s="60">
        <v>707.76410108699997</v>
      </c>
      <c r="F56" s="61">
        <v>199.27688988599999</v>
      </c>
      <c r="G56" s="61">
        <v>107.43111854</v>
      </c>
      <c r="H56" s="61">
        <v>16.856011842000001</v>
      </c>
      <c r="I56" s="62">
        <v>1130.4102971140001</v>
      </c>
      <c r="J56" s="74">
        <v>1161.740419818</v>
      </c>
      <c r="K56" s="74">
        <v>1846.8743499489999</v>
      </c>
      <c r="L56" s="60">
        <v>496.96920237</v>
      </c>
      <c r="M56" s="61">
        <v>780.467973347</v>
      </c>
      <c r="N56" s="61">
        <v>40.104032676000003</v>
      </c>
      <c r="O56" s="61">
        <v>8.8589834960000005</v>
      </c>
      <c r="P56" s="61">
        <v>71.446504739000005</v>
      </c>
      <c r="Q56" s="61">
        <v>13.599736826999999</v>
      </c>
      <c r="R56" s="61">
        <v>410.71853549899998</v>
      </c>
      <c r="S56" s="63">
        <v>24.709380995</v>
      </c>
      <c r="T56" s="162">
        <v>144.339374195</v>
      </c>
      <c r="U56" s="52">
        <v>5455.4843909580004</v>
      </c>
      <c r="V56" s="52">
        <v>76.253438381333339</v>
      </c>
      <c r="W56" s="52">
        <v>2177.521777338</v>
      </c>
      <c r="X56" s="121">
        <v>756.10837192766667</v>
      </c>
      <c r="Y56" s="121">
        <v>184.262064885</v>
      </c>
      <c r="Z56" s="121">
        <v>96.703903778666657</v>
      </c>
      <c r="AA56" s="121">
        <v>18.826016046333333</v>
      </c>
      <c r="AB56" s="121">
        <v>1121.6214207003334</v>
      </c>
      <c r="AC56" s="52">
        <v>1108.5383451063333</v>
      </c>
      <c r="AD56" s="52">
        <v>1938.8670043796665</v>
      </c>
      <c r="AE56" s="121">
        <v>592.26761129399995</v>
      </c>
      <c r="AF56" s="121">
        <v>775.64578502733332</v>
      </c>
      <c r="AG56" s="121">
        <v>41.284467985666666</v>
      </c>
      <c r="AH56" s="121">
        <v>11.356614655333333</v>
      </c>
      <c r="AI56" s="121">
        <v>67.829646546333336</v>
      </c>
      <c r="AJ56" s="121">
        <v>15.390642011333334</v>
      </c>
      <c r="AK56" s="121">
        <v>409.67444988966662</v>
      </c>
      <c r="AL56" s="121">
        <v>25.417786969999998</v>
      </c>
      <c r="AM56" s="52">
        <v>154.30382575266665</v>
      </c>
      <c r="AN56" s="53">
        <v>43590.508465763</v>
      </c>
      <c r="AO56" s="53">
        <v>381.09332218899999</v>
      </c>
      <c r="AP56" s="53">
        <v>15976.191361327001</v>
      </c>
      <c r="AQ56" s="122">
        <v>8023.5039279070006</v>
      </c>
      <c r="AR56" s="122">
        <v>996.44542690499998</v>
      </c>
      <c r="AS56" s="122">
        <v>393.77360511300003</v>
      </c>
      <c r="AT56" s="122">
        <v>119.82606046500001</v>
      </c>
      <c r="AU56" s="122">
        <v>6442.642340937</v>
      </c>
      <c r="AV56" s="53">
        <v>5510.5018880879998</v>
      </c>
      <c r="AW56" s="53">
        <v>19152.967696940996</v>
      </c>
      <c r="AX56" s="122">
        <v>5792.8648234720004</v>
      </c>
      <c r="AY56" s="122">
        <v>8391.2903946139995</v>
      </c>
      <c r="AZ56" s="122">
        <v>806.25597141699996</v>
      </c>
      <c r="BA56" s="122">
        <v>84.336339801999998</v>
      </c>
      <c r="BB56" s="122">
        <v>239.60427279600003</v>
      </c>
      <c r="BC56" s="122">
        <v>108.63252369999999</v>
      </c>
      <c r="BD56" s="122">
        <v>3577.9339375049999</v>
      </c>
      <c r="BE56" s="122">
        <v>152.04943363500001</v>
      </c>
      <c r="BF56" s="53">
        <v>2569.7541972180002</v>
      </c>
    </row>
    <row r="57" spans="1:58" s="29" customFormat="1" x14ac:dyDescent="0.25">
      <c r="A57" s="37" t="s">
        <v>184</v>
      </c>
      <c r="B57" s="59">
        <v>5724.9327014499995</v>
      </c>
      <c r="C57" s="74">
        <v>65.696440594999999</v>
      </c>
      <c r="D57" s="74">
        <v>2246.193093248</v>
      </c>
      <c r="E57" s="60">
        <v>719.53633481700001</v>
      </c>
      <c r="F57" s="61">
        <v>224.800488043</v>
      </c>
      <c r="G57" s="61">
        <v>107.416348455</v>
      </c>
      <c r="H57" s="61">
        <v>17.101300077000001</v>
      </c>
      <c r="I57" s="62">
        <v>1177.3386218559999</v>
      </c>
      <c r="J57" s="74">
        <v>1387.236657685</v>
      </c>
      <c r="K57" s="74">
        <v>1875.9282094780001</v>
      </c>
      <c r="L57" s="60">
        <v>563.40445494200003</v>
      </c>
      <c r="M57" s="61">
        <v>712.27393731200004</v>
      </c>
      <c r="N57" s="61">
        <v>39.440726306000002</v>
      </c>
      <c r="O57" s="61">
        <v>9.4737315770000006</v>
      </c>
      <c r="P57" s="61">
        <v>38.477925173999999</v>
      </c>
      <c r="Q57" s="61">
        <v>20.599293275000001</v>
      </c>
      <c r="R57" s="61">
        <v>472.24184648300002</v>
      </c>
      <c r="S57" s="63">
        <v>20.016294409</v>
      </c>
      <c r="T57" s="162">
        <v>149.87830044399999</v>
      </c>
      <c r="U57" s="52">
        <v>5417.498148384333</v>
      </c>
      <c r="V57" s="52">
        <v>73.529481698999987</v>
      </c>
      <c r="W57" s="52">
        <v>2128.1565783450001</v>
      </c>
      <c r="X57" s="121">
        <v>705.15474683966659</v>
      </c>
      <c r="Y57" s="121">
        <v>207.92930658433332</v>
      </c>
      <c r="Z57" s="121">
        <v>102.31999551666667</v>
      </c>
      <c r="AA57" s="121">
        <v>12.651095153333335</v>
      </c>
      <c r="AB57" s="121">
        <v>1100.101434251</v>
      </c>
      <c r="AC57" s="52">
        <v>1180.1400603439999</v>
      </c>
      <c r="AD57" s="52">
        <v>1850.0226966436662</v>
      </c>
      <c r="AE57" s="121">
        <v>561.87286229699987</v>
      </c>
      <c r="AF57" s="121">
        <v>716.15189662666671</v>
      </c>
      <c r="AG57" s="121">
        <v>47.898042980666666</v>
      </c>
      <c r="AH57" s="121">
        <v>11.488443952666666</v>
      </c>
      <c r="AI57" s="121">
        <v>50.559447556666669</v>
      </c>
      <c r="AJ57" s="121">
        <v>19.152912187666669</v>
      </c>
      <c r="AK57" s="121">
        <v>419.02566550433329</v>
      </c>
      <c r="AL57" s="121">
        <v>23.873425538000003</v>
      </c>
      <c r="AM57" s="52">
        <v>185.64933135266665</v>
      </c>
      <c r="AN57" s="53">
        <v>43378.487878633001</v>
      </c>
      <c r="AO57" s="53">
        <v>282.446578843</v>
      </c>
      <c r="AP57" s="53">
        <v>15428.274492209001</v>
      </c>
      <c r="AQ57" s="122">
        <v>7948.3123781730001</v>
      </c>
      <c r="AR57" s="122">
        <v>985.47534821500005</v>
      </c>
      <c r="AS57" s="122">
        <v>387.43087968999998</v>
      </c>
      <c r="AT57" s="122">
        <v>92.689290483000008</v>
      </c>
      <c r="AU57" s="122">
        <v>6014.3665956479999</v>
      </c>
      <c r="AV57" s="53">
        <v>5901.5323377530003</v>
      </c>
      <c r="AW57" s="53">
        <v>18804.002375723998</v>
      </c>
      <c r="AX57" s="122">
        <v>5832.9034697129991</v>
      </c>
      <c r="AY57" s="122">
        <v>7959.4118714159995</v>
      </c>
      <c r="AZ57" s="122">
        <v>1013.4773034100001</v>
      </c>
      <c r="BA57" s="122">
        <v>46.717426837999994</v>
      </c>
      <c r="BB57" s="122">
        <v>149.85858244900001</v>
      </c>
      <c r="BC57" s="122">
        <v>106.644313705</v>
      </c>
      <c r="BD57" s="122">
        <v>3520.4450192479999</v>
      </c>
      <c r="BE57" s="122">
        <v>174.54438894499998</v>
      </c>
      <c r="BF57" s="53">
        <v>2962.2320941039998</v>
      </c>
    </row>
    <row r="58" spans="1:58" s="105" customFormat="1" x14ac:dyDescent="0.25">
      <c r="A58" s="98" t="s">
        <v>185</v>
      </c>
      <c r="B58" s="99">
        <v>5489.6938080039999</v>
      </c>
      <c r="C58" s="100">
        <v>62.921286438999999</v>
      </c>
      <c r="D58" s="100">
        <v>2186.4497170549998</v>
      </c>
      <c r="E58" s="101">
        <v>735.07506147699996</v>
      </c>
      <c r="F58" s="102">
        <v>207.154748697</v>
      </c>
      <c r="G58" s="102">
        <v>109.05984696100001</v>
      </c>
      <c r="H58" s="102">
        <v>11.685791119999999</v>
      </c>
      <c r="I58" s="103">
        <v>1123.4742687999999</v>
      </c>
      <c r="J58" s="100">
        <v>1222.820040677</v>
      </c>
      <c r="K58" s="100">
        <v>1847.629518553</v>
      </c>
      <c r="L58" s="101">
        <v>563.687307831</v>
      </c>
      <c r="M58" s="102">
        <v>732.38047160300005</v>
      </c>
      <c r="N58" s="102">
        <v>37.114555203000002</v>
      </c>
      <c r="O58" s="102">
        <v>9.7381592670000003</v>
      </c>
      <c r="P58" s="102">
        <v>35.641662916999998</v>
      </c>
      <c r="Q58" s="102">
        <v>28.045898689000001</v>
      </c>
      <c r="R58" s="102">
        <v>416.676064876</v>
      </c>
      <c r="S58" s="104">
        <v>24.345398166999999</v>
      </c>
      <c r="T58" s="163">
        <v>169.87324527999999</v>
      </c>
      <c r="U58" s="100">
        <v>5446.7634018836661</v>
      </c>
      <c r="V58" s="100">
        <v>66.69153511399999</v>
      </c>
      <c r="W58" s="100">
        <v>2166.8494472080001</v>
      </c>
      <c r="X58" s="120">
        <v>737.05081038433343</v>
      </c>
      <c r="Y58" s="120">
        <v>204.83937351733334</v>
      </c>
      <c r="Z58" s="120">
        <v>107.26675896066666</v>
      </c>
      <c r="AA58" s="120">
        <v>12.360700642666666</v>
      </c>
      <c r="AB58" s="120">
        <v>1105.3318037030001</v>
      </c>
      <c r="AC58" s="100">
        <v>1147.0635544813333</v>
      </c>
      <c r="AD58" s="100">
        <v>1866.204063216667</v>
      </c>
      <c r="AE58" s="120">
        <v>577.25101617533335</v>
      </c>
      <c r="AF58" s="120">
        <v>722.6323275696667</v>
      </c>
      <c r="AG58" s="120">
        <v>47.683859431000002</v>
      </c>
      <c r="AH58" s="120">
        <v>11.332151064000001</v>
      </c>
      <c r="AI58" s="120">
        <v>40.405828827000001</v>
      </c>
      <c r="AJ58" s="120">
        <v>18.684088288333331</v>
      </c>
      <c r="AK58" s="120">
        <v>427.89335122100005</v>
      </c>
      <c r="AL58" s="120">
        <v>20.321440640333336</v>
      </c>
      <c r="AM58" s="100">
        <v>199.95480186366669</v>
      </c>
      <c r="AN58" s="100">
        <v>44394.027696367004</v>
      </c>
      <c r="AO58" s="100">
        <v>291.89129234199999</v>
      </c>
      <c r="AP58" s="100">
        <v>16055.811493255</v>
      </c>
      <c r="AQ58" s="120">
        <v>8424.4145362759991</v>
      </c>
      <c r="AR58" s="120">
        <v>1049.677297595</v>
      </c>
      <c r="AS58" s="120">
        <v>400.37867255700002</v>
      </c>
      <c r="AT58" s="120">
        <v>66.206602158999999</v>
      </c>
      <c r="AU58" s="120">
        <v>6115.1343846680002</v>
      </c>
      <c r="AV58" s="100">
        <v>5885.6963957130001</v>
      </c>
      <c r="AW58" s="100">
        <v>19380.802696163002</v>
      </c>
      <c r="AX58" s="120">
        <v>5391.8423878649992</v>
      </c>
      <c r="AY58" s="120">
        <v>8503.6255698019995</v>
      </c>
      <c r="AZ58" s="120">
        <v>1087.3967604700001</v>
      </c>
      <c r="BA58" s="120">
        <v>130.23723166299999</v>
      </c>
      <c r="BB58" s="120">
        <v>222.88868902199999</v>
      </c>
      <c r="BC58" s="120">
        <v>127.78874960499999</v>
      </c>
      <c r="BD58" s="120">
        <v>3808.4799813210002</v>
      </c>
      <c r="BE58" s="120">
        <v>108.543326415</v>
      </c>
      <c r="BF58" s="100">
        <v>2779.8258188939999</v>
      </c>
    </row>
    <row r="59" spans="1:58" s="29" customFormat="1" x14ac:dyDescent="0.25">
      <c r="A59" s="37" t="s">
        <v>186</v>
      </c>
      <c r="B59" s="59">
        <v>5277.167909572001</v>
      </c>
      <c r="C59" s="74">
        <v>76.184711269999994</v>
      </c>
      <c r="D59" s="74">
        <v>2208.6445879860003</v>
      </c>
      <c r="E59" s="60">
        <v>825.69321241900002</v>
      </c>
      <c r="F59" s="61">
        <v>205.709953711</v>
      </c>
      <c r="G59" s="61">
        <v>116.786663608</v>
      </c>
      <c r="H59" s="61">
        <v>18.546697000999998</v>
      </c>
      <c r="I59" s="62">
        <v>1041.908061247</v>
      </c>
      <c r="J59" s="74">
        <v>1203.6334997690001</v>
      </c>
      <c r="K59" s="74">
        <v>1630.052784663</v>
      </c>
      <c r="L59" s="60">
        <v>501.37074966099999</v>
      </c>
      <c r="M59" s="61">
        <v>639.24514550399999</v>
      </c>
      <c r="N59" s="61">
        <v>57.163112421999998</v>
      </c>
      <c r="O59" s="61">
        <v>6.0373362630000003</v>
      </c>
      <c r="P59" s="61">
        <v>44.048405377000002</v>
      </c>
      <c r="Q59" s="61">
        <v>17.773917958999998</v>
      </c>
      <c r="R59" s="61">
        <v>344.12866763199997</v>
      </c>
      <c r="S59" s="63">
        <v>20.285449844999999</v>
      </c>
      <c r="T59" s="162">
        <v>158.65232588399999</v>
      </c>
      <c r="U59" s="52">
        <v>5215.1588569176674</v>
      </c>
      <c r="V59" s="52">
        <v>59.316200616333333</v>
      </c>
      <c r="W59" s="52">
        <v>2098.3900809416668</v>
      </c>
      <c r="X59" s="121">
        <v>726.32451012833337</v>
      </c>
      <c r="Y59" s="121">
        <v>203.88606145200001</v>
      </c>
      <c r="Z59" s="121">
        <v>104.78761336300001</v>
      </c>
      <c r="AA59" s="121">
        <v>22.659612737666667</v>
      </c>
      <c r="AB59" s="121">
        <v>1040.7322832606667</v>
      </c>
      <c r="AC59" s="52">
        <v>1090.0978008846666</v>
      </c>
      <c r="AD59" s="52">
        <v>1789.8499292133336</v>
      </c>
      <c r="AE59" s="121">
        <v>554.72406635100003</v>
      </c>
      <c r="AF59" s="121">
        <v>728.47905984299996</v>
      </c>
      <c r="AG59" s="121">
        <v>47.248937450333337</v>
      </c>
      <c r="AH59" s="121">
        <v>7.2679741639999991</v>
      </c>
      <c r="AI59" s="121">
        <v>35.747649590333332</v>
      </c>
      <c r="AJ59" s="121">
        <v>18.723092170333334</v>
      </c>
      <c r="AK59" s="121">
        <v>376.11527094100001</v>
      </c>
      <c r="AL59" s="121">
        <v>21.543878703333334</v>
      </c>
      <c r="AM59" s="52">
        <v>177.50484526166667</v>
      </c>
      <c r="AN59" s="53">
        <v>42059.861295215</v>
      </c>
      <c r="AO59" s="53">
        <v>321.585141588</v>
      </c>
      <c r="AP59" s="53">
        <v>15779.545063223</v>
      </c>
      <c r="AQ59" s="122">
        <v>8119.9538428149999</v>
      </c>
      <c r="AR59" s="122">
        <v>1143.381397586</v>
      </c>
      <c r="AS59" s="122">
        <v>447.24328167599998</v>
      </c>
      <c r="AT59" s="122">
        <v>138.68109715700001</v>
      </c>
      <c r="AU59" s="122">
        <v>5930.2854439889998</v>
      </c>
      <c r="AV59" s="53">
        <v>5696.7623133690004</v>
      </c>
      <c r="AW59" s="53">
        <v>17629.625290696</v>
      </c>
      <c r="AX59" s="122">
        <v>5150.9749958049997</v>
      </c>
      <c r="AY59" s="122">
        <v>7838.2965170110001</v>
      </c>
      <c r="AZ59" s="122">
        <v>1006.927535215</v>
      </c>
      <c r="BA59" s="122">
        <v>22.753173096999998</v>
      </c>
      <c r="BB59" s="122">
        <v>246.13310844299997</v>
      </c>
      <c r="BC59" s="122">
        <v>139.39946142600002</v>
      </c>
      <c r="BD59" s="122">
        <v>3125.8658684649999</v>
      </c>
      <c r="BE59" s="122">
        <v>99.274631233999997</v>
      </c>
      <c r="BF59" s="53">
        <v>2632.3434863389998</v>
      </c>
    </row>
    <row r="60" spans="1:58" s="29" customFormat="1" x14ac:dyDescent="0.25">
      <c r="A60" s="37" t="s">
        <v>187</v>
      </c>
      <c r="B60" s="59">
        <v>5174.4134687790001</v>
      </c>
      <c r="C60" s="74">
        <v>75.002590862999995</v>
      </c>
      <c r="D60" s="74">
        <v>2177.528877621</v>
      </c>
      <c r="E60" s="60">
        <v>793.85478627400005</v>
      </c>
      <c r="F60" s="61">
        <v>202.64176170900001</v>
      </c>
      <c r="G60" s="61">
        <v>113.232434412</v>
      </c>
      <c r="H60" s="61">
        <v>11.396206018000001</v>
      </c>
      <c r="I60" s="62">
        <v>1056.4036892080001</v>
      </c>
      <c r="J60" s="74">
        <v>1110.1033310370001</v>
      </c>
      <c r="K60" s="74">
        <v>1657.9831044090001</v>
      </c>
      <c r="L60" s="60">
        <v>515.79830813499996</v>
      </c>
      <c r="M60" s="61">
        <v>683.64298211000005</v>
      </c>
      <c r="N60" s="61">
        <v>34.810817913000001</v>
      </c>
      <c r="O60" s="61">
        <v>16.418262906999999</v>
      </c>
      <c r="P60" s="61">
        <v>47.323228378000003</v>
      </c>
      <c r="Q60" s="61">
        <v>11.589362052</v>
      </c>
      <c r="R60" s="61">
        <v>325.02826277600002</v>
      </c>
      <c r="S60" s="63">
        <v>23.371880138000002</v>
      </c>
      <c r="T60" s="162">
        <v>153.79556484899999</v>
      </c>
      <c r="U60" s="52">
        <v>5134.0115987083327</v>
      </c>
      <c r="V60" s="52">
        <v>69.124973749000006</v>
      </c>
      <c r="W60" s="52">
        <v>2123.2512929910004</v>
      </c>
      <c r="X60" s="121">
        <v>739.6465267443333</v>
      </c>
      <c r="Y60" s="121">
        <v>194.87590881566666</v>
      </c>
      <c r="Z60" s="121">
        <v>116.98774905666666</v>
      </c>
      <c r="AA60" s="121">
        <v>27.93514777333333</v>
      </c>
      <c r="AB60" s="121">
        <v>1043.8059606009999</v>
      </c>
      <c r="AC60" s="52">
        <v>1065.277339712</v>
      </c>
      <c r="AD60" s="52">
        <v>1699.6268893516667</v>
      </c>
      <c r="AE60" s="121">
        <v>529.21954110199999</v>
      </c>
      <c r="AF60" s="121">
        <v>692.64902066266666</v>
      </c>
      <c r="AG60" s="121">
        <v>41.388751827</v>
      </c>
      <c r="AH60" s="121">
        <v>10.325438157333332</v>
      </c>
      <c r="AI60" s="121">
        <v>44.050450745333336</v>
      </c>
      <c r="AJ60" s="121">
        <v>12.380731219333333</v>
      </c>
      <c r="AK60" s="121">
        <v>349.19272234266663</v>
      </c>
      <c r="AL60" s="121">
        <v>20.420233295333333</v>
      </c>
      <c r="AM60" s="52">
        <v>176.73110290466664</v>
      </c>
      <c r="AN60" s="53">
        <v>42273.168146699012</v>
      </c>
      <c r="AO60" s="53">
        <v>361.77924013000001</v>
      </c>
      <c r="AP60" s="53">
        <v>15669.847247769001</v>
      </c>
      <c r="AQ60" s="122">
        <v>8242.7183165300012</v>
      </c>
      <c r="AR60" s="122">
        <v>1074.037349872</v>
      </c>
      <c r="AS60" s="122">
        <v>454.08738193200003</v>
      </c>
      <c r="AT60" s="122">
        <v>182.35966789400001</v>
      </c>
      <c r="AU60" s="122">
        <v>5716.6445315410001</v>
      </c>
      <c r="AV60" s="53">
        <v>5387.9096730929996</v>
      </c>
      <c r="AW60" s="53">
        <v>18122.115244730001</v>
      </c>
      <c r="AX60" s="122">
        <v>5427.9582607390003</v>
      </c>
      <c r="AY60" s="122">
        <v>8186.8884530689993</v>
      </c>
      <c r="AZ60" s="122">
        <v>955.02653802500004</v>
      </c>
      <c r="BA60" s="122">
        <v>46.450843840000005</v>
      </c>
      <c r="BB60" s="122">
        <v>242.93989076400001</v>
      </c>
      <c r="BC60" s="122">
        <v>61.361062692999994</v>
      </c>
      <c r="BD60" s="122">
        <v>3108.2087836729997</v>
      </c>
      <c r="BE60" s="122">
        <v>93.281411926999994</v>
      </c>
      <c r="BF60" s="53">
        <v>2731.5167409770002</v>
      </c>
    </row>
    <row r="61" spans="1:58" s="29" customFormat="1" x14ac:dyDescent="0.25">
      <c r="A61" s="37" t="s">
        <v>188</v>
      </c>
      <c r="B61" s="59">
        <v>4906.2154650539997</v>
      </c>
      <c r="C61" s="74">
        <v>79.346980920999997</v>
      </c>
      <c r="D61" s="74">
        <v>1941.014789632</v>
      </c>
      <c r="E61" s="60">
        <v>678.74954322099995</v>
      </c>
      <c r="F61" s="61">
        <v>193.845805601</v>
      </c>
      <c r="G61" s="61">
        <v>114.493250039</v>
      </c>
      <c r="H61" s="61">
        <v>4.303785542</v>
      </c>
      <c r="I61" s="62">
        <v>949.62240522900004</v>
      </c>
      <c r="J61" s="74">
        <v>1135.1723870549999</v>
      </c>
      <c r="K61" s="74">
        <v>1643.1745011989999</v>
      </c>
      <c r="L61" s="60">
        <v>512.00407873300003</v>
      </c>
      <c r="M61" s="61">
        <v>697.08415692699998</v>
      </c>
      <c r="N61" s="61">
        <v>47.599371222000002</v>
      </c>
      <c r="O61" s="61">
        <v>12.715730011</v>
      </c>
      <c r="P61" s="61">
        <v>31.104631872999999</v>
      </c>
      <c r="Q61" s="61">
        <v>8.9988243160000003</v>
      </c>
      <c r="R61" s="61">
        <v>309.99688763500001</v>
      </c>
      <c r="S61" s="63">
        <v>23.670820482</v>
      </c>
      <c r="T61" s="162">
        <v>107.506806247</v>
      </c>
      <c r="U61" s="52">
        <v>4932.3093210126672</v>
      </c>
      <c r="V61" s="52">
        <v>74.990210423666667</v>
      </c>
      <c r="W61" s="52">
        <v>1970.2448405839998</v>
      </c>
      <c r="X61" s="121">
        <v>691.92247363433341</v>
      </c>
      <c r="Y61" s="121">
        <v>194.29393978366667</v>
      </c>
      <c r="Z61" s="121">
        <v>112.31180815266667</v>
      </c>
      <c r="AA61" s="121">
        <v>5.9142911556666675</v>
      </c>
      <c r="AB61" s="121">
        <v>965.80232785766668</v>
      </c>
      <c r="AC61" s="52">
        <v>1042.593348721</v>
      </c>
      <c r="AD61" s="52">
        <v>1678.9685605206666</v>
      </c>
      <c r="AE61" s="121">
        <v>520.76155817433335</v>
      </c>
      <c r="AF61" s="121">
        <v>695.92820459266659</v>
      </c>
      <c r="AG61" s="121">
        <v>48.633470283999998</v>
      </c>
      <c r="AH61" s="121">
        <v>15.825724524333333</v>
      </c>
      <c r="AI61" s="121">
        <v>31.865766289333333</v>
      </c>
      <c r="AJ61" s="121">
        <v>11.964247932333334</v>
      </c>
      <c r="AK61" s="121">
        <v>333.45660529366666</v>
      </c>
      <c r="AL61" s="121">
        <v>20.532983430000002</v>
      </c>
      <c r="AM61" s="52">
        <v>165.51236076333333</v>
      </c>
      <c r="AN61" s="53">
        <v>40305.483812926999</v>
      </c>
      <c r="AO61" s="53">
        <v>359.56715180999998</v>
      </c>
      <c r="AP61" s="53">
        <v>14523.000948688999</v>
      </c>
      <c r="AQ61" s="122">
        <v>7424.6726586819996</v>
      </c>
      <c r="AR61" s="122">
        <v>1086.781371825</v>
      </c>
      <c r="AS61" s="122">
        <v>459.39292651300002</v>
      </c>
      <c r="AT61" s="122">
        <v>49.143712336</v>
      </c>
      <c r="AU61" s="122">
        <v>5503.0102793329997</v>
      </c>
      <c r="AV61" s="53">
        <v>5147.5207531750002</v>
      </c>
      <c r="AW61" s="53">
        <v>17784.866208676998</v>
      </c>
      <c r="AX61" s="122">
        <v>5119.5882372879996</v>
      </c>
      <c r="AY61" s="122">
        <v>8027.942701465</v>
      </c>
      <c r="AZ61" s="122">
        <v>1133.850163804</v>
      </c>
      <c r="BA61" s="122">
        <v>64.109677544999997</v>
      </c>
      <c r="BB61" s="122">
        <v>170.038901885</v>
      </c>
      <c r="BC61" s="122">
        <v>48.376954885999993</v>
      </c>
      <c r="BD61" s="122">
        <v>3110.2425901779998</v>
      </c>
      <c r="BE61" s="122">
        <v>110.71698162599999</v>
      </c>
      <c r="BF61" s="53">
        <v>2490.5287505760002</v>
      </c>
    </row>
    <row r="62" spans="1:58" s="105" customFormat="1" x14ac:dyDescent="0.25">
      <c r="A62" s="98" t="s">
        <v>189</v>
      </c>
      <c r="B62" s="99">
        <v>4609.5471639150001</v>
      </c>
      <c r="C62" s="100">
        <v>53.759239170000001</v>
      </c>
      <c r="D62" s="100">
        <v>1783.5306273840001</v>
      </c>
      <c r="E62" s="101">
        <v>608.15228553400004</v>
      </c>
      <c r="F62" s="102">
        <v>189.06996642600001</v>
      </c>
      <c r="G62" s="102">
        <v>100.41097666</v>
      </c>
      <c r="H62" s="102">
        <v>1.770855201</v>
      </c>
      <c r="I62" s="103">
        <v>884.12654356300004</v>
      </c>
      <c r="J62" s="100">
        <v>977.299072196</v>
      </c>
      <c r="K62" s="100">
        <v>1674.540071418</v>
      </c>
      <c r="L62" s="101">
        <v>474.976855855</v>
      </c>
      <c r="M62" s="102">
        <v>820.29552740099996</v>
      </c>
      <c r="N62" s="102">
        <v>38.037025345000004</v>
      </c>
      <c r="O62" s="102">
        <v>7.870467562</v>
      </c>
      <c r="P62" s="102">
        <v>33.449487136999998</v>
      </c>
      <c r="Q62" s="102">
        <v>4.9190422260000002</v>
      </c>
      <c r="R62" s="102">
        <v>269.60940800600002</v>
      </c>
      <c r="S62" s="104">
        <v>25.382257886000001</v>
      </c>
      <c r="T62" s="163">
        <v>120.41815374700001</v>
      </c>
      <c r="U62" s="100">
        <v>4643.2801785193333</v>
      </c>
      <c r="V62" s="100">
        <v>86.451250002666669</v>
      </c>
      <c r="W62" s="100">
        <v>1835.5412810373334</v>
      </c>
      <c r="X62" s="120">
        <v>634.87456807299998</v>
      </c>
      <c r="Y62" s="120">
        <v>188.24981793500001</v>
      </c>
      <c r="Z62" s="120">
        <v>105.13526753266666</v>
      </c>
      <c r="AA62" s="120">
        <v>7.2083680463333337</v>
      </c>
      <c r="AB62" s="120">
        <v>900.07325945033335</v>
      </c>
      <c r="AC62" s="100">
        <v>971.02135322533331</v>
      </c>
      <c r="AD62" s="100">
        <v>1625.6470818026667</v>
      </c>
      <c r="AE62" s="120">
        <v>514.19539260800002</v>
      </c>
      <c r="AF62" s="120">
        <v>717.83688600033327</v>
      </c>
      <c r="AG62" s="120">
        <v>43.613530917666672</v>
      </c>
      <c r="AH62" s="120">
        <v>10.830434143</v>
      </c>
      <c r="AI62" s="120">
        <v>30.991870420333331</v>
      </c>
      <c r="AJ62" s="120">
        <v>6.7073019143333328</v>
      </c>
      <c r="AK62" s="120">
        <v>279.52941139399996</v>
      </c>
      <c r="AL62" s="120">
        <v>21.942254405</v>
      </c>
      <c r="AM62" s="100">
        <v>124.61921245133333</v>
      </c>
      <c r="AN62" s="100">
        <v>38348.248577332</v>
      </c>
      <c r="AO62" s="100">
        <v>434.37688215600002</v>
      </c>
      <c r="AP62" s="100">
        <v>13924.775203679001</v>
      </c>
      <c r="AQ62" s="120">
        <v>6793.2184625649998</v>
      </c>
      <c r="AR62" s="120">
        <v>1073.332879221</v>
      </c>
      <c r="AS62" s="120">
        <v>451.36468570700004</v>
      </c>
      <c r="AT62" s="120">
        <v>56.0467212</v>
      </c>
      <c r="AU62" s="120">
        <v>5550.8124549860004</v>
      </c>
      <c r="AV62" s="100">
        <v>4829.7554652859999</v>
      </c>
      <c r="AW62" s="100">
        <v>17233.436340697001</v>
      </c>
      <c r="AX62" s="120">
        <v>5323.2233398160006</v>
      </c>
      <c r="AY62" s="120">
        <v>7977.4726490020003</v>
      </c>
      <c r="AZ62" s="120">
        <v>940.11690608799995</v>
      </c>
      <c r="BA62" s="120">
        <v>155.84956742599999</v>
      </c>
      <c r="BB62" s="120">
        <v>164.41865486500001</v>
      </c>
      <c r="BC62" s="120">
        <v>52.610394937999999</v>
      </c>
      <c r="BD62" s="120">
        <v>2469.5956536140002</v>
      </c>
      <c r="BE62" s="120">
        <v>150.149174948</v>
      </c>
      <c r="BF62" s="100">
        <v>1925.904685514</v>
      </c>
    </row>
    <row r="63" spans="1:58" s="29" customFormat="1" x14ac:dyDescent="0.25">
      <c r="A63" s="37" t="s">
        <v>190</v>
      </c>
      <c r="B63" s="59">
        <v>4482.2521686979999</v>
      </c>
      <c r="C63" s="74">
        <v>72.001322078000001</v>
      </c>
      <c r="D63" s="74">
        <v>1743.824502383</v>
      </c>
      <c r="E63" s="60">
        <v>553.85906662800005</v>
      </c>
      <c r="F63" s="61">
        <v>167.929955197</v>
      </c>
      <c r="G63" s="61">
        <v>115.28631555600001</v>
      </c>
      <c r="H63" s="61">
        <v>6.7039557690000002</v>
      </c>
      <c r="I63" s="62">
        <v>900.04520923300004</v>
      </c>
      <c r="J63" s="74">
        <v>872.94332685999996</v>
      </c>
      <c r="K63" s="74">
        <v>1702.7743913139998</v>
      </c>
      <c r="L63" s="60">
        <v>545.11712751599998</v>
      </c>
      <c r="M63" s="61">
        <v>766.86541266400002</v>
      </c>
      <c r="N63" s="61">
        <v>38.224260297000001</v>
      </c>
      <c r="O63" s="61">
        <v>4.07025886</v>
      </c>
      <c r="P63" s="61">
        <v>37.159069121999998</v>
      </c>
      <c r="Q63" s="61">
        <v>8.8109132970000008</v>
      </c>
      <c r="R63" s="61">
        <v>289.50252120599998</v>
      </c>
      <c r="S63" s="63">
        <v>13.024828352</v>
      </c>
      <c r="T63" s="162">
        <v>90.708626062999997</v>
      </c>
      <c r="U63" s="52">
        <v>4461.7070219566658</v>
      </c>
      <c r="V63" s="52">
        <v>71.537582600666667</v>
      </c>
      <c r="W63" s="52">
        <v>1721.9825505363333</v>
      </c>
      <c r="X63" s="121">
        <v>573.51591724499997</v>
      </c>
      <c r="Y63" s="121">
        <v>177.18280912500003</v>
      </c>
      <c r="Z63" s="121">
        <v>107.76482218733334</v>
      </c>
      <c r="AA63" s="121">
        <v>7.5610821156666672</v>
      </c>
      <c r="AB63" s="121">
        <v>855.95791986333336</v>
      </c>
      <c r="AC63" s="52">
        <v>870.36641930400003</v>
      </c>
      <c r="AD63" s="52">
        <v>1688.5366983056667</v>
      </c>
      <c r="AE63" s="121">
        <v>519.46339126500004</v>
      </c>
      <c r="AF63" s="121">
        <v>748.24312534499995</v>
      </c>
      <c r="AG63" s="121">
        <v>42.055894026666664</v>
      </c>
      <c r="AH63" s="121">
        <v>8.3314145820000007</v>
      </c>
      <c r="AI63" s="121">
        <v>38.015716299666671</v>
      </c>
      <c r="AJ63" s="121">
        <v>6.4038446286666675</v>
      </c>
      <c r="AK63" s="121">
        <v>307.15306555966663</v>
      </c>
      <c r="AL63" s="121">
        <v>18.870246599000001</v>
      </c>
      <c r="AM63" s="52">
        <v>109.28377121</v>
      </c>
      <c r="AN63" s="53">
        <v>39927.240472342004</v>
      </c>
      <c r="AO63" s="53">
        <v>303.15625903800003</v>
      </c>
      <c r="AP63" s="53">
        <v>14111.351472246999</v>
      </c>
      <c r="AQ63" s="122">
        <v>6632.9416117799992</v>
      </c>
      <c r="AR63" s="122">
        <v>1181.673250069</v>
      </c>
      <c r="AS63" s="122">
        <v>532.43781445399998</v>
      </c>
      <c r="AT63" s="122">
        <v>73.256237846000005</v>
      </c>
      <c r="AU63" s="122">
        <v>5691.042558098</v>
      </c>
      <c r="AV63" s="53">
        <v>5014.0560991080001</v>
      </c>
      <c r="AW63" s="53">
        <v>18504.256186179999</v>
      </c>
      <c r="AX63" s="122">
        <v>5080.4088277199999</v>
      </c>
      <c r="AY63" s="122">
        <v>9065.0326109449998</v>
      </c>
      <c r="AZ63" s="122">
        <v>995.7768582409999</v>
      </c>
      <c r="BA63" s="122">
        <v>58.574289047000008</v>
      </c>
      <c r="BB63" s="122">
        <v>126.441613303</v>
      </c>
      <c r="BC63" s="122">
        <v>39.689229328000003</v>
      </c>
      <c r="BD63" s="122">
        <v>2932.4782909149999</v>
      </c>
      <c r="BE63" s="122">
        <v>205.85446668100002</v>
      </c>
      <c r="BF63" s="53">
        <v>1994.420455769</v>
      </c>
    </row>
    <row r="64" spans="1:58" s="29" customFormat="1" x14ac:dyDescent="0.25">
      <c r="A64" s="37" t="s">
        <v>191</v>
      </c>
      <c r="B64" s="59">
        <v>4417.0619206069996</v>
      </c>
      <c r="C64" s="74">
        <v>50.3551346</v>
      </c>
      <c r="D64" s="74">
        <v>1750.4695548760001</v>
      </c>
      <c r="E64" s="60">
        <v>539.26004424200005</v>
      </c>
      <c r="F64" s="61">
        <v>168.352849875</v>
      </c>
      <c r="G64" s="61">
        <v>82.884126116000004</v>
      </c>
      <c r="H64" s="61">
        <v>6.3573493399999998</v>
      </c>
      <c r="I64" s="62">
        <v>953.61518530299998</v>
      </c>
      <c r="J64" s="74">
        <v>964.17426702800003</v>
      </c>
      <c r="K64" s="74">
        <v>1557.8232215259998</v>
      </c>
      <c r="L64" s="60">
        <v>510.92196898499998</v>
      </c>
      <c r="M64" s="61">
        <v>632.46816414299997</v>
      </c>
      <c r="N64" s="61">
        <v>44.426327694000001</v>
      </c>
      <c r="O64" s="61">
        <v>10.595582233</v>
      </c>
      <c r="P64" s="61">
        <v>46.042620978000002</v>
      </c>
      <c r="Q64" s="61">
        <v>16.182343775</v>
      </c>
      <c r="R64" s="61">
        <v>284.08622113899997</v>
      </c>
      <c r="S64" s="63">
        <v>13.099992579</v>
      </c>
      <c r="T64" s="162">
        <v>94.239742577000001</v>
      </c>
      <c r="U64" s="52">
        <v>4393.8370148799995</v>
      </c>
      <c r="V64" s="52">
        <v>67.887726975333337</v>
      </c>
      <c r="W64" s="52">
        <v>1719.1282094486667</v>
      </c>
      <c r="X64" s="121">
        <v>530.38289853799995</v>
      </c>
      <c r="Y64" s="121">
        <v>169.46469605333334</v>
      </c>
      <c r="Z64" s="121">
        <v>92.180961767999989</v>
      </c>
      <c r="AA64" s="121">
        <v>8.6745369493333317</v>
      </c>
      <c r="AB64" s="121">
        <v>918.42511614000011</v>
      </c>
      <c r="AC64" s="52">
        <v>907.03081121266666</v>
      </c>
      <c r="AD64" s="52">
        <v>1606.9719906203331</v>
      </c>
      <c r="AE64" s="121">
        <v>486.29452891399995</v>
      </c>
      <c r="AF64" s="121">
        <v>699.40508641066663</v>
      </c>
      <c r="AG64" s="121">
        <v>44.695772266000006</v>
      </c>
      <c r="AH64" s="121">
        <v>9.1221182570000003</v>
      </c>
      <c r="AI64" s="121">
        <v>44.300791140666668</v>
      </c>
      <c r="AJ64" s="121">
        <v>13.803368958</v>
      </c>
      <c r="AK64" s="121">
        <v>292.87581831833336</v>
      </c>
      <c r="AL64" s="121">
        <v>16.474506355666666</v>
      </c>
      <c r="AM64" s="52">
        <v>92.818276622999988</v>
      </c>
      <c r="AN64" s="53">
        <v>38853.327250382004</v>
      </c>
      <c r="AO64" s="53">
        <v>374.22875658999999</v>
      </c>
      <c r="AP64" s="53">
        <v>13692.604416225999</v>
      </c>
      <c r="AQ64" s="122">
        <v>6214.477253133</v>
      </c>
      <c r="AR64" s="122">
        <v>1152.030769082</v>
      </c>
      <c r="AS64" s="122">
        <v>465.45134638000002</v>
      </c>
      <c r="AT64" s="122">
        <v>61.123836967000003</v>
      </c>
      <c r="AU64" s="122">
        <v>5799.5212106640001</v>
      </c>
      <c r="AV64" s="53">
        <v>5119.7727813420006</v>
      </c>
      <c r="AW64" s="53">
        <v>17980.653100232998</v>
      </c>
      <c r="AX64" s="122">
        <v>4909.7844184339992</v>
      </c>
      <c r="AY64" s="122">
        <v>8255.0755880599991</v>
      </c>
      <c r="AZ64" s="122">
        <v>882.64684131299998</v>
      </c>
      <c r="BA64" s="122">
        <v>104.982801712</v>
      </c>
      <c r="BB64" s="122">
        <v>100.107641715</v>
      </c>
      <c r="BC64" s="122">
        <v>109.97001358199998</v>
      </c>
      <c r="BD64" s="122">
        <v>3414.4135523770001</v>
      </c>
      <c r="BE64" s="122">
        <v>203.67224304000001</v>
      </c>
      <c r="BF64" s="53">
        <v>1686.0681959909998</v>
      </c>
    </row>
    <row r="65" spans="1:58" s="29" customFormat="1" x14ac:dyDescent="0.25">
      <c r="A65" s="37" t="s">
        <v>192</v>
      </c>
      <c r="B65" s="59">
        <v>4508.3192635119995</v>
      </c>
      <c r="C65" s="74">
        <v>95.850325471999994</v>
      </c>
      <c r="D65" s="74">
        <v>1753.184889272</v>
      </c>
      <c r="E65" s="60">
        <v>474.74867070699997</v>
      </c>
      <c r="F65" s="61">
        <v>148.785678795</v>
      </c>
      <c r="G65" s="61">
        <v>104.184977281</v>
      </c>
      <c r="H65" s="61">
        <v>3.9067291229999999</v>
      </c>
      <c r="I65" s="62">
        <v>1021.558833366</v>
      </c>
      <c r="J65" s="74">
        <v>1010.326593344</v>
      </c>
      <c r="K65" s="74">
        <v>1581.6620530229998</v>
      </c>
      <c r="L65" s="60">
        <v>513.72000842</v>
      </c>
      <c r="M65" s="61">
        <v>666.85765308600003</v>
      </c>
      <c r="N65" s="61">
        <v>46.498984581000002</v>
      </c>
      <c r="O65" s="61">
        <v>10.987675658000001</v>
      </c>
      <c r="P65" s="61">
        <v>36.332580843000002</v>
      </c>
      <c r="Q65" s="61">
        <v>13.67355193</v>
      </c>
      <c r="R65" s="61">
        <v>279.722710119</v>
      </c>
      <c r="S65" s="63">
        <v>13.868888386</v>
      </c>
      <c r="T65" s="162">
        <v>67.295402401000004</v>
      </c>
      <c r="U65" s="52">
        <v>4487.4300757753335</v>
      </c>
      <c r="V65" s="52">
        <v>84.587473869999997</v>
      </c>
      <c r="W65" s="52">
        <v>1767.785731893</v>
      </c>
      <c r="X65" s="121">
        <v>556.33105344433329</v>
      </c>
      <c r="Y65" s="121">
        <v>154.95980197200001</v>
      </c>
      <c r="Z65" s="121">
        <v>90.760682613333344</v>
      </c>
      <c r="AA65" s="121">
        <v>3.6005872159999996</v>
      </c>
      <c r="AB65" s="121">
        <v>962.13360664733329</v>
      </c>
      <c r="AC65" s="52">
        <v>933.1394320116666</v>
      </c>
      <c r="AD65" s="52">
        <v>1621.0156960926668</v>
      </c>
      <c r="AE65" s="121">
        <v>490.74609065033337</v>
      </c>
      <c r="AF65" s="121">
        <v>695.22379925033329</v>
      </c>
      <c r="AG65" s="121">
        <v>41.736813126000001</v>
      </c>
      <c r="AH65" s="121">
        <v>13.492579806666667</v>
      </c>
      <c r="AI65" s="121">
        <v>42.126074736</v>
      </c>
      <c r="AJ65" s="121">
        <v>18.751614536666665</v>
      </c>
      <c r="AK65" s="121">
        <v>298.93628643366668</v>
      </c>
      <c r="AL65" s="121">
        <v>20.002437552999996</v>
      </c>
      <c r="AM65" s="52">
        <v>80.901741908000005</v>
      </c>
      <c r="AN65" s="53">
        <v>39383.705897701002</v>
      </c>
      <c r="AO65" s="53">
        <v>457.074934095</v>
      </c>
      <c r="AP65" s="53">
        <v>13824.751514868</v>
      </c>
      <c r="AQ65" s="122">
        <v>6305.0351279849992</v>
      </c>
      <c r="AR65" s="122">
        <v>1048.6091583580001</v>
      </c>
      <c r="AS65" s="122">
        <v>443.53282196100008</v>
      </c>
      <c r="AT65" s="122">
        <v>27.170728265000001</v>
      </c>
      <c r="AU65" s="122">
        <v>6000.4036782989997</v>
      </c>
      <c r="AV65" s="53">
        <v>5120.2968436660003</v>
      </c>
      <c r="AW65" s="53">
        <v>18395.003630260002</v>
      </c>
      <c r="AX65" s="122">
        <v>5477.7066004240005</v>
      </c>
      <c r="AY65" s="122">
        <v>8599.8009491760004</v>
      </c>
      <c r="AZ65" s="122">
        <v>685.44819782799993</v>
      </c>
      <c r="BA65" s="122">
        <v>105.93411372399999</v>
      </c>
      <c r="BB65" s="122">
        <v>89.685983555999996</v>
      </c>
      <c r="BC65" s="122">
        <v>87.669809538999999</v>
      </c>
      <c r="BD65" s="122">
        <v>3077.6297661210001</v>
      </c>
      <c r="BE65" s="122">
        <v>271.12820989199997</v>
      </c>
      <c r="BF65" s="53">
        <v>1586.5789748120001</v>
      </c>
    </row>
    <row r="66" spans="1:58" s="105" customFormat="1" x14ac:dyDescent="0.25">
      <c r="A66" s="98" t="s">
        <v>193</v>
      </c>
      <c r="B66" s="99">
        <v>4842.9131974299999</v>
      </c>
      <c r="C66" s="100">
        <v>117.037541152</v>
      </c>
      <c r="D66" s="100">
        <v>1838.2273195590001</v>
      </c>
      <c r="E66" s="101">
        <v>659.98573770799999</v>
      </c>
      <c r="F66" s="102">
        <v>164.865617622</v>
      </c>
      <c r="G66" s="102">
        <v>127.745326402</v>
      </c>
      <c r="H66" s="102">
        <v>88.848918002999994</v>
      </c>
      <c r="I66" s="103">
        <v>796.78171982399999</v>
      </c>
      <c r="J66" s="100">
        <v>1104.361959976</v>
      </c>
      <c r="K66" s="100">
        <v>1696.9082516670001</v>
      </c>
      <c r="L66" s="101">
        <v>469.97026351900001</v>
      </c>
      <c r="M66" s="102">
        <v>781.92353950699999</v>
      </c>
      <c r="N66" s="102">
        <v>61.893568260999999</v>
      </c>
      <c r="O66" s="102">
        <v>22.456319935</v>
      </c>
      <c r="P66" s="102">
        <v>49.208631509</v>
      </c>
      <c r="Q66" s="102">
        <v>14.645426044000001</v>
      </c>
      <c r="R66" s="102">
        <v>281.38398745799998</v>
      </c>
      <c r="S66" s="104">
        <v>15.426515434000001</v>
      </c>
      <c r="T66" s="163">
        <v>86.378125076000003</v>
      </c>
      <c r="U66" s="100">
        <v>4683.9970345283327</v>
      </c>
      <c r="V66" s="100">
        <v>94.005539530333337</v>
      </c>
      <c r="W66" s="100">
        <v>1786.692310526</v>
      </c>
      <c r="X66" s="120">
        <v>579.48471862166673</v>
      </c>
      <c r="Y66" s="120">
        <v>161.27147786166665</v>
      </c>
      <c r="Z66" s="120">
        <v>117.04736674600001</v>
      </c>
      <c r="AA66" s="120">
        <v>92.026383752333345</v>
      </c>
      <c r="AB66" s="120">
        <v>836.86236354433333</v>
      </c>
      <c r="AC66" s="100">
        <v>1038.5211631183333</v>
      </c>
      <c r="AD66" s="100">
        <v>1667.8807483223336</v>
      </c>
      <c r="AE66" s="120">
        <v>493.90237127</v>
      </c>
      <c r="AF66" s="120">
        <v>717.07309396733342</v>
      </c>
      <c r="AG66" s="120">
        <v>60.06663180066667</v>
      </c>
      <c r="AH66" s="120">
        <v>22.218695432333334</v>
      </c>
      <c r="AI66" s="120">
        <v>44.323562944666662</v>
      </c>
      <c r="AJ66" s="120">
        <v>13.374233740999999</v>
      </c>
      <c r="AK66" s="120">
        <v>300.96616234499999</v>
      </c>
      <c r="AL66" s="120">
        <v>15.955996821333331</v>
      </c>
      <c r="AM66" s="100">
        <v>96.897273031333327</v>
      </c>
      <c r="AN66" s="100">
        <v>40487.320617887999</v>
      </c>
      <c r="AO66" s="100">
        <v>439.367741905</v>
      </c>
      <c r="AP66" s="100">
        <v>13965.206298170999</v>
      </c>
      <c r="AQ66" s="120">
        <v>6670.4983549409999</v>
      </c>
      <c r="AR66" s="120">
        <v>1018.1478551409999</v>
      </c>
      <c r="AS66" s="120">
        <v>625.08485487600001</v>
      </c>
      <c r="AT66" s="120">
        <v>490.66405085700001</v>
      </c>
      <c r="AU66" s="120">
        <v>5160.8111823560002</v>
      </c>
      <c r="AV66" s="100">
        <v>5453.8764239040001</v>
      </c>
      <c r="AW66" s="100">
        <v>18772.880376616999</v>
      </c>
      <c r="AX66" s="120">
        <v>5354.2451318060002</v>
      </c>
      <c r="AY66" s="120">
        <v>8834.8176226249998</v>
      </c>
      <c r="AZ66" s="120">
        <v>1008.682903324</v>
      </c>
      <c r="BA66" s="120">
        <v>112.92757673600001</v>
      </c>
      <c r="BB66" s="120">
        <v>101.347606376</v>
      </c>
      <c r="BC66" s="120">
        <v>57.267949002999991</v>
      </c>
      <c r="BD66" s="120">
        <v>3085.15331401</v>
      </c>
      <c r="BE66" s="120">
        <v>218.43827273700001</v>
      </c>
      <c r="BF66" s="100">
        <v>1855.9897772910003</v>
      </c>
    </row>
    <row r="67" spans="1:58" s="29" customFormat="1" x14ac:dyDescent="0.25">
      <c r="A67" s="37" t="s">
        <v>194</v>
      </c>
      <c r="B67" s="59">
        <v>4361.7982704000005</v>
      </c>
      <c r="C67" s="74">
        <v>75.697584359000004</v>
      </c>
      <c r="D67" s="74">
        <v>1600.6217081270001</v>
      </c>
      <c r="E67" s="60">
        <v>492.897773427</v>
      </c>
      <c r="F67" s="61">
        <v>179.15807374299999</v>
      </c>
      <c r="G67" s="61">
        <v>125.678958432</v>
      </c>
      <c r="H67" s="61">
        <v>56.686894058</v>
      </c>
      <c r="I67" s="62">
        <v>746.20000846699998</v>
      </c>
      <c r="J67" s="74">
        <v>1029.829488655</v>
      </c>
      <c r="K67" s="74">
        <v>1562.3321427929998</v>
      </c>
      <c r="L67" s="60">
        <v>443.93995445299998</v>
      </c>
      <c r="M67" s="61">
        <v>635.39991895699995</v>
      </c>
      <c r="N67" s="61">
        <v>44.727882526000002</v>
      </c>
      <c r="O67" s="61">
        <v>22.655476366999999</v>
      </c>
      <c r="P67" s="61">
        <v>44.732515038999999</v>
      </c>
      <c r="Q67" s="61">
        <v>10.604691065000001</v>
      </c>
      <c r="R67" s="61">
        <v>346.96763741299998</v>
      </c>
      <c r="S67" s="63">
        <v>13.304066972999999</v>
      </c>
      <c r="T67" s="162">
        <v>93.317346466000004</v>
      </c>
      <c r="U67" s="52">
        <v>4467.1421319116662</v>
      </c>
      <c r="V67" s="52">
        <v>89.822674733333329</v>
      </c>
      <c r="W67" s="52">
        <v>1667.6874418883333</v>
      </c>
      <c r="X67" s="121">
        <v>540.07936983466664</v>
      </c>
      <c r="Y67" s="121">
        <v>180.53096979533333</v>
      </c>
      <c r="Z67" s="121">
        <v>123.24213711566665</v>
      </c>
      <c r="AA67" s="121">
        <v>60.246253960666671</v>
      </c>
      <c r="AB67" s="121">
        <v>763.58871118200011</v>
      </c>
      <c r="AC67" s="52">
        <v>1004.9939674323333</v>
      </c>
      <c r="AD67" s="52">
        <v>1597.3250806579999</v>
      </c>
      <c r="AE67" s="121">
        <v>477.69093701899993</v>
      </c>
      <c r="AF67" s="121">
        <v>679.97396548066661</v>
      </c>
      <c r="AG67" s="121">
        <v>47.326304279666665</v>
      </c>
      <c r="AH67" s="121">
        <v>24.114119907333333</v>
      </c>
      <c r="AI67" s="121">
        <v>42.480624511000002</v>
      </c>
      <c r="AJ67" s="121">
        <v>11.228915304666666</v>
      </c>
      <c r="AK67" s="121">
        <v>301.86088973833336</v>
      </c>
      <c r="AL67" s="121">
        <v>12.649324417333332</v>
      </c>
      <c r="AM67" s="52">
        <v>107.31296719966667</v>
      </c>
      <c r="AN67" s="53">
        <v>39081.563770918001</v>
      </c>
      <c r="AO67" s="53">
        <v>421.86561284799996</v>
      </c>
      <c r="AP67" s="53">
        <v>13599.633471433001</v>
      </c>
      <c r="AQ67" s="122">
        <v>6495.9572119670011</v>
      </c>
      <c r="AR67" s="122">
        <v>1057.500480747</v>
      </c>
      <c r="AS67" s="122">
        <v>637.85527962000003</v>
      </c>
      <c r="AT67" s="122">
        <v>307.62547882500002</v>
      </c>
      <c r="AU67" s="122">
        <v>5100.6950202739999</v>
      </c>
      <c r="AV67" s="53">
        <v>5461.5808066939999</v>
      </c>
      <c r="AW67" s="53">
        <v>17530.427122664998</v>
      </c>
      <c r="AX67" s="122">
        <v>5176.9960255579999</v>
      </c>
      <c r="AY67" s="122">
        <v>7842.9766705860002</v>
      </c>
      <c r="AZ67" s="122">
        <v>900.02839576999997</v>
      </c>
      <c r="BA67" s="122">
        <v>128.91183839199999</v>
      </c>
      <c r="BB67" s="122">
        <v>70.339397950999995</v>
      </c>
      <c r="BC67" s="122">
        <v>59.248732051999994</v>
      </c>
      <c r="BD67" s="122">
        <v>3196.3005344190001</v>
      </c>
      <c r="BE67" s="122">
        <v>155.62552793700002</v>
      </c>
      <c r="BF67" s="53">
        <v>2068.0567572780001</v>
      </c>
    </row>
    <row r="68" spans="1:58" x14ac:dyDescent="0.25">
      <c r="A68" s="37" t="s">
        <v>195</v>
      </c>
      <c r="B68" s="59">
        <v>4410.4325594909997</v>
      </c>
      <c r="C68" s="74">
        <v>105.276271525</v>
      </c>
      <c r="D68" s="74">
        <v>1561.8529728210001</v>
      </c>
      <c r="E68" s="60">
        <v>514.684179621</v>
      </c>
      <c r="F68" s="61">
        <v>155.021283117</v>
      </c>
      <c r="G68" s="61">
        <v>130.49721261799999</v>
      </c>
      <c r="H68" s="61">
        <v>67.124870380000004</v>
      </c>
      <c r="I68" s="62">
        <v>694.52542708500005</v>
      </c>
      <c r="J68" s="74">
        <v>932.73604230199999</v>
      </c>
      <c r="K68" s="74">
        <v>1696.7360578739995</v>
      </c>
      <c r="L68" s="60">
        <v>589.80819965199998</v>
      </c>
      <c r="M68" s="61">
        <v>650.56488920799995</v>
      </c>
      <c r="N68" s="61">
        <v>41.320314144000001</v>
      </c>
      <c r="O68" s="61">
        <v>16.877661373999999</v>
      </c>
      <c r="P68" s="61">
        <v>48.607664757999999</v>
      </c>
      <c r="Q68" s="61">
        <v>14.852342008999999</v>
      </c>
      <c r="R68" s="61">
        <v>319.46686960199997</v>
      </c>
      <c r="S68" s="63">
        <v>15.238117127000001</v>
      </c>
      <c r="T68" s="162">
        <v>113.831214969</v>
      </c>
      <c r="U68" s="52">
        <v>4288.5540959983337</v>
      </c>
      <c r="V68" s="52">
        <v>87.091116929666669</v>
      </c>
      <c r="W68" s="52">
        <v>1546.0465908890001</v>
      </c>
      <c r="X68" s="121">
        <v>518.84241228799999</v>
      </c>
      <c r="Y68" s="121">
        <v>167.09901202399999</v>
      </c>
      <c r="Z68" s="121">
        <v>115.68540199766669</v>
      </c>
      <c r="AA68" s="121">
        <v>62.465286361333334</v>
      </c>
      <c r="AB68" s="121">
        <v>681.95447821800008</v>
      </c>
      <c r="AC68" s="52">
        <v>902.98635881133339</v>
      </c>
      <c r="AD68" s="52">
        <v>1646.7111254329998</v>
      </c>
      <c r="AE68" s="121">
        <v>526.50650439433332</v>
      </c>
      <c r="AF68" s="121">
        <v>673.16002560533332</v>
      </c>
      <c r="AG68" s="121">
        <v>52.122476784666667</v>
      </c>
      <c r="AH68" s="121">
        <v>23.436600048666666</v>
      </c>
      <c r="AI68" s="121">
        <v>44.189204564000001</v>
      </c>
      <c r="AJ68" s="121">
        <v>11.908966557999998</v>
      </c>
      <c r="AK68" s="121">
        <v>303.40988859966666</v>
      </c>
      <c r="AL68" s="121">
        <v>11.977458878333335</v>
      </c>
      <c r="AM68" s="52">
        <v>105.71890393533334</v>
      </c>
      <c r="AN68" s="53">
        <v>37848.875877115999</v>
      </c>
      <c r="AO68" s="53">
        <v>457.01280689200001</v>
      </c>
      <c r="AP68" s="53">
        <v>12878.585891744</v>
      </c>
      <c r="AQ68" s="122">
        <v>6282.1503168179997</v>
      </c>
      <c r="AR68" s="122">
        <v>947.95872180700007</v>
      </c>
      <c r="AS68" s="122">
        <v>579.73563035999996</v>
      </c>
      <c r="AT68" s="122">
        <v>298.73847055299996</v>
      </c>
      <c r="AU68" s="122">
        <v>4770.002752206</v>
      </c>
      <c r="AV68" s="53">
        <v>4656.8397610880002</v>
      </c>
      <c r="AW68" s="53">
        <v>17989.33110001</v>
      </c>
      <c r="AX68" s="122">
        <v>5337.6835575450004</v>
      </c>
      <c r="AY68" s="122">
        <v>8041.4130425450003</v>
      </c>
      <c r="AZ68" s="122">
        <v>947.76137476600002</v>
      </c>
      <c r="BA68" s="122">
        <v>192.81383518300001</v>
      </c>
      <c r="BB68" s="122">
        <v>105.65974555400001</v>
      </c>
      <c r="BC68" s="122">
        <v>53.539893493000008</v>
      </c>
      <c r="BD68" s="122">
        <v>3160.6051714449995</v>
      </c>
      <c r="BE68" s="122">
        <v>149.85447947900002</v>
      </c>
      <c r="BF68" s="53">
        <v>1867.1063173819998</v>
      </c>
    </row>
    <row r="69" spans="1:58" x14ac:dyDescent="0.25">
      <c r="A69" s="37" t="s">
        <v>196</v>
      </c>
      <c r="B69" s="59">
        <v>4157.9893577870007</v>
      </c>
      <c r="C69" s="74">
        <v>97.627672969000002</v>
      </c>
      <c r="D69" s="74">
        <v>1548.2485967150001</v>
      </c>
      <c r="E69" s="60">
        <v>509.06146274899999</v>
      </c>
      <c r="F69" s="61">
        <v>175.49277455800001</v>
      </c>
      <c r="G69" s="61">
        <v>112.63558626699999</v>
      </c>
      <c r="H69" s="61">
        <v>67.841113300999993</v>
      </c>
      <c r="I69" s="62">
        <v>683.21765984000001</v>
      </c>
      <c r="J69" s="74">
        <v>829.305823766</v>
      </c>
      <c r="K69" s="74">
        <v>1593.883257231</v>
      </c>
      <c r="L69" s="60">
        <v>566.62048436099997</v>
      </c>
      <c r="M69" s="61">
        <v>600.304670687</v>
      </c>
      <c r="N69" s="61">
        <v>38.478108249999998</v>
      </c>
      <c r="O69" s="61">
        <v>22.238981666000001</v>
      </c>
      <c r="P69" s="61">
        <v>47.508330063999999</v>
      </c>
      <c r="Q69" s="61">
        <v>7.8203012449999996</v>
      </c>
      <c r="R69" s="61">
        <v>290.18858265900002</v>
      </c>
      <c r="S69" s="63">
        <v>20.723798298999998</v>
      </c>
      <c r="T69" s="162">
        <v>88.924007106000005</v>
      </c>
      <c r="U69" s="52">
        <v>4262.2558952103327</v>
      </c>
      <c r="V69" s="52">
        <v>109.35770914199999</v>
      </c>
      <c r="W69" s="52">
        <v>1529.1924183499998</v>
      </c>
      <c r="X69" s="121">
        <v>550.51245390533325</v>
      </c>
      <c r="Y69" s="121">
        <v>152.46453756933332</v>
      </c>
      <c r="Z69" s="121">
        <v>107.014430015</v>
      </c>
      <c r="AA69" s="121">
        <v>59.487816707666667</v>
      </c>
      <c r="AB69" s="121">
        <v>659.71318015266661</v>
      </c>
      <c r="AC69" s="52">
        <v>819.37582305699982</v>
      </c>
      <c r="AD69" s="52">
        <v>1692.4218768000001</v>
      </c>
      <c r="AE69" s="121">
        <v>579.20912731366673</v>
      </c>
      <c r="AF69" s="121">
        <v>662.82322375733338</v>
      </c>
      <c r="AG69" s="121">
        <v>48.694943789333337</v>
      </c>
      <c r="AH69" s="121">
        <v>17.499758403000001</v>
      </c>
      <c r="AI69" s="121">
        <v>53.197780449666674</v>
      </c>
      <c r="AJ69" s="121">
        <v>13.937946321666667</v>
      </c>
      <c r="AK69" s="121">
        <v>294.72958532133333</v>
      </c>
      <c r="AL69" s="121">
        <v>22.329511444000001</v>
      </c>
      <c r="AM69" s="52">
        <v>111.90806786133334</v>
      </c>
      <c r="AN69" s="53">
        <v>36420.207421574996</v>
      </c>
      <c r="AO69" s="53">
        <v>392.80788026800002</v>
      </c>
      <c r="AP69" s="53">
        <v>12407.772581575002</v>
      </c>
      <c r="AQ69" s="122">
        <v>6490.0246619850004</v>
      </c>
      <c r="AR69" s="122">
        <v>949.40176796699996</v>
      </c>
      <c r="AS69" s="122">
        <v>521.79726982700004</v>
      </c>
      <c r="AT69" s="122">
        <v>310.470766895</v>
      </c>
      <c r="AU69" s="122">
        <v>4136.0781149009999</v>
      </c>
      <c r="AV69" s="53">
        <v>4076.0595935560004</v>
      </c>
      <c r="AW69" s="53">
        <v>17496.897743870995</v>
      </c>
      <c r="AX69" s="122">
        <v>5623.4005126920001</v>
      </c>
      <c r="AY69" s="122">
        <v>7339.4803934539996</v>
      </c>
      <c r="AZ69" s="122">
        <v>825.641995232</v>
      </c>
      <c r="BA69" s="122">
        <v>85.137400909000007</v>
      </c>
      <c r="BB69" s="122">
        <v>103.12011286199998</v>
      </c>
      <c r="BC69" s="122">
        <v>68.481787769000007</v>
      </c>
      <c r="BD69" s="122">
        <v>3245.1529354259997</v>
      </c>
      <c r="BE69" s="122">
        <v>206.482605527</v>
      </c>
      <c r="BF69" s="53">
        <v>2046.6696223049998</v>
      </c>
    </row>
    <row r="70" spans="1:58" s="106" customFormat="1" x14ac:dyDescent="0.25">
      <c r="A70" s="98" t="s">
        <v>197</v>
      </c>
      <c r="B70" s="99">
        <v>4337.5537072549996</v>
      </c>
      <c r="C70" s="100">
        <v>69.729363739999997</v>
      </c>
      <c r="D70" s="100">
        <v>1610.370364097</v>
      </c>
      <c r="E70" s="101">
        <v>554.87421307600005</v>
      </c>
      <c r="F70" s="102">
        <v>166.39200118900001</v>
      </c>
      <c r="G70" s="102">
        <v>90.709504808000005</v>
      </c>
      <c r="H70" s="102">
        <v>1.1626026249999999</v>
      </c>
      <c r="I70" s="103">
        <v>797.23204239899997</v>
      </c>
      <c r="J70" s="100">
        <v>804.26624391500002</v>
      </c>
      <c r="K70" s="100">
        <v>1765.862042341</v>
      </c>
      <c r="L70" s="101">
        <v>659.500226548</v>
      </c>
      <c r="M70" s="102">
        <v>660.70895157899997</v>
      </c>
      <c r="N70" s="102">
        <v>46.674136101000002</v>
      </c>
      <c r="O70" s="102">
        <v>17.196830502000001</v>
      </c>
      <c r="P70" s="102">
        <v>38.172119535999997</v>
      </c>
      <c r="Q70" s="102">
        <v>11.626026254999999</v>
      </c>
      <c r="R70" s="102">
        <v>310.47560324900002</v>
      </c>
      <c r="S70" s="104">
        <v>21.508148571</v>
      </c>
      <c r="T70" s="163">
        <v>87.325693161999993</v>
      </c>
      <c r="U70" s="100">
        <v>4238.7136469089992</v>
      </c>
      <c r="V70" s="100">
        <v>87.727506878</v>
      </c>
      <c r="W70" s="100">
        <v>1569.9961671006668</v>
      </c>
      <c r="X70" s="120">
        <v>510.18705118066663</v>
      </c>
      <c r="Y70" s="120">
        <v>162.88481232766665</v>
      </c>
      <c r="Z70" s="120">
        <v>103.934520695</v>
      </c>
      <c r="AA70" s="120">
        <v>24.709482548666667</v>
      </c>
      <c r="AB70" s="120">
        <v>768.28030034866663</v>
      </c>
      <c r="AC70" s="100">
        <v>778.90212393399997</v>
      </c>
      <c r="AD70" s="100">
        <v>1689.950538375</v>
      </c>
      <c r="AE70" s="120">
        <v>621.7358366653333</v>
      </c>
      <c r="AF70" s="120">
        <v>613.29690433766666</v>
      </c>
      <c r="AG70" s="120">
        <v>47.599529342333334</v>
      </c>
      <c r="AH70" s="120">
        <v>16.902474686999998</v>
      </c>
      <c r="AI70" s="120">
        <v>41.418174944999997</v>
      </c>
      <c r="AJ70" s="120">
        <v>9.6541836080000003</v>
      </c>
      <c r="AK70" s="120">
        <v>318.04287084100002</v>
      </c>
      <c r="AL70" s="120">
        <v>21.300563948666667</v>
      </c>
      <c r="AM70" s="100">
        <v>112.13731062133333</v>
      </c>
      <c r="AN70" s="100">
        <v>37818.478228995002</v>
      </c>
      <c r="AO70" s="100">
        <v>338.60599846299999</v>
      </c>
      <c r="AP70" s="100">
        <v>13215.448426644001</v>
      </c>
      <c r="AQ70" s="120">
        <v>6707.264252347999</v>
      </c>
      <c r="AR70" s="120">
        <v>960.47059412499993</v>
      </c>
      <c r="AS70" s="120">
        <v>510.73546332199999</v>
      </c>
      <c r="AT70" s="120">
        <v>82.988302309999995</v>
      </c>
      <c r="AU70" s="120">
        <v>4953.9898145389998</v>
      </c>
      <c r="AV70" s="100">
        <v>4215.7935503939998</v>
      </c>
      <c r="AW70" s="100">
        <v>18032.421748041001</v>
      </c>
      <c r="AX70" s="120">
        <v>5581.9091634549995</v>
      </c>
      <c r="AY70" s="120">
        <v>7511.8941557420003</v>
      </c>
      <c r="AZ70" s="120">
        <v>1085.197122174</v>
      </c>
      <c r="BA70" s="120">
        <v>83.718656854000002</v>
      </c>
      <c r="BB70" s="120">
        <v>99.932912485999992</v>
      </c>
      <c r="BC70" s="120">
        <v>75.870843635999989</v>
      </c>
      <c r="BD70" s="120">
        <v>3400.0057494570001</v>
      </c>
      <c r="BE70" s="120">
        <v>193.893144237</v>
      </c>
      <c r="BF70" s="100">
        <v>2016.208505453</v>
      </c>
    </row>
    <row r="71" spans="1:58" x14ac:dyDescent="0.25">
      <c r="A71" s="37" t="s">
        <v>198</v>
      </c>
      <c r="B71" s="59">
        <v>4458.6954399959995</v>
      </c>
      <c r="C71" s="74">
        <v>91.766288830999997</v>
      </c>
      <c r="D71" s="74">
        <v>1738.4171517470002</v>
      </c>
      <c r="E71" s="60">
        <v>640.33845475400005</v>
      </c>
      <c r="F71" s="61">
        <v>146.373787491</v>
      </c>
      <c r="G71" s="61">
        <v>78.757431737000005</v>
      </c>
      <c r="H71" s="61">
        <v>17.478679017000001</v>
      </c>
      <c r="I71" s="62">
        <v>855.46879874800004</v>
      </c>
      <c r="J71" s="74">
        <v>765.07772007699998</v>
      </c>
      <c r="K71" s="74">
        <v>1747.8844923270001</v>
      </c>
      <c r="L71" s="60">
        <v>647.17080296400002</v>
      </c>
      <c r="M71" s="61">
        <v>666.127225017</v>
      </c>
      <c r="N71" s="61">
        <v>33.605639506000003</v>
      </c>
      <c r="O71" s="61">
        <v>10.083853279</v>
      </c>
      <c r="P71" s="61">
        <v>32.460403888000002</v>
      </c>
      <c r="Q71" s="61">
        <v>8.8353762059999994</v>
      </c>
      <c r="R71" s="61">
        <v>335.19568678299999</v>
      </c>
      <c r="S71" s="63">
        <v>14.405504684</v>
      </c>
      <c r="T71" s="162">
        <v>115.549787014</v>
      </c>
      <c r="U71" s="52">
        <v>4467.5837083086672</v>
      </c>
      <c r="V71" s="52">
        <v>79.02815995666667</v>
      </c>
      <c r="W71" s="52">
        <v>1684.9080928416668</v>
      </c>
      <c r="X71" s="121">
        <v>601.16955929133337</v>
      </c>
      <c r="Y71" s="121">
        <v>150.82351337933332</v>
      </c>
      <c r="Z71" s="121">
        <v>80.172104681333337</v>
      </c>
      <c r="AA71" s="121">
        <v>6.0257412823333327</v>
      </c>
      <c r="AB71" s="121">
        <v>846.7171742073333</v>
      </c>
      <c r="AC71" s="52">
        <v>761.50680906233322</v>
      </c>
      <c r="AD71" s="52">
        <v>1816.5134904859999</v>
      </c>
      <c r="AE71" s="121">
        <v>674.31068122766681</v>
      </c>
      <c r="AF71" s="121">
        <v>675.79819509166668</v>
      </c>
      <c r="AG71" s="121">
        <v>50.589840212333336</v>
      </c>
      <c r="AH71" s="121">
        <v>11.322923398333332</v>
      </c>
      <c r="AI71" s="121">
        <v>46.398396284666667</v>
      </c>
      <c r="AJ71" s="121">
        <v>9.5515292226666677</v>
      </c>
      <c r="AK71" s="121">
        <v>330.8237777606667</v>
      </c>
      <c r="AL71" s="121">
        <v>17.718147288000001</v>
      </c>
      <c r="AM71" s="52">
        <v>125.627155962</v>
      </c>
      <c r="AN71" s="53">
        <v>39258.064027674001</v>
      </c>
      <c r="AO71" s="53">
        <v>333.71112915600003</v>
      </c>
      <c r="AP71" s="53">
        <v>14236.503285351002</v>
      </c>
      <c r="AQ71" s="122">
        <v>7447.0483671079992</v>
      </c>
      <c r="AR71" s="122">
        <v>1052.1643702050001</v>
      </c>
      <c r="AS71" s="122">
        <v>443.278541722</v>
      </c>
      <c r="AT71" s="122">
        <v>83.056395539999997</v>
      </c>
      <c r="AU71" s="122">
        <v>5210.955610776</v>
      </c>
      <c r="AV71" s="53">
        <v>4052.3339808370001</v>
      </c>
      <c r="AW71" s="53">
        <v>18390.169696913999</v>
      </c>
      <c r="AX71" s="122">
        <v>6052.0000078459998</v>
      </c>
      <c r="AY71" s="122">
        <v>7555.4976931020001</v>
      </c>
      <c r="AZ71" s="122">
        <v>1192.337146519</v>
      </c>
      <c r="BA71" s="122">
        <v>54.529756798999998</v>
      </c>
      <c r="BB71" s="122">
        <v>142.05681314200001</v>
      </c>
      <c r="BC71" s="122">
        <v>81.506788104999998</v>
      </c>
      <c r="BD71" s="122">
        <v>3173.7607416729998</v>
      </c>
      <c r="BE71" s="122">
        <v>138.48074972800001</v>
      </c>
      <c r="BF71" s="53">
        <v>2245.345935416</v>
      </c>
    </row>
    <row r="72" spans="1:58" x14ac:dyDescent="0.25">
      <c r="A72" s="37" t="s">
        <v>199</v>
      </c>
      <c r="B72" s="59">
        <v>4430.5606102319998</v>
      </c>
      <c r="C72" s="74">
        <v>65.23645732</v>
      </c>
      <c r="D72" s="74">
        <v>1709.858287325</v>
      </c>
      <c r="E72" s="60">
        <v>580.81886947700002</v>
      </c>
      <c r="F72" s="61">
        <v>156.50660637199999</v>
      </c>
      <c r="G72" s="61">
        <v>103.731180893</v>
      </c>
      <c r="H72" s="61">
        <v>10.762110463000001</v>
      </c>
      <c r="I72" s="62">
        <v>858.03952012000002</v>
      </c>
      <c r="J72" s="74">
        <v>740.15051955599995</v>
      </c>
      <c r="K72" s="74">
        <v>1801.1012720710003</v>
      </c>
      <c r="L72" s="60">
        <v>684.16760935499997</v>
      </c>
      <c r="M72" s="61">
        <v>659.23322206099999</v>
      </c>
      <c r="N72" s="61">
        <v>41.369619780000001</v>
      </c>
      <c r="O72" s="61">
        <v>21.139859839</v>
      </c>
      <c r="P72" s="61">
        <v>34.592497917999999</v>
      </c>
      <c r="Q72" s="61">
        <v>9.2246661119999995</v>
      </c>
      <c r="R72" s="61">
        <v>329.46521499099998</v>
      </c>
      <c r="S72" s="63">
        <v>21.908582015</v>
      </c>
      <c r="T72" s="162">
        <v>114.21407395999999</v>
      </c>
      <c r="U72" s="52">
        <v>4514.3414217620002</v>
      </c>
      <c r="V72" s="52">
        <v>62.912707988666661</v>
      </c>
      <c r="W72" s="52">
        <v>1705.9494332889999</v>
      </c>
      <c r="X72" s="121">
        <v>607.20812459466663</v>
      </c>
      <c r="Y72" s="121">
        <v>154.61035274299999</v>
      </c>
      <c r="Z72" s="121">
        <v>79.51486891399999</v>
      </c>
      <c r="AA72" s="121">
        <v>17.722717523</v>
      </c>
      <c r="AB72" s="121">
        <v>846.89336951433336</v>
      </c>
      <c r="AC72" s="52">
        <v>713.05386829533336</v>
      </c>
      <c r="AD72" s="52">
        <v>1905.0871456000002</v>
      </c>
      <c r="AE72" s="121">
        <v>730.06689988300002</v>
      </c>
      <c r="AF72" s="121">
        <v>694.78533250033331</v>
      </c>
      <c r="AG72" s="121">
        <v>45.379166029000004</v>
      </c>
      <c r="AH72" s="121">
        <v>12.020337677999999</v>
      </c>
      <c r="AI72" s="121">
        <v>32.575725646333332</v>
      </c>
      <c r="AJ72" s="121">
        <v>12.400354497666667</v>
      </c>
      <c r="AK72" s="121">
        <v>361.69010115500004</v>
      </c>
      <c r="AL72" s="121">
        <v>16.169228210666663</v>
      </c>
      <c r="AM72" s="52">
        <v>127.338266589</v>
      </c>
      <c r="AN72" s="53">
        <v>39985.974106975998</v>
      </c>
      <c r="AO72" s="53">
        <v>305.99288844300003</v>
      </c>
      <c r="AP72" s="53">
        <v>14064.173657249998</v>
      </c>
      <c r="AQ72" s="122">
        <v>7484.3858109989997</v>
      </c>
      <c r="AR72" s="122">
        <v>1029.5187315180001</v>
      </c>
      <c r="AS72" s="122">
        <v>450.172438457</v>
      </c>
      <c r="AT72" s="122">
        <v>140.22303368199999</v>
      </c>
      <c r="AU72" s="122">
        <v>4959.8736425939996</v>
      </c>
      <c r="AV72" s="53">
        <v>3893.9043505649997</v>
      </c>
      <c r="AW72" s="53">
        <v>19365.367927640997</v>
      </c>
      <c r="AX72" s="122">
        <v>6737.6622628580008</v>
      </c>
      <c r="AY72" s="122">
        <v>7659.0752446710003</v>
      </c>
      <c r="AZ72" s="122">
        <v>1161.2719463820001</v>
      </c>
      <c r="BA72" s="122">
        <v>84.176245584</v>
      </c>
      <c r="BB72" s="122">
        <v>80.111985884999996</v>
      </c>
      <c r="BC72" s="122">
        <v>64.720892971000012</v>
      </c>
      <c r="BD72" s="122">
        <v>3383.7969913239995</v>
      </c>
      <c r="BE72" s="122">
        <v>194.55235796599999</v>
      </c>
      <c r="BF72" s="53">
        <v>2356.5352830769998</v>
      </c>
    </row>
    <row r="73" spans="1:58" x14ac:dyDescent="0.25">
      <c r="A73" s="37" t="s">
        <v>200</v>
      </c>
      <c r="B73" s="59">
        <v>4661.9625539219996</v>
      </c>
      <c r="C73" s="74">
        <v>67.039853860999997</v>
      </c>
      <c r="D73" s="74">
        <v>1768.866907141</v>
      </c>
      <c r="E73" s="60">
        <v>613.41728465599999</v>
      </c>
      <c r="F73" s="61">
        <v>149.32102671600001</v>
      </c>
      <c r="G73" s="61">
        <v>74.469446336000004</v>
      </c>
      <c r="H73" s="61">
        <v>56.472940174999998</v>
      </c>
      <c r="I73" s="62">
        <v>875.18620925799996</v>
      </c>
      <c r="J73" s="74">
        <v>757.610125036</v>
      </c>
      <c r="K73" s="74">
        <v>1962.2399779540001</v>
      </c>
      <c r="L73" s="60">
        <v>755.32566253000005</v>
      </c>
      <c r="M73" s="61">
        <v>721.61692757399999</v>
      </c>
      <c r="N73" s="61">
        <v>49.836813141</v>
      </c>
      <c r="O73" s="61">
        <v>11.684056588000001</v>
      </c>
      <c r="P73" s="61">
        <v>15.578742116999999</v>
      </c>
      <c r="Q73" s="61">
        <v>13.436665076000001</v>
      </c>
      <c r="R73" s="61">
        <v>363.408892417</v>
      </c>
      <c r="S73" s="63">
        <v>31.352218511</v>
      </c>
      <c r="T73" s="162">
        <v>106.20568993000001</v>
      </c>
      <c r="U73" s="52">
        <v>4583.5822738289999</v>
      </c>
      <c r="V73" s="52">
        <v>64.755589591666663</v>
      </c>
      <c r="W73" s="52">
        <v>1702.3991838059999</v>
      </c>
      <c r="X73" s="121">
        <v>592.32667665633335</v>
      </c>
      <c r="Y73" s="121">
        <v>156.83805193600003</v>
      </c>
      <c r="Z73" s="121">
        <v>97.835329843333341</v>
      </c>
      <c r="AA73" s="121">
        <v>24.286666613999998</v>
      </c>
      <c r="AB73" s="121">
        <v>831.11245875633347</v>
      </c>
      <c r="AC73" s="52">
        <v>738.92807390066673</v>
      </c>
      <c r="AD73" s="52">
        <v>1927.2552560966667</v>
      </c>
      <c r="AE73" s="121">
        <v>750.75335202500003</v>
      </c>
      <c r="AF73" s="121">
        <v>698.98966389133329</v>
      </c>
      <c r="AG73" s="121">
        <v>54.115908921999996</v>
      </c>
      <c r="AH73" s="121">
        <v>13.687841114333333</v>
      </c>
      <c r="AI73" s="121">
        <v>23.668348867333336</v>
      </c>
      <c r="AJ73" s="121">
        <v>11.393413741000002</v>
      </c>
      <c r="AK73" s="121">
        <v>345.92906242466665</v>
      </c>
      <c r="AL73" s="121">
        <v>28.717665111000002</v>
      </c>
      <c r="AM73" s="52">
        <v>150.24417043399998</v>
      </c>
      <c r="AN73" s="53">
        <v>39967.234559691999</v>
      </c>
      <c r="AO73" s="53">
        <v>279.57082226</v>
      </c>
      <c r="AP73" s="53">
        <v>13628.369215864999</v>
      </c>
      <c r="AQ73" s="122">
        <v>7271.3513646310003</v>
      </c>
      <c r="AR73" s="122">
        <v>1031.093356673</v>
      </c>
      <c r="AS73" s="122">
        <v>505.08471206500008</v>
      </c>
      <c r="AT73" s="122">
        <v>146.644910168</v>
      </c>
      <c r="AU73" s="122">
        <v>4674.1948723280002</v>
      </c>
      <c r="AV73" s="53">
        <v>3739.6609767479999</v>
      </c>
      <c r="AW73" s="53">
        <v>19874.218021876</v>
      </c>
      <c r="AX73" s="122">
        <v>7065.0098377009999</v>
      </c>
      <c r="AY73" s="122">
        <v>7542.2922893189989</v>
      </c>
      <c r="AZ73" s="122">
        <v>1365.288962223</v>
      </c>
      <c r="BA73" s="122">
        <v>104.03302558199999</v>
      </c>
      <c r="BB73" s="122">
        <v>76.292491413999997</v>
      </c>
      <c r="BC73" s="122">
        <v>63.215388802999996</v>
      </c>
      <c r="BD73" s="122">
        <v>3350.8838510539999</v>
      </c>
      <c r="BE73" s="122">
        <v>307.20217578</v>
      </c>
      <c r="BF73" s="53">
        <v>2445.4155229430003</v>
      </c>
    </row>
    <row r="74" spans="1:58" s="106" customFormat="1" x14ac:dyDescent="0.25">
      <c r="A74" s="98" t="s">
        <v>201</v>
      </c>
      <c r="B74" s="99">
        <v>4740.0927111340006</v>
      </c>
      <c r="C74" s="100">
        <v>123.452502052</v>
      </c>
      <c r="D74" s="100">
        <v>1699.629776819</v>
      </c>
      <c r="E74" s="101">
        <v>566.59890408599995</v>
      </c>
      <c r="F74" s="102">
        <v>131.76526699799999</v>
      </c>
      <c r="G74" s="102">
        <v>75.866878788999998</v>
      </c>
      <c r="H74" s="102">
        <v>68.629991505999996</v>
      </c>
      <c r="I74" s="103">
        <v>856.76873544</v>
      </c>
      <c r="J74" s="100">
        <v>770.32745077100003</v>
      </c>
      <c r="K74" s="100">
        <v>2020.0276326780001</v>
      </c>
      <c r="L74" s="101">
        <v>788.41191562999995</v>
      </c>
      <c r="M74" s="102">
        <v>709.76134182500004</v>
      </c>
      <c r="N74" s="102">
        <v>51.538914005000002</v>
      </c>
      <c r="O74" s="102">
        <v>8.4105381749999992</v>
      </c>
      <c r="P74" s="102">
        <v>20.954255109999998</v>
      </c>
      <c r="Q74" s="102">
        <v>5.382744432</v>
      </c>
      <c r="R74" s="102">
        <v>417.49728148000003</v>
      </c>
      <c r="S74" s="104">
        <v>18.070642021000001</v>
      </c>
      <c r="T74" s="163">
        <v>126.65534881400001</v>
      </c>
      <c r="U74" s="100">
        <v>4671.8856560096656</v>
      </c>
      <c r="V74" s="100">
        <v>107.12434167333333</v>
      </c>
      <c r="W74" s="100">
        <v>1717.4562490786666</v>
      </c>
      <c r="X74" s="120">
        <v>582.28322024866657</v>
      </c>
      <c r="Y74" s="120">
        <v>142.56177503366666</v>
      </c>
      <c r="Z74" s="120">
        <v>79.385843895333338</v>
      </c>
      <c r="AA74" s="120">
        <v>51.254124517000001</v>
      </c>
      <c r="AB74" s="120">
        <v>861.971285384</v>
      </c>
      <c r="AC74" s="100">
        <v>723.51022205466654</v>
      </c>
      <c r="AD74" s="100">
        <v>1987.2464720610001</v>
      </c>
      <c r="AE74" s="120">
        <v>774.59528695300003</v>
      </c>
      <c r="AF74" s="120">
        <v>700.95807418266668</v>
      </c>
      <c r="AG74" s="120">
        <v>55.026666890999998</v>
      </c>
      <c r="AH74" s="120">
        <v>11.498884374333334</v>
      </c>
      <c r="AI74" s="120">
        <v>16.526937114999999</v>
      </c>
      <c r="AJ74" s="120">
        <v>7.9752906163333321</v>
      </c>
      <c r="AK74" s="120">
        <v>403.65566730299997</v>
      </c>
      <c r="AL74" s="120">
        <v>17.009664625666666</v>
      </c>
      <c r="AM74" s="100">
        <v>136.54837114199998</v>
      </c>
      <c r="AN74" s="100">
        <v>38461.884278419006</v>
      </c>
      <c r="AO74" s="100">
        <v>388.998475036</v>
      </c>
      <c r="AP74" s="100">
        <v>13233.639783186001</v>
      </c>
      <c r="AQ74" s="120">
        <v>7105.7818768090001</v>
      </c>
      <c r="AR74" s="120">
        <v>921.31270106600005</v>
      </c>
      <c r="AS74" s="120">
        <v>436.20571161999999</v>
      </c>
      <c r="AT74" s="120">
        <v>347.06044206900003</v>
      </c>
      <c r="AU74" s="120">
        <v>4423.2790516220002</v>
      </c>
      <c r="AV74" s="100">
        <v>3573.533680173</v>
      </c>
      <c r="AW74" s="100">
        <v>19255.873860516</v>
      </c>
      <c r="AX74" s="120">
        <v>6200.644561178</v>
      </c>
      <c r="AY74" s="120">
        <v>7287.7516188879999</v>
      </c>
      <c r="AZ74" s="120">
        <v>1425.5594859779999</v>
      </c>
      <c r="BA74" s="120">
        <v>93.994212256999987</v>
      </c>
      <c r="BB74" s="120">
        <v>80.355541212000006</v>
      </c>
      <c r="BC74" s="120">
        <v>53.369517336999998</v>
      </c>
      <c r="BD74" s="120">
        <v>3984.5639555130001</v>
      </c>
      <c r="BE74" s="120">
        <v>129.63496815299999</v>
      </c>
      <c r="BF74" s="100">
        <v>2009.8384795080001</v>
      </c>
    </row>
    <row r="75" spans="1:58" x14ac:dyDescent="0.25">
      <c r="A75" s="37" t="s">
        <v>202</v>
      </c>
      <c r="B75" s="59">
        <v>4900.1356350269998</v>
      </c>
      <c r="C75" s="74">
        <v>112.713487804</v>
      </c>
      <c r="D75" s="74">
        <v>1765.279832491</v>
      </c>
      <c r="E75" s="60">
        <v>617.38784091399998</v>
      </c>
      <c r="F75" s="61">
        <v>138.80851600599999</v>
      </c>
      <c r="G75" s="61">
        <v>80.229927110999995</v>
      </c>
      <c r="H75" s="61">
        <v>75.114514037000006</v>
      </c>
      <c r="I75" s="62">
        <v>853.73903442300002</v>
      </c>
      <c r="J75" s="74">
        <v>783.89132008399997</v>
      </c>
      <c r="K75" s="74">
        <v>2110.5563207279997</v>
      </c>
      <c r="L75" s="60">
        <v>791.91653253799996</v>
      </c>
      <c r="M75" s="61">
        <v>733.44045861500001</v>
      </c>
      <c r="N75" s="61">
        <v>81.065228431999998</v>
      </c>
      <c r="O75" s="61">
        <v>6.0187911889999999</v>
      </c>
      <c r="P75" s="61">
        <v>29.275400342000001</v>
      </c>
      <c r="Q75" s="61">
        <v>9.2448632659999994</v>
      </c>
      <c r="R75" s="61">
        <v>444.76474485699998</v>
      </c>
      <c r="S75" s="63">
        <v>14.830301489</v>
      </c>
      <c r="T75" s="162">
        <v>127.69467392</v>
      </c>
      <c r="U75" s="52">
        <v>4905.2347470120003</v>
      </c>
      <c r="V75" s="52">
        <v>126.69698412533334</v>
      </c>
      <c r="W75" s="52">
        <v>1737.51507397</v>
      </c>
      <c r="X75" s="121">
        <v>575.92565158366676</v>
      </c>
      <c r="Y75" s="121">
        <v>149.33920353433334</v>
      </c>
      <c r="Z75" s="121">
        <v>72.396237380666662</v>
      </c>
      <c r="AA75" s="121">
        <v>65.088970355666675</v>
      </c>
      <c r="AB75" s="121">
        <v>874.76501111566665</v>
      </c>
      <c r="AC75" s="52">
        <v>763.35017980633336</v>
      </c>
      <c r="AD75" s="52">
        <v>2147.3002007033328</v>
      </c>
      <c r="AE75" s="121">
        <v>815.63491482233314</v>
      </c>
      <c r="AF75" s="121">
        <v>734.1816748243333</v>
      </c>
      <c r="AG75" s="121">
        <v>90.671120458333334</v>
      </c>
      <c r="AH75" s="121">
        <v>9.7032299776666679</v>
      </c>
      <c r="AI75" s="121">
        <v>27.077375665999998</v>
      </c>
      <c r="AJ75" s="121">
        <v>8.2243868986666673</v>
      </c>
      <c r="AK75" s="121">
        <v>446.11333718199995</v>
      </c>
      <c r="AL75" s="121">
        <v>15.694160874</v>
      </c>
      <c r="AM75" s="52">
        <v>130.37230840699999</v>
      </c>
      <c r="AN75" s="53">
        <v>38974.010704572007</v>
      </c>
      <c r="AO75" s="53">
        <v>466.02536225</v>
      </c>
      <c r="AP75" s="53">
        <v>13140.940822043</v>
      </c>
      <c r="AQ75" s="122">
        <v>6751.1565949810001</v>
      </c>
      <c r="AR75" s="122">
        <v>928.04851060899989</v>
      </c>
      <c r="AS75" s="122">
        <v>393.96216231599999</v>
      </c>
      <c r="AT75" s="122">
        <v>536.03805486800002</v>
      </c>
      <c r="AU75" s="122">
        <v>4531.7354992689998</v>
      </c>
      <c r="AV75" s="53">
        <v>3571.7056564080003</v>
      </c>
      <c r="AW75" s="53">
        <v>19893.176181439001</v>
      </c>
      <c r="AX75" s="122">
        <v>6549.1466337830007</v>
      </c>
      <c r="AY75" s="122">
        <v>7489.2898570540001</v>
      </c>
      <c r="AZ75" s="122">
        <v>2137.9709326299999</v>
      </c>
      <c r="BA75" s="122">
        <v>66.939721407999997</v>
      </c>
      <c r="BB75" s="122">
        <v>129.58962128799999</v>
      </c>
      <c r="BC75" s="122">
        <v>51.987188850000003</v>
      </c>
      <c r="BD75" s="122">
        <v>3326.922658084</v>
      </c>
      <c r="BE75" s="122">
        <v>141.32956834200002</v>
      </c>
      <c r="BF75" s="53">
        <v>1902.1626824320001</v>
      </c>
    </row>
    <row r="76" spans="1:58" x14ac:dyDescent="0.25">
      <c r="A76" s="37" t="s">
        <v>203</v>
      </c>
      <c r="B76" s="59">
        <v>5080.6717421639996</v>
      </c>
      <c r="C76" s="74">
        <v>80.364023183</v>
      </c>
      <c r="D76" s="74">
        <v>1870.7062844779998</v>
      </c>
      <c r="E76" s="60">
        <v>617.69500823600004</v>
      </c>
      <c r="F76" s="61">
        <v>144.970330929</v>
      </c>
      <c r="G76" s="61">
        <v>100.32802680499999</v>
      </c>
      <c r="H76" s="61">
        <v>101.361298694</v>
      </c>
      <c r="I76" s="62">
        <v>906.35161981399995</v>
      </c>
      <c r="J76" s="74">
        <v>851.322869481</v>
      </c>
      <c r="K76" s="74">
        <v>2187.449384903</v>
      </c>
      <c r="L76" s="60">
        <v>766.48406954899997</v>
      </c>
      <c r="M76" s="61">
        <v>741.38317239499997</v>
      </c>
      <c r="N76" s="61">
        <v>79.381645109999994</v>
      </c>
      <c r="O76" s="61">
        <v>10.136129868999999</v>
      </c>
      <c r="P76" s="61">
        <v>36.490067529999997</v>
      </c>
      <c r="Q76" s="61">
        <v>12.742563263999999</v>
      </c>
      <c r="R76" s="61">
        <v>517.85650948199998</v>
      </c>
      <c r="S76" s="63">
        <v>22.975227704000002</v>
      </c>
      <c r="T76" s="162">
        <v>90.829180119</v>
      </c>
      <c r="U76" s="52">
        <v>4992.4254305329996</v>
      </c>
      <c r="V76" s="52">
        <v>100.95275274366666</v>
      </c>
      <c r="W76" s="52">
        <v>1828.4564659826665</v>
      </c>
      <c r="X76" s="121">
        <v>606.6726210810001</v>
      </c>
      <c r="Y76" s="121">
        <v>146.06941555533334</v>
      </c>
      <c r="Z76" s="121">
        <v>81.091346130666665</v>
      </c>
      <c r="AA76" s="121">
        <v>88.327253118999991</v>
      </c>
      <c r="AB76" s="121">
        <v>906.29583009666658</v>
      </c>
      <c r="AC76" s="52">
        <v>787.13872261966662</v>
      </c>
      <c r="AD76" s="52">
        <v>2181.014317902333</v>
      </c>
      <c r="AE76" s="121">
        <v>791.09192732099984</v>
      </c>
      <c r="AF76" s="121">
        <v>761.77436066233338</v>
      </c>
      <c r="AG76" s="121">
        <v>90.94478199933333</v>
      </c>
      <c r="AH76" s="121">
        <v>12.545171487999999</v>
      </c>
      <c r="AI76" s="121">
        <v>31.583861951999996</v>
      </c>
      <c r="AJ76" s="121">
        <v>9.8385738243333343</v>
      </c>
      <c r="AK76" s="121">
        <v>465.82787363066672</v>
      </c>
      <c r="AL76" s="121">
        <v>17.407767024666668</v>
      </c>
      <c r="AM76" s="52">
        <v>94.863171284666677</v>
      </c>
      <c r="AN76" s="53">
        <v>40047.524847234992</v>
      </c>
      <c r="AO76" s="53">
        <v>377.10682252300001</v>
      </c>
      <c r="AP76" s="53">
        <v>14485.994064097998</v>
      </c>
      <c r="AQ76" s="122">
        <v>7179.8873506310001</v>
      </c>
      <c r="AR76" s="122">
        <v>1085.970266801</v>
      </c>
      <c r="AS76" s="122">
        <v>400.52220169899999</v>
      </c>
      <c r="AT76" s="122">
        <v>498.504246529</v>
      </c>
      <c r="AU76" s="122">
        <v>5321.1099984379998</v>
      </c>
      <c r="AV76" s="53">
        <v>3699.9143439949994</v>
      </c>
      <c r="AW76" s="53">
        <v>19760.008552264</v>
      </c>
      <c r="AX76" s="122">
        <v>6626.736786421</v>
      </c>
      <c r="AY76" s="122">
        <v>7342.0288762789987</v>
      </c>
      <c r="AZ76" s="122">
        <v>2092.2649718829998</v>
      </c>
      <c r="BA76" s="122">
        <v>142.31470072799999</v>
      </c>
      <c r="BB76" s="122">
        <v>100.128972253</v>
      </c>
      <c r="BC76" s="122">
        <v>60.268973668000001</v>
      </c>
      <c r="BD76" s="122">
        <v>3191.4172403310004</v>
      </c>
      <c r="BE76" s="122">
        <v>204.84803070100003</v>
      </c>
      <c r="BF76" s="53">
        <v>1724.5010643549999</v>
      </c>
    </row>
    <row r="77" spans="1:58" x14ac:dyDescent="0.25">
      <c r="A77" s="37" t="s">
        <v>204</v>
      </c>
      <c r="B77" s="59">
        <v>5191.1367938819994</v>
      </c>
      <c r="C77" s="74">
        <v>53.565362595000003</v>
      </c>
      <c r="D77" s="74">
        <v>1926.0773171989999</v>
      </c>
      <c r="E77" s="60">
        <v>629.42792893499995</v>
      </c>
      <c r="F77" s="61">
        <v>163.82163708499999</v>
      </c>
      <c r="G77" s="61">
        <v>100.252400372</v>
      </c>
      <c r="H77" s="61">
        <v>107.90106610399999</v>
      </c>
      <c r="I77" s="62">
        <v>924.67428470300001</v>
      </c>
      <c r="J77" s="74">
        <v>935.90181683100002</v>
      </c>
      <c r="K77" s="74">
        <v>2185.9914045569999</v>
      </c>
      <c r="L77" s="60">
        <v>786.59782472500001</v>
      </c>
      <c r="M77" s="61">
        <v>774.76582768699996</v>
      </c>
      <c r="N77" s="61">
        <v>72.172155204999996</v>
      </c>
      <c r="O77" s="61">
        <v>12.416413293</v>
      </c>
      <c r="P77" s="61">
        <v>28.046486496</v>
      </c>
      <c r="Q77" s="61">
        <v>12.854639644000001</v>
      </c>
      <c r="R77" s="61">
        <v>480.82993437699997</v>
      </c>
      <c r="S77" s="63">
        <v>18.308123129999998</v>
      </c>
      <c r="T77" s="162">
        <v>89.600892700000003</v>
      </c>
      <c r="U77" s="52">
        <v>5218.1410682610003</v>
      </c>
      <c r="V77" s="52">
        <v>66.214639015333333</v>
      </c>
      <c r="W77" s="52">
        <v>1895.1494067120002</v>
      </c>
      <c r="X77" s="121">
        <v>629.49070697000013</v>
      </c>
      <c r="Y77" s="121">
        <v>153.98208229133331</v>
      </c>
      <c r="Z77" s="121">
        <v>94.053011959333332</v>
      </c>
      <c r="AA77" s="121">
        <v>93.938357338999992</v>
      </c>
      <c r="AB77" s="121">
        <v>923.68524815233332</v>
      </c>
      <c r="AC77" s="52">
        <v>874.96856226099999</v>
      </c>
      <c r="AD77" s="52">
        <v>2285.1758372660001</v>
      </c>
      <c r="AE77" s="121">
        <v>824.05484986200008</v>
      </c>
      <c r="AF77" s="121">
        <v>796.78248493399997</v>
      </c>
      <c r="AG77" s="121">
        <v>86.539169463333337</v>
      </c>
      <c r="AH77" s="121">
        <v>13.239181452333334</v>
      </c>
      <c r="AI77" s="121">
        <v>31.208523602</v>
      </c>
      <c r="AJ77" s="121">
        <v>15.075858517</v>
      </c>
      <c r="AK77" s="121">
        <v>497.69749399533333</v>
      </c>
      <c r="AL77" s="121">
        <v>20.578275439999999</v>
      </c>
      <c r="AM77" s="52">
        <v>96.632623006666677</v>
      </c>
      <c r="AN77" s="53">
        <v>41262.027236455004</v>
      </c>
      <c r="AO77" s="53">
        <v>346.19060468099997</v>
      </c>
      <c r="AP77" s="53">
        <v>14761.557546161001</v>
      </c>
      <c r="AQ77" s="122">
        <v>7027.4598405349998</v>
      </c>
      <c r="AR77" s="122">
        <v>1321.4466700559999</v>
      </c>
      <c r="AS77" s="122">
        <v>482.29947692100001</v>
      </c>
      <c r="AT77" s="122">
        <v>492.02993119799999</v>
      </c>
      <c r="AU77" s="122">
        <v>5438.3216274509996</v>
      </c>
      <c r="AV77" s="53">
        <v>3974.7805310880003</v>
      </c>
      <c r="AW77" s="53">
        <v>20541.970659139002</v>
      </c>
      <c r="AX77" s="122">
        <v>7251.2286870339994</v>
      </c>
      <c r="AY77" s="122">
        <v>7739.3191804190001</v>
      </c>
      <c r="AZ77" s="122">
        <v>1919.9741889659999</v>
      </c>
      <c r="BA77" s="122">
        <v>98.918901656999992</v>
      </c>
      <c r="BB77" s="122">
        <v>54.600065055000002</v>
      </c>
      <c r="BC77" s="122">
        <v>62.199638790000002</v>
      </c>
      <c r="BD77" s="122">
        <v>3194.85967377</v>
      </c>
      <c r="BE77" s="122">
        <v>220.87032344800002</v>
      </c>
      <c r="BF77" s="53">
        <v>1637.5278953860002</v>
      </c>
    </row>
    <row r="78" spans="1:58" s="106" customFormat="1" x14ac:dyDescent="0.25">
      <c r="A78" s="98" t="s">
        <v>205</v>
      </c>
      <c r="B78" s="99">
        <v>5150.1415958569996</v>
      </c>
      <c r="C78" s="100">
        <v>36.180233162</v>
      </c>
      <c r="D78" s="100">
        <v>1943.0955341039999</v>
      </c>
      <c r="E78" s="101">
        <v>634.930922829</v>
      </c>
      <c r="F78" s="102">
        <v>156.481398969</v>
      </c>
      <c r="G78" s="102">
        <v>84.070105208000001</v>
      </c>
      <c r="H78" s="102">
        <v>174.28391843</v>
      </c>
      <c r="I78" s="103">
        <v>893.32918866800003</v>
      </c>
      <c r="J78" s="100">
        <v>905.97379498099997</v>
      </c>
      <c r="K78" s="100">
        <v>2159.9783848210004</v>
      </c>
      <c r="L78" s="101">
        <v>748.27888982800005</v>
      </c>
      <c r="M78" s="102">
        <v>745.11380302800001</v>
      </c>
      <c r="N78" s="102">
        <v>78.641069071000004</v>
      </c>
      <c r="O78" s="102">
        <v>15.316785357000001</v>
      </c>
      <c r="P78" s="102">
        <v>27.548061464</v>
      </c>
      <c r="Q78" s="102">
        <v>13.761269970000001</v>
      </c>
      <c r="R78" s="102">
        <v>510.78963465099997</v>
      </c>
      <c r="S78" s="104">
        <v>20.528871452000001</v>
      </c>
      <c r="T78" s="163">
        <v>104.91364878900001</v>
      </c>
      <c r="U78" s="100">
        <v>5212.3418015363332</v>
      </c>
      <c r="V78" s="100">
        <v>44.599314681333333</v>
      </c>
      <c r="W78" s="100">
        <v>1932.3411122396667</v>
      </c>
      <c r="X78" s="120">
        <v>647.75302769033328</v>
      </c>
      <c r="Y78" s="120">
        <v>161.55831666866666</v>
      </c>
      <c r="Z78" s="120">
        <v>91.07136668599999</v>
      </c>
      <c r="AA78" s="120">
        <v>134.52564192099999</v>
      </c>
      <c r="AB78" s="120">
        <v>897.43275927366665</v>
      </c>
      <c r="AC78" s="100">
        <v>886.41045821599994</v>
      </c>
      <c r="AD78" s="100">
        <v>2236.0667985693331</v>
      </c>
      <c r="AE78" s="120">
        <v>800.42846826033337</v>
      </c>
      <c r="AF78" s="120">
        <v>769.10805158300002</v>
      </c>
      <c r="AG78" s="120">
        <v>83.39217557966667</v>
      </c>
      <c r="AH78" s="120">
        <v>14.732824947666666</v>
      </c>
      <c r="AI78" s="120">
        <v>25.993118126666669</v>
      </c>
      <c r="AJ78" s="120">
        <v>12.696724763333334</v>
      </c>
      <c r="AK78" s="120">
        <v>511.05201926266665</v>
      </c>
      <c r="AL78" s="120">
        <v>18.663416046000002</v>
      </c>
      <c r="AM78" s="100">
        <v>112.92411783</v>
      </c>
      <c r="AN78" s="100">
        <v>40542.857936617002</v>
      </c>
      <c r="AO78" s="100">
        <v>271.07021478499996</v>
      </c>
      <c r="AP78" s="100">
        <v>14285.655862119002</v>
      </c>
      <c r="AQ78" s="120">
        <v>6982.085865572999</v>
      </c>
      <c r="AR78" s="120">
        <v>1231.3214927510001</v>
      </c>
      <c r="AS78" s="120">
        <v>356.184830535</v>
      </c>
      <c r="AT78" s="120">
        <v>496.08960071500002</v>
      </c>
      <c r="AU78" s="120">
        <v>5219.9740725450001</v>
      </c>
      <c r="AV78" s="100">
        <v>4093.0793409870003</v>
      </c>
      <c r="AW78" s="100">
        <v>20086.000768111</v>
      </c>
      <c r="AX78" s="120">
        <v>6447.615997678</v>
      </c>
      <c r="AY78" s="120">
        <v>7456.4280673560006</v>
      </c>
      <c r="AZ78" s="120">
        <v>2016.894547073</v>
      </c>
      <c r="BA78" s="120">
        <v>63.646915495000002</v>
      </c>
      <c r="BB78" s="120">
        <v>74.946302622999994</v>
      </c>
      <c r="BC78" s="120">
        <v>72.811415785000008</v>
      </c>
      <c r="BD78" s="120">
        <v>3796.9630120780002</v>
      </c>
      <c r="BE78" s="120">
        <v>156.69451002300002</v>
      </c>
      <c r="BF78" s="100">
        <v>1807.0517506149999</v>
      </c>
    </row>
    <row r="79" spans="1:58" x14ac:dyDescent="0.25">
      <c r="A79" s="37" t="s">
        <v>206</v>
      </c>
      <c r="B79" s="59">
        <v>5656.337626382001</v>
      </c>
      <c r="C79" s="74">
        <v>61.068432909000002</v>
      </c>
      <c r="D79" s="74">
        <v>1960.398255373</v>
      </c>
      <c r="E79" s="60">
        <v>647.58562607600004</v>
      </c>
      <c r="F79" s="61">
        <v>156.05632571000001</v>
      </c>
      <c r="G79" s="61">
        <v>105.471613776</v>
      </c>
      <c r="H79" s="61">
        <v>182.92362074299999</v>
      </c>
      <c r="I79" s="62">
        <v>868.36106906800001</v>
      </c>
      <c r="J79" s="74">
        <v>1007.395899618</v>
      </c>
      <c r="K79" s="74">
        <v>2525.2530151260007</v>
      </c>
      <c r="L79" s="60">
        <v>894.06804304299999</v>
      </c>
      <c r="M79" s="61">
        <v>862.31507413300005</v>
      </c>
      <c r="N79" s="61">
        <v>127.627566453</v>
      </c>
      <c r="O79" s="61">
        <v>14.795292853999999</v>
      </c>
      <c r="P79" s="61">
        <v>35.162838860999997</v>
      </c>
      <c r="Q79" s="61">
        <v>8.4544530600000005</v>
      </c>
      <c r="R79" s="61">
        <v>563.23078735700005</v>
      </c>
      <c r="S79" s="63">
        <v>19.598959364999999</v>
      </c>
      <c r="T79" s="162">
        <v>102.22202335599999</v>
      </c>
      <c r="U79" s="52">
        <v>5720.6888078983329</v>
      </c>
      <c r="V79" s="52">
        <v>54.722870183999994</v>
      </c>
      <c r="W79" s="52">
        <v>2017.0942967066667</v>
      </c>
      <c r="X79" s="121">
        <v>667.56594928466666</v>
      </c>
      <c r="Y79" s="121">
        <v>160.74998363866666</v>
      </c>
      <c r="Z79" s="121">
        <v>94.701719276000006</v>
      </c>
      <c r="AA79" s="121">
        <v>195.08848208099997</v>
      </c>
      <c r="AB79" s="121">
        <v>898.98816242633336</v>
      </c>
      <c r="AC79" s="52">
        <v>1028.3364326296667</v>
      </c>
      <c r="AD79" s="52">
        <v>2497.3498189320003</v>
      </c>
      <c r="AE79" s="121">
        <v>893.74012177933344</v>
      </c>
      <c r="AF79" s="121">
        <v>848.28984979166671</v>
      </c>
      <c r="AG79" s="121">
        <v>117.69652350000001</v>
      </c>
      <c r="AH79" s="121">
        <v>10.853061713666667</v>
      </c>
      <c r="AI79" s="121">
        <v>30.258881302000002</v>
      </c>
      <c r="AJ79" s="121">
        <v>12.797716025</v>
      </c>
      <c r="AK79" s="121">
        <v>556.20617602033337</v>
      </c>
      <c r="AL79" s="121">
        <v>27.507488800000001</v>
      </c>
      <c r="AM79" s="52">
        <v>123.18538944599999</v>
      </c>
      <c r="AN79" s="53">
        <v>42980.013359592995</v>
      </c>
      <c r="AO79" s="53">
        <v>357.16724170600003</v>
      </c>
      <c r="AP79" s="53">
        <v>14392.242407414</v>
      </c>
      <c r="AQ79" s="122">
        <v>7190.5005733340004</v>
      </c>
      <c r="AR79" s="122">
        <v>1134.3841448180001</v>
      </c>
      <c r="AS79" s="122">
        <v>463.29454844399999</v>
      </c>
      <c r="AT79" s="122">
        <v>688.34734046900007</v>
      </c>
      <c r="AU79" s="122">
        <v>4915.7158003490003</v>
      </c>
      <c r="AV79" s="53">
        <v>4330.4391048879997</v>
      </c>
      <c r="AW79" s="53">
        <v>21594.072444914</v>
      </c>
      <c r="AX79" s="122">
        <v>6885.6940546099995</v>
      </c>
      <c r="AY79" s="122">
        <v>7827.2179075990007</v>
      </c>
      <c r="AZ79" s="122">
        <v>2557.097460422</v>
      </c>
      <c r="BA79" s="122">
        <v>54.801374215000003</v>
      </c>
      <c r="BB79" s="122">
        <v>96.920324292000004</v>
      </c>
      <c r="BC79" s="122">
        <v>51.966160164000001</v>
      </c>
      <c r="BD79" s="122">
        <v>3800.1761159370003</v>
      </c>
      <c r="BE79" s="122">
        <v>320.19904767499997</v>
      </c>
      <c r="BF79" s="53">
        <v>2306.0921606709999</v>
      </c>
    </row>
    <row r="80" spans="1:58" x14ac:dyDescent="0.25">
      <c r="A80" s="37" t="s">
        <v>207</v>
      </c>
      <c r="B80" s="59">
        <v>5979.0029913130002</v>
      </c>
      <c r="C80" s="74">
        <v>72.370019083000003</v>
      </c>
      <c r="D80" s="74">
        <v>1971.785512659</v>
      </c>
      <c r="E80" s="60">
        <v>697.53002282</v>
      </c>
      <c r="F80" s="61">
        <v>167.951446277</v>
      </c>
      <c r="G80" s="61">
        <v>95.492996770000005</v>
      </c>
      <c r="H80" s="61">
        <v>168.676648304</v>
      </c>
      <c r="I80" s="62">
        <v>842.13439848799999</v>
      </c>
      <c r="J80" s="74">
        <v>1075.6873923769999</v>
      </c>
      <c r="K80" s="74">
        <v>2738.236625259</v>
      </c>
      <c r="L80" s="60">
        <v>912.64909525600001</v>
      </c>
      <c r="M80" s="61">
        <v>971.82217282299996</v>
      </c>
      <c r="N80" s="61">
        <v>89.648416400000002</v>
      </c>
      <c r="O80" s="61">
        <v>5.3914910420000002</v>
      </c>
      <c r="P80" s="61">
        <v>47.175546615000002</v>
      </c>
      <c r="Q80" s="61">
        <v>10.975535335</v>
      </c>
      <c r="R80" s="61">
        <v>672.65414632199997</v>
      </c>
      <c r="S80" s="63">
        <v>27.920221466000001</v>
      </c>
      <c r="T80" s="162">
        <v>120.923441935</v>
      </c>
      <c r="U80" s="52">
        <v>6007.6837987630015</v>
      </c>
      <c r="V80" s="52">
        <v>73.078928664333333</v>
      </c>
      <c r="W80" s="52">
        <v>1985.3067383950001</v>
      </c>
      <c r="X80" s="121">
        <v>677.75248212633335</v>
      </c>
      <c r="Y80" s="121">
        <v>167.86713383133335</v>
      </c>
      <c r="Z80" s="121">
        <v>91.460056721000001</v>
      </c>
      <c r="AA80" s="121">
        <v>187.63307734900002</v>
      </c>
      <c r="AB80" s="121">
        <v>860.59398836733328</v>
      </c>
      <c r="AC80" s="52">
        <v>1027.0684952483332</v>
      </c>
      <c r="AD80" s="52">
        <v>2784.2400741473334</v>
      </c>
      <c r="AE80" s="121">
        <v>939.25410701733335</v>
      </c>
      <c r="AF80" s="121">
        <v>950.48641839100003</v>
      </c>
      <c r="AG80" s="121">
        <v>106.39208519866668</v>
      </c>
      <c r="AH80" s="121">
        <v>10.302317926999999</v>
      </c>
      <c r="AI80" s="121">
        <v>39.399584938333334</v>
      </c>
      <c r="AJ80" s="121">
        <v>9.5601969263333331</v>
      </c>
      <c r="AK80" s="121">
        <v>705.38928696199991</v>
      </c>
      <c r="AL80" s="121">
        <v>23.456076786666671</v>
      </c>
      <c r="AM80" s="52">
        <v>137.98956230799999</v>
      </c>
      <c r="AN80" s="53">
        <v>47331.772231723007</v>
      </c>
      <c r="AO80" s="53">
        <v>442.21967530200004</v>
      </c>
      <c r="AP80" s="53">
        <v>14405.840183052998</v>
      </c>
      <c r="AQ80" s="122">
        <v>7536.3785778760002</v>
      </c>
      <c r="AR80" s="122">
        <v>1287.353368502</v>
      </c>
      <c r="AS80" s="122">
        <v>349.57093041399997</v>
      </c>
      <c r="AT80" s="122">
        <v>561.60330889299996</v>
      </c>
      <c r="AU80" s="122">
        <v>4670.9339973679998</v>
      </c>
      <c r="AV80" s="53">
        <v>4826.4662606029997</v>
      </c>
      <c r="AW80" s="53">
        <v>25011.882386436002</v>
      </c>
      <c r="AX80" s="122">
        <v>8058.4774747699994</v>
      </c>
      <c r="AY80" s="122">
        <v>8597.6899767819996</v>
      </c>
      <c r="AZ80" s="122">
        <v>2500.8566811420001</v>
      </c>
      <c r="BA80" s="122">
        <v>78.092255577999993</v>
      </c>
      <c r="BB80" s="122">
        <v>99.957001063999996</v>
      </c>
      <c r="BC80" s="122">
        <v>41.286817913</v>
      </c>
      <c r="BD80" s="122">
        <v>5338.3575623119996</v>
      </c>
      <c r="BE80" s="122">
        <v>297.16461687499998</v>
      </c>
      <c r="BF80" s="53">
        <v>2645.3637263290002</v>
      </c>
    </row>
    <row r="81" spans="1:58" x14ac:dyDescent="0.25">
      <c r="A81" s="37" t="s">
        <v>208</v>
      </c>
      <c r="B81" s="59">
        <v>6302.0895544809991</v>
      </c>
      <c r="C81" s="74">
        <v>78.059751825000006</v>
      </c>
      <c r="D81" s="74">
        <v>2009.453335182</v>
      </c>
      <c r="E81" s="60">
        <v>686.775631105</v>
      </c>
      <c r="F81" s="61">
        <v>161.391282273</v>
      </c>
      <c r="G81" s="61">
        <v>109.43167884899999</v>
      </c>
      <c r="H81" s="61">
        <v>156.56840806299999</v>
      </c>
      <c r="I81" s="62">
        <v>895.28633489200001</v>
      </c>
      <c r="J81" s="74">
        <v>1276.356702329</v>
      </c>
      <c r="K81" s="74">
        <v>2844.7460886889994</v>
      </c>
      <c r="L81" s="60">
        <v>935.553070693</v>
      </c>
      <c r="M81" s="61">
        <v>1106.674097801</v>
      </c>
      <c r="N81" s="61">
        <v>89.393992643000004</v>
      </c>
      <c r="O81" s="61">
        <v>7.2052625600000004</v>
      </c>
      <c r="P81" s="61">
        <v>42.452628056999998</v>
      </c>
      <c r="Q81" s="61">
        <v>10.710525427</v>
      </c>
      <c r="R81" s="61">
        <v>629.19335556800002</v>
      </c>
      <c r="S81" s="63">
        <v>23.563155940000001</v>
      </c>
      <c r="T81" s="162">
        <v>93.473676456000007</v>
      </c>
      <c r="U81" s="52">
        <v>6150.7106726173333</v>
      </c>
      <c r="V81" s="52">
        <v>84.596461087000009</v>
      </c>
      <c r="W81" s="52">
        <v>1964.5361699776668</v>
      </c>
      <c r="X81" s="121">
        <v>678.72193188299991</v>
      </c>
      <c r="Y81" s="121">
        <v>170.19671440266666</v>
      </c>
      <c r="Z81" s="121">
        <v>92.329382336666683</v>
      </c>
      <c r="AA81" s="121">
        <v>141.36179557733334</v>
      </c>
      <c r="AB81" s="121">
        <v>881.92634577799993</v>
      </c>
      <c r="AC81" s="52">
        <v>1129.253351069</v>
      </c>
      <c r="AD81" s="52">
        <v>2845.8733645283337</v>
      </c>
      <c r="AE81" s="121">
        <v>951.82988402933336</v>
      </c>
      <c r="AF81" s="121">
        <v>1060.3573019906669</v>
      </c>
      <c r="AG81" s="121">
        <v>107.64161170333334</v>
      </c>
      <c r="AH81" s="121">
        <v>6.4377982606666668</v>
      </c>
      <c r="AI81" s="121">
        <v>41.392923662999998</v>
      </c>
      <c r="AJ81" s="121">
        <v>9.0606058626666677</v>
      </c>
      <c r="AK81" s="121">
        <v>637.54219577499998</v>
      </c>
      <c r="AL81" s="121">
        <v>31.611043243666668</v>
      </c>
      <c r="AM81" s="52">
        <v>126.45132595533333</v>
      </c>
      <c r="AN81" s="53">
        <v>45155.564122486998</v>
      </c>
      <c r="AO81" s="53">
        <v>434.71796013200003</v>
      </c>
      <c r="AP81" s="53">
        <v>14073.269384382</v>
      </c>
      <c r="AQ81" s="122">
        <v>7501.6431657550002</v>
      </c>
      <c r="AR81" s="122">
        <v>1269.1138816489999</v>
      </c>
      <c r="AS81" s="122">
        <v>315.06531407700004</v>
      </c>
      <c r="AT81" s="122">
        <v>495.60675581800001</v>
      </c>
      <c r="AU81" s="122">
        <v>4491.8402670830001</v>
      </c>
      <c r="AV81" s="53">
        <v>5171.7179734700003</v>
      </c>
      <c r="AW81" s="53">
        <v>23265.609597527997</v>
      </c>
      <c r="AX81" s="122">
        <v>7877.641634913999</v>
      </c>
      <c r="AY81" s="122">
        <v>8447.9294524880006</v>
      </c>
      <c r="AZ81" s="122">
        <v>2425.9369257140002</v>
      </c>
      <c r="BA81" s="122">
        <v>39.513880905000001</v>
      </c>
      <c r="BB81" s="122">
        <v>106.09114517999998</v>
      </c>
      <c r="BC81" s="122">
        <v>40.173567054999999</v>
      </c>
      <c r="BD81" s="122">
        <v>3937.9467845729996</v>
      </c>
      <c r="BE81" s="122">
        <v>390.37620669899997</v>
      </c>
      <c r="BF81" s="53">
        <v>2210.2492069749997</v>
      </c>
    </row>
    <row r="82" spans="1:58" s="106" customFormat="1" x14ac:dyDescent="0.25">
      <c r="A82" s="98" t="s">
        <v>209</v>
      </c>
      <c r="B82" s="99">
        <v>6306.4042659570005</v>
      </c>
      <c r="C82" s="100">
        <v>80.864450011000002</v>
      </c>
      <c r="D82" s="100">
        <v>2134.4275442419998</v>
      </c>
      <c r="E82" s="101">
        <v>680.53130189900003</v>
      </c>
      <c r="F82" s="102">
        <v>185.35010142199999</v>
      </c>
      <c r="G82" s="102">
        <v>94.081697362</v>
      </c>
      <c r="H82" s="102">
        <v>165.89849142899999</v>
      </c>
      <c r="I82" s="103">
        <v>1008.56595213</v>
      </c>
      <c r="J82" s="100">
        <v>1221.510368273</v>
      </c>
      <c r="K82" s="100">
        <v>2780.10909773</v>
      </c>
      <c r="L82" s="101">
        <v>930.340816324</v>
      </c>
      <c r="M82" s="102">
        <v>991.01937043400005</v>
      </c>
      <c r="N82" s="102">
        <v>89.006370025999999</v>
      </c>
      <c r="O82" s="102">
        <v>15.781527026999999</v>
      </c>
      <c r="P82" s="102">
        <v>39.453817567000002</v>
      </c>
      <c r="Q82" s="102">
        <v>12.702204679999999</v>
      </c>
      <c r="R82" s="102">
        <v>662.92854704499996</v>
      </c>
      <c r="S82" s="104">
        <v>38.876444626999998</v>
      </c>
      <c r="T82" s="163">
        <v>89.492805700999995</v>
      </c>
      <c r="U82" s="100">
        <v>6332.9204073983319</v>
      </c>
      <c r="V82" s="100">
        <v>81.566677878000007</v>
      </c>
      <c r="W82" s="100">
        <v>2087.8042291923334</v>
      </c>
      <c r="X82" s="120">
        <v>704.16267612666672</v>
      </c>
      <c r="Y82" s="120">
        <v>188.74371013866667</v>
      </c>
      <c r="Z82" s="120">
        <v>94.157106791666664</v>
      </c>
      <c r="AA82" s="120">
        <v>156.461760908</v>
      </c>
      <c r="AB82" s="120">
        <v>944.27897522733338</v>
      </c>
      <c r="AC82" s="100">
        <v>1185.3769951903334</v>
      </c>
      <c r="AD82" s="100">
        <v>2876.4193493236662</v>
      </c>
      <c r="AE82" s="120">
        <v>971.90694062233342</v>
      </c>
      <c r="AF82" s="120">
        <v>1076.5163260953334</v>
      </c>
      <c r="AG82" s="120">
        <v>94.708128333999994</v>
      </c>
      <c r="AH82" s="120">
        <v>17.724133937666664</v>
      </c>
      <c r="AI82" s="120">
        <v>38.909042233333338</v>
      </c>
      <c r="AJ82" s="120">
        <v>10.928871859333334</v>
      </c>
      <c r="AK82" s="120">
        <v>635.25244682766663</v>
      </c>
      <c r="AL82" s="120">
        <v>30.473459414000001</v>
      </c>
      <c r="AM82" s="100">
        <v>101.75315581400001</v>
      </c>
      <c r="AN82" s="100">
        <v>46221.978973549005</v>
      </c>
      <c r="AO82" s="100">
        <v>509.86711428399997</v>
      </c>
      <c r="AP82" s="100">
        <v>15171.825545746</v>
      </c>
      <c r="AQ82" s="120">
        <v>7943.6252416839998</v>
      </c>
      <c r="AR82" s="120">
        <v>1520.6174006870001</v>
      </c>
      <c r="AS82" s="120">
        <v>353.31198846699999</v>
      </c>
      <c r="AT82" s="120">
        <v>464.52476428400007</v>
      </c>
      <c r="AU82" s="120">
        <v>4889.7461506239997</v>
      </c>
      <c r="AV82" s="100">
        <v>5467.1122520429999</v>
      </c>
      <c r="AW82" s="100">
        <v>23025.804005779999</v>
      </c>
      <c r="AX82" s="120">
        <v>7712.1618312139999</v>
      </c>
      <c r="AY82" s="120">
        <v>8846.4953623239999</v>
      </c>
      <c r="AZ82" s="120">
        <v>2122.1851769309997</v>
      </c>
      <c r="BA82" s="120">
        <v>106.33511026400001</v>
      </c>
      <c r="BB82" s="120">
        <v>97.745656270000012</v>
      </c>
      <c r="BC82" s="120">
        <v>24.047036598999995</v>
      </c>
      <c r="BD82" s="120">
        <v>3760.2769248799996</v>
      </c>
      <c r="BE82" s="120">
        <v>356.55690729800006</v>
      </c>
      <c r="BF82" s="100">
        <v>2047.370055696</v>
      </c>
    </row>
    <row r="83" spans="1:58" x14ac:dyDescent="0.25">
      <c r="A83" s="37" t="s">
        <v>210</v>
      </c>
      <c r="B83" s="59">
        <v>6350.6237652479995</v>
      </c>
      <c r="C83" s="74">
        <v>92.780556374</v>
      </c>
      <c r="D83" s="74">
        <v>2035.5926908320002</v>
      </c>
      <c r="E83" s="60">
        <v>669.81339640700003</v>
      </c>
      <c r="F83" s="61">
        <v>198.417409453</v>
      </c>
      <c r="G83" s="61">
        <v>112.789305751</v>
      </c>
      <c r="H83" s="61">
        <v>160.553749837</v>
      </c>
      <c r="I83" s="62">
        <v>894.01882938400001</v>
      </c>
      <c r="J83" s="74">
        <v>1268.3764378430001</v>
      </c>
      <c r="K83" s="74">
        <v>2846.9024941729999</v>
      </c>
      <c r="L83" s="60">
        <v>1012.6016685229999</v>
      </c>
      <c r="M83" s="61">
        <v>1023.382883302</v>
      </c>
      <c r="N83" s="61">
        <v>61.270560218999996</v>
      </c>
      <c r="O83" s="61">
        <v>32.958812991999999</v>
      </c>
      <c r="P83" s="61">
        <v>42.78863441</v>
      </c>
      <c r="Q83" s="61">
        <v>12.913686962</v>
      </c>
      <c r="R83" s="61">
        <v>646.91611122500001</v>
      </c>
      <c r="S83" s="63">
        <v>14.07013654</v>
      </c>
      <c r="T83" s="162">
        <v>106.971586026</v>
      </c>
      <c r="U83" s="52">
        <v>6392.5657576423328</v>
      </c>
      <c r="V83" s="52">
        <v>90.20205322533333</v>
      </c>
      <c r="W83" s="52">
        <v>2077.1171801826667</v>
      </c>
      <c r="X83" s="121">
        <v>691.6845355923333</v>
      </c>
      <c r="Y83" s="121">
        <v>203.75604879566671</v>
      </c>
      <c r="Z83" s="121">
        <v>97.674143133333345</v>
      </c>
      <c r="AA83" s="121">
        <v>147.62991625466665</v>
      </c>
      <c r="AB83" s="121">
        <v>936.37253640666677</v>
      </c>
      <c r="AC83" s="52">
        <v>1247.9924228299999</v>
      </c>
      <c r="AD83" s="52">
        <v>2858.9749164040004</v>
      </c>
      <c r="AE83" s="121">
        <v>980.7179967466667</v>
      </c>
      <c r="AF83" s="121">
        <v>1035.6864014413334</v>
      </c>
      <c r="AG83" s="121">
        <v>88.956661897333333</v>
      </c>
      <c r="AH83" s="121">
        <v>24.862586023000002</v>
      </c>
      <c r="AI83" s="121">
        <v>36.374115767666666</v>
      </c>
      <c r="AJ83" s="121">
        <v>10.647348133666666</v>
      </c>
      <c r="AK83" s="121">
        <v>659.13746777300003</v>
      </c>
      <c r="AL83" s="121">
        <v>22.592338621333329</v>
      </c>
      <c r="AM83" s="52">
        <v>118.27918500033336</v>
      </c>
      <c r="AN83" s="53">
        <v>45960.658775363998</v>
      </c>
      <c r="AO83" s="53">
        <v>528.50563893000003</v>
      </c>
      <c r="AP83" s="53">
        <v>14477.156895135002</v>
      </c>
      <c r="AQ83" s="122">
        <v>7491.2637059850003</v>
      </c>
      <c r="AR83" s="122">
        <v>1638.69337195</v>
      </c>
      <c r="AS83" s="122">
        <v>344.50543718500001</v>
      </c>
      <c r="AT83" s="122">
        <v>583.620688965</v>
      </c>
      <c r="AU83" s="122">
        <v>4419.07369105</v>
      </c>
      <c r="AV83" s="53">
        <v>5393.4484391639999</v>
      </c>
      <c r="AW83" s="53">
        <v>23338.826834476</v>
      </c>
      <c r="AX83" s="122">
        <v>7486.5098685739995</v>
      </c>
      <c r="AY83" s="122">
        <v>9138.1004034229991</v>
      </c>
      <c r="AZ83" s="122">
        <v>2144.754025789</v>
      </c>
      <c r="BA83" s="122">
        <v>66.554130220999994</v>
      </c>
      <c r="BB83" s="122">
        <v>131.78776377700001</v>
      </c>
      <c r="BC83" s="122">
        <v>98.079422394000005</v>
      </c>
      <c r="BD83" s="122">
        <v>4016.8561983730001</v>
      </c>
      <c r="BE83" s="122">
        <v>256.185021925</v>
      </c>
      <c r="BF83" s="53">
        <v>2222.7209676590001</v>
      </c>
    </row>
    <row r="84" spans="1:58" x14ac:dyDescent="0.25">
      <c r="A84" s="37" t="s">
        <v>211</v>
      </c>
      <c r="B84" s="59">
        <v>6180.4461760240001</v>
      </c>
      <c r="C84" s="74">
        <v>109.547898886</v>
      </c>
      <c r="D84" s="74">
        <v>1989.2073551520002</v>
      </c>
      <c r="E84" s="60">
        <v>658.88184081999998</v>
      </c>
      <c r="F84" s="61">
        <v>187.96172803300001</v>
      </c>
      <c r="G84" s="61">
        <v>95.873756220999994</v>
      </c>
      <c r="H84" s="61">
        <v>132.85093591099999</v>
      </c>
      <c r="I84" s="62">
        <v>913.63909416700005</v>
      </c>
      <c r="J84" s="74">
        <v>1163.2216888180001</v>
      </c>
      <c r="K84" s="74">
        <v>2803.4467778339999</v>
      </c>
      <c r="L84" s="60">
        <v>992.552517094</v>
      </c>
      <c r="M84" s="61">
        <v>995.42315347399995</v>
      </c>
      <c r="N84" s="61">
        <v>59.848305549999999</v>
      </c>
      <c r="O84" s="61">
        <v>31.631175216999999</v>
      </c>
      <c r="P84" s="61">
        <v>31.05606294</v>
      </c>
      <c r="Q84" s="61">
        <v>20.320633776000001</v>
      </c>
      <c r="R84" s="61">
        <v>649.22703053199996</v>
      </c>
      <c r="S84" s="63">
        <v>23.387899251</v>
      </c>
      <c r="T84" s="162">
        <v>115.022455334</v>
      </c>
      <c r="U84" s="52">
        <v>6326.5213220730002</v>
      </c>
      <c r="V84" s="52">
        <v>102.77443040333334</v>
      </c>
      <c r="W84" s="52">
        <v>2047.0180373403334</v>
      </c>
      <c r="X84" s="121">
        <v>681.86116758499998</v>
      </c>
      <c r="Y84" s="121">
        <v>200.73860058033333</v>
      </c>
      <c r="Z84" s="121">
        <v>99.772897198999999</v>
      </c>
      <c r="AA84" s="121">
        <v>150.17222875766666</v>
      </c>
      <c r="AB84" s="121">
        <v>914.47314321833335</v>
      </c>
      <c r="AC84" s="52">
        <v>1178.0022376659999</v>
      </c>
      <c r="AD84" s="52">
        <v>2876.5386747143339</v>
      </c>
      <c r="AE84" s="121">
        <v>985.28758405933331</v>
      </c>
      <c r="AF84" s="121">
        <v>1040.2814745476667</v>
      </c>
      <c r="AG84" s="121">
        <v>85.694487350333347</v>
      </c>
      <c r="AH84" s="121">
        <v>31.165180592666669</v>
      </c>
      <c r="AI84" s="121">
        <v>36.091928275666668</v>
      </c>
      <c r="AJ84" s="121">
        <v>19.414930627333334</v>
      </c>
      <c r="AK84" s="121">
        <v>654.67676461366659</v>
      </c>
      <c r="AL84" s="121">
        <v>23.926324647666672</v>
      </c>
      <c r="AM84" s="52">
        <v>122.18794194900001</v>
      </c>
      <c r="AN84" s="53">
        <v>43994.802736279002</v>
      </c>
      <c r="AO84" s="53">
        <v>592.64048654299995</v>
      </c>
      <c r="AP84" s="53">
        <v>13571.832672166</v>
      </c>
      <c r="AQ84" s="122">
        <v>6997.4455020059995</v>
      </c>
      <c r="AR84" s="122">
        <v>1590.8964377570001</v>
      </c>
      <c r="AS84" s="122">
        <v>310.01018823700002</v>
      </c>
      <c r="AT84" s="122">
        <v>495.06928162999998</v>
      </c>
      <c r="AU84" s="122">
        <v>4178.4112625359994</v>
      </c>
      <c r="AV84" s="53">
        <v>5198.1748281660002</v>
      </c>
      <c r="AW84" s="53">
        <v>22544.438690103998</v>
      </c>
      <c r="AX84" s="122">
        <v>7511.4716567470005</v>
      </c>
      <c r="AY84" s="122">
        <v>8690.0776313679999</v>
      </c>
      <c r="AZ84" s="122">
        <v>2045.3476975869999</v>
      </c>
      <c r="BA84" s="122">
        <v>75.267289312999992</v>
      </c>
      <c r="BB84" s="122">
        <v>69.318180143000006</v>
      </c>
      <c r="BC84" s="122">
        <v>76.492917473000006</v>
      </c>
      <c r="BD84" s="122">
        <v>3761.4275905130003</v>
      </c>
      <c r="BE84" s="122">
        <v>315.03572696000003</v>
      </c>
      <c r="BF84" s="53">
        <v>2087.7160592999999</v>
      </c>
    </row>
    <row r="85" spans="1:58" x14ac:dyDescent="0.25">
      <c r="A85" s="37" t="s">
        <v>212</v>
      </c>
      <c r="B85" s="59">
        <v>6207.3843777450002</v>
      </c>
      <c r="C85" s="74">
        <v>118.877037644</v>
      </c>
      <c r="D85" s="74">
        <v>2017.860680364</v>
      </c>
      <c r="E85" s="60">
        <v>688.64808365199997</v>
      </c>
      <c r="F85" s="61">
        <v>216.378166787</v>
      </c>
      <c r="G85" s="61">
        <v>97.059526058000003</v>
      </c>
      <c r="H85" s="61">
        <v>115.60347031000001</v>
      </c>
      <c r="I85" s="62">
        <v>900.171433557</v>
      </c>
      <c r="J85" s="74">
        <v>1178.5586689930001</v>
      </c>
      <c r="K85" s="74">
        <v>2807.4427379070003</v>
      </c>
      <c r="L85" s="60">
        <v>887.56306739800004</v>
      </c>
      <c r="M85" s="61">
        <v>957.03793112400001</v>
      </c>
      <c r="N85" s="61">
        <v>66.277429441999999</v>
      </c>
      <c r="O85" s="61">
        <v>34.485103008000003</v>
      </c>
      <c r="P85" s="61">
        <v>27.823208107999999</v>
      </c>
      <c r="Q85" s="61">
        <v>13.911604054</v>
      </c>
      <c r="R85" s="61">
        <v>796.83182453999996</v>
      </c>
      <c r="S85" s="63">
        <v>23.512570233000002</v>
      </c>
      <c r="T85" s="162">
        <v>84.645252837000001</v>
      </c>
      <c r="U85" s="52">
        <v>6126.5303396253339</v>
      </c>
      <c r="V85" s="52">
        <v>114.51908341633333</v>
      </c>
      <c r="W85" s="52">
        <v>1966.5371334986667</v>
      </c>
      <c r="X85" s="121">
        <v>679.83626755166654</v>
      </c>
      <c r="Y85" s="121">
        <v>205.62577917299998</v>
      </c>
      <c r="Z85" s="121">
        <v>84.347993244333338</v>
      </c>
      <c r="AA85" s="121">
        <v>108.60588652600001</v>
      </c>
      <c r="AB85" s="121">
        <v>888.12120700366665</v>
      </c>
      <c r="AC85" s="52">
        <v>1090.020007455</v>
      </c>
      <c r="AD85" s="52">
        <v>2844.4711738126666</v>
      </c>
      <c r="AE85" s="121">
        <v>953.75634562033338</v>
      </c>
      <c r="AF85" s="121">
        <v>965.27400699433338</v>
      </c>
      <c r="AG85" s="121">
        <v>70.819299206333341</v>
      </c>
      <c r="AH85" s="121">
        <v>33.484443310333333</v>
      </c>
      <c r="AI85" s="121">
        <v>32.415129991999997</v>
      </c>
      <c r="AJ85" s="121">
        <v>19.359456704333336</v>
      </c>
      <c r="AK85" s="121">
        <v>740.56376408999995</v>
      </c>
      <c r="AL85" s="121">
        <v>28.798727894999999</v>
      </c>
      <c r="AM85" s="52">
        <v>110.98294144266667</v>
      </c>
      <c r="AN85" s="53">
        <v>43767.892380003002</v>
      </c>
      <c r="AO85" s="53">
        <v>584.603127793</v>
      </c>
      <c r="AP85" s="53">
        <v>13281.803543889002</v>
      </c>
      <c r="AQ85" s="122">
        <v>6706.5737383060005</v>
      </c>
      <c r="AR85" s="122">
        <v>1581.0114936800001</v>
      </c>
      <c r="AS85" s="122">
        <v>269.462254981</v>
      </c>
      <c r="AT85" s="122">
        <v>466.15377444900003</v>
      </c>
      <c r="AU85" s="122">
        <v>4258.6022824729998</v>
      </c>
      <c r="AV85" s="53">
        <v>4807.858105409</v>
      </c>
      <c r="AW85" s="53">
        <v>23137.303850266006</v>
      </c>
      <c r="AX85" s="122">
        <v>7504.2070267540003</v>
      </c>
      <c r="AY85" s="122">
        <v>8689.4201018490003</v>
      </c>
      <c r="AZ85" s="122">
        <v>1835.6537907950001</v>
      </c>
      <c r="BA85" s="122">
        <v>72.933555609999999</v>
      </c>
      <c r="BB85" s="122">
        <v>104.99396589200001</v>
      </c>
      <c r="BC85" s="122">
        <v>51.874593305000005</v>
      </c>
      <c r="BD85" s="122">
        <v>4494.4111529670008</v>
      </c>
      <c r="BE85" s="122">
        <v>383.80966309400003</v>
      </c>
      <c r="BF85" s="53">
        <v>1956.3237526460002</v>
      </c>
    </row>
    <row r="86" spans="1:58" s="106" customFormat="1" x14ac:dyDescent="0.25">
      <c r="A86" s="98" t="s">
        <v>213</v>
      </c>
      <c r="B86" s="99">
        <v>6187.0586644339992</v>
      </c>
      <c r="C86" s="100">
        <v>135.17379024600001</v>
      </c>
      <c r="D86" s="100">
        <v>1891.3605616730001</v>
      </c>
      <c r="E86" s="101">
        <v>703.406541081</v>
      </c>
      <c r="F86" s="102">
        <v>198.096885808</v>
      </c>
      <c r="G86" s="102">
        <v>101.07504648699999</v>
      </c>
      <c r="H86" s="102">
        <v>97.184008446000007</v>
      </c>
      <c r="I86" s="103">
        <v>791.59807985099997</v>
      </c>
      <c r="J86" s="100">
        <v>1186.5125868170001</v>
      </c>
      <c r="K86" s="100">
        <v>2872.6106596859995</v>
      </c>
      <c r="L86" s="101">
        <v>919.27891795000005</v>
      </c>
      <c r="M86" s="102">
        <v>1039.273119687</v>
      </c>
      <c r="N86" s="102">
        <v>66.678519460000004</v>
      </c>
      <c r="O86" s="102">
        <v>40.445415744000002</v>
      </c>
      <c r="P86" s="102">
        <v>46.004264353000003</v>
      </c>
      <c r="Q86" s="102">
        <v>17.443283567000002</v>
      </c>
      <c r="R86" s="102">
        <v>719.71826900899998</v>
      </c>
      <c r="S86" s="104">
        <v>23.768869916</v>
      </c>
      <c r="T86" s="163">
        <v>101.401066012</v>
      </c>
      <c r="U86" s="100">
        <v>6356.8518325826662</v>
      </c>
      <c r="V86" s="100">
        <v>116.97334736433334</v>
      </c>
      <c r="W86" s="100">
        <v>2012.1036941060001</v>
      </c>
      <c r="X86" s="120">
        <v>700.6818160933334</v>
      </c>
      <c r="Y86" s="120">
        <v>207.79458602366665</v>
      </c>
      <c r="Z86" s="120">
        <v>100.52666894166667</v>
      </c>
      <c r="AA86" s="120">
        <v>104.13029860333334</v>
      </c>
      <c r="AB86" s="120">
        <v>898.97032444399986</v>
      </c>
      <c r="AC86" s="100">
        <v>1152.6710046539999</v>
      </c>
      <c r="AD86" s="100">
        <v>2968.6840119843332</v>
      </c>
      <c r="AE86" s="120">
        <v>956.47927965100007</v>
      </c>
      <c r="AF86" s="120">
        <v>1019.1022570326668</v>
      </c>
      <c r="AG86" s="120">
        <v>83.130892845666679</v>
      </c>
      <c r="AH86" s="120">
        <v>38.753635881666668</v>
      </c>
      <c r="AI86" s="120">
        <v>36.78292874266667</v>
      </c>
      <c r="AJ86" s="120">
        <v>19.241719222</v>
      </c>
      <c r="AK86" s="120">
        <v>790.34062441933338</v>
      </c>
      <c r="AL86" s="120">
        <v>24.852674189333332</v>
      </c>
      <c r="AM86" s="100">
        <v>106.41977447400001</v>
      </c>
      <c r="AN86" s="100">
        <v>44273.988111936</v>
      </c>
      <c r="AO86" s="100">
        <v>703.288975478</v>
      </c>
      <c r="AP86" s="100">
        <v>13497.541765157001</v>
      </c>
      <c r="AQ86" s="120">
        <v>7121.5208298179996</v>
      </c>
      <c r="AR86" s="120">
        <v>1452.347701641</v>
      </c>
      <c r="AS86" s="120">
        <v>298.635214437</v>
      </c>
      <c r="AT86" s="120">
        <v>424.54944415600005</v>
      </c>
      <c r="AU86" s="120">
        <v>4200.4885751050006</v>
      </c>
      <c r="AV86" s="100">
        <v>4817.1581467850001</v>
      </c>
      <c r="AW86" s="100">
        <v>23487.207308299996</v>
      </c>
      <c r="AX86" s="120">
        <v>7672.4645020840007</v>
      </c>
      <c r="AY86" s="120">
        <v>8829.6503810940012</v>
      </c>
      <c r="AZ86" s="120">
        <v>1975.157602235</v>
      </c>
      <c r="BA86" s="120">
        <v>73.298117074999993</v>
      </c>
      <c r="BB86" s="120">
        <v>83.502418885999987</v>
      </c>
      <c r="BC86" s="120">
        <v>79.990001501999998</v>
      </c>
      <c r="BD86" s="120">
        <v>4536.3950011819998</v>
      </c>
      <c r="BE86" s="120">
        <v>236.74928424199999</v>
      </c>
      <c r="BF86" s="100">
        <v>1768.7919162160001</v>
      </c>
    </row>
    <row r="87" spans="1:58" x14ac:dyDescent="0.25">
      <c r="A87" s="37" t="s">
        <v>214</v>
      </c>
      <c r="B87" s="59">
        <v>6395.4884926180002</v>
      </c>
      <c r="C87" s="74">
        <v>117.739210668</v>
      </c>
      <c r="D87" s="74">
        <v>8.6538811751581104</v>
      </c>
      <c r="E87" s="60">
        <v>703.07515513199996</v>
      </c>
      <c r="F87" s="61">
        <v>197.280311377</v>
      </c>
      <c r="G87" s="61">
        <v>98.925399737999996</v>
      </c>
      <c r="H87" s="61">
        <v>128.831720244</v>
      </c>
      <c r="I87" s="62">
        <v>898.34143219800001</v>
      </c>
      <c r="J87" s="74">
        <v>1184.9317070530001</v>
      </c>
      <c r="K87" s="74">
        <v>2970.028195249</v>
      </c>
      <c r="L87" s="60">
        <v>924.22729712</v>
      </c>
      <c r="M87" s="61">
        <v>1044.8514966180001</v>
      </c>
      <c r="N87" s="61">
        <v>90.539256558000005</v>
      </c>
      <c r="O87" s="61">
        <v>46.148675908000001</v>
      </c>
      <c r="P87" s="61">
        <v>38.457229924000004</v>
      </c>
      <c r="Q87" s="61">
        <v>12.690885874999999</v>
      </c>
      <c r="R87" s="61">
        <v>787.73158149599999</v>
      </c>
      <c r="S87" s="63">
        <v>25.381771749999999</v>
      </c>
      <c r="T87" s="162">
        <v>96.335360958999999</v>
      </c>
      <c r="U87" s="52">
        <v>6508.5395213986676</v>
      </c>
      <c r="V87" s="52">
        <v>135.88698296666666</v>
      </c>
      <c r="W87" s="52">
        <v>1971.4804886740001</v>
      </c>
      <c r="X87" s="121">
        <v>693.24082739733331</v>
      </c>
      <c r="Y87" s="121">
        <v>210.72267972666668</v>
      </c>
      <c r="Z87" s="121">
        <v>96.070594006666667</v>
      </c>
      <c r="AA87" s="121">
        <v>112.30949998166666</v>
      </c>
      <c r="AB87" s="121">
        <v>859.13688756166664</v>
      </c>
      <c r="AC87" s="52">
        <v>1187.9545299880001</v>
      </c>
      <c r="AD87" s="52">
        <v>3101.2845479833341</v>
      </c>
      <c r="AE87" s="121">
        <v>996.35177168666667</v>
      </c>
      <c r="AF87" s="121">
        <v>1096.8404314496668</v>
      </c>
      <c r="AG87" s="121">
        <v>107.65284925266667</v>
      </c>
      <c r="AH87" s="121">
        <v>42.970954018333337</v>
      </c>
      <c r="AI87" s="121">
        <v>37.238994781999999</v>
      </c>
      <c r="AJ87" s="121">
        <v>14.096075387333334</v>
      </c>
      <c r="AK87" s="121">
        <v>780.62420412966674</v>
      </c>
      <c r="AL87" s="121">
        <v>25.509267277000003</v>
      </c>
      <c r="AM87" s="52">
        <v>111.93297178666667</v>
      </c>
      <c r="AN87" s="53">
        <v>46988.360725544</v>
      </c>
      <c r="AO87" s="53">
        <v>669.24487768300003</v>
      </c>
      <c r="AP87" s="53">
        <v>14054.939666558999</v>
      </c>
      <c r="AQ87" s="122">
        <v>7491.9074600980002</v>
      </c>
      <c r="AR87" s="122">
        <v>1515.083636568</v>
      </c>
      <c r="AS87" s="122">
        <v>314.15682897099998</v>
      </c>
      <c r="AT87" s="122">
        <v>415.36171854999998</v>
      </c>
      <c r="AU87" s="122">
        <v>4318.4300223720002</v>
      </c>
      <c r="AV87" s="53">
        <v>5184.2084435569996</v>
      </c>
      <c r="AW87" s="53">
        <v>25275.850218645999</v>
      </c>
      <c r="AX87" s="122">
        <v>7665.6727664600003</v>
      </c>
      <c r="AY87" s="122">
        <v>9855.0791458120002</v>
      </c>
      <c r="AZ87" s="122">
        <v>2339.583406539</v>
      </c>
      <c r="BA87" s="122">
        <v>71.804650428000002</v>
      </c>
      <c r="BB87" s="122">
        <v>131.016203201</v>
      </c>
      <c r="BC87" s="122">
        <v>46.75711235</v>
      </c>
      <c r="BD87" s="122">
        <v>4965.1610867029995</v>
      </c>
      <c r="BE87" s="122">
        <v>200.775847153</v>
      </c>
      <c r="BF87" s="53">
        <v>1804.117519099</v>
      </c>
    </row>
    <row r="88" spans="1:58" x14ac:dyDescent="0.25">
      <c r="A88" s="37" t="s">
        <v>215</v>
      </c>
      <c r="B88" s="59">
        <v>6528.4793678719998</v>
      </c>
      <c r="C88" s="74">
        <v>112.38828167600001</v>
      </c>
      <c r="D88" s="74">
        <v>2050.2797414249999</v>
      </c>
      <c r="E88" s="60">
        <v>706.02990759700003</v>
      </c>
      <c r="F88" s="61">
        <v>222.264008969</v>
      </c>
      <c r="G88" s="61">
        <v>108.433271734</v>
      </c>
      <c r="H88" s="61">
        <v>111.20339066699999</v>
      </c>
      <c r="I88" s="62">
        <v>902.34916245800002</v>
      </c>
      <c r="J88" s="74">
        <v>1253.787076675</v>
      </c>
      <c r="K88" s="74">
        <v>2973.9323201000002</v>
      </c>
      <c r="L88" s="60">
        <v>949.23338118200002</v>
      </c>
      <c r="M88" s="61">
        <v>1017.03132511</v>
      </c>
      <c r="N88" s="61">
        <v>87.338363203</v>
      </c>
      <c r="O88" s="61">
        <v>47.631158696999996</v>
      </c>
      <c r="P88" s="61">
        <v>32.650391042000003</v>
      </c>
      <c r="Q88" s="61">
        <v>23.047334852999999</v>
      </c>
      <c r="R88" s="61">
        <v>790.88005317900002</v>
      </c>
      <c r="S88" s="63">
        <v>26.120312834</v>
      </c>
      <c r="T88" s="162">
        <v>138.09194799599999</v>
      </c>
      <c r="U88" s="52">
        <v>6439.0087363346674</v>
      </c>
      <c r="V88" s="52">
        <v>118.67352904566667</v>
      </c>
      <c r="W88" s="52">
        <v>1996.8667746733333</v>
      </c>
      <c r="X88" s="121">
        <v>682.5348346666666</v>
      </c>
      <c r="Y88" s="121">
        <v>212.70433883366664</v>
      </c>
      <c r="Z88" s="121">
        <v>100.24922208166667</v>
      </c>
      <c r="AA88" s="121">
        <v>121.55716705666667</v>
      </c>
      <c r="AB88" s="121">
        <v>879.82121203466659</v>
      </c>
      <c r="AC88" s="52">
        <v>1169.4041539259999</v>
      </c>
      <c r="AD88" s="52">
        <v>3017.4124904553341</v>
      </c>
      <c r="AE88" s="121">
        <v>973.40173526433352</v>
      </c>
      <c r="AF88" s="121">
        <v>1036.8470072490002</v>
      </c>
      <c r="AG88" s="121">
        <v>101.23851758766666</v>
      </c>
      <c r="AH88" s="121">
        <v>45.462384976999999</v>
      </c>
      <c r="AI88" s="121">
        <v>34.983020862333326</v>
      </c>
      <c r="AJ88" s="121">
        <v>20.513225044666665</v>
      </c>
      <c r="AK88" s="121">
        <v>776.29677101200014</v>
      </c>
      <c r="AL88" s="121">
        <v>28.669828458333331</v>
      </c>
      <c r="AM88" s="52">
        <v>136.65178823433334</v>
      </c>
      <c r="AN88" s="53">
        <v>46166.055041150001</v>
      </c>
      <c r="AO88" s="53">
        <v>587.55270765700004</v>
      </c>
      <c r="AP88" s="53">
        <v>14092.959350972</v>
      </c>
      <c r="AQ88" s="122">
        <v>7284.7223633899994</v>
      </c>
      <c r="AR88" s="122">
        <v>1425.3884615229999</v>
      </c>
      <c r="AS88" s="122">
        <v>294.60915900299995</v>
      </c>
      <c r="AT88" s="122">
        <v>470.97801181199998</v>
      </c>
      <c r="AU88" s="122">
        <v>4617.2613552439998</v>
      </c>
      <c r="AV88" s="53">
        <v>4832.6925080170004</v>
      </c>
      <c r="AW88" s="53">
        <v>24514.938405595003</v>
      </c>
      <c r="AX88" s="122">
        <v>7982.0371350639998</v>
      </c>
      <c r="AY88" s="122">
        <v>8951.9659580260013</v>
      </c>
      <c r="AZ88" s="122">
        <v>2304.6668184380001</v>
      </c>
      <c r="BA88" s="122">
        <v>87.262255557000003</v>
      </c>
      <c r="BB88" s="122">
        <v>76.324606609</v>
      </c>
      <c r="BC88" s="122">
        <v>57.711533512999999</v>
      </c>
      <c r="BD88" s="122">
        <v>4678.7175670840006</v>
      </c>
      <c r="BE88" s="122">
        <v>376.252531304</v>
      </c>
      <c r="BF88" s="53">
        <v>2137.912068909</v>
      </c>
    </row>
    <row r="89" spans="1:58" x14ac:dyDescent="0.25">
      <c r="A89" s="37" t="s">
        <v>216</v>
      </c>
      <c r="B89" s="59">
        <v>6497.8527907569996</v>
      </c>
      <c r="C89" s="74">
        <v>139.824454965</v>
      </c>
      <c r="D89" s="74">
        <v>2043.543634741</v>
      </c>
      <c r="E89" s="60">
        <v>734.99812728300003</v>
      </c>
      <c r="F89" s="61">
        <v>187.06683135700001</v>
      </c>
      <c r="G89" s="61">
        <v>95.970185538999999</v>
      </c>
      <c r="H89" s="61">
        <v>125.76454655800001</v>
      </c>
      <c r="I89" s="62">
        <v>899.74394400400001</v>
      </c>
      <c r="J89" s="74">
        <v>1251.8167645850001</v>
      </c>
      <c r="K89" s="74">
        <v>2944.5671669629996</v>
      </c>
      <c r="L89" s="60">
        <v>967.46607468299999</v>
      </c>
      <c r="M89" s="61">
        <v>1041.4221652389999</v>
      </c>
      <c r="N89" s="61">
        <v>76.040764272999994</v>
      </c>
      <c r="O89" s="61">
        <v>36.746828448000002</v>
      </c>
      <c r="P89" s="61">
        <v>32.620179264000001</v>
      </c>
      <c r="Q89" s="61">
        <v>18.864681984000001</v>
      </c>
      <c r="R89" s="61">
        <v>748.80815611200001</v>
      </c>
      <c r="S89" s="63">
        <v>22.598316959999998</v>
      </c>
      <c r="T89" s="162">
        <v>118.100769503</v>
      </c>
      <c r="U89" s="52">
        <v>6525.9252156446673</v>
      </c>
      <c r="V89" s="52">
        <v>126.29044936133334</v>
      </c>
      <c r="W89" s="52">
        <v>2048.5785572709997</v>
      </c>
      <c r="X89" s="121">
        <v>738.356448677</v>
      </c>
      <c r="Y89" s="121">
        <v>211.81638872266669</v>
      </c>
      <c r="Z89" s="121">
        <v>90.437527778333333</v>
      </c>
      <c r="AA89" s="121">
        <v>107.04345933399999</v>
      </c>
      <c r="AB89" s="121">
        <v>900.92473275899999</v>
      </c>
      <c r="AC89" s="52">
        <v>1141.2289768096668</v>
      </c>
      <c r="AD89" s="52">
        <v>3051.2764126146676</v>
      </c>
      <c r="AE89" s="121">
        <v>1004.1971521276668</v>
      </c>
      <c r="AF89" s="121">
        <v>1049.412296301</v>
      </c>
      <c r="AG89" s="121">
        <v>92.124462347000005</v>
      </c>
      <c r="AH89" s="121">
        <v>39.091684239999999</v>
      </c>
      <c r="AI89" s="121">
        <v>34.909371132666664</v>
      </c>
      <c r="AJ89" s="121">
        <v>20.336375617000002</v>
      </c>
      <c r="AK89" s="121">
        <v>780.71184794800001</v>
      </c>
      <c r="AL89" s="121">
        <v>30.493222901333336</v>
      </c>
      <c r="AM89" s="52">
        <v>158.550819588</v>
      </c>
      <c r="AN89" s="53">
        <v>47398.658641194997</v>
      </c>
      <c r="AO89" s="53">
        <v>780.05349633499986</v>
      </c>
      <c r="AP89" s="53">
        <v>14647.746913571998</v>
      </c>
      <c r="AQ89" s="122">
        <v>7642.2979967580004</v>
      </c>
      <c r="AR89" s="122">
        <v>1355.195858713</v>
      </c>
      <c r="AS89" s="122">
        <v>304.624377611</v>
      </c>
      <c r="AT89" s="122">
        <v>572.32182202000001</v>
      </c>
      <c r="AU89" s="122">
        <v>4773.3068584699995</v>
      </c>
      <c r="AV89" s="53">
        <v>5008.8760869110001</v>
      </c>
      <c r="AW89" s="53">
        <v>24814.797389345</v>
      </c>
      <c r="AX89" s="122">
        <v>8234.0330193900008</v>
      </c>
      <c r="AY89" s="122">
        <v>9561.8979656170013</v>
      </c>
      <c r="AZ89" s="122">
        <v>2197.8735815979999</v>
      </c>
      <c r="BA89" s="122">
        <v>58.234124655000002</v>
      </c>
      <c r="BB89" s="122">
        <v>111.735069818</v>
      </c>
      <c r="BC89" s="122">
        <v>37.550453430999994</v>
      </c>
      <c r="BD89" s="122">
        <v>4205.3266082009995</v>
      </c>
      <c r="BE89" s="122">
        <v>408.146566635</v>
      </c>
      <c r="BF89" s="53">
        <v>2147.1847550319999</v>
      </c>
    </row>
    <row r="90" spans="1:58" s="106" customFormat="1" x14ac:dyDescent="0.25">
      <c r="A90" s="98" t="s">
        <v>217</v>
      </c>
      <c r="B90" s="99">
        <v>6469.2074675089998</v>
      </c>
      <c r="C90" s="100">
        <v>47.666021368999999</v>
      </c>
      <c r="D90" s="100">
        <v>1901.374038382</v>
      </c>
      <c r="E90" s="101">
        <v>703.918097203</v>
      </c>
      <c r="F90" s="102">
        <v>190.37176607800001</v>
      </c>
      <c r="G90" s="102">
        <v>90.331527106999999</v>
      </c>
      <c r="H90" s="102">
        <v>89.452701765</v>
      </c>
      <c r="I90" s="103">
        <v>827.29994622900006</v>
      </c>
      <c r="J90" s="100">
        <v>1180.632983686</v>
      </c>
      <c r="K90" s="100">
        <v>3191.7346036619997</v>
      </c>
      <c r="L90" s="101">
        <v>1016.5494442409999</v>
      </c>
      <c r="M90" s="102">
        <v>1174.5292244320001</v>
      </c>
      <c r="N90" s="102">
        <v>113.81216021100001</v>
      </c>
      <c r="O90" s="102">
        <v>35.74244023</v>
      </c>
      <c r="P90" s="102">
        <v>39.799690202000001</v>
      </c>
      <c r="Q90" s="102">
        <v>15.842595128999999</v>
      </c>
      <c r="R90" s="102">
        <v>763.967061339</v>
      </c>
      <c r="S90" s="104">
        <v>31.491987878</v>
      </c>
      <c r="T90" s="163">
        <v>147.79982041</v>
      </c>
      <c r="U90" s="100">
        <v>6526.1420793606667</v>
      </c>
      <c r="V90" s="100">
        <v>69.001977389999993</v>
      </c>
      <c r="W90" s="100">
        <v>1960.6599841456666</v>
      </c>
      <c r="X90" s="120">
        <v>722.05364370533334</v>
      </c>
      <c r="Y90" s="120">
        <v>192.39514575033331</v>
      </c>
      <c r="Z90" s="120">
        <v>93.243661501666679</v>
      </c>
      <c r="AA90" s="120">
        <v>96.462874637333343</v>
      </c>
      <c r="AB90" s="120">
        <v>856.50465855099992</v>
      </c>
      <c r="AC90" s="100">
        <v>1194.5406613166667</v>
      </c>
      <c r="AD90" s="100">
        <v>3153.9019447816668</v>
      </c>
      <c r="AE90" s="120">
        <v>1060.5361697369999</v>
      </c>
      <c r="AF90" s="120">
        <v>1084.2746701830001</v>
      </c>
      <c r="AG90" s="120">
        <v>119.18118393966667</v>
      </c>
      <c r="AH90" s="120">
        <v>37.473165454666663</v>
      </c>
      <c r="AI90" s="120">
        <v>34.013289851333333</v>
      </c>
      <c r="AJ90" s="120">
        <v>17.443589145999997</v>
      </c>
      <c r="AK90" s="120">
        <v>774.55811484933326</v>
      </c>
      <c r="AL90" s="120">
        <v>26.421761620666661</v>
      </c>
      <c r="AM90" s="100">
        <v>148.03751172666668</v>
      </c>
      <c r="AN90" s="100">
        <v>47082.288125166</v>
      </c>
      <c r="AO90" s="100">
        <v>285.45409607099998</v>
      </c>
      <c r="AP90" s="100">
        <v>13959.227692157001</v>
      </c>
      <c r="AQ90" s="120">
        <v>7565.4974558889999</v>
      </c>
      <c r="AR90" s="120">
        <v>1433.101938947</v>
      </c>
      <c r="AS90" s="120">
        <v>301.792610416</v>
      </c>
      <c r="AT90" s="120">
        <v>279.26399755900002</v>
      </c>
      <c r="AU90" s="120">
        <v>4379.5716893460003</v>
      </c>
      <c r="AV90" s="100">
        <v>4882.3174449199996</v>
      </c>
      <c r="AW90" s="100">
        <v>25785.607783903</v>
      </c>
      <c r="AX90" s="120">
        <v>7886.6348795360009</v>
      </c>
      <c r="AY90" s="120">
        <v>10373.626675855001</v>
      </c>
      <c r="AZ90" s="120">
        <v>2664.2362537619997</v>
      </c>
      <c r="BA90" s="120">
        <v>48.982720094999998</v>
      </c>
      <c r="BB90" s="120">
        <v>83.190038895000001</v>
      </c>
      <c r="BC90" s="120">
        <v>52.418330018999995</v>
      </c>
      <c r="BD90" s="120">
        <v>4440.213591787</v>
      </c>
      <c r="BE90" s="120">
        <v>236.30529395400004</v>
      </c>
      <c r="BF90" s="100">
        <v>2169.6811081149999</v>
      </c>
    </row>
    <row r="91" spans="1:58" x14ac:dyDescent="0.25">
      <c r="A91" s="37" t="s">
        <v>218</v>
      </c>
      <c r="B91" s="59">
        <v>4167.139627734</v>
      </c>
      <c r="C91" s="74">
        <v>50.031290693000003</v>
      </c>
      <c r="D91" s="74">
        <v>1319.6034689210001</v>
      </c>
      <c r="E91" s="60">
        <v>566.36474758600002</v>
      </c>
      <c r="F91" s="61">
        <v>119.725254374</v>
      </c>
      <c r="G91" s="61">
        <v>57.890929958000001</v>
      </c>
      <c r="H91" s="61">
        <v>30.310406749999999</v>
      </c>
      <c r="I91" s="62">
        <v>545.31213025299996</v>
      </c>
      <c r="J91" s="74">
        <v>407.67100935500002</v>
      </c>
      <c r="K91" s="74">
        <v>2278.253673917</v>
      </c>
      <c r="L91" s="60">
        <v>739.41589603800003</v>
      </c>
      <c r="M91" s="61">
        <v>807.02420641699996</v>
      </c>
      <c r="N91" s="61">
        <v>11.112220077</v>
      </c>
      <c r="O91" s="61">
        <v>29.363206539</v>
      </c>
      <c r="P91" s="61">
        <v>24.627205484000001</v>
      </c>
      <c r="Q91" s="61">
        <v>12.313602742</v>
      </c>
      <c r="R91" s="61">
        <v>641.11795329799997</v>
      </c>
      <c r="S91" s="63">
        <v>13.279383321999999</v>
      </c>
      <c r="T91" s="162">
        <v>111.580184848</v>
      </c>
      <c r="U91" s="52">
        <v>6262.7724559813332</v>
      </c>
      <c r="V91" s="52">
        <v>59.267190027666665</v>
      </c>
      <c r="W91" s="52">
        <v>1887.0702183136666</v>
      </c>
      <c r="X91" s="121">
        <v>709.235894121</v>
      </c>
      <c r="Y91" s="121">
        <v>174.76181951766668</v>
      </c>
      <c r="Z91" s="121">
        <v>96.007515315333322</v>
      </c>
      <c r="AA91" s="121">
        <v>87.180632744333323</v>
      </c>
      <c r="AB91" s="121">
        <v>819.88435661533333</v>
      </c>
      <c r="AC91" s="52">
        <v>1095.2345679823331</v>
      </c>
      <c r="AD91" s="52">
        <v>3072.0736161033333</v>
      </c>
      <c r="AE91" s="121">
        <v>1049.3888019453332</v>
      </c>
      <c r="AF91" s="121">
        <v>991.99832955133343</v>
      </c>
      <c r="AG91" s="121">
        <v>113.57922113866668</v>
      </c>
      <c r="AH91" s="121">
        <v>32.993100391666665</v>
      </c>
      <c r="AI91" s="121">
        <v>30.79757450433333</v>
      </c>
      <c r="AJ91" s="121">
        <v>17.699049273333333</v>
      </c>
      <c r="AK91" s="121">
        <v>810.90668791999997</v>
      </c>
      <c r="AL91" s="121">
        <v>24.710851378666664</v>
      </c>
      <c r="AM91" s="52">
        <v>149.12686355433334</v>
      </c>
      <c r="AN91" s="53">
        <v>44310.898540203008</v>
      </c>
      <c r="AO91" s="53">
        <v>283.54630938399998</v>
      </c>
      <c r="AP91" s="53">
        <v>13542.996490825</v>
      </c>
      <c r="AQ91" s="122">
        <v>7567.857367562</v>
      </c>
      <c r="AR91" s="122">
        <v>1259.602939378</v>
      </c>
      <c r="AS91" s="122">
        <v>293.87997817099995</v>
      </c>
      <c r="AT91" s="122">
        <v>364.30929254</v>
      </c>
      <c r="AU91" s="122">
        <v>4057.3469131740003</v>
      </c>
      <c r="AV91" s="53">
        <v>4481.316396792</v>
      </c>
      <c r="AW91" s="53">
        <v>23623.923577205001</v>
      </c>
      <c r="AX91" s="122">
        <v>7456.7625790689999</v>
      </c>
      <c r="AY91" s="122">
        <v>9288.3404285650013</v>
      </c>
      <c r="AZ91" s="122">
        <v>2302.662352286</v>
      </c>
      <c r="BA91" s="122">
        <v>42.919532541999999</v>
      </c>
      <c r="BB91" s="122">
        <v>105.095168532</v>
      </c>
      <c r="BC91" s="122">
        <v>65.652289636999996</v>
      </c>
      <c r="BD91" s="122">
        <v>4117.5098792340004</v>
      </c>
      <c r="BE91" s="122">
        <v>244.98134734000001</v>
      </c>
      <c r="BF91" s="53">
        <v>2379.1157659969999</v>
      </c>
    </row>
    <row r="92" spans="1:58" x14ac:dyDescent="0.25">
      <c r="A92" s="37" t="s">
        <v>219</v>
      </c>
      <c r="B92" s="59">
        <v>5385.9343071639996</v>
      </c>
      <c r="C92" s="74">
        <v>71.888141011000002</v>
      </c>
      <c r="D92" s="74">
        <v>1568.202940765</v>
      </c>
      <c r="E92" s="60">
        <v>655.45148807099997</v>
      </c>
      <c r="F92" s="61">
        <v>121.093005078</v>
      </c>
      <c r="G92" s="61">
        <v>78.440505380000005</v>
      </c>
      <c r="H92" s="61">
        <v>36.239249819000001</v>
      </c>
      <c r="I92" s="62">
        <v>676.97869241700005</v>
      </c>
      <c r="J92" s="74">
        <v>838.529662164</v>
      </c>
      <c r="K92" s="74">
        <v>2737.5510881350001</v>
      </c>
      <c r="L92" s="60">
        <v>878.75788844500005</v>
      </c>
      <c r="M92" s="61">
        <v>1074.007130321</v>
      </c>
      <c r="N92" s="61">
        <v>12.548683410000001</v>
      </c>
      <c r="O92" s="61">
        <v>31.975808663999999</v>
      </c>
      <c r="P92" s="61">
        <v>25.193061371999999</v>
      </c>
      <c r="Q92" s="61">
        <v>9.8834317689999995</v>
      </c>
      <c r="R92" s="61">
        <v>694.71009142499997</v>
      </c>
      <c r="S92" s="63">
        <v>10.474992729</v>
      </c>
      <c r="T92" s="162">
        <v>169.76247508899999</v>
      </c>
      <c r="U92" s="52">
        <v>4435.2591071479992</v>
      </c>
      <c r="V92" s="52">
        <v>75.238036352333339</v>
      </c>
      <c r="W92" s="52">
        <v>1316.3074062276664</v>
      </c>
      <c r="X92" s="121">
        <v>624.5401861516666</v>
      </c>
      <c r="Y92" s="121">
        <v>108.92971516666667</v>
      </c>
      <c r="Z92" s="121">
        <v>63.221109865666655</v>
      </c>
      <c r="AA92" s="121">
        <v>13.750218931333334</v>
      </c>
      <c r="AB92" s="121">
        <v>505.86617611233333</v>
      </c>
      <c r="AC92" s="52">
        <v>445.71119491466669</v>
      </c>
      <c r="AD92" s="52">
        <v>2471.9336805000003</v>
      </c>
      <c r="AE92" s="121">
        <v>794.07610637766663</v>
      </c>
      <c r="AF92" s="121">
        <v>952.41388665700003</v>
      </c>
      <c r="AG92" s="121">
        <v>10.581185678333334</v>
      </c>
      <c r="AH92" s="121">
        <v>30.819613892666666</v>
      </c>
      <c r="AI92" s="121">
        <v>22.768614282000001</v>
      </c>
      <c r="AJ92" s="121">
        <v>7.714971337333334</v>
      </c>
      <c r="AK92" s="121">
        <v>639.95374503966661</v>
      </c>
      <c r="AL92" s="121">
        <v>13.605557235333334</v>
      </c>
      <c r="AM92" s="52">
        <v>126.06878915333334</v>
      </c>
      <c r="AN92" s="53">
        <v>31152.940632760001</v>
      </c>
      <c r="AO92" s="53">
        <v>303.02317902200002</v>
      </c>
      <c r="AP92" s="53">
        <v>9665.3382878020002</v>
      </c>
      <c r="AQ92" s="122">
        <v>6132.7212730539995</v>
      </c>
      <c r="AR92" s="122">
        <v>819.52777508099996</v>
      </c>
      <c r="AS92" s="122">
        <v>222.054601257</v>
      </c>
      <c r="AT92" s="122">
        <v>88.634526559999998</v>
      </c>
      <c r="AU92" s="122">
        <v>2402.40011185</v>
      </c>
      <c r="AV92" s="53">
        <v>2364.9371285309999</v>
      </c>
      <c r="AW92" s="53">
        <v>17336.922340012999</v>
      </c>
      <c r="AX92" s="122">
        <v>5598.7465595100002</v>
      </c>
      <c r="AY92" s="122">
        <v>8899.2413070830007</v>
      </c>
      <c r="AZ92" s="122">
        <v>104.43277358399999</v>
      </c>
      <c r="BA92" s="122">
        <v>42.687434445000001</v>
      </c>
      <c r="BB92" s="122">
        <v>56.582015550999998</v>
      </c>
      <c r="BC92" s="122">
        <v>23.613367173</v>
      </c>
      <c r="BD92" s="122">
        <v>2571.2091937079999</v>
      </c>
      <c r="BE92" s="122">
        <v>40.409688959</v>
      </c>
      <c r="BF92" s="53">
        <v>1482.7196973919999</v>
      </c>
    </row>
    <row r="93" spans="1:58" x14ac:dyDescent="0.25">
      <c r="A93" s="37" t="s">
        <v>220</v>
      </c>
      <c r="B93" s="59">
        <v>6084.5694576570004</v>
      </c>
      <c r="C93" s="74">
        <v>85.214338518000005</v>
      </c>
      <c r="D93" s="74">
        <v>1890.001374852</v>
      </c>
      <c r="E93" s="60">
        <v>725.10617563000005</v>
      </c>
      <c r="F93" s="61">
        <v>135.275306376</v>
      </c>
      <c r="G93" s="61">
        <v>83.409999407000001</v>
      </c>
      <c r="H93" s="61">
        <v>141.75001616599999</v>
      </c>
      <c r="I93" s="62">
        <v>804.45987727299996</v>
      </c>
      <c r="J93" s="74">
        <v>1000.956790422</v>
      </c>
      <c r="K93" s="74">
        <v>2903.7770958180004</v>
      </c>
      <c r="L93" s="60">
        <v>1093.836689985</v>
      </c>
      <c r="M93" s="61">
        <v>938.36261766699999</v>
      </c>
      <c r="N93" s="61">
        <v>55.697941374999999</v>
      </c>
      <c r="O93" s="61">
        <v>35.339880063000003</v>
      </c>
      <c r="P93" s="61">
        <v>32.020664809000003</v>
      </c>
      <c r="Q93" s="61">
        <v>18.743803791000001</v>
      </c>
      <c r="R93" s="61">
        <v>715.70147891700003</v>
      </c>
      <c r="S93" s="63">
        <v>14.074019211</v>
      </c>
      <c r="T93" s="162">
        <v>204.61985804700001</v>
      </c>
      <c r="U93" s="52">
        <v>6096.1435438233339</v>
      </c>
      <c r="V93" s="52">
        <v>66.080082757666673</v>
      </c>
      <c r="W93" s="52">
        <v>1846.6210236843333</v>
      </c>
      <c r="X93" s="121">
        <v>741.66347364166666</v>
      </c>
      <c r="Y93" s="121">
        <v>139.23215535066666</v>
      </c>
      <c r="Z93" s="121">
        <v>82.323754557666675</v>
      </c>
      <c r="AA93" s="121">
        <v>98.691039862666685</v>
      </c>
      <c r="AB93" s="121">
        <v>784.71060027166652</v>
      </c>
      <c r="AC93" s="52">
        <v>993.88780164599996</v>
      </c>
      <c r="AD93" s="52">
        <v>2966.2528325913327</v>
      </c>
      <c r="AE93" s="121">
        <v>1075.8817536376666</v>
      </c>
      <c r="AF93" s="121">
        <v>1019.311498604</v>
      </c>
      <c r="AG93" s="121">
        <v>47.445339837666666</v>
      </c>
      <c r="AH93" s="121">
        <v>31.598542123666665</v>
      </c>
      <c r="AI93" s="121">
        <v>28.608917874666663</v>
      </c>
      <c r="AJ93" s="121">
        <v>17.686170907666664</v>
      </c>
      <c r="AK93" s="121">
        <v>728.44327011200005</v>
      </c>
      <c r="AL93" s="121">
        <v>17.277339494</v>
      </c>
      <c r="AM93" s="52">
        <v>223.30180314400002</v>
      </c>
      <c r="AN93" s="53">
        <v>42100.200541600003</v>
      </c>
      <c r="AO93" s="53">
        <v>394.21302357500002</v>
      </c>
      <c r="AP93" s="53">
        <v>13167.267226141001</v>
      </c>
      <c r="AQ93" s="122">
        <v>7301.058515232</v>
      </c>
      <c r="AR93" s="122">
        <v>1062.2612577500001</v>
      </c>
      <c r="AS93" s="122">
        <v>234.07884802300001</v>
      </c>
      <c r="AT93" s="122">
        <v>647.7930331099999</v>
      </c>
      <c r="AU93" s="122">
        <v>3922.0755720260004</v>
      </c>
      <c r="AV93" s="53">
        <v>4299.4326745319995</v>
      </c>
      <c r="AW93" s="53">
        <v>21623.983149800002</v>
      </c>
      <c r="AX93" s="122">
        <v>8636.4176378800003</v>
      </c>
      <c r="AY93" s="122">
        <v>8295.4390334700001</v>
      </c>
      <c r="AZ93" s="122">
        <v>937.34485747400004</v>
      </c>
      <c r="BA93" s="122">
        <v>53.847660429000001</v>
      </c>
      <c r="BB93" s="122">
        <v>87.492121706000006</v>
      </c>
      <c r="BC93" s="122">
        <v>60.997046623000003</v>
      </c>
      <c r="BD93" s="122">
        <v>3422.4366118480002</v>
      </c>
      <c r="BE93" s="122">
        <v>130.00818036999999</v>
      </c>
      <c r="BF93" s="53">
        <v>2615.304467552</v>
      </c>
    </row>
    <row r="94" spans="1:58" s="106" customFormat="1" x14ac:dyDescent="0.25">
      <c r="A94" s="98" t="s">
        <v>221</v>
      </c>
      <c r="B94" s="99">
        <v>6107.8626405579998</v>
      </c>
      <c r="C94" s="100">
        <v>53.878195319</v>
      </c>
      <c r="D94" s="100">
        <v>1868.2825242509998</v>
      </c>
      <c r="E94" s="101">
        <v>719.66299400499997</v>
      </c>
      <c r="F94" s="102">
        <v>147.53506803900001</v>
      </c>
      <c r="G94" s="102">
        <v>68.742130067000005</v>
      </c>
      <c r="H94" s="102">
        <v>123.57273177499999</v>
      </c>
      <c r="I94" s="103">
        <v>808.76960036499997</v>
      </c>
      <c r="J94" s="100">
        <v>1023.841160176</v>
      </c>
      <c r="K94" s="100">
        <v>2953.717940729</v>
      </c>
      <c r="L94" s="101">
        <v>1062.151053368</v>
      </c>
      <c r="M94" s="102">
        <v>1093.265965218</v>
      </c>
      <c r="N94" s="102">
        <v>30.727596717000001</v>
      </c>
      <c r="O94" s="102">
        <v>26.066123108999999</v>
      </c>
      <c r="P94" s="102">
        <v>29.927770977000002</v>
      </c>
      <c r="Q94" s="102">
        <v>15.253509078</v>
      </c>
      <c r="R94" s="102">
        <v>679.29310393599997</v>
      </c>
      <c r="S94" s="104">
        <v>17.032818326000001</v>
      </c>
      <c r="T94" s="163">
        <v>208.142820083</v>
      </c>
      <c r="U94" s="100">
        <v>6180.214441127001</v>
      </c>
      <c r="V94" s="100">
        <v>60.234288158666665</v>
      </c>
      <c r="W94" s="100">
        <v>1889.7994868946669</v>
      </c>
      <c r="X94" s="120">
        <v>719.50944513466663</v>
      </c>
      <c r="Y94" s="120">
        <v>152.3033402996667</v>
      </c>
      <c r="Z94" s="120">
        <v>80.288366016666671</v>
      </c>
      <c r="AA94" s="120">
        <v>131.08188457399999</v>
      </c>
      <c r="AB94" s="120">
        <v>806.61645086966666</v>
      </c>
      <c r="AC94" s="100">
        <v>998.37770577999993</v>
      </c>
      <c r="AD94" s="100">
        <v>3001.0053312376663</v>
      </c>
      <c r="AE94" s="120">
        <v>1068.7557744210001</v>
      </c>
      <c r="AF94" s="120">
        <v>1069.3001653876665</v>
      </c>
      <c r="AG94" s="120">
        <v>44.108294496666666</v>
      </c>
      <c r="AH94" s="120">
        <v>26.343666440666667</v>
      </c>
      <c r="AI94" s="120">
        <v>32.300846196000002</v>
      </c>
      <c r="AJ94" s="120">
        <v>16.815820283333334</v>
      </c>
      <c r="AK94" s="120">
        <v>727.35557205066664</v>
      </c>
      <c r="AL94" s="120">
        <v>16.025191961666668</v>
      </c>
      <c r="AM94" s="100">
        <v>230.79762905600001</v>
      </c>
      <c r="AN94" s="100">
        <v>43884.351348740995</v>
      </c>
      <c r="AO94" s="100">
        <v>326.28504807900003</v>
      </c>
      <c r="AP94" s="100">
        <v>13800.398336482998</v>
      </c>
      <c r="AQ94" s="120">
        <v>7648.2904696829992</v>
      </c>
      <c r="AR94" s="120">
        <v>1118.4871169160001</v>
      </c>
      <c r="AS94" s="120">
        <v>250.14789642</v>
      </c>
      <c r="AT94" s="120">
        <v>565.22605567000005</v>
      </c>
      <c r="AU94" s="120">
        <v>4218.2467977939996</v>
      </c>
      <c r="AV94" s="100">
        <v>4606.8044669450001</v>
      </c>
      <c r="AW94" s="100">
        <v>22114.673401046002</v>
      </c>
      <c r="AX94" s="120">
        <v>7864.2858775280001</v>
      </c>
      <c r="AY94" s="120">
        <v>9594.2104546049995</v>
      </c>
      <c r="AZ94" s="120">
        <v>585.94973651500004</v>
      </c>
      <c r="BA94" s="120">
        <v>24.257553804</v>
      </c>
      <c r="BB94" s="120">
        <v>77.056314732999994</v>
      </c>
      <c r="BC94" s="120">
        <v>83.81939045</v>
      </c>
      <c r="BD94" s="120">
        <v>3763.84981694</v>
      </c>
      <c r="BE94" s="120">
        <v>121.24425647099999</v>
      </c>
      <c r="BF94" s="100">
        <v>3036.1900961879996</v>
      </c>
    </row>
    <row r="95" spans="1:58" x14ac:dyDescent="0.25">
      <c r="A95" s="37" t="s">
        <v>222</v>
      </c>
      <c r="B95" s="59">
        <v>6346.9121556680002</v>
      </c>
      <c r="C95" s="74">
        <v>70.995380462</v>
      </c>
      <c r="D95" s="74">
        <v>1941.1870840289998</v>
      </c>
      <c r="E95" s="60">
        <v>759.59270443399998</v>
      </c>
      <c r="F95" s="61">
        <v>149.532938172</v>
      </c>
      <c r="G95" s="61">
        <v>89.495384877999996</v>
      </c>
      <c r="H95" s="61">
        <v>149.57492005200001</v>
      </c>
      <c r="I95" s="62">
        <v>792.991136493</v>
      </c>
      <c r="J95" s="74">
        <v>1010.439245088</v>
      </c>
      <c r="K95" s="74">
        <v>3137.8498204530006</v>
      </c>
      <c r="L95" s="60">
        <v>1143.0045229939999</v>
      </c>
      <c r="M95" s="61">
        <v>1099.6194686240001</v>
      </c>
      <c r="N95" s="61">
        <v>40.367228134999998</v>
      </c>
      <c r="O95" s="61">
        <v>19.584906091000001</v>
      </c>
      <c r="P95" s="61">
        <v>15.360710660000001</v>
      </c>
      <c r="Q95" s="61">
        <v>25.345172589000001</v>
      </c>
      <c r="R95" s="61">
        <v>779.20710069999996</v>
      </c>
      <c r="S95" s="63">
        <v>15.360710660000001</v>
      </c>
      <c r="T95" s="162">
        <v>186.44062563599999</v>
      </c>
      <c r="U95" s="52">
        <v>6261.4921397536673</v>
      </c>
      <c r="V95" s="52">
        <v>59.728392375333328</v>
      </c>
      <c r="W95" s="52">
        <v>1908.8707819130002</v>
      </c>
      <c r="X95" s="121">
        <v>748.70079760533338</v>
      </c>
      <c r="Y95" s="121">
        <v>154.39162946466666</v>
      </c>
      <c r="Z95" s="121">
        <v>70.574945901333336</v>
      </c>
      <c r="AA95" s="121">
        <v>139.81077879266667</v>
      </c>
      <c r="AB95" s="121">
        <v>795.39263014900007</v>
      </c>
      <c r="AC95" s="52">
        <v>994.45688248866679</v>
      </c>
      <c r="AD95" s="52">
        <v>3093.9269685963332</v>
      </c>
      <c r="AE95" s="121">
        <v>1102.7031323579999</v>
      </c>
      <c r="AF95" s="121">
        <v>1097.1601817516666</v>
      </c>
      <c r="AG95" s="121">
        <v>49.900046932666669</v>
      </c>
      <c r="AH95" s="121">
        <v>24.693862046333336</v>
      </c>
      <c r="AI95" s="121">
        <v>17.600706895666665</v>
      </c>
      <c r="AJ95" s="121">
        <v>28.492697745666664</v>
      </c>
      <c r="AK95" s="121">
        <v>760.51359772800004</v>
      </c>
      <c r="AL95" s="121">
        <v>12.862743138333334</v>
      </c>
      <c r="AM95" s="52">
        <v>204.50911438033336</v>
      </c>
      <c r="AN95" s="53">
        <v>44176.204329963999</v>
      </c>
      <c r="AO95" s="53">
        <v>305.19907788900002</v>
      </c>
      <c r="AP95" s="53">
        <v>13861.511009707001</v>
      </c>
      <c r="AQ95" s="122">
        <v>7693.1020531969989</v>
      </c>
      <c r="AR95" s="122">
        <v>1210.1702713700001</v>
      </c>
      <c r="AS95" s="122">
        <v>248.09618770399999</v>
      </c>
      <c r="AT95" s="122">
        <v>677.552208898</v>
      </c>
      <c r="AU95" s="122">
        <v>4032.5902885380001</v>
      </c>
      <c r="AV95" s="53">
        <v>4567.5358341689998</v>
      </c>
      <c r="AW95" s="53">
        <v>22487.310128185996</v>
      </c>
      <c r="AX95" s="122">
        <v>7946.5577597540005</v>
      </c>
      <c r="AY95" s="122">
        <v>9613.2626758040005</v>
      </c>
      <c r="AZ95" s="122">
        <v>738.38145953000003</v>
      </c>
      <c r="BA95" s="122">
        <v>36.924884716999998</v>
      </c>
      <c r="BB95" s="122">
        <v>60.507031429999998</v>
      </c>
      <c r="BC95" s="122">
        <v>125.56636720399999</v>
      </c>
      <c r="BD95" s="122">
        <v>3832.6180479639997</v>
      </c>
      <c r="BE95" s="122">
        <v>133.491901783</v>
      </c>
      <c r="BF95" s="53">
        <v>2954.6482800129997</v>
      </c>
    </row>
    <row r="96" spans="1:58" x14ac:dyDescent="0.25">
      <c r="A96" s="37" t="s">
        <v>223</v>
      </c>
      <c r="B96" s="59">
        <v>6461.8345441370002</v>
      </c>
      <c r="C96" s="74">
        <v>64.033134799999999</v>
      </c>
      <c r="D96" s="74">
        <v>1886.1532955820001</v>
      </c>
      <c r="E96" s="60">
        <v>766.80936257400003</v>
      </c>
      <c r="F96" s="61">
        <v>153.78587649599999</v>
      </c>
      <c r="G96" s="61">
        <v>84.504052717999997</v>
      </c>
      <c r="H96" s="61">
        <v>80.879712010999995</v>
      </c>
      <c r="I96" s="62">
        <v>800.17429178299994</v>
      </c>
      <c r="J96" s="74">
        <v>1051.4195394020001</v>
      </c>
      <c r="K96" s="74">
        <v>3284.8291038859998</v>
      </c>
      <c r="L96" s="60">
        <v>1166.187514319</v>
      </c>
      <c r="M96" s="61">
        <v>996.18387936099998</v>
      </c>
      <c r="N96" s="61">
        <v>71.324284947999999</v>
      </c>
      <c r="O96" s="61">
        <v>20.364013001</v>
      </c>
      <c r="P96" s="61">
        <v>25.166846254999999</v>
      </c>
      <c r="Q96" s="61">
        <v>39.959572680000001</v>
      </c>
      <c r="R96" s="61">
        <v>950.08181357599994</v>
      </c>
      <c r="S96" s="63">
        <v>15.561179746000001</v>
      </c>
      <c r="T96" s="162">
        <v>175.39947046699999</v>
      </c>
      <c r="U96" s="52">
        <v>6421.0792263173344</v>
      </c>
      <c r="V96" s="52">
        <v>65.095045801666672</v>
      </c>
      <c r="W96" s="52">
        <v>1938.8154266499998</v>
      </c>
      <c r="X96" s="121">
        <v>788.20308675233343</v>
      </c>
      <c r="Y96" s="121">
        <v>161.93001509466666</v>
      </c>
      <c r="Z96" s="121">
        <v>87.381404399000004</v>
      </c>
      <c r="AA96" s="121">
        <v>89.055616521000005</v>
      </c>
      <c r="AB96" s="121">
        <v>812.24530388300002</v>
      </c>
      <c r="AC96" s="52">
        <v>1001.5387883373332</v>
      </c>
      <c r="AD96" s="52">
        <v>3227.7685376423337</v>
      </c>
      <c r="AE96" s="121">
        <v>1183.5307003836667</v>
      </c>
      <c r="AF96" s="121">
        <v>1107.2184331240001</v>
      </c>
      <c r="AG96" s="121">
        <v>52.560741002333337</v>
      </c>
      <c r="AH96" s="121">
        <v>18.095519507000002</v>
      </c>
      <c r="AI96" s="121">
        <v>24.593812516666663</v>
      </c>
      <c r="AJ96" s="121">
        <v>28.701546192000006</v>
      </c>
      <c r="AK96" s="121">
        <v>795.87195473600002</v>
      </c>
      <c r="AL96" s="121">
        <v>17.195830180666665</v>
      </c>
      <c r="AM96" s="52">
        <v>187.861427886</v>
      </c>
      <c r="AN96" s="53">
        <v>45598.391171076</v>
      </c>
      <c r="AO96" s="53">
        <v>318.67073946400001</v>
      </c>
      <c r="AP96" s="53">
        <v>14088.378007395999</v>
      </c>
      <c r="AQ96" s="122">
        <v>7961.6009930129985</v>
      </c>
      <c r="AR96" s="122">
        <v>1215.9323440580001</v>
      </c>
      <c r="AS96" s="122">
        <v>277.40818160700002</v>
      </c>
      <c r="AT96" s="122">
        <v>466.35360511800002</v>
      </c>
      <c r="AU96" s="122">
        <v>4167.0828836000001</v>
      </c>
      <c r="AV96" s="53">
        <v>4603.7825066619998</v>
      </c>
      <c r="AW96" s="53">
        <v>23896.491481599998</v>
      </c>
      <c r="AX96" s="122">
        <v>9214.4684634379992</v>
      </c>
      <c r="AY96" s="122">
        <v>9600.7894605049987</v>
      </c>
      <c r="AZ96" s="122">
        <v>751.939052307</v>
      </c>
      <c r="BA96" s="122">
        <v>53.157395948000001</v>
      </c>
      <c r="BB96" s="122">
        <v>66.483304613000001</v>
      </c>
      <c r="BC96" s="122">
        <v>108.86722583299999</v>
      </c>
      <c r="BD96" s="122">
        <v>3908.4314569120002</v>
      </c>
      <c r="BE96" s="122">
        <v>192.35512204399998</v>
      </c>
      <c r="BF96" s="53">
        <v>2691.0684359540001</v>
      </c>
    </row>
    <row r="97" spans="1:58" x14ac:dyDescent="0.25">
      <c r="A97" s="37" t="s">
        <v>224</v>
      </c>
      <c r="B97" s="59">
        <v>6569.2407133719989</v>
      </c>
      <c r="C97" s="74">
        <v>102.551053782</v>
      </c>
      <c r="D97" s="74">
        <v>1819.6480280199999</v>
      </c>
      <c r="E97" s="60">
        <v>709.688725009</v>
      </c>
      <c r="F97" s="61">
        <v>174.08178326300001</v>
      </c>
      <c r="G97" s="61">
        <v>76.389495754999999</v>
      </c>
      <c r="H97" s="61">
        <v>46.954275440000004</v>
      </c>
      <c r="I97" s="62">
        <v>812.53374855300001</v>
      </c>
      <c r="J97" s="74">
        <v>1083.284829723</v>
      </c>
      <c r="K97" s="74">
        <v>3351.1961607449998</v>
      </c>
      <c r="L97" s="60">
        <v>1186.805769671</v>
      </c>
      <c r="M97" s="61">
        <v>1068.7412645310001</v>
      </c>
      <c r="N97" s="61">
        <v>105.346982872</v>
      </c>
      <c r="O97" s="61">
        <v>16.170974528999999</v>
      </c>
      <c r="P97" s="61">
        <v>17.924453695</v>
      </c>
      <c r="Q97" s="61">
        <v>37.797217574000001</v>
      </c>
      <c r="R97" s="61">
        <v>896.78325482800005</v>
      </c>
      <c r="S97" s="63">
        <v>21.626243044999999</v>
      </c>
      <c r="T97" s="162">
        <v>212.56064110200001</v>
      </c>
      <c r="U97" s="52">
        <v>6474.2545894396671</v>
      </c>
      <c r="V97" s="52">
        <v>70.148429820000004</v>
      </c>
      <c r="W97" s="52">
        <v>1869.3812346686666</v>
      </c>
      <c r="X97" s="121">
        <v>772.65786219733343</v>
      </c>
      <c r="Y97" s="121">
        <v>166.99470590933333</v>
      </c>
      <c r="Z97" s="121">
        <v>75.114128490333329</v>
      </c>
      <c r="AA97" s="121">
        <v>50.619736611999997</v>
      </c>
      <c r="AB97" s="121">
        <v>803.99480145966663</v>
      </c>
      <c r="AC97" s="52">
        <v>1027.3851636473335</v>
      </c>
      <c r="AD97" s="52">
        <v>3309.8126535239999</v>
      </c>
      <c r="AE97" s="121">
        <v>1169.3240520783331</v>
      </c>
      <c r="AF97" s="121">
        <v>1040.5247237513333</v>
      </c>
      <c r="AG97" s="121">
        <v>105.22536340200001</v>
      </c>
      <c r="AH97" s="121">
        <v>18.490550076333335</v>
      </c>
      <c r="AI97" s="121">
        <v>19.385570396666669</v>
      </c>
      <c r="AJ97" s="121">
        <v>38.825618335999998</v>
      </c>
      <c r="AK97" s="121">
        <v>895.81914583866671</v>
      </c>
      <c r="AL97" s="121">
        <v>22.217629644666669</v>
      </c>
      <c r="AM97" s="52">
        <v>197.52710777966669</v>
      </c>
      <c r="AN97" s="53">
        <v>46590.291603516998</v>
      </c>
      <c r="AO97" s="53">
        <v>399.25247622000001</v>
      </c>
      <c r="AP97" s="53">
        <v>13551.813878681</v>
      </c>
      <c r="AQ97" s="122">
        <v>7716.22990097</v>
      </c>
      <c r="AR97" s="122">
        <v>1277.3242704530001</v>
      </c>
      <c r="AS97" s="122">
        <v>243.81546165499998</v>
      </c>
      <c r="AT97" s="122">
        <v>369.75341212000001</v>
      </c>
      <c r="AU97" s="122">
        <v>3944.690833483</v>
      </c>
      <c r="AV97" s="53">
        <v>4467.3183799560002</v>
      </c>
      <c r="AW97" s="53">
        <v>25153.476524313995</v>
      </c>
      <c r="AX97" s="122">
        <v>9384.9410246810003</v>
      </c>
      <c r="AY97" s="122">
        <v>8925.6568591199994</v>
      </c>
      <c r="AZ97" s="122">
        <v>1934.0218888919999</v>
      </c>
      <c r="BA97" s="122">
        <v>86.763079667</v>
      </c>
      <c r="BB97" s="122">
        <v>83.809553147000003</v>
      </c>
      <c r="BC97" s="122">
        <v>135.00767918399998</v>
      </c>
      <c r="BD97" s="122">
        <v>4327.8888255239999</v>
      </c>
      <c r="BE97" s="122">
        <v>275.38761409899996</v>
      </c>
      <c r="BF97" s="53">
        <v>3018.4303443460003</v>
      </c>
    </row>
    <row r="98" spans="1:58" x14ac:dyDescent="0.25">
      <c r="A98" s="98" t="s">
        <v>225</v>
      </c>
      <c r="B98" s="99">
        <v>6566.8288873369993</v>
      </c>
      <c r="C98" s="100">
        <v>103.67690708799999</v>
      </c>
      <c r="D98" s="100">
        <v>1974.372166931</v>
      </c>
      <c r="E98" s="101">
        <v>772.46187074099998</v>
      </c>
      <c r="F98" s="102">
        <v>177.46213875800001</v>
      </c>
      <c r="G98" s="102">
        <v>103.022606755</v>
      </c>
      <c r="H98" s="102">
        <v>74.851129416999996</v>
      </c>
      <c r="I98" s="103">
        <v>846.57442126000001</v>
      </c>
      <c r="J98" s="100">
        <v>1066.927769631</v>
      </c>
      <c r="K98" s="100">
        <v>3136.2308541979996</v>
      </c>
      <c r="L98" s="101">
        <v>1033.363178244</v>
      </c>
      <c r="M98" s="102">
        <v>954.93624268600001</v>
      </c>
      <c r="N98" s="102">
        <v>84.265666199999998</v>
      </c>
      <c r="O98" s="102">
        <v>15.697679315</v>
      </c>
      <c r="P98" s="102">
        <v>17.03772511</v>
      </c>
      <c r="Q98" s="102">
        <v>22.015038063999999</v>
      </c>
      <c r="R98" s="102">
        <v>985.75167583400003</v>
      </c>
      <c r="S98" s="104">
        <v>23.163648745</v>
      </c>
      <c r="T98" s="163">
        <v>285.62118948900002</v>
      </c>
      <c r="U98" s="100">
        <v>6634.6670487543333</v>
      </c>
      <c r="V98" s="100">
        <v>90.96799699266667</v>
      </c>
      <c r="W98" s="100">
        <v>1954.0611385233333</v>
      </c>
      <c r="X98" s="120">
        <v>799.66564262866666</v>
      </c>
      <c r="Y98" s="120">
        <v>183.00566422233337</v>
      </c>
      <c r="Z98" s="120">
        <v>94.703632755333331</v>
      </c>
      <c r="AA98" s="120">
        <v>49.58610053733333</v>
      </c>
      <c r="AB98" s="120">
        <v>827.10009837966663</v>
      </c>
      <c r="AC98" s="100">
        <v>1056.3585635783336</v>
      </c>
      <c r="AD98" s="100">
        <v>3285.6425297856667</v>
      </c>
      <c r="AE98" s="120">
        <v>1087.2846576986667</v>
      </c>
      <c r="AF98" s="120">
        <v>994.30060216866661</v>
      </c>
      <c r="AG98" s="120">
        <v>117.82511483966665</v>
      </c>
      <c r="AH98" s="120">
        <v>20.080216759999999</v>
      </c>
      <c r="AI98" s="120">
        <v>19.173524285666669</v>
      </c>
      <c r="AJ98" s="120">
        <v>24.944912921666667</v>
      </c>
      <c r="AK98" s="120">
        <v>993.98642091133343</v>
      </c>
      <c r="AL98" s="120">
        <v>28.0470802</v>
      </c>
      <c r="AM98" s="100">
        <v>247.63681987433333</v>
      </c>
      <c r="AN98" s="100">
        <v>47177.184878253</v>
      </c>
      <c r="AO98" s="100">
        <v>545.30346235900004</v>
      </c>
      <c r="AP98" s="100">
        <v>14431.332243008999</v>
      </c>
      <c r="AQ98" s="120">
        <v>8127.3034772259998</v>
      </c>
      <c r="AR98" s="120">
        <v>1314.7321430279999</v>
      </c>
      <c r="AS98" s="120">
        <v>337.45605912999997</v>
      </c>
      <c r="AT98" s="120">
        <v>479.18901440700006</v>
      </c>
      <c r="AU98" s="120">
        <v>4172.6515492180006</v>
      </c>
      <c r="AV98" s="100">
        <v>4575.1785441859993</v>
      </c>
      <c r="AW98" s="100">
        <v>23947.416048190997</v>
      </c>
      <c r="AX98" s="120">
        <v>8356.7627928679995</v>
      </c>
      <c r="AY98" s="120">
        <v>8382.5282875599987</v>
      </c>
      <c r="AZ98" s="120">
        <v>1830.375887145</v>
      </c>
      <c r="BA98" s="120">
        <v>118.313710552</v>
      </c>
      <c r="BB98" s="120">
        <v>82.682365766999993</v>
      </c>
      <c r="BC98" s="120">
        <v>105.33203355000001</v>
      </c>
      <c r="BD98" s="120">
        <v>4801.6253897140004</v>
      </c>
      <c r="BE98" s="120">
        <v>269.795581035</v>
      </c>
      <c r="BF98" s="100">
        <v>3677.9545805079997</v>
      </c>
    </row>
    <row r="99" spans="1:58" x14ac:dyDescent="0.25">
      <c r="A99" s="37" t="s">
        <v>226</v>
      </c>
      <c r="B99" s="59">
        <v>6458.9878433079994</v>
      </c>
      <c r="C99" s="74">
        <v>126.313078702</v>
      </c>
      <c r="D99" s="74">
        <v>1863.736433028</v>
      </c>
      <c r="E99" s="60">
        <v>740.48996312099996</v>
      </c>
      <c r="F99" s="61">
        <v>166.45817191800001</v>
      </c>
      <c r="G99" s="61">
        <v>111.10380065</v>
      </c>
      <c r="H99" s="61">
        <v>49.857023556999998</v>
      </c>
      <c r="I99" s="62">
        <v>795.82747378199997</v>
      </c>
      <c r="J99" s="74">
        <v>1057.925919537</v>
      </c>
      <c r="K99" s="74">
        <v>3146.4015944059997</v>
      </c>
      <c r="L99" s="60">
        <v>1014.392954487</v>
      </c>
      <c r="M99" s="61">
        <v>993.48087597000006</v>
      </c>
      <c r="N99" s="61">
        <v>110.883686199</v>
      </c>
      <c r="O99" s="61">
        <v>19.593616262000001</v>
      </c>
      <c r="P99" s="61">
        <v>23.667536474999999</v>
      </c>
      <c r="Q99" s="61">
        <v>17.071665654</v>
      </c>
      <c r="R99" s="61">
        <v>946.94165829500002</v>
      </c>
      <c r="S99" s="63">
        <v>20.369601064000001</v>
      </c>
      <c r="T99" s="162">
        <v>264.61081763499999</v>
      </c>
      <c r="U99" s="52">
        <v>6725.8891060276665</v>
      </c>
      <c r="V99" s="52">
        <v>97.215269192999997</v>
      </c>
      <c r="W99" s="52">
        <v>2011.5156515463332</v>
      </c>
      <c r="X99" s="121">
        <v>821.60131383999999</v>
      </c>
      <c r="Y99" s="121">
        <v>173.19842388233329</v>
      </c>
      <c r="Z99" s="121">
        <v>110.41681615366667</v>
      </c>
      <c r="AA99" s="121">
        <v>67.854704729666665</v>
      </c>
      <c r="AB99" s="121">
        <v>838.44439294066672</v>
      </c>
      <c r="AC99" s="52">
        <v>1065.5414822516666</v>
      </c>
      <c r="AD99" s="52">
        <v>3263.0322375806668</v>
      </c>
      <c r="AE99" s="121">
        <v>1079.1671112226666</v>
      </c>
      <c r="AF99" s="121">
        <v>1056.9871223163334</v>
      </c>
      <c r="AG99" s="121">
        <v>108.280771492</v>
      </c>
      <c r="AH99" s="121">
        <v>17.632924056333334</v>
      </c>
      <c r="AI99" s="121">
        <v>19.829915012333331</v>
      </c>
      <c r="AJ99" s="121">
        <v>19.868519635999998</v>
      </c>
      <c r="AK99" s="121">
        <v>940.73172692266655</v>
      </c>
      <c r="AL99" s="121">
        <v>20.534146922333335</v>
      </c>
      <c r="AM99" s="52">
        <v>288.58446545600003</v>
      </c>
      <c r="AN99" s="53">
        <v>48989.94057767</v>
      </c>
      <c r="AO99" s="53">
        <v>564.51388718999999</v>
      </c>
      <c r="AP99" s="53">
        <v>14708.850932533001</v>
      </c>
      <c r="AQ99" s="122">
        <v>8331.2235066390003</v>
      </c>
      <c r="AR99" s="122">
        <v>1218.223307877</v>
      </c>
      <c r="AS99" s="122">
        <v>332.74442879000003</v>
      </c>
      <c r="AT99" s="122">
        <v>548.24459923300003</v>
      </c>
      <c r="AU99" s="122">
        <v>4278.4150899939996</v>
      </c>
      <c r="AV99" s="53">
        <v>4735.7847275799995</v>
      </c>
      <c r="AW99" s="53">
        <v>24796.522616117003</v>
      </c>
      <c r="AX99" s="122">
        <v>8730.258069902</v>
      </c>
      <c r="AY99" s="122">
        <v>8999.023495202</v>
      </c>
      <c r="AZ99" s="122">
        <v>1691.2557129290001</v>
      </c>
      <c r="BA99" s="122">
        <v>128.496469924</v>
      </c>
      <c r="BB99" s="122">
        <v>77.077993579000008</v>
      </c>
      <c r="BC99" s="122">
        <v>104.37704133199999</v>
      </c>
      <c r="BD99" s="122">
        <v>4813.3710072229997</v>
      </c>
      <c r="BE99" s="122">
        <v>252.662826026</v>
      </c>
      <c r="BF99" s="53">
        <v>4184.2684142500002</v>
      </c>
    </row>
    <row r="100" spans="1:58" x14ac:dyDescent="0.25">
      <c r="A100" s="37" t="s">
        <v>227</v>
      </c>
      <c r="B100" s="59">
        <v>6587.6090870540002</v>
      </c>
      <c r="C100" s="74">
        <v>127.077953631</v>
      </c>
      <c r="D100" s="74">
        <v>1890.2482843300002</v>
      </c>
      <c r="E100" s="60">
        <v>784.17697416500005</v>
      </c>
      <c r="F100" s="61">
        <v>169.632025293</v>
      </c>
      <c r="G100" s="61">
        <v>116.701793958</v>
      </c>
      <c r="H100" s="61">
        <v>39.571572146000001</v>
      </c>
      <c r="I100" s="62">
        <v>780.16591876799998</v>
      </c>
      <c r="J100" s="74">
        <v>1080.8271450289999</v>
      </c>
      <c r="K100" s="74">
        <v>3170.00170174</v>
      </c>
      <c r="L100" s="60">
        <v>1083.759492721</v>
      </c>
      <c r="M100" s="61">
        <v>989.88953760100003</v>
      </c>
      <c r="N100" s="61">
        <v>96.459295006000005</v>
      </c>
      <c r="O100" s="61">
        <v>13.638745739999999</v>
      </c>
      <c r="P100" s="61">
        <v>15.559695844</v>
      </c>
      <c r="Q100" s="61">
        <v>26.893301458</v>
      </c>
      <c r="R100" s="61">
        <v>916.716236901</v>
      </c>
      <c r="S100" s="63">
        <v>27.085396468999999</v>
      </c>
      <c r="T100" s="162">
        <v>319.45400232399999</v>
      </c>
      <c r="U100" s="52">
        <v>6561.3990794243327</v>
      </c>
      <c r="V100" s="52">
        <v>129.92213684499998</v>
      </c>
      <c r="W100" s="52">
        <v>1906.8062605570001</v>
      </c>
      <c r="X100" s="121">
        <v>811.31902832100002</v>
      </c>
      <c r="Y100" s="121">
        <v>175.44301903433333</v>
      </c>
      <c r="Z100" s="121">
        <v>110.20323253366666</v>
      </c>
      <c r="AA100" s="121">
        <v>36.391467044333332</v>
      </c>
      <c r="AB100" s="121">
        <v>773.4495136236668</v>
      </c>
      <c r="AC100" s="52">
        <v>1030.721570941</v>
      </c>
      <c r="AD100" s="52">
        <v>3194.2230821436665</v>
      </c>
      <c r="AE100" s="121">
        <v>1047.9166759336667</v>
      </c>
      <c r="AF100" s="121">
        <v>1015.1784472843333</v>
      </c>
      <c r="AG100" s="121">
        <v>122.492947763</v>
      </c>
      <c r="AH100" s="121">
        <v>16.328131550333335</v>
      </c>
      <c r="AI100" s="121">
        <v>18.339091448333335</v>
      </c>
      <c r="AJ100" s="121">
        <v>21.013216060333331</v>
      </c>
      <c r="AK100" s="121">
        <v>928.58830783666656</v>
      </c>
      <c r="AL100" s="121">
        <v>24.366264267000002</v>
      </c>
      <c r="AM100" s="52">
        <v>299.72602893766668</v>
      </c>
      <c r="AN100" s="53">
        <v>48279.184858581997</v>
      </c>
      <c r="AO100" s="53">
        <v>558.74461914300002</v>
      </c>
      <c r="AP100" s="53">
        <v>14104.506067329999</v>
      </c>
      <c r="AQ100" s="122">
        <v>8436.433071255</v>
      </c>
      <c r="AR100" s="122">
        <v>1242.2237662150001</v>
      </c>
      <c r="AS100" s="122">
        <v>311.73497986900003</v>
      </c>
      <c r="AT100" s="122">
        <v>270.62297187500002</v>
      </c>
      <c r="AU100" s="122">
        <v>3843.4912781160001</v>
      </c>
      <c r="AV100" s="53">
        <v>4735.0150493729998</v>
      </c>
      <c r="AW100" s="53">
        <v>24774.939193401999</v>
      </c>
      <c r="AX100" s="122">
        <v>8647.8849190420005</v>
      </c>
      <c r="AY100" s="122">
        <v>8661.2738864780003</v>
      </c>
      <c r="AZ100" s="122">
        <v>2196.3825871569998</v>
      </c>
      <c r="BA100" s="122">
        <v>110.066175419</v>
      </c>
      <c r="BB100" s="122">
        <v>98.391251355999998</v>
      </c>
      <c r="BC100" s="122">
        <v>139.58065228300001</v>
      </c>
      <c r="BD100" s="122">
        <v>4524.055652387</v>
      </c>
      <c r="BE100" s="122">
        <v>397.30406928000002</v>
      </c>
      <c r="BF100" s="53">
        <v>4105.9799293340002</v>
      </c>
    </row>
    <row r="101" spans="1:58" x14ac:dyDescent="0.25">
      <c r="A101" s="37" t="s">
        <v>228</v>
      </c>
      <c r="B101" s="59">
        <v>6388.8431555430006</v>
      </c>
      <c r="C101" s="74">
        <v>90.08493885</v>
      </c>
      <c r="D101" s="74">
        <v>1891.4904029410002</v>
      </c>
      <c r="E101" s="60">
        <v>823.39825973400002</v>
      </c>
      <c r="F101" s="61">
        <v>136.09685344600001</v>
      </c>
      <c r="G101" s="61">
        <v>109.34208063299999</v>
      </c>
      <c r="H101" s="61">
        <v>88.993541905000001</v>
      </c>
      <c r="I101" s="62">
        <v>733.65966722300004</v>
      </c>
      <c r="J101" s="74">
        <v>1125.703141874</v>
      </c>
      <c r="K101" s="74">
        <v>3014.7779318750004</v>
      </c>
      <c r="L101" s="60">
        <v>1000.578356231</v>
      </c>
      <c r="M101" s="61">
        <v>1014.77275391</v>
      </c>
      <c r="N101" s="61">
        <v>91.877819097</v>
      </c>
      <c r="O101" s="61">
        <v>13.184228429999999</v>
      </c>
      <c r="P101" s="61">
        <v>15.898628401</v>
      </c>
      <c r="Q101" s="61">
        <v>17.837485523000002</v>
      </c>
      <c r="R101" s="61">
        <v>845.31168901800004</v>
      </c>
      <c r="S101" s="63">
        <v>15.316971264999999</v>
      </c>
      <c r="T101" s="162">
        <v>266.78674000299998</v>
      </c>
      <c r="U101" s="52">
        <v>6489.1597759206661</v>
      </c>
      <c r="V101" s="52">
        <v>128.41341222299999</v>
      </c>
      <c r="W101" s="52">
        <v>1852.8894435239999</v>
      </c>
      <c r="X101" s="121">
        <v>782.94455561633333</v>
      </c>
      <c r="Y101" s="121">
        <v>145.48557825366666</v>
      </c>
      <c r="Z101" s="121">
        <v>110.816350216</v>
      </c>
      <c r="AA101" s="121">
        <v>57.995109028999998</v>
      </c>
      <c r="AB101" s="121">
        <v>755.64785040900006</v>
      </c>
      <c r="AC101" s="52">
        <v>1007.3037511829999</v>
      </c>
      <c r="AD101" s="52">
        <v>3186.8441650130003</v>
      </c>
      <c r="AE101" s="121">
        <v>1041.4583631436665</v>
      </c>
      <c r="AF101" s="121">
        <v>1041.539303714</v>
      </c>
      <c r="AG101" s="121">
        <v>101.31540001666667</v>
      </c>
      <c r="AH101" s="121">
        <v>14.362428877666666</v>
      </c>
      <c r="AI101" s="121">
        <v>18.439645094999999</v>
      </c>
      <c r="AJ101" s="121">
        <v>22.151878877333331</v>
      </c>
      <c r="AK101" s="121">
        <v>920.55649488433335</v>
      </c>
      <c r="AL101" s="121">
        <v>27.020650404333335</v>
      </c>
      <c r="AM101" s="52">
        <v>313.70900397766667</v>
      </c>
      <c r="AN101" s="53">
        <v>46077.065537165996</v>
      </c>
      <c r="AO101" s="53">
        <v>490.84555398799995</v>
      </c>
      <c r="AP101" s="53">
        <v>12558.043308833001</v>
      </c>
      <c r="AQ101" s="122">
        <v>7202.4927877270002</v>
      </c>
      <c r="AR101" s="122">
        <v>1063.819361052</v>
      </c>
      <c r="AS101" s="122">
        <v>301.571484274</v>
      </c>
      <c r="AT101" s="122">
        <v>393.84769417500002</v>
      </c>
      <c r="AU101" s="122">
        <v>3596.3119816049998</v>
      </c>
      <c r="AV101" s="53">
        <v>4562.9848485349994</v>
      </c>
      <c r="AW101" s="53">
        <v>24175.259497443996</v>
      </c>
      <c r="AX101" s="122">
        <v>8468.8310939809999</v>
      </c>
      <c r="AY101" s="122">
        <v>8641.96633845</v>
      </c>
      <c r="AZ101" s="122">
        <v>1894.0535420310002</v>
      </c>
      <c r="BA101" s="122">
        <v>117.17327167799999</v>
      </c>
      <c r="BB101" s="122">
        <v>109.115016622</v>
      </c>
      <c r="BC101" s="122">
        <v>122.29017242099999</v>
      </c>
      <c r="BD101" s="122">
        <v>4447.2479647580003</v>
      </c>
      <c r="BE101" s="122">
        <v>374.582097503</v>
      </c>
      <c r="BF101" s="53">
        <v>4289.9323283659996</v>
      </c>
    </row>
    <row r="102" spans="1:58" x14ac:dyDescent="0.25">
      <c r="A102" s="37" t="s">
        <v>229</v>
      </c>
      <c r="B102" s="59">
        <v>6325.8043432640006</v>
      </c>
      <c r="C102" s="74">
        <v>101.675759398</v>
      </c>
      <c r="D102" s="74">
        <v>1835.436115405</v>
      </c>
      <c r="E102" s="60">
        <v>759.02697964900005</v>
      </c>
      <c r="F102" s="61">
        <v>135.520262782</v>
      </c>
      <c r="G102" s="61">
        <v>103.184870424</v>
      </c>
      <c r="H102" s="61">
        <v>85.122611727000006</v>
      </c>
      <c r="I102" s="62">
        <v>752.58139082299999</v>
      </c>
      <c r="J102" s="74">
        <v>1030.31111695</v>
      </c>
      <c r="K102" s="74">
        <v>3060.8356456530005</v>
      </c>
      <c r="L102" s="60">
        <v>977.71198771800005</v>
      </c>
      <c r="M102" s="61">
        <v>1085.094778378</v>
      </c>
      <c r="N102" s="61">
        <v>109.184496782</v>
      </c>
      <c r="O102" s="61">
        <v>16.104277893999999</v>
      </c>
      <c r="P102" s="61">
        <v>25.306722404999999</v>
      </c>
      <c r="Q102" s="61">
        <v>15.720842705999999</v>
      </c>
      <c r="R102" s="61">
        <v>802.20962519600005</v>
      </c>
      <c r="S102" s="63">
        <v>29.502914573999998</v>
      </c>
      <c r="T102" s="162">
        <v>297.54570585800002</v>
      </c>
      <c r="U102" s="52">
        <v>6458.5916056513333</v>
      </c>
      <c r="V102" s="52">
        <v>120.53678630066666</v>
      </c>
      <c r="W102" s="52">
        <v>1877.3066043396666</v>
      </c>
      <c r="X102" s="121">
        <v>814.30094531466659</v>
      </c>
      <c r="Y102" s="121">
        <v>143.36027080400001</v>
      </c>
      <c r="Z102" s="121">
        <v>100.90306158033333</v>
      </c>
      <c r="AA102" s="121">
        <v>71.044511527000012</v>
      </c>
      <c r="AB102" s="121">
        <v>747.69781511366671</v>
      </c>
      <c r="AC102" s="52">
        <v>1033.1450041466667</v>
      </c>
      <c r="AD102" s="52">
        <v>3127.4684533853333</v>
      </c>
      <c r="AE102" s="121">
        <v>1025.9951004356665</v>
      </c>
      <c r="AF102" s="121">
        <v>1057.5123926683334</v>
      </c>
      <c r="AG102" s="121">
        <v>110.94118077166667</v>
      </c>
      <c r="AH102" s="120">
        <v>16.243504814333331</v>
      </c>
      <c r="AI102" s="120">
        <v>23.308753235333331</v>
      </c>
      <c r="AJ102" s="120">
        <v>16.092887087333335</v>
      </c>
      <c r="AK102" s="120">
        <v>845.79490005433343</v>
      </c>
      <c r="AL102" s="120">
        <v>31.579734318333333</v>
      </c>
      <c r="AM102" s="100">
        <v>300.13475747899997</v>
      </c>
      <c r="AN102" s="100">
        <v>46824.759506096001</v>
      </c>
      <c r="AO102" s="100">
        <v>423.11467076500003</v>
      </c>
      <c r="AP102" s="100">
        <v>13408.522578649001</v>
      </c>
      <c r="AQ102" s="120">
        <v>7947.1169935130001</v>
      </c>
      <c r="AR102" s="120">
        <v>1069.911825614</v>
      </c>
      <c r="AS102" s="120">
        <v>290.99031137999998</v>
      </c>
      <c r="AT102" s="120">
        <v>472.42134397400002</v>
      </c>
      <c r="AU102" s="120">
        <v>3628.0821041680001</v>
      </c>
      <c r="AV102" s="100">
        <v>4642.2437910099998</v>
      </c>
      <c r="AW102" s="100">
        <v>23790.198624863002</v>
      </c>
      <c r="AX102" s="120">
        <v>7832.3651658839999</v>
      </c>
      <c r="AY102" s="120">
        <v>8966.5063944630001</v>
      </c>
      <c r="AZ102" s="120">
        <v>2013.3280659090001</v>
      </c>
      <c r="BA102" s="120">
        <v>102.672521762</v>
      </c>
      <c r="BB102" s="120">
        <v>131.51199465299999</v>
      </c>
      <c r="BC102" s="120">
        <v>100.18199136999999</v>
      </c>
      <c r="BD102" s="120">
        <v>4349.3103622810004</v>
      </c>
      <c r="BE102" s="120">
        <v>294.32212854099998</v>
      </c>
      <c r="BF102" s="100">
        <v>4560.6798408089999</v>
      </c>
    </row>
    <row r="103" spans="1:58" x14ac:dyDescent="0.25">
      <c r="A103" s="37" t="s">
        <v>230</v>
      </c>
      <c r="B103" s="59">
        <v>5895.9130265650001</v>
      </c>
      <c r="C103" s="74">
        <v>105.588684069</v>
      </c>
      <c r="D103" s="74">
        <v>1758.3310799110002</v>
      </c>
      <c r="E103" s="60">
        <v>730.80312200599997</v>
      </c>
      <c r="F103" s="61">
        <v>137.56410070800001</v>
      </c>
      <c r="G103" s="61">
        <v>110.505100039</v>
      </c>
      <c r="H103" s="61">
        <v>84.876209883000001</v>
      </c>
      <c r="I103" s="62">
        <v>694.58254727500002</v>
      </c>
      <c r="J103" s="74">
        <v>1075.262328437</v>
      </c>
      <c r="K103" s="74">
        <v>2726.4920199829999</v>
      </c>
      <c r="L103" s="60">
        <v>922.99229206500002</v>
      </c>
      <c r="M103" s="61">
        <v>897.51322521700001</v>
      </c>
      <c r="N103" s="61">
        <v>81.331596313000006</v>
      </c>
      <c r="O103" s="61">
        <v>9.5607684699999993</v>
      </c>
      <c r="P103" s="61">
        <v>25.950657275000001</v>
      </c>
      <c r="Q103" s="61">
        <v>12.877769775000001</v>
      </c>
      <c r="R103" s="61">
        <v>751.02760109799999</v>
      </c>
      <c r="S103" s="63">
        <v>25.238109770000001</v>
      </c>
      <c r="T103" s="162">
        <v>230.23891416500001</v>
      </c>
      <c r="U103" s="52">
        <v>6129.357203327666</v>
      </c>
      <c r="V103" s="52">
        <v>115.88782151833334</v>
      </c>
      <c r="W103" s="52">
        <v>1747.2985831189999</v>
      </c>
      <c r="X103" s="121">
        <v>710.77563457333326</v>
      </c>
      <c r="Y103" s="121">
        <v>131.93259808299999</v>
      </c>
      <c r="Z103" s="121">
        <v>108.45269713166665</v>
      </c>
      <c r="AA103" s="121">
        <v>91.594972591666689</v>
      </c>
      <c r="AB103" s="121">
        <v>704.54268073933326</v>
      </c>
      <c r="AC103" s="52">
        <v>1082.7668690693333</v>
      </c>
      <c r="AD103" s="52">
        <v>2886.3669768069999</v>
      </c>
      <c r="AE103" s="121">
        <v>984.45234154066668</v>
      </c>
      <c r="AF103" s="121">
        <v>924.33272443366661</v>
      </c>
      <c r="AG103" s="121">
        <v>95.546457772333341</v>
      </c>
      <c r="AH103" s="121">
        <v>16.710053947333332</v>
      </c>
      <c r="AI103" s="121">
        <v>25.266807353333331</v>
      </c>
      <c r="AJ103" s="121">
        <v>12.601428769333333</v>
      </c>
      <c r="AK103" s="121">
        <v>802.2991629899999</v>
      </c>
      <c r="AL103" s="121">
        <v>25.158000000333335</v>
      </c>
      <c r="AM103" s="52">
        <v>297.03695281400002</v>
      </c>
      <c r="AN103" s="53">
        <v>44562.614452392998</v>
      </c>
      <c r="AO103" s="53">
        <v>575.48891361300002</v>
      </c>
      <c r="AP103" s="53">
        <v>12453.912357943998</v>
      </c>
      <c r="AQ103" s="122">
        <v>7399.3745354740004</v>
      </c>
      <c r="AR103" s="122">
        <v>969.39907015300003</v>
      </c>
      <c r="AS103" s="122">
        <v>312.46121922500004</v>
      </c>
      <c r="AT103" s="122">
        <v>532.80616690900001</v>
      </c>
      <c r="AU103" s="122">
        <v>3239.8713661829997</v>
      </c>
      <c r="AV103" s="53">
        <v>4599.7684307769996</v>
      </c>
      <c r="AW103" s="53">
        <v>22549.940928108997</v>
      </c>
      <c r="AX103" s="122">
        <v>7150.8119527899999</v>
      </c>
      <c r="AY103" s="122">
        <v>8272.0494578979997</v>
      </c>
      <c r="AZ103" s="122">
        <v>2058.4330209330001</v>
      </c>
      <c r="BA103" s="122">
        <v>124.897253038</v>
      </c>
      <c r="BB103" s="122">
        <v>121.49448844599999</v>
      </c>
      <c r="BC103" s="122">
        <v>82.694384729999996</v>
      </c>
      <c r="BD103" s="122">
        <v>4508.4463492750001</v>
      </c>
      <c r="BE103" s="122">
        <v>231.11402099899999</v>
      </c>
      <c r="BF103" s="53">
        <v>4383.5038219500002</v>
      </c>
    </row>
    <row r="104" spans="1:58" x14ac:dyDescent="0.25">
      <c r="A104" s="37" t="s">
        <v>231</v>
      </c>
      <c r="B104" s="59">
        <v>5671.728885302</v>
      </c>
      <c r="C104" s="74">
        <v>100.635802965</v>
      </c>
      <c r="D104" s="74">
        <v>1645.9135512180001</v>
      </c>
      <c r="E104" s="60">
        <v>719.49063735100003</v>
      </c>
      <c r="F104" s="61">
        <v>134.36547850100001</v>
      </c>
      <c r="G104" s="61">
        <v>100.191051321</v>
      </c>
      <c r="H104" s="61">
        <v>69.843397417000006</v>
      </c>
      <c r="I104" s="62">
        <v>622.02298662800001</v>
      </c>
      <c r="J104" s="74">
        <v>1012.936933378</v>
      </c>
      <c r="K104" s="74">
        <v>2635.9306364520003</v>
      </c>
      <c r="L104" s="60">
        <v>886.30088556500004</v>
      </c>
      <c r="M104" s="61">
        <v>884.86896918100001</v>
      </c>
      <c r="N104" s="61">
        <v>74.983516144000006</v>
      </c>
      <c r="O104" s="61">
        <v>12.055161746</v>
      </c>
      <c r="P104" s="61">
        <v>28.894117835999999</v>
      </c>
      <c r="Q104" s="61">
        <v>4.7837943440000004</v>
      </c>
      <c r="R104" s="61">
        <v>720.49290389299995</v>
      </c>
      <c r="S104" s="63">
        <v>23.551287743</v>
      </c>
      <c r="T104" s="162">
        <v>276.31196128900001</v>
      </c>
      <c r="U104" s="52">
        <v>5764.6924148976659</v>
      </c>
      <c r="V104" s="52">
        <v>106.00015503866666</v>
      </c>
      <c r="W104" s="52">
        <v>1655.2402411216665</v>
      </c>
      <c r="X104" s="121">
        <v>700.36030555866671</v>
      </c>
      <c r="Y104" s="121">
        <v>135.05514092333331</v>
      </c>
      <c r="Z104" s="121">
        <v>94.03659497433334</v>
      </c>
      <c r="AA104" s="121">
        <v>69.085441593333329</v>
      </c>
      <c r="AB104" s="121">
        <v>656.70275807200005</v>
      </c>
      <c r="AC104" s="52">
        <v>1002.7933202323334</v>
      </c>
      <c r="AD104" s="52">
        <v>2715.0140036403336</v>
      </c>
      <c r="AE104" s="121">
        <v>906.55975818800005</v>
      </c>
      <c r="AF104" s="121">
        <v>923.59484796466677</v>
      </c>
      <c r="AG104" s="121">
        <v>83.861559071999991</v>
      </c>
      <c r="AH104" s="121">
        <v>14.337793200666667</v>
      </c>
      <c r="AI104" s="121">
        <v>25.456304448000001</v>
      </c>
      <c r="AJ104" s="121">
        <v>9.3547396296666658</v>
      </c>
      <c r="AK104" s="121">
        <v>729.53507233866674</v>
      </c>
      <c r="AL104" s="121">
        <v>22.313928798666666</v>
      </c>
      <c r="AM104" s="52">
        <v>285.64469486466663</v>
      </c>
      <c r="AN104" s="53">
        <v>42352.351930064004</v>
      </c>
      <c r="AO104" s="53">
        <v>543.87511136900002</v>
      </c>
      <c r="AP104" s="53">
        <v>11660.885842879001</v>
      </c>
      <c r="AQ104" s="122">
        <v>6777.8377818409999</v>
      </c>
      <c r="AR104" s="122">
        <v>1030.796573807</v>
      </c>
      <c r="AS104" s="122">
        <v>277.40529479399999</v>
      </c>
      <c r="AT104" s="122">
        <v>370.70047597300004</v>
      </c>
      <c r="AU104" s="122">
        <v>3204.1457164640001</v>
      </c>
      <c r="AV104" s="53">
        <v>4154.4906114969999</v>
      </c>
      <c r="AW104" s="53">
        <v>21541.808239088998</v>
      </c>
      <c r="AX104" s="122">
        <v>6854.7268071580002</v>
      </c>
      <c r="AY104" s="122">
        <v>8282.655274838</v>
      </c>
      <c r="AZ104" s="122">
        <v>1743.5037203240001</v>
      </c>
      <c r="BA104" s="122">
        <v>136.594696965</v>
      </c>
      <c r="BB104" s="122">
        <v>124.879217596</v>
      </c>
      <c r="BC104" s="122">
        <v>92.982706105000005</v>
      </c>
      <c r="BD104" s="122">
        <v>4074.7179886189997</v>
      </c>
      <c r="BE104" s="122">
        <v>231.74782748400003</v>
      </c>
      <c r="BF104" s="53">
        <v>4451.2921252300002</v>
      </c>
    </row>
    <row r="105" spans="1:58" x14ac:dyDescent="0.25">
      <c r="A105" s="37" t="s">
        <v>232</v>
      </c>
      <c r="B105" s="59">
        <v>5741.0374772690002</v>
      </c>
      <c r="C105" s="74">
        <v>104.81546057</v>
      </c>
      <c r="D105" s="74">
        <v>1603.3393335380001</v>
      </c>
      <c r="E105" s="60">
        <v>676.39854529900003</v>
      </c>
      <c r="F105" s="61">
        <v>139.905129206</v>
      </c>
      <c r="G105" s="61">
        <v>95.314033891999998</v>
      </c>
      <c r="H105" s="61">
        <v>39.888991150999999</v>
      </c>
      <c r="I105" s="62">
        <v>651.83263398999998</v>
      </c>
      <c r="J105" s="74">
        <v>1074.932334097</v>
      </c>
      <c r="K105" s="74">
        <v>2689.9582920100002</v>
      </c>
      <c r="L105" s="60">
        <v>935.00190560800002</v>
      </c>
      <c r="M105" s="61">
        <v>931.77840235500003</v>
      </c>
      <c r="N105" s="61">
        <v>77.651401226000004</v>
      </c>
      <c r="O105" s="61">
        <v>9.4881580890000006</v>
      </c>
      <c r="P105" s="61">
        <v>18.58904442</v>
      </c>
      <c r="Q105" s="61">
        <v>8.3263428130000001</v>
      </c>
      <c r="R105" s="61">
        <v>684.18101888800004</v>
      </c>
      <c r="S105" s="63">
        <v>24.942018611000002</v>
      </c>
      <c r="T105" s="162">
        <v>267.99205705399999</v>
      </c>
      <c r="U105" s="52">
        <v>5850.699524325667</v>
      </c>
      <c r="V105" s="52">
        <v>107.491724847</v>
      </c>
      <c r="W105" s="52">
        <v>1658.142054930667</v>
      </c>
      <c r="X105" s="121">
        <v>735.5199549106668</v>
      </c>
      <c r="Y105" s="121">
        <v>146.43325647233334</v>
      </c>
      <c r="Z105" s="121">
        <v>89.565390214999994</v>
      </c>
      <c r="AA105" s="121">
        <v>48.670811130999994</v>
      </c>
      <c r="AB105" s="121">
        <v>637.95264220166666</v>
      </c>
      <c r="AC105" s="52">
        <v>985.11954249799999</v>
      </c>
      <c r="AD105" s="52">
        <v>2764.9578137330004</v>
      </c>
      <c r="AE105" s="121">
        <v>932.3798802803334</v>
      </c>
      <c r="AF105" s="121">
        <v>977.15283969966674</v>
      </c>
      <c r="AG105" s="121">
        <v>83.449249746000007</v>
      </c>
      <c r="AH105" s="121">
        <v>12.694449822999999</v>
      </c>
      <c r="AI105" s="121">
        <v>25.772863770666664</v>
      </c>
      <c r="AJ105" s="121">
        <v>8.2160960640000003</v>
      </c>
      <c r="AK105" s="121">
        <v>702.31085619533349</v>
      </c>
      <c r="AL105" s="121">
        <v>22.981578154000001</v>
      </c>
      <c r="AM105" s="52">
        <v>334.98838831699999</v>
      </c>
      <c r="AN105" s="53">
        <v>43286.322691898</v>
      </c>
      <c r="AO105" s="53">
        <v>542.17975684099997</v>
      </c>
      <c r="AP105" s="53">
        <v>11520.025511112</v>
      </c>
      <c r="AQ105" s="122">
        <v>6748.5184553899999</v>
      </c>
      <c r="AR105" s="122">
        <v>1177.0614635689999</v>
      </c>
      <c r="AS105" s="122">
        <v>297.23381725800004</v>
      </c>
      <c r="AT105" s="122">
        <v>299.46376498699999</v>
      </c>
      <c r="AU105" s="122">
        <v>2997.7480099080003</v>
      </c>
      <c r="AV105" s="53">
        <v>4245.4742633309997</v>
      </c>
      <c r="AW105" s="53">
        <v>22094.322508411999</v>
      </c>
      <c r="AX105" s="122">
        <v>6999.0252633100008</v>
      </c>
      <c r="AY105" s="122">
        <v>8933.1980098090007</v>
      </c>
      <c r="AZ105" s="122">
        <v>1738.8095815329998</v>
      </c>
      <c r="BA105" s="122">
        <v>80.621726140999996</v>
      </c>
      <c r="BB105" s="122">
        <v>104.63544243</v>
      </c>
      <c r="BC105" s="122">
        <v>92.273789285999996</v>
      </c>
      <c r="BD105" s="122">
        <v>3884.0543604920003</v>
      </c>
      <c r="BE105" s="122">
        <v>261.70433541099999</v>
      </c>
      <c r="BF105" s="53">
        <v>4884.320652202</v>
      </c>
    </row>
    <row r="106" spans="1:58" x14ac:dyDescent="0.25">
      <c r="A106" s="98" t="s">
        <v>233</v>
      </c>
      <c r="B106" s="99">
        <v>5672.9462577470003</v>
      </c>
      <c r="C106" s="100">
        <v>110.777284978</v>
      </c>
      <c r="D106" s="100">
        <v>1560.5721961190002</v>
      </c>
      <c r="E106" s="101">
        <v>700.88865330600004</v>
      </c>
      <c r="F106" s="102">
        <v>132.728608498</v>
      </c>
      <c r="G106" s="102">
        <v>67.219908579999995</v>
      </c>
      <c r="H106" s="102">
        <v>39.090491129999997</v>
      </c>
      <c r="I106" s="103">
        <v>620.64453460499999</v>
      </c>
      <c r="J106" s="100">
        <v>1021.288988379</v>
      </c>
      <c r="K106" s="100">
        <v>2654.7312795850003</v>
      </c>
      <c r="L106" s="101">
        <v>910.37083775200006</v>
      </c>
      <c r="M106" s="102">
        <v>940.059996297</v>
      </c>
      <c r="N106" s="102">
        <v>64.663263923000002</v>
      </c>
      <c r="O106" s="102">
        <v>11.631804678</v>
      </c>
      <c r="P106" s="102">
        <v>11.059748709999999</v>
      </c>
      <c r="Q106" s="102">
        <v>8.5808395159999993</v>
      </c>
      <c r="R106" s="102">
        <v>684.37488394800005</v>
      </c>
      <c r="S106" s="104">
        <v>23.989904760999998</v>
      </c>
      <c r="T106" s="163">
        <v>325.57650868600001</v>
      </c>
      <c r="U106" s="100">
        <v>5756.0625552716665</v>
      </c>
      <c r="V106" s="100">
        <v>107.28304846666667</v>
      </c>
      <c r="W106" s="100">
        <v>1596.0300339903333</v>
      </c>
      <c r="X106" s="120">
        <v>706.97074850633328</v>
      </c>
      <c r="Y106" s="120">
        <v>137.85981975566668</v>
      </c>
      <c r="Z106" s="120">
        <v>74.289901414666673</v>
      </c>
      <c r="AA106" s="120">
        <v>38.150747876666664</v>
      </c>
      <c r="AB106" s="120">
        <v>638.75881643699995</v>
      </c>
      <c r="AC106" s="100">
        <v>1014.1717991523334</v>
      </c>
      <c r="AD106" s="100">
        <v>2719.9982822276666</v>
      </c>
      <c r="AE106" s="120">
        <v>946.49223621200008</v>
      </c>
      <c r="AF106" s="120">
        <v>958.73057943666663</v>
      </c>
      <c r="AG106" s="120">
        <v>70.952765244333349</v>
      </c>
      <c r="AH106" s="120">
        <v>12.917967800333335</v>
      </c>
      <c r="AI106" s="120">
        <v>15.555698606333332</v>
      </c>
      <c r="AJ106" s="120">
        <v>8.7666312183333339</v>
      </c>
      <c r="AK106" s="120">
        <v>681.92673618666663</v>
      </c>
      <c r="AL106" s="120">
        <v>24.655667523000002</v>
      </c>
      <c r="AM106" s="100">
        <v>318.57939143466666</v>
      </c>
      <c r="AN106" s="100">
        <v>42552.551193180996</v>
      </c>
      <c r="AO106" s="100">
        <v>455.84823322</v>
      </c>
      <c r="AP106" s="100">
        <v>11374.258218065999</v>
      </c>
      <c r="AQ106" s="120">
        <v>6756.8384181420006</v>
      </c>
      <c r="AR106" s="120">
        <v>1164.417295643</v>
      </c>
      <c r="AS106" s="120">
        <v>248.277266177</v>
      </c>
      <c r="AT106" s="120">
        <v>228.52707098900001</v>
      </c>
      <c r="AU106" s="120">
        <v>2976.1981671149997</v>
      </c>
      <c r="AV106" s="100">
        <v>4280.3235969950001</v>
      </c>
      <c r="AW106" s="100">
        <v>21716.163186680002</v>
      </c>
      <c r="AX106" s="120">
        <v>6877.8350213309996</v>
      </c>
      <c r="AY106" s="120">
        <v>8643.8846156830004</v>
      </c>
      <c r="AZ106" s="120">
        <v>1641.8595223140001</v>
      </c>
      <c r="BA106" s="120">
        <v>114.82503952499999</v>
      </c>
      <c r="BB106" s="120">
        <v>92.610426535999991</v>
      </c>
      <c r="BC106" s="120">
        <v>88.312392586000001</v>
      </c>
      <c r="BD106" s="120">
        <v>3980.7903790780001</v>
      </c>
      <c r="BE106" s="120">
        <v>276.04578962699998</v>
      </c>
      <c r="BF106" s="100">
        <v>4725.9579582200004</v>
      </c>
    </row>
    <row r="107" spans="1:58" x14ac:dyDescent="0.25">
      <c r="A107" s="37" t="s">
        <v>234</v>
      </c>
      <c r="B107" s="59">
        <v>5870.161288149</v>
      </c>
      <c r="C107" s="74">
        <v>77.490910396999993</v>
      </c>
      <c r="D107" s="74">
        <v>1674.9211090409999</v>
      </c>
      <c r="E107" s="60">
        <v>771.52651803399999</v>
      </c>
      <c r="F107" s="61">
        <v>154.141208358</v>
      </c>
      <c r="G107" s="61">
        <v>66.199633930999994</v>
      </c>
      <c r="H107" s="61">
        <v>21.274240863999999</v>
      </c>
      <c r="I107" s="62">
        <v>661.77950785400003</v>
      </c>
      <c r="J107" s="74">
        <v>957.59094654</v>
      </c>
      <c r="K107" s="74">
        <v>2919.9423734660004</v>
      </c>
      <c r="L107" s="60">
        <v>937.56724209599997</v>
      </c>
      <c r="M107" s="61">
        <v>1194.1564532309999</v>
      </c>
      <c r="N107" s="61">
        <v>71.752041868999996</v>
      </c>
      <c r="O107" s="61">
        <v>8.7030985350000005</v>
      </c>
      <c r="P107" s="61">
        <v>20.113827726</v>
      </c>
      <c r="Q107" s="61">
        <v>9.8635116729999996</v>
      </c>
      <c r="R107" s="61">
        <v>656.79447049999999</v>
      </c>
      <c r="S107" s="63">
        <v>20.991727835999999</v>
      </c>
      <c r="T107" s="162">
        <v>240.21594870499999</v>
      </c>
      <c r="U107" s="52">
        <v>5880.2556873029998</v>
      </c>
      <c r="V107" s="52">
        <v>104.15698331666665</v>
      </c>
      <c r="W107" s="52">
        <v>1666.3133322250003</v>
      </c>
      <c r="X107" s="121">
        <v>778.54501794999999</v>
      </c>
      <c r="Y107" s="121">
        <v>152.17783395366666</v>
      </c>
      <c r="Z107" s="121">
        <v>61.391482660000001</v>
      </c>
      <c r="AA107" s="121">
        <v>28.534902050333333</v>
      </c>
      <c r="AB107" s="121">
        <v>645.66409561099999</v>
      </c>
      <c r="AC107" s="52">
        <v>961.26543638600003</v>
      </c>
      <c r="AD107" s="52">
        <v>2855.7133144019999</v>
      </c>
      <c r="AE107" s="121">
        <v>946.70427336800003</v>
      </c>
      <c r="AF107" s="121">
        <v>1103.5917556566667</v>
      </c>
      <c r="AG107" s="121">
        <v>74.847172608333338</v>
      </c>
      <c r="AH107" s="121">
        <v>11.748020091999999</v>
      </c>
      <c r="AI107" s="121">
        <v>15.969038137666667</v>
      </c>
      <c r="AJ107" s="121">
        <v>10.06168372</v>
      </c>
      <c r="AK107" s="121">
        <v>667.91257400666666</v>
      </c>
      <c r="AL107" s="121">
        <v>24.878796812666668</v>
      </c>
      <c r="AM107" s="52">
        <v>292.80662097333334</v>
      </c>
      <c r="AN107" s="53">
        <v>42770.702908339001</v>
      </c>
      <c r="AO107" s="53">
        <v>420.76793752999998</v>
      </c>
      <c r="AP107" s="53">
        <v>11987.450983727</v>
      </c>
      <c r="AQ107" s="122">
        <v>7394.4330950519998</v>
      </c>
      <c r="AR107" s="122">
        <v>1320.3696806129999</v>
      </c>
      <c r="AS107" s="122">
        <v>219.33532513699998</v>
      </c>
      <c r="AT107" s="122">
        <v>183.32351468800002</v>
      </c>
      <c r="AU107" s="122">
        <v>2869.9893682369998</v>
      </c>
      <c r="AV107" s="53">
        <v>3828.0013920629999</v>
      </c>
      <c r="AW107" s="53">
        <v>22114.070387444997</v>
      </c>
      <c r="AX107" s="122">
        <v>6633.3948961850001</v>
      </c>
      <c r="AY107" s="122">
        <v>9342.2870951669993</v>
      </c>
      <c r="AZ107" s="122">
        <v>1567.7544141610001</v>
      </c>
      <c r="BA107" s="122">
        <v>90.019574723999995</v>
      </c>
      <c r="BB107" s="122">
        <v>67.461848387000003</v>
      </c>
      <c r="BC107" s="122">
        <v>81.915427266999998</v>
      </c>
      <c r="BD107" s="122">
        <v>4041.1438889689998</v>
      </c>
      <c r="BE107" s="122">
        <v>290.09324258499998</v>
      </c>
      <c r="BF107" s="53">
        <v>4420.4122075739997</v>
      </c>
    </row>
    <row r="108" spans="1:58" x14ac:dyDescent="0.25">
      <c r="A108" s="37" t="s">
        <v>235</v>
      </c>
      <c r="B108" s="59">
        <v>5899.4820882840004</v>
      </c>
      <c r="C108" s="74">
        <v>90.152230888000005</v>
      </c>
      <c r="D108" s="74">
        <v>1594.6272198450001</v>
      </c>
      <c r="E108" s="60">
        <v>673.22086389599997</v>
      </c>
      <c r="F108" s="61">
        <v>146.26459812300001</v>
      </c>
      <c r="G108" s="61">
        <v>67.870201570999996</v>
      </c>
      <c r="H108" s="61">
        <v>33.504982783000003</v>
      </c>
      <c r="I108" s="62">
        <v>673.766573472</v>
      </c>
      <c r="J108" s="74">
        <v>988.79373301800001</v>
      </c>
      <c r="K108" s="74">
        <v>2966.0031999360003</v>
      </c>
      <c r="L108" s="60">
        <v>919.45064499900002</v>
      </c>
      <c r="M108" s="61">
        <v>1171.2947171620001</v>
      </c>
      <c r="N108" s="61">
        <v>80.041153523000006</v>
      </c>
      <c r="O108" s="61">
        <v>10.458202719000001</v>
      </c>
      <c r="P108" s="61">
        <v>16.655656181000001</v>
      </c>
      <c r="Q108" s="61">
        <v>10.070861877</v>
      </c>
      <c r="R108" s="61">
        <v>731.00733900199998</v>
      </c>
      <c r="S108" s="63">
        <v>27.024624472999999</v>
      </c>
      <c r="T108" s="162">
        <v>259.90570459700001</v>
      </c>
      <c r="U108" s="52">
        <v>5892.0162653006673</v>
      </c>
      <c r="V108" s="52">
        <v>89.649779288333335</v>
      </c>
      <c r="W108" s="52">
        <v>1656.3641265386666</v>
      </c>
      <c r="X108" s="121">
        <v>748.53552064466658</v>
      </c>
      <c r="Y108" s="121">
        <v>147.73425143199998</v>
      </c>
      <c r="Z108" s="121">
        <v>62.192932317666667</v>
      </c>
      <c r="AA108" s="121">
        <v>37.673860544</v>
      </c>
      <c r="AB108" s="121">
        <v>660.22756160033339</v>
      </c>
      <c r="AC108" s="52">
        <v>901.47888537400001</v>
      </c>
      <c r="AD108" s="52">
        <v>2978.5638350123336</v>
      </c>
      <c r="AE108" s="121">
        <v>953.7155935876666</v>
      </c>
      <c r="AF108" s="121">
        <v>1177.172138592</v>
      </c>
      <c r="AG108" s="121">
        <v>84.677595209999993</v>
      </c>
      <c r="AH108" s="121">
        <v>11.539645604</v>
      </c>
      <c r="AI108" s="121">
        <v>15.679314299</v>
      </c>
      <c r="AJ108" s="121">
        <v>9.4347835260000004</v>
      </c>
      <c r="AK108" s="121">
        <v>701.88255978333336</v>
      </c>
      <c r="AL108" s="121">
        <v>24.462204410333332</v>
      </c>
      <c r="AM108" s="52">
        <v>265.95963908733336</v>
      </c>
      <c r="AN108" s="53">
        <v>43172.299761599003</v>
      </c>
      <c r="AO108" s="53">
        <v>426.75330556500001</v>
      </c>
      <c r="AP108" s="53">
        <v>11417.803046158</v>
      </c>
      <c r="AQ108" s="122">
        <v>6998.6960484460005</v>
      </c>
      <c r="AR108" s="122">
        <v>1074.369664479</v>
      </c>
      <c r="AS108" s="122">
        <v>207.77828050099998</v>
      </c>
      <c r="AT108" s="122">
        <v>254.42212093699999</v>
      </c>
      <c r="AU108" s="122">
        <v>2882.5369317949999</v>
      </c>
      <c r="AV108" s="53">
        <v>3814.6973538640004</v>
      </c>
      <c r="AW108" s="53">
        <v>23510.120276087</v>
      </c>
      <c r="AX108" s="122">
        <v>7541.1733358910005</v>
      </c>
      <c r="AY108" s="122">
        <v>9097.7237356670012</v>
      </c>
      <c r="AZ108" s="122">
        <v>1841.555260716</v>
      </c>
      <c r="BA108" s="122">
        <v>83.413129820999998</v>
      </c>
      <c r="BB108" s="122">
        <v>66.426406053999997</v>
      </c>
      <c r="BC108" s="122">
        <v>53.876966140999997</v>
      </c>
      <c r="BD108" s="122">
        <v>4456.0098076570002</v>
      </c>
      <c r="BE108" s="122">
        <v>369.94163414000002</v>
      </c>
      <c r="BF108" s="53">
        <v>4002.9257799249999</v>
      </c>
    </row>
    <row r="109" spans="1:58" x14ac:dyDescent="0.25">
      <c r="A109" s="37" t="s">
        <v>236</v>
      </c>
      <c r="B109" s="59">
        <v>5993.597271398</v>
      </c>
      <c r="C109" s="74">
        <v>97.428367961999996</v>
      </c>
      <c r="D109" s="74">
        <v>1681.928344291</v>
      </c>
      <c r="E109" s="60">
        <v>771.86988052499999</v>
      </c>
      <c r="F109" s="61">
        <v>134.18861193000001</v>
      </c>
      <c r="G109" s="61">
        <v>58.998250452999997</v>
      </c>
      <c r="H109" s="61">
        <v>45.501684079</v>
      </c>
      <c r="I109" s="62">
        <v>671.36991730399996</v>
      </c>
      <c r="J109" s="74">
        <v>977.15546733199994</v>
      </c>
      <c r="K109" s="74">
        <v>2998.9724653829999</v>
      </c>
      <c r="L109" s="60">
        <v>942.32954724499996</v>
      </c>
      <c r="M109" s="61">
        <v>1164.818332694</v>
      </c>
      <c r="N109" s="61">
        <v>73.641085388999997</v>
      </c>
      <c r="O109" s="61">
        <v>16.388318418000001</v>
      </c>
      <c r="P109" s="61">
        <v>10.025794797</v>
      </c>
      <c r="Q109" s="61">
        <v>3.8560749219999999</v>
      </c>
      <c r="R109" s="61">
        <v>770.64980987199999</v>
      </c>
      <c r="S109" s="63">
        <v>17.263502045999999</v>
      </c>
      <c r="T109" s="162">
        <v>238.11262643000001</v>
      </c>
      <c r="U109" s="52">
        <v>5973.0963312913327</v>
      </c>
      <c r="V109" s="52">
        <v>103.05983862000001</v>
      </c>
      <c r="W109" s="52">
        <v>1655.2032290736668</v>
      </c>
      <c r="X109" s="121">
        <v>755.32343839633324</v>
      </c>
      <c r="Y109" s="121">
        <v>141.97163596033334</v>
      </c>
      <c r="Z109" s="121">
        <v>60.904993087000001</v>
      </c>
      <c r="AA109" s="121">
        <v>33.004425874666673</v>
      </c>
      <c r="AB109" s="121">
        <v>663.99873575533331</v>
      </c>
      <c r="AC109" s="52">
        <v>964.89362362633335</v>
      </c>
      <c r="AD109" s="52">
        <v>2995.727019593</v>
      </c>
      <c r="AE109" s="121">
        <v>944.37125505899996</v>
      </c>
      <c r="AF109" s="121">
        <v>1171.2806915610001</v>
      </c>
      <c r="AG109" s="121">
        <v>76.080747185333337</v>
      </c>
      <c r="AH109" s="121">
        <v>15.966243834000002</v>
      </c>
      <c r="AI109" s="121">
        <v>15.134871185333333</v>
      </c>
      <c r="AJ109" s="121">
        <v>5.9232359360000002</v>
      </c>
      <c r="AK109" s="121">
        <v>745.85218000266661</v>
      </c>
      <c r="AL109" s="121">
        <v>21.117794829666668</v>
      </c>
      <c r="AM109" s="52">
        <v>254.21262037833333</v>
      </c>
      <c r="AN109" s="53">
        <v>42420.005470610995</v>
      </c>
      <c r="AO109" s="53">
        <v>418.50759091999998</v>
      </c>
      <c r="AP109" s="53">
        <v>11790.913735687001</v>
      </c>
      <c r="AQ109" s="122">
        <v>7320.8839023090004</v>
      </c>
      <c r="AR109" s="122">
        <v>941.42794905800008</v>
      </c>
      <c r="AS109" s="122">
        <v>212.067908203</v>
      </c>
      <c r="AT109" s="122">
        <v>269.28329249900003</v>
      </c>
      <c r="AU109" s="122">
        <v>3047.250683618</v>
      </c>
      <c r="AV109" s="53">
        <v>3795.7839365499995</v>
      </c>
      <c r="AW109" s="53">
        <v>23145.029065467003</v>
      </c>
      <c r="AX109" s="122">
        <v>7592.5817651720008</v>
      </c>
      <c r="AY109" s="122">
        <v>9262.2243706469999</v>
      </c>
      <c r="AZ109" s="122">
        <v>1499.311365236</v>
      </c>
      <c r="BA109" s="122">
        <v>158.62237808399999</v>
      </c>
      <c r="BB109" s="122">
        <v>68.180978019999998</v>
      </c>
      <c r="BC109" s="122">
        <v>37.866569969999993</v>
      </c>
      <c r="BD109" s="122">
        <v>4203.9551313409993</v>
      </c>
      <c r="BE109" s="122">
        <v>322.286506997</v>
      </c>
      <c r="BF109" s="53">
        <v>3269.7711419870002</v>
      </c>
    </row>
    <row r="110" spans="1:58" x14ac:dyDescent="0.25">
      <c r="A110" s="98" t="s">
        <v>237</v>
      </c>
      <c r="B110" s="99">
        <v>6102.4997140949999</v>
      </c>
      <c r="C110" s="100">
        <v>102.59285436</v>
      </c>
      <c r="D110" s="100">
        <v>1637.537115395</v>
      </c>
      <c r="E110" s="101">
        <v>764.06629768200003</v>
      </c>
      <c r="F110" s="102">
        <v>127.479231119</v>
      </c>
      <c r="G110" s="102">
        <v>62.675914056000003</v>
      </c>
      <c r="H110" s="102">
        <v>33.374722884999997</v>
      </c>
      <c r="I110" s="103">
        <v>649.94094965299996</v>
      </c>
      <c r="J110" s="100">
        <v>1007.8408549660001</v>
      </c>
      <c r="K110" s="100">
        <v>3131.7092076819999</v>
      </c>
      <c r="L110" s="101">
        <v>1026.8013019479999</v>
      </c>
      <c r="M110" s="102">
        <v>1147.136950604</v>
      </c>
      <c r="N110" s="102">
        <v>82.505167818999993</v>
      </c>
      <c r="O110" s="102">
        <v>16.590902706000001</v>
      </c>
      <c r="P110" s="102">
        <v>11.189213453000001</v>
      </c>
      <c r="Q110" s="102">
        <v>3.858349467</v>
      </c>
      <c r="R110" s="102">
        <v>800.69561263599996</v>
      </c>
      <c r="S110" s="104">
        <v>42.931709048999998</v>
      </c>
      <c r="T110" s="163">
        <v>222.81968169199999</v>
      </c>
      <c r="U110" s="100">
        <v>6141.905680375</v>
      </c>
      <c r="V110" s="100">
        <v>101.76315755166667</v>
      </c>
      <c r="W110" s="100">
        <v>1634.4161060996666</v>
      </c>
      <c r="X110" s="120">
        <v>782.36220592733332</v>
      </c>
      <c r="Y110" s="120">
        <v>127.957778938</v>
      </c>
      <c r="Z110" s="120">
        <v>62.733428169</v>
      </c>
      <c r="AA110" s="120">
        <v>35.595557173333333</v>
      </c>
      <c r="AB110" s="120">
        <v>625.76713589200006</v>
      </c>
      <c r="AC110" s="100">
        <v>964.65636114900008</v>
      </c>
      <c r="AD110" s="100">
        <v>3226.369092335</v>
      </c>
      <c r="AE110" s="120">
        <v>1064.9760862606668</v>
      </c>
      <c r="AF110" s="120">
        <v>1197.51737888</v>
      </c>
      <c r="AG110" s="120">
        <v>83.30973830966667</v>
      </c>
      <c r="AH110" s="120">
        <v>15.990190168</v>
      </c>
      <c r="AI110" s="120">
        <v>10.935181312333333</v>
      </c>
      <c r="AJ110" s="120">
        <v>4.282454518333334</v>
      </c>
      <c r="AK110" s="120">
        <v>805.52322051600004</v>
      </c>
      <c r="AL110" s="120">
        <v>43.834842370000011</v>
      </c>
      <c r="AM110" s="100">
        <v>214.70096323966666</v>
      </c>
      <c r="AN110" s="100">
        <v>43933.384565815999</v>
      </c>
      <c r="AO110" s="100">
        <v>698.17498727700001</v>
      </c>
      <c r="AP110" s="100">
        <v>11830.082476473999</v>
      </c>
      <c r="AQ110" s="120">
        <v>7677.3811597389995</v>
      </c>
      <c r="AR110" s="120">
        <v>819.68595307700002</v>
      </c>
      <c r="AS110" s="120">
        <v>195.489300378</v>
      </c>
      <c r="AT110" s="120">
        <v>207.60222272200002</v>
      </c>
      <c r="AU110" s="120">
        <v>2929.9238405579999</v>
      </c>
      <c r="AV110" s="100">
        <v>3833.3764438560002</v>
      </c>
      <c r="AW110" s="100">
        <v>24457.098250401999</v>
      </c>
      <c r="AX110" s="120">
        <v>7923.9674293829994</v>
      </c>
      <c r="AY110" s="120">
        <v>9285.0152382439992</v>
      </c>
      <c r="AZ110" s="120">
        <v>1600.2905564750001</v>
      </c>
      <c r="BA110" s="120">
        <v>140.315934261</v>
      </c>
      <c r="BB110" s="120">
        <v>36.110042841000002</v>
      </c>
      <c r="BC110" s="120">
        <v>26.927723006000001</v>
      </c>
      <c r="BD110" s="120">
        <v>4741.8172680829994</v>
      </c>
      <c r="BE110" s="120">
        <v>702.65405810899995</v>
      </c>
      <c r="BF110" s="100">
        <v>3114.6524078070006</v>
      </c>
    </row>
    <row r="111" spans="1:58" x14ac:dyDescent="0.25">
      <c r="A111" s="37" t="s">
        <v>238</v>
      </c>
      <c r="B111" s="59">
        <v>6070.1161961550006</v>
      </c>
      <c r="C111" s="74">
        <v>92.111462677999995</v>
      </c>
      <c r="D111" s="74">
        <v>1623.0839438329999</v>
      </c>
      <c r="E111" s="60">
        <v>786.35580804699998</v>
      </c>
      <c r="F111" s="61">
        <v>137.84304607499999</v>
      </c>
      <c r="G111" s="61">
        <v>56.986206989000003</v>
      </c>
      <c r="H111" s="61">
        <v>26.063866723</v>
      </c>
      <c r="I111" s="62">
        <v>615.83501599900001</v>
      </c>
      <c r="J111" s="74">
        <v>1002.241685651</v>
      </c>
      <c r="K111" s="74">
        <v>3140.8860536580005</v>
      </c>
      <c r="L111" s="60">
        <v>1070.842307703</v>
      </c>
      <c r="M111" s="61">
        <v>1115.825548521</v>
      </c>
      <c r="N111" s="61">
        <v>87.730474275999995</v>
      </c>
      <c r="O111" s="61">
        <v>8.6879555740000001</v>
      </c>
      <c r="P111" s="61">
        <v>11.777006445</v>
      </c>
      <c r="Q111" s="61">
        <v>5.0197076650000003</v>
      </c>
      <c r="R111" s="61">
        <v>799.634943131</v>
      </c>
      <c r="S111" s="63">
        <v>41.368110342999998</v>
      </c>
      <c r="T111" s="162">
        <v>211.793050335</v>
      </c>
      <c r="U111" s="52">
        <v>6098.6628237730001</v>
      </c>
      <c r="V111" s="52">
        <v>89.605802324999999</v>
      </c>
      <c r="W111" s="52">
        <v>1634.4116743483335</v>
      </c>
      <c r="X111" s="121">
        <v>797.26144078300001</v>
      </c>
      <c r="Y111" s="121">
        <v>134.51796806433333</v>
      </c>
      <c r="Z111" s="121">
        <v>63.186716387666671</v>
      </c>
      <c r="AA111" s="121">
        <v>19.505390486</v>
      </c>
      <c r="AB111" s="121">
        <v>619.9401586273334</v>
      </c>
      <c r="AC111" s="52">
        <v>951.8230261716667</v>
      </c>
      <c r="AD111" s="52">
        <v>3207.7375977536663</v>
      </c>
      <c r="AE111" s="121">
        <v>1122.7006014493334</v>
      </c>
      <c r="AF111" s="121">
        <v>1148.7064451179999</v>
      </c>
      <c r="AG111" s="121">
        <v>96.891542821666647</v>
      </c>
      <c r="AH111" s="121">
        <v>10.977372742666667</v>
      </c>
      <c r="AI111" s="121">
        <v>11.825308735999998</v>
      </c>
      <c r="AJ111" s="121">
        <v>3.6940566326666668</v>
      </c>
      <c r="AK111" s="121">
        <v>765.75262414833333</v>
      </c>
      <c r="AL111" s="121">
        <v>47.189646105000001</v>
      </c>
      <c r="AM111" s="52">
        <v>215.08472317433333</v>
      </c>
      <c r="AN111" s="53">
        <v>43973.483207535006</v>
      </c>
      <c r="AO111" s="53">
        <v>412.52718550599997</v>
      </c>
      <c r="AP111" s="53">
        <v>11681.87283919</v>
      </c>
      <c r="AQ111" s="122">
        <v>7202.265100048</v>
      </c>
      <c r="AR111" s="122">
        <v>898.20632355999999</v>
      </c>
      <c r="AS111" s="122">
        <v>261.11205424400003</v>
      </c>
      <c r="AT111" s="122">
        <v>177.14500521100001</v>
      </c>
      <c r="AU111" s="122">
        <v>3143.1443561269998</v>
      </c>
      <c r="AV111" s="53">
        <v>4009.8986299349999</v>
      </c>
      <c r="AW111" s="53">
        <v>24572.873906198001</v>
      </c>
      <c r="AX111" s="122">
        <v>8240.2427228859997</v>
      </c>
      <c r="AY111" s="122">
        <v>8947.4264596369994</v>
      </c>
      <c r="AZ111" s="122">
        <v>1876.0690475760002</v>
      </c>
      <c r="BA111" s="122">
        <v>91.751805911999995</v>
      </c>
      <c r="BB111" s="122">
        <v>53.382754390999992</v>
      </c>
      <c r="BC111" s="122">
        <v>23.009500244000002</v>
      </c>
      <c r="BD111" s="122">
        <v>4548.880899234</v>
      </c>
      <c r="BE111" s="122">
        <v>792.11071631799996</v>
      </c>
      <c r="BF111" s="53">
        <v>3296.3106467059997</v>
      </c>
    </row>
    <row r="112" spans="1:58" x14ac:dyDescent="0.25">
      <c r="A112" s="37" t="s">
        <v>239</v>
      </c>
      <c r="B112" s="59">
        <v>6107.2320247870002</v>
      </c>
      <c r="C112" s="74">
        <v>110.562046561</v>
      </c>
      <c r="D112" s="74">
        <v>1627.094771801</v>
      </c>
      <c r="E112" s="60">
        <v>754.595306145</v>
      </c>
      <c r="F112" s="61">
        <v>132.395446292</v>
      </c>
      <c r="G112" s="61">
        <v>82.047484494000003</v>
      </c>
      <c r="H112" s="61">
        <v>56.299218185000001</v>
      </c>
      <c r="I112" s="62">
        <v>601.75731668499998</v>
      </c>
      <c r="J112" s="74">
        <v>986.22723513000005</v>
      </c>
      <c r="K112" s="74">
        <v>3122.306613621</v>
      </c>
      <c r="L112" s="60">
        <v>1076.4768991149999</v>
      </c>
      <c r="M112" s="61">
        <v>1156.2528913880001</v>
      </c>
      <c r="N112" s="61">
        <v>64.248275977000006</v>
      </c>
      <c r="O112" s="61">
        <v>9.3507352000000008</v>
      </c>
      <c r="P112" s="61">
        <v>15.974172634</v>
      </c>
      <c r="Q112" s="61">
        <v>5.8442094999999998</v>
      </c>
      <c r="R112" s="61">
        <v>774.82101401600005</v>
      </c>
      <c r="S112" s="63">
        <v>19.338415790999999</v>
      </c>
      <c r="T112" s="162">
        <v>261.04135767399998</v>
      </c>
      <c r="U112" s="52">
        <v>6065.8779557066664</v>
      </c>
      <c r="V112" s="52">
        <v>102.13556767199999</v>
      </c>
      <c r="W112" s="52">
        <v>1630.3627620079999</v>
      </c>
      <c r="X112" s="121">
        <v>776.79070386499995</v>
      </c>
      <c r="Y112" s="121">
        <v>137.49095444666668</v>
      </c>
      <c r="Z112" s="121">
        <v>70.034624146333343</v>
      </c>
      <c r="AA112" s="121">
        <v>41.135975132666665</v>
      </c>
      <c r="AB112" s="121">
        <v>604.9105044173333</v>
      </c>
      <c r="AC112" s="52">
        <v>957.96931473666666</v>
      </c>
      <c r="AD112" s="52">
        <v>3154.5410691416669</v>
      </c>
      <c r="AE112" s="121">
        <v>1099.750797978</v>
      </c>
      <c r="AF112" s="121">
        <v>1130.8434914576667</v>
      </c>
      <c r="AG112" s="121">
        <v>82.048947401999996</v>
      </c>
      <c r="AH112" s="121">
        <v>11.103926803333332</v>
      </c>
      <c r="AI112" s="121">
        <v>15.918797061333331</v>
      </c>
      <c r="AJ112" s="121">
        <v>6.5324251513333325</v>
      </c>
      <c r="AK112" s="121">
        <v>770.46591041966667</v>
      </c>
      <c r="AL112" s="121">
        <v>37.87677286833334</v>
      </c>
      <c r="AM112" s="52">
        <v>220.86924214833334</v>
      </c>
      <c r="AN112" s="53">
        <v>44269.334799100005</v>
      </c>
      <c r="AO112" s="53">
        <v>457.16284415999996</v>
      </c>
      <c r="AP112" s="53">
        <v>11404.289908070001</v>
      </c>
      <c r="AQ112" s="122">
        <v>7039.3578354560004</v>
      </c>
      <c r="AR112" s="122">
        <v>915.72318618599991</v>
      </c>
      <c r="AS112" s="122">
        <v>286.87842532999997</v>
      </c>
      <c r="AT112" s="122">
        <v>230.02574301499999</v>
      </c>
      <c r="AU112" s="122">
        <v>2932.3047180829999</v>
      </c>
      <c r="AV112" s="53">
        <v>3860.6708648469998</v>
      </c>
      <c r="AW112" s="53">
        <v>24824.714049703001</v>
      </c>
      <c r="AX112" s="122">
        <v>8505.1170258700004</v>
      </c>
      <c r="AY112" s="122">
        <v>9191.7814939189993</v>
      </c>
      <c r="AZ112" s="122">
        <v>1513.1133420410001</v>
      </c>
      <c r="BA112" s="122">
        <v>81.911566773000004</v>
      </c>
      <c r="BB112" s="122">
        <v>132.80857620800001</v>
      </c>
      <c r="BC112" s="122">
        <v>29.724169714999999</v>
      </c>
      <c r="BD112" s="122">
        <v>4629.7146674770001</v>
      </c>
      <c r="BE112" s="122">
        <v>740.54320770000004</v>
      </c>
      <c r="BF112" s="53">
        <v>3722.4971323200002</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05"/>
  <sheetViews>
    <sheetView zoomScaleNormal="100" workbookViewId="0">
      <pane xSplit="1" ySplit="10" topLeftCell="F64" activePane="bottomRight" state="frozen"/>
      <selection activeCell="AV114" sqref="A1:XFD1048576"/>
      <selection pane="topRight" activeCell="AV114" sqref="A1:XFD1048576"/>
      <selection pane="bottomLeft" activeCell="AV114" sqref="A1:XFD1048576"/>
      <selection pane="bottomRight" activeCell="AV114" sqref="A1:XFD1048576"/>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16384" width="11.44140625" style="48"/>
  </cols>
  <sheetData>
    <row r="1" spans="1:33" s="33" customFormat="1" x14ac:dyDescent="0.25">
      <c r="A1" s="9" t="s">
        <v>10</v>
      </c>
      <c r="B1" s="47" t="s">
        <v>116</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row>
    <row r="2" spans="1:33"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row>
    <row r="3" spans="1:33"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row>
    <row r="4" spans="1:33" s="33" customFormat="1" x14ac:dyDescent="0.25">
      <c r="A4" s="8" t="s">
        <v>13</v>
      </c>
      <c r="B4" s="49" t="s">
        <v>102</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row>
    <row r="5" spans="1:33" s="33" customFormat="1" x14ac:dyDescent="0.25">
      <c r="A5" s="8" t="s">
        <v>28</v>
      </c>
      <c r="B5" s="8" t="s">
        <v>133</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row>
    <row r="6" spans="1:33" s="149" customFormat="1" x14ac:dyDescent="0.25">
      <c r="A6" s="9" t="s">
        <v>103</v>
      </c>
      <c r="B6" s="9" t="s">
        <v>113</v>
      </c>
      <c r="F6" s="9"/>
      <c r="J6" s="9"/>
      <c r="N6" s="9"/>
      <c r="R6" s="9"/>
      <c r="V6" s="9"/>
      <c r="Z6" s="9"/>
      <c r="AD6" s="9"/>
    </row>
    <row r="7" spans="1:33" s="33" customFormat="1" x14ac:dyDescent="0.25">
      <c r="A7" s="50" t="s">
        <v>47</v>
      </c>
      <c r="B7" s="50" t="s">
        <v>137</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row>
    <row r="8" spans="1:33"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row>
    <row r="9" spans="1:33" s="33" customFormat="1" ht="15" customHeight="1" x14ac:dyDescent="0.25">
      <c r="A9" s="145"/>
      <c r="B9" s="208" t="s">
        <v>104</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row>
    <row r="10" spans="1:33"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row>
    <row r="11" spans="1:33" s="148" customFormat="1" x14ac:dyDescent="0.25">
      <c r="A11" s="98" t="s">
        <v>145</v>
      </c>
      <c r="B11" s="143">
        <v>3.752028291425157</v>
      </c>
      <c r="C11" s="155">
        <v>6.4018823863166761</v>
      </c>
      <c r="D11" s="155">
        <v>7.5276370658515575</v>
      </c>
      <c r="E11" s="151">
        <v>1.9614018734278114</v>
      </c>
      <c r="F11" s="143">
        <v>2.9500322003398369</v>
      </c>
      <c r="G11" s="155">
        <v>5.0762503216161834</v>
      </c>
      <c r="H11" s="155">
        <v>8.4622746919758125</v>
      </c>
      <c r="I11" s="151">
        <v>1.5325708203722417</v>
      </c>
      <c r="J11" s="143">
        <v>3.0673426086927451</v>
      </c>
      <c r="K11" s="155">
        <v>5.9041930617544303</v>
      </c>
      <c r="L11" s="155">
        <v>6.8614900734100441</v>
      </c>
      <c r="M11" s="151">
        <v>1.3898757424067947</v>
      </c>
      <c r="N11" s="143">
        <v>1.4746880963575226</v>
      </c>
      <c r="O11" s="155">
        <v>3.562687715559651</v>
      </c>
      <c r="P11" s="155">
        <v>4.556603516549405</v>
      </c>
      <c r="Q11" s="151">
        <v>0.56391810389459562</v>
      </c>
      <c r="R11" s="143">
        <v>2.5340378530571939</v>
      </c>
      <c r="S11" s="155">
        <v>4.5658084182450072</v>
      </c>
      <c r="T11" s="155">
        <v>8.4513953665855368</v>
      </c>
      <c r="U11" s="151">
        <v>1.2916935353471346</v>
      </c>
      <c r="V11" s="143">
        <v>3.2305410759209825</v>
      </c>
      <c r="W11" s="155">
        <v>5.0110922473677126</v>
      </c>
      <c r="X11" s="155">
        <v>9.5253403568151409</v>
      </c>
      <c r="Y11" s="151">
        <v>1.7958628779616812</v>
      </c>
      <c r="Z11" s="143">
        <v>2.3524362775365342</v>
      </c>
      <c r="AA11" s="155">
        <v>2.9674908225449275</v>
      </c>
      <c r="AB11" s="155">
        <v>8.8415397468248731</v>
      </c>
      <c r="AC11" s="151">
        <v>1.0123410127951089</v>
      </c>
      <c r="AD11" s="143">
        <v>3.9374191737481503</v>
      </c>
      <c r="AE11" s="155">
        <v>8.1684198508677675</v>
      </c>
      <c r="AF11" s="155">
        <v>5.9128473792475758</v>
      </c>
      <c r="AG11" s="151">
        <v>2.1154014271225892</v>
      </c>
    </row>
    <row r="12" spans="1:33" s="148" customFormat="1" x14ac:dyDescent="0.25">
      <c r="A12" s="37" t="s">
        <v>146</v>
      </c>
      <c r="B12" s="144">
        <v>3.8323341692793216</v>
      </c>
      <c r="C12" s="156">
        <v>6.6813578928659298</v>
      </c>
      <c r="D12" s="156">
        <v>7.8634114621083082</v>
      </c>
      <c r="E12" s="152">
        <v>1.927831961022122</v>
      </c>
      <c r="F12" s="144">
        <v>3.0269308019211549</v>
      </c>
      <c r="G12" s="156">
        <v>5.5514376662880363</v>
      </c>
      <c r="H12" s="156">
        <v>8.9532626534224757</v>
      </c>
      <c r="I12" s="152">
        <v>1.473315710693238</v>
      </c>
      <c r="J12" s="144">
        <v>3.9506171728280872</v>
      </c>
      <c r="K12" s="156">
        <v>7.8589909974844403</v>
      </c>
      <c r="L12" s="156">
        <v>10.132373653105461</v>
      </c>
      <c r="M12" s="152">
        <v>1.3792389764306294</v>
      </c>
      <c r="N12" s="144">
        <v>1.4172255513335026</v>
      </c>
      <c r="O12" s="156">
        <v>3.2252239296594896</v>
      </c>
      <c r="P12" s="156">
        <v>4.9855209731736521</v>
      </c>
      <c r="Q12" s="152">
        <v>0.47554374722907738</v>
      </c>
      <c r="R12" s="144">
        <v>2.583836011142183</v>
      </c>
      <c r="S12" s="156">
        <v>5.2115544795088811</v>
      </c>
      <c r="T12" s="156">
        <v>9.1022934494787311</v>
      </c>
      <c r="U12" s="152">
        <v>1.1519842424661468</v>
      </c>
      <c r="V12" s="144">
        <v>3.2918537349041883</v>
      </c>
      <c r="W12" s="156">
        <v>5.4855715129903526</v>
      </c>
      <c r="X12" s="156">
        <v>9.2401779332411813</v>
      </c>
      <c r="Y12" s="152">
        <v>1.8291957565562618</v>
      </c>
      <c r="Z12" s="144">
        <v>2.3557913951704599</v>
      </c>
      <c r="AA12" s="156">
        <v>2.9618145848939172</v>
      </c>
      <c r="AB12" s="156">
        <v>9.2828302704259951</v>
      </c>
      <c r="AC12" s="152">
        <v>0.96109693184648537</v>
      </c>
      <c r="AD12" s="144">
        <v>4.094038309534362</v>
      </c>
      <c r="AE12" s="156">
        <v>8.7130325320888797</v>
      </c>
      <c r="AF12" s="156">
        <v>7.9809165333855407</v>
      </c>
      <c r="AG12" s="152">
        <v>1.8766863299014673</v>
      </c>
    </row>
    <row r="13" spans="1:33" s="148" customFormat="1" x14ac:dyDescent="0.25">
      <c r="A13" s="37" t="s">
        <v>147</v>
      </c>
      <c r="B13" s="144">
        <v>3.8408766386641044</v>
      </c>
      <c r="C13" s="156">
        <v>6.85526084209154</v>
      </c>
      <c r="D13" s="156">
        <v>7.6257625293496254</v>
      </c>
      <c r="E13" s="152">
        <v>1.9037153343543771</v>
      </c>
      <c r="F13" s="144">
        <v>3.0358979848124563</v>
      </c>
      <c r="G13" s="156">
        <v>5.6950910037785656</v>
      </c>
      <c r="H13" s="156">
        <v>8.5770743766182065</v>
      </c>
      <c r="I13" s="152">
        <v>1.5073851186096396</v>
      </c>
      <c r="J13" s="144">
        <v>3.8666134742103861</v>
      </c>
      <c r="K13" s="156">
        <v>7.6675039401652638</v>
      </c>
      <c r="L13" s="156">
        <v>9.9180596746224321</v>
      </c>
      <c r="M13" s="152">
        <v>1.4144644621321683</v>
      </c>
      <c r="N13" s="144">
        <v>1.2864588056627526</v>
      </c>
      <c r="O13" s="156">
        <v>3.5872998297634817</v>
      </c>
      <c r="P13" s="156">
        <v>4.6247396388033133</v>
      </c>
      <c r="Q13" s="152">
        <v>0.3627491249839121</v>
      </c>
      <c r="R13" s="144">
        <v>2.5813049284590677</v>
      </c>
      <c r="S13" s="156">
        <v>5.0966731834632091</v>
      </c>
      <c r="T13" s="156">
        <v>8.4665851417136402</v>
      </c>
      <c r="U13" s="152">
        <v>1.2701097817885421</v>
      </c>
      <c r="V13" s="144">
        <v>3.377701124251316</v>
      </c>
      <c r="W13" s="156">
        <v>5.7780878966203266</v>
      </c>
      <c r="X13" s="156">
        <v>9.1787720884703585</v>
      </c>
      <c r="Y13" s="152">
        <v>1.8610627399839901</v>
      </c>
      <c r="Z13" s="144">
        <v>2.3289846298725823</v>
      </c>
      <c r="AA13" s="156">
        <v>3.2649835237057849</v>
      </c>
      <c r="AB13" s="156">
        <v>9.048420855531818</v>
      </c>
      <c r="AC13" s="152">
        <v>0.91379944830352189</v>
      </c>
      <c r="AD13" s="144">
        <v>3.9469244080627601</v>
      </c>
      <c r="AE13" s="156">
        <v>8.6097637529119275</v>
      </c>
      <c r="AF13" s="156">
        <v>6.7434651412669684</v>
      </c>
      <c r="AG13" s="152">
        <v>1.8876357688738659</v>
      </c>
    </row>
    <row r="14" spans="1:33" s="148" customFormat="1" x14ac:dyDescent="0.25">
      <c r="A14" s="37" t="s">
        <v>148</v>
      </c>
      <c r="B14" s="144">
        <v>3.7666873471295688</v>
      </c>
      <c r="C14" s="156">
        <v>6.7535015123839939</v>
      </c>
      <c r="D14" s="156">
        <v>7.5778108516773646</v>
      </c>
      <c r="E14" s="152">
        <v>1.8449355942811112</v>
      </c>
      <c r="F14" s="144">
        <v>2.9026653198068293</v>
      </c>
      <c r="G14" s="156">
        <v>5.3221206066135842</v>
      </c>
      <c r="H14" s="156">
        <v>8.1119177687092154</v>
      </c>
      <c r="I14" s="152">
        <v>1.4634942838199267</v>
      </c>
      <c r="J14" s="144">
        <v>2.7233143663198325</v>
      </c>
      <c r="K14" s="156">
        <v>6.084511128885687</v>
      </c>
      <c r="L14" s="156">
        <v>6.2940230841046576</v>
      </c>
      <c r="M14" s="152">
        <v>0.97079946377953696</v>
      </c>
      <c r="N14" s="144">
        <v>1.2719909086253955</v>
      </c>
      <c r="O14" s="156">
        <v>3.0538628012421092</v>
      </c>
      <c r="P14" s="156">
        <v>4.5052770223634742</v>
      </c>
      <c r="Q14" s="152">
        <v>0.43635451175911366</v>
      </c>
      <c r="R14" s="144">
        <v>2.5817545525150849</v>
      </c>
      <c r="S14" s="156">
        <v>5.0086367929640785</v>
      </c>
      <c r="T14" s="156">
        <v>8.7248991931740427</v>
      </c>
      <c r="U14" s="152">
        <v>1.2412338200172011</v>
      </c>
      <c r="V14" s="144">
        <v>3.1893810595817853</v>
      </c>
      <c r="W14" s="156">
        <v>5.4410289572451571</v>
      </c>
      <c r="X14" s="156">
        <v>8.6131541624964445</v>
      </c>
      <c r="Y14" s="152">
        <v>1.7501506423304534</v>
      </c>
      <c r="Z14" s="144">
        <v>2.1168808024401784</v>
      </c>
      <c r="AA14" s="156">
        <v>2.5260005971849804</v>
      </c>
      <c r="AB14" s="156">
        <v>8.0645810908440758</v>
      </c>
      <c r="AC14" s="152">
        <v>0.94260699008000604</v>
      </c>
      <c r="AD14" s="144">
        <v>4.0489269671687502</v>
      </c>
      <c r="AE14" s="156">
        <v>8.3594245142357781</v>
      </c>
      <c r="AF14" s="156">
        <v>6.9293901094101056</v>
      </c>
      <c r="AG14" s="152">
        <v>2.0165990772041997</v>
      </c>
    </row>
    <row r="15" spans="1:33" s="148" customFormat="1" x14ac:dyDescent="0.25">
      <c r="A15" s="98" t="s">
        <v>149</v>
      </c>
      <c r="B15" s="143">
        <v>3.7227024616315538</v>
      </c>
      <c r="C15" s="155">
        <v>6.8650631737431063</v>
      </c>
      <c r="D15" s="155">
        <v>7.664759037687328</v>
      </c>
      <c r="E15" s="151">
        <v>1.7264120461487911</v>
      </c>
      <c r="F15" s="143">
        <v>2.9748014390224324</v>
      </c>
      <c r="G15" s="155">
        <v>5.4340847728721435</v>
      </c>
      <c r="H15" s="155">
        <v>8.815594431457658</v>
      </c>
      <c r="I15" s="151">
        <v>1.4447582992836987</v>
      </c>
      <c r="J15" s="143">
        <v>3.4456009699342234</v>
      </c>
      <c r="K15" s="155">
        <v>6.5975178056285024</v>
      </c>
      <c r="L15" s="155">
        <v>8.3535287650388472</v>
      </c>
      <c r="M15" s="151">
        <v>1.4503443892505736</v>
      </c>
      <c r="N15" s="143">
        <v>1.3174281386337001</v>
      </c>
      <c r="O15" s="155">
        <v>3.5280547950999464</v>
      </c>
      <c r="P15" s="155">
        <v>4.7762739196567958</v>
      </c>
      <c r="Q15" s="151">
        <v>0.36823511052055946</v>
      </c>
      <c r="R15" s="143">
        <v>2.6047072932906286</v>
      </c>
      <c r="S15" s="155">
        <v>4.9875664898788123</v>
      </c>
      <c r="T15" s="155">
        <v>9.4572565763825907</v>
      </c>
      <c r="U15" s="151">
        <v>1.1560917528525048</v>
      </c>
      <c r="V15" s="143">
        <v>3.2728132583632026</v>
      </c>
      <c r="W15" s="155">
        <v>5.4225229015358849</v>
      </c>
      <c r="X15" s="155">
        <v>9.4621662471071524</v>
      </c>
      <c r="Y15" s="151">
        <v>1.771968161265989</v>
      </c>
      <c r="Z15" s="143">
        <v>2.2054439166632815</v>
      </c>
      <c r="AA15" s="155">
        <v>2.9677800306646751</v>
      </c>
      <c r="AB15" s="155">
        <v>8.5656385639202171</v>
      </c>
      <c r="AC15" s="151">
        <v>0.90899623797793239</v>
      </c>
      <c r="AD15" s="143">
        <v>4.0042525423309581</v>
      </c>
      <c r="AE15" s="155">
        <v>8.5993255025778925</v>
      </c>
      <c r="AF15" s="155">
        <v>7.1159938164309464</v>
      </c>
      <c r="AG15" s="151">
        <v>1.9063766853336088</v>
      </c>
    </row>
    <row r="16" spans="1:33" s="148" customFormat="1" x14ac:dyDescent="0.25">
      <c r="A16" s="37" t="s">
        <v>150</v>
      </c>
      <c r="B16" s="144">
        <v>3.6844584742612789</v>
      </c>
      <c r="C16" s="156">
        <v>6.7687572144813473</v>
      </c>
      <c r="D16" s="156">
        <v>7.8338600034994137</v>
      </c>
      <c r="E16" s="152">
        <v>1.6862983026165161</v>
      </c>
      <c r="F16" s="144">
        <v>2.9382584011807551</v>
      </c>
      <c r="G16" s="156">
        <v>5.4629085843696528</v>
      </c>
      <c r="H16" s="156">
        <v>8.533947362894196</v>
      </c>
      <c r="I16" s="152">
        <v>1.4178044971277957</v>
      </c>
      <c r="J16" s="144">
        <v>3.4591614752392164</v>
      </c>
      <c r="K16" s="156">
        <v>7.234672359324164</v>
      </c>
      <c r="L16" s="156">
        <v>9.1283180999426197</v>
      </c>
      <c r="M16" s="152">
        <v>1.0412935696521104</v>
      </c>
      <c r="N16" s="144">
        <v>1.5367838468323336</v>
      </c>
      <c r="O16" s="156">
        <v>3.6489506859125354</v>
      </c>
      <c r="P16" s="156">
        <v>5.4940085797162297</v>
      </c>
      <c r="Q16" s="152">
        <v>0.48481908882334335</v>
      </c>
      <c r="R16" s="144">
        <v>2.5293637138530771</v>
      </c>
      <c r="S16" s="156">
        <v>5.1568337678845282</v>
      </c>
      <c r="T16" s="156">
        <v>8.6339468040376008</v>
      </c>
      <c r="U16" s="152">
        <v>1.1295831143029806</v>
      </c>
      <c r="V16" s="144">
        <v>3.1901842452079854</v>
      </c>
      <c r="W16" s="156">
        <v>5.2876372849301623</v>
      </c>
      <c r="X16" s="156">
        <v>8.9451038541414558</v>
      </c>
      <c r="Y16" s="152">
        <v>1.7834074414945649</v>
      </c>
      <c r="Z16" s="144">
        <v>2.3015238370083226</v>
      </c>
      <c r="AA16" s="156">
        <v>3.3061469590662473</v>
      </c>
      <c r="AB16" s="156">
        <v>9.0118846564939865</v>
      </c>
      <c r="AC16" s="152">
        <v>0.85740452652149723</v>
      </c>
      <c r="AD16" s="144">
        <v>3.9625048470128821</v>
      </c>
      <c r="AE16" s="156">
        <v>8.5333551980854185</v>
      </c>
      <c r="AF16" s="156">
        <v>6.9137268886455301</v>
      </c>
      <c r="AG16" s="152">
        <v>1.8088375501241574</v>
      </c>
    </row>
    <row r="17" spans="1:33" s="148" customFormat="1" x14ac:dyDescent="0.25">
      <c r="A17" s="37" t="s">
        <v>151</v>
      </c>
      <c r="B17" s="144">
        <v>3.6713688561838458</v>
      </c>
      <c r="C17" s="156">
        <v>6.7602136746482664</v>
      </c>
      <c r="D17" s="156">
        <v>7.7247411151754983</v>
      </c>
      <c r="E17" s="152">
        <v>1.6968939195750685</v>
      </c>
      <c r="F17" s="144">
        <v>3.0768926251991018</v>
      </c>
      <c r="G17" s="156">
        <v>5.4577000699164033</v>
      </c>
      <c r="H17" s="156">
        <v>8.8485660151669858</v>
      </c>
      <c r="I17" s="152">
        <v>1.5679980753126106</v>
      </c>
      <c r="J17" s="144">
        <v>3.3646876832334263</v>
      </c>
      <c r="K17" s="156">
        <v>7.282719870209438</v>
      </c>
      <c r="L17" s="156">
        <v>8.5917993197161824</v>
      </c>
      <c r="M17" s="152">
        <v>1.0566960635128744</v>
      </c>
      <c r="N17" s="144">
        <v>1.5499950446990598</v>
      </c>
      <c r="O17" s="156">
        <v>3.8535083597112094</v>
      </c>
      <c r="P17" s="156">
        <v>5.3427630153050352</v>
      </c>
      <c r="Q17" s="152">
        <v>0.49190059187181812</v>
      </c>
      <c r="R17" s="144">
        <v>2.5501626693006192</v>
      </c>
      <c r="S17" s="156">
        <v>4.4724128187852807</v>
      </c>
      <c r="T17" s="156">
        <v>8.9194852491367129</v>
      </c>
      <c r="U17" s="152">
        <v>1.2341782248149875</v>
      </c>
      <c r="V17" s="144">
        <v>3.3976469563437499</v>
      </c>
      <c r="W17" s="156">
        <v>5.5201578559715392</v>
      </c>
      <c r="X17" s="156">
        <v>9.203425958259924</v>
      </c>
      <c r="Y17" s="152">
        <v>1.9769283756566318</v>
      </c>
      <c r="Z17" s="144">
        <v>2.4106246442043529</v>
      </c>
      <c r="AA17" s="156">
        <v>3.2574900405454117</v>
      </c>
      <c r="AB17" s="156">
        <v>9.4047219159250695</v>
      </c>
      <c r="AC17" s="152">
        <v>0.95501502773828062</v>
      </c>
      <c r="AD17" s="144">
        <v>4.2157243164008449</v>
      </c>
      <c r="AE17" s="156">
        <v>8.5683322601039915</v>
      </c>
      <c r="AF17" s="156">
        <v>7.7658133604375736</v>
      </c>
      <c r="AG17" s="152">
        <v>2.0410565539497236</v>
      </c>
    </row>
    <row r="18" spans="1:33" s="148" customFormat="1" x14ac:dyDescent="0.25">
      <c r="A18" s="37" t="s">
        <v>152</v>
      </c>
      <c r="B18" s="144">
        <v>3.6901651665769641</v>
      </c>
      <c r="C18" s="156">
        <v>6.7059153338370576</v>
      </c>
      <c r="D18" s="156">
        <v>7.9782853184241258</v>
      </c>
      <c r="E18" s="152">
        <v>1.7173357826476083</v>
      </c>
      <c r="F18" s="144">
        <v>3.1030679523955884</v>
      </c>
      <c r="G18" s="156">
        <v>5.6688790730089025</v>
      </c>
      <c r="H18" s="156">
        <v>9.2319384278382532</v>
      </c>
      <c r="I18" s="152">
        <v>1.5036150075015295</v>
      </c>
      <c r="J18" s="144">
        <v>3.8571684982378458</v>
      </c>
      <c r="K18" s="156">
        <v>8.4421686422023239</v>
      </c>
      <c r="L18" s="156">
        <v>10.822310651634021</v>
      </c>
      <c r="M18" s="152">
        <v>0.9825655309472946</v>
      </c>
      <c r="N18" s="144">
        <v>1.6290720843298925</v>
      </c>
      <c r="O18" s="156">
        <v>3.6708294786348712</v>
      </c>
      <c r="P18" s="156">
        <v>5.703463953117752</v>
      </c>
      <c r="Q18" s="152">
        <v>0.57730942655491291</v>
      </c>
      <c r="R18" s="144">
        <v>2.6135284847281115</v>
      </c>
      <c r="S18" s="156">
        <v>4.6900003032200601</v>
      </c>
      <c r="T18" s="156">
        <v>9.4679133015833017</v>
      </c>
      <c r="U18" s="152">
        <v>1.1993532424054676</v>
      </c>
      <c r="V18" s="144">
        <v>3.4091189392525396</v>
      </c>
      <c r="W18" s="156">
        <v>5.731016151845977</v>
      </c>
      <c r="X18" s="156">
        <v>9.6201031626520308</v>
      </c>
      <c r="Y18" s="152">
        <v>1.8767840419004693</v>
      </c>
      <c r="Z18" s="144">
        <v>2.4505783096197011</v>
      </c>
      <c r="AA18" s="156">
        <v>3.4126377373375738</v>
      </c>
      <c r="AB18" s="156">
        <v>9.7055061614918134</v>
      </c>
      <c r="AC18" s="152">
        <v>0.92516002789643936</v>
      </c>
      <c r="AD18" s="144">
        <v>4.0771729113346256</v>
      </c>
      <c r="AE18" s="156">
        <v>8.6885546408525993</v>
      </c>
      <c r="AF18" s="156">
        <v>7.1444704711631406</v>
      </c>
      <c r="AG18" s="152">
        <v>1.9642278891649922</v>
      </c>
    </row>
    <row r="19" spans="1:33" s="148" customFormat="1" x14ac:dyDescent="0.25">
      <c r="A19" s="98" t="s">
        <v>153</v>
      </c>
      <c r="B19" s="143">
        <v>3.7865263920210168</v>
      </c>
      <c r="C19" s="155">
        <v>6.907982767388396</v>
      </c>
      <c r="D19" s="155">
        <v>8.3102355811274879</v>
      </c>
      <c r="E19" s="151">
        <v>1.7396039459541557</v>
      </c>
      <c r="F19" s="143">
        <v>3.1747377221829645</v>
      </c>
      <c r="G19" s="155">
        <v>5.6380873930012818</v>
      </c>
      <c r="H19" s="155">
        <v>9.7238010096801641</v>
      </c>
      <c r="I19" s="151">
        <v>1.5205506838409983</v>
      </c>
      <c r="J19" s="143">
        <v>4.1233155139617743</v>
      </c>
      <c r="K19" s="155">
        <v>8.1058632963451664</v>
      </c>
      <c r="L19" s="155">
        <v>11.106052367810783</v>
      </c>
      <c r="M19" s="151">
        <v>1.1950870181604742</v>
      </c>
      <c r="N19" s="143">
        <v>1.780213175662908</v>
      </c>
      <c r="O19" s="155">
        <v>3.8364842140573217</v>
      </c>
      <c r="P19" s="155">
        <v>6.1698380196539571</v>
      </c>
      <c r="Q19" s="151">
        <v>0.62862141514153658</v>
      </c>
      <c r="R19" s="143">
        <v>2.6936144633548786</v>
      </c>
      <c r="S19" s="155">
        <v>5.2780986163067034</v>
      </c>
      <c r="T19" s="155">
        <v>9.6028014307643232</v>
      </c>
      <c r="U19" s="151">
        <v>1.1744158003034024</v>
      </c>
      <c r="V19" s="143">
        <v>3.4571219897853624</v>
      </c>
      <c r="W19" s="155">
        <v>5.4423550143420352</v>
      </c>
      <c r="X19" s="155">
        <v>10.307032482843463</v>
      </c>
      <c r="Y19" s="151">
        <v>1.930272519010598</v>
      </c>
      <c r="Z19" s="143">
        <v>2.4751565910727464</v>
      </c>
      <c r="AA19" s="155">
        <v>3.045959984104428</v>
      </c>
      <c r="AB19" s="155">
        <v>10.155241503694912</v>
      </c>
      <c r="AC19" s="151">
        <v>0.94529919867980838</v>
      </c>
      <c r="AD19" s="143">
        <v>4.2260489642988803</v>
      </c>
      <c r="AE19" s="155">
        <v>9.0876624757200855</v>
      </c>
      <c r="AF19" s="155">
        <v>7.9239602630917183</v>
      </c>
      <c r="AG19" s="151">
        <v>1.8699520911553431</v>
      </c>
    </row>
    <row r="20" spans="1:33" s="148" customFormat="1" x14ac:dyDescent="0.25">
      <c r="A20" s="37" t="s">
        <v>154</v>
      </c>
      <c r="B20" s="144">
        <v>3.7223007318897632</v>
      </c>
      <c r="C20" s="156">
        <v>6.7717031613757293</v>
      </c>
      <c r="D20" s="156">
        <v>8.3651577434653195</v>
      </c>
      <c r="E20" s="152">
        <v>1.70040254514663</v>
      </c>
      <c r="F20" s="144">
        <v>3.1219185955267306</v>
      </c>
      <c r="G20" s="156">
        <v>5.6716777732426431</v>
      </c>
      <c r="H20" s="156">
        <v>9.8403210965291574</v>
      </c>
      <c r="I20" s="152">
        <v>1.4495912190514377</v>
      </c>
      <c r="J20" s="144">
        <v>3.8759506068977698</v>
      </c>
      <c r="K20" s="156">
        <v>7.9039560638063984</v>
      </c>
      <c r="L20" s="156">
        <v>11.293712418938469</v>
      </c>
      <c r="M20" s="152">
        <v>1.0094930231757444</v>
      </c>
      <c r="N20" s="144">
        <v>1.845277687910174</v>
      </c>
      <c r="O20" s="156">
        <v>4.6225707506784772</v>
      </c>
      <c r="P20" s="156">
        <v>6.0557472124438423</v>
      </c>
      <c r="Q20" s="152">
        <v>0.62603670702959124</v>
      </c>
      <c r="R20" s="144">
        <v>2.6388026275524155</v>
      </c>
      <c r="S20" s="156">
        <v>5.147007210140071</v>
      </c>
      <c r="T20" s="156">
        <v>9.8480883930442324</v>
      </c>
      <c r="U20" s="152">
        <v>1.1095093050885132</v>
      </c>
      <c r="V20" s="144">
        <v>3.4376530799539164</v>
      </c>
      <c r="W20" s="156">
        <v>5.6024735439303175</v>
      </c>
      <c r="X20" s="156">
        <v>10.375138178435051</v>
      </c>
      <c r="Y20" s="152">
        <v>1.8550588839664723</v>
      </c>
      <c r="Z20" s="144">
        <v>2.405959580736833</v>
      </c>
      <c r="AA20" s="156">
        <v>3.3286158573326929</v>
      </c>
      <c r="AB20" s="156">
        <v>9.8288720436783716</v>
      </c>
      <c r="AC20" s="152">
        <v>0.865073732312442</v>
      </c>
      <c r="AD20" s="144">
        <v>4.0904810182138593</v>
      </c>
      <c r="AE20" s="156">
        <v>8.6075206830205069</v>
      </c>
      <c r="AF20" s="156">
        <v>8.761761677174615</v>
      </c>
      <c r="AG20" s="152">
        <v>1.8226659895824622</v>
      </c>
    </row>
    <row r="21" spans="1:33" s="148" customFormat="1" x14ac:dyDescent="0.25">
      <c r="A21" s="37" t="s">
        <v>155</v>
      </c>
      <c r="B21" s="144">
        <v>3.7448437099183995</v>
      </c>
      <c r="C21" s="156">
        <v>6.9288296260409705</v>
      </c>
      <c r="D21" s="156">
        <v>8.3173709780873768</v>
      </c>
      <c r="E21" s="152">
        <v>1.6862716577840751</v>
      </c>
      <c r="F21" s="144">
        <v>3.1992183950994555</v>
      </c>
      <c r="G21" s="156">
        <v>5.9559198754434783</v>
      </c>
      <c r="H21" s="156">
        <v>9.7514934965424924</v>
      </c>
      <c r="I21" s="152">
        <v>1.4988895039744654</v>
      </c>
      <c r="J21" s="144">
        <v>4.1449815282146663</v>
      </c>
      <c r="K21" s="156">
        <v>8.0359353374200193</v>
      </c>
      <c r="L21" s="156">
        <v>11.886473062936586</v>
      </c>
      <c r="M21" s="152">
        <v>1.2126763615205902</v>
      </c>
      <c r="N21" s="144">
        <v>1.7711761424628603</v>
      </c>
      <c r="O21" s="156">
        <v>4.2777594154087648</v>
      </c>
      <c r="P21" s="156">
        <v>6.5617866477396962</v>
      </c>
      <c r="Q21" s="152">
        <v>0.51836238087450137</v>
      </c>
      <c r="R21" s="144">
        <v>2.7527331780509581</v>
      </c>
      <c r="S21" s="156">
        <v>5.3914861549590745</v>
      </c>
      <c r="T21" s="156">
        <v>9.8934758546868178</v>
      </c>
      <c r="U21" s="152">
        <v>1.2096479856412952</v>
      </c>
      <c r="V21" s="144">
        <v>3.5799112801544317</v>
      </c>
      <c r="W21" s="156">
        <v>6.1955996709521077</v>
      </c>
      <c r="X21" s="156">
        <v>10.518580967035451</v>
      </c>
      <c r="Y21" s="152">
        <v>1.8881107898640499</v>
      </c>
      <c r="Z21" s="144">
        <v>2.3856963578766113</v>
      </c>
      <c r="AA21" s="156">
        <v>3.291064462226434</v>
      </c>
      <c r="AB21" s="156">
        <v>9.3560198529648417</v>
      </c>
      <c r="AC21" s="152">
        <v>0.94978181708795884</v>
      </c>
      <c r="AD21" s="144">
        <v>3.97015350396078</v>
      </c>
      <c r="AE21" s="156">
        <v>8.352829412823457</v>
      </c>
      <c r="AF21" s="156">
        <v>7.8269008659596402</v>
      </c>
      <c r="AG21" s="152">
        <v>1.7658253536599975</v>
      </c>
    </row>
    <row r="22" spans="1:33" s="148" customFormat="1" x14ac:dyDescent="0.25">
      <c r="A22" s="37" t="s">
        <v>156</v>
      </c>
      <c r="B22" s="144">
        <v>3.7762604288803714</v>
      </c>
      <c r="C22" s="156">
        <v>7.0668777935516482</v>
      </c>
      <c r="D22" s="156">
        <v>8.3253767410991699</v>
      </c>
      <c r="E22" s="152">
        <v>1.6853067127941674</v>
      </c>
      <c r="F22" s="144">
        <v>3.1755372032192404</v>
      </c>
      <c r="G22" s="156">
        <v>5.6932282267148855</v>
      </c>
      <c r="H22" s="156">
        <v>10.078420116975567</v>
      </c>
      <c r="I22" s="152">
        <v>1.4815157033404933</v>
      </c>
      <c r="J22" s="144">
        <v>4.2753490927005497</v>
      </c>
      <c r="K22" s="156">
        <v>8.3772296255212702</v>
      </c>
      <c r="L22" s="156">
        <v>12.436709864262575</v>
      </c>
      <c r="M22" s="152">
        <v>1.1721350924262941</v>
      </c>
      <c r="N22" s="144">
        <v>1.6226327457342156</v>
      </c>
      <c r="O22" s="156">
        <v>3.3686433217735603</v>
      </c>
      <c r="P22" s="156">
        <v>6.0228792510070877</v>
      </c>
      <c r="Q22" s="152">
        <v>0.5142033683319055</v>
      </c>
      <c r="R22" s="144">
        <v>2.7448967492948713</v>
      </c>
      <c r="S22" s="156">
        <v>5.1474458247609043</v>
      </c>
      <c r="T22" s="156">
        <v>10.246193175346001</v>
      </c>
      <c r="U22" s="152">
        <v>1.1909113667387485</v>
      </c>
      <c r="V22" s="144">
        <v>3.558697936590844</v>
      </c>
      <c r="W22" s="156">
        <v>5.8313081801746032</v>
      </c>
      <c r="X22" s="156">
        <v>10.885785937543471</v>
      </c>
      <c r="Y22" s="152">
        <v>1.9128292096949111</v>
      </c>
      <c r="Z22" s="144">
        <v>2.4254306344024537</v>
      </c>
      <c r="AA22" s="156">
        <v>3.1951765334348319</v>
      </c>
      <c r="AB22" s="156">
        <v>9.6674830696717269</v>
      </c>
      <c r="AC22" s="152">
        <v>0.92621622910400936</v>
      </c>
      <c r="AD22" s="144">
        <v>3.8081983753527635</v>
      </c>
      <c r="AE22" s="156">
        <v>8.1796487149217381</v>
      </c>
      <c r="AF22" s="156">
        <v>8.1822334598730677</v>
      </c>
      <c r="AG22" s="152">
        <v>1.5901943256808235</v>
      </c>
    </row>
    <row r="23" spans="1:33" s="148" customFormat="1" x14ac:dyDescent="0.25">
      <c r="A23" s="98" t="s">
        <v>157</v>
      </c>
      <c r="B23" s="143">
        <v>3.8721439377129401</v>
      </c>
      <c r="C23" s="155">
        <v>7.1966238491026662</v>
      </c>
      <c r="D23" s="155">
        <v>8.7446628117762124</v>
      </c>
      <c r="E23" s="151">
        <v>1.7294056953641783</v>
      </c>
      <c r="F23" s="143">
        <v>3.211394339413439</v>
      </c>
      <c r="G23" s="155">
        <v>5.7890173688021287</v>
      </c>
      <c r="H23" s="155">
        <v>10.375582189239546</v>
      </c>
      <c r="I23" s="151">
        <v>1.4595229645659977</v>
      </c>
      <c r="J23" s="143">
        <v>4.3454069932522463</v>
      </c>
      <c r="K23" s="155">
        <v>7.4621983110085628</v>
      </c>
      <c r="L23" s="155">
        <v>12.971987964599052</v>
      </c>
      <c r="M23" s="151">
        <v>1.3920171248649127</v>
      </c>
      <c r="N23" s="143">
        <v>1.6514844036457432</v>
      </c>
      <c r="O23" s="155">
        <v>2.3527359900297449</v>
      </c>
      <c r="P23" s="155">
        <v>6.3850263434245536</v>
      </c>
      <c r="Q23" s="151">
        <v>0.5752492038744289</v>
      </c>
      <c r="R23" s="143">
        <v>2.724741511102712</v>
      </c>
      <c r="S23" s="155">
        <v>5.0370464036233225</v>
      </c>
      <c r="T23" s="155">
        <v>10.161543468533738</v>
      </c>
      <c r="U23" s="151">
        <v>1.2150043919071609</v>
      </c>
      <c r="V23" s="143">
        <v>3.6492000115948247</v>
      </c>
      <c r="W23" s="155">
        <v>5.9824793400359022</v>
      </c>
      <c r="X23" s="155">
        <v>11.839073882082165</v>
      </c>
      <c r="Y23" s="151">
        <v>1.8495100362453845</v>
      </c>
      <c r="Z23" s="143">
        <v>2.3830938714508392</v>
      </c>
      <c r="AA23" s="155">
        <v>3.5517546258358852</v>
      </c>
      <c r="AB23" s="155">
        <v>9.1859329626394128</v>
      </c>
      <c r="AC23" s="151">
        <v>0.89435140033260374</v>
      </c>
      <c r="AD23" s="143">
        <v>3.8692032658516404</v>
      </c>
      <c r="AE23" s="155">
        <v>8.436712578547672</v>
      </c>
      <c r="AF23" s="155">
        <v>8.2336496420309082</v>
      </c>
      <c r="AG23" s="151">
        <v>1.5764675405005566</v>
      </c>
    </row>
    <row r="24" spans="1:33" s="148" customFormat="1" x14ac:dyDescent="0.25">
      <c r="A24" s="37" t="s">
        <v>158</v>
      </c>
      <c r="B24" s="144">
        <v>3.8629500212356178</v>
      </c>
      <c r="C24" s="156">
        <v>6.9971304083609107</v>
      </c>
      <c r="D24" s="156">
        <v>8.8036181086412402</v>
      </c>
      <c r="E24" s="152">
        <v>1.7968346064980441</v>
      </c>
      <c r="F24" s="144">
        <v>3.2411051045361599</v>
      </c>
      <c r="G24" s="156">
        <v>5.6792031290662024</v>
      </c>
      <c r="H24" s="156">
        <v>10.218624454867793</v>
      </c>
      <c r="I24" s="152">
        <v>1.5418326557663362</v>
      </c>
      <c r="J24" s="144">
        <v>4.0936612531573022</v>
      </c>
      <c r="K24" s="156">
        <v>6.6791198546130097</v>
      </c>
      <c r="L24" s="156">
        <v>12.503318915208899</v>
      </c>
      <c r="M24" s="152">
        <v>1.2242089804211957</v>
      </c>
      <c r="N24" s="144">
        <v>1.6117018486876813</v>
      </c>
      <c r="O24" s="156">
        <v>2.6916232912183067</v>
      </c>
      <c r="P24" s="156">
        <v>6.1278821977172502</v>
      </c>
      <c r="Q24" s="152">
        <v>0.57245606099847368</v>
      </c>
      <c r="R24" s="144">
        <v>2.857487803306189</v>
      </c>
      <c r="S24" s="156">
        <v>5.1512931607489501</v>
      </c>
      <c r="T24" s="156">
        <v>11.201374649063405</v>
      </c>
      <c r="U24" s="152">
        <v>1.2002585867833684</v>
      </c>
      <c r="V24" s="144">
        <v>3.6736375063070557</v>
      </c>
      <c r="W24" s="156">
        <v>5.9544821127873435</v>
      </c>
      <c r="X24" s="156">
        <v>10.884185876611378</v>
      </c>
      <c r="Y24" s="152">
        <v>2.0108065442338505</v>
      </c>
      <c r="Z24" s="144">
        <v>2.3765628657558167</v>
      </c>
      <c r="AA24" s="156">
        <v>2.8288854564083277</v>
      </c>
      <c r="AB24" s="156">
        <v>9.2259443968056694</v>
      </c>
      <c r="AC24" s="152">
        <v>0.99922687784271291</v>
      </c>
      <c r="AD24" s="144">
        <v>3.83194071162995</v>
      </c>
      <c r="AE24" s="156">
        <v>8.4549271499830283</v>
      </c>
      <c r="AF24" s="156">
        <v>8.0723657351100737</v>
      </c>
      <c r="AG24" s="152">
        <v>1.607517165492145</v>
      </c>
    </row>
    <row r="25" spans="1:33" s="148" customFormat="1" x14ac:dyDescent="0.25">
      <c r="A25" s="37" t="s">
        <v>159</v>
      </c>
      <c r="B25" s="144">
        <v>3.9044268423631983</v>
      </c>
      <c r="C25" s="156">
        <v>6.9915099084595296</v>
      </c>
      <c r="D25" s="156">
        <v>9.0549197390335046</v>
      </c>
      <c r="E25" s="152">
        <v>1.83095179863964</v>
      </c>
      <c r="F25" s="144">
        <v>3.1450714389834511</v>
      </c>
      <c r="G25" s="156">
        <v>5.4468174161778311</v>
      </c>
      <c r="H25" s="156">
        <v>10.134597277999905</v>
      </c>
      <c r="I25" s="152">
        <v>1.4672542643499729</v>
      </c>
      <c r="J25" s="144">
        <v>4.0409086418466993</v>
      </c>
      <c r="K25" s="156">
        <v>6.5881647134356944</v>
      </c>
      <c r="L25" s="156">
        <v>12.808718153994089</v>
      </c>
      <c r="M25" s="152">
        <v>1.0694624100615167</v>
      </c>
      <c r="N25" s="144">
        <v>1.7827408408432412</v>
      </c>
      <c r="O25" s="156">
        <v>3.3695750711518717</v>
      </c>
      <c r="P25" s="156">
        <v>6.8908832642037581</v>
      </c>
      <c r="Q25" s="152">
        <v>0.53352083987424759</v>
      </c>
      <c r="R25" s="144">
        <v>2.6368245544865045</v>
      </c>
      <c r="S25" s="156">
        <v>4.7635611303153098</v>
      </c>
      <c r="T25" s="156">
        <v>9.9528017243581317</v>
      </c>
      <c r="U25" s="152">
        <v>1.1685036175110721</v>
      </c>
      <c r="V25" s="144">
        <v>3.5768300879763881</v>
      </c>
      <c r="W25" s="156">
        <v>5.6738398040084332</v>
      </c>
      <c r="X25" s="156">
        <v>11.255477030714085</v>
      </c>
      <c r="Y25" s="152">
        <v>1.8816059084190591</v>
      </c>
      <c r="Z25" s="144">
        <v>2.3682510646829922</v>
      </c>
      <c r="AA25" s="156">
        <v>3.10421007057829</v>
      </c>
      <c r="AB25" s="156">
        <v>8.9101248559303023</v>
      </c>
      <c r="AC25" s="152">
        <v>0.96645901109246257</v>
      </c>
      <c r="AD25" s="144">
        <v>3.8116618407974325</v>
      </c>
      <c r="AE25" s="156">
        <v>7.9603565073597515</v>
      </c>
      <c r="AF25" s="156">
        <v>8.9630123850422567</v>
      </c>
      <c r="AG25" s="152">
        <v>1.5953961564160242</v>
      </c>
    </row>
    <row r="26" spans="1:33" s="148" customFormat="1" x14ac:dyDescent="0.25">
      <c r="A26" s="37" t="s">
        <v>160</v>
      </c>
      <c r="B26" s="144">
        <v>3.9764280974548143</v>
      </c>
      <c r="C26" s="156">
        <v>7.1312496080931567</v>
      </c>
      <c r="D26" s="156">
        <v>9.2572798825682447</v>
      </c>
      <c r="E26" s="152">
        <v>1.8592224880628572</v>
      </c>
      <c r="F26" s="144">
        <v>3.2453262845558153</v>
      </c>
      <c r="G26" s="156">
        <v>5.5239267401571981</v>
      </c>
      <c r="H26" s="156">
        <v>10.309389622752722</v>
      </c>
      <c r="I26" s="152">
        <v>1.554708738926196</v>
      </c>
      <c r="J26" s="144">
        <v>4.0382996534010136</v>
      </c>
      <c r="K26" s="156">
        <v>6.2449942528763556</v>
      </c>
      <c r="L26" s="156">
        <v>12.444243810563044</v>
      </c>
      <c r="M26" s="152">
        <v>1.2778526554296232</v>
      </c>
      <c r="N26" s="144">
        <v>1.9268675225031788</v>
      </c>
      <c r="O26" s="156">
        <v>3.6839026849537424</v>
      </c>
      <c r="P26" s="156">
        <v>7.7966777559872105</v>
      </c>
      <c r="Q26" s="152">
        <v>0.46633894109048574</v>
      </c>
      <c r="R26" s="144">
        <v>2.6533103279608938</v>
      </c>
      <c r="S26" s="156">
        <v>4.5114163054064278</v>
      </c>
      <c r="T26" s="156">
        <v>9.3107343007998491</v>
      </c>
      <c r="U26" s="152">
        <v>1.3023879143623793</v>
      </c>
      <c r="V26" s="144">
        <v>3.7697539798447561</v>
      </c>
      <c r="W26" s="156">
        <v>6.0383005773936009</v>
      </c>
      <c r="X26" s="156">
        <v>11.903933359529226</v>
      </c>
      <c r="Y26" s="152">
        <v>1.9537040245661788</v>
      </c>
      <c r="Z26" s="144">
        <v>2.4180095889702651</v>
      </c>
      <c r="AA26" s="156">
        <v>2.7649523139009466</v>
      </c>
      <c r="AB26" s="156">
        <v>9.1971897792903334</v>
      </c>
      <c r="AC26" s="152">
        <v>1.0645183366459132</v>
      </c>
      <c r="AD26" s="144">
        <v>3.8250222268387408</v>
      </c>
      <c r="AE26" s="156">
        <v>7.9936030120463162</v>
      </c>
      <c r="AF26" s="156">
        <v>8.9101183732561982</v>
      </c>
      <c r="AG26" s="152">
        <v>1.6320497578180424</v>
      </c>
    </row>
    <row r="27" spans="1:33" s="148" customFormat="1" x14ac:dyDescent="0.25">
      <c r="A27" s="98" t="s">
        <v>161</v>
      </c>
      <c r="B27" s="143">
        <v>4.0841272255187011</v>
      </c>
      <c r="C27" s="155">
        <v>7.3615565047241445</v>
      </c>
      <c r="D27" s="155">
        <v>9.5395797524639736</v>
      </c>
      <c r="E27" s="151">
        <v>1.8918230491168178</v>
      </c>
      <c r="F27" s="143">
        <v>3.352737636599167</v>
      </c>
      <c r="G27" s="155">
        <v>5.7274399357199544</v>
      </c>
      <c r="H27" s="155">
        <v>10.641902287454922</v>
      </c>
      <c r="I27" s="151">
        <v>1.5932698654362982</v>
      </c>
      <c r="J27" s="143">
        <v>3.9688624160822932</v>
      </c>
      <c r="K27" s="155">
        <v>7.3958865845322297</v>
      </c>
      <c r="L27" s="155">
        <v>11.576528475448519</v>
      </c>
      <c r="M27" s="151">
        <v>1.1242216292340637</v>
      </c>
      <c r="N27" s="143">
        <v>1.9271210314112459</v>
      </c>
      <c r="O27" s="155">
        <v>3.7748606951569599</v>
      </c>
      <c r="P27" s="155">
        <v>6.4692146252283615</v>
      </c>
      <c r="Q27" s="151">
        <v>0.72618528424978968</v>
      </c>
      <c r="R27" s="143">
        <v>2.6383563139665895</v>
      </c>
      <c r="S27" s="155">
        <v>4.636795486763055</v>
      </c>
      <c r="T27" s="155">
        <v>9.4957214706052966</v>
      </c>
      <c r="U27" s="151">
        <v>1.2185845672366962</v>
      </c>
      <c r="V27" s="143">
        <v>3.9357715318778972</v>
      </c>
      <c r="W27" s="155">
        <v>6.0566362379285295</v>
      </c>
      <c r="X27" s="155">
        <v>12.46831087509138</v>
      </c>
      <c r="Y27" s="151">
        <v>2.0885401870546323</v>
      </c>
      <c r="Z27" s="143">
        <v>2.5683699323956648</v>
      </c>
      <c r="AA27" s="155">
        <v>3.208114501420817</v>
      </c>
      <c r="AB27" s="155">
        <v>9.8147328800686182</v>
      </c>
      <c r="AC27" s="151">
        <v>1.0610313917708025</v>
      </c>
      <c r="AD27" s="143">
        <v>3.9585660447820818</v>
      </c>
      <c r="AE27" s="155">
        <v>8.5087885798817293</v>
      </c>
      <c r="AF27" s="155">
        <v>9.2032478512604747</v>
      </c>
      <c r="AG27" s="151">
        <v>1.6091342574338439</v>
      </c>
    </row>
    <row r="28" spans="1:33" s="148" customFormat="1" x14ac:dyDescent="0.25">
      <c r="A28" s="37" t="s">
        <v>162</v>
      </c>
      <c r="B28" s="144">
        <v>3.9979175665093631</v>
      </c>
      <c r="C28" s="156">
        <v>7.2554081866908096</v>
      </c>
      <c r="D28" s="156">
        <v>9.2224948014652401</v>
      </c>
      <c r="E28" s="152">
        <v>1.848655967994342</v>
      </c>
      <c r="F28" s="144">
        <v>3.3444994853687744</v>
      </c>
      <c r="G28" s="156">
        <v>5.7531363964838054</v>
      </c>
      <c r="H28" s="156">
        <v>10.854822865355519</v>
      </c>
      <c r="I28" s="152">
        <v>1.5430353152114435</v>
      </c>
      <c r="J28" s="144">
        <v>4.7389560458821194</v>
      </c>
      <c r="K28" s="156">
        <v>8.8291283521759265</v>
      </c>
      <c r="L28" s="156">
        <v>14.120276276613911</v>
      </c>
      <c r="M28" s="152">
        <v>1.2486800654884227</v>
      </c>
      <c r="N28" s="144">
        <v>1.9700300292488291</v>
      </c>
      <c r="O28" s="156">
        <v>3.8343797601696603</v>
      </c>
      <c r="P28" s="156">
        <v>7.4054823055929457</v>
      </c>
      <c r="Q28" s="152">
        <v>0.53185943316869633</v>
      </c>
      <c r="R28" s="144">
        <v>2.6550361722890896</v>
      </c>
      <c r="S28" s="156">
        <v>4.5288250301504132</v>
      </c>
      <c r="T28" s="156">
        <v>9.6108952691661553</v>
      </c>
      <c r="U28" s="152">
        <v>1.2765527560844199</v>
      </c>
      <c r="V28" s="144">
        <v>3.8241472618192178</v>
      </c>
      <c r="W28" s="156">
        <v>5.9325134004040763</v>
      </c>
      <c r="X28" s="156">
        <v>12.514099438530909</v>
      </c>
      <c r="Y28" s="152">
        <v>1.9458206400801406</v>
      </c>
      <c r="Z28" s="144">
        <v>2.6180145986491223</v>
      </c>
      <c r="AA28" s="156">
        <v>3.1582152900411922</v>
      </c>
      <c r="AB28" s="156">
        <v>10.113969708191938</v>
      </c>
      <c r="AC28" s="152">
        <v>1.0484249283437936</v>
      </c>
      <c r="AD28" s="144">
        <v>4.0249707856088488</v>
      </c>
      <c r="AE28" s="156">
        <v>8.9858149782087136</v>
      </c>
      <c r="AF28" s="156">
        <v>8.9718957251213958</v>
      </c>
      <c r="AG28" s="152">
        <v>1.6155212279116642</v>
      </c>
    </row>
    <row r="29" spans="1:33" s="148" customFormat="1" x14ac:dyDescent="0.25">
      <c r="A29" s="37" t="s">
        <v>163</v>
      </c>
      <c r="B29" s="144">
        <v>4.1654715800175239</v>
      </c>
      <c r="C29" s="156">
        <v>7.720188067776494</v>
      </c>
      <c r="D29" s="156">
        <v>9.3377738399283068</v>
      </c>
      <c r="E29" s="152">
        <v>1.9089725567781313</v>
      </c>
      <c r="F29" s="144">
        <v>3.3755009420052695</v>
      </c>
      <c r="G29" s="156">
        <v>6.0164366257440722</v>
      </c>
      <c r="H29" s="156">
        <v>10.724225158667339</v>
      </c>
      <c r="I29" s="152">
        <v>1.5273365762175504</v>
      </c>
      <c r="J29" s="144">
        <v>5.2751795274129805</v>
      </c>
      <c r="K29" s="156">
        <v>10.262212011333286</v>
      </c>
      <c r="L29" s="156">
        <v>14.87739776397477</v>
      </c>
      <c r="M29" s="152">
        <v>1.4046800429316062</v>
      </c>
      <c r="N29" s="144">
        <v>2.2550316713279743</v>
      </c>
      <c r="O29" s="156">
        <v>3.9553669593592091</v>
      </c>
      <c r="P29" s="156">
        <v>8.4602296660664855</v>
      </c>
      <c r="Q29" s="152">
        <v>0.65002705072522227</v>
      </c>
      <c r="R29" s="144">
        <v>2.5544338083612863</v>
      </c>
      <c r="S29" s="156">
        <v>4.4904865994383547</v>
      </c>
      <c r="T29" s="156">
        <v>8.8362308345092977</v>
      </c>
      <c r="U29" s="152">
        <v>1.2400995237535544</v>
      </c>
      <c r="V29" s="144">
        <v>3.9231715397461495</v>
      </c>
      <c r="W29" s="156">
        <v>6.4658937113513408</v>
      </c>
      <c r="X29" s="156">
        <v>12.749021911488768</v>
      </c>
      <c r="Y29" s="152">
        <v>1.8797672891211512</v>
      </c>
      <c r="Z29" s="144">
        <v>2.4817937295931514</v>
      </c>
      <c r="AA29" s="156">
        <v>2.9859616221369878</v>
      </c>
      <c r="AB29" s="156">
        <v>9.7598964148774066</v>
      </c>
      <c r="AC29" s="152">
        <v>0.96478127869140418</v>
      </c>
      <c r="AD29" s="144">
        <v>4.1559473145918613</v>
      </c>
      <c r="AE29" s="156">
        <v>8.9380640484001717</v>
      </c>
      <c r="AF29" s="156">
        <v>8.5193572549313945</v>
      </c>
      <c r="AG29" s="152">
        <v>1.9023201896254074</v>
      </c>
    </row>
    <row r="30" spans="1:33" s="148" customFormat="1" x14ac:dyDescent="0.25">
      <c r="A30" s="37" t="s">
        <v>164</v>
      </c>
      <c r="B30" s="144">
        <v>4.1380553217664175</v>
      </c>
      <c r="C30" s="156">
        <v>7.718822250199052</v>
      </c>
      <c r="D30" s="156">
        <v>9.3309355737998221</v>
      </c>
      <c r="E30" s="152">
        <v>1.8843108955100059</v>
      </c>
      <c r="F30" s="144">
        <v>3.4447209766861504</v>
      </c>
      <c r="G30" s="156">
        <v>6.2313845069082872</v>
      </c>
      <c r="H30" s="156">
        <v>10.893420102385386</v>
      </c>
      <c r="I30" s="152">
        <v>1.5405715998043137</v>
      </c>
      <c r="J30" s="144">
        <v>4.6452414216968805</v>
      </c>
      <c r="K30" s="156">
        <v>9.0305616717700623</v>
      </c>
      <c r="L30" s="156">
        <v>13.936370997710224</v>
      </c>
      <c r="M30" s="152">
        <v>1.0958098862829235</v>
      </c>
      <c r="N30" s="144">
        <v>2.2732992445825886</v>
      </c>
      <c r="O30" s="156">
        <v>3.7000264739701105</v>
      </c>
      <c r="P30" s="156">
        <v>7.6207937384566229</v>
      </c>
      <c r="Q30" s="152">
        <v>0.9501039439506479</v>
      </c>
      <c r="R30" s="144">
        <v>2.7556037048189865</v>
      </c>
      <c r="S30" s="156">
        <v>5.7592233161303579</v>
      </c>
      <c r="T30" s="156">
        <v>10.019696015027058</v>
      </c>
      <c r="U30" s="152">
        <v>1.1222767810533349</v>
      </c>
      <c r="V30" s="144">
        <v>3.9456668666448209</v>
      </c>
      <c r="W30" s="156">
        <v>6.3344839196562512</v>
      </c>
      <c r="X30" s="156">
        <v>12.296185980724589</v>
      </c>
      <c r="Y30" s="152">
        <v>1.9834661092622223</v>
      </c>
      <c r="Z30" s="144">
        <v>2.6640612937361992</v>
      </c>
      <c r="AA30" s="156">
        <v>3.2037156560277067</v>
      </c>
      <c r="AB30" s="156">
        <v>10.314700126087928</v>
      </c>
      <c r="AC30" s="152">
        <v>1.0741169323552517</v>
      </c>
      <c r="AD30" s="144">
        <v>4.1426089638834664</v>
      </c>
      <c r="AE30" s="156">
        <v>9.2404022256553553</v>
      </c>
      <c r="AF30" s="156">
        <v>8.8913928686637522</v>
      </c>
      <c r="AG30" s="152">
        <v>1.7190808835958069</v>
      </c>
    </row>
    <row r="31" spans="1:33" s="148" customFormat="1" x14ac:dyDescent="0.25">
      <c r="A31" s="98" t="s">
        <v>165</v>
      </c>
      <c r="B31" s="143">
        <v>4.2118998944307062</v>
      </c>
      <c r="C31" s="155">
        <v>7.8886740241313866</v>
      </c>
      <c r="D31" s="155">
        <v>9.6438224140607502</v>
      </c>
      <c r="E31" s="151">
        <v>1.8855677928147629</v>
      </c>
      <c r="F31" s="143">
        <v>3.4602489714764215</v>
      </c>
      <c r="G31" s="155">
        <v>6.1852500923013798</v>
      </c>
      <c r="H31" s="155">
        <v>10.903830529607042</v>
      </c>
      <c r="I31" s="151">
        <v>1.5668038270611633</v>
      </c>
      <c r="J31" s="143">
        <v>4.6527897495127526</v>
      </c>
      <c r="K31" s="155">
        <v>8.6300320989681012</v>
      </c>
      <c r="L31" s="155">
        <v>13.495950707433281</v>
      </c>
      <c r="M31" s="151">
        <v>1.2097688179514328</v>
      </c>
      <c r="N31" s="143">
        <v>2.5831769361330861</v>
      </c>
      <c r="O31" s="155">
        <v>5.5728175815247143</v>
      </c>
      <c r="P31" s="155">
        <v>8.7927523336711655</v>
      </c>
      <c r="Q31" s="151">
        <v>0.76791599113619347</v>
      </c>
      <c r="R31" s="143">
        <v>2.9292508479332997</v>
      </c>
      <c r="S31" s="155">
        <v>5.6610311439126741</v>
      </c>
      <c r="T31" s="155">
        <v>11.055487236310178</v>
      </c>
      <c r="U31" s="151">
        <v>1.1953927465030969</v>
      </c>
      <c r="V31" s="143">
        <v>3.8827507772556356</v>
      </c>
      <c r="W31" s="155">
        <v>6.1484410075090281</v>
      </c>
      <c r="X31" s="155">
        <v>12.039521751919374</v>
      </c>
      <c r="Y31" s="151">
        <v>1.9911303924824986</v>
      </c>
      <c r="Z31" s="143">
        <v>2.5454838850910289</v>
      </c>
      <c r="AA31" s="155">
        <v>3.6477287853152505</v>
      </c>
      <c r="AB31" s="155">
        <v>9.7006781726754969</v>
      </c>
      <c r="AC31" s="151">
        <v>0.95162524351533739</v>
      </c>
      <c r="AD31" s="143">
        <v>4.2457878774544673</v>
      </c>
      <c r="AE31" s="155">
        <v>9.2118280414297633</v>
      </c>
      <c r="AF31" s="155">
        <v>8.5602508285490746</v>
      </c>
      <c r="AG31" s="151">
        <v>1.9611299061571514</v>
      </c>
    </row>
    <row r="32" spans="1:33" s="148" customFormat="1" x14ac:dyDescent="0.25">
      <c r="A32" s="37" t="s">
        <v>166</v>
      </c>
      <c r="B32" s="144">
        <v>4.4370662427598004</v>
      </c>
      <c r="C32" s="156">
        <v>8.3741958188623702</v>
      </c>
      <c r="D32" s="156">
        <v>9.8212732610653521</v>
      </c>
      <c r="E32" s="152">
        <v>2.0220777481366072</v>
      </c>
      <c r="F32" s="144">
        <v>3.5130327503982492</v>
      </c>
      <c r="G32" s="156">
        <v>6.1947734627632345</v>
      </c>
      <c r="H32" s="156">
        <v>10.64093210405392</v>
      </c>
      <c r="I32" s="152">
        <v>1.6738168188813727</v>
      </c>
      <c r="J32" s="144">
        <v>4.6830101466367724</v>
      </c>
      <c r="K32" s="156">
        <v>8.4954046856798087</v>
      </c>
      <c r="L32" s="156">
        <v>13.615340609588388</v>
      </c>
      <c r="M32" s="152">
        <v>1.3972083037568492</v>
      </c>
      <c r="N32" s="144">
        <v>2.2185656536867828</v>
      </c>
      <c r="O32" s="156">
        <v>4.179548619339327</v>
      </c>
      <c r="P32" s="156">
        <v>8.3289967885358855</v>
      </c>
      <c r="Q32" s="152">
        <v>0.54194489060228712</v>
      </c>
      <c r="R32" s="144">
        <v>2.9561146066001989</v>
      </c>
      <c r="S32" s="156">
        <v>5.6625892189015383</v>
      </c>
      <c r="T32" s="156">
        <v>10.211108174375568</v>
      </c>
      <c r="U32" s="152">
        <v>1.3458785354990825</v>
      </c>
      <c r="V32" s="144">
        <v>4.0153159155013958</v>
      </c>
      <c r="W32" s="156">
        <v>6.1581346557028454</v>
      </c>
      <c r="X32" s="156">
        <v>12.297981527056972</v>
      </c>
      <c r="Y32" s="152">
        <v>2.1326323391654798</v>
      </c>
      <c r="Z32" s="144">
        <v>2.552467526592697</v>
      </c>
      <c r="AA32" s="156">
        <v>3.6633954139387339</v>
      </c>
      <c r="AB32" s="156">
        <v>9.0391055818200687</v>
      </c>
      <c r="AC32" s="152">
        <v>1.0896864696377691</v>
      </c>
      <c r="AD32" s="144">
        <v>4.2051191221088855</v>
      </c>
      <c r="AE32" s="156">
        <v>9.3422813813589265</v>
      </c>
      <c r="AF32" s="156">
        <v>8.3182252324433748</v>
      </c>
      <c r="AG32" s="152">
        <v>1.8331156245057076</v>
      </c>
    </row>
    <row r="33" spans="1:33" s="148" customFormat="1" x14ac:dyDescent="0.25">
      <c r="A33" s="37" t="s">
        <v>167</v>
      </c>
      <c r="B33" s="144">
        <v>4.2961945296090862</v>
      </c>
      <c r="C33" s="156">
        <v>8.1830017104307711</v>
      </c>
      <c r="D33" s="156">
        <v>9.2992602727692422</v>
      </c>
      <c r="E33" s="152">
        <v>1.9704244769938177</v>
      </c>
      <c r="F33" s="144">
        <v>3.4872886838489761</v>
      </c>
      <c r="G33" s="156">
        <v>6.2649373328205211</v>
      </c>
      <c r="H33" s="156">
        <v>10.537649348708838</v>
      </c>
      <c r="I33" s="152">
        <v>1.6381308045173137</v>
      </c>
      <c r="J33" s="144">
        <v>4.5765758857754113</v>
      </c>
      <c r="K33" s="156">
        <v>9.0995652200080581</v>
      </c>
      <c r="L33" s="156">
        <v>12.704453356702341</v>
      </c>
      <c r="M33" s="152">
        <v>1.3033912810503905</v>
      </c>
      <c r="N33" s="144">
        <v>2.0483689049949727</v>
      </c>
      <c r="O33" s="156">
        <v>4.0647355778244654</v>
      </c>
      <c r="P33" s="156">
        <v>7.0535808853083681</v>
      </c>
      <c r="Q33" s="152">
        <v>0.62908358288383726</v>
      </c>
      <c r="R33" s="144">
        <v>2.948598936858676</v>
      </c>
      <c r="S33" s="156">
        <v>5.7209452282566255</v>
      </c>
      <c r="T33" s="156">
        <v>9.8585446826320631</v>
      </c>
      <c r="U33" s="152">
        <v>1.3703217784970678</v>
      </c>
      <c r="V33" s="144">
        <v>3.9570960642975104</v>
      </c>
      <c r="W33" s="156">
        <v>6.2411048318700768</v>
      </c>
      <c r="X33" s="156">
        <v>12.157284571848356</v>
      </c>
      <c r="Y33" s="152">
        <v>2.0499620153186355</v>
      </c>
      <c r="Z33" s="144">
        <v>2.6903402664831479</v>
      </c>
      <c r="AA33" s="156">
        <v>3.6811945974101827</v>
      </c>
      <c r="AB33" s="156">
        <v>9.8848338577823149</v>
      </c>
      <c r="AC33" s="152">
        <v>1.0904110704466019</v>
      </c>
      <c r="AD33" s="144">
        <v>4.088170178937232</v>
      </c>
      <c r="AE33" s="156">
        <v>9.3827357295144811</v>
      </c>
      <c r="AF33" s="156">
        <v>7.9319368073025505</v>
      </c>
      <c r="AG33" s="152">
        <v>1.7760561879951942</v>
      </c>
    </row>
    <row r="34" spans="1:33" s="148" customFormat="1" x14ac:dyDescent="0.25">
      <c r="A34" s="37" t="s">
        <v>168</v>
      </c>
      <c r="B34" s="144">
        <v>4.2004253853278994</v>
      </c>
      <c r="C34" s="156">
        <v>8.014071980544859</v>
      </c>
      <c r="D34" s="156">
        <v>8.9901578581879829</v>
      </c>
      <c r="E34" s="152">
        <v>1.9435230856366226</v>
      </c>
      <c r="F34" s="144">
        <v>3.3370064886791546</v>
      </c>
      <c r="G34" s="156">
        <v>6.1137023537291073</v>
      </c>
      <c r="H34" s="156">
        <v>10.115697301833377</v>
      </c>
      <c r="I34" s="152">
        <v>1.539213586038698</v>
      </c>
      <c r="J34" s="144">
        <v>4.5398193496580301</v>
      </c>
      <c r="K34" s="156">
        <v>9.0404096880487241</v>
      </c>
      <c r="L34" s="156">
        <v>12.944978530115073</v>
      </c>
      <c r="M34" s="152">
        <v>1.2279849112797261</v>
      </c>
      <c r="N34" s="144">
        <v>1.8882207109368023</v>
      </c>
      <c r="O34" s="156">
        <v>4.6046917518583541</v>
      </c>
      <c r="P34" s="156">
        <v>6.582254541945411</v>
      </c>
      <c r="Q34" s="152">
        <v>0.47592804404515932</v>
      </c>
      <c r="R34" s="144">
        <v>2.7336245895946742</v>
      </c>
      <c r="S34" s="156">
        <v>5.246270305286572</v>
      </c>
      <c r="T34" s="156">
        <v>9.580999749117284</v>
      </c>
      <c r="U34" s="152">
        <v>1.2077559958778885</v>
      </c>
      <c r="V34" s="144">
        <v>3.827099345856313</v>
      </c>
      <c r="W34" s="156">
        <v>6.1576846494722508</v>
      </c>
      <c r="X34" s="156">
        <v>11.669770652198135</v>
      </c>
      <c r="Y34" s="152">
        <v>1.968418580080723</v>
      </c>
      <c r="Z34" s="144">
        <v>2.4762077294360618</v>
      </c>
      <c r="AA34" s="156">
        <v>3.3880146754204565</v>
      </c>
      <c r="AB34" s="156">
        <v>8.7569383712483049</v>
      </c>
      <c r="AC34" s="152">
        <v>1.0792857695301057</v>
      </c>
      <c r="AD34" s="144">
        <v>4.0705448812606653</v>
      </c>
      <c r="AE34" s="156">
        <v>9.5840674981314358</v>
      </c>
      <c r="AF34" s="156">
        <v>8.4894696921276083</v>
      </c>
      <c r="AG34" s="152">
        <v>1.6265754710654563</v>
      </c>
    </row>
    <row r="35" spans="1:33" s="148" customFormat="1" x14ac:dyDescent="0.25">
      <c r="A35" s="98" t="s">
        <v>169</v>
      </c>
      <c r="B35" s="143">
        <v>4.1609843317221848</v>
      </c>
      <c r="C35" s="155">
        <v>7.8877593003881019</v>
      </c>
      <c r="D35" s="155">
        <v>8.4304044405529766</v>
      </c>
      <c r="E35" s="151">
        <v>2.0246439161422147</v>
      </c>
      <c r="F35" s="143">
        <v>3.3120086371906976</v>
      </c>
      <c r="G35" s="155">
        <v>5.8512857890912882</v>
      </c>
      <c r="H35" s="155">
        <v>9.7589653916239012</v>
      </c>
      <c r="I35" s="151">
        <v>1.6124968234463417</v>
      </c>
      <c r="J35" s="143">
        <v>5.3251405911331355</v>
      </c>
      <c r="K35" s="155">
        <v>9.7014009740070044</v>
      </c>
      <c r="L35" s="155">
        <v>14.383081217442797</v>
      </c>
      <c r="M35" s="151">
        <v>1.8142057522090034</v>
      </c>
      <c r="N35" s="143">
        <v>2.0675496601632632</v>
      </c>
      <c r="O35" s="155">
        <v>4.5266738793369985</v>
      </c>
      <c r="P35" s="155">
        <v>7.1283151331468346</v>
      </c>
      <c r="Q35" s="151">
        <v>0.55931460762342888</v>
      </c>
      <c r="R35" s="143">
        <v>2.617166404063954</v>
      </c>
      <c r="S35" s="155">
        <v>4.4505692441256031</v>
      </c>
      <c r="T35" s="155">
        <v>8.7050895159043762</v>
      </c>
      <c r="U35" s="151">
        <v>1.3087851997024229</v>
      </c>
      <c r="V35" s="143">
        <v>3.7677001307421123</v>
      </c>
      <c r="W35" s="155">
        <v>5.9821689468928625</v>
      </c>
      <c r="X35" s="155">
        <v>10.966041381601634</v>
      </c>
      <c r="Y35" s="151">
        <v>2.0181566546045793</v>
      </c>
      <c r="Z35" s="143">
        <v>2.3944191014837499</v>
      </c>
      <c r="AA35" s="155">
        <v>3.1369618239624497</v>
      </c>
      <c r="AB35" s="155">
        <v>9.0518261027864142</v>
      </c>
      <c r="AC35" s="151">
        <v>0.97764423807963574</v>
      </c>
      <c r="AD35" s="143">
        <v>4.2239325079988319</v>
      </c>
      <c r="AE35" s="155">
        <v>9.5638119935151487</v>
      </c>
      <c r="AF35" s="155">
        <v>8.3720506618546011</v>
      </c>
      <c r="AG35" s="151">
        <v>1.8827131551206542</v>
      </c>
    </row>
    <row r="36" spans="1:33" s="148" customFormat="1" x14ac:dyDescent="0.25">
      <c r="A36" s="37" t="s">
        <v>170</v>
      </c>
      <c r="B36" s="144">
        <v>4.3674622449304676</v>
      </c>
      <c r="C36" s="156">
        <v>8.3864041065277739</v>
      </c>
      <c r="D36" s="156">
        <v>9.0966341234854156</v>
      </c>
      <c r="E36" s="152">
        <v>2.0548378940509053</v>
      </c>
      <c r="F36" s="144">
        <v>3.4889533708338507</v>
      </c>
      <c r="G36" s="156">
        <v>6.4498652773924956</v>
      </c>
      <c r="H36" s="156">
        <v>10.017767651449773</v>
      </c>
      <c r="I36" s="152">
        <v>1.697686379703008</v>
      </c>
      <c r="J36" s="144">
        <v>5.0036421723795828</v>
      </c>
      <c r="K36" s="156">
        <v>9.3056594857426234</v>
      </c>
      <c r="L36" s="156">
        <v>11.342837838873907</v>
      </c>
      <c r="M36" s="152">
        <v>2.3067807313809228</v>
      </c>
      <c r="N36" s="144">
        <v>2.1107221924282067</v>
      </c>
      <c r="O36" s="156">
        <v>4.9969512641633695</v>
      </c>
      <c r="P36" s="156">
        <v>6.4702362886496347</v>
      </c>
      <c r="Q36" s="152">
        <v>0.71030900270697916</v>
      </c>
      <c r="R36" s="144">
        <v>2.6693907347489638</v>
      </c>
      <c r="S36" s="156">
        <v>4.7999323524160076</v>
      </c>
      <c r="T36" s="156">
        <v>9.0505392320377389</v>
      </c>
      <c r="U36" s="152">
        <v>1.2666737035107769</v>
      </c>
      <c r="V36" s="144">
        <v>4.0345329830154402</v>
      </c>
      <c r="W36" s="156">
        <v>6.8303622032235776</v>
      </c>
      <c r="X36" s="156">
        <v>11.405711839540409</v>
      </c>
      <c r="Y36" s="152">
        <v>2.1422801313699424</v>
      </c>
      <c r="Z36" s="144">
        <v>2.6229368485654909</v>
      </c>
      <c r="AA36" s="156">
        <v>3.9314720984573106</v>
      </c>
      <c r="AB36" s="156">
        <v>9.4358224902822716</v>
      </c>
      <c r="AC36" s="152">
        <v>1.0540979128450996</v>
      </c>
      <c r="AD36" s="144">
        <v>4.3943949941338651</v>
      </c>
      <c r="AE36" s="156">
        <v>9.720019647045584</v>
      </c>
      <c r="AF36" s="156">
        <v>9.0312605254366094</v>
      </c>
      <c r="AG36" s="152">
        <v>2.0310701775246156</v>
      </c>
    </row>
    <row r="37" spans="1:33" s="148" customFormat="1" x14ac:dyDescent="0.25">
      <c r="A37" s="37" t="s">
        <v>171</v>
      </c>
      <c r="B37" s="144">
        <v>4.0635586451889543</v>
      </c>
      <c r="C37" s="156">
        <v>7.7778372822362662</v>
      </c>
      <c r="D37" s="156">
        <v>8.5365948225913506</v>
      </c>
      <c r="E37" s="152">
        <v>1.9104393779503042</v>
      </c>
      <c r="F37" s="144">
        <v>3.277286066890714</v>
      </c>
      <c r="G37" s="156">
        <v>5.9122975790708976</v>
      </c>
      <c r="H37" s="156">
        <v>9.5451284027536314</v>
      </c>
      <c r="I37" s="152">
        <v>1.5718575856084389</v>
      </c>
      <c r="J37" s="144">
        <v>4.5285626143127811</v>
      </c>
      <c r="K37" s="156">
        <v>9.7046260240004596</v>
      </c>
      <c r="L37" s="156">
        <v>10.963079002434698</v>
      </c>
      <c r="M37" s="152">
        <v>1.5279971960471712</v>
      </c>
      <c r="N37" s="144">
        <v>1.8677896614468634</v>
      </c>
      <c r="O37" s="156">
        <v>4.3159159454846563</v>
      </c>
      <c r="P37" s="156">
        <v>5.9019877564217849</v>
      </c>
      <c r="Q37" s="152">
        <v>0.60841932381872821</v>
      </c>
      <c r="R37" s="144">
        <v>2.5912803396797051</v>
      </c>
      <c r="S37" s="156">
        <v>4.6700151992894687</v>
      </c>
      <c r="T37" s="156">
        <v>8.5474037008869637</v>
      </c>
      <c r="U37" s="152">
        <v>1.2551786169915746</v>
      </c>
      <c r="V37" s="144">
        <v>3.8145039952087632</v>
      </c>
      <c r="W37" s="156">
        <v>6.3133792381343898</v>
      </c>
      <c r="X37" s="156">
        <v>11.032711757973622</v>
      </c>
      <c r="Y37" s="152">
        <v>1.9658797726865587</v>
      </c>
      <c r="Z37" s="144">
        <v>2.4515966392230899</v>
      </c>
      <c r="AA37" s="156">
        <v>3.1837499591991572</v>
      </c>
      <c r="AB37" s="156">
        <v>8.8906545803122832</v>
      </c>
      <c r="AC37" s="152">
        <v>1.0547867355211342</v>
      </c>
      <c r="AD37" s="144">
        <v>3.9337354238961728</v>
      </c>
      <c r="AE37" s="156">
        <v>8.5147444417945692</v>
      </c>
      <c r="AF37" s="156">
        <v>8.3478245037765308</v>
      </c>
      <c r="AG37" s="152">
        <v>1.7801654582187556</v>
      </c>
    </row>
    <row r="38" spans="1:33" s="148" customFormat="1" x14ac:dyDescent="0.25">
      <c r="A38" s="37" t="s">
        <v>172</v>
      </c>
      <c r="B38" s="144">
        <v>3.8562324853179999</v>
      </c>
      <c r="C38" s="156">
        <v>7.2123863010500129</v>
      </c>
      <c r="D38" s="156">
        <v>8.2962088854050862</v>
      </c>
      <c r="E38" s="152">
        <v>1.8439889188591689</v>
      </c>
      <c r="F38" s="144">
        <v>3.3090050373700155</v>
      </c>
      <c r="G38" s="156">
        <v>6.0223679305796001</v>
      </c>
      <c r="H38" s="156">
        <v>9.3221919658770744</v>
      </c>
      <c r="I38" s="152">
        <v>1.6228529914786933</v>
      </c>
      <c r="J38" s="144">
        <v>4.75761439053991</v>
      </c>
      <c r="K38" s="156">
        <v>10.339016272377707</v>
      </c>
      <c r="L38" s="156">
        <v>11.118336055167582</v>
      </c>
      <c r="M38" s="152">
        <v>1.5752943014588072</v>
      </c>
      <c r="N38" s="144">
        <v>1.8880794937195835</v>
      </c>
      <c r="O38" s="156">
        <v>3.8418949733621415</v>
      </c>
      <c r="P38" s="156">
        <v>6.1301283699188049</v>
      </c>
      <c r="Q38" s="152">
        <v>0.63933422682876162</v>
      </c>
      <c r="R38" s="144">
        <v>2.5323660917940209</v>
      </c>
      <c r="S38" s="156">
        <v>4.2921099385559565</v>
      </c>
      <c r="T38" s="156">
        <v>7.8154527667324656</v>
      </c>
      <c r="U38" s="152">
        <v>1.3404713175621477</v>
      </c>
      <c r="V38" s="144">
        <v>3.8891541145493265</v>
      </c>
      <c r="W38" s="156">
        <v>6.6251865481927004</v>
      </c>
      <c r="X38" s="156">
        <v>11.278855966325692</v>
      </c>
      <c r="Y38" s="152">
        <v>1.9589660468147276</v>
      </c>
      <c r="Z38" s="144">
        <v>2.3646160551062114</v>
      </c>
      <c r="AA38" s="156">
        <v>3.0731338489118718</v>
      </c>
      <c r="AB38" s="156">
        <v>8.3790916555661088</v>
      </c>
      <c r="AC38" s="152">
        <v>1.0431962673096624</v>
      </c>
      <c r="AD38" s="144">
        <v>4.1115956515733245</v>
      </c>
      <c r="AE38" s="156">
        <v>8.711342020202995</v>
      </c>
      <c r="AF38" s="156">
        <v>7.6633488718432146</v>
      </c>
      <c r="AG38" s="152">
        <v>2.084389224338866</v>
      </c>
    </row>
    <row r="39" spans="1:33" s="148" customFormat="1" x14ac:dyDescent="0.25">
      <c r="A39" s="98" t="s">
        <v>173</v>
      </c>
      <c r="B39" s="143">
        <v>3.3427742068241306</v>
      </c>
      <c r="C39" s="155">
        <v>5.8479801687504125</v>
      </c>
      <c r="D39" s="155">
        <v>7.6417103975069081</v>
      </c>
      <c r="E39" s="151">
        <v>1.6772372644891378</v>
      </c>
      <c r="F39" s="143">
        <v>3.0535677482067793</v>
      </c>
      <c r="G39" s="155">
        <v>5.6184455683369228</v>
      </c>
      <c r="H39" s="155">
        <v>8.6310741616872111</v>
      </c>
      <c r="I39" s="151">
        <v>1.4895684740198889</v>
      </c>
      <c r="J39" s="143">
        <v>3.9655069996875882</v>
      </c>
      <c r="K39" s="155">
        <v>9.0186065315200263</v>
      </c>
      <c r="L39" s="155">
        <v>10.225934812515591</v>
      </c>
      <c r="M39" s="151">
        <v>1.0743034810684793</v>
      </c>
      <c r="N39" s="143">
        <v>1.8112550779471186</v>
      </c>
      <c r="O39" s="155">
        <v>4.0316530951172922</v>
      </c>
      <c r="P39" s="155">
        <v>5.4851127743712107</v>
      </c>
      <c r="Q39" s="151">
        <v>0.69322194324317044</v>
      </c>
      <c r="R39" s="143">
        <v>2.3108221179789439</v>
      </c>
      <c r="S39" s="155">
        <v>4.134681318780669</v>
      </c>
      <c r="T39" s="155">
        <v>6.9496065189719038</v>
      </c>
      <c r="U39" s="151">
        <v>1.2346316415572856</v>
      </c>
      <c r="V39" s="143">
        <v>3.6518898267629294</v>
      </c>
      <c r="W39" s="155">
        <v>6.0790256724967096</v>
      </c>
      <c r="X39" s="155">
        <v>10.857827478126081</v>
      </c>
      <c r="Y39" s="151">
        <v>1.8366785181655556</v>
      </c>
      <c r="Z39" s="143">
        <v>2.0966345175177721</v>
      </c>
      <c r="AA39" s="155">
        <v>2.9568254858062066</v>
      </c>
      <c r="AB39" s="155">
        <v>6.9827111464589517</v>
      </c>
      <c r="AC39" s="151">
        <v>0.95767199570586226</v>
      </c>
      <c r="AD39" s="143">
        <v>3.8296986527201109</v>
      </c>
      <c r="AE39" s="155">
        <v>8.3100367066789023</v>
      </c>
      <c r="AF39" s="155">
        <v>7.6450219393587258</v>
      </c>
      <c r="AG39" s="151">
        <v>1.8144457890494463</v>
      </c>
    </row>
    <row r="40" spans="1:33" s="148" customFormat="1" x14ac:dyDescent="0.25">
      <c r="A40" s="37" t="s">
        <v>174</v>
      </c>
      <c r="B40" s="144">
        <v>2.9443947842575948</v>
      </c>
      <c r="C40" s="156">
        <v>4.8065191022171092</v>
      </c>
      <c r="D40" s="156">
        <v>7.3934571375313203</v>
      </c>
      <c r="E40" s="152">
        <v>1.5028898087747489</v>
      </c>
      <c r="F40" s="144">
        <v>2.8119767248671246</v>
      </c>
      <c r="G40" s="156">
        <v>5.0397083715283717</v>
      </c>
      <c r="H40" s="156">
        <v>8.3370854305187656</v>
      </c>
      <c r="I40" s="152">
        <v>1.3578196002485532</v>
      </c>
      <c r="J40" s="144">
        <v>4.4632972555977695</v>
      </c>
      <c r="K40" s="156">
        <v>8.2244585959933563</v>
      </c>
      <c r="L40" s="156">
        <v>12.677232119654263</v>
      </c>
      <c r="M40" s="152">
        <v>1.4303441196141491</v>
      </c>
      <c r="N40" s="144">
        <v>1.5132648156416093</v>
      </c>
      <c r="O40" s="156">
        <v>3.0954338687230059</v>
      </c>
      <c r="P40" s="156">
        <v>4.856066053514815</v>
      </c>
      <c r="Q40" s="152">
        <v>0.5631138040339696</v>
      </c>
      <c r="R40" s="144">
        <v>2.0446299997716944</v>
      </c>
      <c r="S40" s="156">
        <v>3.2943183517169801</v>
      </c>
      <c r="T40" s="156">
        <v>6.83348004484849</v>
      </c>
      <c r="U40" s="152">
        <v>1.0587460990947122</v>
      </c>
      <c r="V40" s="144">
        <v>3.3335680684581273</v>
      </c>
      <c r="W40" s="156">
        <v>5.4657515848139386</v>
      </c>
      <c r="X40" s="156">
        <v>10.197275879824728</v>
      </c>
      <c r="Y40" s="152">
        <v>1.6689041491145042</v>
      </c>
      <c r="Z40" s="144">
        <v>1.957980273667586</v>
      </c>
      <c r="AA40" s="156">
        <v>2.7737845484532611</v>
      </c>
      <c r="AB40" s="156">
        <v>6.7095770180334524</v>
      </c>
      <c r="AC40" s="152">
        <v>0.89735160863145602</v>
      </c>
      <c r="AD40" s="144">
        <v>3.6105615238078648</v>
      </c>
      <c r="AE40" s="156">
        <v>7.7706389984643351</v>
      </c>
      <c r="AF40" s="156">
        <v>7.3796034977245046</v>
      </c>
      <c r="AG40" s="152">
        <v>1.7146388718868062</v>
      </c>
    </row>
    <row r="41" spans="1:33" s="148" customFormat="1" x14ac:dyDescent="0.25">
      <c r="A41" s="37" t="s">
        <v>175</v>
      </c>
      <c r="B41" s="144">
        <v>2.9647090013667108</v>
      </c>
      <c r="C41" s="156">
        <v>4.8548423053417533</v>
      </c>
      <c r="D41" s="156">
        <v>7.2889392399487001</v>
      </c>
      <c r="E41" s="152">
        <v>1.5370752356968109</v>
      </c>
      <c r="F41" s="144">
        <v>2.9025895824401005</v>
      </c>
      <c r="G41" s="156">
        <v>5.0425761972627487</v>
      </c>
      <c r="H41" s="156">
        <v>8.4216750663750908</v>
      </c>
      <c r="I41" s="152">
        <v>1.4628471005515424</v>
      </c>
      <c r="J41" s="144">
        <v>4.803291475772439</v>
      </c>
      <c r="K41" s="156">
        <v>9.4357912659516927</v>
      </c>
      <c r="L41" s="156">
        <v>12.037198688456495</v>
      </c>
      <c r="M41" s="152">
        <v>1.7932849615672108</v>
      </c>
      <c r="N41" s="144">
        <v>1.4347803925726321</v>
      </c>
      <c r="O41" s="156">
        <v>2.4760570872210708</v>
      </c>
      <c r="P41" s="156">
        <v>4.4174527533559766</v>
      </c>
      <c r="Q41" s="152">
        <v>0.61612483826976472</v>
      </c>
      <c r="R41" s="144">
        <v>2.0503741422985762</v>
      </c>
      <c r="S41" s="156">
        <v>3.2195214576870699</v>
      </c>
      <c r="T41" s="156">
        <v>6.7280642207469894</v>
      </c>
      <c r="U41" s="152">
        <v>1.101019936267458</v>
      </c>
      <c r="V41" s="144">
        <v>3.4075435919101809</v>
      </c>
      <c r="W41" s="156">
        <v>5.3102800837544102</v>
      </c>
      <c r="X41" s="156">
        <v>10.028632156825108</v>
      </c>
      <c r="Y41" s="152">
        <v>1.8222226899337064</v>
      </c>
      <c r="Z41" s="144">
        <v>2.054320507353038</v>
      </c>
      <c r="AA41" s="156">
        <v>2.9363569755553649</v>
      </c>
      <c r="AB41" s="156">
        <v>7.0266468319406998</v>
      </c>
      <c r="AC41" s="152">
        <v>0.94549149511223873</v>
      </c>
      <c r="AD41" s="144">
        <v>3.9025036792235421</v>
      </c>
      <c r="AE41" s="156">
        <v>8.069024948997594</v>
      </c>
      <c r="AF41" s="156">
        <v>8.7254839820476846</v>
      </c>
      <c r="AG41" s="152">
        <v>1.8032694359802264</v>
      </c>
    </row>
    <row r="42" spans="1:33" s="148" customFormat="1" x14ac:dyDescent="0.25">
      <c r="A42" s="37" t="s">
        <v>176</v>
      </c>
      <c r="B42" s="144">
        <v>3.1274834832502347</v>
      </c>
      <c r="C42" s="156">
        <v>5.4009407185807667</v>
      </c>
      <c r="D42" s="156">
        <v>7.3630909723526052</v>
      </c>
      <c r="E42" s="152">
        <v>1.5922731101780858</v>
      </c>
      <c r="F42" s="144">
        <v>2.9550693192891218</v>
      </c>
      <c r="G42" s="156">
        <v>5.1858869155476679</v>
      </c>
      <c r="H42" s="156">
        <v>8.2996612282782891</v>
      </c>
      <c r="I42" s="152">
        <v>1.52058673089514</v>
      </c>
      <c r="J42" s="144">
        <v>5.1707079264689249</v>
      </c>
      <c r="K42" s="156">
        <v>9.6663187588825004</v>
      </c>
      <c r="L42" s="156">
        <v>11.847425322156591</v>
      </c>
      <c r="M42" s="152">
        <v>2.1372336860163008</v>
      </c>
      <c r="N42" s="144">
        <v>1.3492345782211379</v>
      </c>
      <c r="O42" s="156">
        <v>2.337808549987797</v>
      </c>
      <c r="P42" s="156">
        <v>4.3711805629192062</v>
      </c>
      <c r="Q42" s="152">
        <v>0.54783095571434437</v>
      </c>
      <c r="R42" s="144">
        <v>2.0280258114575243</v>
      </c>
      <c r="S42" s="156">
        <v>3.4525416775738593</v>
      </c>
      <c r="T42" s="156">
        <v>7.0409327573851694</v>
      </c>
      <c r="U42" s="152">
        <v>1.0038401507899248</v>
      </c>
      <c r="V42" s="144">
        <v>3.5161620364170005</v>
      </c>
      <c r="W42" s="156">
        <v>5.3971591071539828</v>
      </c>
      <c r="X42" s="156">
        <v>9.9688404113500972</v>
      </c>
      <c r="Y42" s="152">
        <v>1.9508449738886491</v>
      </c>
      <c r="Z42" s="144">
        <v>2.1326503096972549</v>
      </c>
      <c r="AA42" s="156">
        <v>3.0911810875212522</v>
      </c>
      <c r="AB42" s="156">
        <v>6.9374281334918004</v>
      </c>
      <c r="AC42" s="152">
        <v>1.03398660163072</v>
      </c>
      <c r="AD42" s="144">
        <v>3.8000912631286901</v>
      </c>
      <c r="AE42" s="156">
        <v>8.3128060717517336</v>
      </c>
      <c r="AF42" s="156">
        <v>7.4712105616215121</v>
      </c>
      <c r="AG42" s="152">
        <v>1.8470985147038943</v>
      </c>
    </row>
    <row r="43" spans="1:33" s="148" customFormat="1" x14ac:dyDescent="0.25">
      <c r="A43" s="98" t="s">
        <v>177</v>
      </c>
      <c r="B43" s="143">
        <v>3.2889490766974681</v>
      </c>
      <c r="C43" s="155">
        <v>5.8870756427821647</v>
      </c>
      <c r="D43" s="155">
        <v>7.525490768841733</v>
      </c>
      <c r="E43" s="151">
        <v>1.6495065604103589</v>
      </c>
      <c r="F43" s="143">
        <v>2.9835735101590291</v>
      </c>
      <c r="G43" s="155">
        <v>5.2936619159756919</v>
      </c>
      <c r="H43" s="155">
        <v>8.7037686506510017</v>
      </c>
      <c r="I43" s="151">
        <v>1.488640131953942</v>
      </c>
      <c r="J43" s="143">
        <v>5.0169901643155566</v>
      </c>
      <c r="K43" s="155">
        <v>10.250749795348321</v>
      </c>
      <c r="L43" s="155">
        <v>11.528656017328759</v>
      </c>
      <c r="M43" s="151">
        <v>2.1385772596668224</v>
      </c>
      <c r="N43" s="143">
        <v>1.9269273119682402</v>
      </c>
      <c r="O43" s="155">
        <v>2.8567213965824401</v>
      </c>
      <c r="P43" s="155">
        <v>7.1167982243148034</v>
      </c>
      <c r="Q43" s="151">
        <v>0.66153301429157552</v>
      </c>
      <c r="R43" s="143">
        <v>2.0692866407105397</v>
      </c>
      <c r="S43" s="155">
        <v>3.6133824725699237</v>
      </c>
      <c r="T43" s="155">
        <v>7.2177514820119653</v>
      </c>
      <c r="U43" s="151">
        <v>0.96859136631756071</v>
      </c>
      <c r="V43" s="143">
        <v>3.5311345328530792</v>
      </c>
      <c r="W43" s="155">
        <v>5.6707069067339901</v>
      </c>
      <c r="X43" s="155">
        <v>10.288709920129675</v>
      </c>
      <c r="Y43" s="151">
        <v>1.8933282019811006</v>
      </c>
      <c r="Z43" s="143">
        <v>2.2191970770088014</v>
      </c>
      <c r="AA43" s="155">
        <v>3.1352907014163622</v>
      </c>
      <c r="AB43" s="155">
        <v>7.6704560349255297</v>
      </c>
      <c r="AC43" s="151">
        <v>1.0238800967060908</v>
      </c>
      <c r="AD43" s="143">
        <v>3.7057724286256031</v>
      </c>
      <c r="AE43" s="155">
        <v>7.7593283919095368</v>
      </c>
      <c r="AF43" s="155">
        <v>7.5658073708349765</v>
      </c>
      <c r="AG43" s="151">
        <v>1.8583330747185731</v>
      </c>
    </row>
    <row r="44" spans="1:33" s="148" customFormat="1" x14ac:dyDescent="0.25">
      <c r="A44" s="37" t="s">
        <v>178</v>
      </c>
      <c r="B44" s="144">
        <v>3.4556415727910967</v>
      </c>
      <c r="C44" s="156">
        <v>6.4361253631688449</v>
      </c>
      <c r="D44" s="156">
        <v>7.5199573082470206</v>
      </c>
      <c r="E44" s="152">
        <v>1.7268852412849718</v>
      </c>
      <c r="F44" s="144">
        <v>3.0917597635325085</v>
      </c>
      <c r="G44" s="156">
        <v>5.862793239337508</v>
      </c>
      <c r="H44" s="156">
        <v>8.7600909917137297</v>
      </c>
      <c r="I44" s="152">
        <v>1.5321001668254632</v>
      </c>
      <c r="J44" s="144">
        <v>5.251950464080803</v>
      </c>
      <c r="K44" s="156">
        <v>12.890836234321803</v>
      </c>
      <c r="L44" s="156">
        <v>11.766618367083472</v>
      </c>
      <c r="M44" s="152">
        <v>1.7338031368531373</v>
      </c>
      <c r="N44" s="144">
        <v>1.6575992165888214</v>
      </c>
      <c r="O44" s="156">
        <v>2.8727968780211723</v>
      </c>
      <c r="P44" s="156">
        <v>5.3436585740740998</v>
      </c>
      <c r="Q44" s="152">
        <v>0.71870190697613945</v>
      </c>
      <c r="R44" s="144">
        <v>2.1343269336972073</v>
      </c>
      <c r="S44" s="156">
        <v>4.0691930585013552</v>
      </c>
      <c r="T44" s="156">
        <v>7.1643019131471126</v>
      </c>
      <c r="U44" s="152">
        <v>1.0440195387907563</v>
      </c>
      <c r="V44" s="144">
        <v>3.5985485875979606</v>
      </c>
      <c r="W44" s="156">
        <v>6.2218224802923405</v>
      </c>
      <c r="X44" s="156">
        <v>10.159538405401348</v>
      </c>
      <c r="Y44" s="152">
        <v>1.890964268593432</v>
      </c>
      <c r="Z44" s="144">
        <v>2.2651299881267279</v>
      </c>
      <c r="AA44" s="156">
        <v>3.5858539153514113</v>
      </c>
      <c r="AB44" s="156">
        <v>8.2271952075033994</v>
      </c>
      <c r="AC44" s="152">
        <v>0.91578158647554386</v>
      </c>
      <c r="AD44" s="144">
        <v>4.2154856578952042</v>
      </c>
      <c r="AE44" s="156">
        <v>8.2346347081098372</v>
      </c>
      <c r="AF44" s="156">
        <v>8.1602774238399984</v>
      </c>
      <c r="AG44" s="152">
        <v>2.3480267813068774</v>
      </c>
    </row>
    <row r="45" spans="1:33" s="148" customFormat="1" x14ac:dyDescent="0.25">
      <c r="A45" s="37" t="s">
        <v>179</v>
      </c>
      <c r="B45" s="144">
        <v>3.5951958897787151</v>
      </c>
      <c r="C45" s="156">
        <v>6.9064549697323061</v>
      </c>
      <c r="D45" s="156">
        <v>7.7650873651621</v>
      </c>
      <c r="E45" s="152">
        <v>1.7380562552521364</v>
      </c>
      <c r="F45" s="144">
        <v>3.2342846275243531</v>
      </c>
      <c r="G45" s="156">
        <v>6.3223586090587407</v>
      </c>
      <c r="H45" s="156">
        <v>9.1747492906756047</v>
      </c>
      <c r="I45" s="152">
        <v>1.5672615448463518</v>
      </c>
      <c r="J45" s="144">
        <v>5.8277796098825583</v>
      </c>
      <c r="K45" s="156">
        <v>13.122394217813243</v>
      </c>
      <c r="L45" s="156">
        <v>11.844705068245181</v>
      </c>
      <c r="M45" s="152">
        <v>2.5656744029895813</v>
      </c>
      <c r="N45" s="144">
        <v>1.4657765292872664</v>
      </c>
      <c r="O45" s="156">
        <v>2.8080956492410536</v>
      </c>
      <c r="P45" s="156">
        <v>4.5297711543182535</v>
      </c>
      <c r="Q45" s="152">
        <v>0.64274583510905237</v>
      </c>
      <c r="R45" s="144">
        <v>2.2086450354307625</v>
      </c>
      <c r="S45" s="156">
        <v>4.2338148501757686</v>
      </c>
      <c r="T45" s="156">
        <v>7.8910681827701046</v>
      </c>
      <c r="U45" s="152">
        <v>1.0188754616896576</v>
      </c>
      <c r="V45" s="144">
        <v>3.7995536885470416</v>
      </c>
      <c r="W45" s="156">
        <v>6.6769815462259059</v>
      </c>
      <c r="X45" s="156">
        <v>10.790458582037068</v>
      </c>
      <c r="Y45" s="152">
        <v>1.9711581074452926</v>
      </c>
      <c r="Z45" s="144">
        <v>2.3328085242065657</v>
      </c>
      <c r="AA45" s="156">
        <v>3.9389370833179407</v>
      </c>
      <c r="AB45" s="156">
        <v>8.2317745611566266</v>
      </c>
      <c r="AC45" s="152">
        <v>0.93522882130528917</v>
      </c>
      <c r="AD45" s="144">
        <v>4.3337988733885435</v>
      </c>
      <c r="AE45" s="156">
        <v>9.2938822153319141</v>
      </c>
      <c r="AF45" s="156">
        <v>8.3793974449742912</v>
      </c>
      <c r="AG45" s="152">
        <v>2.1978121597908613</v>
      </c>
    </row>
    <row r="46" spans="1:33" s="148" customFormat="1" x14ac:dyDescent="0.25">
      <c r="A46" s="37" t="s">
        <v>180</v>
      </c>
      <c r="B46" s="144">
        <v>3.7401893300299882</v>
      </c>
      <c r="C46" s="156">
        <v>7.344312389633302</v>
      </c>
      <c r="D46" s="156">
        <v>7.9021563735384337</v>
      </c>
      <c r="E46" s="152">
        <v>1.7929461760818852</v>
      </c>
      <c r="F46" s="144">
        <v>3.3430946385528642</v>
      </c>
      <c r="G46" s="156">
        <v>6.5264575736357262</v>
      </c>
      <c r="H46" s="156">
        <v>9.742191704779902</v>
      </c>
      <c r="I46" s="152">
        <v>1.5807439951694466</v>
      </c>
      <c r="J46" s="144">
        <v>6.3357182476469296</v>
      </c>
      <c r="K46" s="156">
        <v>15.259175900566643</v>
      </c>
      <c r="L46" s="156">
        <v>12.784615586086009</v>
      </c>
      <c r="M46" s="152">
        <v>2.4496754742025244</v>
      </c>
      <c r="N46" s="144">
        <v>1.5198780050212646</v>
      </c>
      <c r="O46" s="156">
        <v>3.0272808446374184</v>
      </c>
      <c r="P46" s="156">
        <v>4.7523307881115269</v>
      </c>
      <c r="Q46" s="152">
        <v>0.67130201619309215</v>
      </c>
      <c r="R46" s="144">
        <v>2.3824358289575516</v>
      </c>
      <c r="S46" s="156">
        <v>4.5080712885044045</v>
      </c>
      <c r="T46" s="156">
        <v>9.1596924785026257</v>
      </c>
      <c r="U46" s="152">
        <v>1.0185654679694041</v>
      </c>
      <c r="V46" s="144">
        <v>3.879309552710398</v>
      </c>
      <c r="W46" s="156">
        <v>6.7426343904267076</v>
      </c>
      <c r="X46" s="156">
        <v>11.312984540749378</v>
      </c>
      <c r="Y46" s="152">
        <v>1.9827298048406101</v>
      </c>
      <c r="Z46" s="144">
        <v>2.3824159461024141</v>
      </c>
      <c r="AA46" s="156">
        <v>3.9479241392243072</v>
      </c>
      <c r="AB46" s="156">
        <v>8.3584218795423393</v>
      </c>
      <c r="AC46" s="152">
        <v>0.95819166679605061</v>
      </c>
      <c r="AD46" s="144">
        <v>4.4293321227983942</v>
      </c>
      <c r="AE46" s="156">
        <v>9.5824231167033371</v>
      </c>
      <c r="AF46" s="156">
        <v>8.4816484281737345</v>
      </c>
      <c r="AG46" s="152">
        <v>2.2651128569014323</v>
      </c>
    </row>
    <row r="47" spans="1:33" s="148" customFormat="1" x14ac:dyDescent="0.25">
      <c r="A47" s="98" t="s">
        <v>181</v>
      </c>
      <c r="B47" s="143">
        <v>2.6002265286182902</v>
      </c>
      <c r="C47" s="155">
        <v>7.8563816992749489</v>
      </c>
      <c r="D47" s="155">
        <v>8.0094713261975183</v>
      </c>
      <c r="E47" s="151">
        <v>1.8598506352288744</v>
      </c>
      <c r="F47" s="143">
        <v>2.1881148878502605</v>
      </c>
      <c r="G47" s="155">
        <v>6.7714022710726578</v>
      </c>
      <c r="H47" s="155">
        <v>9.7800093371497976</v>
      </c>
      <c r="I47" s="151">
        <v>1.6314970482782656</v>
      </c>
      <c r="J47" s="143">
        <v>4.7174325891514828</v>
      </c>
      <c r="K47" s="155">
        <v>17.129368356828291</v>
      </c>
      <c r="L47" s="155">
        <v>13.6305474888792</v>
      </c>
      <c r="M47" s="151">
        <v>4.1651746244447727</v>
      </c>
      <c r="N47" s="143">
        <v>0.88599997673601738</v>
      </c>
      <c r="O47" s="155">
        <v>2.8590077099779476</v>
      </c>
      <c r="P47" s="155">
        <v>5.0514537648698932</v>
      </c>
      <c r="Q47" s="151">
        <v>0.70148734353355391</v>
      </c>
      <c r="R47" s="143">
        <v>1.6638502539288151</v>
      </c>
      <c r="S47" s="155">
        <v>4.4745652430549656</v>
      </c>
      <c r="T47" s="155">
        <v>9.6265927811897853</v>
      </c>
      <c r="U47" s="151">
        <v>1.0767917694947533</v>
      </c>
      <c r="V47" s="143">
        <v>2.5493494964955907</v>
      </c>
      <c r="W47" s="155">
        <v>6.945604709257541</v>
      </c>
      <c r="X47" s="155">
        <v>11.033054692607671</v>
      </c>
      <c r="Y47" s="151">
        <v>1.9778428976522351</v>
      </c>
      <c r="Z47" s="143">
        <v>1.3818221801482067</v>
      </c>
      <c r="AA47" s="155">
        <v>3.9970088999537507</v>
      </c>
      <c r="AB47" s="155">
        <v>8.6629095267839311</v>
      </c>
      <c r="AC47" s="151">
        <v>0.9446414336842891</v>
      </c>
      <c r="AD47" s="143">
        <v>2.9017689961735726</v>
      </c>
      <c r="AE47" s="155">
        <v>10.206042146682234</v>
      </c>
      <c r="AF47" s="155">
        <v>8.0161034748387312</v>
      </c>
      <c r="AG47" s="151">
        <v>2.2552124075942417</v>
      </c>
    </row>
    <row r="48" spans="1:33" s="148" customFormat="1" x14ac:dyDescent="0.25">
      <c r="A48" s="37" t="s">
        <v>182</v>
      </c>
      <c r="B48" s="144">
        <v>2.6267312702575203</v>
      </c>
      <c r="C48" s="156">
        <v>7.9509070702343125</v>
      </c>
      <c r="D48" s="156">
        <v>8.3661883849965353</v>
      </c>
      <c r="E48" s="152">
        <v>1.8259449635259069</v>
      </c>
      <c r="F48" s="144">
        <v>2.1591813282492311</v>
      </c>
      <c r="G48" s="156">
        <v>6.6603623951492334</v>
      </c>
      <c r="H48" s="156">
        <v>9.7672712510316888</v>
      </c>
      <c r="I48" s="152">
        <v>1.5988761457629785</v>
      </c>
      <c r="J48" s="144">
        <v>3.826881019900128</v>
      </c>
      <c r="K48" s="156">
        <v>16.206501029607377</v>
      </c>
      <c r="L48" s="156">
        <v>12.566142959968952</v>
      </c>
      <c r="M48" s="152">
        <v>2.4317807084548151</v>
      </c>
      <c r="N48" s="144">
        <v>1.1022611259123298</v>
      </c>
      <c r="O48" s="156">
        <v>3.1236250073516834</v>
      </c>
      <c r="P48" s="156">
        <v>6.459629693569287</v>
      </c>
      <c r="Q48" s="152">
        <v>0.79714482146179544</v>
      </c>
      <c r="R48" s="144">
        <v>1.6677296889303888</v>
      </c>
      <c r="S48" s="156">
        <v>4.78639150706148</v>
      </c>
      <c r="T48" s="156">
        <v>9.2820209039703094</v>
      </c>
      <c r="U48" s="152">
        <v>1.0941466035009617</v>
      </c>
      <c r="V48" s="144">
        <v>2.5644748451957353</v>
      </c>
      <c r="W48" s="156">
        <v>6.8889365043323396</v>
      </c>
      <c r="X48" s="156">
        <v>11.305327257402274</v>
      </c>
      <c r="Y48" s="152">
        <v>2.0035745696775757</v>
      </c>
      <c r="Z48" s="144">
        <v>1.3622374584318757</v>
      </c>
      <c r="AA48" s="156">
        <v>3.6391076509541342</v>
      </c>
      <c r="AB48" s="156">
        <v>8.6580574383445512</v>
      </c>
      <c r="AC48" s="152">
        <v>0.94407820417599342</v>
      </c>
      <c r="AD48" s="144">
        <v>2.7881544413376735</v>
      </c>
      <c r="AE48" s="156">
        <v>9.8295334263695917</v>
      </c>
      <c r="AF48" s="156">
        <v>7.6143478407025382</v>
      </c>
      <c r="AG48" s="152">
        <v>2.1737456688298828</v>
      </c>
    </row>
    <row r="49" spans="1:33" s="148" customFormat="1" x14ac:dyDescent="0.25">
      <c r="A49" s="37" t="s">
        <v>183</v>
      </c>
      <c r="B49" s="144">
        <v>2.6314721056921586</v>
      </c>
      <c r="C49" s="156">
        <v>8.0502916494784493</v>
      </c>
      <c r="D49" s="156">
        <v>8.2865933767445661</v>
      </c>
      <c r="E49" s="152">
        <v>1.8198706153461814</v>
      </c>
      <c r="F49" s="144">
        <v>2.0753614963486009</v>
      </c>
      <c r="G49" s="156">
        <v>6.4700359728420187</v>
      </c>
      <c r="H49" s="156">
        <v>9.3406245001359114</v>
      </c>
      <c r="I49" s="152">
        <v>1.5259043725508015</v>
      </c>
      <c r="J49" s="144">
        <v>3.7028231599985335</v>
      </c>
      <c r="K49" s="156">
        <v>14.812562585544779</v>
      </c>
      <c r="L49" s="156">
        <v>13.970815551988567</v>
      </c>
      <c r="M49" s="152">
        <v>2.2719992381001854</v>
      </c>
      <c r="N49" s="144">
        <v>1.2456727643183272</v>
      </c>
      <c r="O49" s="156">
        <v>3.4500242100137175</v>
      </c>
      <c r="P49" s="156">
        <v>6.5502849356023702</v>
      </c>
      <c r="Q49" s="152">
        <v>1.1077580909704157</v>
      </c>
      <c r="R49" s="144">
        <v>1.5273580297601228</v>
      </c>
      <c r="S49" s="156">
        <v>4.7027211339603285</v>
      </c>
      <c r="T49" s="156">
        <v>8.0653519368245981</v>
      </c>
      <c r="U49" s="152">
        <v>1.02544256117472</v>
      </c>
      <c r="V49" s="144">
        <v>2.4567007211280529</v>
      </c>
      <c r="W49" s="156">
        <v>6.6546993817220761</v>
      </c>
      <c r="X49" s="156">
        <v>10.841853491409022</v>
      </c>
      <c r="Y49" s="152">
        <v>1.8886615929003023</v>
      </c>
      <c r="Z49" s="144">
        <v>1.3257650476110283</v>
      </c>
      <c r="AA49" s="156">
        <v>3.6528651509713654</v>
      </c>
      <c r="AB49" s="156">
        <v>8.1642024682655752</v>
      </c>
      <c r="AC49" s="152">
        <v>0.93353643911754902</v>
      </c>
      <c r="AD49" s="144">
        <v>2.787403724107425</v>
      </c>
      <c r="AE49" s="156">
        <v>9.6926295431748439</v>
      </c>
      <c r="AF49" s="156">
        <v>8.1649128524862729</v>
      </c>
      <c r="AG49" s="152">
        <v>2.1045060767591361</v>
      </c>
    </row>
    <row r="50" spans="1:33" s="148" customFormat="1" x14ac:dyDescent="0.25">
      <c r="A50" s="37" t="s">
        <v>184</v>
      </c>
      <c r="B50" s="144">
        <v>2.5990712656322574</v>
      </c>
      <c r="C50" s="156">
        <v>7.784609512918057</v>
      </c>
      <c r="D50" s="156">
        <v>8.6439310340717199</v>
      </c>
      <c r="E50" s="152">
        <v>1.7849982710803798</v>
      </c>
      <c r="F50" s="144">
        <v>2.1360688630347702</v>
      </c>
      <c r="G50" s="156">
        <v>6.6316285409769931</v>
      </c>
      <c r="H50" s="156">
        <v>10.071050533717731</v>
      </c>
      <c r="I50" s="152">
        <v>1.5205628665678763</v>
      </c>
      <c r="J50" s="144">
        <v>3.79493828469962</v>
      </c>
      <c r="K50" s="156">
        <v>14.363968301247215</v>
      </c>
      <c r="L50" s="156">
        <v>15.863373492978273</v>
      </c>
      <c r="M50" s="152">
        <v>2.2283567066944983</v>
      </c>
      <c r="N50" s="144">
        <v>1.2324882402417348</v>
      </c>
      <c r="O50" s="156">
        <v>3.8977027769848793</v>
      </c>
      <c r="P50" s="156">
        <v>7.2798590403904679</v>
      </c>
      <c r="Q50" s="152">
        <v>0.89433189804010593</v>
      </c>
      <c r="R50" s="144">
        <v>1.5343787267151456</v>
      </c>
      <c r="S50" s="156">
        <v>4.7621328825281912</v>
      </c>
      <c r="T50" s="156">
        <v>8.2296233876757849</v>
      </c>
      <c r="U50" s="152">
        <v>1.0169550823224909</v>
      </c>
      <c r="V50" s="144">
        <v>2.5431538699541836</v>
      </c>
      <c r="W50" s="156">
        <v>6.8991032003625472</v>
      </c>
      <c r="X50" s="156">
        <v>11.684926125674606</v>
      </c>
      <c r="Y50" s="152">
        <v>1.8909802831070539</v>
      </c>
      <c r="Z50" s="144">
        <v>1.3372655203498092</v>
      </c>
      <c r="AA50" s="156">
        <v>3.5607967529698117</v>
      </c>
      <c r="AB50" s="156">
        <v>8.5811754994596576</v>
      </c>
      <c r="AC50" s="152">
        <v>0.92400201280582994</v>
      </c>
      <c r="AD50" s="144">
        <v>2.9553684305203749</v>
      </c>
      <c r="AE50" s="156">
        <v>10.072844788741426</v>
      </c>
      <c r="AF50" s="156">
        <v>9.734564847601975</v>
      </c>
      <c r="AG50" s="152">
        <v>2.1330600576134153</v>
      </c>
    </row>
    <row r="51" spans="1:33" s="148" customFormat="1" x14ac:dyDescent="0.25">
      <c r="A51" s="98" t="s">
        <v>185</v>
      </c>
      <c r="B51" s="143">
        <v>2.5781029496301691</v>
      </c>
      <c r="C51" s="155">
        <v>7.6650372191744545</v>
      </c>
      <c r="D51" s="155">
        <v>8.7901520197362721</v>
      </c>
      <c r="E51" s="151">
        <v>1.756752810307656</v>
      </c>
      <c r="F51" s="143">
        <v>2.1392261673644932</v>
      </c>
      <c r="G51" s="155">
        <v>6.4985336053054263</v>
      </c>
      <c r="H51" s="155">
        <v>10.301017549808783</v>
      </c>
      <c r="I51" s="151">
        <v>1.5060808594118715</v>
      </c>
      <c r="J51" s="143">
        <v>4.755317975012745</v>
      </c>
      <c r="K51" s="155">
        <v>16.537480630832533</v>
      </c>
      <c r="L51" s="155">
        <v>23.047643723308418</v>
      </c>
      <c r="M51" s="151">
        <v>2.2353280741091308</v>
      </c>
      <c r="N51" s="143">
        <v>1.5845247984085351</v>
      </c>
      <c r="O51" s="155">
        <v>3.9347496786899478</v>
      </c>
      <c r="P51" s="155">
        <v>10.694021405750322</v>
      </c>
      <c r="Q51" s="151">
        <v>0.93838691452078649</v>
      </c>
      <c r="R51" s="143">
        <v>1.5676227098824398</v>
      </c>
      <c r="S51" s="155">
        <v>4.4828184021427937</v>
      </c>
      <c r="T51" s="155">
        <v>8.9050186334044454</v>
      </c>
      <c r="U51" s="151">
        <v>1.0107502788115503</v>
      </c>
      <c r="V51" s="143">
        <v>2.492050925905513</v>
      </c>
      <c r="W51" s="155">
        <v>6.6717093208518179</v>
      </c>
      <c r="X51" s="155">
        <v>11.462855611208765</v>
      </c>
      <c r="Y51" s="151">
        <v>1.8572104134409537</v>
      </c>
      <c r="Z51" s="143">
        <v>1.3060796404187784</v>
      </c>
      <c r="AA51" s="155">
        <v>3.5087986698973359</v>
      </c>
      <c r="AB51" s="155">
        <v>7.9961368518540921</v>
      </c>
      <c r="AC51" s="151">
        <v>0.95266914588142315</v>
      </c>
      <c r="AD51" s="143">
        <v>2.8173237621788618</v>
      </c>
      <c r="AE51" s="155">
        <v>9.741993598079917</v>
      </c>
      <c r="AF51" s="155">
        <v>8.6958871154807724</v>
      </c>
      <c r="AG51" s="151">
        <v>2.0914604868206039</v>
      </c>
    </row>
    <row r="52" spans="1:33" s="148" customFormat="1" x14ac:dyDescent="0.25">
      <c r="A52" s="37" t="s">
        <v>186</v>
      </c>
      <c r="B52" s="144">
        <v>2.4637330613286377</v>
      </c>
      <c r="C52" s="156">
        <v>7.3178240327003969</v>
      </c>
      <c r="D52" s="156">
        <v>8.3511176297693357</v>
      </c>
      <c r="E52" s="152">
        <v>1.7116877662900556</v>
      </c>
      <c r="F52" s="144">
        <v>2.0191748237784299</v>
      </c>
      <c r="G52" s="156">
        <v>6.4008633918533846</v>
      </c>
      <c r="H52" s="156">
        <v>9.6763469284459482</v>
      </c>
      <c r="I52" s="152">
        <v>1.4168648643731903</v>
      </c>
      <c r="J52" s="144">
        <v>4.4535281734888015</v>
      </c>
      <c r="K52" s="156">
        <v>14.595674857848179</v>
      </c>
      <c r="L52" s="156">
        <v>22.339280252451278</v>
      </c>
      <c r="M52" s="152">
        <v>2.2699597917361651</v>
      </c>
      <c r="N52" s="144">
        <v>1.3379771306083268</v>
      </c>
      <c r="O52" s="156">
        <v>3.4507947429070858</v>
      </c>
      <c r="P52" s="156">
        <v>8.8651257151496097</v>
      </c>
      <c r="Q52" s="152">
        <v>0.83353023300830364</v>
      </c>
      <c r="R52" s="144">
        <v>1.5113475812726971</v>
      </c>
      <c r="S52" s="156">
        <v>4.6932924867874126</v>
      </c>
      <c r="T52" s="156">
        <v>8.4474581542542229</v>
      </c>
      <c r="U52" s="152">
        <v>0.96767725324017129</v>
      </c>
      <c r="V52" s="144">
        <v>2.3891751391805274</v>
      </c>
      <c r="W52" s="156">
        <v>6.6682347877117127</v>
      </c>
      <c r="X52" s="156">
        <v>10.809847358412302</v>
      </c>
      <c r="Y52" s="152">
        <v>1.7859169416712359</v>
      </c>
      <c r="Z52" s="144">
        <v>1.1145394576936258</v>
      </c>
      <c r="AA52" s="156">
        <v>3.0540214377514521</v>
      </c>
      <c r="AB52" s="156">
        <v>7.104093470002554</v>
      </c>
      <c r="AC52" s="152">
        <v>0.83542712959389109</v>
      </c>
      <c r="AD52" s="144">
        <v>2.7010449389846247</v>
      </c>
      <c r="AE52" s="156">
        <v>9.7686874600274205</v>
      </c>
      <c r="AF52" s="156">
        <v>8.6262708185910579</v>
      </c>
      <c r="AG52" s="152">
        <v>1.8414063350919305</v>
      </c>
    </row>
    <row r="53" spans="1:33" s="148" customFormat="1" x14ac:dyDescent="0.25">
      <c r="A53" s="37" t="s">
        <v>187</v>
      </c>
      <c r="B53" s="144">
        <v>2.3844198398381726</v>
      </c>
      <c r="C53" s="156">
        <v>7.0388560869139614</v>
      </c>
      <c r="D53" s="156">
        <v>8.1278456197509836</v>
      </c>
      <c r="E53" s="152">
        <v>1.6749229407352633</v>
      </c>
      <c r="F53" s="144">
        <v>1.9907757132144199</v>
      </c>
      <c r="G53" s="156">
        <v>6.3465544333110486</v>
      </c>
      <c r="H53" s="156">
        <v>9.469491777321501</v>
      </c>
      <c r="I53" s="152">
        <v>1.4040733900854281</v>
      </c>
      <c r="J53" s="144">
        <v>4.774513329710155</v>
      </c>
      <c r="K53" s="156">
        <v>14.836282630332706</v>
      </c>
      <c r="L53" s="156">
        <v>24.430358525754666</v>
      </c>
      <c r="M53" s="152">
        <v>2.5184637895493167</v>
      </c>
      <c r="N53" s="144">
        <v>1.3974444690670407</v>
      </c>
      <c r="O53" s="156">
        <v>3.8466653266481652</v>
      </c>
      <c r="P53" s="156">
        <v>9.809611627621738</v>
      </c>
      <c r="Q53" s="152">
        <v>0.73760989641213526</v>
      </c>
      <c r="R53" s="144">
        <v>1.4799409105850023</v>
      </c>
      <c r="S53" s="156">
        <v>5.0392477178816213</v>
      </c>
      <c r="T53" s="156">
        <v>7.6322512519384906</v>
      </c>
      <c r="U53" s="152">
        <v>0.97937135968816269</v>
      </c>
      <c r="V53" s="144">
        <v>2.3028470000264782</v>
      </c>
      <c r="W53" s="156">
        <v>6.3506668513722051</v>
      </c>
      <c r="X53" s="156">
        <v>10.479939465961294</v>
      </c>
      <c r="Y53" s="152">
        <v>1.7286639455695327</v>
      </c>
      <c r="Z53" s="144">
        <v>1.1622572462916065</v>
      </c>
      <c r="AA53" s="156">
        <v>3.2806432620916661</v>
      </c>
      <c r="AB53" s="156">
        <v>7.295975763115452</v>
      </c>
      <c r="AC53" s="152">
        <v>0.84887724416886823</v>
      </c>
      <c r="AD53" s="144">
        <v>2.6558142130812996</v>
      </c>
      <c r="AE53" s="156">
        <v>9.6936864055404932</v>
      </c>
      <c r="AF53" s="156">
        <v>8.0945822966073244</v>
      </c>
      <c r="AG53" s="152">
        <v>1.8714111906426201</v>
      </c>
    </row>
    <row r="54" spans="1:33" s="148" customFormat="1" x14ac:dyDescent="0.25">
      <c r="A54" s="37" t="s">
        <v>188</v>
      </c>
      <c r="B54" s="144">
        <v>2.2816812143498106</v>
      </c>
      <c r="C54" s="156">
        <v>6.6851785623984545</v>
      </c>
      <c r="D54" s="156">
        <v>7.8397361353387875</v>
      </c>
      <c r="E54" s="152">
        <v>1.6277918716250936</v>
      </c>
      <c r="F54" s="144">
        <v>1.9925383719009031</v>
      </c>
      <c r="G54" s="156">
        <v>6.2418957153312578</v>
      </c>
      <c r="H54" s="156">
        <v>9.5265284879674361</v>
      </c>
      <c r="I54" s="152">
        <v>1.4432011320705784</v>
      </c>
      <c r="J54" s="144">
        <v>4.2555093978592327</v>
      </c>
      <c r="K54" s="156">
        <v>14.080926928727639</v>
      </c>
      <c r="L54" s="156">
        <v>21.923486621379585</v>
      </c>
      <c r="M54" s="152">
        <v>1.8177554390811372</v>
      </c>
      <c r="N54" s="144">
        <v>1.2353638087369838</v>
      </c>
      <c r="O54" s="156">
        <v>3.2170300325057744</v>
      </c>
      <c r="P54" s="156">
        <v>8.6640797392688196</v>
      </c>
      <c r="Q54" s="152">
        <v>0.69531191857882946</v>
      </c>
      <c r="R54" s="144">
        <v>1.3996959357726637</v>
      </c>
      <c r="S54" s="156">
        <v>4.7734675494225156</v>
      </c>
      <c r="T54" s="156">
        <v>7.732874379753178</v>
      </c>
      <c r="U54" s="152">
        <v>0.88508026232751547</v>
      </c>
      <c r="V54" s="144">
        <v>2.3898727566017448</v>
      </c>
      <c r="W54" s="156">
        <v>6.5714797943210721</v>
      </c>
      <c r="X54" s="156">
        <v>10.425503228416641</v>
      </c>
      <c r="Y54" s="152">
        <v>1.8963199243867461</v>
      </c>
      <c r="Z54" s="144">
        <v>1.2395962916748582</v>
      </c>
      <c r="AA54" s="156">
        <v>3.25624361150805</v>
      </c>
      <c r="AB54" s="156">
        <v>8.2439252761013613</v>
      </c>
      <c r="AC54" s="152">
        <v>0.90000719738779345</v>
      </c>
      <c r="AD54" s="144">
        <v>2.5465035449618694</v>
      </c>
      <c r="AE54" s="156">
        <v>8.8030059855930762</v>
      </c>
      <c r="AF54" s="156">
        <v>8.2822761629014323</v>
      </c>
      <c r="AG54" s="152">
        <v>1.8533070110385064</v>
      </c>
    </row>
    <row r="55" spans="1:33" s="148" customFormat="1" x14ac:dyDescent="0.25">
      <c r="A55" s="98" t="s">
        <v>189</v>
      </c>
      <c r="B55" s="143">
        <v>2.2166580632724382</v>
      </c>
      <c r="C55" s="155">
        <v>6.4202856402268251</v>
      </c>
      <c r="D55" s="155">
        <v>7.510020029383913</v>
      </c>
      <c r="E55" s="151">
        <v>1.6388487970502543</v>
      </c>
      <c r="F55" s="143">
        <v>1.9260716466857113</v>
      </c>
      <c r="G55" s="155">
        <v>6.151986786502758</v>
      </c>
      <c r="H55" s="155">
        <v>8.9460932370476911</v>
      </c>
      <c r="I55" s="151">
        <v>1.4300862912291121</v>
      </c>
      <c r="J55" s="143">
        <v>3.718892004550336</v>
      </c>
      <c r="K55" s="155">
        <v>12.57985674772217</v>
      </c>
      <c r="L55" s="155">
        <v>18.901578713640713</v>
      </c>
      <c r="M55" s="151">
        <v>1.8677884186313114</v>
      </c>
      <c r="N55" s="143">
        <v>1.1860678177859618</v>
      </c>
      <c r="O55" s="155">
        <v>3.2677621659405123</v>
      </c>
      <c r="P55" s="155">
        <v>8.3005919308380509</v>
      </c>
      <c r="Q55" s="151">
        <v>0.64189063634090227</v>
      </c>
      <c r="R55" s="143">
        <v>1.3707572510717387</v>
      </c>
      <c r="S55" s="155">
        <v>4.8270628350392641</v>
      </c>
      <c r="T55" s="155">
        <v>7.3012506107533532</v>
      </c>
      <c r="U55" s="151">
        <v>0.88608849856427352</v>
      </c>
      <c r="V55" s="143">
        <v>2.3230795962661963</v>
      </c>
      <c r="W55" s="155">
        <v>6.4909128245153882</v>
      </c>
      <c r="X55" s="155">
        <v>9.8849743778619459</v>
      </c>
      <c r="Y55" s="151">
        <v>1.8658563776282437</v>
      </c>
      <c r="Z55" s="143">
        <v>1.2523780861292075</v>
      </c>
      <c r="AA55" s="155">
        <v>3.7156217827164837</v>
      </c>
      <c r="AB55" s="155">
        <v>8.104654357664641</v>
      </c>
      <c r="AC55" s="151">
        <v>0.87155926193738886</v>
      </c>
      <c r="AD55" s="143">
        <v>2.3813884171739321</v>
      </c>
      <c r="AE55" s="155">
        <v>8.1971500706886911</v>
      </c>
      <c r="AF55" s="155">
        <v>7.2972513780896655</v>
      </c>
      <c r="AG55" s="151">
        <v>1.8972444333238181</v>
      </c>
    </row>
    <row r="56" spans="1:33" s="148" customFormat="1" x14ac:dyDescent="0.25">
      <c r="A56" s="37" t="s">
        <v>190</v>
      </c>
      <c r="B56" s="144">
        <v>2.2910529081830435</v>
      </c>
      <c r="C56" s="156">
        <v>6.683117172228739</v>
      </c>
      <c r="D56" s="156">
        <v>7.9188048031587144</v>
      </c>
      <c r="E56" s="152">
        <v>1.6634857402771528</v>
      </c>
      <c r="F56" s="144">
        <v>1.9599879007956185</v>
      </c>
      <c r="G56" s="156">
        <v>6.1862225924641372</v>
      </c>
      <c r="H56" s="156">
        <v>9.0776581340110507</v>
      </c>
      <c r="I56" s="152">
        <v>1.4854540426939427</v>
      </c>
      <c r="J56" s="144">
        <v>4.1581540654913569</v>
      </c>
      <c r="K56" s="156">
        <v>12.244484855072752</v>
      </c>
      <c r="L56" s="156">
        <v>20.65325787968797</v>
      </c>
      <c r="M56" s="152">
        <v>2.7359390854712933</v>
      </c>
      <c r="N56" s="144">
        <v>1.1331144850276638</v>
      </c>
      <c r="O56" s="156">
        <v>3.3062680824780974</v>
      </c>
      <c r="P56" s="156">
        <v>7.4659982857563474</v>
      </c>
      <c r="Q56" s="152">
        <v>0.74192038922711723</v>
      </c>
      <c r="R56" s="144">
        <v>1.4890408999494269</v>
      </c>
      <c r="S56" s="156">
        <v>5.5630010919128408</v>
      </c>
      <c r="T56" s="156">
        <v>8.070273829628178</v>
      </c>
      <c r="U56" s="152">
        <v>0.89326138313436365</v>
      </c>
      <c r="V56" s="144">
        <v>2.3228098897261731</v>
      </c>
      <c r="W56" s="156">
        <v>6.4586841419166694</v>
      </c>
      <c r="X56" s="156">
        <v>9.8609157917076562</v>
      </c>
      <c r="Y56" s="152">
        <v>1.8944189515833982</v>
      </c>
      <c r="Z56" s="144">
        <v>1.268355757455645</v>
      </c>
      <c r="AA56" s="156">
        <v>3.3714939801054493</v>
      </c>
      <c r="AB56" s="156">
        <v>8.1545591112081617</v>
      </c>
      <c r="AC56" s="152">
        <v>0.96476816414605615</v>
      </c>
      <c r="AD56" s="144">
        <v>2.3154688570518158</v>
      </c>
      <c r="AE56" s="156">
        <v>8.010345785499835</v>
      </c>
      <c r="AF56" s="156">
        <v>6.6214433552488057</v>
      </c>
      <c r="AG56" s="152">
        <v>1.9236328199112771</v>
      </c>
    </row>
    <row r="57" spans="1:33" s="148" customFormat="1" x14ac:dyDescent="0.25">
      <c r="A57" s="37" t="s">
        <v>191</v>
      </c>
      <c r="B57" s="144">
        <v>2.2703514596477405</v>
      </c>
      <c r="C57" s="156">
        <v>6.6587741598793091</v>
      </c>
      <c r="D57" s="156">
        <v>8.0419762392496033</v>
      </c>
      <c r="E57" s="152">
        <v>1.6194976658593485</v>
      </c>
      <c r="F57" s="144">
        <v>1.9650635966783032</v>
      </c>
      <c r="G57" s="156">
        <v>6.3003547681439818</v>
      </c>
      <c r="H57" s="156">
        <v>9.5282975554206999</v>
      </c>
      <c r="I57" s="152">
        <v>1.4157380689546801</v>
      </c>
      <c r="J57" s="144">
        <v>4.4742644585113291</v>
      </c>
      <c r="K57" s="156">
        <v>13.505239539084609</v>
      </c>
      <c r="L57" s="156">
        <v>22.24156732440693</v>
      </c>
      <c r="M57" s="152">
        <v>2.8549696479947584</v>
      </c>
      <c r="N57" s="144">
        <v>1.0293645493895358</v>
      </c>
      <c r="O57" s="156">
        <v>3.3637658700491362</v>
      </c>
      <c r="P57" s="156">
        <v>7.2318375849670105</v>
      </c>
      <c r="Q57" s="152">
        <v>0.56471639969681242</v>
      </c>
      <c r="R57" s="144">
        <v>1.5314025337090678</v>
      </c>
      <c r="S57" s="156">
        <v>5.1952972115306428</v>
      </c>
      <c r="T57" s="156">
        <v>8.9547372233965437</v>
      </c>
      <c r="U57" s="152">
        <v>0.93684728770343051</v>
      </c>
      <c r="V57" s="144">
        <v>2.3141275603064049</v>
      </c>
      <c r="W57" s="156">
        <v>6.7648901191643196</v>
      </c>
      <c r="X57" s="156">
        <v>10.11349804275501</v>
      </c>
      <c r="Y57" s="152">
        <v>1.7777318806168281</v>
      </c>
      <c r="Z57" s="144">
        <v>1.2483117977354865</v>
      </c>
      <c r="AA57" s="156">
        <v>3.2461213063291821</v>
      </c>
      <c r="AB57" s="156">
        <v>8.2668365810668156</v>
      </c>
      <c r="AC57" s="152">
        <v>0.89193381956462137</v>
      </c>
      <c r="AD57" s="144">
        <v>2.2801141111851297</v>
      </c>
      <c r="AE57" s="156">
        <v>8.052649865458223</v>
      </c>
      <c r="AF57" s="156">
        <v>7.3159719558443808</v>
      </c>
      <c r="AG57" s="152">
        <v>1.7675806650851973</v>
      </c>
    </row>
    <row r="58" spans="1:33" s="148" customFormat="1" x14ac:dyDescent="0.25">
      <c r="A58" s="37" t="s">
        <v>192</v>
      </c>
      <c r="B58" s="144">
        <v>2.3298513531578569</v>
      </c>
      <c r="C58" s="156">
        <v>6.8028042178319499</v>
      </c>
      <c r="D58" s="156">
        <v>8.3760623860443939</v>
      </c>
      <c r="E58" s="152">
        <v>1.667011001587035</v>
      </c>
      <c r="F58" s="144">
        <v>1.9528520708668844</v>
      </c>
      <c r="G58" s="156">
        <v>6.1594755712111695</v>
      </c>
      <c r="H58" s="156">
        <v>9.3878051034275511</v>
      </c>
      <c r="I58" s="152">
        <v>1.4553810069027846</v>
      </c>
      <c r="J58" s="144">
        <v>4.7720346281943957</v>
      </c>
      <c r="K58" s="156">
        <v>15.332472476019095</v>
      </c>
      <c r="L58" s="156">
        <v>21.157235090778013</v>
      </c>
      <c r="M58" s="152">
        <v>3.3352002962556098</v>
      </c>
      <c r="N58" s="144">
        <v>1.0671012685478432</v>
      </c>
      <c r="O58" s="156">
        <v>3.7012036263189474</v>
      </c>
      <c r="P58" s="156">
        <v>7.1991240577405673</v>
      </c>
      <c r="Q58" s="152">
        <v>0.64724997977492071</v>
      </c>
      <c r="R58" s="144">
        <v>1.4050354957547675</v>
      </c>
      <c r="S58" s="156">
        <v>4.6917902063421515</v>
      </c>
      <c r="T58" s="156">
        <v>7.9236239624606339</v>
      </c>
      <c r="U58" s="152">
        <v>0.91033856369251676</v>
      </c>
      <c r="V58" s="144">
        <v>2.3268578050304023</v>
      </c>
      <c r="W58" s="156">
        <v>6.5991613448482616</v>
      </c>
      <c r="X58" s="156">
        <v>10.360220217645416</v>
      </c>
      <c r="Y58" s="152">
        <v>1.8383039134287866</v>
      </c>
      <c r="Z58" s="144">
        <v>1.222688651779549</v>
      </c>
      <c r="AA58" s="156">
        <v>2.9849139193552578</v>
      </c>
      <c r="AB58" s="156">
        <v>8.2538226041041352</v>
      </c>
      <c r="AC58" s="152">
        <v>0.91029099705332472</v>
      </c>
      <c r="AD58" s="144">
        <v>2.3294628585851394</v>
      </c>
      <c r="AE58" s="156">
        <v>8.0209429189057779</v>
      </c>
      <c r="AF58" s="156">
        <v>7.6049198038953909</v>
      </c>
      <c r="AG58" s="152">
        <v>1.7931345356517889</v>
      </c>
    </row>
    <row r="59" spans="1:33" s="148" customFormat="1" x14ac:dyDescent="0.25">
      <c r="A59" s="98" t="s">
        <v>193</v>
      </c>
      <c r="B59" s="143">
        <v>2.3370454940226923</v>
      </c>
      <c r="C59" s="155">
        <v>6.865164173746936</v>
      </c>
      <c r="D59" s="155">
        <v>7.9747673893094229</v>
      </c>
      <c r="E59" s="151">
        <v>1.738918428247731</v>
      </c>
      <c r="F59" s="143">
        <v>1.9652108527606731</v>
      </c>
      <c r="G59" s="155">
        <v>6.2132741328546963</v>
      </c>
      <c r="H59" s="155">
        <v>9.2279614571576989</v>
      </c>
      <c r="I59" s="151">
        <v>1.5015434661552611</v>
      </c>
      <c r="J59" s="143">
        <v>4.7072915886473048</v>
      </c>
      <c r="K59" s="155">
        <v>14.696234404399394</v>
      </c>
      <c r="L59" s="155">
        <v>19.487039080931215</v>
      </c>
      <c r="M59" s="151">
        <v>3.8507517744683395</v>
      </c>
      <c r="N59" s="143">
        <v>1.0249607607244064</v>
      </c>
      <c r="O59" s="155">
        <v>3.5535744013496533</v>
      </c>
      <c r="P59" s="155">
        <v>6.8088495564164573</v>
      </c>
      <c r="Q59" s="151">
        <v>0.66424221060117972</v>
      </c>
      <c r="R59" s="143">
        <v>1.3975748614982151</v>
      </c>
      <c r="S59" s="155">
        <v>4.9108318166055493</v>
      </c>
      <c r="T59" s="155">
        <v>7.2408829902114409</v>
      </c>
      <c r="U59" s="151">
        <v>0.952140261620809</v>
      </c>
      <c r="V59" s="143">
        <v>2.3228192018198142</v>
      </c>
      <c r="W59" s="155">
        <v>6.5524790977134026</v>
      </c>
      <c r="X59" s="155">
        <v>10.570716089678649</v>
      </c>
      <c r="Y59" s="151">
        <v>1.8328229164367642</v>
      </c>
      <c r="Z59" s="143">
        <v>1.2268665265993466</v>
      </c>
      <c r="AA59" s="155">
        <v>3.0718955599951503</v>
      </c>
      <c r="AB59" s="155">
        <v>7.7539262286837882</v>
      </c>
      <c r="AC59" s="151">
        <v>0.98911014416674292</v>
      </c>
      <c r="AD59" s="143">
        <v>2.4921158206367782</v>
      </c>
      <c r="AE59" s="155">
        <v>8.4593435028393884</v>
      </c>
      <c r="AF59" s="155">
        <v>8.3065059919820357</v>
      </c>
      <c r="AG59" s="151">
        <v>1.9177132151078042</v>
      </c>
    </row>
    <row r="60" spans="1:33" s="148" customFormat="1" x14ac:dyDescent="0.25">
      <c r="A60" s="37" t="s">
        <v>194</v>
      </c>
      <c r="B60" s="144">
        <v>2.3119338721334688</v>
      </c>
      <c r="C60" s="156">
        <v>6.9080466200901638</v>
      </c>
      <c r="D60" s="156">
        <v>7.8121625944166775</v>
      </c>
      <c r="E60" s="152">
        <v>1.7050087637056646</v>
      </c>
      <c r="F60" s="144">
        <v>1.939691522622133</v>
      </c>
      <c r="G60" s="156">
        <v>6.184805703529749</v>
      </c>
      <c r="H60" s="156">
        <v>9.0856181436640853</v>
      </c>
      <c r="I60" s="152">
        <v>1.4945452211972905</v>
      </c>
      <c r="J60" s="144">
        <v>4.7432991834508442</v>
      </c>
      <c r="K60" s="156">
        <v>14.987931238840204</v>
      </c>
      <c r="L60" s="156">
        <v>19.073252856734388</v>
      </c>
      <c r="M60" s="152">
        <v>4.0610210461684373</v>
      </c>
      <c r="N60" s="144">
        <v>1.0942523900198291</v>
      </c>
      <c r="O60" s="156">
        <v>2.9465615856493201</v>
      </c>
      <c r="P60" s="156">
        <v>7.3070932206876797</v>
      </c>
      <c r="Q60" s="152">
        <v>0.7781203800721922</v>
      </c>
      <c r="R60" s="144">
        <v>1.3745058425268559</v>
      </c>
      <c r="S60" s="156">
        <v>5.1490727575282245</v>
      </c>
      <c r="T60" s="156">
        <v>6.5404248325038665</v>
      </c>
      <c r="U60" s="152">
        <v>0.97637161016743601</v>
      </c>
      <c r="V60" s="144">
        <v>2.3074363473104569</v>
      </c>
      <c r="W60" s="156">
        <v>6.5955539556291933</v>
      </c>
      <c r="X60" s="156">
        <v>10.618823803428153</v>
      </c>
      <c r="Y60" s="152">
        <v>1.8070858090132393</v>
      </c>
      <c r="Z60" s="144">
        <v>1.2746853370411024</v>
      </c>
      <c r="AA60" s="156">
        <v>3.2778887163603208</v>
      </c>
      <c r="AB60" s="156">
        <v>8.008822385838938</v>
      </c>
      <c r="AC60" s="152">
        <v>1.0204602098627553</v>
      </c>
      <c r="AD60" s="144">
        <v>2.2519309144771618</v>
      </c>
      <c r="AE60" s="156">
        <v>7.484241867280736</v>
      </c>
      <c r="AF60" s="156">
        <v>7.7765021491839352</v>
      </c>
      <c r="AG60" s="152">
        <v>1.767678036155006</v>
      </c>
    </row>
    <row r="61" spans="1:33" x14ac:dyDescent="0.25">
      <c r="A61" s="37" t="s">
        <v>195</v>
      </c>
      <c r="B61" s="144">
        <v>2.3583906229089027</v>
      </c>
      <c r="C61" s="156">
        <v>7.2055494584459092</v>
      </c>
      <c r="D61" s="156">
        <v>7.590252612078646</v>
      </c>
      <c r="E61" s="152">
        <v>1.7457853052485663</v>
      </c>
      <c r="F61" s="144">
        <v>1.9114434652967285</v>
      </c>
      <c r="G61" s="156">
        <v>6.0203622390366656</v>
      </c>
      <c r="H61" s="156">
        <v>8.5436747365755341</v>
      </c>
      <c r="I61" s="152">
        <v>1.5466430677472651</v>
      </c>
      <c r="J61" s="144">
        <v>4.2752861962263289</v>
      </c>
      <c r="K61" s="156">
        <v>13.314500244116982</v>
      </c>
      <c r="L61" s="156">
        <v>16.784329486363546</v>
      </c>
      <c r="M61" s="152">
        <v>3.87497458649668</v>
      </c>
      <c r="N61" s="144">
        <v>0.96766851266856313</v>
      </c>
      <c r="O61" s="156">
        <v>2.95378904038862</v>
      </c>
      <c r="P61" s="156">
        <v>6.2656551414279908</v>
      </c>
      <c r="Q61" s="152">
        <v>0.70556739659869083</v>
      </c>
      <c r="R61" s="144">
        <v>1.356370411431536</v>
      </c>
      <c r="S61" s="156">
        <v>4.9685039527779224</v>
      </c>
      <c r="T61" s="156">
        <v>6.4558912792870782</v>
      </c>
      <c r="U61" s="152">
        <v>0.97802329259684806</v>
      </c>
      <c r="V61" s="144">
        <v>2.3248468470446912</v>
      </c>
      <c r="W61" s="156">
        <v>6.5931807674903222</v>
      </c>
      <c r="X61" s="156">
        <v>10.27891975809055</v>
      </c>
      <c r="Y61" s="152">
        <v>1.8932218538005943</v>
      </c>
      <c r="Z61" s="144">
        <v>1.1708173579023033</v>
      </c>
      <c r="AA61" s="156">
        <v>2.9511746712911968</v>
      </c>
      <c r="AB61" s="156">
        <v>7.0018306760012745</v>
      </c>
      <c r="AC61" s="152">
        <v>1.0390233331940697</v>
      </c>
      <c r="AD61" s="144">
        <v>2.2844138585698661</v>
      </c>
      <c r="AE61" s="156">
        <v>7.2960020019009209</v>
      </c>
      <c r="AF61" s="156">
        <v>7.1667258825379179</v>
      </c>
      <c r="AG61" s="152">
        <v>1.9213960242527046</v>
      </c>
    </row>
    <row r="62" spans="1:33" x14ac:dyDescent="0.25">
      <c r="A62" s="37" t="s">
        <v>196</v>
      </c>
      <c r="B62" s="144">
        <v>2.2948877439745856</v>
      </c>
      <c r="C62" s="156">
        <v>7.0448173925933402</v>
      </c>
      <c r="D62" s="156">
        <v>7.3050590235518467</v>
      </c>
      <c r="E62" s="152">
        <v>1.7173150681541842</v>
      </c>
      <c r="F62" s="144">
        <v>1.8931382317222485</v>
      </c>
      <c r="G62" s="156">
        <v>6.0912353558667212</v>
      </c>
      <c r="H62" s="156">
        <v>8.2879228786050803</v>
      </c>
      <c r="I62" s="152">
        <v>1.5523276856496973</v>
      </c>
      <c r="J62" s="144">
        <v>3.7393270005950234</v>
      </c>
      <c r="K62" s="156">
        <v>10.654026261618343</v>
      </c>
      <c r="L62" s="156">
        <v>14.139627332023549</v>
      </c>
      <c r="M62" s="152">
        <v>3.910581014123625</v>
      </c>
      <c r="N62" s="144">
        <v>1.1918366215529153</v>
      </c>
      <c r="O62" s="156">
        <v>3.5131915202029198</v>
      </c>
      <c r="P62" s="156">
        <v>7.890243148956583</v>
      </c>
      <c r="Q62" s="152">
        <v>0.82538252796784062</v>
      </c>
      <c r="R62" s="144">
        <v>1.3657153785040843</v>
      </c>
      <c r="S62" s="156">
        <v>5.1615620247824037</v>
      </c>
      <c r="T62" s="156">
        <v>6.5524822336506121</v>
      </c>
      <c r="U62" s="152">
        <v>0.96326277100822388</v>
      </c>
      <c r="V62" s="144">
        <v>2.3340648975137319</v>
      </c>
      <c r="W62" s="156">
        <v>6.8477696456765065</v>
      </c>
      <c r="X62" s="156">
        <v>9.8958211268801382</v>
      </c>
      <c r="Y62" s="152">
        <v>1.9345727233718266</v>
      </c>
      <c r="Z62" s="144">
        <v>1.1621484395750876</v>
      </c>
      <c r="AA62" s="156">
        <v>2.9797337570218163</v>
      </c>
      <c r="AB62" s="156">
        <v>6.9442429761895896</v>
      </c>
      <c r="AC62" s="152">
        <v>1.0239899626997608</v>
      </c>
      <c r="AD62" s="144">
        <v>2.1534408243031651</v>
      </c>
      <c r="AE62" s="156">
        <v>7.260881321776437</v>
      </c>
      <c r="AF62" s="156">
        <v>6.5117046419667588</v>
      </c>
      <c r="AG62" s="152">
        <v>1.8148148227275622</v>
      </c>
    </row>
    <row r="63" spans="1:33" x14ac:dyDescent="0.25">
      <c r="A63" s="98" t="s">
        <v>197</v>
      </c>
      <c r="B63" s="143">
        <v>2.3250301371906796</v>
      </c>
      <c r="C63" s="155">
        <v>7.0781110274477559</v>
      </c>
      <c r="D63" s="155">
        <v>7.3673327649445479</v>
      </c>
      <c r="E63" s="151">
        <v>1.7805211602362898</v>
      </c>
      <c r="F63" s="143">
        <v>1.9635444178425923</v>
      </c>
      <c r="G63" s="155">
        <v>6.1730917369935083</v>
      </c>
      <c r="H63" s="155">
        <v>9.034565948036688</v>
      </c>
      <c r="I63" s="151">
        <v>1.6099261906313012</v>
      </c>
      <c r="J63" s="143">
        <v>4.4440198280642829</v>
      </c>
      <c r="K63" s="155">
        <v>12.803710311435712</v>
      </c>
      <c r="L63" s="155">
        <v>17.84160375260954</v>
      </c>
      <c r="M63" s="151">
        <v>4.3830416268600176</v>
      </c>
      <c r="N63" s="143">
        <v>1.1906481166951002</v>
      </c>
      <c r="O63" s="155">
        <v>3.7816997863302135</v>
      </c>
      <c r="P63" s="155">
        <v>7.5901340770443717</v>
      </c>
      <c r="Q63" s="151">
        <v>0.89081091931704948</v>
      </c>
      <c r="R63" s="143">
        <v>1.3905247681639505</v>
      </c>
      <c r="S63" s="155">
        <v>4.7927187464622483</v>
      </c>
      <c r="T63" s="155">
        <v>7.498489619436759</v>
      </c>
      <c r="U63" s="151">
        <v>0.97785945615432368</v>
      </c>
      <c r="V63" s="143">
        <v>2.3593750296470404</v>
      </c>
      <c r="W63" s="155">
        <v>6.7729808489843109</v>
      </c>
      <c r="X63" s="155">
        <v>10.381174681634311</v>
      </c>
      <c r="Y63" s="151">
        <v>1.9663401069695059</v>
      </c>
      <c r="Z63" s="143">
        <v>1.2888652653695147</v>
      </c>
      <c r="AA63" s="155">
        <v>3.4192626484215838</v>
      </c>
      <c r="AB63" s="155">
        <v>8.1509809714870869</v>
      </c>
      <c r="AC63" s="151">
        <v>1.0707940010070962</v>
      </c>
      <c r="AD63" s="143">
        <v>2.2474788786988689</v>
      </c>
      <c r="AE63" s="155">
        <v>7.5808660141545348</v>
      </c>
      <c r="AF63" s="155">
        <v>6.4017633329464934</v>
      </c>
      <c r="AG63" s="151">
        <v>2.0093977740492521</v>
      </c>
    </row>
    <row r="64" spans="1:33" x14ac:dyDescent="0.25">
      <c r="A64" s="37" t="s">
        <v>198</v>
      </c>
      <c r="B64" s="144">
        <v>2.3218137846456823</v>
      </c>
      <c r="C64" s="156">
        <v>7.1672090095895049</v>
      </c>
      <c r="D64" s="156">
        <v>7.1163500864049674</v>
      </c>
      <c r="E64" s="152">
        <v>1.7932012223508147</v>
      </c>
      <c r="F64" s="144">
        <v>1.8902682952581338</v>
      </c>
      <c r="G64" s="156">
        <v>6.1206844145188937</v>
      </c>
      <c r="H64" s="156">
        <v>8.3485512161998088</v>
      </c>
      <c r="I64" s="152">
        <v>1.5759114496173405</v>
      </c>
      <c r="J64" s="144">
        <v>4.3082402640813982</v>
      </c>
      <c r="K64" s="156">
        <v>12.240718323802676</v>
      </c>
      <c r="L64" s="156">
        <v>18.903720863651348</v>
      </c>
      <c r="M64" s="152">
        <v>4.0375913126571294</v>
      </c>
      <c r="N64" s="144">
        <v>1.1630915800612802</v>
      </c>
      <c r="O64" s="156">
        <v>3.9517650299441778</v>
      </c>
      <c r="P64" s="156">
        <v>6.9073326125688093</v>
      </c>
      <c r="Q64" s="152">
        <v>0.88205753381805241</v>
      </c>
      <c r="R64" s="144">
        <v>1.3437753704665969</v>
      </c>
      <c r="S64" s="156">
        <v>4.7265089502469442</v>
      </c>
      <c r="T64" s="156">
        <v>7.2460409232984633</v>
      </c>
      <c r="U64" s="152">
        <v>0.95381756707022003</v>
      </c>
      <c r="V64" s="144">
        <v>2.2802787239473084</v>
      </c>
      <c r="W64" s="156">
        <v>6.6997876036020614</v>
      </c>
      <c r="X64" s="156">
        <v>9.6074731519712682</v>
      </c>
      <c r="Y64" s="152">
        <v>1.9336407411216057</v>
      </c>
      <c r="Z64" s="144">
        <v>1.1158323966258514</v>
      </c>
      <c r="AA64" s="156">
        <v>2.9996134358500237</v>
      </c>
      <c r="AB64" s="156">
        <v>6.5127519986632105</v>
      </c>
      <c r="AC64" s="152">
        <v>1.0499697025172383</v>
      </c>
      <c r="AD64" s="144">
        <v>2.3111249469953923</v>
      </c>
      <c r="AE64" s="156">
        <v>8.1227488754366508</v>
      </c>
      <c r="AF64" s="156">
        <v>6.2039737191751589</v>
      </c>
      <c r="AG64" s="152">
        <v>1.9857194638622677</v>
      </c>
    </row>
    <row r="65" spans="1:33" x14ac:dyDescent="0.25">
      <c r="A65" s="37" t="s">
        <v>199</v>
      </c>
      <c r="B65" s="144">
        <v>2.4105068763042259</v>
      </c>
      <c r="C65" s="156">
        <v>7.4011598317968605</v>
      </c>
      <c r="D65" s="156">
        <v>7.4480478396079395</v>
      </c>
      <c r="E65" s="152">
        <v>1.8705051765126854</v>
      </c>
      <c r="F65" s="144">
        <v>2.0694344326720882</v>
      </c>
      <c r="G65" s="156">
        <v>6.3875919892751005</v>
      </c>
      <c r="H65" s="156">
        <v>9.4432583237081946</v>
      </c>
      <c r="I65" s="152">
        <v>1.7418151637586472</v>
      </c>
      <c r="J65" s="144">
        <v>4.578963664872898</v>
      </c>
      <c r="K65" s="156">
        <v>13.667910159443188</v>
      </c>
      <c r="L65" s="156">
        <v>18.062918928137808</v>
      </c>
      <c r="M65" s="152">
        <v>4.4802352231205242</v>
      </c>
      <c r="N65" s="144">
        <v>1.2492941272265368</v>
      </c>
      <c r="O65" s="156">
        <v>3.8817909529922168</v>
      </c>
      <c r="P65" s="156">
        <v>7.058006034209777</v>
      </c>
      <c r="Q65" s="152">
        <v>1.1326674099404077</v>
      </c>
      <c r="R65" s="144">
        <v>1.5196283917382372</v>
      </c>
      <c r="S65" s="156">
        <v>4.8610244599079353</v>
      </c>
      <c r="T65" s="156">
        <v>8.7225210973379266</v>
      </c>
      <c r="U65" s="152">
        <v>1.0842805914925386</v>
      </c>
      <c r="V65" s="144">
        <v>2.4542733930376492</v>
      </c>
      <c r="W65" s="156">
        <v>6.9134267310136321</v>
      </c>
      <c r="X65" s="156">
        <v>10.609902361966331</v>
      </c>
      <c r="Y65" s="152">
        <v>2.1071471679916223</v>
      </c>
      <c r="Z65" s="144">
        <v>1.4234002373499006</v>
      </c>
      <c r="AA65" s="156">
        <v>3.6927855789275501</v>
      </c>
      <c r="AB65" s="156">
        <v>8.649657166321095</v>
      </c>
      <c r="AC65" s="152">
        <v>1.2640043895649651</v>
      </c>
      <c r="AD65" s="144">
        <v>2.2941870903836077</v>
      </c>
      <c r="AE65" s="156">
        <v>8.0245010231456781</v>
      </c>
      <c r="AF65" s="156">
        <v>6.0478850404820736</v>
      </c>
      <c r="AG65" s="152">
        <v>2.0410539747347753</v>
      </c>
    </row>
    <row r="66" spans="1:33" x14ac:dyDescent="0.25">
      <c r="A66" s="37" t="s">
        <v>200</v>
      </c>
      <c r="B66" s="144">
        <v>2.4958088611076663</v>
      </c>
      <c r="C66" s="156">
        <v>7.6337124935367759</v>
      </c>
      <c r="D66" s="156">
        <v>7.7369673973762767</v>
      </c>
      <c r="E66" s="152">
        <v>1.9497575536626226</v>
      </c>
      <c r="F66" s="144">
        <v>2.0927884394245586</v>
      </c>
      <c r="G66" s="156">
        <v>6.3472273520455023</v>
      </c>
      <c r="H66" s="156">
        <v>9.297737017771313</v>
      </c>
      <c r="I66" s="152">
        <v>1.812291513203665</v>
      </c>
      <c r="J66" s="144">
        <v>5.0561972483124702</v>
      </c>
      <c r="K66" s="156">
        <v>13.690591453213871</v>
      </c>
      <c r="L66" s="156">
        <v>21.537722962807443</v>
      </c>
      <c r="M66" s="152">
        <v>4.9309956068983194</v>
      </c>
      <c r="N66" s="144">
        <v>1.2589026948419386</v>
      </c>
      <c r="O66" s="156">
        <v>3.0864600361622267</v>
      </c>
      <c r="P66" s="156">
        <v>7.8356234229172665</v>
      </c>
      <c r="Q66" s="152">
        <v>1.0819568310429846</v>
      </c>
      <c r="R66" s="144">
        <v>1.6540396636590535</v>
      </c>
      <c r="S66" s="156">
        <v>5.274435994334242</v>
      </c>
      <c r="T66" s="156">
        <v>9.7448576037919228</v>
      </c>
      <c r="U66" s="152">
        <v>1.138873813553656</v>
      </c>
      <c r="V66" s="144">
        <v>2.4637230105598951</v>
      </c>
      <c r="W66" s="156">
        <v>6.8343166350876894</v>
      </c>
      <c r="X66" s="156">
        <v>10.198713444997304</v>
      </c>
      <c r="Y66" s="152">
        <v>2.1918476400139015</v>
      </c>
      <c r="Z66" s="144">
        <v>1.2220424886836734</v>
      </c>
      <c r="AA66" s="156">
        <v>2.9600512019264524</v>
      </c>
      <c r="AB66" s="156">
        <v>6.7037076381701963</v>
      </c>
      <c r="AC66" s="152">
        <v>1.2185745401774131</v>
      </c>
      <c r="AD66" s="144">
        <v>2.4186241572690594</v>
      </c>
      <c r="AE66" s="156">
        <v>8.3336082921211361</v>
      </c>
      <c r="AF66" s="156">
        <v>6.1808972436993388</v>
      </c>
      <c r="AG66" s="152">
        <v>2.219255243401502</v>
      </c>
    </row>
    <row r="67" spans="1:33" x14ac:dyDescent="0.25">
      <c r="A67" s="98" t="s">
        <v>201</v>
      </c>
      <c r="B67" s="143">
        <v>2.5445472755465035</v>
      </c>
      <c r="C67" s="155">
        <v>7.755912437268103</v>
      </c>
      <c r="D67" s="155">
        <v>8.095083781934644</v>
      </c>
      <c r="E67" s="151">
        <v>1.9666102874821412</v>
      </c>
      <c r="F67" s="143">
        <v>2.1147195368572791</v>
      </c>
      <c r="G67" s="155">
        <v>6.3409825117445529</v>
      </c>
      <c r="H67" s="155">
        <v>9.5819474575369306</v>
      </c>
      <c r="I67" s="151">
        <v>1.8177932120413325</v>
      </c>
      <c r="J67" s="143">
        <v>5.4957287360966163</v>
      </c>
      <c r="K67" s="155">
        <v>16.417621037338598</v>
      </c>
      <c r="L67" s="155">
        <v>22.001605898746423</v>
      </c>
      <c r="M67" s="151">
        <v>5.1145156375801335</v>
      </c>
      <c r="N67" s="143">
        <v>1.3331467198245148</v>
      </c>
      <c r="O67" s="155">
        <v>3.5261975589148911</v>
      </c>
      <c r="P67" s="155">
        <v>8.5596779578629132</v>
      </c>
      <c r="Q67" s="151">
        <v>1.071111344088711</v>
      </c>
      <c r="R67" s="143">
        <v>1.6330323209318629</v>
      </c>
      <c r="S67" s="155">
        <v>5.1127373303089616</v>
      </c>
      <c r="T67" s="155">
        <v>9.5326548436186886</v>
      </c>
      <c r="U67" s="151">
        <v>1.1467194064638138</v>
      </c>
      <c r="V67" s="143">
        <v>2.4516756377175826</v>
      </c>
      <c r="W67" s="155">
        <v>6.6467682978442646</v>
      </c>
      <c r="X67" s="155">
        <v>10.685386691214918</v>
      </c>
      <c r="Y67" s="151">
        <v>2.1600968506033484</v>
      </c>
      <c r="Z67" s="143">
        <v>1.2978876859779553</v>
      </c>
      <c r="AA67" s="155">
        <v>3.2316627462280132</v>
      </c>
      <c r="AB67" s="155">
        <v>7.1087367347794945</v>
      </c>
      <c r="AC67" s="151">
        <v>1.2632442630654237</v>
      </c>
      <c r="AD67" s="143">
        <v>2.4485324137229525</v>
      </c>
      <c r="AE67" s="155">
        <v>8.0585098006652451</v>
      </c>
      <c r="AF67" s="155">
        <v>6.2753962572093887</v>
      </c>
      <c r="AG67" s="151">
        <v>2.2873414386419801</v>
      </c>
    </row>
    <row r="68" spans="1:33" x14ac:dyDescent="0.25">
      <c r="A68" s="37" t="s">
        <v>202</v>
      </c>
      <c r="B68" s="144">
        <v>2.5392744905670441</v>
      </c>
      <c r="C68" s="156">
        <v>7.7498206551258244</v>
      </c>
      <c r="D68" s="156">
        <v>7.7414589506225058</v>
      </c>
      <c r="E68" s="152">
        <v>2.014777026476668</v>
      </c>
      <c r="F68" s="144">
        <v>2.1538372545506999</v>
      </c>
      <c r="G68" s="156">
        <v>6.3496136217953554</v>
      </c>
      <c r="H68" s="156">
        <v>9.5769037140861144</v>
      </c>
      <c r="I68" s="152">
        <v>1.8924086247281147</v>
      </c>
      <c r="J68" s="144">
        <v>5.4407439684720016</v>
      </c>
      <c r="K68" s="156">
        <v>14.009196202581586</v>
      </c>
      <c r="L68" s="156">
        <v>23.589683152151501</v>
      </c>
      <c r="M68" s="152">
        <v>5.280457967022258</v>
      </c>
      <c r="N68" s="144">
        <v>1.2973808463931611</v>
      </c>
      <c r="O68" s="156">
        <v>3.5782228307899606</v>
      </c>
      <c r="P68" s="156">
        <v>7.7842887720666072</v>
      </c>
      <c r="Q68" s="152">
        <v>1.1164603807468052</v>
      </c>
      <c r="R68" s="144">
        <v>1.6130642736269079</v>
      </c>
      <c r="S68" s="156">
        <v>4.7928783862322817</v>
      </c>
      <c r="T68" s="156">
        <v>9.3249029522874345</v>
      </c>
      <c r="U68" s="152">
        <v>1.1695128594777686</v>
      </c>
      <c r="V68" s="144">
        <v>2.4860070629664262</v>
      </c>
      <c r="W68" s="156">
        <v>6.6532739186375824</v>
      </c>
      <c r="X68" s="156">
        <v>10.649496005018923</v>
      </c>
      <c r="Y68" s="152">
        <v>2.2470905904083711</v>
      </c>
      <c r="Z68" s="144">
        <v>1.4231540189555725</v>
      </c>
      <c r="AA68" s="156">
        <v>3.9510847492905947</v>
      </c>
      <c r="AB68" s="156">
        <v>7.217584906556378</v>
      </c>
      <c r="AC68" s="152">
        <v>1.3630485199819458</v>
      </c>
      <c r="AD68" s="144">
        <v>2.523195277050144</v>
      </c>
      <c r="AE68" s="156">
        <v>8.4787726104119798</v>
      </c>
      <c r="AF68" s="156">
        <v>6.3354237504086388</v>
      </c>
      <c r="AG68" s="152">
        <v>2.3761297727518156</v>
      </c>
    </row>
    <row r="69" spans="1:33" x14ac:dyDescent="0.25">
      <c r="A69" s="37" t="s">
        <v>203</v>
      </c>
      <c r="B69" s="144">
        <v>2.6033635049039567</v>
      </c>
      <c r="C69" s="156">
        <v>7.9162355836050482</v>
      </c>
      <c r="D69" s="156">
        <v>8.0409217239967532</v>
      </c>
      <c r="E69" s="152">
        <v>2.0740457938752979</v>
      </c>
      <c r="F69" s="144">
        <v>2.2441346597562339</v>
      </c>
      <c r="G69" s="156">
        <v>6.5163316810948082</v>
      </c>
      <c r="H69" s="156">
        <v>9.7998897866814048</v>
      </c>
      <c r="I69" s="152">
        <v>2.0295008768118024</v>
      </c>
      <c r="J69" s="144">
        <v>6.5058773523730089</v>
      </c>
      <c r="K69" s="156">
        <v>16.174824089876168</v>
      </c>
      <c r="L69" s="156">
        <v>25.268436139873362</v>
      </c>
      <c r="M69" s="152">
        <v>6.7378450820792777</v>
      </c>
      <c r="N69" s="144">
        <v>1.4337625541443035</v>
      </c>
      <c r="O69" s="156">
        <v>4.3699741503154419</v>
      </c>
      <c r="P69" s="156">
        <v>8.6884312872026666</v>
      </c>
      <c r="Q69" s="152">
        <v>1.165349879999487</v>
      </c>
      <c r="R69" s="144">
        <v>1.6133048513769517</v>
      </c>
      <c r="S69" s="156">
        <v>4.6965872230155377</v>
      </c>
      <c r="T69" s="156">
        <v>8.6890915770309807</v>
      </c>
      <c r="U69" s="152">
        <v>1.2630489316992097</v>
      </c>
      <c r="V69" s="144">
        <v>2.5475286286207734</v>
      </c>
      <c r="W69" s="156">
        <v>6.6576809613702963</v>
      </c>
      <c r="X69" s="156">
        <v>11.038088174119219</v>
      </c>
      <c r="Y69" s="152">
        <v>2.3347077936819343</v>
      </c>
      <c r="Z69" s="144">
        <v>1.5284565301212334</v>
      </c>
      <c r="AA69" s="156">
        <v>4.1354819650503583</v>
      </c>
      <c r="AB69" s="156">
        <v>7.4743715654931462</v>
      </c>
      <c r="AC69" s="152">
        <v>1.5546197187366024</v>
      </c>
      <c r="AD69" s="144">
        <v>2.5983269067283228</v>
      </c>
      <c r="AE69" s="156">
        <v>8.9225234486589624</v>
      </c>
      <c r="AF69" s="156">
        <v>6.8175426997547737</v>
      </c>
      <c r="AG69" s="152">
        <v>2.4411419511602324</v>
      </c>
    </row>
    <row r="70" spans="1:33" x14ac:dyDescent="0.25">
      <c r="A70" s="37" t="s">
        <v>204</v>
      </c>
      <c r="B70" s="144">
        <v>2.6870227677540117</v>
      </c>
      <c r="C70" s="156">
        <v>8.0470484711759589</v>
      </c>
      <c r="D70" s="156">
        <v>8.6275003564206987</v>
      </c>
      <c r="E70" s="152">
        <v>2.1424884258816426</v>
      </c>
      <c r="F70" s="144">
        <v>2.2626144911030521</v>
      </c>
      <c r="G70" s="156">
        <v>6.515815127073421</v>
      </c>
      <c r="H70" s="156">
        <v>10.404592982441889</v>
      </c>
      <c r="I70" s="152">
        <v>1.992895942451085</v>
      </c>
      <c r="J70" s="144">
        <v>6.60205328596148</v>
      </c>
      <c r="K70" s="156">
        <v>16.879919883874507</v>
      </c>
      <c r="L70" s="156">
        <v>25.576980549502437</v>
      </c>
      <c r="M70" s="152">
        <v>6.7421414442393193</v>
      </c>
      <c r="N70" s="144">
        <v>1.3561349486709964</v>
      </c>
      <c r="O70" s="156">
        <v>3.918077131001954</v>
      </c>
      <c r="P70" s="156">
        <v>8.2384895750897957</v>
      </c>
      <c r="Q70" s="152">
        <v>1.1679787570728486</v>
      </c>
      <c r="R70" s="144">
        <v>1.6398688166962847</v>
      </c>
      <c r="S70" s="156">
        <v>4.622465288906116</v>
      </c>
      <c r="T70" s="156">
        <v>9.6881095989018107</v>
      </c>
      <c r="U70" s="152">
        <v>1.20080954102049</v>
      </c>
      <c r="V70" s="144">
        <v>2.5602032181240246</v>
      </c>
      <c r="W70" s="156">
        <v>6.5699146078525246</v>
      </c>
      <c r="X70" s="156">
        <v>11.533697827580292</v>
      </c>
      <c r="Y70" s="152">
        <v>2.3240829191508343</v>
      </c>
      <c r="Z70" s="144">
        <v>1.5292149830301096</v>
      </c>
      <c r="AA70" s="156">
        <v>4.1272244314407445</v>
      </c>
      <c r="AB70" s="156">
        <v>8.1234414563189628</v>
      </c>
      <c r="AC70" s="152">
        <v>1.4551325105875277</v>
      </c>
      <c r="AD70" s="144">
        <v>2.6521028392526089</v>
      </c>
      <c r="AE70" s="156">
        <v>9.2116652169657911</v>
      </c>
      <c r="AF70" s="156">
        <v>7.4577546494693756</v>
      </c>
      <c r="AG70" s="152">
        <v>2.4329885101280002</v>
      </c>
    </row>
    <row r="71" spans="1:33" x14ac:dyDescent="0.25">
      <c r="A71" s="98" t="s">
        <v>205</v>
      </c>
      <c r="B71" s="143">
        <v>2.7957075277069681</v>
      </c>
      <c r="C71" s="155">
        <v>8.2749342317855756</v>
      </c>
      <c r="D71" s="155">
        <v>8.9526524550986704</v>
      </c>
      <c r="E71" s="151">
        <v>2.2552802858248007</v>
      </c>
      <c r="F71" s="143">
        <v>2.3845460100170506</v>
      </c>
      <c r="G71" s="155">
        <v>7.07626976218822</v>
      </c>
      <c r="H71" s="155">
        <v>10.969080684298071</v>
      </c>
      <c r="I71" s="151">
        <v>2.0499833394145668</v>
      </c>
      <c r="J71" s="143">
        <v>8.1457245997909986</v>
      </c>
      <c r="K71" s="155">
        <v>26.821199649547022</v>
      </c>
      <c r="L71" s="155">
        <v>26.115637391924935</v>
      </c>
      <c r="M71" s="151">
        <v>6.6531593579855084</v>
      </c>
      <c r="N71" s="143">
        <v>1.4044356450408213</v>
      </c>
      <c r="O71" s="155">
        <v>3.8477152679519406</v>
      </c>
      <c r="P71" s="155">
        <v>8.6721737437685888</v>
      </c>
      <c r="Q71" s="151">
        <v>1.2216252213456422</v>
      </c>
      <c r="R71" s="143">
        <v>1.7565730977711111</v>
      </c>
      <c r="S71" s="155">
        <v>4.8196342766574096</v>
      </c>
      <c r="T71" s="155">
        <v>10.339551708286432</v>
      </c>
      <c r="U71" s="151">
        <v>1.2997097342617123</v>
      </c>
      <c r="V71" s="143">
        <v>2.5717694005566525</v>
      </c>
      <c r="W71" s="155">
        <v>6.4801908472311087</v>
      </c>
      <c r="X71" s="155">
        <v>11.871452783844008</v>
      </c>
      <c r="Y71" s="151">
        <v>2.3419763819275961</v>
      </c>
      <c r="Z71" s="143">
        <v>1.7705266812054026</v>
      </c>
      <c r="AA71" s="155">
        <v>4.8131068723740773</v>
      </c>
      <c r="AB71" s="155">
        <v>9.6073054051784386</v>
      </c>
      <c r="AC71" s="151">
        <v>1.628243497008395</v>
      </c>
      <c r="AD71" s="143">
        <v>2.6388866993352105</v>
      </c>
      <c r="AE71" s="155">
        <v>9.3392211440635844</v>
      </c>
      <c r="AF71" s="155">
        <v>7.2187795193736886</v>
      </c>
      <c r="AG71" s="151">
        <v>2.3984375301326861</v>
      </c>
    </row>
    <row r="72" spans="1:33" x14ac:dyDescent="0.25">
      <c r="A72" s="37" t="s">
        <v>206</v>
      </c>
      <c r="B72" s="144">
        <v>2.8981026234097351</v>
      </c>
      <c r="C72" s="156">
        <v>8.4412278582446234</v>
      </c>
      <c r="D72" s="156">
        <v>9.4273726251733994</v>
      </c>
      <c r="E72" s="152">
        <v>2.3539013239270434</v>
      </c>
      <c r="F72" s="144">
        <v>2.4576094821823138</v>
      </c>
      <c r="G72" s="156">
        <v>6.6226269121963703</v>
      </c>
      <c r="H72" s="156">
        <v>11.549555658500921</v>
      </c>
      <c r="I72" s="152">
        <v>2.1794384484788334</v>
      </c>
      <c r="J72" s="144">
        <v>6.538652473942248</v>
      </c>
      <c r="K72" s="156">
        <v>15.375876587156528</v>
      </c>
      <c r="L72" s="156">
        <v>23.254531244259415</v>
      </c>
      <c r="M72" s="152">
        <v>7.7138424103432568</v>
      </c>
      <c r="N72" s="144">
        <v>1.4937409762616483</v>
      </c>
      <c r="O72" s="156">
        <v>4.4749800807407558</v>
      </c>
      <c r="P72" s="156">
        <v>9.5208180678160943</v>
      </c>
      <c r="Q72" s="152">
        <v>1.1670361843150263</v>
      </c>
      <c r="R72" s="144">
        <v>1.8503322856971931</v>
      </c>
      <c r="S72" s="156">
        <v>4.4917696727942911</v>
      </c>
      <c r="T72" s="156">
        <v>11.192857120811617</v>
      </c>
      <c r="U72" s="152">
        <v>1.4244078742048927</v>
      </c>
      <c r="V72" s="144">
        <v>2.7116193067402059</v>
      </c>
      <c r="W72" s="156">
        <v>6.7945246923731659</v>
      </c>
      <c r="X72" s="156">
        <v>12.422240369623431</v>
      </c>
      <c r="Y72" s="152">
        <v>2.4404163121702607</v>
      </c>
      <c r="Z72" s="144">
        <v>1.8486292812017087</v>
      </c>
      <c r="AA72" s="156">
        <v>4.4608723990363401</v>
      </c>
      <c r="AB72" s="156">
        <v>10.518894271941843</v>
      </c>
      <c r="AC72" s="152">
        <v>1.5734190520664544</v>
      </c>
      <c r="AD72" s="144">
        <v>2.8635155996005794</v>
      </c>
      <c r="AE72" s="156">
        <v>9.4446389658370116</v>
      </c>
      <c r="AF72" s="156">
        <v>7.9322218927969503</v>
      </c>
      <c r="AG72" s="152">
        <v>2.772204897292744</v>
      </c>
    </row>
    <row r="73" spans="1:33" x14ac:dyDescent="0.25">
      <c r="A73" s="37" t="s">
        <v>207</v>
      </c>
      <c r="B73" s="144">
        <v>3.0287958564357198</v>
      </c>
      <c r="C73" s="156">
        <v>8.8694913315729256</v>
      </c>
      <c r="D73" s="156">
        <v>9.5144431358068751</v>
      </c>
      <c r="E73" s="152">
        <v>2.4829258827456719</v>
      </c>
      <c r="F73" s="144">
        <v>2.536320763296243</v>
      </c>
      <c r="G73" s="156">
        <v>6.653492731241645</v>
      </c>
      <c r="H73" s="156">
        <v>11.643563362251015</v>
      </c>
      <c r="I73" s="152">
        <v>2.3212214805859142</v>
      </c>
      <c r="J73" s="144">
        <v>6.628271518453599</v>
      </c>
      <c r="K73" s="156">
        <v>16.355758191759964</v>
      </c>
      <c r="L73" s="156">
        <v>22.79618655656153</v>
      </c>
      <c r="M73" s="152">
        <v>7.6824438386547236</v>
      </c>
      <c r="N73" s="144">
        <v>1.4697821283530916</v>
      </c>
      <c r="O73" s="156">
        <v>5.4855755467501544</v>
      </c>
      <c r="P73" s="156">
        <v>8.6534384542951184</v>
      </c>
      <c r="Q73" s="152">
        <v>1.1476789126734788</v>
      </c>
      <c r="R73" s="144">
        <v>1.8578817016713562</v>
      </c>
      <c r="S73" s="156">
        <v>4.7291099512298995</v>
      </c>
      <c r="T73" s="156">
        <v>10.953683481476753</v>
      </c>
      <c r="U73" s="152">
        <v>1.441868289645645</v>
      </c>
      <c r="V73" s="144">
        <v>2.834196205975374</v>
      </c>
      <c r="W73" s="156">
        <v>6.6130572869196671</v>
      </c>
      <c r="X73" s="156">
        <v>12.849187854085297</v>
      </c>
      <c r="Y73" s="152">
        <v>2.6463332644666253</v>
      </c>
      <c r="Z73" s="144">
        <v>1.8847571202976869</v>
      </c>
      <c r="AA73" s="156">
        <v>4.6064051452800223</v>
      </c>
      <c r="AB73" s="156">
        <v>10.362664866747229</v>
      </c>
      <c r="AC73" s="152">
        <v>1.7375354909462764</v>
      </c>
      <c r="AD73" s="144">
        <v>3.0140181409834113</v>
      </c>
      <c r="AE73" s="156">
        <v>9.4355503762858266</v>
      </c>
      <c r="AF73" s="156">
        <v>8.34493865257895</v>
      </c>
      <c r="AG73" s="152">
        <v>2.9775091703293501</v>
      </c>
    </row>
    <row r="74" spans="1:33" x14ac:dyDescent="0.25">
      <c r="A74" s="37" t="s">
        <v>208</v>
      </c>
      <c r="B74" s="144">
        <v>3.1303880999392941</v>
      </c>
      <c r="C74" s="156">
        <v>9.1427274464946979</v>
      </c>
      <c r="D74" s="156">
        <v>9.9025160289340892</v>
      </c>
      <c r="E74" s="152">
        <v>2.5509842496858908</v>
      </c>
      <c r="F74" s="144">
        <v>2.609192978821004</v>
      </c>
      <c r="G74" s="156">
        <v>6.7813795002780397</v>
      </c>
      <c r="H74" s="156">
        <v>12.31126182349764</v>
      </c>
      <c r="I74" s="152">
        <v>2.3410816462455064</v>
      </c>
      <c r="J74" s="144">
        <v>6.68336123293449</v>
      </c>
      <c r="K74" s="156">
        <v>16.601917509383153</v>
      </c>
      <c r="L74" s="156">
        <v>21.871824563795936</v>
      </c>
      <c r="M74" s="152">
        <v>7.6403618127225403</v>
      </c>
      <c r="N74" s="144">
        <v>1.6021857984709924</v>
      </c>
      <c r="O74" s="156">
        <v>5.0018676034261427</v>
      </c>
      <c r="P74" s="156">
        <v>10.529386420512941</v>
      </c>
      <c r="Q74" s="152">
        <v>1.1350663062718713</v>
      </c>
      <c r="R74" s="144">
        <v>1.8641988460849901</v>
      </c>
      <c r="S74" s="156">
        <v>4.6253373088907122</v>
      </c>
      <c r="T74" s="156">
        <v>11.183232928284406</v>
      </c>
      <c r="U74" s="152">
        <v>1.4367353299834527</v>
      </c>
      <c r="V74" s="144">
        <v>2.9034406721752779</v>
      </c>
      <c r="W74" s="156">
        <v>6.7567914137669245</v>
      </c>
      <c r="X74" s="156">
        <v>13.516538744000851</v>
      </c>
      <c r="Y74" s="152">
        <v>2.6719478597355995</v>
      </c>
      <c r="Z74" s="144">
        <v>1.9829190308166069</v>
      </c>
      <c r="AA74" s="156">
        <v>4.9682854262163278</v>
      </c>
      <c r="AB74" s="156">
        <v>11.192564837250254</v>
      </c>
      <c r="AC74" s="152">
        <v>1.720422840748866</v>
      </c>
      <c r="AD74" s="144">
        <v>3.1899781617827832</v>
      </c>
      <c r="AE74" s="156">
        <v>9.5688289062938878</v>
      </c>
      <c r="AF74" s="156">
        <v>9.7320863813537812</v>
      </c>
      <c r="AG74" s="152">
        <v>3.1106906825012075</v>
      </c>
    </row>
    <row r="75" spans="1:33" x14ac:dyDescent="0.25">
      <c r="A75" s="98" t="s">
        <v>209</v>
      </c>
      <c r="B75" s="143">
        <v>3.2135620248381214</v>
      </c>
      <c r="C75" s="155">
        <v>9.3253858726195773</v>
      </c>
      <c r="D75" s="155">
        <v>10.333151126792028</v>
      </c>
      <c r="E75" s="151">
        <v>2.59559887360889</v>
      </c>
      <c r="F75" s="143">
        <v>2.6734182896440264</v>
      </c>
      <c r="G75" s="155">
        <v>6.9623740941006469</v>
      </c>
      <c r="H75" s="155">
        <v>12.799527719527076</v>
      </c>
      <c r="I75" s="151">
        <v>2.3363775163178349</v>
      </c>
      <c r="J75" s="143">
        <v>6.1318161246660372</v>
      </c>
      <c r="K75" s="155">
        <v>14.566903029954807</v>
      </c>
      <c r="L75" s="155">
        <v>22.518300168253813</v>
      </c>
      <c r="M75" s="151">
        <v>6.835907669719175</v>
      </c>
      <c r="N75" s="143">
        <v>1.6772254808736402</v>
      </c>
      <c r="O75" s="155">
        <v>4.8343927127473574</v>
      </c>
      <c r="P75" s="155">
        <v>11.384023871710584</v>
      </c>
      <c r="Q75" s="151">
        <v>1.1006067365162431</v>
      </c>
      <c r="R75" s="143">
        <v>1.9738629049322252</v>
      </c>
      <c r="S75" s="155">
        <v>4.8367535306457485</v>
      </c>
      <c r="T75" s="155">
        <v>12.422825269323656</v>
      </c>
      <c r="U75" s="151">
        <v>1.4470863858418939</v>
      </c>
      <c r="V75" s="143">
        <v>3.0367831681600488</v>
      </c>
      <c r="W75" s="155">
        <v>7.0230638039613575</v>
      </c>
      <c r="X75" s="155">
        <v>14.109415682420659</v>
      </c>
      <c r="Y75" s="151">
        <v>2.783940343576341</v>
      </c>
      <c r="Z75" s="143">
        <v>1.9780982340102029</v>
      </c>
      <c r="AA75" s="155">
        <v>5.1904863509853456</v>
      </c>
      <c r="AB75" s="155">
        <v>11.04190118449074</v>
      </c>
      <c r="AC75" s="151">
        <v>1.5703256371960275</v>
      </c>
      <c r="AD75" s="143">
        <v>3.16715840101309</v>
      </c>
      <c r="AE75" s="155">
        <v>10.030594206726255</v>
      </c>
      <c r="AF75" s="155">
        <v>9.3419063534964479</v>
      </c>
      <c r="AG75" s="151">
        <v>3.0000101866190629</v>
      </c>
    </row>
    <row r="76" spans="1:33" x14ac:dyDescent="0.25">
      <c r="A76" s="37" t="s">
        <v>210</v>
      </c>
      <c r="B76" s="144">
        <v>3.2321232304861129</v>
      </c>
      <c r="C76" s="156">
        <v>9.2954362884867656</v>
      </c>
      <c r="D76" s="156">
        <v>10.093321998666758</v>
      </c>
      <c r="E76" s="152">
        <v>2.6646037726016387</v>
      </c>
      <c r="F76" s="144">
        <v>2.727575344885679</v>
      </c>
      <c r="G76" s="156">
        <v>7.0951894774446149</v>
      </c>
      <c r="H76" s="156">
        <v>12.617718674238226</v>
      </c>
      <c r="I76" s="152">
        <v>2.409848130062779</v>
      </c>
      <c r="J76" s="144">
        <v>6.089567787058904</v>
      </c>
      <c r="K76" s="156">
        <v>14.421359831578245</v>
      </c>
      <c r="L76" s="156">
        <v>21.339943312317313</v>
      </c>
      <c r="M76" s="152">
        <v>6.8746485903992447</v>
      </c>
      <c r="N76" s="144">
        <v>1.6967896193188023</v>
      </c>
      <c r="O76" s="156">
        <v>4.8055877502176187</v>
      </c>
      <c r="P76" s="156">
        <v>10.434563718967766</v>
      </c>
      <c r="Q76" s="152">
        <v>1.3172612053728645</v>
      </c>
      <c r="R76" s="144">
        <v>2.0932480726747538</v>
      </c>
      <c r="S76" s="156">
        <v>5.2005242792032043</v>
      </c>
      <c r="T76" s="156">
        <v>12.893184335053551</v>
      </c>
      <c r="U76" s="152">
        <v>1.5269886926098148</v>
      </c>
      <c r="V76" s="144">
        <v>3.1021152853664811</v>
      </c>
      <c r="W76" s="156">
        <v>7.3749772955718536</v>
      </c>
      <c r="X76" s="156">
        <v>13.717411324871897</v>
      </c>
      <c r="Y76" s="152">
        <v>2.8429320786575754</v>
      </c>
      <c r="Z76" s="144">
        <v>1.9798111196426136</v>
      </c>
      <c r="AA76" s="156">
        <v>4.9555392880775964</v>
      </c>
      <c r="AB76" s="156">
        <v>10.724328727549146</v>
      </c>
      <c r="AC76" s="152">
        <v>1.6773851295545559</v>
      </c>
      <c r="AD76" s="144">
        <v>3.1651655325023564</v>
      </c>
      <c r="AE76" s="156">
        <v>9.513897468922389</v>
      </c>
      <c r="AF76" s="156">
        <v>9.5062149419123383</v>
      </c>
      <c r="AG76" s="152">
        <v>3.0461399716938899</v>
      </c>
    </row>
    <row r="77" spans="1:33" x14ac:dyDescent="0.25">
      <c r="A77" s="37" t="s">
        <v>211</v>
      </c>
      <c r="B77" s="144">
        <v>3.1923945168424326</v>
      </c>
      <c r="C77" s="156">
        <v>9.120326618123018</v>
      </c>
      <c r="D77" s="156">
        <v>10.043404672746073</v>
      </c>
      <c r="E77" s="152">
        <v>2.6212134885415046</v>
      </c>
      <c r="F77" s="144">
        <v>2.7045596250083199</v>
      </c>
      <c r="G77" s="156">
        <v>7.0227103701763856</v>
      </c>
      <c r="H77" s="156">
        <v>12.455123781042172</v>
      </c>
      <c r="I77" s="152">
        <v>2.3719875671901081</v>
      </c>
      <c r="J77" s="144">
        <v>5.6698704380209186</v>
      </c>
      <c r="K77" s="156">
        <v>13.189932958158948</v>
      </c>
      <c r="L77" s="156">
        <v>20.88551416944588</v>
      </c>
      <c r="M77" s="152">
        <v>6.2889596930302671</v>
      </c>
      <c r="N77" s="144">
        <v>1.7228902822220591</v>
      </c>
      <c r="O77" s="156">
        <v>5.214957139271184</v>
      </c>
      <c r="P77" s="156">
        <v>10.49364911348828</v>
      </c>
      <c r="Q77" s="152">
        <v>1.2612057613612642</v>
      </c>
      <c r="R77" s="144">
        <v>2.116596127149224</v>
      </c>
      <c r="S77" s="156">
        <v>5.3207557051126297</v>
      </c>
      <c r="T77" s="156">
        <v>13.199372736750462</v>
      </c>
      <c r="U77" s="152">
        <v>1.5047798524447675</v>
      </c>
      <c r="V77" s="144">
        <v>3.0835477471923984</v>
      </c>
      <c r="W77" s="156">
        <v>7.4240515070215825</v>
      </c>
      <c r="X77" s="156">
        <v>13.453509410728756</v>
      </c>
      <c r="Y77" s="152">
        <v>2.8289893229231438</v>
      </c>
      <c r="Z77" s="144">
        <v>1.9778086291538144</v>
      </c>
      <c r="AA77" s="156">
        <v>4.6365222944791826</v>
      </c>
      <c r="AB77" s="156">
        <v>10.648596552192137</v>
      </c>
      <c r="AC77" s="152">
        <v>1.6382051664711503</v>
      </c>
      <c r="AD77" s="144">
        <v>3.0857683881687241</v>
      </c>
      <c r="AE77" s="156">
        <v>9.2954923131412368</v>
      </c>
      <c r="AF77" s="156">
        <v>8.7254429955578576</v>
      </c>
      <c r="AG77" s="152">
        <v>3.0055805277269734</v>
      </c>
    </row>
    <row r="78" spans="1:33" x14ac:dyDescent="0.25">
      <c r="A78" s="37" t="s">
        <v>212</v>
      </c>
      <c r="B78" s="144">
        <v>3.1841917339422099</v>
      </c>
      <c r="C78" s="156">
        <v>8.8961710432262109</v>
      </c>
      <c r="D78" s="156">
        <v>10.278766945176161</v>
      </c>
      <c r="E78" s="152">
        <v>2.6387079801137103</v>
      </c>
      <c r="F78" s="144">
        <v>2.7438704405809511</v>
      </c>
      <c r="G78" s="156">
        <v>7.1234589171629796</v>
      </c>
      <c r="H78" s="156">
        <v>12.666595049414472</v>
      </c>
      <c r="I78" s="152">
        <v>2.3998749333185052</v>
      </c>
      <c r="J78" s="144">
        <v>6.3158337779354188</v>
      </c>
      <c r="K78" s="156">
        <v>13.245775219133469</v>
      </c>
      <c r="L78" s="156">
        <v>22.607668518775842</v>
      </c>
      <c r="M78" s="152">
        <v>7.2705855352272613</v>
      </c>
      <c r="N78" s="144">
        <v>1.881560079653992</v>
      </c>
      <c r="O78" s="156">
        <v>5.8638486688348719</v>
      </c>
      <c r="P78" s="156">
        <v>10.818044609029778</v>
      </c>
      <c r="Q78" s="152">
        <v>1.264569518431256</v>
      </c>
      <c r="R78" s="144">
        <v>2.0107606161395664</v>
      </c>
      <c r="S78" s="156">
        <v>5.1245286655077882</v>
      </c>
      <c r="T78" s="156">
        <v>12.730129878114237</v>
      </c>
      <c r="U78" s="152">
        <v>1.3929399980050328</v>
      </c>
      <c r="V78" s="144">
        <v>3.1913161053183132</v>
      </c>
      <c r="W78" s="156">
        <v>7.7237848308812858</v>
      </c>
      <c r="X78" s="156">
        <v>13.948519457785233</v>
      </c>
      <c r="Y78" s="152">
        <v>2.9024231058934862</v>
      </c>
      <c r="Z78" s="144">
        <v>1.9352014843885827</v>
      </c>
      <c r="AA78" s="156">
        <v>4.3794193992395183</v>
      </c>
      <c r="AB78" s="156">
        <v>10.766391761409242</v>
      </c>
      <c r="AC78" s="152">
        <v>1.6235730434057511</v>
      </c>
      <c r="AD78" s="144">
        <v>3.0879204655273829</v>
      </c>
      <c r="AE78" s="156">
        <v>9.4116928874437669</v>
      </c>
      <c r="AF78" s="156">
        <v>8.7598055103254513</v>
      </c>
      <c r="AG78" s="152">
        <v>3.0094514945905284</v>
      </c>
    </row>
    <row r="79" spans="1:33" x14ac:dyDescent="0.25">
      <c r="A79" s="98" t="s">
        <v>213</v>
      </c>
      <c r="B79" s="143">
        <v>3.0773614746814633</v>
      </c>
      <c r="C79" s="155">
        <v>8.5400085087507538</v>
      </c>
      <c r="D79" s="155">
        <v>9.7867911547963047</v>
      </c>
      <c r="E79" s="151">
        <v>2.5757893993063901</v>
      </c>
      <c r="F79" s="143">
        <v>2.6838599493138897</v>
      </c>
      <c r="G79" s="155">
        <v>6.8536250123341595</v>
      </c>
      <c r="H79" s="155">
        <v>12.202367769327136</v>
      </c>
      <c r="I79" s="151">
        <v>2.3744754922753319</v>
      </c>
      <c r="J79" s="143">
        <v>6.2411218236151589</v>
      </c>
      <c r="K79" s="155">
        <v>13.13020976855962</v>
      </c>
      <c r="L79" s="155">
        <v>22.562783396839318</v>
      </c>
      <c r="M79" s="151">
        <v>7.4438947334397225</v>
      </c>
      <c r="N79" s="143">
        <v>1.7407719703215023</v>
      </c>
      <c r="O79" s="155">
        <v>5.5660063445808587</v>
      </c>
      <c r="P79" s="155">
        <v>9.6449050139251291</v>
      </c>
      <c r="Q79" s="151">
        <v>1.0810005727255037</v>
      </c>
      <c r="R79" s="143">
        <v>1.9322289111263509</v>
      </c>
      <c r="S79" s="155">
        <v>4.594509649402192</v>
      </c>
      <c r="T79" s="155">
        <v>12.599584439427241</v>
      </c>
      <c r="U79" s="151">
        <v>1.3517700055433772</v>
      </c>
      <c r="V79" s="143">
        <v>3.0970139837135497</v>
      </c>
      <c r="W79" s="155">
        <v>7.5017691062067584</v>
      </c>
      <c r="X79" s="155">
        <v>13.177116792476934</v>
      </c>
      <c r="Y79" s="151">
        <v>2.8488171122231734</v>
      </c>
      <c r="Z79" s="143">
        <v>1.9530004037947957</v>
      </c>
      <c r="AA79" s="155">
        <v>4.5182735084390409</v>
      </c>
      <c r="AB79" s="155">
        <v>10.396284047903613</v>
      </c>
      <c r="AC79" s="151">
        <v>1.6190517493389283</v>
      </c>
      <c r="AD79" s="143">
        <v>3.0836963116468561</v>
      </c>
      <c r="AE79" s="155">
        <v>8.8491325280170781</v>
      </c>
      <c r="AF79" s="155">
        <v>8.7386832721180383</v>
      </c>
      <c r="AG79" s="151">
        <v>3.0806909641441433</v>
      </c>
    </row>
    <row r="80" spans="1:33" x14ac:dyDescent="0.25">
      <c r="A80" s="37" t="s">
        <v>214</v>
      </c>
      <c r="B80" s="144">
        <v>3.1720244608656523</v>
      </c>
      <c r="C80" s="156">
        <v>8.731244658023412</v>
      </c>
      <c r="D80" s="156">
        <v>10.316953386148372</v>
      </c>
      <c r="E80" s="152">
        <v>2.6304024073602701</v>
      </c>
      <c r="F80" s="144">
        <v>2.7694253612737785</v>
      </c>
      <c r="G80" s="156">
        <v>6.9140265204139171</v>
      </c>
      <c r="H80" s="156">
        <v>12.693274940517304</v>
      </c>
      <c r="I80" s="152">
        <v>2.4376242741021041</v>
      </c>
      <c r="J80" s="144">
        <v>6.3769921167422625</v>
      </c>
      <c r="K80" s="156">
        <v>0.14813147760142895</v>
      </c>
      <c r="L80" s="156">
        <v>22.626037561106486</v>
      </c>
      <c r="M80" s="152">
        <v>7.5117576451442432</v>
      </c>
      <c r="N80" s="144">
        <v>1.8410157564056993</v>
      </c>
      <c r="O80" s="156">
        <v>0.3721600072756423</v>
      </c>
      <c r="P80" s="156">
        <v>9.3127037205442598</v>
      </c>
      <c r="Q80" s="152">
        <v>1.3384151852364392</v>
      </c>
      <c r="R80" s="144">
        <v>2.093676767584328</v>
      </c>
      <c r="S80" s="156">
        <v>2.8476475205166985E-2</v>
      </c>
      <c r="T80" s="156">
        <v>13.739595249980283</v>
      </c>
      <c r="U80" s="152">
        <v>1.4727809906580946</v>
      </c>
      <c r="V80" s="144">
        <v>3.1408610364615925</v>
      </c>
      <c r="W80" s="156">
        <v>1.0560992631191885E-2</v>
      </c>
      <c r="X80" s="156">
        <v>13.506659002691293</v>
      </c>
      <c r="Y80" s="152">
        <v>2.8734262166586007</v>
      </c>
      <c r="Z80" s="144">
        <v>2.0422658406015346</v>
      </c>
      <c r="AA80" s="156">
        <v>3.3131326148234511E-2</v>
      </c>
      <c r="AB80" s="156">
        <v>11.06582507808713</v>
      </c>
      <c r="AC80" s="152">
        <v>1.6650640617289361</v>
      </c>
      <c r="AD80" s="144">
        <v>3.1635749921706147</v>
      </c>
      <c r="AE80" s="156">
        <v>3.9846819421918034E-2</v>
      </c>
      <c r="AF80" s="156">
        <v>8.6315411940845443</v>
      </c>
      <c r="AG80" s="152">
        <v>3.1501050785804119</v>
      </c>
    </row>
    <row r="81" spans="1:33" x14ac:dyDescent="0.25">
      <c r="A81" s="37" t="s">
        <v>215</v>
      </c>
      <c r="B81" s="144">
        <v>3.1543143949830732</v>
      </c>
      <c r="C81" s="156">
        <v>8.5618782321177367</v>
      </c>
      <c r="D81" s="156">
        <v>10.060983327878986</v>
      </c>
      <c r="E81" s="152">
        <v>2.6658385710058772</v>
      </c>
      <c r="F81" s="144">
        <v>2.7380548691908535</v>
      </c>
      <c r="G81" s="156">
        <v>6.6730999812590523</v>
      </c>
      <c r="H81" s="156">
        <v>12.496348626476504</v>
      </c>
      <c r="I81" s="152">
        <v>2.438619817981337</v>
      </c>
      <c r="J81" s="144">
        <v>6.3484144833166596</v>
      </c>
      <c r="K81" s="156">
        <v>13.172357609863628</v>
      </c>
      <c r="L81" s="156">
        <v>22.877286680114246</v>
      </c>
      <c r="M81" s="152">
        <v>7.5387573988805592</v>
      </c>
      <c r="N81" s="144">
        <v>1.8574778539470231</v>
      </c>
      <c r="O81" s="156">
        <v>4.8962018737598294</v>
      </c>
      <c r="P81" s="156">
        <v>9.0983694911338748</v>
      </c>
      <c r="Q81" s="152">
        <v>1.4283452390555358</v>
      </c>
      <c r="R81" s="144">
        <v>2.1123808212981245</v>
      </c>
      <c r="S81" s="156">
        <v>4.5700833442730824</v>
      </c>
      <c r="T81" s="156">
        <v>13.741351458997919</v>
      </c>
      <c r="U81" s="152">
        <v>1.4804746076026205</v>
      </c>
      <c r="V81" s="144">
        <v>3.089555701085843</v>
      </c>
      <c r="W81" s="156">
        <v>7.0741625771094041</v>
      </c>
      <c r="X81" s="156">
        <v>13.326863030021666</v>
      </c>
      <c r="Y81" s="152">
        <v>2.8632024921362333</v>
      </c>
      <c r="Z81" s="144">
        <v>1.9412970587736857</v>
      </c>
      <c r="AA81" s="156">
        <v>4.2377604622435108</v>
      </c>
      <c r="AB81" s="156">
        <v>10.147230564101866</v>
      </c>
      <c r="AC81" s="152">
        <v>1.670228924520565</v>
      </c>
      <c r="AD81" s="144">
        <v>3.2141761333249099</v>
      </c>
      <c r="AE81" s="156">
        <v>9.519403375523213</v>
      </c>
      <c r="AF81" s="156">
        <v>9.0464696837884446</v>
      </c>
      <c r="AG81" s="152">
        <v>3.1444868712848733</v>
      </c>
    </row>
    <row r="82" spans="1:33" x14ac:dyDescent="0.25">
      <c r="A82" s="37" t="s">
        <v>216</v>
      </c>
      <c r="B82" s="144">
        <v>3.1282642592368006</v>
      </c>
      <c r="C82" s="156">
        <v>8.3577880424054314</v>
      </c>
      <c r="D82" s="156">
        <v>10.068145101679782</v>
      </c>
      <c r="E82" s="152">
        <v>2.6712158894338223</v>
      </c>
      <c r="F82" s="144">
        <v>2.7393452869161852</v>
      </c>
      <c r="G82" s="156">
        <v>6.7259787182071884</v>
      </c>
      <c r="H82" s="156">
        <v>12.427896627736644</v>
      </c>
      <c r="I82" s="152">
        <v>2.4340657016304275</v>
      </c>
      <c r="J82" s="144">
        <v>5.9981646761182015</v>
      </c>
      <c r="K82" s="156">
        <v>12.422324815563663</v>
      </c>
      <c r="L82" s="156">
        <v>21.190533172915984</v>
      </c>
      <c r="M82" s="152">
        <v>7.1230626257218725</v>
      </c>
      <c r="N82" s="144">
        <v>1.9453362673256016</v>
      </c>
      <c r="O82" s="156">
        <v>5.3612825164552564</v>
      </c>
      <c r="P82" s="156">
        <v>9.9759266364860277</v>
      </c>
      <c r="Q82" s="152">
        <v>1.3307681245489396</v>
      </c>
      <c r="R82" s="144">
        <v>2.0974634357972044</v>
      </c>
      <c r="S82" s="156">
        <v>4.3084724060293107</v>
      </c>
      <c r="T82" s="156">
        <v>13.535365574599581</v>
      </c>
      <c r="U82" s="152">
        <v>1.4975704381783128</v>
      </c>
      <c r="V82" s="144">
        <v>3.1006963819548274</v>
      </c>
      <c r="W82" s="156">
        <v>7.2381455303531403</v>
      </c>
      <c r="X82" s="156">
        <v>13.225750509844708</v>
      </c>
      <c r="Y82" s="152">
        <v>2.8869863313442146</v>
      </c>
      <c r="Z82" s="144">
        <v>1.9895393942448694</v>
      </c>
      <c r="AA82" s="156">
        <v>4.489219546193465</v>
      </c>
      <c r="AB82" s="156">
        <v>10.519140812312088</v>
      </c>
      <c r="AC82" s="152">
        <v>1.6330613088784898</v>
      </c>
      <c r="AD82" s="144">
        <v>3.2020884481502474</v>
      </c>
      <c r="AE82" s="156">
        <v>9.5774003795425866</v>
      </c>
      <c r="AF82" s="156">
        <v>8.9149794305960448</v>
      </c>
      <c r="AG82" s="152">
        <v>3.1340212066671751</v>
      </c>
    </row>
    <row r="83" spans="1:33" x14ac:dyDescent="0.25">
      <c r="A83" s="98" t="s">
        <v>217</v>
      </c>
      <c r="B83" s="143">
        <v>3.0342396060903494</v>
      </c>
      <c r="C83" s="155">
        <v>7.9775179904759295</v>
      </c>
      <c r="D83" s="155">
        <v>9.4485382816586903</v>
      </c>
      <c r="E83" s="151">
        <v>2.6599984480991972</v>
      </c>
      <c r="F83" s="143">
        <v>2.681120680222512</v>
      </c>
      <c r="G83" s="155">
        <v>6.422245375757905</v>
      </c>
      <c r="H83" s="155">
        <v>11.420144098896463</v>
      </c>
      <c r="I83" s="151">
        <v>2.5068757536954989</v>
      </c>
      <c r="J83" s="143">
        <v>6.2702705657781204</v>
      </c>
      <c r="K83" s="155">
        <v>12.947127684634665</v>
      </c>
      <c r="L83" s="155">
        <v>21.662903877269329</v>
      </c>
      <c r="M83" s="151">
        <v>7.6584997894761768</v>
      </c>
      <c r="N83" s="143">
        <v>1.8153005103011095</v>
      </c>
      <c r="O83" s="155">
        <v>5.1314317701044017</v>
      </c>
      <c r="P83" s="155">
        <v>8.8395186404238277</v>
      </c>
      <c r="Q83" s="151">
        <v>1.303577949188802</v>
      </c>
      <c r="R83" s="143">
        <v>1.9974770806498954</v>
      </c>
      <c r="S83" s="155">
        <v>4.0414726461230552</v>
      </c>
      <c r="T83" s="155">
        <v>12.411614867765676</v>
      </c>
      <c r="U83" s="151">
        <v>1.458843100460061</v>
      </c>
      <c r="V83" s="143">
        <v>3.02891597539633</v>
      </c>
      <c r="W83" s="155">
        <v>6.9989664275441719</v>
      </c>
      <c r="X83" s="155">
        <v>11.719079763857565</v>
      </c>
      <c r="Y83" s="151">
        <v>2.9890242590981129</v>
      </c>
      <c r="Z83" s="143">
        <v>1.9526421562539027</v>
      </c>
      <c r="AA83" s="155">
        <v>4.090896339247303</v>
      </c>
      <c r="AB83" s="155">
        <v>10.231015295005385</v>
      </c>
      <c r="AC83" s="151">
        <v>1.6445939988249367</v>
      </c>
      <c r="AD83" s="143">
        <v>3.1795760474733399</v>
      </c>
      <c r="AE83" s="155">
        <v>8.8502737203136181</v>
      </c>
      <c r="AF83" s="155">
        <v>8.3826458119636094</v>
      </c>
      <c r="AG83" s="151">
        <v>3.3532033653695383</v>
      </c>
    </row>
    <row r="84" spans="1:33" x14ac:dyDescent="0.25">
      <c r="A84" s="37" t="s">
        <v>218</v>
      </c>
      <c r="B84" s="144">
        <v>1.9042309697630662</v>
      </c>
      <c r="C84" s="156">
        <v>5.284664624481084</v>
      </c>
      <c r="D84" s="156">
        <v>3.9557901218912921</v>
      </c>
      <c r="E84" s="152">
        <v>1.8619258796843126</v>
      </c>
      <c r="F84" s="144">
        <v>1.6742228459497452</v>
      </c>
      <c r="G84" s="156">
        <v>4.4962189684532978</v>
      </c>
      <c r="H84" s="156">
        <v>4.8641579442745257</v>
      </c>
      <c r="I84" s="152">
        <v>1.75923139784871</v>
      </c>
      <c r="J84" s="144">
        <v>3.7040049186855399</v>
      </c>
      <c r="K84" s="156">
        <v>9.3739954806230052</v>
      </c>
      <c r="L84" s="156">
        <v>11.413233029750248</v>
      </c>
      <c r="M84" s="152">
        <v>4.5912228511323452</v>
      </c>
      <c r="N84" s="144">
        <v>1.1617300636959187</v>
      </c>
      <c r="O84" s="156">
        <v>3.280379950405548</v>
      </c>
      <c r="P84" s="156">
        <v>5.2024793487695247</v>
      </c>
      <c r="Q84" s="152">
        <v>0.85085357339326673</v>
      </c>
      <c r="R84" s="144">
        <v>1.1516099227460237</v>
      </c>
      <c r="S84" s="156">
        <v>3.008306329999467</v>
      </c>
      <c r="T84" s="156">
        <v>5.1139751830966729</v>
      </c>
      <c r="U84" s="152">
        <v>0.95690353063505229</v>
      </c>
      <c r="V84" s="144">
        <v>1.9375704280840482</v>
      </c>
      <c r="W84" s="156">
        <v>4.9810441037601718</v>
      </c>
      <c r="X84" s="156">
        <v>5.3590240085718461</v>
      </c>
      <c r="Y84" s="152">
        <v>2.0897137898653861</v>
      </c>
      <c r="Z84" s="144">
        <v>1.1950508801952491</v>
      </c>
      <c r="AA84" s="156">
        <v>2.3161275826109002</v>
      </c>
      <c r="AB84" s="156">
        <v>3.5024287068894835</v>
      </c>
      <c r="AC84" s="152">
        <v>1.3263591272530113</v>
      </c>
      <c r="AD84" s="144">
        <v>2.087967876701502</v>
      </c>
      <c r="AE84" s="156">
        <v>6.3286718902477501</v>
      </c>
      <c r="AF84" s="156">
        <v>3.0891664797186134</v>
      </c>
      <c r="AG84" s="152">
        <v>2.4620595310386828</v>
      </c>
    </row>
    <row r="85" spans="1:33" x14ac:dyDescent="0.25">
      <c r="A85" s="37" t="s">
        <v>219</v>
      </c>
      <c r="B85" s="144">
        <v>2.3441495735192235</v>
      </c>
      <c r="C85" s="156">
        <v>5.7380635630398507</v>
      </c>
      <c r="D85" s="156">
        <v>7.321528673618892</v>
      </c>
      <c r="E85" s="152">
        <v>2.1598851139331292</v>
      </c>
      <c r="F85" s="144">
        <v>2.2383872596259877</v>
      </c>
      <c r="G85" s="156">
        <v>5.3024009186200134</v>
      </c>
      <c r="H85" s="156">
        <v>9.2656012136810304</v>
      </c>
      <c r="I85" s="152">
        <v>2.0835058997101847</v>
      </c>
      <c r="J85" s="144">
        <v>4.5699306329869955</v>
      </c>
      <c r="K85" s="156">
        <v>11.233683974600384</v>
      </c>
      <c r="L85" s="156">
        <v>16.581329283370341</v>
      </c>
      <c r="M85" s="152">
        <v>5.0294732317409503</v>
      </c>
      <c r="N85" s="144">
        <v>1.7965155530523882</v>
      </c>
      <c r="O85" s="156">
        <v>4.4503417916932859</v>
      </c>
      <c r="P85" s="156">
        <v>8.0035693050872627</v>
      </c>
      <c r="Q85" s="152">
        <v>1.4744964714261499</v>
      </c>
      <c r="R85" s="144">
        <v>1.4629803943269291</v>
      </c>
      <c r="S85" s="156">
        <v>3.0026630856870624</v>
      </c>
      <c r="T85" s="156">
        <v>9.7304528616590371</v>
      </c>
      <c r="U85" s="152">
        <v>0.94115427077387981</v>
      </c>
      <c r="V85" s="144">
        <v>2.5668441136369733</v>
      </c>
      <c r="W85" s="156">
        <v>5.7928347022214677</v>
      </c>
      <c r="X85" s="156">
        <v>9.7092784514701425</v>
      </c>
      <c r="Y85" s="152">
        <v>2.5513749454237789</v>
      </c>
      <c r="Z85" s="144">
        <v>1.7807255438516023</v>
      </c>
      <c r="AA85" s="156">
        <v>3.5280898400653724</v>
      </c>
      <c r="AB85" s="156">
        <v>8.6919197463312248</v>
      </c>
      <c r="AC85" s="152">
        <v>1.505536657495957</v>
      </c>
      <c r="AD85" s="144">
        <v>2.7357783997916685</v>
      </c>
      <c r="AE85" s="156">
        <v>7.4316587736022397</v>
      </c>
      <c r="AF85" s="156">
        <v>6.1182637418719894</v>
      </c>
      <c r="AG85" s="152">
        <v>3.0352388942051367</v>
      </c>
    </row>
    <row r="86" spans="1:33" x14ac:dyDescent="0.25">
      <c r="A86" s="37" t="s">
        <v>220</v>
      </c>
      <c r="B86" s="144">
        <v>2.7920441704096426</v>
      </c>
      <c r="C86" s="156">
        <v>7.1380675600227361</v>
      </c>
      <c r="D86" s="156">
        <v>8.7107970184448344</v>
      </c>
      <c r="E86" s="152">
        <v>2.4800787808779696</v>
      </c>
      <c r="F86" s="144">
        <v>2.5193061115818578</v>
      </c>
      <c r="G86" s="156">
        <v>6.3952214316290963</v>
      </c>
      <c r="H86" s="156">
        <v>10.239027128476119</v>
      </c>
      <c r="I86" s="152">
        <v>2.26911577559058</v>
      </c>
      <c r="J86" s="144">
        <v>5.8888956521949902</v>
      </c>
      <c r="K86" s="156">
        <v>21.470159058218368</v>
      </c>
      <c r="L86" s="156">
        <v>17.180833425602451</v>
      </c>
      <c r="M86" s="152">
        <v>4.6918861176517259</v>
      </c>
      <c r="N86" s="144">
        <v>1.8256103144582658</v>
      </c>
      <c r="O86" s="156">
        <v>4.6306000350622103</v>
      </c>
      <c r="P86" s="156">
        <v>8.8787795400670877</v>
      </c>
      <c r="Q86" s="152">
        <v>1.340687285184095</v>
      </c>
      <c r="R86" s="144">
        <v>1.7460946352816908</v>
      </c>
      <c r="S86" s="156">
        <v>3.5879072267144498</v>
      </c>
      <c r="T86" s="156">
        <v>10.64334460825517</v>
      </c>
      <c r="U86" s="152">
        <v>1.2137133263890323</v>
      </c>
      <c r="V86" s="144">
        <v>2.8443401003501423</v>
      </c>
      <c r="W86" s="156">
        <v>6.4577776490047132</v>
      </c>
      <c r="X86" s="156">
        <v>10.859590742226228</v>
      </c>
      <c r="Y86" s="152">
        <v>2.7882237477271157</v>
      </c>
      <c r="Z86" s="144">
        <v>1.9511532819360589</v>
      </c>
      <c r="AA86" s="156">
        <v>4.0574181995552197</v>
      </c>
      <c r="AB86" s="156">
        <v>9.3984326704613785</v>
      </c>
      <c r="AC86" s="152">
        <v>1.6196229630954406</v>
      </c>
      <c r="AD86" s="144">
        <v>3.0005199506429494</v>
      </c>
      <c r="AE86" s="156">
        <v>8.7120624119606891</v>
      </c>
      <c r="AF86" s="156">
        <v>7.0872693197584375</v>
      </c>
      <c r="AG86" s="152">
        <v>3.1091464079161319</v>
      </c>
    </row>
    <row r="87" spans="1:33" x14ac:dyDescent="0.25">
      <c r="A87" s="98" t="s">
        <v>221</v>
      </c>
      <c r="B87" s="143">
        <v>2.8664992228240518</v>
      </c>
      <c r="C87" s="155">
        <v>7.3087070247700865</v>
      </c>
      <c r="D87" s="155">
        <v>8.7941325034275799</v>
      </c>
      <c r="E87" s="151">
        <v>2.5636327798174241</v>
      </c>
      <c r="F87" s="143">
        <v>2.6319627998339095</v>
      </c>
      <c r="G87" s="155">
        <v>6.7586787400463786</v>
      </c>
      <c r="H87" s="155">
        <v>10.3781466943067</v>
      </c>
      <c r="I87" s="151">
        <v>2.4163764851429725</v>
      </c>
      <c r="J87" s="143">
        <v>6.5130651071739436</v>
      </c>
      <c r="K87" s="155">
        <v>25.974475897486489</v>
      </c>
      <c r="L87" s="155">
        <v>16.680895908898908</v>
      </c>
      <c r="M87" s="151">
        <v>4.6378558866463564</v>
      </c>
      <c r="N87" s="143">
        <v>2.0403572385773749</v>
      </c>
      <c r="O87" s="155">
        <v>4.5344821748568069</v>
      </c>
      <c r="P87" s="155">
        <v>9.1913920921316254</v>
      </c>
      <c r="Q87" s="151">
        <v>1.6666381714363701</v>
      </c>
      <c r="R87" s="143">
        <v>1.8250774350078527</v>
      </c>
      <c r="S87" s="155">
        <v>3.9030703261354369</v>
      </c>
      <c r="T87" s="155">
        <v>10.697675138539894</v>
      </c>
      <c r="U87" s="151">
        <v>1.3265507257544071</v>
      </c>
      <c r="V87" s="143">
        <v>2.9500359297333616</v>
      </c>
      <c r="W87" s="155">
        <v>6.7179782011987905</v>
      </c>
      <c r="X87" s="155">
        <v>10.640355617705358</v>
      </c>
      <c r="Y87" s="151">
        <v>2.97927576694789</v>
      </c>
      <c r="Z87" s="143">
        <v>2.0986494632875368</v>
      </c>
      <c r="AA87" s="155">
        <v>3.8838417999610582</v>
      </c>
      <c r="AB87" s="155">
        <v>10.518752300353581</v>
      </c>
      <c r="AC87" s="151">
        <v>1.7841978453460667</v>
      </c>
      <c r="AD87" s="143">
        <v>2.9870460902730529</v>
      </c>
      <c r="AE87" s="155">
        <v>8.6425607788283507</v>
      </c>
      <c r="AF87" s="155">
        <v>7.1703434362629981</v>
      </c>
      <c r="AG87" s="151">
        <v>3.1245521846608955</v>
      </c>
    </row>
    <row r="88" spans="1:33" x14ac:dyDescent="0.25">
      <c r="A88" s="37" t="s">
        <v>222</v>
      </c>
      <c r="B88" s="144">
        <v>2.9321105575561757</v>
      </c>
      <c r="C88" s="156">
        <v>7.533109054016851</v>
      </c>
      <c r="D88" s="156">
        <v>8.9268205248971029</v>
      </c>
      <c r="E88" s="152">
        <v>2.5878167682788291</v>
      </c>
      <c r="F88" s="144">
        <v>2.7035947446484512</v>
      </c>
      <c r="G88" s="156">
        <v>7.0624016648632004</v>
      </c>
      <c r="H88" s="156">
        <v>10.730582605079807</v>
      </c>
      <c r="I88" s="152">
        <v>2.4199514195486529</v>
      </c>
      <c r="J88" s="144">
        <v>6.7715893474370699</v>
      </c>
      <c r="K88" s="156">
        <v>26.939882872977261</v>
      </c>
      <c r="L88" s="156">
        <v>16.557057340219249</v>
      </c>
      <c r="M88" s="152">
        <v>4.6769398748436677</v>
      </c>
      <c r="N88" s="144">
        <v>2.037107504571694</v>
      </c>
      <c r="O88" s="156">
        <v>4.8463466506399033</v>
      </c>
      <c r="P88" s="156">
        <v>9.6957868343707876</v>
      </c>
      <c r="Q88" s="152">
        <v>1.5087331265277006</v>
      </c>
      <c r="R88" s="144">
        <v>1.9010708209055625</v>
      </c>
      <c r="S88" s="156">
        <v>4.1902812697764649</v>
      </c>
      <c r="T88" s="156">
        <v>11.304853045423375</v>
      </c>
      <c r="U88" s="152">
        <v>1.2974525555752545</v>
      </c>
      <c r="V88" s="144">
        <v>3.0248954861578357</v>
      </c>
      <c r="W88" s="156">
        <v>6.9557363536073904</v>
      </c>
      <c r="X88" s="156">
        <v>11.360013713245181</v>
      </c>
      <c r="Y88" s="152">
        <v>2.9517745706215801</v>
      </c>
      <c r="Z88" s="144">
        <v>2.1184966938429115</v>
      </c>
      <c r="AA88" s="156">
        <v>4.1901338495641687</v>
      </c>
      <c r="AB88" s="156">
        <v>10.171211799082979</v>
      </c>
      <c r="AC88" s="152">
        <v>1.8096886344451464</v>
      </c>
      <c r="AD88" s="144">
        <v>3.0863076477188223</v>
      </c>
      <c r="AE88" s="156">
        <v>8.8962087060470552</v>
      </c>
      <c r="AF88" s="156">
        <v>6.9711944119299831</v>
      </c>
      <c r="AG88" s="152">
        <v>3.2986467949249803</v>
      </c>
    </row>
    <row r="89" spans="1:33" x14ac:dyDescent="0.25">
      <c r="A89" s="37" t="s">
        <v>223</v>
      </c>
      <c r="B89" s="144">
        <v>3.0051325499377302</v>
      </c>
      <c r="C89" s="156">
        <v>7.6880064548061569</v>
      </c>
      <c r="D89" s="156">
        <v>8.6497139664291236</v>
      </c>
      <c r="E89" s="152">
        <v>2.7334856331668034</v>
      </c>
      <c r="F89" s="144">
        <v>2.8331160168080611</v>
      </c>
      <c r="G89" s="156">
        <v>7.1466736543988123</v>
      </c>
      <c r="H89" s="156">
        <v>10.624771643903362</v>
      </c>
      <c r="I89" s="152">
        <v>2.6872968208265875</v>
      </c>
      <c r="J89" s="144">
        <v>6.858757403736969</v>
      </c>
      <c r="K89" s="156">
        <v>26.66225095167124</v>
      </c>
      <c r="L89" s="156">
        <v>14.882512530826899</v>
      </c>
      <c r="M89" s="152">
        <v>5.4277667117774655</v>
      </c>
      <c r="N89" s="144">
        <v>2.1554610099637261</v>
      </c>
      <c r="O89" s="156">
        <v>5.0616331757288506</v>
      </c>
      <c r="P89" s="156">
        <v>9.1503841353660462</v>
      </c>
      <c r="Q89" s="152">
        <v>1.8540711676193458</v>
      </c>
      <c r="R89" s="144">
        <v>1.9430395744137492</v>
      </c>
      <c r="S89" s="156">
        <v>4.3886181668076469</v>
      </c>
      <c r="T89" s="156">
        <v>10.746611166303508</v>
      </c>
      <c r="U89" s="152">
        <v>1.4450368619378051</v>
      </c>
      <c r="V89" s="144">
        <v>3.2867239974925293</v>
      </c>
      <c r="W89" s="156">
        <v>7.1524602795957097</v>
      </c>
      <c r="X89" s="156">
        <v>11.468164804895547</v>
      </c>
      <c r="Y89" s="152">
        <v>3.41477119996624</v>
      </c>
      <c r="Z89" s="144">
        <v>2.0988446880917269</v>
      </c>
      <c r="AA89" s="156">
        <v>4.202859615600854</v>
      </c>
      <c r="AB89" s="156">
        <v>10.269032852469435</v>
      </c>
      <c r="AC89" s="152">
        <v>1.7371084908289596</v>
      </c>
      <c r="AD89" s="144">
        <v>3.1144236476462197</v>
      </c>
      <c r="AE89" s="156">
        <v>8.6416257622576502</v>
      </c>
      <c r="AF89" s="156">
        <v>7.1522060673747294</v>
      </c>
      <c r="AG89" s="152">
        <v>3.3978484469142867</v>
      </c>
    </row>
    <row r="90" spans="1:33" x14ac:dyDescent="0.25">
      <c r="A90" s="37" t="s">
        <v>224</v>
      </c>
      <c r="B90" s="144">
        <v>3.0075153812812472</v>
      </c>
      <c r="C90" s="156">
        <v>7.7623139307543481</v>
      </c>
      <c r="D90" s="156">
        <v>8.6538811751581104</v>
      </c>
      <c r="E90" s="152">
        <v>2.6961308756517659</v>
      </c>
      <c r="F90" s="144">
        <v>2.8108464741351815</v>
      </c>
      <c r="G90" s="156">
        <v>7.1217350357297562</v>
      </c>
      <c r="H90" s="156">
        <v>10.549565082645403</v>
      </c>
      <c r="I90" s="152">
        <v>2.6145524529498108</v>
      </c>
      <c r="J90" s="144">
        <v>6.9120659694960009</v>
      </c>
      <c r="K90" s="156">
        <v>28.433911585357958</v>
      </c>
      <c r="L90" s="156">
        <v>14.051245287687985</v>
      </c>
      <c r="M90" s="152">
        <v>4.6517688128277621</v>
      </c>
      <c r="N90" s="144">
        <v>2.0264348444399514</v>
      </c>
      <c r="O90" s="156">
        <v>4.9646989442831124</v>
      </c>
      <c r="P90" s="156">
        <v>9.0161073853740135</v>
      </c>
      <c r="Q90" s="152">
        <v>1.5334497842029453</v>
      </c>
      <c r="R90" s="144">
        <v>1.9722414269689812</v>
      </c>
      <c r="S90" s="156">
        <v>4.2994064856570056</v>
      </c>
      <c r="T90" s="156">
        <v>10.807610277000578</v>
      </c>
      <c r="U90" s="152">
        <v>1.4916397720574599</v>
      </c>
      <c r="V90" s="144">
        <v>3.174182185903855</v>
      </c>
      <c r="W90" s="156">
        <v>6.9484893713191536</v>
      </c>
      <c r="X90" s="156">
        <v>11.308675269267027</v>
      </c>
      <c r="Y90" s="152">
        <v>3.2245853044766077</v>
      </c>
      <c r="Z90" s="144">
        <v>2.218721469804549</v>
      </c>
      <c r="AA90" s="156">
        <v>4.4238306476563638</v>
      </c>
      <c r="AB90" s="156">
        <v>10.228529192047107</v>
      </c>
      <c r="AC90" s="152">
        <v>1.9235250307449376</v>
      </c>
      <c r="AD90" s="144">
        <v>3.1434780620628362</v>
      </c>
      <c r="AE90" s="156">
        <v>8.2857959126551393</v>
      </c>
      <c r="AF90" s="156">
        <v>7.3166940098688844</v>
      </c>
      <c r="AG90" s="152">
        <v>3.4069621977065463</v>
      </c>
    </row>
    <row r="91" spans="1:33" x14ac:dyDescent="0.25">
      <c r="A91" s="98" t="s">
        <v>225</v>
      </c>
      <c r="B91" s="143">
        <v>3.1180536507380623</v>
      </c>
      <c r="C91" s="155">
        <v>8.1706747529317898</v>
      </c>
      <c r="D91" s="155">
        <v>8.7245453201933465</v>
      </c>
      <c r="E91" s="151">
        <v>2.7735171169587787</v>
      </c>
      <c r="F91" s="143">
        <v>2.8410404098920963</v>
      </c>
      <c r="G91" s="155">
        <v>7.4749383515901933</v>
      </c>
      <c r="H91" s="155">
        <v>10.477721386692066</v>
      </c>
      <c r="I91" s="151">
        <v>2.5868409373656003</v>
      </c>
      <c r="J91" s="143">
        <v>7.0577973005425951</v>
      </c>
      <c r="K91" s="155">
        <v>29.246344064283015</v>
      </c>
      <c r="L91" s="155">
        <v>15.571552694499427</v>
      </c>
      <c r="M91" s="151">
        <v>4.7503835933973937</v>
      </c>
      <c r="N91" s="143">
        <v>1.96532027713304</v>
      </c>
      <c r="O91" s="155">
        <v>4.5551219402808369</v>
      </c>
      <c r="P91" s="155">
        <v>8.9834694327910078</v>
      </c>
      <c r="Q91" s="151">
        <v>1.4650223998810652</v>
      </c>
      <c r="R91" s="143">
        <v>2.0394239978520865</v>
      </c>
      <c r="S91" s="155">
        <v>4.3660446481783026</v>
      </c>
      <c r="T91" s="155">
        <v>10.910169294546892</v>
      </c>
      <c r="U91" s="151">
        <v>1.566275533191128</v>
      </c>
      <c r="V91" s="143">
        <v>3.2316825382926462</v>
      </c>
      <c r="W91" s="155">
        <v>7.4251894316078539</v>
      </c>
      <c r="X91" s="155">
        <v>11.199451941582046</v>
      </c>
      <c r="Y91" s="151">
        <v>3.1981251840788221</v>
      </c>
      <c r="Z91" s="143">
        <v>2.1779874094640257</v>
      </c>
      <c r="AA91" s="155">
        <v>4.4463504379672232</v>
      </c>
      <c r="AB91" s="155">
        <v>9.7680113497443806</v>
      </c>
      <c r="AC91" s="151">
        <v>1.8955437264498596</v>
      </c>
      <c r="AD91" s="143">
        <v>3.0970962692480919</v>
      </c>
      <c r="AE91" s="155">
        <v>8.8430671270829357</v>
      </c>
      <c r="AF91" s="155">
        <v>7.2298937920565658</v>
      </c>
      <c r="AG91" s="151">
        <v>3.1371771638166894</v>
      </c>
    </row>
    <row r="92" spans="1:33" x14ac:dyDescent="0.25">
      <c r="A92" s="37" t="s">
        <v>226</v>
      </c>
      <c r="B92" s="144">
        <v>3.0653132572964461</v>
      </c>
      <c r="C92" s="156">
        <v>8.0884066821878804</v>
      </c>
      <c r="D92" s="156">
        <v>8.4947610000660827</v>
      </c>
      <c r="E92" s="152">
        <v>2.7189138345718766</v>
      </c>
      <c r="F92" s="144">
        <v>2.7912582810535267</v>
      </c>
      <c r="G92" s="156">
        <v>7.1441385817450218</v>
      </c>
      <c r="H92" s="156">
        <v>10.037768055883204</v>
      </c>
      <c r="I92" s="152">
        <v>2.5752832568385955</v>
      </c>
      <c r="J92" s="144">
        <v>6.9659041355173814</v>
      </c>
      <c r="K92" s="156">
        <v>28.728347283588246</v>
      </c>
      <c r="L92" s="156">
        <v>15.702799552913049</v>
      </c>
      <c r="M92" s="152">
        <v>4.78008841569845</v>
      </c>
      <c r="N92" s="144">
        <v>2.0806356728297635</v>
      </c>
      <c r="O92" s="156">
        <v>5.2535395460037195</v>
      </c>
      <c r="P92" s="156">
        <v>9.2688361585898438</v>
      </c>
      <c r="Q92" s="152">
        <v>1.5331587145266647</v>
      </c>
      <c r="R92" s="144">
        <v>1.9427404655270319</v>
      </c>
      <c r="S92" s="156">
        <v>4.307527746439189</v>
      </c>
      <c r="T92" s="156">
        <v>9.7711915736277852</v>
      </c>
      <c r="U92" s="152">
        <v>1.5294886560921368</v>
      </c>
      <c r="V92" s="144">
        <v>3.197062551840407</v>
      </c>
      <c r="W92" s="156">
        <v>7.0506071173872975</v>
      </c>
      <c r="X92" s="156">
        <v>10.721343339295835</v>
      </c>
      <c r="Y92" s="152">
        <v>3.2046934117310051</v>
      </c>
      <c r="Z92" s="144">
        <v>2.1371528865303366</v>
      </c>
      <c r="AA92" s="156">
        <v>4.0809968130416561</v>
      </c>
      <c r="AB92" s="156">
        <v>9.7212255057381469</v>
      </c>
      <c r="AC92" s="152">
        <v>1.8406684749328768</v>
      </c>
      <c r="AD92" s="144">
        <v>3.037127541868208</v>
      </c>
      <c r="AE92" s="156">
        <v>8.3278890125389218</v>
      </c>
      <c r="AF92" s="156">
        <v>7.2097701831612957</v>
      </c>
      <c r="AG92" s="152">
        <v>3.14311459589744</v>
      </c>
    </row>
    <row r="93" spans="1:33" x14ac:dyDescent="0.25">
      <c r="A93" s="37" t="s">
        <v>227</v>
      </c>
      <c r="B93" s="144">
        <v>3.0069981091108549</v>
      </c>
      <c r="C93" s="156">
        <v>7.9851475767204718</v>
      </c>
      <c r="D93" s="156">
        <v>8.1666525798802301</v>
      </c>
      <c r="E93" s="152">
        <v>2.6754482701362741</v>
      </c>
      <c r="F93" s="144">
        <v>2.7695382185491728</v>
      </c>
      <c r="G93" s="156">
        <v>6.9867667609894308</v>
      </c>
      <c r="H93" s="156">
        <v>9.7793243313956104</v>
      </c>
      <c r="I93" s="152">
        <v>2.603104111478415</v>
      </c>
      <c r="J93" s="144">
        <v>6.7061771511511354</v>
      </c>
      <c r="K93" s="156">
        <v>28.018022592482296</v>
      </c>
      <c r="L93" s="156">
        <v>13.846116018621277</v>
      </c>
      <c r="M93" s="152">
        <v>4.6884854141565038</v>
      </c>
      <c r="N93" s="144">
        <v>2.0872742203450709</v>
      </c>
      <c r="O93" s="156">
        <v>5.0398919254183498</v>
      </c>
      <c r="P93" s="156">
        <v>8.6959976991695633</v>
      </c>
      <c r="Q93" s="152">
        <v>1.6783714944411185</v>
      </c>
      <c r="R93" s="144">
        <v>1.9532788275036979</v>
      </c>
      <c r="S93" s="156">
        <v>4.3808252689388985</v>
      </c>
      <c r="T93" s="156">
        <v>9.2156274638870208</v>
      </c>
      <c r="U93" s="152">
        <v>1.6241394551346353</v>
      </c>
      <c r="V93" s="144">
        <v>3.1513072335316012</v>
      </c>
      <c r="W93" s="156">
        <v>6.7023946838940986</v>
      </c>
      <c r="X93" s="156">
        <v>10.437009880847102</v>
      </c>
      <c r="Y93" s="152">
        <v>3.2276170994853794</v>
      </c>
      <c r="Z93" s="144">
        <v>2.1211250181233861</v>
      </c>
      <c r="AA93" s="156">
        <v>4.2031002641666841</v>
      </c>
      <c r="AB93" s="156">
        <v>9.8871228721304369</v>
      </c>
      <c r="AC93" s="152">
        <v>1.8007741792889356</v>
      </c>
      <c r="AD93" s="144">
        <v>3.1010244116010695</v>
      </c>
      <c r="AE93" s="156">
        <v>8.3890972658616132</v>
      </c>
      <c r="AF93" s="156">
        <v>7.3777456935135906</v>
      </c>
      <c r="AG93" s="152">
        <v>3.1703442816728535</v>
      </c>
    </row>
    <row r="94" spans="1:33" x14ac:dyDescent="0.25">
      <c r="A94" s="37" t="s">
        <v>228</v>
      </c>
      <c r="B94" s="144">
        <v>3.0419655388164366</v>
      </c>
      <c r="C94" s="156">
        <v>8.1848558343345132</v>
      </c>
      <c r="D94" s="156">
        <v>8.379716308478061</v>
      </c>
      <c r="E94" s="152">
        <v>2.6816989322248421</v>
      </c>
      <c r="F94" s="144">
        <v>2.7693191430706952</v>
      </c>
      <c r="G94" s="156">
        <v>7.0383127895804645</v>
      </c>
      <c r="H94" s="156">
        <v>10.191463709651693</v>
      </c>
      <c r="I94" s="152">
        <v>2.5745764391349573</v>
      </c>
      <c r="J94" s="144">
        <v>6.9386257604112416</v>
      </c>
      <c r="K94" s="156">
        <v>29.567465045668094</v>
      </c>
      <c r="L94" s="156">
        <v>14.678150824493438</v>
      </c>
      <c r="M94" s="152">
        <v>4.4027406149586641</v>
      </c>
      <c r="N94" s="144">
        <v>2.1341883641429549</v>
      </c>
      <c r="O94" s="156">
        <v>5.9912957012000998</v>
      </c>
      <c r="P94" s="156">
        <v>9.0587872507397424</v>
      </c>
      <c r="Q94" s="152">
        <v>1.7623939668748392</v>
      </c>
      <c r="R94" s="144">
        <v>1.9273829245692315</v>
      </c>
      <c r="S94" s="156">
        <v>4.5369032381420382</v>
      </c>
      <c r="T94" s="156">
        <v>9.6519702796701736</v>
      </c>
      <c r="U94" s="152">
        <v>1.5243126121480746</v>
      </c>
      <c r="V94" s="144">
        <v>3.156933472504253</v>
      </c>
      <c r="W94" s="156">
        <v>6.5120942673575248</v>
      </c>
      <c r="X94" s="156">
        <v>10.897784546050547</v>
      </c>
      <c r="Y94" s="152">
        <v>3.2296344251430908</v>
      </c>
      <c r="Z94" s="144">
        <v>2.1432791410806633</v>
      </c>
      <c r="AA94" s="156">
        <v>4.3388167309644219</v>
      </c>
      <c r="AB94" s="156">
        <v>10.135289813931243</v>
      </c>
      <c r="AC94" s="152">
        <v>1.8993797677148156</v>
      </c>
      <c r="AD94" s="144">
        <v>3.0164840947819567</v>
      </c>
      <c r="AE94" s="156">
        <v>8.3680085802629733</v>
      </c>
      <c r="AF94" s="156">
        <v>7.7152940821404572</v>
      </c>
      <c r="AG94" s="152">
        <v>3.0072568147206504</v>
      </c>
    </row>
    <row r="95" spans="1:33" x14ac:dyDescent="0.25">
      <c r="A95" s="98" t="s">
        <v>229</v>
      </c>
      <c r="B95" s="143">
        <v>3.0404773777552627</v>
      </c>
      <c r="C95" s="155">
        <v>8.1705723488420183</v>
      </c>
      <c r="D95" s="155">
        <v>8.3714080833447557</v>
      </c>
      <c r="E95" s="151">
        <v>2.6665310361743284</v>
      </c>
      <c r="F95" s="143">
        <v>2.7461783432996656</v>
      </c>
      <c r="G95" s="155">
        <v>6.8473410032729998</v>
      </c>
      <c r="H95" s="155">
        <v>10.176455052817705</v>
      </c>
      <c r="I95" s="151">
        <v>2.534934637780502</v>
      </c>
      <c r="J95" s="143">
        <v>7.1923328418245323</v>
      </c>
      <c r="K95" s="155">
        <v>30.053912043026532</v>
      </c>
      <c r="L95" s="155">
        <v>15.477485584018808</v>
      </c>
      <c r="M95" s="151">
        <v>4.6338969748659702</v>
      </c>
      <c r="N95" s="143">
        <v>2.1875632383001036</v>
      </c>
      <c r="O95" s="155">
        <v>5.1091430599417933</v>
      </c>
      <c r="P95" s="155">
        <v>9.3697788013210968</v>
      </c>
      <c r="Q95" s="151">
        <v>1.7743659429370455</v>
      </c>
      <c r="R95" s="143">
        <v>1.9413952380790245</v>
      </c>
      <c r="S95" s="155">
        <v>4.4196408258997799</v>
      </c>
      <c r="T95" s="155">
        <v>9.896881406831838</v>
      </c>
      <c r="U95" s="151">
        <v>1.5404672675863913</v>
      </c>
      <c r="V95" s="143">
        <v>3.0967521567119132</v>
      </c>
      <c r="W95" s="155">
        <v>6.1698062559844455</v>
      </c>
      <c r="X95" s="155">
        <v>10.861665503080355</v>
      </c>
      <c r="Y95" s="151">
        <v>3.1656972799391401</v>
      </c>
      <c r="Z95" s="143">
        <v>2.1249954330062835</v>
      </c>
      <c r="AA95" s="155">
        <v>4.38775839934533</v>
      </c>
      <c r="AB95" s="155">
        <v>10.012127279589238</v>
      </c>
      <c r="AC95" s="151">
        <v>1.7573618482280995</v>
      </c>
      <c r="AD95" s="143">
        <v>2.9760424090816446</v>
      </c>
      <c r="AE95" s="155">
        <v>8.1196472230360577</v>
      </c>
      <c r="AF95" s="155">
        <v>7.1140954251446562</v>
      </c>
      <c r="AG95" s="151">
        <v>3.0332907971635237</v>
      </c>
    </row>
    <row r="96" spans="1:33" x14ac:dyDescent="0.25">
      <c r="A96" s="37" t="s">
        <v>230</v>
      </c>
      <c r="B96" s="144">
        <v>2.9608020006184752</v>
      </c>
      <c r="C96" s="156">
        <v>8.0981085389438121</v>
      </c>
      <c r="D96" s="156">
        <v>8.4241605594906108</v>
      </c>
      <c r="E96" s="152">
        <v>2.5456430828344843</v>
      </c>
      <c r="F96" s="144">
        <v>2.6842512954851157</v>
      </c>
      <c r="G96" s="156">
        <v>6.6510678082688814</v>
      </c>
      <c r="H96" s="156">
        <v>10.45803617053234</v>
      </c>
      <c r="I96" s="152">
        <v>2.4670355020790469</v>
      </c>
      <c r="J96" s="144">
        <v>7.8603023855474046</v>
      </c>
      <c r="K96" s="156">
        <v>30.171579075648445</v>
      </c>
      <c r="L96" s="156">
        <v>17.991340164560835</v>
      </c>
      <c r="M96" s="152">
        <v>5.7393165361131322</v>
      </c>
      <c r="N96" s="144">
        <v>2.1390793078871431</v>
      </c>
      <c r="O96" s="156">
        <v>4.870158784729294</v>
      </c>
      <c r="P96" s="156">
        <v>9.9395884109762438</v>
      </c>
      <c r="Q96" s="152">
        <v>1.6961306383669068</v>
      </c>
      <c r="R96" s="144">
        <v>1.8983612278282731</v>
      </c>
      <c r="S96" s="156">
        <v>4.3866404078607948</v>
      </c>
      <c r="T96" s="156">
        <v>10.024071970639843</v>
      </c>
      <c r="U96" s="152">
        <v>1.4912048179728052</v>
      </c>
      <c r="V96" s="144">
        <v>2.9828598558025736</v>
      </c>
      <c r="W96" s="156">
        <v>5.8639889166353232</v>
      </c>
      <c r="X96" s="156">
        <v>10.73625521766375</v>
      </c>
      <c r="Y96" s="152">
        <v>3.0593337433153347</v>
      </c>
      <c r="Z96" s="144">
        <v>2.1271301471545714</v>
      </c>
      <c r="AA96" s="156">
        <v>4.2854674337635599</v>
      </c>
      <c r="AB96" s="156">
        <v>10.94094341720073</v>
      </c>
      <c r="AC96" s="152">
        <v>1.7672657743701807</v>
      </c>
      <c r="AD96" s="144">
        <v>2.7704650620452123</v>
      </c>
      <c r="AE96" s="156">
        <v>7.8055337688366517</v>
      </c>
      <c r="AF96" s="156">
        <v>7.3675793230190845</v>
      </c>
      <c r="AG96" s="152">
        <v>2.7088473665272841</v>
      </c>
    </row>
    <row r="97" spans="1:33" x14ac:dyDescent="0.25">
      <c r="A97" s="37" t="s">
        <v>231</v>
      </c>
      <c r="B97" s="144">
        <v>2.9339153296518869</v>
      </c>
      <c r="C97" s="156">
        <v>7.9444793663980784</v>
      </c>
      <c r="D97" s="156">
        <v>8.2358003866112828</v>
      </c>
      <c r="E97" s="152">
        <v>2.5529770098506268</v>
      </c>
      <c r="F97" s="144">
        <v>2.6473899714475806</v>
      </c>
      <c r="G97" s="156">
        <v>6.6010522048496032</v>
      </c>
      <c r="H97" s="156">
        <v>10.108296735211312</v>
      </c>
      <c r="I97" s="152">
        <v>2.4399040527666336</v>
      </c>
      <c r="J97" s="144">
        <v>8.190806631206323</v>
      </c>
      <c r="K97" s="156">
        <v>30.823612383955464</v>
      </c>
      <c r="L97" s="156">
        <v>16.425233786785498</v>
      </c>
      <c r="M97" s="152">
        <v>6.6349064033356786</v>
      </c>
      <c r="N97" s="144">
        <v>2.0054020171369711</v>
      </c>
      <c r="O97" s="156">
        <v>4.3005667446680569</v>
      </c>
      <c r="P97" s="156">
        <v>9.2829594811228322</v>
      </c>
      <c r="Q97" s="152">
        <v>1.6728613255526326</v>
      </c>
      <c r="R97" s="144">
        <v>1.8002255192652035</v>
      </c>
      <c r="S97" s="156">
        <v>4.1399588934715075</v>
      </c>
      <c r="T97" s="156">
        <v>9.3543700486733314</v>
      </c>
      <c r="U97" s="152">
        <v>1.4309995300190697</v>
      </c>
      <c r="V97" s="144">
        <v>3.0043271333329686</v>
      </c>
      <c r="W97" s="156">
        <v>5.9576934637375585</v>
      </c>
      <c r="X97" s="156">
        <v>10.923815222969978</v>
      </c>
      <c r="Y97" s="152">
        <v>3.0288170728687569</v>
      </c>
      <c r="Z97" s="144">
        <v>2.0128409966837313</v>
      </c>
      <c r="AA97" s="156">
        <v>4.1584785634307293</v>
      </c>
      <c r="AB97" s="156">
        <v>9.9878076679592027</v>
      </c>
      <c r="AC97" s="152">
        <v>1.7052007860768654</v>
      </c>
      <c r="AD97" s="144">
        <v>2.6667270782326602</v>
      </c>
      <c r="AE97" s="156">
        <v>7.3172385130946651</v>
      </c>
      <c r="AF97" s="156">
        <v>7.0406217969769358</v>
      </c>
      <c r="AG97" s="152">
        <v>2.6155339490277734</v>
      </c>
    </row>
    <row r="98" spans="1:33" x14ac:dyDescent="0.25">
      <c r="A98" s="37" t="s">
        <v>232</v>
      </c>
      <c r="B98" s="144">
        <v>2.861372400617074</v>
      </c>
      <c r="C98" s="156">
        <v>7.6641072805994455</v>
      </c>
      <c r="D98" s="156">
        <v>8.2343530152380815</v>
      </c>
      <c r="E98" s="152">
        <v>2.4868274448330165</v>
      </c>
      <c r="F98" s="144">
        <v>2.6233547467480056</v>
      </c>
      <c r="G98" s="156">
        <v>6.5086492067417598</v>
      </c>
      <c r="H98" s="156">
        <v>10.224226635538646</v>
      </c>
      <c r="I98" s="152">
        <v>2.3918864029402536</v>
      </c>
      <c r="J98" s="144">
        <v>8.124597135485395</v>
      </c>
      <c r="K98" s="156">
        <v>30.151089001232869</v>
      </c>
      <c r="L98" s="156">
        <v>16.735930606083524</v>
      </c>
      <c r="M98" s="152">
        <v>6.6212530101237972</v>
      </c>
      <c r="N98" s="144">
        <v>2.0596677235463541</v>
      </c>
      <c r="O98" s="156">
        <v>4.6462443074854303</v>
      </c>
      <c r="P98" s="156">
        <v>9.4613460196913124</v>
      </c>
      <c r="Q98" s="152">
        <v>1.5914234365816082</v>
      </c>
      <c r="R98" s="144">
        <v>1.7170959470583649</v>
      </c>
      <c r="S98" s="156">
        <v>4.0148483731080642</v>
      </c>
      <c r="T98" s="156">
        <v>8.9323226532941682</v>
      </c>
      <c r="U98" s="152">
        <v>1.3793897223218621</v>
      </c>
      <c r="V98" s="144">
        <v>2.9699076061296368</v>
      </c>
      <c r="W98" s="156">
        <v>5.9330013691814596</v>
      </c>
      <c r="X98" s="156">
        <v>10.867594701402444</v>
      </c>
      <c r="Y98" s="152">
        <v>2.9691178697664395</v>
      </c>
      <c r="Z98" s="144">
        <v>2.0515685399665902</v>
      </c>
      <c r="AA98" s="156">
        <v>4.1569744997576965</v>
      </c>
      <c r="AB98" s="156">
        <v>10.827100961492608</v>
      </c>
      <c r="AC98" s="152">
        <v>1.6336971479852347</v>
      </c>
      <c r="AD98" s="144">
        <v>2.6957399415582417</v>
      </c>
      <c r="AE98" s="156">
        <v>7.09735442143658</v>
      </c>
      <c r="AF98" s="156">
        <v>7.4608282438107469</v>
      </c>
      <c r="AG98" s="152">
        <v>2.6696437935641786</v>
      </c>
    </row>
    <row r="99" spans="1:33" x14ac:dyDescent="0.25">
      <c r="A99" s="98" t="s">
        <v>233</v>
      </c>
      <c r="B99" s="143">
        <v>2.8227772405866953</v>
      </c>
      <c r="C99" s="155">
        <v>7.462076748471774</v>
      </c>
      <c r="D99" s="155">
        <v>8.1766213636221821</v>
      </c>
      <c r="E99" s="151">
        <v>2.4653637606447583</v>
      </c>
      <c r="F99" s="143">
        <v>2.6718204725178341</v>
      </c>
      <c r="G99" s="155">
        <v>6.4568686267758553</v>
      </c>
      <c r="H99" s="155">
        <v>10.232744413203067</v>
      </c>
      <c r="I99" s="151">
        <v>2.479776891614049</v>
      </c>
      <c r="J99" s="143">
        <v>8.649708135408666</v>
      </c>
      <c r="K99" s="155">
        <v>30.395645288194366</v>
      </c>
      <c r="L99" s="155">
        <v>16.815633086560041</v>
      </c>
      <c r="M99" s="151">
        <v>7.9644547144605715</v>
      </c>
      <c r="N99" s="143">
        <v>2.2228365697905463</v>
      </c>
      <c r="O99" s="155">
        <v>4.4144589214522032</v>
      </c>
      <c r="P99" s="155">
        <v>10.100112961941237</v>
      </c>
      <c r="Q99" s="151">
        <v>1.8934236341669086</v>
      </c>
      <c r="R99" s="143">
        <v>1.6946971900926671</v>
      </c>
      <c r="S99" s="155">
        <v>3.9537263867378893</v>
      </c>
      <c r="T99" s="155">
        <v>8.6572729471177929</v>
      </c>
      <c r="U99" s="151">
        <v>1.3568596914158648</v>
      </c>
      <c r="V99" s="143">
        <v>3.0299793555023675</v>
      </c>
      <c r="W99" s="155">
        <v>5.9164824267929541</v>
      </c>
      <c r="X99" s="155">
        <v>10.936408027798672</v>
      </c>
      <c r="Y99" s="151">
        <v>3.078096177058161</v>
      </c>
      <c r="Z99" s="143">
        <v>2.1039058661146406</v>
      </c>
      <c r="AA99" s="155">
        <v>4.1586135047170814</v>
      </c>
      <c r="AB99" s="155">
        <v>11.019631257335794</v>
      </c>
      <c r="AC99" s="151">
        <v>1.6750127113301216</v>
      </c>
      <c r="AD99" s="143">
        <v>2.6635371018677656</v>
      </c>
      <c r="AE99" s="155">
        <v>6.9207683590935227</v>
      </c>
      <c r="AF99" s="155">
        <v>7.1658457408985496</v>
      </c>
      <c r="AG99" s="151">
        <v>2.6365326127973456</v>
      </c>
    </row>
    <row r="100" spans="1:33" x14ac:dyDescent="0.25">
      <c r="A100" s="37" t="s">
        <v>234</v>
      </c>
      <c r="B100" s="144">
        <v>2.798310453466756</v>
      </c>
      <c r="C100" s="156">
        <v>7.4024791492532023</v>
      </c>
      <c r="D100" s="156">
        <v>8.0257717767058718</v>
      </c>
      <c r="E100" s="152">
        <v>2.474365347307359</v>
      </c>
      <c r="F100" s="144">
        <v>2.6625356288786768</v>
      </c>
      <c r="G100" s="156">
        <v>6.4264801577197685</v>
      </c>
      <c r="H100" s="156">
        <v>9.7297979106374495</v>
      </c>
      <c r="I100" s="152">
        <v>2.587412910637906</v>
      </c>
      <c r="J100" s="144">
        <v>8.8845896329466232</v>
      </c>
      <c r="K100" s="156">
        <v>30.04977831741088</v>
      </c>
      <c r="L100" s="156">
        <v>16.42571225147174</v>
      </c>
      <c r="M100" s="152">
        <v>8.703515837718907</v>
      </c>
      <c r="N100" s="144">
        <v>2.5022469665489693</v>
      </c>
      <c r="O100" s="156">
        <v>4.2366576038600643</v>
      </c>
      <c r="P100" s="156">
        <v>9.4934554434375666</v>
      </c>
      <c r="Q100" s="152">
        <v>2.818013537499608</v>
      </c>
      <c r="R100" s="144">
        <v>1.6368467212010029</v>
      </c>
      <c r="S100" s="156">
        <v>3.6295763114048003</v>
      </c>
      <c r="T100" s="156">
        <v>8.1579176104805136</v>
      </c>
      <c r="U100" s="152">
        <v>1.3965549029479141</v>
      </c>
      <c r="V100" s="144">
        <v>3.0395718374236567</v>
      </c>
      <c r="W100" s="156">
        <v>6.024160839918161</v>
      </c>
      <c r="X100" s="156">
        <v>10.562479969985551</v>
      </c>
      <c r="Y100" s="152">
        <v>3.1399862364643019</v>
      </c>
      <c r="Z100" s="144">
        <v>1.980473687129835</v>
      </c>
      <c r="AA100" s="156">
        <v>3.7533521090336253</v>
      </c>
      <c r="AB100" s="156">
        <v>10.127776858626367</v>
      </c>
      <c r="AC100" s="152">
        <v>1.7225962787880595</v>
      </c>
      <c r="AD100" s="144">
        <v>2.7473295121415791</v>
      </c>
      <c r="AE100" s="156">
        <v>7.3656281508227543</v>
      </c>
      <c r="AF100" s="156">
        <v>6.8256206864773201</v>
      </c>
      <c r="AG100" s="152">
        <v>2.8825703852431905</v>
      </c>
    </row>
    <row r="101" spans="1:33" x14ac:dyDescent="0.25">
      <c r="A101" s="37" t="s">
        <v>235</v>
      </c>
      <c r="B101" s="144">
        <v>2.7327284780971466</v>
      </c>
      <c r="C101" s="156">
        <v>7.15800346108903</v>
      </c>
      <c r="D101" s="156">
        <v>7.8232993720799087</v>
      </c>
      <c r="E101" s="152">
        <v>2.4316574974889806</v>
      </c>
      <c r="F101" s="144">
        <v>2.6729039556176426</v>
      </c>
      <c r="G101" s="156">
        <v>6.2083992378638051</v>
      </c>
      <c r="H101" s="156">
        <v>9.9324999804701477</v>
      </c>
      <c r="I101" s="152">
        <v>2.6176107283272798</v>
      </c>
      <c r="J101" s="144">
        <v>8.7695697403065669</v>
      </c>
      <c r="K101" s="156">
        <v>28.867137898739941</v>
      </c>
      <c r="L101" s="156">
        <v>16.264641715814594</v>
      </c>
      <c r="M101" s="152">
        <v>9.0145301113487584</v>
      </c>
      <c r="N101" s="144">
        <v>2.4628041072186351</v>
      </c>
      <c r="O101" s="156">
        <v>4.4037243851055026</v>
      </c>
      <c r="P101" s="156">
        <v>9.6887798305204598</v>
      </c>
      <c r="Q101" s="152">
        <v>2.6738463411904161</v>
      </c>
      <c r="R101" s="144">
        <v>1.6448071346410216</v>
      </c>
      <c r="S101" s="156">
        <v>3.8100962965476231</v>
      </c>
      <c r="T101" s="156">
        <v>8.2704208969342421</v>
      </c>
      <c r="U101" s="152">
        <v>1.3699640710687351</v>
      </c>
      <c r="V101" s="144">
        <v>3.0645202853283484</v>
      </c>
      <c r="W101" s="156">
        <v>5.7381264213960552</v>
      </c>
      <c r="X101" s="156">
        <v>10.754474705516101</v>
      </c>
      <c r="Y101" s="152">
        <v>3.2207168620822562</v>
      </c>
      <c r="Z101" s="144">
        <v>1.9761386792477287</v>
      </c>
      <c r="AA101" s="156">
        <v>3.739491082401651</v>
      </c>
      <c r="AB101" s="156">
        <v>10.451027867099885</v>
      </c>
      <c r="AC101" s="152">
        <v>1.6511953390546175</v>
      </c>
      <c r="AD101" s="144">
        <v>2.7681428537129089</v>
      </c>
      <c r="AE101" s="156">
        <v>7.0260743803774828</v>
      </c>
      <c r="AF101" s="156">
        <v>7.1069556438517463</v>
      </c>
      <c r="AG101" s="152">
        <v>2.9368690817004941</v>
      </c>
    </row>
    <row r="102" spans="1:33" x14ac:dyDescent="0.25">
      <c r="A102" s="37" t="s">
        <v>236</v>
      </c>
      <c r="B102" s="144">
        <v>2.6996923645022983</v>
      </c>
      <c r="C102" s="156">
        <v>7.0449511095399249</v>
      </c>
      <c r="D102" s="156">
        <v>7.7974553395697086</v>
      </c>
      <c r="E102" s="152">
        <v>2.4266640386776848</v>
      </c>
      <c r="F102" s="144">
        <v>2.6711732344220831</v>
      </c>
      <c r="G102" s="156">
        <v>6.1263650198511188</v>
      </c>
      <c r="H102" s="156">
        <v>9.8335287509893003</v>
      </c>
      <c r="I102" s="152">
        <v>2.6784851225228468</v>
      </c>
      <c r="J102" s="144">
        <v>8.5311142160656228</v>
      </c>
      <c r="K102" s="156">
        <v>27.618827911330456</v>
      </c>
      <c r="L102" s="156">
        <v>15.505671419951073</v>
      </c>
      <c r="M102" s="152">
        <v>9.0995981690793197</v>
      </c>
      <c r="N102" s="144">
        <v>2.4453960740865601</v>
      </c>
      <c r="O102" s="156">
        <v>3.9987664164559873</v>
      </c>
      <c r="P102" s="156">
        <v>9.917994319793765</v>
      </c>
      <c r="Q102" s="152">
        <v>2.794904035061871</v>
      </c>
      <c r="R102" s="144">
        <v>1.6340667938028419</v>
      </c>
      <c r="S102" s="156">
        <v>3.7566557521489417</v>
      </c>
      <c r="T102" s="156">
        <v>8.4118755968552836</v>
      </c>
      <c r="U102" s="152">
        <v>1.3568763121914917</v>
      </c>
      <c r="V102" s="144">
        <v>3.1156951285257222</v>
      </c>
      <c r="W102" s="156">
        <v>5.7174575438432749</v>
      </c>
      <c r="X102" s="156">
        <v>10.777923336183589</v>
      </c>
      <c r="Y102" s="152">
        <v>3.3495323704465481</v>
      </c>
      <c r="Z102" s="144">
        <v>1.8776251680131921</v>
      </c>
      <c r="AA102" s="156">
        <v>3.6108047004450174</v>
      </c>
      <c r="AB102" s="156">
        <v>9.8259571928090477</v>
      </c>
      <c r="AC102" s="152">
        <v>1.6380028036573842</v>
      </c>
      <c r="AD102" s="144">
        <v>2.8085606726279901</v>
      </c>
      <c r="AE102" s="156">
        <v>7.3588171415527635</v>
      </c>
      <c r="AF102" s="156">
        <v>7.0839719673667894</v>
      </c>
      <c r="AG102" s="152">
        <v>2.9643239393394674</v>
      </c>
    </row>
    <row r="103" spans="1:33" x14ac:dyDescent="0.25">
      <c r="A103" s="98" t="s">
        <v>237</v>
      </c>
      <c r="B103" s="143">
        <v>2.6526291570810172</v>
      </c>
      <c r="C103" s="155">
        <v>6.9898073195645196</v>
      </c>
      <c r="D103" s="155">
        <v>8.0045244743876616</v>
      </c>
      <c r="E103" s="151">
        <v>2.326717470983362</v>
      </c>
      <c r="F103" s="143">
        <v>2.6030055642865584</v>
      </c>
      <c r="G103" s="155">
        <v>5.9562173911905667</v>
      </c>
      <c r="H103" s="155">
        <v>9.9644290575248817</v>
      </c>
      <c r="I103" s="151">
        <v>2.560749719695151</v>
      </c>
      <c r="J103" s="143">
        <v>8.3992262140122982</v>
      </c>
      <c r="K103" s="155">
        <v>26.92168743804519</v>
      </c>
      <c r="L103" s="155">
        <v>15.912116036687033</v>
      </c>
      <c r="M103" s="151">
        <v>9.0637245982368313</v>
      </c>
      <c r="N103" s="143">
        <v>2.4362358323653424</v>
      </c>
      <c r="O103" s="155">
        <v>4.1577988361518017</v>
      </c>
      <c r="P103" s="155">
        <v>10.003500111355811</v>
      </c>
      <c r="Q103" s="151">
        <v>2.762093457957179</v>
      </c>
      <c r="R103" s="143">
        <v>1.5746404044806268</v>
      </c>
      <c r="S103" s="155">
        <v>3.7856578663403577</v>
      </c>
      <c r="T103" s="155">
        <v>8.3653764298986886</v>
      </c>
      <c r="U103" s="151">
        <v>1.2592430876010137</v>
      </c>
      <c r="V103" s="143">
        <v>3.0358139165911213</v>
      </c>
      <c r="W103" s="155">
        <v>5.5644645940398485</v>
      </c>
      <c r="X103" s="155">
        <v>11.116455616056429</v>
      </c>
      <c r="Y103" s="151">
        <v>3.2001697185227505</v>
      </c>
      <c r="Z103" s="143">
        <v>1.758804475463926</v>
      </c>
      <c r="AA103" s="155">
        <v>3.3531175373786448</v>
      </c>
      <c r="AB103" s="155">
        <v>9.5444329904089216</v>
      </c>
      <c r="AC103" s="151">
        <v>1.414476765188984</v>
      </c>
      <c r="AD103" s="143">
        <v>2.8620665407236436</v>
      </c>
      <c r="AE103" s="155">
        <v>7.1503243039401285</v>
      </c>
      <c r="AF103" s="155">
        <v>7.3606946090675516</v>
      </c>
      <c r="AG103" s="151">
        <v>3.0908552261688667</v>
      </c>
    </row>
    <row r="104" spans="1:33" x14ac:dyDescent="0.25">
      <c r="A104" s="37" t="s">
        <v>238</v>
      </c>
      <c r="B104" s="144">
        <v>2.640738920442296</v>
      </c>
      <c r="C104" s="156">
        <v>7.0020965024132087</v>
      </c>
      <c r="D104" s="156">
        <v>7.7999086190247704</v>
      </c>
      <c r="E104" s="152">
        <v>2.3331040432039938</v>
      </c>
      <c r="F104" s="144">
        <v>2.5659797795713013</v>
      </c>
      <c r="G104" s="156">
        <v>5.97959151521406</v>
      </c>
      <c r="H104" s="156">
        <v>9.8630579220290642</v>
      </c>
      <c r="I104" s="152">
        <v>2.4913425223327796</v>
      </c>
      <c r="J104" s="144">
        <v>8.0310621232087289</v>
      </c>
      <c r="K104" s="156">
        <v>25.51866797418284</v>
      </c>
      <c r="L104" s="156">
        <v>16.469068952678672</v>
      </c>
      <c r="M104" s="152">
        <v>8.6773390232692016</v>
      </c>
      <c r="N104" s="144">
        <v>2.3638647024114308</v>
      </c>
      <c r="O104" s="156">
        <v>4.0530166910134566</v>
      </c>
      <c r="P104" s="156">
        <v>9.0774715080131561</v>
      </c>
      <c r="Q104" s="152">
        <v>2.6734281760680494</v>
      </c>
      <c r="R104" s="144">
        <v>1.5837633107378335</v>
      </c>
      <c r="S104" s="156">
        <v>3.6689867639532849</v>
      </c>
      <c r="T104" s="156">
        <v>8.4181193542852082</v>
      </c>
      <c r="U104" s="152">
        <v>1.2599396487752097</v>
      </c>
      <c r="V104" s="144">
        <v>2.9829038368334149</v>
      </c>
      <c r="W104" s="156">
        <v>5.7557588900312311</v>
      </c>
      <c r="X104" s="156">
        <v>10.818423670882577</v>
      </c>
      <c r="Y104" s="152">
        <v>3.0845264265309367</v>
      </c>
      <c r="Z104" s="144">
        <v>1.7482744412833009</v>
      </c>
      <c r="AA104" s="156">
        <v>3.6537598304630583</v>
      </c>
      <c r="AB104" s="156">
        <v>9.6498678631114281</v>
      </c>
      <c r="AC104" s="152">
        <v>1.3707164072325595</v>
      </c>
      <c r="AD104" s="144">
        <v>2.8533302111636778</v>
      </c>
      <c r="AE104" s="156">
        <v>7.0557128885095226</v>
      </c>
      <c r="AF104" s="156">
        <v>7.4311125444046775</v>
      </c>
      <c r="AG104" s="152">
        <v>3.1015362704830376</v>
      </c>
    </row>
    <row r="105" spans="1:33" x14ac:dyDescent="0.25">
      <c r="A105" s="37" t="s">
        <v>239</v>
      </c>
      <c r="B105" s="144">
        <v>2.6419063713778113</v>
      </c>
      <c r="C105" s="156">
        <v>7.0865856477882447</v>
      </c>
      <c r="D105" s="156">
        <v>7.7743780051753681</v>
      </c>
      <c r="E105" s="152">
        <v>2.3169041328112154</v>
      </c>
      <c r="F105" s="144">
        <v>2.5646335689556121</v>
      </c>
      <c r="G105" s="156">
        <v>5.9668817568608974</v>
      </c>
      <c r="H105" s="156">
        <v>9.7372783071157762</v>
      </c>
      <c r="I105" s="152">
        <v>2.5349527475003453</v>
      </c>
      <c r="J105" s="144">
        <v>8.2946435833121974</v>
      </c>
      <c r="K105" s="156">
        <v>24.381882571826914</v>
      </c>
      <c r="L105" s="156">
        <v>16.371522142035669</v>
      </c>
      <c r="M105" s="152">
        <v>9.7847215244363372</v>
      </c>
      <c r="N105" s="144">
        <v>2.4521634765775029</v>
      </c>
      <c r="O105" s="156">
        <v>3.9935107655789883</v>
      </c>
      <c r="P105" s="156">
        <v>9.7896183779339019</v>
      </c>
      <c r="Q105" s="152">
        <v>2.6786704000844526</v>
      </c>
      <c r="R105" s="144">
        <v>1.5730032073642899</v>
      </c>
      <c r="S105" s="156">
        <v>3.7440090196472466</v>
      </c>
      <c r="T105" s="156">
        <v>8.8159361324592727</v>
      </c>
      <c r="U105" s="152">
        <v>1.2368362793660614</v>
      </c>
      <c r="V105" s="144">
        <v>2.9831764198177528</v>
      </c>
      <c r="W105" s="156">
        <v>5.835232833000326</v>
      </c>
      <c r="X105" s="156">
        <v>10.556337082358324</v>
      </c>
      <c r="Y105" s="152">
        <v>3.1334974335554038</v>
      </c>
      <c r="Z105" s="144">
        <v>1.6964090037865058</v>
      </c>
      <c r="AA105" s="156">
        <v>3.6522469784822467</v>
      </c>
      <c r="AB105" s="156">
        <v>9.0775014218191075</v>
      </c>
      <c r="AC105" s="152">
        <v>1.3857546225017565</v>
      </c>
      <c r="AD105" s="144">
        <v>2.8599241643968645</v>
      </c>
      <c r="AE105" s="156">
        <v>7.0730738082211486</v>
      </c>
      <c r="AF105" s="156">
        <v>7.3690686316239509</v>
      </c>
      <c r="AG105" s="152">
        <v>3.077952297070754</v>
      </c>
    </row>
  </sheetData>
  <mergeCells count="8">
    <mergeCell ref="Z9:AC9"/>
    <mergeCell ref="AD9:AG9"/>
    <mergeCell ref="B9:E9"/>
    <mergeCell ref="F9:I9"/>
    <mergeCell ref="J9:M9"/>
    <mergeCell ref="N9:Q9"/>
    <mergeCell ref="R9:U9"/>
    <mergeCell ref="V9:Y9"/>
  </mergeCell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Y183"/>
  <sheetViews>
    <sheetView zoomScaleNormal="100" workbookViewId="0">
      <pane xSplit="1" ySplit="10" topLeftCell="BK110" activePane="bottomRight" state="frozen"/>
      <selection activeCell="B7" sqref="B7:K7"/>
      <selection pane="topRight" activeCell="B7" sqref="B7:K7"/>
      <selection pane="bottomLeft" activeCell="B7" sqref="B7:K7"/>
      <selection pane="bottomRight" activeCell="B7" sqref="B7:K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30</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tr">
        <f>'France métro'!B7</f>
        <v>: 18 septembre 2025</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(Paca!B12/Paca!B11-1)*100</f>
        <v>6.5971114027907563</v>
      </c>
      <c r="C12" s="179">
        <f>(Paca!C12/Paca!C11-1)*100</f>
        <v>4.0260576248658086</v>
      </c>
      <c r="D12" s="179">
        <f>(Paca!D12/Paca!D11-1)*100</f>
        <v>8.956915952282273</v>
      </c>
      <c r="E12" s="180">
        <f>(Paca!E12/Paca!E11-1)*100</f>
        <v>6.3599628733171709</v>
      </c>
      <c r="F12" s="181">
        <f>(Paca!F12/Paca!F11-1)*100</f>
        <v>5.2449606645767588</v>
      </c>
      <c r="G12" s="181">
        <f>(Paca!G12/Paca!G11-1)*100</f>
        <v>27.30203238228286</v>
      </c>
      <c r="H12" s="181">
        <f>(Paca!H12/Paca!H11-1)*100</f>
        <v>-5.7258188889435457</v>
      </c>
      <c r="I12" s="182">
        <f>(Paca!I12/Paca!I11-1)*100</f>
        <v>8.363594319353961</v>
      </c>
      <c r="J12" s="179">
        <f>(Paca!J12/Paca!J11-1)*100</f>
        <v>4.5508084549703787</v>
      </c>
      <c r="K12" s="179">
        <f>(Paca!K12/Paca!K11-1)*100</f>
        <v>6.0490759395038785</v>
      </c>
      <c r="L12" s="180">
        <f>(Paca!L12/Paca!L11-1)*100</f>
        <v>6.3527607127010999</v>
      </c>
      <c r="M12" s="181">
        <f>(Paca!M12/Paca!M11-1)*100</f>
        <v>-3.7823259470800563</v>
      </c>
      <c r="N12" s="181">
        <f>(Paca!N12/Paca!N11-1)*100</f>
        <v>19.905289469560138</v>
      </c>
      <c r="O12" s="181">
        <f>(Paca!O12/Paca!O11-1)*100</f>
        <v>21.633547876128322</v>
      </c>
      <c r="P12" s="181">
        <f>(Paca!P12/Paca!P11-1)*100</f>
        <v>6.5582671480340915</v>
      </c>
      <c r="Q12" s="181">
        <f>(Paca!Q12/Paca!Q11-1)*100</f>
        <v>-22.144283869875593</v>
      </c>
      <c r="R12" s="181">
        <f>(Paca!R12/Paca!R11-1)*100</f>
        <v>15.174943772404269</v>
      </c>
      <c r="S12" s="152">
        <f>(Paca!S12/Paca!S11-1)*100</f>
        <v>25.213449759512141</v>
      </c>
      <c r="T12" s="183">
        <f>(Paca!T12/Paca!T11-1)*100</f>
        <v>10.677110449497484</v>
      </c>
      <c r="U12" s="52">
        <f>Paca!B12-Paca!B11</f>
        <v>1888.3343250310063</v>
      </c>
      <c r="V12" s="52">
        <f>Paca!C12-Paca!C11</f>
        <v>5.0608650519999827</v>
      </c>
      <c r="W12" s="52">
        <f>Paca!D12-Paca!D11</f>
        <v>809.17123933400217</v>
      </c>
      <c r="X12" s="121">
        <f>Paca!E12-Paca!E11</f>
        <v>94.344583495000052</v>
      </c>
      <c r="Y12" s="121">
        <f>Paca!F12-Paca!F11</f>
        <v>61.205024789000163</v>
      </c>
      <c r="Z12" s="121">
        <f>Paca!G12-Paca!G11</f>
        <v>281.32844201400007</v>
      </c>
      <c r="AA12" s="121">
        <f>Paca!H12-Paca!H11</f>
        <v>-30.654967425999985</v>
      </c>
      <c r="AB12" s="121">
        <f>Paca!I12-Paca!I11</f>
        <v>402.94815646200004</v>
      </c>
      <c r="AC12" s="52">
        <f>Paca!J12-Paca!J11</f>
        <v>413.62155979199997</v>
      </c>
      <c r="AD12" s="52">
        <f>Paca!K12-Paca!K11</f>
        <v>584.59613403600088</v>
      </c>
      <c r="AE12" s="121">
        <f>Paca!L12-Paca!L11</f>
        <v>181.30344476600021</v>
      </c>
      <c r="AF12" s="121">
        <f>Paca!M12-Paca!M11</f>
        <v>-107.39387576399986</v>
      </c>
      <c r="AG12" s="121">
        <f>Paca!N12-Paca!N11</f>
        <v>62.557758155999977</v>
      </c>
      <c r="AH12" s="121">
        <f>Paca!O12-Paca!O11</f>
        <v>100.13706873400002</v>
      </c>
      <c r="AI12" s="121">
        <f>Paca!P12-Paca!P11</f>
        <v>23.413817993999999</v>
      </c>
      <c r="AJ12" s="121">
        <f>Paca!Q12-Paca!Q11</f>
        <v>-77.992245145000027</v>
      </c>
      <c r="AK12" s="121">
        <f>Paca!R12-Paca!R11</f>
        <v>338.42365905099996</v>
      </c>
      <c r="AL12" s="121">
        <f>Paca!S12-Paca!S11</f>
        <v>64.146506243999994</v>
      </c>
      <c r="AM12" s="52">
        <f>Paca!T12-Paca!T11</f>
        <v>75.884526817000051</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(Paca!B13/Paca!B12-1)*100</f>
        <v>2.8532059510695262</v>
      </c>
      <c r="C13" s="179">
        <f>(Paca!C13/Paca!C12-1)*100</f>
        <v>-29.003987457379488</v>
      </c>
      <c r="D13" s="179">
        <f>(Paca!D13/Paca!D12-1)*100</f>
        <v>-0.33170718044429615</v>
      </c>
      <c r="E13" s="180">
        <f>(Paca!E13/Paca!E12-1)*100</f>
        <v>5.1162892622121259</v>
      </c>
      <c r="F13" s="181">
        <f>(Paca!F13/Paca!F12-1)*100</f>
        <v>2.2954166439294266</v>
      </c>
      <c r="G13" s="181">
        <f>(Paca!G13/Paca!G12-1)*100</f>
        <v>-7.9051064629829471</v>
      </c>
      <c r="H13" s="181">
        <f>(Paca!H13/Paca!H12-1)*100</f>
        <v>28.4322707184538</v>
      </c>
      <c r="I13" s="182">
        <f>(Paca!I13/Paca!I12-1)*100</f>
        <v>-3.4740331363891763</v>
      </c>
      <c r="J13" s="179">
        <f>(Paca!J13/Paca!J12-1)*100</f>
        <v>6.4253511656842122</v>
      </c>
      <c r="K13" s="179">
        <f>(Paca!K13/Paca!K12-1)*100</f>
        <v>2.9992810610187437</v>
      </c>
      <c r="L13" s="180">
        <f>(Paca!L13/Paca!L12-1)*100</f>
        <v>0.5575997712404801</v>
      </c>
      <c r="M13" s="181">
        <f>(Paca!M13/Paca!M12-1)*100</f>
        <v>7.942242083429174</v>
      </c>
      <c r="N13" s="181">
        <f>(Paca!N13/Paca!N12-1)*100</f>
        <v>2.9501656812781274</v>
      </c>
      <c r="O13" s="181">
        <f>(Paca!O13/Paca!O12-1)*100</f>
        <v>-8.7580173794987619</v>
      </c>
      <c r="P13" s="181">
        <f>(Paca!P13/Paca!P12-1)*100</f>
        <v>14.391665520319631</v>
      </c>
      <c r="Q13" s="181">
        <f>(Paca!Q13/Paca!Q12-1)*100</f>
        <v>0.48038368119862618</v>
      </c>
      <c r="R13" s="181">
        <f>(Paca!R13/Paca!R12-1)*100</f>
        <v>-7.6798657395876324</v>
      </c>
      <c r="S13" s="152">
        <f>(Paca!S13/Paca!S12-1)*100</f>
        <v>79.380461823691718</v>
      </c>
      <c r="T13" s="183">
        <f>(Paca!T13/Paca!T12-1)*100</f>
        <v>2.9470266337993101</v>
      </c>
      <c r="U13" s="52">
        <f>Paca!B13-Paca!B12</f>
        <v>870.56985937099671</v>
      </c>
      <c r="V13" s="52">
        <f>Paca!C13-Paca!C12</f>
        <v>-37.926661794999987</v>
      </c>
      <c r="W13" s="52">
        <f>Paca!D13-Paca!D12</f>
        <v>-32.6506336320017</v>
      </c>
      <c r="X13" s="121">
        <f>Paca!E13-Paca!E12</f>
        <v>80.722696078000126</v>
      </c>
      <c r="Y13" s="121">
        <f>Paca!F13-Paca!F12</f>
        <v>28.190818090999983</v>
      </c>
      <c r="Z13" s="121">
        <f>Paca!G13-Paca!G12</f>
        <v>-103.69593315199995</v>
      </c>
      <c r="AA13" s="121">
        <f>Paca!H13-Paca!H12</f>
        <v>143.50517624700001</v>
      </c>
      <c r="AB13" s="121">
        <f>Paca!I13-Paca!I12</f>
        <v>-181.37339089600027</v>
      </c>
      <c r="AC13" s="52">
        <f>Paca!J13-Paca!J12</f>
        <v>610.5747992839988</v>
      </c>
      <c r="AD13" s="52">
        <f>Paca!K13-Paca!K12</f>
        <v>307.39086439299899</v>
      </c>
      <c r="AE13" s="121">
        <f>Paca!L13-Paca!L12</f>
        <v>16.92446360599979</v>
      </c>
      <c r="AF13" s="121">
        <f>Paca!M13-Paca!M12</f>
        <v>216.97941730100001</v>
      </c>
      <c r="AG13" s="121">
        <f>Paca!N13-Paca!N12</f>
        <v>11.117251425000006</v>
      </c>
      <c r="AH13" s="121">
        <f>Paca!O13-Paca!O12</f>
        <v>-49.30901222</v>
      </c>
      <c r="AI13" s="121">
        <f>Paca!P13-Paca!P12</f>
        <v>54.749649205999958</v>
      </c>
      <c r="AJ13" s="121">
        <f>Paca!Q13-Paca!Q12</f>
        <v>1.3172509850000438</v>
      </c>
      <c r="AK13" s="121">
        <f>Paca!R13-Paca!R12</f>
        <v>-197.26283156499994</v>
      </c>
      <c r="AL13" s="121">
        <f>Paca!S13-Paca!S12</f>
        <v>252.87467565499998</v>
      </c>
      <c r="AM13" s="52">
        <f>Paca!T13-Paca!T12</f>
        <v>23.181491120999908</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(Paca!B14/Paca!B13-1)*100</f>
        <v>-1.5762730602486785</v>
      </c>
      <c r="C14" s="184">
        <f>(Paca!C14/Paca!C13-1)*100</f>
        <v>9.9647319257915044</v>
      </c>
      <c r="D14" s="184">
        <f>(Paca!D14/Paca!D13-1)*100</f>
        <v>-0.34073513235663988</v>
      </c>
      <c r="E14" s="185">
        <f>(Paca!E14/Paca!E13-1)*100</f>
        <v>-12.991326483883881</v>
      </c>
      <c r="F14" s="186">
        <f>(Paca!F14/Paca!F13-1)*100</f>
        <v>4.2127039884064077</v>
      </c>
      <c r="G14" s="186">
        <f>(Paca!G14/Paca!G13-1)*100</f>
        <v>3.475169101267972</v>
      </c>
      <c r="H14" s="186">
        <f>(Paca!H14/Paca!H13-1)*100</f>
        <v>5.4298889465989708</v>
      </c>
      <c r="I14" s="187">
        <f>(Paca!I14/Paca!I13-1)*100</f>
        <v>1.0303674211180169</v>
      </c>
      <c r="J14" s="184">
        <f>(Paca!J14/Paca!J13-1)*100</f>
        <v>-4.4503648053925815</v>
      </c>
      <c r="K14" s="184">
        <f>(Paca!K14/Paca!K13-1)*100</f>
        <v>-0.46069214767262556</v>
      </c>
      <c r="L14" s="185">
        <f>(Paca!L14/Paca!L13-1)*100</f>
        <v>9.0095483882097973</v>
      </c>
      <c r="M14" s="186">
        <f>(Paca!M14/Paca!M13-1)*100</f>
        <v>0.84928898559220034</v>
      </c>
      <c r="N14" s="186">
        <f>(Paca!N14/Paca!N13-1)*100</f>
        <v>7.8796588304937076</v>
      </c>
      <c r="O14" s="186">
        <f>(Paca!O14/Paca!O13-1)*100</f>
        <v>13.901040026553769</v>
      </c>
      <c r="P14" s="186">
        <f>(Paca!P14/Paca!P13-1)*100</f>
        <v>0.80218839021375388</v>
      </c>
      <c r="Q14" s="186">
        <f>(Paca!Q14/Paca!Q13-1)*100</f>
        <v>-4.4121355273325502</v>
      </c>
      <c r="R14" s="186">
        <f>(Paca!R14/Paca!R13-1)*100</f>
        <v>-7.4478266141832616</v>
      </c>
      <c r="S14" s="151">
        <f>(Paca!S14/Paca!S13-1)*100</f>
        <v>-46.438488707917813</v>
      </c>
      <c r="T14" s="188">
        <f>(Paca!T14/Paca!T13-1)*100</f>
        <v>3.4832135286450905</v>
      </c>
      <c r="U14" s="100">
        <f>Paca!B14-Paca!B13</f>
        <v>-494.67480624000382</v>
      </c>
      <c r="V14" s="100">
        <f>Paca!C14-Paca!C13</f>
        <v>9.2509532750000005</v>
      </c>
      <c r="W14" s="100">
        <f>Paca!D14-Paca!D13</f>
        <v>-33.428021698000521</v>
      </c>
      <c r="X14" s="120">
        <f>Paca!E14-Paca!E13</f>
        <v>-215.45872554200014</v>
      </c>
      <c r="Y14" s="120">
        <f>Paca!F14-Paca!F13</f>
        <v>52.925293151999767</v>
      </c>
      <c r="Z14" s="120">
        <f>Paca!G14-Paca!G13</f>
        <v>41.982228999999961</v>
      </c>
      <c r="AA14" s="120">
        <f>Paca!H14-Paca!H13</f>
        <v>35.198254670999972</v>
      </c>
      <c r="AB14" s="120">
        <f>Paca!I14-Paca!I13</f>
        <v>51.924927021000258</v>
      </c>
      <c r="AC14" s="100">
        <f>Paca!J14-Paca!J13</f>
        <v>-450.07274214099925</v>
      </c>
      <c r="AD14" s="100">
        <f>Paca!K14-Paca!K13</f>
        <v>-48.631626427000811</v>
      </c>
      <c r="AE14" s="120">
        <f>Paca!L14-Paca!L13</f>
        <v>274.98578681900017</v>
      </c>
      <c r="AF14" s="120">
        <f>Paca!M14-Paca!M13</f>
        <v>25.045075457999701</v>
      </c>
      <c r="AG14" s="120">
        <f>Paca!N14-Paca!N13</f>
        <v>30.569299360999992</v>
      </c>
      <c r="AH14" s="120">
        <f>Paca!O14-Paca!O13</f>
        <v>71.41057127900001</v>
      </c>
      <c r="AI14" s="120">
        <f>Paca!P14-Paca!P13</f>
        <v>3.4909291890000418</v>
      </c>
      <c r="AJ14" s="120">
        <f>Paca!Q14-Paca!Q13</f>
        <v>-12.156552082000019</v>
      </c>
      <c r="AK14" s="120">
        <f>Paca!R14-Paca!R13</f>
        <v>-176.61094738600013</v>
      </c>
      <c r="AL14" s="120">
        <f>Paca!S14-Paca!S13</f>
        <v>-265.36578906499994</v>
      </c>
      <c r="AM14" s="100">
        <f>Paca!T14-Paca!T13</f>
        <v>28.206630751000034</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(Paca!B15/Paca!B14-1)*100</f>
        <v>4.7228981419426219</v>
      </c>
      <c r="C15" s="179">
        <f>(Paca!C15/Paca!C14-1)*100</f>
        <v>55.801338018285726</v>
      </c>
      <c r="D15" s="179">
        <f>(Paca!D15/Paca!D14-1)*100</f>
        <v>4.3450829751727316</v>
      </c>
      <c r="E15" s="180">
        <f>(Paca!E15/Paca!E14-1)*100</f>
        <v>13.206395839919981</v>
      </c>
      <c r="F15" s="181">
        <f>(Paca!F15/Paca!F14-1)*100</f>
        <v>1.7987586168328518</v>
      </c>
      <c r="G15" s="181">
        <f>(Paca!G15/Paca!G14-1)*100</f>
        <v>3.5149471814297728</v>
      </c>
      <c r="H15" s="181">
        <f>(Paca!H15/Paca!H14-1)*100</f>
        <v>-14.043850232611021</v>
      </c>
      <c r="I15" s="182">
        <f>(Paca!I15/Paca!I14-1)*100</f>
        <v>5.1605699934792026</v>
      </c>
      <c r="J15" s="179">
        <f>(Paca!J15/Paca!J14-1)*100</f>
        <v>6.0202517617533591</v>
      </c>
      <c r="K15" s="179">
        <f>(Paca!K15/Paca!K14-1)*100</f>
        <v>2.5179067372200548</v>
      </c>
      <c r="L15" s="180">
        <f>(Paca!L15/Paca!L14-1)*100</f>
        <v>-5.8425109579078534</v>
      </c>
      <c r="M15" s="181">
        <f>(Paca!M15/Paca!M14-1)*100</f>
        <v>3.5968117805704525</v>
      </c>
      <c r="N15" s="181">
        <f>(Paca!N15/Paca!N14-1)*100</f>
        <v>10.28643472633286</v>
      </c>
      <c r="O15" s="181">
        <f>(Paca!O15/Paca!O14-1)*100</f>
        <v>-7.1186185814055225</v>
      </c>
      <c r="P15" s="181">
        <f>(Paca!P15/Paca!P14-1)*100</f>
        <v>6.7588680295424197</v>
      </c>
      <c r="Q15" s="181">
        <f>(Paca!Q15/Paca!Q14-1)*100</f>
        <v>-6.0837917226708509</v>
      </c>
      <c r="R15" s="181">
        <f>(Paca!R15/Paca!R14-1)*100</f>
        <v>11.779702907888634</v>
      </c>
      <c r="S15" s="152">
        <f>(Paca!S15/Paca!S14-1)*100</f>
        <v>25.627323298040849</v>
      </c>
      <c r="T15" s="183">
        <f>(Paca!T15/Paca!T14-1)*100</f>
        <v>15.596633892184219</v>
      </c>
      <c r="U15" s="52">
        <f>Paca!B15-Paca!B14</f>
        <v>1458.8032580550062</v>
      </c>
      <c r="V15" s="52">
        <f>Paca!C15-Paca!C14</f>
        <v>56.966416426999999</v>
      </c>
      <c r="W15" s="52">
        <f>Paca!D15-Paca!D14</f>
        <v>424.82446003100085</v>
      </c>
      <c r="X15" s="121">
        <f>Paca!E15-Paca!E14</f>
        <v>190.57127851300015</v>
      </c>
      <c r="Y15" s="121">
        <f>Paca!F15-Paca!F14</f>
        <v>23.550269444999913</v>
      </c>
      <c r="Z15" s="121">
        <f>Paca!G15-Paca!G14</f>
        <v>43.938426407999941</v>
      </c>
      <c r="AA15" s="121">
        <f>Paca!H15-Paca!H14</f>
        <v>-95.979861805999917</v>
      </c>
      <c r="AB15" s="121">
        <f>Paca!I15-Paca!I14</f>
        <v>262.74434747099986</v>
      </c>
      <c r="AC15" s="52">
        <f>Paca!J15-Paca!J14</f>
        <v>581.74249037499976</v>
      </c>
      <c r="AD15" s="52">
        <f>Paca!K15-Paca!K14</f>
        <v>264.57100118800372</v>
      </c>
      <c r="AE15" s="121">
        <f>Paca!L15-Paca!L14</f>
        <v>-194.38882782600012</v>
      </c>
      <c r="AF15" s="121">
        <f>Paca!M15-Paca!M14</f>
        <v>106.96886935500015</v>
      </c>
      <c r="AG15" s="121">
        <f>Paca!N15-Paca!N14</f>
        <v>43.050927239000032</v>
      </c>
      <c r="AH15" s="121">
        <f>Paca!O15-Paca!O14</f>
        <v>-41.652265410000041</v>
      </c>
      <c r="AI15" s="121">
        <f>Paca!P15-Paca!P14</f>
        <v>29.648900633999972</v>
      </c>
      <c r="AJ15" s="121">
        <f>Paca!Q15-Paca!Q14</f>
        <v>-16.02280944200001</v>
      </c>
      <c r="AK15" s="121">
        <f>Paca!R15-Paca!R14</f>
        <v>258.52885430100014</v>
      </c>
      <c r="AL15" s="121">
        <f>Paca!S15-Paca!S14</f>
        <v>78.437352336999993</v>
      </c>
      <c r="AM15" s="52">
        <f>Paca!T15-Paca!T14</f>
        <v>130.69889003399999</v>
      </c>
      <c r="AN15" s="189">
        <f>(Paca!B15/Paca!B11-1)*100</f>
        <v>13.006839271931403</v>
      </c>
      <c r="AO15" s="189">
        <f>(Paca!C15/Paca!C11-1)*100</f>
        <v>26.532095448738822</v>
      </c>
      <c r="AP15" s="189">
        <f>(Paca!D15/Paca!D11-1)*100</f>
        <v>12.927961714592652</v>
      </c>
      <c r="AQ15" s="190">
        <f>(Paca!E15/Paca!E11-1)*100</f>
        <v>10.123932121142399</v>
      </c>
      <c r="AR15" s="190">
        <f>(Paca!F15/Paca!F11-1)*100</f>
        <v>14.214339428897361</v>
      </c>
      <c r="AS15" s="190">
        <f>(Paca!G15/Paca!G11-1)*100</f>
        <v>25.576998094613444</v>
      </c>
      <c r="AT15" s="190">
        <f>(Paca!H15/Paca!H11-1)*100</f>
        <v>9.7255162242225737</v>
      </c>
      <c r="AU15" s="190">
        <f>(Paca!I15/Paca!I11-1)*100</f>
        <v>11.130284467846829</v>
      </c>
      <c r="AV15" s="189">
        <f>(Paca!J15/Paca!J11-1)*100</f>
        <v>12.717241472144792</v>
      </c>
      <c r="AW15" s="189">
        <f>(Paca!K15/Paca!K11-1)*100</f>
        <v>11.46420644374755</v>
      </c>
      <c r="AX15" s="190">
        <f>(Paca!L15/Paca!L11-1)*100</f>
        <v>9.7698511211775863</v>
      </c>
      <c r="AY15" s="190">
        <f>(Paca!M15/Paca!M11-1)*100</f>
        <v>8.5089396347975299</v>
      </c>
      <c r="AZ15" s="190">
        <f>(Paca!N15/Paca!N11-1)*100</f>
        <v>46.867956910454382</v>
      </c>
      <c r="BA15" s="190">
        <f>(Paca!O15/Paca!O11-1)*100</f>
        <v>17.409825859858842</v>
      </c>
      <c r="BB15" s="190">
        <f>(Paca!P15/Paca!P11-1)*100</f>
        <v>31.176323166126952</v>
      </c>
      <c r="BC15" s="190">
        <f>(Paca!Q15/Paca!Q11-1)*100</f>
        <v>-29.771224215209745</v>
      </c>
      <c r="BD15" s="190">
        <f>(Paca!R15/Paca!R11-1)*100</f>
        <v>10.002868182582159</v>
      </c>
      <c r="BE15" s="190">
        <f>(Paca!S15/Paca!S11-1)*100</f>
        <v>51.134303121190364</v>
      </c>
      <c r="BF15" s="189">
        <f>(Paca!T15/Paca!T11-1)*100</f>
        <v>36.29713101347609</v>
      </c>
      <c r="BG15" s="53">
        <f>Paca!B15-Paca!B11</f>
        <v>3723.0326362170053</v>
      </c>
      <c r="BH15" s="53">
        <f>Paca!C15-Paca!C11</f>
        <v>33.351572958999995</v>
      </c>
      <c r="BI15" s="53">
        <f>Paca!D15-Paca!D11</f>
        <v>1167.9170440350008</v>
      </c>
      <c r="BJ15" s="122">
        <f>Paca!E15-Paca!E11</f>
        <v>150.17983254400019</v>
      </c>
      <c r="BK15" s="122">
        <f>Paca!F15-Paca!F11</f>
        <v>165.87140547699983</v>
      </c>
      <c r="BL15" s="122">
        <f>Paca!G15-Paca!G11</f>
        <v>263.55316427000002</v>
      </c>
      <c r="BM15" s="122">
        <f>Paca!H15-Paca!H11</f>
        <v>52.068601686000079</v>
      </c>
      <c r="BN15" s="122">
        <f>Paca!I15-Paca!I11</f>
        <v>536.24404005799988</v>
      </c>
      <c r="BO15" s="53">
        <f>Paca!J15-Paca!J11</f>
        <v>1155.8661073099993</v>
      </c>
      <c r="BP15" s="53">
        <f>Paca!K15-Paca!K11</f>
        <v>1107.9263731900028</v>
      </c>
      <c r="BQ15" s="122">
        <f>Paca!L15-Paca!L11</f>
        <v>278.82486736500005</v>
      </c>
      <c r="BR15" s="122">
        <f>Paca!M15-Paca!M11</f>
        <v>241.59948635000001</v>
      </c>
      <c r="BS15" s="122">
        <f>Paca!N15-Paca!N11</f>
        <v>147.29523618100001</v>
      </c>
      <c r="BT15" s="122">
        <f>Paca!O15-Paca!O11</f>
        <v>80.586362382999994</v>
      </c>
      <c r="BU15" s="122">
        <f>Paca!P15-Paca!P11</f>
        <v>111.30329702299997</v>
      </c>
      <c r="BV15" s="122">
        <f>Paca!Q15-Paca!Q11</f>
        <v>-104.85435568400001</v>
      </c>
      <c r="BW15" s="122">
        <f>Paca!R15-Paca!R11</f>
        <v>223.07873440100002</v>
      </c>
      <c r="BX15" s="122">
        <f>Paca!S15-Paca!S11</f>
        <v>130.09274517100002</v>
      </c>
      <c r="BY15" s="53">
        <f>Paca!T15-Paca!T11</f>
        <v>257.97153872299998</v>
      </c>
    </row>
    <row r="16" spans="1:77" s="29" customFormat="1" x14ac:dyDescent="0.25">
      <c r="A16" s="37" t="str">
        <f>Paca!A16</f>
        <v>T2 2001</v>
      </c>
      <c r="B16" s="144">
        <f>(Paca!B16/Paca!B15-1)*100</f>
        <v>-4.893771706103978</v>
      </c>
      <c r="C16" s="179">
        <f>(Paca!C16/Paca!C15-1)*100</f>
        <v>-28.33366151049216</v>
      </c>
      <c r="D16" s="179">
        <f>(Paca!D16/Paca!D15-1)*100</f>
        <v>-3.1317685227405412</v>
      </c>
      <c r="E16" s="180">
        <f>(Paca!E16/Paca!E15-1)*100</f>
        <v>12.835555350308493</v>
      </c>
      <c r="F16" s="181">
        <f>(Paca!F16/Paca!F15-1)*100</f>
        <v>-3.3943273420448894</v>
      </c>
      <c r="G16" s="181">
        <f>(Paca!G16/Paca!G15-1)*100</f>
        <v>-25.956537271510484</v>
      </c>
      <c r="H16" s="181">
        <f>(Paca!H16/Paca!H15-1)*100</f>
        <v>24.791254944572081</v>
      </c>
      <c r="I16" s="182">
        <f>(Paca!I16/Paca!I15-1)*100</f>
        <v>-5.4855954649948639</v>
      </c>
      <c r="J16" s="179">
        <f>(Paca!J16/Paca!J15-1)*100</f>
        <v>-7.3203453382720713</v>
      </c>
      <c r="K16" s="179">
        <f>(Paca!K16/Paca!K15-1)*100</f>
        <v>-2.9865126892363425</v>
      </c>
      <c r="L16" s="180">
        <f>(Paca!L16/Paca!L15-1)*100</f>
        <v>-2.2781917234408477</v>
      </c>
      <c r="M16" s="181">
        <f>(Paca!M16/Paca!M15-1)*100</f>
        <v>-7.4959605665029683</v>
      </c>
      <c r="N16" s="181">
        <f>(Paca!N16/Paca!N15-1)*100</f>
        <v>-17.634634577354934</v>
      </c>
      <c r="O16" s="181">
        <f>(Paca!O16/Paca!O15-1)*100</f>
        <v>2.1137695142425805</v>
      </c>
      <c r="P16" s="181">
        <f>(Paca!P16/Paca!P15-1)*100</f>
        <v>-2.1072263480204523</v>
      </c>
      <c r="Q16" s="181">
        <f>(Paca!Q16/Paca!Q15-1)*100</f>
        <v>-7.2467612898102329</v>
      </c>
      <c r="R16" s="181">
        <f>(Paca!R16/Paca!R15-1)*100</f>
        <v>1.8448088600777179</v>
      </c>
      <c r="S16" s="152">
        <f>(Paca!S16/Paca!S15-1)*100</f>
        <v>8.5956578340394394</v>
      </c>
      <c r="T16" s="183">
        <f>(Paca!T16/Paca!T15-1)*100</f>
        <v>-15.147889868506748</v>
      </c>
      <c r="U16" s="52">
        <f>Paca!B16-Paca!B15</f>
        <v>-1582.972985930006</v>
      </c>
      <c r="V16" s="52">
        <f>Paca!C16-Paca!C15</f>
        <v>-45.065912788000006</v>
      </c>
      <c r="W16" s="52">
        <f>Paca!D16-Paca!D15</f>
        <v>-319.50163375800003</v>
      </c>
      <c r="X16" s="121">
        <f>Paca!E16-Paca!E15</f>
        <v>209.68084832</v>
      </c>
      <c r="Y16" s="121">
        <f>Paca!F16-Paca!F15</f>
        <v>-45.239645954999787</v>
      </c>
      <c r="Z16" s="121">
        <f>Paca!G16-Paca!G15</f>
        <v>-335.87332664999997</v>
      </c>
      <c r="AA16" s="121">
        <f>Paca!H16-Paca!H15</f>
        <v>145.63621934999992</v>
      </c>
      <c r="AB16" s="121">
        <f>Paca!I16-Paca!I15</f>
        <v>-293.70572882299984</v>
      </c>
      <c r="AC16" s="52">
        <f>Paca!J16-Paca!J15</f>
        <v>-749.95729321900035</v>
      </c>
      <c r="AD16" s="52">
        <f>Paca!K16-Paca!K15</f>
        <v>-321.71158117600316</v>
      </c>
      <c r="AE16" s="121">
        <f>Paca!L16-Paca!L15</f>
        <v>-71.370198308999989</v>
      </c>
      <c r="AF16" s="121">
        <f>Paca!M16-Paca!M15</f>
        <v>-230.94755920499983</v>
      </c>
      <c r="AG16" s="121">
        <f>Paca!N16-Paca!N15</f>
        <v>-81.396587411000041</v>
      </c>
      <c r="AH16" s="121">
        <f>Paca!O16-Paca!O15</f>
        <v>11.487597203000064</v>
      </c>
      <c r="AI16" s="121">
        <f>Paca!P16-Paca!P15</f>
        <v>-9.8684688839999808</v>
      </c>
      <c r="AJ16" s="121">
        <f>Paca!Q16-Paca!Q15</f>
        <v>-17.924573718999994</v>
      </c>
      <c r="AK16" s="121">
        <f>Paca!R16-Paca!R15</f>
        <v>45.257338562999848</v>
      </c>
      <c r="AL16" s="121">
        <f>Paca!S16-Paca!S15</f>
        <v>33.050870585999974</v>
      </c>
      <c r="AM16" s="52">
        <f>Paca!T16-Paca!T15</f>
        <v>-146.73656498899993</v>
      </c>
      <c r="AN16" s="189">
        <f>(Paca!B16/Paca!B12-1)*100</f>
        <v>0.82500466599457756</v>
      </c>
      <c r="AO16" s="189">
        <f>(Paca!C16/Paca!C12-1)*100</f>
        <v>-12.828649001416693</v>
      </c>
      <c r="AP16" s="189">
        <f>(Paca!D16/Paca!D12-1)*100</f>
        <v>0.39869282290490027</v>
      </c>
      <c r="AQ16" s="190">
        <f>(Paca!E16/Paca!E12-1)*100</f>
        <v>16.828689128530129</v>
      </c>
      <c r="AR16" s="190">
        <f>(Paca!F16/Paca!F12-1)*100</f>
        <v>4.8387781993476819</v>
      </c>
      <c r="AS16" s="190">
        <f>(Paca!G16/Paca!G12-1)*100</f>
        <v>-26.959879555951428</v>
      </c>
      <c r="AT16" s="190">
        <f>(Paca!H16/Paca!H12-1)*100</f>
        <v>45.244272691495738</v>
      </c>
      <c r="AU16" s="190">
        <f>(Paca!I16/Paca!I12-1)*100</f>
        <v>-3.0724965496245038</v>
      </c>
      <c r="AV16" s="189">
        <f>(Paca!J16/Paca!J12-1)*100</f>
        <v>-8.1164665883137754E-2</v>
      </c>
      <c r="AW16" s="189">
        <f>(Paca!K16/Paca!K12-1)*100</f>
        <v>1.9672381077932899</v>
      </c>
      <c r="AX16" s="190">
        <f>(Paca!L16/Paca!L12-1)*100</f>
        <v>0.86158811417769154</v>
      </c>
      <c r="AY16" s="190">
        <f>(Paca!M16/Paca!M12-1)*100</f>
        <v>4.3209091226171559</v>
      </c>
      <c r="AZ16" s="190">
        <f>(Paca!N16/Paca!N12-1)*100</f>
        <v>0.88656633348804803</v>
      </c>
      <c r="BA16" s="190">
        <f>(Paca!O16/Paca!O12-1)*100</f>
        <v>-1.4321286692159041</v>
      </c>
      <c r="BB16" s="190">
        <f>(Paca!P16/Paca!P12-1)*100</f>
        <v>20.508848875715756</v>
      </c>
      <c r="BC16" s="190">
        <f>(Paca!Q16/Paca!Q12-1)*100</f>
        <v>-16.333100143810388</v>
      </c>
      <c r="BD16" s="190">
        <f>(Paca!R16/Paca!R12-1)*100</f>
        <v>-2.7286602695986706</v>
      </c>
      <c r="BE16" s="190">
        <f>(Paca!S16/Paca!S12-1)*100</f>
        <v>31.076406729924532</v>
      </c>
      <c r="BF16" s="189">
        <f>(Paca!T16/Paca!T12-1)*100</f>
        <v>4.4940469117076276</v>
      </c>
      <c r="BG16" s="53">
        <f>Paca!B16-Paca!B12</f>
        <v>251.72532525599308</v>
      </c>
      <c r="BH16" s="53">
        <f>Paca!C16-Paca!C12</f>
        <v>-16.775204880999993</v>
      </c>
      <c r="BI16" s="53">
        <f>Paca!D16-Paca!D12</f>
        <v>39.244170942998608</v>
      </c>
      <c r="BJ16" s="122">
        <f>Paca!E16-Paca!E12</f>
        <v>265.51609736900014</v>
      </c>
      <c r="BK16" s="122">
        <f>Paca!F16-Paca!F12</f>
        <v>59.426734732999876</v>
      </c>
      <c r="BL16" s="122">
        <f>Paca!G16-Paca!G12</f>
        <v>-353.64860439400002</v>
      </c>
      <c r="BM16" s="122">
        <f>Paca!H16-Paca!H12</f>
        <v>228.35978846199998</v>
      </c>
      <c r="BN16" s="122">
        <f>Paca!I16-Paca!I12</f>
        <v>-160.40984522700001</v>
      </c>
      <c r="BO16" s="53">
        <f>Paca!J16-Paca!J12</f>
        <v>-7.7127457010010403</v>
      </c>
      <c r="BP16" s="53">
        <f>Paca!K16-Paca!K12</f>
        <v>201.61865797799874</v>
      </c>
      <c r="BQ16" s="122">
        <f>Paca!L16-Paca!L12</f>
        <v>26.151224289999845</v>
      </c>
      <c r="BR16" s="122">
        <f>Paca!M16-Paca!M12</f>
        <v>118.04580290900003</v>
      </c>
      <c r="BS16" s="122">
        <f>Paca!N16-Paca!N12</f>
        <v>3.3408906139999885</v>
      </c>
      <c r="BT16" s="122">
        <f>Paca!O16-Paca!O12</f>
        <v>-8.0631091479999668</v>
      </c>
      <c r="BU16" s="122">
        <f>Paca!P16-Paca!P12</f>
        <v>78.021010144999991</v>
      </c>
      <c r="BV16" s="122">
        <f>Paca!Q16-Paca!Q12</f>
        <v>-44.78668425799998</v>
      </c>
      <c r="BW16" s="122">
        <f>Paca!R16-Paca!R12</f>
        <v>-70.087586087000091</v>
      </c>
      <c r="BX16" s="122">
        <f>Paca!S16-Paca!S12</f>
        <v>98.997109512999998</v>
      </c>
      <c r="BY16" s="53">
        <f>Paca!T16-Paca!T12</f>
        <v>35.350446916999999</v>
      </c>
    </row>
    <row r="17" spans="1:77" s="29" customFormat="1" x14ac:dyDescent="0.25">
      <c r="A17" s="37" t="str">
        <f>Paca!A17</f>
        <v>T3 2001</v>
      </c>
      <c r="B17" s="144">
        <f>(Paca!B17/Paca!B16-1)*100</f>
        <v>4.8746471918494239</v>
      </c>
      <c r="C17" s="179">
        <f>(Paca!C17/Paca!C16-1)*100</f>
        <v>4.4380187517189196</v>
      </c>
      <c r="D17" s="179">
        <f>(Paca!D17/Paca!D16-1)*100</f>
        <v>3.858613256529253</v>
      </c>
      <c r="E17" s="180">
        <f>(Paca!E17/Paca!E16-1)*100</f>
        <v>-0.26973184663511285</v>
      </c>
      <c r="F17" s="181">
        <f>(Paca!F17/Paca!F16-1)*100</f>
        <v>0.23905852572918551</v>
      </c>
      <c r="G17" s="181">
        <f>(Paca!G17/Paca!G16-1)*100</f>
        <v>2.6393745189140283</v>
      </c>
      <c r="H17" s="181">
        <f>(Paca!H17/Paca!H16-1)*100</f>
        <v>5.1396670177519033</v>
      </c>
      <c r="I17" s="182">
        <f>(Paca!I17/Paca!I16-1)*100</f>
        <v>6.3285890482104978</v>
      </c>
      <c r="J17" s="179">
        <f>(Paca!J17/Paca!J16-1)*100</f>
        <v>8.294218227672534</v>
      </c>
      <c r="K17" s="179">
        <f>(Paca!K17/Paca!K16-1)*100</f>
        <v>3.0946879318888731</v>
      </c>
      <c r="L17" s="180">
        <f>(Paca!L17/Paca!L16-1)*100</f>
        <v>8.4484438489125893</v>
      </c>
      <c r="M17" s="181">
        <f>(Paca!M17/Paca!M16-1)*100</f>
        <v>8.5026679213950018</v>
      </c>
      <c r="N17" s="181">
        <f>(Paca!N17/Paca!N16-1)*100</f>
        <v>0.64625066737498127</v>
      </c>
      <c r="O17" s="181">
        <f>(Paca!O17/Paca!O16-1)*100</f>
        <v>-10.994572473456266</v>
      </c>
      <c r="P17" s="181">
        <f>(Paca!P17/Paca!P16-1)*100</f>
        <v>-5.2447634879954848</v>
      </c>
      <c r="Q17" s="181">
        <f>(Paca!Q17/Paca!Q16-1)*100</f>
        <v>4.254013822406244</v>
      </c>
      <c r="R17" s="181">
        <f>(Paca!R17/Paca!R16-1)*100</f>
        <v>-0.81579406036520474</v>
      </c>
      <c r="S17" s="152">
        <f>(Paca!S17/Paca!S16-1)*100</f>
        <v>-20.196763551759965</v>
      </c>
      <c r="T17" s="183">
        <f>(Paca!T17/Paca!T16-1)*100</f>
        <v>0.28027128658074663</v>
      </c>
      <c r="U17" s="52">
        <f>Paca!B17-Paca!B16</f>
        <v>1499.6224910760029</v>
      </c>
      <c r="V17" s="52">
        <f>Paca!C17-Paca!C16</f>
        <v>5.058826909000004</v>
      </c>
      <c r="W17" s="52">
        <f>Paca!D17-Paca!D16</f>
        <v>381.32567828600077</v>
      </c>
      <c r="X17" s="121">
        <f>Paca!E17-Paca!E16</f>
        <v>-4.9718989980001425</v>
      </c>
      <c r="Y17" s="121">
        <f>Paca!F17-Paca!F16</f>
        <v>3.0780264019999777</v>
      </c>
      <c r="Z17" s="121">
        <f>Paca!G17-Paca!G16</f>
        <v>25.288117526000065</v>
      </c>
      <c r="AA17" s="121">
        <f>Paca!H17-Paca!H16</f>
        <v>37.678189006000025</v>
      </c>
      <c r="AB17" s="121">
        <f>Paca!I17-Paca!I16</f>
        <v>320.25324434999948</v>
      </c>
      <c r="AC17" s="52">
        <f>Paca!J17-Paca!J16</f>
        <v>787.52586825400067</v>
      </c>
      <c r="AD17" s="52">
        <f>Paca!K17-Paca!K16</f>
        <v>323.40840945200034</v>
      </c>
      <c r="AE17" s="121">
        <f>Paca!L17-Paca!L16</f>
        <v>258.63949902700006</v>
      </c>
      <c r="AF17" s="121">
        <f>Paca!M17-Paca!M16</f>
        <v>242.32710777799957</v>
      </c>
      <c r="AG17" s="121">
        <f>Paca!N17-Paca!N16</f>
        <v>2.456888043000049</v>
      </c>
      <c r="AH17" s="121">
        <f>Paca!O17-Paca!O16</f>
        <v>-61.014663997000071</v>
      </c>
      <c r="AI17" s="121">
        <f>Paca!P17-Paca!P16</f>
        <v>-24.044465676000016</v>
      </c>
      <c r="AJ17" s="121">
        <f>Paca!Q17-Paca!Q16</f>
        <v>9.7596189150000043</v>
      </c>
      <c r="AK17" s="121">
        <f>Paca!R17-Paca!R16</f>
        <v>-20.382482194000204</v>
      </c>
      <c r="AL17" s="121">
        <f>Paca!S17-Paca!S16</f>
        <v>-84.333092443999988</v>
      </c>
      <c r="AM17" s="52">
        <f>Paca!T17-Paca!T16</f>
        <v>2.303708174999997</v>
      </c>
      <c r="AN17" s="189">
        <f>(Paca!B17/Paca!B13-1)*100</f>
        <v>2.806584342087759</v>
      </c>
      <c r="AO17" s="189">
        <f>(Paca!C17/Paca!C13-1)*100</f>
        <v>28.232598763731676</v>
      </c>
      <c r="AP17" s="189">
        <f>(Paca!D17/Paca!D13-1)*100</f>
        <v>4.6197212210024485</v>
      </c>
      <c r="AQ17" s="190">
        <f>(Paca!E17/Paca!E13-1)*100</f>
        <v>10.842539977131004</v>
      </c>
      <c r="AR17" s="190">
        <f>(Paca!F17/Paca!F13-1)*100</f>
        <v>2.7312930379856937</v>
      </c>
      <c r="AS17" s="190">
        <f>(Paca!G17/Paca!G13-1)*100</f>
        <v>-18.597090574299912</v>
      </c>
      <c r="AT17" s="190">
        <f>(Paca!H17/Paca!H13-1)*100</f>
        <v>18.902627677556239</v>
      </c>
      <c r="AU17" s="190">
        <f>(Paca!I17/Paca!I13-1)*100</f>
        <v>6.7709033819508546</v>
      </c>
      <c r="AV17" s="189">
        <f>(Paca!J17/Paca!J13-1)*100</f>
        <v>1.6734456612883752</v>
      </c>
      <c r="AW17" s="189">
        <f>(Paca!K17/Paca!K13-1)*100</f>
        <v>2.061689010934753</v>
      </c>
      <c r="AX17" s="190">
        <f>(Paca!L17/Paca!L13-1)*100</f>
        <v>8.7762864268455143</v>
      </c>
      <c r="AY17" s="190">
        <f>(Paca!M17/Paca!M13-1)*100</f>
        <v>4.8625333448304886</v>
      </c>
      <c r="AZ17" s="190">
        <f>(Paca!N17/Paca!N13-1)*100</f>
        <v>-1.3711675257895295</v>
      </c>
      <c r="BA17" s="190">
        <f>(Paca!O17/Paca!O13-1)*100</f>
        <v>-3.8482584857098212</v>
      </c>
      <c r="BB17" s="190">
        <f>(Paca!P17/Paca!P13-1)*100</f>
        <v>-0.17765345868223648</v>
      </c>
      <c r="BC17" s="190">
        <f>(Paca!Q17/Paca!Q13-1)*100</f>
        <v>-13.190915335674614</v>
      </c>
      <c r="BD17" s="190">
        <f>(Paca!R17/Paca!R13-1)*100</f>
        <v>4.5035372742233237</v>
      </c>
      <c r="BE17" s="190">
        <f>(Paca!S17/Paca!S13-1)*100</f>
        <v>-41.686394534232939</v>
      </c>
      <c r="BF17" s="189">
        <f>(Paca!T17/Paca!T13-1)*100</f>
        <v>1.7872173172449823</v>
      </c>
      <c r="BG17" s="53">
        <f>Paca!B17-Paca!B13</f>
        <v>880.77795696099929</v>
      </c>
      <c r="BH17" s="53">
        <f>Paca!C17-Paca!C13</f>
        <v>26.210283822999997</v>
      </c>
      <c r="BI17" s="53">
        <f>Paca!D17-Paca!D13</f>
        <v>453.22048286100107</v>
      </c>
      <c r="BJ17" s="122">
        <f>Paca!E17-Paca!E13</f>
        <v>179.82150229299987</v>
      </c>
      <c r="BK17" s="122">
        <f>Paca!F17-Paca!F13</f>
        <v>34.31394304399987</v>
      </c>
      <c r="BL17" s="122">
        <f>Paca!G17-Paca!G13</f>
        <v>-224.664553716</v>
      </c>
      <c r="BM17" s="122">
        <f>Paca!H17-Paca!H13</f>
        <v>122.532801221</v>
      </c>
      <c r="BN17" s="122">
        <f>Paca!I17-Paca!I13</f>
        <v>341.21679001899975</v>
      </c>
      <c r="BO17" s="53">
        <f>Paca!J17-Paca!J13</f>
        <v>169.23832326900083</v>
      </c>
      <c r="BP17" s="53">
        <f>Paca!K17-Paca!K13</f>
        <v>217.63620303700009</v>
      </c>
      <c r="BQ17" s="122">
        <f>Paca!L17-Paca!L13</f>
        <v>267.86625971100011</v>
      </c>
      <c r="BR17" s="122">
        <f>Paca!M17-Paca!M13</f>
        <v>143.39349338599959</v>
      </c>
      <c r="BS17" s="122">
        <f>Paca!N17-Paca!N13</f>
        <v>-5.3194727679999687</v>
      </c>
      <c r="BT17" s="122">
        <f>Paca!O17-Paca!O13</f>
        <v>-19.768760925000038</v>
      </c>
      <c r="BU17" s="122">
        <f>Paca!P17-Paca!P13</f>
        <v>-0.77310473699998283</v>
      </c>
      <c r="BV17" s="122">
        <f>Paca!Q17-Paca!Q13</f>
        <v>-36.344316328000019</v>
      </c>
      <c r="BW17" s="122">
        <f>Paca!R17-Paca!R13</f>
        <v>106.79276328399965</v>
      </c>
      <c r="BX17" s="122">
        <f>Paca!S17-Paca!S13</f>
        <v>-238.21065858599997</v>
      </c>
      <c r="BY17" s="53">
        <f>Paca!T17-Paca!T13</f>
        <v>14.472663971000088</v>
      </c>
    </row>
    <row r="18" spans="1:77" s="105" customFormat="1" x14ac:dyDescent="0.25">
      <c r="A18" s="98" t="str">
        <f>Paca!A18</f>
        <v>T4 2001</v>
      </c>
      <c r="B18" s="143">
        <f>(Paca!B18/Paca!B17-1)*100</f>
        <v>-2.8936264628941388</v>
      </c>
      <c r="C18" s="184">
        <f>(Paca!C18/Paca!C17-1)*100</f>
        <v>40.393949678459151</v>
      </c>
      <c r="D18" s="184">
        <f>(Paca!D18/Paca!D17-1)*100</f>
        <v>-8.6140755834738023</v>
      </c>
      <c r="E18" s="185">
        <f>(Paca!E18/Paca!E17-1)*100</f>
        <v>5.0431438849270149</v>
      </c>
      <c r="F18" s="186">
        <f>(Paca!F18/Paca!F17-1)*100</f>
        <v>-3.7637582386140012</v>
      </c>
      <c r="G18" s="186">
        <f>(Paca!G18/Paca!G17-1)*100</f>
        <v>-6.9909249339052622</v>
      </c>
      <c r="H18" s="186">
        <f>(Paca!H18/Paca!H17-1)*100</f>
        <v>-11.355321055418056</v>
      </c>
      <c r="I18" s="187">
        <f>(Paca!I18/Paca!I17-1)*100</f>
        <v>-14.347458939955626</v>
      </c>
      <c r="J18" s="184">
        <f>(Paca!J18/Paca!J17-1)*100</f>
        <v>-11.463218552253519</v>
      </c>
      <c r="K18" s="184">
        <f>(Paca!K18/Paca!K17-1)*100</f>
        <v>9.3315560984130528</v>
      </c>
      <c r="L18" s="185">
        <f>(Paca!L18/Paca!L17-1)*100</f>
        <v>-3.0677586604442975</v>
      </c>
      <c r="M18" s="186">
        <f>(Paca!M18/Paca!M17-1)*100</f>
        <v>7.4414317957129272</v>
      </c>
      <c r="N18" s="186">
        <f>(Paca!N18/Paca!N17-1)*100</f>
        <v>11.39589500136009</v>
      </c>
      <c r="O18" s="186">
        <f>(Paca!O18/Paca!O17-1)*100</f>
        <v>7.2404486616231889</v>
      </c>
      <c r="P18" s="186">
        <f>(Paca!P18/Paca!P17-1)*100</f>
        <v>138.86443635679123</v>
      </c>
      <c r="Q18" s="186">
        <f>(Paca!Q18/Paca!Q17-1)*100</f>
        <v>11.945324173288817</v>
      </c>
      <c r="R18" s="186">
        <f>(Paca!R18/Paca!R17-1)*100</f>
        <v>5.1970005607973935</v>
      </c>
      <c r="S18" s="151">
        <f>(Paca!S18/Paca!S17-1)*100</f>
        <v>11.1477649071815</v>
      </c>
      <c r="T18" s="188">
        <f>(Paca!T18/Paca!T17-1)*100</f>
        <v>9.1947164710376015</v>
      </c>
      <c r="U18" s="100">
        <f>Paca!B18-Paca!B17</f>
        <v>-933.58042498700161</v>
      </c>
      <c r="V18" s="100">
        <f>Paca!C18-Paca!C17</f>
        <v>48.087880045999995</v>
      </c>
      <c r="W18" s="100">
        <f>Paca!D18-Paca!D17</f>
        <v>-884.12973512700046</v>
      </c>
      <c r="X18" s="120">
        <f>Paca!E18-Paca!E17</f>
        <v>92.708257373000151</v>
      </c>
      <c r="Y18" s="120">
        <f>Paca!F18-Paca!F17</f>
        <v>-48.576565081000126</v>
      </c>
      <c r="Z18" s="120">
        <f>Paca!G18-Paca!G17</f>
        <v>-68.748640945000034</v>
      </c>
      <c r="AA18" s="120">
        <f>Paca!H18-Paca!H17</f>
        <v>-87.522769566999955</v>
      </c>
      <c r="AB18" s="120">
        <f>Paca!I18-Paca!I17</f>
        <v>-771.9900169069997</v>
      </c>
      <c r="AC18" s="100">
        <f>Paca!J18-Paca!J17</f>
        <v>-1178.6943815200011</v>
      </c>
      <c r="AD18" s="100">
        <f>Paca!K18-Paca!K17</f>
        <v>1005.3674186400003</v>
      </c>
      <c r="AE18" s="120">
        <f>Paca!L18-Paca!L17</f>
        <v>-101.8503776980001</v>
      </c>
      <c r="AF18" s="120">
        <f>Paca!M18-Paca!M17</f>
        <v>230.11435084300001</v>
      </c>
      <c r="AG18" s="120">
        <f>Paca!N18-Paca!N17</f>
        <v>43.604408759999956</v>
      </c>
      <c r="AH18" s="120">
        <f>Paca!O18-Paca!O17</f>
        <v>35.763321489000077</v>
      </c>
      <c r="AI18" s="120">
        <f>Paca!P18-Paca!P17</f>
        <v>603.23075811399985</v>
      </c>
      <c r="AJ18" s="120">
        <f>Paca!Q18-Paca!Q17</f>
        <v>28.570950450000026</v>
      </c>
      <c r="AK18" s="120">
        <f>Paca!R18-Paca!R17</f>
        <v>128.78693781900029</v>
      </c>
      <c r="AL18" s="120">
        <f>Paca!S18-Paca!S17</f>
        <v>37.147068863000015</v>
      </c>
      <c r="AM18" s="100">
        <f>Paca!T18-Paca!T17</f>
        <v>75.788392973999976</v>
      </c>
      <c r="AN18" s="184">
        <f>(Paca!B18/Paca!B14-1)*100</f>
        <v>1.4305685387001388</v>
      </c>
      <c r="AO18" s="184">
        <f>(Paca!C18/Paca!C14-1)*100</f>
        <v>63.716863604256034</v>
      </c>
      <c r="AP18" s="184">
        <f>(Paca!D18/Paca!D14-1)*100</f>
        <v>-4.0654178146090958</v>
      </c>
      <c r="AQ18" s="191">
        <f>(Paca!E18/Paca!E14-1)*100</f>
        <v>33.817105868553845</v>
      </c>
      <c r="AR18" s="191">
        <f>(Paca!F18/Paca!F14-1)*100</f>
        <v>-5.1317816840906083</v>
      </c>
      <c r="AS18" s="191">
        <f>(Paca!G18/Paca!G14-1)*100</f>
        <v>-26.830664988198848</v>
      </c>
      <c r="AT18" s="191">
        <f>(Paca!H18/Paca!H14-1)*100</f>
        <v>-2.7540942561676829E-2</v>
      </c>
      <c r="AU18" s="191">
        <f>(Paca!I18/Paca!I14-1)*100</f>
        <v>-9.4806896245238299</v>
      </c>
      <c r="AV18" s="184">
        <f>(Paca!J18/Paca!J14-1)*100</f>
        <v>-5.7888644031070307</v>
      </c>
      <c r="AW18" s="184">
        <f>(Paca!K18/Paca!K14-1)*100</f>
        <v>12.10207824784364</v>
      </c>
      <c r="AX18" s="191">
        <f>(Paca!L18/Paca!L14-1)*100</f>
        <v>-3.2751772312815786</v>
      </c>
      <c r="AY18" s="191">
        <f>(Paca!M18/Paca!M14-1)*100</f>
        <v>11.717007007395686</v>
      </c>
      <c r="AZ18" s="191">
        <f>(Paca!N18/Paca!N14-1)*100</f>
        <v>1.8435466473527118</v>
      </c>
      <c r="BA18" s="191">
        <f>(Paca!O18/Paca!O14-1)*100</f>
        <v>-9.4709240830021297</v>
      </c>
      <c r="BB18" s="191">
        <f>(Paca!P18/Paca!P14-1)*100</f>
        <v>136.54256840240407</v>
      </c>
      <c r="BC18" s="191">
        <f>(Paca!Q18/Paca!Q14-1)*100</f>
        <v>1.6642769199339602</v>
      </c>
      <c r="BD18" s="191">
        <f>(Paca!R18/Paca!R14-1)*100</f>
        <v>18.781204882288449</v>
      </c>
      <c r="BE18" s="191">
        <f>(Paca!S18/Paca!S14-1)*100</f>
        <v>21.009037176987544</v>
      </c>
      <c r="BF18" s="184">
        <f>(Paca!T18/Paca!T14-1)*100</f>
        <v>7.405113895654436</v>
      </c>
      <c r="BG18" s="100">
        <f>Paca!B18-Paca!B14</f>
        <v>441.8723382140015</v>
      </c>
      <c r="BH18" s="100">
        <f>Paca!C18-Paca!C14</f>
        <v>65.047210593999992</v>
      </c>
      <c r="BI18" s="100">
        <f>Paca!D18-Paca!D14</f>
        <v>-397.48123056799886</v>
      </c>
      <c r="BJ18" s="120">
        <f>Paca!E18-Paca!E14</f>
        <v>487.98848520800016</v>
      </c>
      <c r="BK18" s="120">
        <f>Paca!F18-Paca!F14</f>
        <v>-67.187915189000023</v>
      </c>
      <c r="BL18" s="120">
        <f>Paca!G18-Paca!G14</f>
        <v>-335.395423661</v>
      </c>
      <c r="BM18" s="120">
        <f>Paca!H18-Paca!H14</f>
        <v>-0.18822301699992749</v>
      </c>
      <c r="BN18" s="120">
        <f>Paca!I18-Paca!I14</f>
        <v>-482.69815390900021</v>
      </c>
      <c r="BO18" s="100">
        <f>Paca!J18-Paca!J14</f>
        <v>-559.38331611000103</v>
      </c>
      <c r="BP18" s="100">
        <f>Paca!K18-Paca!K14</f>
        <v>1271.6352481040012</v>
      </c>
      <c r="BQ18" s="120">
        <f>Paca!L18-Paca!L14</f>
        <v>-108.96990480600016</v>
      </c>
      <c r="BR18" s="120">
        <f>Paca!M18-Paca!M14</f>
        <v>348.4627687709999</v>
      </c>
      <c r="BS18" s="120">
        <f>Paca!N18-Paca!N14</f>
        <v>7.7156366309999953</v>
      </c>
      <c r="BT18" s="120">
        <f>Paca!O18-Paca!O14</f>
        <v>-55.41601071499997</v>
      </c>
      <c r="BU18" s="120">
        <f>Paca!P18-Paca!P14</f>
        <v>598.96672418799994</v>
      </c>
      <c r="BV18" s="120">
        <f>Paca!Q18-Paca!Q14</f>
        <v>4.383186204000026</v>
      </c>
      <c r="BW18" s="120">
        <f>Paca!R18-Paca!R14</f>
        <v>412.19064848900007</v>
      </c>
      <c r="BX18" s="120">
        <f>Paca!S18-Paca!S14</f>
        <v>64.302199341999994</v>
      </c>
      <c r="BY18" s="100">
        <f>Paca!T18-Paca!T14</f>
        <v>62.05442619400003</v>
      </c>
    </row>
    <row r="19" spans="1:77" s="29" customFormat="1" x14ac:dyDescent="0.25">
      <c r="A19" s="37" t="str">
        <f>Paca!A19</f>
        <v>T1 2002</v>
      </c>
      <c r="B19" s="144">
        <f>(Paca!B19/Paca!B18-1)*100</f>
        <v>3.492277190544768</v>
      </c>
      <c r="C19" s="179">
        <f>(Paca!C19/Paca!C18-1)*100</f>
        <v>-14.846409737168042</v>
      </c>
      <c r="D19" s="179">
        <f>(Paca!D19/Paca!D18-1)*100</f>
        <v>9.9363252065293839</v>
      </c>
      <c r="E19" s="180">
        <f>(Paca!E19/Paca!E18-1)*100</f>
        <v>0.52607771090651401</v>
      </c>
      <c r="F19" s="181">
        <f>(Paca!F19/Paca!F18-1)*100</f>
        <v>11.336472805816156</v>
      </c>
      <c r="G19" s="181">
        <f>(Paca!G19/Paca!G18-1)*100</f>
        <v>11.137043490594545</v>
      </c>
      <c r="H19" s="181">
        <f>(Paca!H19/Paca!H18-1)*100</f>
        <v>5.1304561937764781</v>
      </c>
      <c r="I19" s="182">
        <f>(Paca!I19/Paca!I18-1)*100</f>
        <v>13.975993104535412</v>
      </c>
      <c r="J19" s="179">
        <f>(Paca!J19/Paca!J18-1)*100</f>
        <v>5.8881604995569825</v>
      </c>
      <c r="K19" s="179">
        <f>(Paca!K19/Paca!K18-1)*100</f>
        <v>-2.8476923186407377</v>
      </c>
      <c r="L19" s="180">
        <f>(Paca!L19/Paca!L18-1)*100</f>
        <v>5.9856763925930201</v>
      </c>
      <c r="M19" s="181">
        <f>(Paca!M19/Paca!M18-1)*100</f>
        <v>2.6353973728362234</v>
      </c>
      <c r="N19" s="181">
        <f>(Paca!N19/Paca!N18-1)*100</f>
        <v>11.11234593739554</v>
      </c>
      <c r="O19" s="181">
        <f>(Paca!O19/Paca!O18-1)*100</f>
        <v>-31.344725420190166</v>
      </c>
      <c r="P19" s="181">
        <f>(Paca!P19/Paca!P18-1)*100</f>
        <v>-59.792857623385423</v>
      </c>
      <c r="Q19" s="181">
        <f>(Paca!Q19/Paca!Q18-1)*100</f>
        <v>-1.8443411293296519</v>
      </c>
      <c r="R19" s="181">
        <f>(Paca!R19/Paca!R18-1)*100</f>
        <v>6.5252053092918372</v>
      </c>
      <c r="S19" s="152">
        <f>(Paca!S19/Paca!S18-1)*100</f>
        <v>-11.256968238183552</v>
      </c>
      <c r="T19" s="183">
        <f>(Paca!T19/Paca!T18-1)*100</f>
        <v>-1.5179530030016042</v>
      </c>
      <c r="U19" s="52">
        <f>Paca!B19-Paca!B18</f>
        <v>1094.1219037909977</v>
      </c>
      <c r="V19" s="52">
        <f>Paca!C19-Paca!C18</f>
        <v>-24.813563937999987</v>
      </c>
      <c r="W19" s="52">
        <f>Paca!D19-Paca!D18</f>
        <v>931.99251687799915</v>
      </c>
      <c r="X19" s="121">
        <f>Paca!E19-Paca!E18</f>
        <v>10.158618989999923</v>
      </c>
      <c r="Y19" s="121">
        <f>Paca!F19-Paca!F18</f>
        <v>140.80617073000008</v>
      </c>
      <c r="Z19" s="121">
        <f>Paca!G19-Paca!G18</f>
        <v>101.86493667299999</v>
      </c>
      <c r="AA19" s="121">
        <f>Paca!H19-Paca!H18</f>
        <v>35.053411356999959</v>
      </c>
      <c r="AB19" s="121">
        <f>Paca!I19-Paca!I18</f>
        <v>644.109379128</v>
      </c>
      <c r="AC19" s="52">
        <f>Paca!J19-Paca!J18</f>
        <v>536.04100219800057</v>
      </c>
      <c r="AD19" s="52">
        <f>Paca!K19-Paca!K18</f>
        <v>-335.43573594200097</v>
      </c>
      <c r="AE19" s="121">
        <f>Paca!L19-Paca!L18</f>
        <v>192.62956396800018</v>
      </c>
      <c r="AF19" s="121">
        <f>Paca!M19-Paca!M18</f>
        <v>87.559867186000247</v>
      </c>
      <c r="AG19" s="121">
        <f>Paca!N19-Paca!N18</f>
        <v>47.364930364000031</v>
      </c>
      <c r="AH19" s="121">
        <f>Paca!O19-Paca!O18</f>
        <v>-166.03339956700006</v>
      </c>
      <c r="AI19" s="121">
        <f>Paca!P19-Paca!P18</f>
        <v>-620.43065201599984</v>
      </c>
      <c r="AJ19" s="121">
        <f>Paca!Q19-Paca!Q18</f>
        <v>-4.9382600630000297</v>
      </c>
      <c r="AK19" s="121">
        <f>Paca!R19-Paca!R18</f>
        <v>170.10480889900009</v>
      </c>
      <c r="AL19" s="121">
        <f>Paca!S19-Paca!S18</f>
        <v>-41.692594713000005</v>
      </c>
      <c r="AM19" s="52">
        <f>Paca!T19-Paca!T18</f>
        <v>-13.662315404999958</v>
      </c>
      <c r="AN19" s="189">
        <f>(Paca!B19/Paca!B15-1)*100</f>
        <v>0.23863644962891506</v>
      </c>
      <c r="AO19" s="189">
        <f>(Paca!C19/Paca!C15-1)*100</f>
        <v>-10.520160482597641</v>
      </c>
      <c r="AP19" s="189">
        <f>(Paca!D19/Paca!D15-1)*100</f>
        <v>1.0751549087854473</v>
      </c>
      <c r="AQ19" s="190">
        <f>(Paca!E19/Paca!E15-1)*100</f>
        <v>18.828169413792327</v>
      </c>
      <c r="AR19" s="190">
        <f>(Paca!F19/Paca!F15-1)*100</f>
        <v>3.7565973512662776</v>
      </c>
      <c r="AS19" s="190">
        <f>(Paca!G19/Paca!G15-1)*100</f>
        <v>-21.443001336494451</v>
      </c>
      <c r="AT19" s="190">
        <f>(Paca!H19/Paca!H15-1)*100</f>
        <v>22.273394701417782</v>
      </c>
      <c r="AU19" s="190">
        <f>(Paca!I19/Paca!I15-1)*100</f>
        <v>-1.8926172060277913</v>
      </c>
      <c r="AV19" s="189">
        <f>(Paca!J19/Paca!J15-1)*100</f>
        <v>-5.9062426172421301</v>
      </c>
      <c r="AW19" s="189">
        <f>(Paca!K19/Paca!K15-1)*100</f>
        <v>6.2348612479057763</v>
      </c>
      <c r="AX19" s="190">
        <f>(Paca!L19/Paca!L15-1)*100</f>
        <v>8.8755219514562214</v>
      </c>
      <c r="AY19" s="190">
        <f>(Paca!M19/Paca!M15-1)*100</f>
        <v>10.680234366618336</v>
      </c>
      <c r="AZ19" s="190">
        <f>(Paca!N19/Paca!N15-1)*100</f>
        <v>2.6062308991299687</v>
      </c>
      <c r="BA19" s="190">
        <f>(Paca!O19/Paca!O15-1)*100</f>
        <v>-33.083482721611844</v>
      </c>
      <c r="BB19" s="190">
        <f>(Paca!P19/Paca!P15-1)*100</f>
        <v>-10.914185384077468</v>
      </c>
      <c r="BC19" s="190">
        <f>(Paca!Q19/Paca!Q15-1)*100</f>
        <v>6.2534813503033915</v>
      </c>
      <c r="BD19" s="190">
        <f>(Paca!R19/Paca!R15-1)*100</f>
        <v>13.197583351940168</v>
      </c>
      <c r="BE19" s="190">
        <f>(Paca!S19/Paca!S15-1)*100</f>
        <v>-14.519321531769814</v>
      </c>
      <c r="BF19" s="189">
        <f>(Paca!T19/Paca!T15-1)*100</f>
        <v>-8.4966826607139048</v>
      </c>
      <c r="BG19" s="53">
        <f>Paca!B19-Paca!B15</f>
        <v>77.190983949993097</v>
      </c>
      <c r="BH19" s="53">
        <f>Paca!C19-Paca!C15</f>
        <v>-16.732769770999994</v>
      </c>
      <c r="BI19" s="53">
        <f>Paca!D19-Paca!D15</f>
        <v>109.68682627899943</v>
      </c>
      <c r="BJ19" s="122">
        <f>Paca!E19-Paca!E15</f>
        <v>307.57582568499993</v>
      </c>
      <c r="BK19" s="122">
        <f>Paca!F19-Paca!F15</f>
        <v>50.067986096000141</v>
      </c>
      <c r="BL19" s="122">
        <f>Paca!G19-Paca!G15</f>
        <v>-277.46891339599995</v>
      </c>
      <c r="BM19" s="122">
        <f>Paca!H19-Paca!H15</f>
        <v>130.84505014599995</v>
      </c>
      <c r="BN19" s="122">
        <f>Paca!I19-Paca!I15</f>
        <v>-101.33312225200007</v>
      </c>
      <c r="BO19" s="53">
        <f>Paca!J19-Paca!J15</f>
        <v>-605.08480428700022</v>
      </c>
      <c r="BP19" s="53">
        <f>Paca!K19-Paca!K15</f>
        <v>671.62851097399653</v>
      </c>
      <c r="BQ19" s="122">
        <f>Paca!L19-Paca!L15</f>
        <v>278.04848698800015</v>
      </c>
      <c r="BR19" s="122">
        <f>Paca!M19-Paca!M15</f>
        <v>329.053766602</v>
      </c>
      <c r="BS19" s="122">
        <f>Paca!N19-Paca!N15</f>
        <v>12.029639755999995</v>
      </c>
      <c r="BT19" s="122">
        <f>Paca!O19-Paca!O15</f>
        <v>-179.79714487199999</v>
      </c>
      <c r="BU19" s="122">
        <f>Paca!P19-Paca!P15</f>
        <v>-51.112828461999982</v>
      </c>
      <c r="BV19" s="122">
        <f>Paca!Q19-Paca!Q15</f>
        <v>15.467735583000007</v>
      </c>
      <c r="BW19" s="122">
        <f>Paca!R19-Paca!R15</f>
        <v>323.76660308700002</v>
      </c>
      <c r="BX19" s="122">
        <f>Paca!S19-Paca!S15</f>
        <v>-55.827747708000004</v>
      </c>
      <c r="BY19" s="53">
        <f>Paca!T19-Paca!T15</f>
        <v>-82.306779244999916</v>
      </c>
    </row>
    <row r="20" spans="1:77" s="29" customFormat="1" x14ac:dyDescent="0.25">
      <c r="A20" s="37" t="str">
        <f>Paca!A20</f>
        <v>T2 2002</v>
      </c>
      <c r="B20" s="144">
        <f>(Paca!B20/Paca!B19-1)*100</f>
        <v>0.53491353727013191</v>
      </c>
      <c r="C20" s="179">
        <f>(Paca!C20/Paca!C19-1)*100</f>
        <v>-22.413749129930018</v>
      </c>
      <c r="D20" s="179">
        <f>(Paca!D20/Paca!D19-1)*100</f>
        <v>2.8729655025518941</v>
      </c>
      <c r="E20" s="180">
        <f>(Paca!E20/Paca!E19-1)*100</f>
        <v>-3.9511709111483384</v>
      </c>
      <c r="F20" s="181">
        <f>(Paca!F20/Paca!F19-1)*100</f>
        <v>-4.8773667468542392</v>
      </c>
      <c r="G20" s="181">
        <f>(Paca!G20/Paca!G19-1)*100</f>
        <v>41.077793974331065</v>
      </c>
      <c r="H20" s="181">
        <f>(Paca!H20/Paca!H19-1)*100</f>
        <v>-8.0143977132964501</v>
      </c>
      <c r="I20" s="182">
        <f>(Paca!I20/Paca!I19-1)*100</f>
        <v>1.5306465710987371</v>
      </c>
      <c r="J20" s="179">
        <f>(Paca!J20/Paca!J19-1)*100</f>
        <v>-4.6312662266178029</v>
      </c>
      <c r="K20" s="179">
        <f>(Paca!K20/Paca!K19-1)*100</f>
        <v>2.6409247574851413</v>
      </c>
      <c r="L20" s="180">
        <f>(Paca!L20/Paca!L19-1)*100</f>
        <v>7.4666177383566845</v>
      </c>
      <c r="M20" s="181">
        <f>(Paca!M20/Paca!M19-1)*100</f>
        <v>-6.6703180292167819</v>
      </c>
      <c r="N20" s="181">
        <f>(Paca!N20/Paca!N19-1)*100</f>
        <v>-5.1142544090371667</v>
      </c>
      <c r="O20" s="181">
        <f>(Paca!O20/Paca!O19-1)*100</f>
        <v>10.53817566367805</v>
      </c>
      <c r="P20" s="181">
        <f>(Paca!P20/Paca!P19-1)*100</f>
        <v>21.432301284881405</v>
      </c>
      <c r="Q20" s="181">
        <f>(Paca!Q20/Paca!Q19-1)*100</f>
        <v>6.2934930366463027</v>
      </c>
      <c r="R20" s="181">
        <f>(Paca!R20/Paca!R19-1)*100</f>
        <v>4.8489717864245163</v>
      </c>
      <c r="S20" s="152">
        <f>(Paca!S20/Paca!S19-1)*100</f>
        <v>6.1743797704429726</v>
      </c>
      <c r="T20" s="183">
        <f>(Paca!T20/Paca!T19-1)*100</f>
        <v>6.0143443191665646</v>
      </c>
      <c r="U20" s="52">
        <f>Paca!B20-Paca!B19</f>
        <v>173.43970932800585</v>
      </c>
      <c r="V20" s="52">
        <f>Paca!C20-Paca!C19</f>
        <v>-31.899595338000012</v>
      </c>
      <c r="W20" s="52">
        <f>Paca!D20-Paca!D19</f>
        <v>296.24992926200139</v>
      </c>
      <c r="X20" s="121">
        <f>Paca!E20-Paca!E19</f>
        <v>-76.698933255999918</v>
      </c>
      <c r="Y20" s="121">
        <f>Paca!F20-Paca!F19</f>
        <v>-67.447616790999973</v>
      </c>
      <c r="Z20" s="121">
        <f>Paca!G20-Paca!G19</f>
        <v>417.56179480100002</v>
      </c>
      <c r="AA20" s="121">
        <f>Paca!H20-Paca!H19</f>
        <v>-57.567019544999994</v>
      </c>
      <c r="AB20" s="121">
        <f>Paca!I20-Paca!I19</f>
        <v>80.401704052999776</v>
      </c>
      <c r="AC20" s="52">
        <f>Paca!J20-Paca!J19</f>
        <v>-446.44249000899981</v>
      </c>
      <c r="AD20" s="52">
        <f>Paca!K20-Paca!K19</f>
        <v>302.22153967299892</v>
      </c>
      <c r="AE20" s="121">
        <f>Paca!L20-Paca!L19</f>
        <v>254.67176693600004</v>
      </c>
      <c r="AF20" s="121">
        <f>Paca!M20-Paca!M19</f>
        <v>-227.45877422700005</v>
      </c>
      <c r="AG20" s="121">
        <f>Paca!N20-Paca!N19</f>
        <v>-24.221207794000009</v>
      </c>
      <c r="AH20" s="121">
        <f>Paca!O20-Paca!O19</f>
        <v>38.323955972000022</v>
      </c>
      <c r="AI20" s="121">
        <f>Paca!P20-Paca!P19</f>
        <v>89.416146512000012</v>
      </c>
      <c r="AJ20" s="121">
        <f>Paca!Q20-Paca!Q19</f>
        <v>16.540163747999998</v>
      </c>
      <c r="AK20" s="121">
        <f>Paca!R20-Paca!R19</f>
        <v>134.65560874999983</v>
      </c>
      <c r="AL20" s="121">
        <f>Paca!S20-Paca!S19</f>
        <v>20.293879775999983</v>
      </c>
      <c r="AM20" s="52">
        <f>Paca!T20-Paca!T19</f>
        <v>53.310325739999939</v>
      </c>
      <c r="AN20" s="189">
        <f>(Paca!B20/Paca!B16-1)*100</f>
        <v>5.9602807233191113</v>
      </c>
      <c r="AO20" s="189">
        <f>(Paca!C20/Paca!C16-1)*100</f>
        <v>-3.1287851042205883</v>
      </c>
      <c r="AP20" s="189">
        <f>(Paca!D20/Paca!D16-1)*100</f>
        <v>7.3406705741041467</v>
      </c>
      <c r="AQ20" s="190">
        <f>(Paca!E20/Paca!E16-1)*100</f>
        <v>1.1499123616911078</v>
      </c>
      <c r="AR20" s="190">
        <f>(Paca!F20/Paca!F16-1)*100</f>
        <v>2.1637807169296863</v>
      </c>
      <c r="AS20" s="190">
        <f>(Paca!G20/Paca!G16-1)*100</f>
        <v>49.677603724867289</v>
      </c>
      <c r="AT20" s="190">
        <f>(Paca!H20/Paca!H16-1)*100</f>
        <v>-9.8703522114154669</v>
      </c>
      <c r="AU20" s="190">
        <f>(Paca!I20/Paca!I16-1)*100</f>
        <v>5.3903482487802412</v>
      </c>
      <c r="AV20" s="189">
        <f>(Paca!J20/Paca!J16-1)*100</f>
        <v>-3.1761336365973558</v>
      </c>
      <c r="AW20" s="189">
        <f>(Paca!K20/Paca!K16-1)*100</f>
        <v>12.397200659731</v>
      </c>
      <c r="AX20" s="190">
        <f>(Paca!L20/Paca!L16-1)*100</f>
        <v>19.732578684054513</v>
      </c>
      <c r="AY20" s="190">
        <f>(Paca!M20/Paca!M16-1)*100</f>
        <v>11.668108086398776</v>
      </c>
      <c r="AZ20" s="190">
        <f>(Paca!N20/Paca!N16-1)*100</f>
        <v>18.20343018190156</v>
      </c>
      <c r="BA20" s="190">
        <f>(Paca!O20/Paca!O16-1)*100</f>
        <v>-27.562856832071748</v>
      </c>
      <c r="BB20" s="190">
        <f>(Paca!P20/Paca!P16-1)*100</f>
        <v>10.507600071775492</v>
      </c>
      <c r="BC20" s="190">
        <f>(Paca!Q20/Paca!Q16-1)*100</f>
        <v>21.764520970707089</v>
      </c>
      <c r="BD20" s="190">
        <f>(Paca!R20/Paca!R16-1)*100</f>
        <v>16.536624261969823</v>
      </c>
      <c r="BE20" s="190">
        <f>(Paca!S20/Paca!S16-1)*100</f>
        <v>-16.42522178381094</v>
      </c>
      <c r="BF20" s="189">
        <f>(Paca!T20/Paca!T16-1)*100</f>
        <v>14.32437184791462</v>
      </c>
      <c r="BG20" s="53">
        <f>Paca!B20-Paca!B16</f>
        <v>1833.6036792080049</v>
      </c>
      <c r="BH20" s="53">
        <f>Paca!C20-Paca!C16</f>
        <v>-3.5664523209999999</v>
      </c>
      <c r="BI20" s="53">
        <f>Paca!D20-Paca!D16</f>
        <v>725.43838929900085</v>
      </c>
      <c r="BJ20" s="122">
        <f>Paca!E20-Paca!E16</f>
        <v>21.196044109000013</v>
      </c>
      <c r="BK20" s="122">
        <f>Paca!F20-Paca!F16</f>
        <v>27.860015259999955</v>
      </c>
      <c r="BL20" s="122">
        <f>Paca!G20-Paca!G16</f>
        <v>475.96620805500004</v>
      </c>
      <c r="BM20" s="122">
        <f>Paca!H20-Paca!H16</f>
        <v>-72.358188748999964</v>
      </c>
      <c r="BN20" s="122">
        <f>Paca!I20-Paca!I16</f>
        <v>272.77431062399955</v>
      </c>
      <c r="BO20" s="53">
        <f>Paca!J20-Paca!J16</f>
        <v>-301.57000107699969</v>
      </c>
      <c r="BP20" s="53">
        <f>Paca!K20-Paca!K16</f>
        <v>1295.5616318229986</v>
      </c>
      <c r="BQ20" s="122">
        <f>Paca!L20-Paca!L16</f>
        <v>604.09045223300018</v>
      </c>
      <c r="BR20" s="122">
        <f>Paca!M20-Paca!M16</f>
        <v>332.54255157999978</v>
      </c>
      <c r="BS20" s="122">
        <f>Paca!N20-Paca!N16</f>
        <v>69.205019373000027</v>
      </c>
      <c r="BT20" s="122">
        <f>Paca!O20-Paca!O16</f>
        <v>-152.96078610300003</v>
      </c>
      <c r="BU20" s="122">
        <f>Paca!P20-Paca!P16</f>
        <v>48.171786934000011</v>
      </c>
      <c r="BV20" s="122">
        <f>Paca!Q20-Paca!Q16</f>
        <v>49.932473049999999</v>
      </c>
      <c r="BW20" s="122">
        <f>Paca!R20-Paca!R16</f>
        <v>413.164873274</v>
      </c>
      <c r="BX20" s="122">
        <f>Paca!S20-Paca!S16</f>
        <v>-68.584738517999995</v>
      </c>
      <c r="BY20" s="53">
        <f>Paca!T20-Paca!T16</f>
        <v>117.74011148399995</v>
      </c>
    </row>
    <row r="21" spans="1:77" s="29" customFormat="1" x14ac:dyDescent="0.25">
      <c r="A21" s="37" t="str">
        <f>Paca!A21</f>
        <v>T3 2002</v>
      </c>
      <c r="B21" s="144">
        <f>(Paca!B21/Paca!B20-1)*100</f>
        <v>-4.2742399191840637</v>
      </c>
      <c r="C21" s="179">
        <f>(Paca!C21/Paca!C20-1)*100</f>
        <v>102.92089181504581</v>
      </c>
      <c r="D21" s="179">
        <f>(Paca!D21/Paca!D20-1)*100</f>
        <v>-7.2637451618779547</v>
      </c>
      <c r="E21" s="180">
        <f>(Paca!E21/Paca!E20-1)*100</f>
        <v>-0.56408662194464831</v>
      </c>
      <c r="F21" s="181">
        <f>(Paca!F21/Paca!F20-1)*100</f>
        <v>-10.361782018965471</v>
      </c>
      <c r="G21" s="181">
        <f>(Paca!G21/Paca!G20-1)*100</f>
        <v>-9.3250201981622478</v>
      </c>
      <c r="H21" s="181">
        <f>(Paca!H21/Paca!H20-1)*100</f>
        <v>-13.244306693498819</v>
      </c>
      <c r="I21" s="182">
        <f>(Paca!I21/Paca!I20-1)*100</f>
        <v>-7.5466040603821334</v>
      </c>
      <c r="J21" s="179">
        <f>(Paca!J21/Paca!J20-1)*100</f>
        <v>-5.1074192577611033</v>
      </c>
      <c r="K21" s="179">
        <f>(Paca!K21/Paca!K20-1)*100</f>
        <v>-2.6383583777094044</v>
      </c>
      <c r="L21" s="180">
        <f>(Paca!L21/Paca!L20-1)*100</f>
        <v>-9.9836938003155407</v>
      </c>
      <c r="M21" s="181">
        <f>(Paca!M21/Paca!M20-1)*100</f>
        <v>-2.7662585577938437</v>
      </c>
      <c r="N21" s="181">
        <f>(Paca!N21/Paca!N20-1)*100</f>
        <v>13.85516788230181</v>
      </c>
      <c r="O21" s="181">
        <f>(Paca!O21/Paca!O20-1)*100</f>
        <v>10.482816651383086</v>
      </c>
      <c r="P21" s="181">
        <f>(Paca!P21/Paca!P20-1)*100</f>
        <v>19.704648425438599</v>
      </c>
      <c r="Q21" s="181">
        <f>(Paca!Q21/Paca!Q20-1)*100</f>
        <v>42.910176891089158</v>
      </c>
      <c r="R21" s="181">
        <f>(Paca!R21/Paca!R20-1)*100</f>
        <v>-6.9466436788125474</v>
      </c>
      <c r="S21" s="152">
        <f>(Paca!S21/Paca!S20-1)*100</f>
        <v>6.3749281499606125</v>
      </c>
      <c r="T21" s="183">
        <f>(Paca!T21/Paca!T20-1)*100</f>
        <v>4.5799636680558198</v>
      </c>
      <c r="U21" s="52">
        <f>Paca!B21-Paca!B20</f>
        <v>-1393.2875389319997</v>
      </c>
      <c r="V21" s="52">
        <f>Paca!C21-Paca!C20</f>
        <v>113.64726124700002</v>
      </c>
      <c r="W21" s="52">
        <f>Paca!D21-Paca!D20</f>
        <v>-770.53026676300033</v>
      </c>
      <c r="X21" s="121">
        <f>Paca!E21-Paca!E20</f>
        <v>-10.517230270000027</v>
      </c>
      <c r="Y21" s="121">
        <f>Paca!F21-Paca!F20</f>
        <v>-136.30114741500006</v>
      </c>
      <c r="Z21" s="121">
        <f>Paca!G21-Paca!G20</f>
        <v>-133.72791839699994</v>
      </c>
      <c r="AA21" s="121">
        <f>Paca!H21-Paca!H20</f>
        <v>-87.508842603999938</v>
      </c>
      <c r="AB21" s="121">
        <f>Paca!I21-Paca!I20</f>
        <v>-402.47512807699968</v>
      </c>
      <c r="AC21" s="52">
        <f>Paca!J21-Paca!J20</f>
        <v>-469.54076252300001</v>
      </c>
      <c r="AD21" s="52">
        <f>Paca!K21-Paca!K20</f>
        <v>-309.90153620599813</v>
      </c>
      <c r="AE21" s="121">
        <f>Paca!L21-Paca!L20</f>
        <v>-365.94997109700034</v>
      </c>
      <c r="AF21" s="121">
        <f>Paca!M21-Paca!M20</f>
        <v>-88.037704458999997</v>
      </c>
      <c r="AG21" s="121">
        <f>Paca!N21-Paca!N20</f>
        <v>62.262454054999978</v>
      </c>
      <c r="AH21" s="121">
        <f>Paca!O21-Paca!O20</f>
        <v>42.140063085000008</v>
      </c>
      <c r="AI21" s="121">
        <f>Paca!P21-Paca!P20</f>
        <v>99.827468887000009</v>
      </c>
      <c r="AJ21" s="121">
        <f>Paca!Q21-Paca!Q20</f>
        <v>119.87124962600001</v>
      </c>
      <c r="AK21" s="121">
        <f>Paca!R21-Paca!R20</f>
        <v>-202.26185642000019</v>
      </c>
      <c r="AL21" s="121">
        <f>Paca!S21-Paca!S20</f>
        <v>22.246760117000008</v>
      </c>
      <c r="AM21" s="52">
        <f>Paca!T21-Paca!T20</f>
        <v>43.037765313000023</v>
      </c>
      <c r="AN21" s="189">
        <f>(Paca!B21/Paca!B17-1)*100</f>
        <v>-3.2833131532608695</v>
      </c>
      <c r="AO21" s="189">
        <f>(Paca!C21/Paca!C17-1)*100</f>
        <v>88.218749769561015</v>
      </c>
      <c r="AP21" s="189">
        <f>(Paca!D21/Paca!D17-1)*100</f>
        <v>-4.1545860402749879</v>
      </c>
      <c r="AQ21" s="190">
        <f>(Paca!E21/Paca!E17-1)*100</f>
        <v>0.8513674938479987</v>
      </c>
      <c r="AR21" s="190">
        <f>(Paca!F21/Paca!F17-1)*100</f>
        <v>-8.6406099542509764</v>
      </c>
      <c r="AS21" s="190">
        <f>(Paca!G21/Paca!G17-1)*100</f>
        <v>32.230089652765884</v>
      </c>
      <c r="AT21" s="190">
        <f>(Paca!H21/Paca!H17-1)*100</f>
        <v>-25.629780812895298</v>
      </c>
      <c r="AU21" s="190">
        <f>(Paca!I21/Paca!I17-1)*100</f>
        <v>-8.3624105042831136</v>
      </c>
      <c r="AV21" s="189">
        <f>(Paca!J21/Paca!J17-1)*100</f>
        <v>-15.158290931573026</v>
      </c>
      <c r="AW21" s="189">
        <f>(Paca!K21/Paca!K17-1)*100</f>
        <v>6.1468460645731415</v>
      </c>
      <c r="AX21" s="190">
        <f>(Paca!L21/Paca!L17-1)*100</f>
        <v>-0.61743550772275224</v>
      </c>
      <c r="AY21" s="190">
        <f>(Paca!M21/Paca!M17-1)*100</f>
        <v>7.0423677316999722E-2</v>
      </c>
      <c r="AZ21" s="190">
        <f>(Paca!N21/Paca!N17-1)*100</f>
        <v>33.716569652473382</v>
      </c>
      <c r="BA21" s="190">
        <f>(Paca!O21/Paca!O17-1)*100</f>
        <v>-10.083465359621101</v>
      </c>
      <c r="BB21" s="190">
        <f>(Paca!P21/Paca!P17-1)*100</f>
        <v>39.604668848617884</v>
      </c>
      <c r="BC21" s="190">
        <f>(Paca!Q21/Paca!Q17-1)*100</f>
        <v>66.913374295835354</v>
      </c>
      <c r="BD21" s="190">
        <f>(Paca!R21/Paca!R17-1)*100</f>
        <v>9.3331737566900053</v>
      </c>
      <c r="BE21" s="190">
        <f>(Paca!S21/Paca!S17-1)*100</f>
        <v>11.402261657172041</v>
      </c>
      <c r="BF21" s="189">
        <f>(Paca!T21/Paca!T17-1)*100</f>
        <v>19.226229654487813</v>
      </c>
      <c r="BG21" s="53">
        <f>Paca!B21-Paca!B17</f>
        <v>-1059.3063507999977</v>
      </c>
      <c r="BH21" s="53">
        <f>Paca!C21-Paca!C17</f>
        <v>105.02198201700001</v>
      </c>
      <c r="BI21" s="53">
        <f>Paca!D21-Paca!D17</f>
        <v>-426.41755575000025</v>
      </c>
      <c r="BJ21" s="122">
        <f>Paca!E21-Paca!E17</f>
        <v>15.650712837000128</v>
      </c>
      <c r="BK21" s="122">
        <f>Paca!F21-Paca!F17</f>
        <v>-111.51915855700008</v>
      </c>
      <c r="BL21" s="122">
        <f>Paca!G21-Paca!G17</f>
        <v>316.95017213200003</v>
      </c>
      <c r="BM21" s="122">
        <f>Paca!H21-Paca!H17</f>
        <v>-197.54522035899993</v>
      </c>
      <c r="BN21" s="122">
        <f>Paca!I21-Paca!I17</f>
        <v>-449.9540618029996</v>
      </c>
      <c r="BO21" s="53">
        <f>Paca!J21-Paca!J17</f>
        <v>-1558.6366318540004</v>
      </c>
      <c r="BP21" s="53">
        <f>Paca!K21-Paca!K17</f>
        <v>662.25168616500014</v>
      </c>
      <c r="BQ21" s="122">
        <f>Paca!L21-Paca!L17</f>
        <v>-20.499017891000221</v>
      </c>
      <c r="BR21" s="122">
        <f>Paca!M21-Paca!M17</f>
        <v>2.1777393430002121</v>
      </c>
      <c r="BS21" s="122">
        <f>Paca!N21-Paca!N17</f>
        <v>129.01058538499996</v>
      </c>
      <c r="BT21" s="122">
        <f>Paca!O21-Paca!O17</f>
        <v>-49.806059020999953</v>
      </c>
      <c r="BU21" s="122">
        <f>Paca!P21-Paca!P17</f>
        <v>172.04372149700004</v>
      </c>
      <c r="BV21" s="122">
        <f>Paca!Q21-Paca!Q17</f>
        <v>160.044103761</v>
      </c>
      <c r="BW21" s="122">
        <f>Paca!R21-Paca!R17</f>
        <v>231.28549904800002</v>
      </c>
      <c r="BX21" s="122">
        <f>Paca!S21-Paca!S17</f>
        <v>37.995114043000001</v>
      </c>
      <c r="BY21" s="53">
        <f>Paca!T21-Paca!T17</f>
        <v>158.47416862199998</v>
      </c>
    </row>
    <row r="22" spans="1:77" s="105" customFormat="1" x14ac:dyDescent="0.25">
      <c r="A22" s="98" t="str">
        <f>Paca!A22</f>
        <v>T4 2002</v>
      </c>
      <c r="B22" s="143">
        <f>(Paca!B22/Paca!B21-1)*100</f>
        <v>2.7511498746185525</v>
      </c>
      <c r="C22" s="184">
        <f>(Paca!C22/Paca!C21-1)*100</f>
        <v>-29.675139343090031</v>
      </c>
      <c r="D22" s="184">
        <f>(Paca!D22/Paca!D21-1)*100</f>
        <v>1.6660877739064217</v>
      </c>
      <c r="E22" s="185">
        <f>(Paca!E22/Paca!E21-1)*100</f>
        <v>7.8137118868587097</v>
      </c>
      <c r="F22" s="186">
        <f>(Paca!F22/Paca!F21-1)*100</f>
        <v>16.50187539904482</v>
      </c>
      <c r="G22" s="186">
        <f>(Paca!G22/Paca!G21-1)*100</f>
        <v>-20.479956070897622</v>
      </c>
      <c r="H22" s="186">
        <f>(Paca!H22/Paca!H21-1)*100</f>
        <v>-3.0917374849927293</v>
      </c>
      <c r="I22" s="187">
        <f>(Paca!I22/Paca!I21-1)*100</f>
        <v>2.2003419546917202</v>
      </c>
      <c r="J22" s="184">
        <f>(Paca!J22/Paca!J21-1)*100</f>
        <v>10.048530725061644</v>
      </c>
      <c r="K22" s="184">
        <f>(Paca!K22/Paca!K21-1)*100</f>
        <v>-0.99073507723370646</v>
      </c>
      <c r="L22" s="185">
        <f>(Paca!L22/Paca!L21-1)*100</f>
        <v>3.9686553298601046</v>
      </c>
      <c r="M22" s="186">
        <f>(Paca!M22/Paca!M21-1)*100</f>
        <v>1.9644031419816743</v>
      </c>
      <c r="N22" s="186">
        <f>(Paca!N22/Paca!N21-1)*100</f>
        <v>5.9383227578404751</v>
      </c>
      <c r="O22" s="186">
        <f>(Paca!O22/Paca!O21-1)*100</f>
        <v>2.4266296020568179</v>
      </c>
      <c r="P22" s="186">
        <f>(Paca!P22/Paca!P21-1)*100</f>
        <v>-22.152810166552218</v>
      </c>
      <c r="Q22" s="186">
        <f>(Paca!Q22/Paca!Q21-1)*100</f>
        <v>-34.417144136310341</v>
      </c>
      <c r="R22" s="186">
        <f>(Paca!R22/Paca!R21-1)*100</f>
        <v>-1.7497475370752302</v>
      </c>
      <c r="S22" s="151">
        <f>(Paca!S22/Paca!S21-1)*100</f>
        <v>-7.2849882487312723</v>
      </c>
      <c r="T22" s="188">
        <f>(Paca!T22/Paca!T21-1)*100</f>
        <v>-0.22850337338071736</v>
      </c>
      <c r="U22" s="100">
        <f>Paca!B22-Paca!B21</f>
        <v>858.46961941199334</v>
      </c>
      <c r="V22" s="100">
        <f>Paca!C22-Paca!C21</f>
        <v>-66.492852262000014</v>
      </c>
      <c r="W22" s="100">
        <f>Paca!D22-Paca!D21</f>
        <v>163.89908680899862</v>
      </c>
      <c r="X22" s="120">
        <f>Paca!E22-Paca!E21</f>
        <v>144.86258930700001</v>
      </c>
      <c r="Y22" s="120">
        <f>Paca!F22-Paca!F21</f>
        <v>194.57703342600007</v>
      </c>
      <c r="Z22" s="120">
        <f>Paca!G22-Paca!G21</f>
        <v>-266.31080755200014</v>
      </c>
      <c r="AA22" s="120">
        <f>Paca!H22-Paca!H21</f>
        <v>-17.722431531000097</v>
      </c>
      <c r="AB22" s="120">
        <f>Paca!I22-Paca!I21</f>
        <v>108.49270315899957</v>
      </c>
      <c r="AC22" s="100">
        <f>Paca!J22-Paca!J21</f>
        <v>876.61039052600063</v>
      </c>
      <c r="AD22" s="100">
        <f>Paca!K22-Paca!K21</f>
        <v>-113.3014243630023</v>
      </c>
      <c r="AE22" s="120">
        <f>Paca!L22-Paca!L21</f>
        <v>130.94684380300032</v>
      </c>
      <c r="AF22" s="120">
        <f>Paca!M22-Paca!M21</f>
        <v>60.788798118000159</v>
      </c>
      <c r="AG22" s="120">
        <f>Paca!N22-Paca!N21</f>
        <v>30.383023416000071</v>
      </c>
      <c r="AH22" s="120">
        <f>Paca!O22-Paca!O21</f>
        <v>10.777435201000003</v>
      </c>
      <c r="AI22" s="120">
        <f>Paca!P22-Paca!P21</f>
        <v>-134.34490812300004</v>
      </c>
      <c r="AJ22" s="120">
        <f>Paca!Q22-Paca!Q21</f>
        <v>-137.401892756</v>
      </c>
      <c r="AK22" s="120">
        <f>Paca!R22-Paca!R21</f>
        <v>-47.407428570999855</v>
      </c>
      <c r="AL22" s="120">
        <f>Paca!S22-Paca!S21</f>
        <v>-27.043295451000006</v>
      </c>
      <c r="AM22" s="100">
        <f>Paca!T22-Paca!T21</f>
        <v>-2.2455812980000474</v>
      </c>
      <c r="AN22" s="184">
        <f>(Paca!B22/Paca!B18-1)*100</f>
        <v>2.3388107657884127</v>
      </c>
      <c r="AO22" s="184">
        <f>(Paca!C22/Paca!C18-1)*100</f>
        <v>-5.7191753570768444</v>
      </c>
      <c r="AP22" s="184">
        <f>(Paca!D22/Paca!D18-1)*100</f>
        <v>6.6272331386917349</v>
      </c>
      <c r="AQ22" s="191">
        <f>(Paca!E22/Paca!E18-1)*100</f>
        <v>3.5113751954034989</v>
      </c>
      <c r="AR22" s="191">
        <f>(Paca!F22/Paca!F18-1)*100</f>
        <v>10.598045817633128</v>
      </c>
      <c r="AS22" s="191">
        <f>(Paca!G22/Paca!G18-1)*100</f>
        <v>13.052866405400643</v>
      </c>
      <c r="AT22" s="191">
        <f>(Paca!H22/Paca!H18-1)*100</f>
        <v>-18.696882767343158</v>
      </c>
      <c r="AU22" s="191">
        <f>(Paca!I22/Paca!I18-1)*100</f>
        <v>9.3416828789770321</v>
      </c>
      <c r="AV22" s="184">
        <f>(Paca!J22/Paca!J18-1)*100</f>
        <v>5.4556679665835439</v>
      </c>
      <c r="AW22" s="184">
        <f>(Paca!K22/Paca!K18-1)*100</f>
        <v>-3.8747679282691516</v>
      </c>
      <c r="AX22" s="191">
        <f>(Paca!L22/Paca!L18-1)*100</f>
        <v>6.5968500336188285</v>
      </c>
      <c r="AY22" s="191">
        <f>(Paca!M22/Paca!M18-1)*100</f>
        <v>-5.0308540021709147</v>
      </c>
      <c r="AZ22" s="191">
        <f>(Paca!N22/Paca!N18-1)*100</f>
        <v>27.165449981276481</v>
      </c>
      <c r="BA22" s="191">
        <f>(Paca!O22/Paca!O18-1)*100</f>
        <v>-14.119646983476175</v>
      </c>
      <c r="BB22" s="191">
        <f>(Paca!P22/Paca!P18-1)*100</f>
        <v>-54.502096154403176</v>
      </c>
      <c r="BC22" s="191">
        <f>(Paca!Q22/Paca!Q18-1)*100</f>
        <v>-2.214265320982256</v>
      </c>
      <c r="BD22" s="191">
        <f>(Paca!R22/Paca!R18-1)*100</f>
        <v>2.1132909389312005</v>
      </c>
      <c r="BE22" s="191">
        <f>(Paca!S22/Paca!S18-1)*100</f>
        <v>-7.0726972576732212</v>
      </c>
      <c r="BF22" s="184">
        <f>(Paca!T22/Paca!T18-1)*100</f>
        <v>8.9373163300657588</v>
      </c>
      <c r="BG22" s="100">
        <f>Paca!B22-Paca!B18</f>
        <v>732.7436935989972</v>
      </c>
      <c r="BH22" s="100">
        <f>Paca!C22-Paca!C18</f>
        <v>-9.5587502909999955</v>
      </c>
      <c r="BI22" s="100">
        <f>Paca!D22-Paca!D18</f>
        <v>621.61126618599883</v>
      </c>
      <c r="BJ22" s="120">
        <f>Paca!E22-Paca!E18</f>
        <v>67.805044770999984</v>
      </c>
      <c r="BK22" s="120">
        <f>Paca!F22-Paca!F18</f>
        <v>131.63443995000011</v>
      </c>
      <c r="BL22" s="120">
        <f>Paca!G22-Paca!G18</f>
        <v>119.38800552499993</v>
      </c>
      <c r="BM22" s="120">
        <f>Paca!H22-Paca!H18</f>
        <v>-127.74488232300007</v>
      </c>
      <c r="BN22" s="120">
        <f>Paca!I22-Paca!I18</f>
        <v>430.52865826299967</v>
      </c>
      <c r="BO22" s="100">
        <f>Paca!J22-Paca!J18</f>
        <v>496.66814019200137</v>
      </c>
      <c r="BP22" s="100">
        <f>Paca!K22-Paca!K18</f>
        <v>-456.41715683800248</v>
      </c>
      <c r="BQ22" s="120">
        <f>Paca!L22-Paca!L18</f>
        <v>212.2982036100002</v>
      </c>
      <c r="BR22" s="120">
        <f>Paca!M22-Paca!M18</f>
        <v>-167.14781338199964</v>
      </c>
      <c r="BS22" s="120">
        <f>Paca!N22-Paca!N18</f>
        <v>115.78920004100007</v>
      </c>
      <c r="BT22" s="120">
        <f>Paca!O22-Paca!O18</f>
        <v>-74.791945309000027</v>
      </c>
      <c r="BU22" s="120">
        <f>Paca!P22-Paca!P18</f>
        <v>-565.53194473999997</v>
      </c>
      <c r="BV22" s="120">
        <f>Paca!Q22-Paca!Q18</f>
        <v>-5.9287394450000193</v>
      </c>
      <c r="BW22" s="120">
        <f>Paca!R22-Paca!R18</f>
        <v>55.091132657999879</v>
      </c>
      <c r="BX22" s="120">
        <f>Paca!S22-Paca!S18</f>
        <v>-26.19525027100002</v>
      </c>
      <c r="BY22" s="100">
        <f>Paca!T22-Paca!T18</f>
        <v>80.440194349999956</v>
      </c>
    </row>
    <row r="23" spans="1:77" s="29" customFormat="1" x14ac:dyDescent="0.25">
      <c r="A23" s="37" t="str">
        <f>Paca!A23</f>
        <v>T1 2003</v>
      </c>
      <c r="B23" s="144">
        <f>(Paca!B23/Paca!B22-1)*100</f>
        <v>-1.1289882699389797</v>
      </c>
      <c r="C23" s="179">
        <f>(Paca!C23/Paca!C22-1)*100</f>
        <v>53.266040339814126</v>
      </c>
      <c r="D23" s="179">
        <f>(Paca!D23/Paca!D22-1)*100</f>
        <v>0.46603010540589018</v>
      </c>
      <c r="E23" s="180">
        <f>(Paca!E23/Paca!E22-1)*100</f>
        <v>-2.1740075947903836</v>
      </c>
      <c r="F23" s="181">
        <f>(Paca!F23/Paca!F22-1)*100</f>
        <v>6.0915127053837503</v>
      </c>
      <c r="G23" s="181">
        <f>(Paca!G23/Paca!G22-1)*100</f>
        <v>-0.69765381019089023</v>
      </c>
      <c r="H23" s="181">
        <f>(Paca!H23/Paca!H22-1)*100</f>
        <v>-1.043583327316111</v>
      </c>
      <c r="I23" s="182">
        <f>(Paca!I23/Paca!I22-1)*100</f>
        <v>0.38488955556812421</v>
      </c>
      <c r="J23" s="179">
        <f>(Paca!J23/Paca!J22-1)*100</f>
        <v>-3.4480903083899284</v>
      </c>
      <c r="K23" s="179">
        <f>(Paca!K23/Paca!K22-1)*100</f>
        <v>-1.6936202390917532</v>
      </c>
      <c r="L23" s="180">
        <f>(Paca!L23/Paca!L22-1)*100</f>
        <v>-1.7163616596685638</v>
      </c>
      <c r="M23" s="181">
        <f>(Paca!M23/Paca!M22-1)*100</f>
        <v>-1.5098073170794479</v>
      </c>
      <c r="N23" s="181">
        <f>(Paca!N23/Paca!N22-1)*100</f>
        <v>3.9665011585661603</v>
      </c>
      <c r="O23" s="181">
        <f>(Paca!O23/Paca!O22-1)*100</f>
        <v>-46.070532595556038</v>
      </c>
      <c r="P23" s="181">
        <f>(Paca!P23/Paca!P22-1)*100</f>
        <v>6.5719685542879436</v>
      </c>
      <c r="Q23" s="181">
        <f>(Paca!Q23/Paca!Q22-1)*100</f>
        <v>1.0853226089454049</v>
      </c>
      <c r="R23" s="181">
        <f>(Paca!R23/Paca!R22-1)*100</f>
        <v>-2.9239255471253722</v>
      </c>
      <c r="S23" s="152">
        <f>(Paca!S23/Paca!S22-1)*100</f>
        <v>42.652338160753978</v>
      </c>
      <c r="T23" s="183">
        <f>(Paca!T23/Paca!T22-1)*100</f>
        <v>3.0871745347549329</v>
      </c>
      <c r="U23" s="52">
        <f>Paca!B23-Paca!B22</f>
        <v>-361.98185449599259</v>
      </c>
      <c r="V23" s="52">
        <f>Paca!C23-Paca!C22</f>
        <v>83.934689813999995</v>
      </c>
      <c r="W23" s="52">
        <f>Paca!D23-Paca!D22</f>
        <v>46.608887935000894</v>
      </c>
      <c r="X23" s="121">
        <f>Paca!E23-Paca!E22</f>
        <v>-43.454414784000164</v>
      </c>
      <c r="Y23" s="121">
        <f>Paca!F23-Paca!F22</f>
        <v>83.678973703000111</v>
      </c>
      <c r="Z23" s="121">
        <f>Paca!G23-Paca!G22</f>
        <v>-7.2140035639999951</v>
      </c>
      <c r="AA23" s="121">
        <f>Paca!H23-Paca!H22</f>
        <v>-5.797071204999952</v>
      </c>
      <c r="AB23" s="121">
        <f>Paca!I23-Paca!I22</f>
        <v>19.395403784999871</v>
      </c>
      <c r="AC23" s="52">
        <f>Paca!J23-Paca!J22</f>
        <v>-331.02967658899979</v>
      </c>
      <c r="AD23" s="52">
        <f>Paca!K23-Paca!K22</f>
        <v>-191.76515735899739</v>
      </c>
      <c r="AE23" s="121">
        <f>Paca!L23-Paca!L22</f>
        <v>-58.87933332700004</v>
      </c>
      <c r="AF23" s="121">
        <f>Paca!M23-Paca!M22</f>
        <v>-47.639044688000013</v>
      </c>
      <c r="AG23" s="121">
        <f>Paca!N23-Paca!N22</f>
        <v>21.499475650999898</v>
      </c>
      <c r="AH23" s="121">
        <f>Paca!O23-Paca!O22</f>
        <v>-209.57913539300003</v>
      </c>
      <c r="AI23" s="121">
        <f>Paca!P23-Paca!P22</f>
        <v>31.026358140000013</v>
      </c>
      <c r="AJ23" s="121">
        <f>Paca!Q23-Paca!Q22</f>
        <v>2.8416269260000036</v>
      </c>
      <c r="AK23" s="121">
        <f>Paca!R23-Paca!R22</f>
        <v>-77.834294512999804</v>
      </c>
      <c r="AL23" s="121">
        <f>Paca!S23-Paca!S22</f>
        <v>146.799189845</v>
      </c>
      <c r="AM23" s="52">
        <f>Paca!T23-Paca!T22</f>
        <v>30.269401703000085</v>
      </c>
      <c r="AN23" s="189">
        <f>(Paca!B23/Paca!B19-1)*100</f>
        <v>-2.2309486819448443</v>
      </c>
      <c r="AO23" s="189">
        <f>(Paca!C23/Paca!C19-1)*100</f>
        <v>69.693945121893393</v>
      </c>
      <c r="AP23" s="189">
        <f>(Paca!D23/Paca!D19-1)*100</f>
        <v>-2.5580053322384444</v>
      </c>
      <c r="AQ23" s="190">
        <f>(Paca!E23/Paca!E19-1)*100</f>
        <v>0.73110613983222716</v>
      </c>
      <c r="AR23" s="190">
        <f>(Paca!F23/Paca!F19-1)*100</f>
        <v>5.3878723418574914</v>
      </c>
      <c r="AS23" s="190">
        <f>(Paca!G23/Paca!G19-1)*100</f>
        <v>1.0141580605337985</v>
      </c>
      <c r="AT23" s="190">
        <f>(Paca!H23/Paca!H19-1)*100</f>
        <v>-23.471604357604491</v>
      </c>
      <c r="AU23" s="190">
        <f>(Paca!I23/Paca!I19-1)*100</f>
        <v>-3.6968008731543267</v>
      </c>
      <c r="AV23" s="189">
        <f>(Paca!J23/Paca!J19-1)*100</f>
        <v>-3.8424496002025577</v>
      </c>
      <c r="AW23" s="189">
        <f>(Paca!K23/Paca!K19-1)*100</f>
        <v>-2.7328964779480991</v>
      </c>
      <c r="AX23" s="190">
        <f>(Paca!L23/Paca!L19-1)*100</f>
        <v>-1.1496023470684347</v>
      </c>
      <c r="AY23" s="190">
        <f>(Paca!M23/Paca!M19-1)*100</f>
        <v>-8.8664366516679856</v>
      </c>
      <c r="AZ23" s="190">
        <f>(Paca!N23/Paca!N19-1)*100</f>
        <v>18.987199768575636</v>
      </c>
      <c r="BA23" s="190">
        <f>(Paca!O23/Paca!O19-1)*100</f>
        <v>-32.540045509499848</v>
      </c>
      <c r="BB23" s="190">
        <f>(Paca!P23/Paca!P19-1)*100</f>
        <v>20.59551839076077</v>
      </c>
      <c r="BC23" s="190">
        <f>(Paca!Q23/Paca!Q19-1)*100</f>
        <v>0.70435724551867196</v>
      </c>
      <c r="BD23" s="190">
        <f>(Paca!R23/Paca!R19-1)*100</f>
        <v>-6.9444888180743352</v>
      </c>
      <c r="BE23" s="190">
        <f>(Paca!S23/Paca!S19-1)*100</f>
        <v>49.378455434615411</v>
      </c>
      <c r="BF23" s="189">
        <f>(Paca!T23/Paca!T19-1)*100</f>
        <v>14.031343623549741</v>
      </c>
      <c r="BG23" s="53">
        <f>Paca!B23-Paca!B19</f>
        <v>-723.36006468799314</v>
      </c>
      <c r="BH23" s="53">
        <f>Paca!C23-Paca!C19</f>
        <v>99.189503460999987</v>
      </c>
      <c r="BI23" s="53">
        <f>Paca!D23-Paca!D19</f>
        <v>-263.77236275699943</v>
      </c>
      <c r="BJ23" s="122">
        <f>Paca!E23-Paca!E19</f>
        <v>14.192010996999898</v>
      </c>
      <c r="BK23" s="122">
        <f>Paca!F23-Paca!F19</f>
        <v>74.507242923000149</v>
      </c>
      <c r="BL23" s="122">
        <f>Paca!G23-Paca!G19</f>
        <v>10.309065287999942</v>
      </c>
      <c r="BM23" s="122">
        <f>Paca!H23-Paca!H19</f>
        <v>-168.59536488499998</v>
      </c>
      <c r="BN23" s="122">
        <f>Paca!I23-Paca!I19</f>
        <v>-194.18531708000046</v>
      </c>
      <c r="BO23" s="53">
        <f>Paca!J23-Paca!J19</f>
        <v>-370.40253859499899</v>
      </c>
      <c r="BP23" s="53">
        <f>Paca!K23-Paca!K19</f>
        <v>-312.74657825499889</v>
      </c>
      <c r="BQ23" s="122">
        <f>Paca!L23-Paca!L19</f>
        <v>-39.210693685000024</v>
      </c>
      <c r="BR23" s="122">
        <f>Paca!M23-Paca!M19</f>
        <v>-302.3467252559999</v>
      </c>
      <c r="BS23" s="122">
        <f>Paca!N23-Paca!N19</f>
        <v>89.923745327999939</v>
      </c>
      <c r="BT23" s="122">
        <f>Paca!O23-Paca!O19</f>
        <v>-118.337681135</v>
      </c>
      <c r="BU23" s="122">
        <f>Paca!P23-Paca!P19</f>
        <v>85.925065415999995</v>
      </c>
      <c r="BV23" s="122">
        <f>Paca!Q23-Paca!Q19</f>
        <v>1.851147544000014</v>
      </c>
      <c r="BW23" s="122">
        <f>Paca!R23-Paca!R19</f>
        <v>-192.84797075400002</v>
      </c>
      <c r="BX23" s="122">
        <f>Paca!S23-Paca!S19</f>
        <v>162.29653428699999</v>
      </c>
      <c r="BY23" s="53">
        <f>Paca!T23-Paca!T19</f>
        <v>124.371911458</v>
      </c>
    </row>
    <row r="24" spans="1:77" s="29" customFormat="1" x14ac:dyDescent="0.25">
      <c r="A24" s="37" t="str">
        <f>Paca!A24</f>
        <v>T2 2003</v>
      </c>
      <c r="B24" s="144">
        <f>(Paca!B24/Paca!B23-1)*100</f>
        <v>5.287509170490301</v>
      </c>
      <c r="C24" s="179">
        <f>(Paca!C24/Paca!C23-1)*100</f>
        <v>0.42269052836028109</v>
      </c>
      <c r="D24" s="179">
        <f>(Paca!D24/Paca!D23-1)*100</f>
        <v>-5.0888297366658009E-3</v>
      </c>
      <c r="E24" s="180">
        <f>(Paca!E24/Paca!E23-1)*100</f>
        <v>-5.3500016940793538</v>
      </c>
      <c r="F24" s="181">
        <f>(Paca!F24/Paca!F23-1)*100</f>
        <v>-1.8414539377082817</v>
      </c>
      <c r="G24" s="181">
        <f>(Paca!G24/Paca!G23-1)*100</f>
        <v>19.37087158329831</v>
      </c>
      <c r="H24" s="181">
        <f>(Paca!H24/Paca!H23-1)*100</f>
        <v>6.9452227255979215</v>
      </c>
      <c r="I24" s="182">
        <f>(Paca!I24/Paca!I23-1)*100</f>
        <v>-2.0983060296714151</v>
      </c>
      <c r="J24" s="179">
        <f>(Paca!J24/Paca!J23-1)*100</f>
        <v>3.8896458416808777</v>
      </c>
      <c r="K24" s="179">
        <f>(Paca!K24/Paca!K23-1)*100</f>
        <v>11.359011526752472</v>
      </c>
      <c r="L24" s="180">
        <f>(Paca!L24/Paca!L23-1)*100</f>
        <v>13.389850081925147</v>
      </c>
      <c r="M24" s="181">
        <f>(Paca!M24/Paca!M23-1)*100</f>
        <v>14.824477691018444</v>
      </c>
      <c r="N24" s="181">
        <f>(Paca!N24/Paca!N23-1)*100</f>
        <v>3.8661328079355739</v>
      </c>
      <c r="O24" s="181">
        <f>(Paca!O24/Paca!O23-1)*100</f>
        <v>23.751621632188936</v>
      </c>
      <c r="P24" s="181">
        <f>(Paca!P24/Paca!P23-1)*100</f>
        <v>2.9359975063967481</v>
      </c>
      <c r="Q24" s="181">
        <f>(Paca!Q24/Paca!Q23-1)*100</f>
        <v>-7.930454709136936</v>
      </c>
      <c r="R24" s="181">
        <f>(Paca!R24/Paca!R23-1)*100</f>
        <v>11.23132957513846</v>
      </c>
      <c r="S24" s="152">
        <f>(Paca!S24/Paca!S23-1)*100</f>
        <v>-2.4125248670957333</v>
      </c>
      <c r="T24" s="183">
        <f>(Paca!T24/Paca!T23-1)*100</f>
        <v>5.0198369190822989</v>
      </c>
      <c r="U24" s="52">
        <f>Paca!B24-Paca!B23</f>
        <v>1676.1677592949927</v>
      </c>
      <c r="V24" s="52">
        <f>Paca!C24-Paca!C23</f>
        <v>1.0208443509999938</v>
      </c>
      <c r="W24" s="52">
        <f>Paca!D24-Paca!D23</f>
        <v>-0.51131899900065036</v>
      </c>
      <c r="X24" s="121">
        <f>Paca!E24-Paca!E23</f>
        <v>-104.6118856569999</v>
      </c>
      <c r="Y24" s="121">
        <f>Paca!F24-Paca!F23</f>
        <v>-26.836921286000234</v>
      </c>
      <c r="Z24" s="121">
        <f>Paca!G24-Paca!G23</f>
        <v>198.90470382000012</v>
      </c>
      <c r="AA24" s="121">
        <f>Paca!H24-Paca!H23</f>
        <v>38.177865271999963</v>
      </c>
      <c r="AB24" s="121">
        <f>Paca!I24-Paca!I23</f>
        <v>-106.14508114799992</v>
      </c>
      <c r="AC24" s="52">
        <f>Paca!J24-Paca!J23</f>
        <v>360.54479138299939</v>
      </c>
      <c r="AD24" s="52">
        <f>Paca!K24-Paca!K23</f>
        <v>1264.375027312999</v>
      </c>
      <c r="AE24" s="121">
        <f>Paca!L24-Paca!L23</f>
        <v>451.45141542800002</v>
      </c>
      <c r="AF24" s="121">
        <f>Paca!M24-Paca!M23</f>
        <v>460.69543204599995</v>
      </c>
      <c r="AG24" s="121">
        <f>Paca!N24-Paca!N23</f>
        <v>21.786651172000006</v>
      </c>
      <c r="AH24" s="121">
        <f>Paca!O24-Paca!O23</f>
        <v>58.269891445000013</v>
      </c>
      <c r="AI24" s="121">
        <f>Paca!P24-Paca!P23</f>
        <v>14.771819588999961</v>
      </c>
      <c r="AJ24" s="121">
        <f>Paca!Q24-Paca!Q23</f>
        <v>-20.98912818300002</v>
      </c>
      <c r="AK24" s="121">
        <f>Paca!R24-Paca!R23</f>
        <v>290.23384880000003</v>
      </c>
      <c r="AL24" s="121">
        <f>Paca!S24-Paca!S23</f>
        <v>-11.844902983999987</v>
      </c>
      <c r="AM24" s="52">
        <f>Paca!T24-Paca!T23</f>
        <v>50.738415246999921</v>
      </c>
      <c r="AN24" s="189">
        <f>(Paca!B24/Paca!B20-1)*100</f>
        <v>2.3908961081838154</v>
      </c>
      <c r="AO24" s="189">
        <f>(Paca!C24/Paca!C20-1)*100</f>
        <v>119.64101041627097</v>
      </c>
      <c r="AP24" s="189">
        <f>(Paca!D24/Paca!D20-1)*100</f>
        <v>-5.2841185878481856</v>
      </c>
      <c r="AQ24" s="190">
        <f>(Paca!E24/Paca!E20-1)*100</f>
        <v>-0.73591613835444214</v>
      </c>
      <c r="AR24" s="190">
        <f>(Paca!F24/Paca!F20-1)*100</f>
        <v>8.7514082389327896</v>
      </c>
      <c r="AS24" s="190">
        <f>(Paca!G24/Paca!G20-1)*100</f>
        <v>-14.528376505993968</v>
      </c>
      <c r="AT24" s="190">
        <f>(Paca!H24/Paca!H20-1)*100</f>
        <v>-11.025789761103667</v>
      </c>
      <c r="AU24" s="190">
        <f>(Paca!I24/Paca!I20-1)*100</f>
        <v>-7.1389117700757172</v>
      </c>
      <c r="AV24" s="189">
        <f>(Paca!J24/Paca!J20-1)*100</f>
        <v>4.7489408822026347</v>
      </c>
      <c r="AW24" s="189">
        <f>(Paca!K24/Paca!K20-1)*100</f>
        <v>5.5287501342987211</v>
      </c>
      <c r="AX24" s="190">
        <f>(Paca!L24/Paca!L20-1)*100</f>
        <v>4.2987302130756744</v>
      </c>
      <c r="AY24" s="190">
        <f>(Paca!M24/Paca!M20-1)*100</f>
        <v>12.122570125862264</v>
      </c>
      <c r="AZ24" s="190">
        <f>(Paca!N24/Paca!N20-1)*100</f>
        <v>30.248650275498477</v>
      </c>
      <c r="BA24" s="190">
        <f>(Paca!O24/Paca!O20-1)*100</f>
        <v>-24.476058037782177</v>
      </c>
      <c r="BB24" s="190">
        <f>(Paca!P24/Paca!P20-1)*100</f>
        <v>2.2266715610659293</v>
      </c>
      <c r="BC24" s="190">
        <f>(Paca!Q24/Paca!Q20-1)*100</f>
        <v>-12.771665362366647</v>
      </c>
      <c r="BD24" s="190">
        <f>(Paca!R24/Paca!R20-1)*100</f>
        <v>-1.2800215709895202</v>
      </c>
      <c r="BE24" s="190">
        <f>(Paca!S24/Paca!S20-1)*100</f>
        <v>37.29740015090988</v>
      </c>
      <c r="BF24" s="189">
        <f>(Paca!T24/Paca!T20-1)*100</f>
        <v>12.961629748474923</v>
      </c>
      <c r="BG24" s="53">
        <f>Paca!B24-Paca!B20</f>
        <v>779.36798527899373</v>
      </c>
      <c r="BH24" s="53">
        <f>Paca!C24-Paca!C20</f>
        <v>132.10994314999999</v>
      </c>
      <c r="BI24" s="53">
        <f>Paca!D24-Paca!D20</f>
        <v>-560.53361101800147</v>
      </c>
      <c r="BJ24" s="122">
        <f>Paca!E24-Paca!E20</f>
        <v>-13.720941404000087</v>
      </c>
      <c r="BK24" s="122">
        <f>Paca!F24-Paca!F20</f>
        <v>115.11793842799989</v>
      </c>
      <c r="BL24" s="122">
        <f>Paca!G24-Paca!G20</f>
        <v>-208.34802569299995</v>
      </c>
      <c r="BM24" s="122">
        <f>Paca!H24-Paca!H20</f>
        <v>-72.850480068000024</v>
      </c>
      <c r="BN24" s="122">
        <f>Paca!I24-Paca!I20</f>
        <v>-380.73210228100015</v>
      </c>
      <c r="BO24" s="53">
        <f>Paca!J24-Paca!J20</f>
        <v>436.58474279700022</v>
      </c>
      <c r="BP24" s="53">
        <f>Paca!K24-Paca!K20</f>
        <v>649.4069093850012</v>
      </c>
      <c r="BQ24" s="122">
        <f>Paca!L24-Paca!L20</f>
        <v>157.56895480699995</v>
      </c>
      <c r="BR24" s="122">
        <f>Paca!M24-Paca!M20</f>
        <v>385.8074810170001</v>
      </c>
      <c r="BS24" s="122">
        <f>Paca!N24-Paca!N20</f>
        <v>135.93160429399995</v>
      </c>
      <c r="BT24" s="122">
        <f>Paca!O24-Paca!O20</f>
        <v>-98.391745662000005</v>
      </c>
      <c r="BU24" s="122">
        <f>Paca!P24-Paca!P20</f>
        <v>11.280738492999944</v>
      </c>
      <c r="BV24" s="122">
        <f>Paca!Q24-Paca!Q20</f>
        <v>-35.678144387000003</v>
      </c>
      <c r="BW24" s="122">
        <f>Paca!R24-Paca!R20</f>
        <v>-37.269730703999812</v>
      </c>
      <c r="BX24" s="122">
        <f>Paca!S24-Paca!S20</f>
        <v>130.15775152700002</v>
      </c>
      <c r="BY24" s="53">
        <f>Paca!T24-Paca!T20</f>
        <v>121.80000096499998</v>
      </c>
    </row>
    <row r="25" spans="1:77" s="29" customFormat="1" x14ac:dyDescent="0.25">
      <c r="A25" s="37" t="str">
        <f>Paca!A25</f>
        <v>T3 2003</v>
      </c>
      <c r="B25" s="144">
        <f>(Paca!B25/Paca!B24-1)*100</f>
        <v>0.99908846836729293</v>
      </c>
      <c r="C25" s="179">
        <f>(Paca!C25/Paca!C24-1)*100</f>
        <v>-46.628997387058511</v>
      </c>
      <c r="D25" s="179">
        <f>(Paca!D25/Paca!D24-1)*100</f>
        <v>3.522575439490061</v>
      </c>
      <c r="E25" s="180">
        <f>(Paca!E25/Paca!E24-1)*100</f>
        <v>5.8730329168959594</v>
      </c>
      <c r="F25" s="181">
        <f>(Paca!F25/Paca!F24-1)*100</f>
        <v>5.6296504607535436</v>
      </c>
      <c r="G25" s="181">
        <f>(Paca!G25/Paca!G24-1)*100</f>
        <v>1.4038464164064957</v>
      </c>
      <c r="H25" s="181">
        <f>(Paca!H25/Paca!H24-1)*100</f>
        <v>-11.954297739211849</v>
      </c>
      <c r="I25" s="182">
        <f>(Paca!I25/Paca!I24-1)*100</f>
        <v>4.3971157547719519</v>
      </c>
      <c r="J25" s="179">
        <f>(Paca!J25/Paca!J24-1)*100</f>
        <v>5.6073033640859915</v>
      </c>
      <c r="K25" s="179">
        <f>(Paca!K25/Paca!K24-1)*100</f>
        <v>-3.9912211037453571</v>
      </c>
      <c r="L25" s="180">
        <f>(Paca!L25/Paca!L24-1)*100</f>
        <v>-9.9684150025865179</v>
      </c>
      <c r="M25" s="181">
        <f>(Paca!M25/Paca!M24-1)*100</f>
        <v>2.9812339944111033</v>
      </c>
      <c r="N25" s="181">
        <f>(Paca!N25/Paca!N24-1)*100</f>
        <v>-0.65252341144756976</v>
      </c>
      <c r="O25" s="181">
        <f>(Paca!O25/Paca!O24-1)*100</f>
        <v>27.328330388967871</v>
      </c>
      <c r="P25" s="181">
        <f>(Paca!P25/Paca!P24-1)*100</f>
        <v>8.5988732318647685</v>
      </c>
      <c r="Q25" s="181">
        <f>(Paca!Q25/Paca!Q24-1)*100</f>
        <v>-21.1356911454182</v>
      </c>
      <c r="R25" s="181">
        <f>(Paca!R25/Paca!R24-1)*100</f>
        <v>-9.7597744330556573</v>
      </c>
      <c r="S25" s="152">
        <f>(Paca!S25/Paca!S24-1)*100</f>
        <v>-2.4335386299655926</v>
      </c>
      <c r="T25" s="183">
        <f>(Paca!T25/Paca!T24-1)*100</f>
        <v>4.4632994098253498</v>
      </c>
      <c r="U25" s="52">
        <f>Paca!B25-Paca!B24</f>
        <v>333.46261154400418</v>
      </c>
      <c r="V25" s="52">
        <f>Paca!C25-Paca!C24</f>
        <v>-113.09019263299999</v>
      </c>
      <c r="W25" s="52">
        <f>Paca!D25-Paca!D24</f>
        <v>353.92579097200178</v>
      </c>
      <c r="X25" s="121">
        <f>Paca!E25-Paca!E24</f>
        <v>108.69514754200009</v>
      </c>
      <c r="Y25" s="121">
        <f>Paca!F25-Paca!F24</f>
        <v>80.534391250999988</v>
      </c>
      <c r="Z25" s="121">
        <f>Paca!G25-Paca!G24</f>
        <v>17.207344525999815</v>
      </c>
      <c r="AA25" s="121">
        <f>Paca!H25-Paca!H24</f>
        <v>-70.276628960999915</v>
      </c>
      <c r="AB25" s="121">
        <f>Paca!I25-Paca!I24</f>
        <v>217.76553661400067</v>
      </c>
      <c r="AC25" s="52">
        <f>Paca!J25-Paca!J24</f>
        <v>539.97727700500036</v>
      </c>
      <c r="AD25" s="52">
        <f>Paca!K25-Paca!K24</f>
        <v>-494.72803770700011</v>
      </c>
      <c r="AE25" s="121">
        <f>Paca!L25-Paca!L24</f>
        <v>-381.0970576550003</v>
      </c>
      <c r="AF25" s="121">
        <f>Paca!M25-Paca!M24</f>
        <v>106.38124008599971</v>
      </c>
      <c r="AG25" s="121">
        <f>Paca!N25-Paca!N24</f>
        <v>-3.8192999869999085</v>
      </c>
      <c r="AH25" s="121">
        <f>Paca!O25-Paca!O24</f>
        <v>82.968825225999979</v>
      </c>
      <c r="AI25" s="121">
        <f>Paca!P25-Paca!P24</f>
        <v>44.533531542999981</v>
      </c>
      <c r="AJ25" s="121">
        <f>Paca!Q25-Paca!Q24</f>
        <v>-51.50255361699999</v>
      </c>
      <c r="AK25" s="121">
        <f>Paca!R25-Paca!R24</f>
        <v>-280.53289820800001</v>
      </c>
      <c r="AL25" s="121">
        <f>Paca!S25-Paca!S24</f>
        <v>-11.659825095000031</v>
      </c>
      <c r="AM25" s="52">
        <f>Paca!T25-Paca!T24</f>
        <v>47.377773907000119</v>
      </c>
      <c r="AN25" s="189">
        <f>(Paca!B25/Paca!B21-1)*100</f>
        <v>8.0313926539230973</v>
      </c>
      <c r="AO25" s="189">
        <f>(Paca!C25/Paca!C21-1)*100</f>
        <v>-42.231374818121445</v>
      </c>
      <c r="AP25" s="189">
        <f>(Paca!D25/Paca!D21-1)*100</f>
        <v>5.7324559410236509</v>
      </c>
      <c r="AQ25" s="190">
        <f>(Paca!E25/Paca!E21-1)*100</f>
        <v>5.6900797822696303</v>
      </c>
      <c r="AR25" s="190">
        <f>(Paca!F25/Paca!F21-1)*100</f>
        <v>28.152628400351041</v>
      </c>
      <c r="AS25" s="190">
        <f>(Paca!G25/Paca!G21-1)*100</f>
        <v>-4.4151826591148797</v>
      </c>
      <c r="AT25" s="190">
        <f>(Paca!H25/Paca!H21-1)*100</f>
        <v>-9.7027926927350521</v>
      </c>
      <c r="AU25" s="190">
        <f>(Paca!I25/Paca!I21-1)*100</f>
        <v>4.8574763374296781</v>
      </c>
      <c r="AV25" s="189">
        <f>(Paca!J25/Paca!J21-1)*100</f>
        <v>16.576586813065951</v>
      </c>
      <c r="AW25" s="189">
        <f>(Paca!K25/Paca!K21-1)*100</f>
        <v>4.062403529999381</v>
      </c>
      <c r="AX25" s="190">
        <f>(Paca!L25/Paca!L21-1)*100</f>
        <v>4.3164332190042121</v>
      </c>
      <c r="AY25" s="190">
        <f>(Paca!M25/Paca!M21-1)*100</f>
        <v>18.750142274934657</v>
      </c>
      <c r="AZ25" s="190">
        <f>(Paca!N25/Paca!N21-1)*100</f>
        <v>13.652063183572661</v>
      </c>
      <c r="BA25" s="190">
        <f>(Paca!O25/Paca!O21-1)*100</f>
        <v>-12.960786791073142</v>
      </c>
      <c r="BB25" s="190">
        <f>(Paca!P25/Paca!P21-1)*100</f>
        <v>-7.2575585676551206</v>
      </c>
      <c r="BC25" s="190">
        <f>(Paca!Q25/Paca!Q21-1)*100</f>
        <v>-51.86345386042224</v>
      </c>
      <c r="BD25" s="190">
        <f>(Paca!R25/Paca!R21-1)*100</f>
        <v>-4.2644620936752471</v>
      </c>
      <c r="BE25" s="190">
        <f>(Paca!S25/Paca!S21-1)*100</f>
        <v>25.928371666165617</v>
      </c>
      <c r="BF25" s="189">
        <f>(Paca!T25/Paca!T21-1)*100</f>
        <v>12.835615316255943</v>
      </c>
      <c r="BG25" s="53">
        <f>Paca!B25-Paca!B21</f>
        <v>2506.1181357549976</v>
      </c>
      <c r="BH25" s="53">
        <f>Paca!C25-Paca!C21</f>
        <v>-94.627510730000012</v>
      </c>
      <c r="BI25" s="53">
        <f>Paca!D25-Paca!D21</f>
        <v>563.92244671700064</v>
      </c>
      <c r="BJ25" s="122">
        <f>Paca!E25-Paca!E21</f>
        <v>105.49143640800003</v>
      </c>
      <c r="BK25" s="122">
        <f>Paca!F25-Paca!F21</f>
        <v>331.95347709399994</v>
      </c>
      <c r="BL25" s="122">
        <f>Paca!G25-Paca!G21</f>
        <v>-57.412762770000199</v>
      </c>
      <c r="BM25" s="122">
        <f>Paca!H25-Paca!H21</f>
        <v>-55.618266425000002</v>
      </c>
      <c r="BN25" s="122">
        <f>Paca!I25-Paca!I21</f>
        <v>239.5085624100002</v>
      </c>
      <c r="BO25" s="53">
        <f>Paca!J25-Paca!J21</f>
        <v>1446.1027823250006</v>
      </c>
      <c r="BP25" s="53">
        <f>Paca!K25-Paca!K21</f>
        <v>464.58040788399921</v>
      </c>
      <c r="BQ25" s="122">
        <f>Paca!L25-Paca!L21</f>
        <v>142.421868249</v>
      </c>
      <c r="BR25" s="122">
        <f>Paca!M25-Paca!M21</f>
        <v>580.2264255619998</v>
      </c>
      <c r="BS25" s="122">
        <f>Paca!N25-Paca!N21</f>
        <v>69.849850252000067</v>
      </c>
      <c r="BT25" s="122">
        <f>Paca!O25-Paca!O21</f>
        <v>-57.562983521000035</v>
      </c>
      <c r="BU25" s="122">
        <f>Paca!P25-Paca!P21</f>
        <v>-44.013198851000084</v>
      </c>
      <c r="BV25" s="122">
        <f>Paca!Q25-Paca!Q21</f>
        <v>-207.05194763</v>
      </c>
      <c r="BW25" s="122">
        <f>Paca!R25-Paca!R21</f>
        <v>-115.54077249199963</v>
      </c>
      <c r="BX25" s="122">
        <f>Paca!S25-Paca!S21</f>
        <v>96.251166314999978</v>
      </c>
      <c r="BY25" s="53">
        <f>Paca!T25-Paca!T21</f>
        <v>126.14000955900008</v>
      </c>
    </row>
    <row r="26" spans="1:77" s="105" customFormat="1" x14ac:dyDescent="0.25">
      <c r="A26" s="98" t="str">
        <f>Paca!A26</f>
        <v>T4 2003</v>
      </c>
      <c r="B26" s="143">
        <f>(Paca!B26/Paca!B25-1)*100</f>
        <v>2.5574233174329164</v>
      </c>
      <c r="C26" s="184">
        <f>(Paca!C26/Paca!C25-1)*100</f>
        <v>100.52204624565553</v>
      </c>
      <c r="D26" s="184">
        <f>(Paca!D26/Paca!D25-1)*100</f>
        <v>-1.1178199451188586</v>
      </c>
      <c r="E26" s="185">
        <f>(Paca!E26/Paca!E25-1)*100</f>
        <v>-5.1149585557865311</v>
      </c>
      <c r="F26" s="186">
        <f>(Paca!F26/Paca!F25-1)*100</f>
        <v>-2.7176820906089083</v>
      </c>
      <c r="G26" s="186">
        <f>(Paca!G26/Paca!G25-1)*100</f>
        <v>7.9973326546250556</v>
      </c>
      <c r="H26" s="186">
        <f>(Paca!H26/Paca!H25-1)*100</f>
        <v>-5.5738630008595136</v>
      </c>
      <c r="I26" s="187">
        <f>(Paca!I26/Paca!I25-1)*100</f>
        <v>-0.88057969930558366</v>
      </c>
      <c r="J26" s="184">
        <f>(Paca!J26/Paca!J25-1)*100</f>
        <v>6.4831332235184336</v>
      </c>
      <c r="K26" s="184">
        <f>(Paca!K26/Paca!K25-1)*100</f>
        <v>1.4243633447476478</v>
      </c>
      <c r="L26" s="185">
        <f>(Paca!L26/Paca!L25-1)*100</f>
        <v>0.57927213502675379</v>
      </c>
      <c r="M26" s="186">
        <f>(Paca!M26/Paca!M25-1)*100</f>
        <v>-9.3139266877107154</v>
      </c>
      <c r="N26" s="186">
        <f>(Paca!N26/Paca!N25-1)*100</f>
        <v>1.2627977672838853</v>
      </c>
      <c r="O26" s="186">
        <f>(Paca!O26/Paca!O25-1)*100</f>
        <v>89.906525379681597</v>
      </c>
      <c r="P26" s="186">
        <f>(Paca!P26/Paca!P25-1)*100</f>
        <v>-9.7729401914388507</v>
      </c>
      <c r="Q26" s="186">
        <f>(Paca!Q26/Paca!Q25-1)*100</f>
        <v>42.676936748688291</v>
      </c>
      <c r="R26" s="186">
        <f>(Paca!R26/Paca!R25-1)*100</f>
        <v>5.3689023857045548</v>
      </c>
      <c r="S26" s="151">
        <f>(Paca!S26/Paca!S25-1)*100</f>
        <v>-6.2824428721790282</v>
      </c>
      <c r="T26" s="188">
        <f>(Paca!T26/Paca!T25-1)*100</f>
        <v>1.7518914130149721</v>
      </c>
      <c r="U26" s="100">
        <f>Paca!B26-Paca!B25</f>
        <v>862.111176857994</v>
      </c>
      <c r="V26" s="100">
        <f>Paca!C26-Paca!C25</f>
        <v>130.11745147299999</v>
      </c>
      <c r="W26" s="100">
        <f>Paca!D26-Paca!D25</f>
        <v>-116.26763293400109</v>
      </c>
      <c r="X26" s="120">
        <f>Paca!E26-Paca!E25</f>
        <v>-100.22479923600008</v>
      </c>
      <c r="Y26" s="120">
        <f>Paca!F26-Paca!F25</f>
        <v>-41.066193061999911</v>
      </c>
      <c r="Z26" s="120">
        <f>Paca!G26-Paca!G25</f>
        <v>99.401707926000199</v>
      </c>
      <c r="AA26" s="120">
        <f>Paca!H26-Paca!H25</f>
        <v>-28.850364501000058</v>
      </c>
      <c r="AB26" s="120">
        <f>Paca!I26-Paca!I25</f>
        <v>-45.527984061000097</v>
      </c>
      <c r="AC26" s="100">
        <f>Paca!J26-Paca!J25</f>
        <v>659.32619577399964</v>
      </c>
      <c r="AD26" s="100">
        <f>Paca!K26-Paca!K25</f>
        <v>169.50888665599996</v>
      </c>
      <c r="AE26" s="120">
        <f>Paca!L26-Paca!L25</f>
        <v>19.938249186000121</v>
      </c>
      <c r="AF26" s="120">
        <f>Paca!M26-Paca!M25</f>
        <v>-342.2629510099996</v>
      </c>
      <c r="AG26" s="120">
        <f>Paca!N26-Paca!N25</f>
        <v>7.3430810069999097</v>
      </c>
      <c r="AH26" s="120">
        <f>Paca!O26-Paca!O25</f>
        <v>347.55064556299999</v>
      </c>
      <c r="AI26" s="120">
        <f>Paca!P26-Paca!P25</f>
        <v>-54.966255233999959</v>
      </c>
      <c r="AJ26" s="120">
        <f>Paca!Q26-Paca!Q25</f>
        <v>82.013632864000016</v>
      </c>
      <c r="AK26" s="120">
        <f>Paca!R26-Paca!R25</f>
        <v>139.26106054100001</v>
      </c>
      <c r="AL26" s="120">
        <f>Paca!S26-Paca!S25</f>
        <v>-29.368576260999987</v>
      </c>
      <c r="AM26" s="100">
        <f>Paca!T26-Paca!T25</f>
        <v>19.426275888999953</v>
      </c>
      <c r="AN26" s="184">
        <f>(Paca!B26/Paca!B22-1)*100</f>
        <v>7.8277107506806276</v>
      </c>
      <c r="AO26" s="184">
        <f>(Paca!C26/Paca!C22-1)*100</f>
        <v>64.719600182106944</v>
      </c>
      <c r="AP26" s="184">
        <f>(Paca!D26/Paca!D22-1)*100</f>
        <v>2.837199452937722</v>
      </c>
      <c r="AQ26" s="191">
        <f>(Paca!E26/Paca!E22-1)*100</f>
        <v>-6.9839315901966126</v>
      </c>
      <c r="AR26" s="191">
        <f>(Paca!F26/Paca!F22-1)*100</f>
        <v>7.01102187638456</v>
      </c>
      <c r="AS26" s="191">
        <f>(Paca!G26/Paca!G22-1)*100</f>
        <v>29.815135971236749</v>
      </c>
      <c r="AT26" s="191">
        <f>(Paca!H26/Paca!H22-1)*100</f>
        <v>-12.015588283659673</v>
      </c>
      <c r="AU26" s="191">
        <f>(Paca!I26/Paca!I22-1)*100</f>
        <v>1.6964529665419725</v>
      </c>
      <c r="AV26" s="184">
        <f>(Paca!J26/Paca!J22-1)*100</f>
        <v>12.799690668944287</v>
      </c>
      <c r="AW26" s="184">
        <f>(Paca!K26/Paca!K22-1)*100</f>
        <v>6.600761397305388</v>
      </c>
      <c r="AX26" s="191">
        <f>(Paca!L26/Paca!L22-1)*100</f>
        <v>0.91571244815569219</v>
      </c>
      <c r="AY26" s="191">
        <f>(Paca!M26/Paca!M22-1)*100</f>
        <v>5.6151340698193941</v>
      </c>
      <c r="AZ26" s="191">
        <f>(Paca!N26/Paca!N22-1)*100</f>
        <v>8.6360968381570036</v>
      </c>
      <c r="BA26" s="191">
        <f>(Paca!O26/Paca!O22-1)*100</f>
        <v>61.377120544798849</v>
      </c>
      <c r="BB26" s="191">
        <f>(Paca!P26/Paca!P22-1)*100</f>
        <v>7.4910710047599416</v>
      </c>
      <c r="BC26" s="191">
        <f>(Paca!Q26/Paca!Q22-1)*100</f>
        <v>4.7221085207322711</v>
      </c>
      <c r="BD26" s="191">
        <f>(Paca!R26/Paca!R22-1)*100</f>
        <v>2.6719860318021871</v>
      </c>
      <c r="BE26" s="191">
        <f>(Paca!S26/Paca!S22-1)*100</f>
        <v>27.29005953532495</v>
      </c>
      <c r="BF26" s="184">
        <f>(Paca!T26/Paca!T22-1)*100</f>
        <v>15.075323768543946</v>
      </c>
      <c r="BG26" s="100">
        <f>Paca!B26-Paca!B22</f>
        <v>2509.7596932009983</v>
      </c>
      <c r="BH26" s="100">
        <f>Paca!C26-Paca!C22</f>
        <v>101.98279300499999</v>
      </c>
      <c r="BI26" s="100">
        <f>Paca!D26-Paca!D22</f>
        <v>283.75572697400094</v>
      </c>
      <c r="BJ26" s="120">
        <f>Paca!E26-Paca!E22</f>
        <v>-139.59595213500006</v>
      </c>
      <c r="BK26" s="120">
        <f>Paca!F26-Paca!F22</f>
        <v>96.310250605999954</v>
      </c>
      <c r="BL26" s="120">
        <f>Paca!G26-Paca!G22</f>
        <v>308.29975270800014</v>
      </c>
      <c r="BM26" s="120">
        <f>Paca!H26-Paca!H22</f>
        <v>-66.746199394999962</v>
      </c>
      <c r="BN26" s="120">
        <f>Paca!I26-Paca!I22</f>
        <v>85.487875190000523</v>
      </c>
      <c r="BO26" s="100">
        <f>Paca!J26-Paca!J22</f>
        <v>1228.8185875729996</v>
      </c>
      <c r="BP26" s="100">
        <f>Paca!K26-Paca!K22</f>
        <v>747.39071890300147</v>
      </c>
      <c r="BQ26" s="120">
        <f>Paca!L26-Paca!L22</f>
        <v>31.4132736319998</v>
      </c>
      <c r="BR26" s="120">
        <f>Paca!M26-Paca!M22</f>
        <v>177.17467643400005</v>
      </c>
      <c r="BS26" s="120">
        <f>Paca!N26-Paca!N22</f>
        <v>46.809907842999905</v>
      </c>
      <c r="BT26" s="120">
        <f>Paca!O26-Paca!O22</f>
        <v>279.21022684099995</v>
      </c>
      <c r="BU26" s="120">
        <f>Paca!P26-Paca!P22</f>
        <v>35.365454037999996</v>
      </c>
      <c r="BV26" s="120">
        <f>Paca!Q26-Paca!Q22</f>
        <v>12.36357799000001</v>
      </c>
      <c r="BW26" s="120">
        <f>Paca!R26-Paca!R22</f>
        <v>71.127716620000228</v>
      </c>
      <c r="BX26" s="120">
        <f>Paca!S26-Paca!S22</f>
        <v>93.925885504999997</v>
      </c>
      <c r="BY26" s="100">
        <f>Paca!T26-Paca!T22</f>
        <v>147.81186674600008</v>
      </c>
    </row>
    <row r="27" spans="1:77" s="29" customFormat="1" x14ac:dyDescent="0.25">
      <c r="A27" s="37" t="str">
        <f>Paca!A27</f>
        <v>T1 2004</v>
      </c>
      <c r="B27" s="144">
        <f>(Paca!B27/Paca!B26-1)*100</f>
        <v>-1.1368241142443614</v>
      </c>
      <c r="C27" s="179">
        <f>(Paca!C27/Paca!C26-1)*100</f>
        <v>-47.068055066977031</v>
      </c>
      <c r="D27" s="179">
        <f>(Paca!D27/Paca!D26-1)*100</f>
        <v>-8.05587419590581E-2</v>
      </c>
      <c r="E27" s="180">
        <f>(Paca!E27/Paca!E26-1)*100</f>
        <v>-4.3211068630024556</v>
      </c>
      <c r="F27" s="181">
        <f>(Paca!F27/Paca!F26-1)*100</f>
        <v>-6.225653152299726</v>
      </c>
      <c r="G27" s="181">
        <f>(Paca!G27/Paca!G26-1)*100</f>
        <v>0.97726615545297157</v>
      </c>
      <c r="H27" s="181">
        <f>(Paca!H27/Paca!H26-1)*100</f>
        <v>23.676549329922871</v>
      </c>
      <c r="I27" s="182">
        <f>(Paca!I27/Paca!I26-1)*100</f>
        <v>0.67776723592096744</v>
      </c>
      <c r="J27" s="179">
        <f>(Paca!J27/Paca!J26-1)*100</f>
        <v>2.8316862203068283</v>
      </c>
      <c r="K27" s="179">
        <f>(Paca!K27/Paca!K26-1)*100</f>
        <v>-4.009575498653895</v>
      </c>
      <c r="L27" s="180">
        <f>(Paca!L27/Paca!L26-1)*100</f>
        <v>-2.6943393090413825</v>
      </c>
      <c r="M27" s="181">
        <f>(Paca!M27/Paca!M26-1)*100</f>
        <v>-1.464616760716686</v>
      </c>
      <c r="N27" s="181">
        <f>(Paca!N27/Paca!N26-1)*100</f>
        <v>-11.545232305890652</v>
      </c>
      <c r="O27" s="181">
        <f>(Paca!O27/Paca!O26-1)*100</f>
        <v>-26.912403744196421</v>
      </c>
      <c r="P27" s="181">
        <f>(Paca!P27/Paca!P26-1)*100</f>
        <v>-4.9825716647237117</v>
      </c>
      <c r="Q27" s="181">
        <f>(Paca!Q27/Paca!Q26-1)*100</f>
        <v>-20.018861048945745</v>
      </c>
      <c r="R27" s="181">
        <f>(Paca!R27/Paca!R26-1)*100</f>
        <v>2.8669824496269536</v>
      </c>
      <c r="S27" s="152">
        <f>(Paca!S27/Paca!S26-1)*100</f>
        <v>-17.007952273894457</v>
      </c>
      <c r="T27" s="183">
        <f>(Paca!T27/Paca!T26-1)*100</f>
        <v>-7.5561826131961052</v>
      </c>
      <c r="U27" s="52">
        <f>Paca!B27-Paca!B26</f>
        <v>-393.02577541199571</v>
      </c>
      <c r="V27" s="52">
        <f>Paca!C27-Paca!C26</f>
        <v>-122.16944712699998</v>
      </c>
      <c r="W27" s="52">
        <f>Paca!D27-Paca!D26</f>
        <v>-8.2854802160018153</v>
      </c>
      <c r="X27" s="121">
        <f>Paca!E27-Paca!E26</f>
        <v>-80.338891324000087</v>
      </c>
      <c r="Y27" s="121">
        <f>Paca!F27-Paca!F26</f>
        <v>-91.517600173000119</v>
      </c>
      <c r="Z27" s="121">
        <f>Paca!G27-Paca!G26</f>
        <v>13.118209828999852</v>
      </c>
      <c r="AA27" s="121">
        <f>Paca!H27-Paca!H26</f>
        <v>115.71925927500001</v>
      </c>
      <c r="AB27" s="121">
        <f>Paca!I27-Paca!I26</f>
        <v>34.733542176999435</v>
      </c>
      <c r="AC27" s="52">
        <f>Paca!J27-Paca!J26</f>
        <v>306.64884553299999</v>
      </c>
      <c r="AD27" s="52">
        <f>Paca!K27-Paca!K26</f>
        <v>-483.96323197399943</v>
      </c>
      <c r="AE27" s="121">
        <f>Paca!L27-Paca!L26</f>
        <v>-93.274978418000046</v>
      </c>
      <c r="AF27" s="121">
        <f>Paca!M27-Paca!M26</f>
        <v>-48.808074244000181</v>
      </c>
      <c r="AG27" s="121">
        <f>Paca!N27-Paca!N26</f>
        <v>-67.982496982999919</v>
      </c>
      <c r="AH27" s="121">
        <f>Paca!O27-Paca!O26</f>
        <v>-197.56920989299999</v>
      </c>
      <c r="AI27" s="121">
        <f>Paca!P27-Paca!P26</f>
        <v>-25.284901638999997</v>
      </c>
      <c r="AJ27" s="121">
        <f>Paca!Q27-Paca!Q26</f>
        <v>-54.889080078000006</v>
      </c>
      <c r="AK27" s="121">
        <f>Paca!R27-Paca!R26</f>
        <v>78.357700163999652</v>
      </c>
      <c r="AL27" s="121">
        <f>Paca!S27-Paca!S26</f>
        <v>-74.51219088299996</v>
      </c>
      <c r="AM27" s="52">
        <f>Paca!T27-Paca!T26</f>
        <v>-85.256461628000125</v>
      </c>
      <c r="AN27" s="189">
        <f>(Paca!B27/Paca!B23-1)*100</f>
        <v>7.8191650592948081</v>
      </c>
      <c r="AO27" s="189">
        <f>(Paca!C27/Paca!C23-1)*100</f>
        <v>-43.112454742761983</v>
      </c>
      <c r="AP27" s="189">
        <f>(Paca!D27/Paca!D23-1)*100</f>
        <v>2.2777101782420983</v>
      </c>
      <c r="AQ27" s="190">
        <f>(Paca!E27/Paca!E23-1)*100</f>
        <v>-9.02546193917998</v>
      </c>
      <c r="AR27" s="190">
        <f>(Paca!F27/Paca!F23-1)*100</f>
        <v>-5.412898486707185</v>
      </c>
      <c r="AS27" s="190">
        <f>(Paca!G27/Paca!G23-1)*100</f>
        <v>32.004711257458055</v>
      </c>
      <c r="AT27" s="190">
        <f>(Paca!H27/Paca!H23-1)*100</f>
        <v>9.9636466414611427</v>
      </c>
      <c r="AU27" s="190">
        <f>(Paca!I27/Paca!I23-1)*100</f>
        <v>1.993157195403672</v>
      </c>
      <c r="AV27" s="189">
        <f>(Paca!J27/Paca!J23-1)*100</f>
        <v>20.136229657863367</v>
      </c>
      <c r="AW27" s="189">
        <f>(Paca!K27/Paca!K23-1)*100</f>
        <v>4.0894025757124863</v>
      </c>
      <c r="AX27" s="190">
        <f>(Paca!L27/Paca!L23-1)*100</f>
        <v>-8.8455823505984021E-2</v>
      </c>
      <c r="AY27" s="190">
        <f>(Paca!M27/Paca!M23-1)*100</f>
        <v>5.6635937848319218</v>
      </c>
      <c r="AZ27" s="190">
        <f>(Paca!N27/Paca!N23-1)*100</f>
        <v>-7.5723372246792593</v>
      </c>
      <c r="BA27" s="190">
        <f>(Paca!O27/Paca!O23-1)*100</f>
        <v>118.70540168417247</v>
      </c>
      <c r="BB27" s="190">
        <f>(Paca!P27/Paca!P23-1)*100</f>
        <v>-4.1631183656508641</v>
      </c>
      <c r="BC27" s="190">
        <f>(Paca!Q27/Paca!Q23-1)*100</f>
        <v>-17.141348549221867</v>
      </c>
      <c r="BD27" s="190">
        <f>(Paca!R27/Paca!R23-1)*100</f>
        <v>8.7967086094815627</v>
      </c>
      <c r="BE27" s="190">
        <f>(Paca!S27/Paca!S23-1)*100</f>
        <v>-25.945394010226931</v>
      </c>
      <c r="BF27" s="189">
        <f>(Paca!T27/Paca!T23-1)*100</f>
        <v>3.1942359871363291</v>
      </c>
      <c r="BG27" s="53">
        <f>Paca!B27-Paca!B23</f>
        <v>2478.7157722849952</v>
      </c>
      <c r="BH27" s="53">
        <f>Paca!C27-Paca!C23</f>
        <v>-104.12134393599999</v>
      </c>
      <c r="BI27" s="53">
        <f>Paca!D27-Paca!D23</f>
        <v>228.86135882299823</v>
      </c>
      <c r="BJ27" s="122">
        <f>Paca!E27-Paca!E23</f>
        <v>-176.48042867499998</v>
      </c>
      <c r="BK27" s="122">
        <f>Paca!F27-Paca!F23</f>
        <v>-78.886323270000275</v>
      </c>
      <c r="BL27" s="122">
        <f>Paca!G27-Paca!G23</f>
        <v>328.63196610099999</v>
      </c>
      <c r="BM27" s="122">
        <f>Paca!H27-Paca!H23</f>
        <v>54.770131085000003</v>
      </c>
      <c r="BN27" s="122">
        <f>Paca!I27-Paca!I23</f>
        <v>100.82601358200009</v>
      </c>
      <c r="BO27" s="53">
        <f>Paca!J27-Paca!J23</f>
        <v>1866.4971096949994</v>
      </c>
      <c r="BP27" s="53">
        <f>Paca!K27-Paca!K23</f>
        <v>455.19264428799943</v>
      </c>
      <c r="BQ27" s="122">
        <f>Paca!L27-Paca!L23</f>
        <v>-2.9823714590002055</v>
      </c>
      <c r="BR27" s="122">
        <f>Paca!M27-Paca!M23</f>
        <v>176.00564687799988</v>
      </c>
      <c r="BS27" s="122">
        <f>Paca!N27-Paca!N23</f>
        <v>-42.672064790999912</v>
      </c>
      <c r="BT27" s="122">
        <f>Paca!O27-Paca!O23</f>
        <v>291.22015234100002</v>
      </c>
      <c r="BU27" s="122">
        <f>Paca!P27-Paca!P23</f>
        <v>-20.945805741000015</v>
      </c>
      <c r="BV27" s="122">
        <f>Paca!Q27-Paca!Q23</f>
        <v>-45.367129014</v>
      </c>
      <c r="BW27" s="122">
        <f>Paca!R27-Paca!R23</f>
        <v>227.31971129699969</v>
      </c>
      <c r="BX27" s="122">
        <f>Paca!S27-Paca!S23</f>
        <v>-127.38549522299996</v>
      </c>
      <c r="BY27" s="53">
        <f>Paca!T27-Paca!T23</f>
        <v>32.286003414999868</v>
      </c>
    </row>
    <row r="28" spans="1:77" s="29" customFormat="1" x14ac:dyDescent="0.25">
      <c r="A28" s="37" t="str">
        <f>Paca!A28</f>
        <v>T2 2004</v>
      </c>
      <c r="B28" s="144">
        <f>(Paca!B28/Paca!B27-1)*100</f>
        <v>2.846789567464092</v>
      </c>
      <c r="C28" s="179">
        <f>(Paca!C28/Paca!C27-1)*100</f>
        <v>62.676821254246498</v>
      </c>
      <c r="D28" s="179">
        <f>(Paca!D28/Paca!D27-1)*100</f>
        <v>4.9914192390670964</v>
      </c>
      <c r="E28" s="180">
        <f>(Paca!E28/Paca!E27-1)*100</f>
        <v>-5.7583925121853401</v>
      </c>
      <c r="F28" s="181">
        <f>(Paca!F28/Paca!F27-1)*100</f>
        <v>11.751585607149039</v>
      </c>
      <c r="G28" s="181">
        <f>(Paca!G28/Paca!G27-1)*100</f>
        <v>7.7087083214079977</v>
      </c>
      <c r="H28" s="181">
        <f>(Paca!H28/Paca!H27-1)*100</f>
        <v>4.2514869011551104</v>
      </c>
      <c r="I28" s="182">
        <f>(Paca!I28/Paca!I27-1)*100</f>
        <v>6.2644108323980818</v>
      </c>
      <c r="J28" s="179">
        <f>(Paca!J28/Paca!J27-1)*100</f>
        <v>-1.7378179274163408E-2</v>
      </c>
      <c r="K28" s="179">
        <f>(Paca!K28/Paca!K27-1)*100</f>
        <v>3.7838809341193214</v>
      </c>
      <c r="L28" s="180">
        <f>(Paca!L28/Paca!L27-1)*100</f>
        <v>7.8777575645020192</v>
      </c>
      <c r="M28" s="181">
        <f>(Paca!M28/Paca!M27-1)*100</f>
        <v>-3.5423011505823165</v>
      </c>
      <c r="N28" s="181">
        <f>(Paca!N28/Paca!N27-1)*100</f>
        <v>29.651011814172978</v>
      </c>
      <c r="O28" s="181">
        <f>(Paca!O28/Paca!O27-1)*100</f>
        <v>-3.0311270190641615E-2</v>
      </c>
      <c r="P28" s="181">
        <f>(Paca!P28/Paca!P27-1)*100</f>
        <v>7.1808888267856696</v>
      </c>
      <c r="Q28" s="181">
        <f>(Paca!Q28/Paca!Q27-1)*100</f>
        <v>15.167166311923497</v>
      </c>
      <c r="R28" s="181">
        <f>(Paca!R28/Paca!R27-1)*100</f>
        <v>3.5031193773820801</v>
      </c>
      <c r="S28" s="152">
        <f>(Paca!S28/Paca!S27-1)*100</f>
        <v>-8.6073673214841939</v>
      </c>
      <c r="T28" s="183">
        <f>(Paca!T28/Paca!T27-1)*100</f>
        <v>-5.9948644570077985</v>
      </c>
      <c r="U28" s="52">
        <f>Paca!B28-Paca!B27</f>
        <v>973.01084132200049</v>
      </c>
      <c r="V28" s="52">
        <f>Paca!C28-Paca!C27</f>
        <v>86.111503116999984</v>
      </c>
      <c r="W28" s="52">
        <f>Paca!D28-Paca!D27</f>
        <v>512.95474868200108</v>
      </c>
      <c r="X28" s="121">
        <f>Paca!E28-Paca!E27</f>
        <v>-102.43496763099984</v>
      </c>
      <c r="Y28" s="121">
        <f>Paca!F28-Paca!F27</f>
        <v>161.99448089800012</v>
      </c>
      <c r="Z28" s="121">
        <f>Paca!G28-Paca!G27</f>
        <v>104.48812512100017</v>
      </c>
      <c r="AA28" s="121">
        <f>Paca!H28-Paca!H27</f>
        <v>25.698953721999942</v>
      </c>
      <c r="AB28" s="121">
        <f>Paca!I28-Paca!I27</f>
        <v>323.20815657200001</v>
      </c>
      <c r="AC28" s="52">
        <f>Paca!J28-Paca!J27</f>
        <v>-1.9352070479999384</v>
      </c>
      <c r="AD28" s="52">
        <f>Paca!K28-Paca!K27</f>
        <v>438.40888513400023</v>
      </c>
      <c r="AE28" s="121">
        <f>Paca!L28-Paca!L27</f>
        <v>265.37107706999996</v>
      </c>
      <c r="AF28" s="121">
        <f>Paca!M28-Paca!M27</f>
        <v>-116.31758133999983</v>
      </c>
      <c r="AG28" s="121">
        <f>Paca!N28-Paca!N27</f>
        <v>154.43836679899994</v>
      </c>
      <c r="AH28" s="121">
        <f>Paca!O28-Paca!O27</f>
        <v>-0.16263521500002298</v>
      </c>
      <c r="AI28" s="121">
        <f>Paca!P28-Paca!P27</f>
        <v>34.624952771999972</v>
      </c>
      <c r="AJ28" s="121">
        <f>Paca!Q28-Paca!Q27</f>
        <v>33.26125411999999</v>
      </c>
      <c r="AK28" s="121">
        <f>Paca!R28-Paca!R27</f>
        <v>98.488967320000029</v>
      </c>
      <c r="AL28" s="121">
        <f>Paca!S28-Paca!S27</f>
        <v>-31.295516392000025</v>
      </c>
      <c r="AM28" s="52">
        <f>Paca!T28-Paca!T27</f>
        <v>-62.529088562999959</v>
      </c>
      <c r="AN28" s="189">
        <f>(Paca!B28/Paca!B24-1)*100</f>
        <v>5.3197579423877484</v>
      </c>
      <c r="AO28" s="189">
        <f>(Paca!C28/Paca!C24-1)*100</f>
        <v>-7.846673070454413</v>
      </c>
      <c r="AP28" s="189">
        <f>(Paca!D28/Paca!D24-1)*100</f>
        <v>7.3882842883007172</v>
      </c>
      <c r="AQ28" s="190">
        <f>(Paca!E28/Paca!E24-1)*100</f>
        <v>-9.4179940753707179</v>
      </c>
      <c r="AR28" s="190">
        <f>(Paca!F28/Paca!F24-1)*100</f>
        <v>7.6855658129544757</v>
      </c>
      <c r="AS28" s="190">
        <f>(Paca!G28/Paca!G24-1)*100</f>
        <v>19.108261113430114</v>
      </c>
      <c r="AT28" s="190">
        <f>(Paca!H28/Paca!H24-1)*100</f>
        <v>7.1938827680013473</v>
      </c>
      <c r="AU28" s="190">
        <f>(Paca!I28/Paca!I24-1)*100</f>
        <v>10.705364930565153</v>
      </c>
      <c r="AV28" s="189">
        <f>(Paca!J28/Paca!J24-1)*100</f>
        <v>15.618213148542193</v>
      </c>
      <c r="AW28" s="189">
        <f>(Paca!K28/Paca!K24-1)*100</f>
        <v>-2.9912171874286742</v>
      </c>
      <c r="AX28" s="190">
        <f>(Paca!L28/Paca!L24-1)*100</f>
        <v>-4.9453427023716028</v>
      </c>
      <c r="AY28" s="190">
        <f>(Paca!M28/Paca!M24-1)*100</f>
        <v>-11.237853516996733</v>
      </c>
      <c r="AZ28" s="190">
        <f>(Paca!N28/Paca!N24-1)*100</f>
        <v>15.372929312758178</v>
      </c>
      <c r="BA28" s="190">
        <f>(Paca!O28/Paca!O24-1)*100</f>
        <v>76.675752943892263</v>
      </c>
      <c r="BB28" s="190">
        <f>(Paca!P28/Paca!P24-1)*100</f>
        <v>-0.21098153424251587</v>
      </c>
      <c r="BC28" s="190">
        <f>(Paca!Q28/Paca!Q24-1)*100</f>
        <v>3.6455221090406331</v>
      </c>
      <c r="BD28" s="190">
        <f>(Paca!R28/Paca!R24-1)*100</f>
        <v>1.2376527556166694</v>
      </c>
      <c r="BE28" s="190">
        <f>(Paca!S28/Paca!S24-1)*100</f>
        <v>-30.646372455500536</v>
      </c>
      <c r="BF28" s="189">
        <f>(Paca!T28/Paca!T24-1)*100</f>
        <v>-7.6289925235674794</v>
      </c>
      <c r="BG28" s="53">
        <f>Paca!B28-Paca!B24</f>
        <v>1775.5588543120029</v>
      </c>
      <c r="BH28" s="53">
        <f>Paca!C28-Paca!C24</f>
        <v>-19.030685169999998</v>
      </c>
      <c r="BI28" s="53">
        <f>Paca!D28-Paca!D24</f>
        <v>742.32742650399996</v>
      </c>
      <c r="BJ28" s="122">
        <f>Paca!E28-Paca!E24</f>
        <v>-174.30351064899992</v>
      </c>
      <c r="BK28" s="122">
        <f>Paca!F28-Paca!F24</f>
        <v>109.94507891400008</v>
      </c>
      <c r="BL28" s="122">
        <f>Paca!G28-Paca!G24</f>
        <v>234.21538740200003</v>
      </c>
      <c r="BM28" s="122">
        <f>Paca!H28-Paca!H24</f>
        <v>42.291219534999982</v>
      </c>
      <c r="BN28" s="122">
        <f>Paca!I28-Paca!I24</f>
        <v>530.17925130200001</v>
      </c>
      <c r="BO28" s="53">
        <f>Paca!J28-Paca!J24</f>
        <v>1504.0171112640001</v>
      </c>
      <c r="BP28" s="53">
        <f>Paca!K28-Paca!K24</f>
        <v>-370.77349789099935</v>
      </c>
      <c r="BQ28" s="122">
        <f>Paca!L28-Paca!L24</f>
        <v>-189.06270981700027</v>
      </c>
      <c r="BR28" s="122">
        <f>Paca!M28-Paca!M24</f>
        <v>-401.0073665079999</v>
      </c>
      <c r="BS28" s="122">
        <f>Paca!N28-Paca!N24</f>
        <v>89.979650836000019</v>
      </c>
      <c r="BT28" s="122">
        <f>Paca!O28-Paca!O24</f>
        <v>232.78762568099995</v>
      </c>
      <c r="BU28" s="122">
        <f>Paca!P28-Paca!P24</f>
        <v>-1.0926725580000038</v>
      </c>
      <c r="BV28" s="122">
        <f>Paca!Q28-Paca!Q24</f>
        <v>8.8832532890000095</v>
      </c>
      <c r="BW28" s="122">
        <f>Paca!R28-Paca!R24</f>
        <v>35.574829816999681</v>
      </c>
      <c r="BX28" s="122">
        <f>Paca!S28-Paca!S24</f>
        <v>-146.836108631</v>
      </c>
      <c r="BY28" s="53">
        <f>Paca!T28-Paca!T24</f>
        <v>-80.981500395000012</v>
      </c>
    </row>
    <row r="29" spans="1:77" s="29" customFormat="1" x14ac:dyDescent="0.25">
      <c r="A29" s="37" t="str">
        <f>Paca!A29</f>
        <v>T3 2004</v>
      </c>
      <c r="B29" s="144">
        <f>(Paca!B29/Paca!B28-1)*100</f>
        <v>-0.5978474292892888</v>
      </c>
      <c r="C29" s="179">
        <f>(Paca!C29/Paca!C28-1)*100</f>
        <v>-35.007153455347705</v>
      </c>
      <c r="D29" s="179">
        <f>(Paca!D29/Paca!D28-1)*100</f>
        <v>-5.0169116247533179</v>
      </c>
      <c r="E29" s="180">
        <f>(Paca!E29/Paca!E28-1)*100</f>
        <v>-5.3818617258515449</v>
      </c>
      <c r="F29" s="181">
        <f>(Paca!F29/Paca!F28-1)*100</f>
        <v>-5.7440012321256617</v>
      </c>
      <c r="G29" s="181">
        <f>(Paca!G29/Paca!G28-1)*100</f>
        <v>1.3368217333010524</v>
      </c>
      <c r="H29" s="181">
        <f>(Paca!H29/Paca!H28-1)*100</f>
        <v>-0.65822515740172616</v>
      </c>
      <c r="I29" s="182">
        <f>(Paca!I29/Paca!I28-1)*100</f>
        <v>-6.8939101778123462</v>
      </c>
      <c r="J29" s="179">
        <f>(Paca!J29/Paca!J28-1)*100</f>
        <v>4.4843657322201746</v>
      </c>
      <c r="K29" s="179">
        <f>(Paca!K29/Paca!K28-1)*100</f>
        <v>-0.97107216514155104</v>
      </c>
      <c r="L29" s="180">
        <f>(Paca!L29/Paca!L28-1)*100</f>
        <v>-7.2113090024256916</v>
      </c>
      <c r="M29" s="181">
        <f>(Paca!M29/Paca!M28-1)*100</f>
        <v>2.3216904025595841</v>
      </c>
      <c r="N29" s="181">
        <f>(Paca!N29/Paca!N28-1)*100</f>
        <v>3.8809493183649568</v>
      </c>
      <c r="O29" s="181">
        <f>(Paca!O29/Paca!O28-1)*100</f>
        <v>-8.1895711673677383</v>
      </c>
      <c r="P29" s="181">
        <f>(Paca!P29/Paca!P28-1)*100</f>
        <v>-0.21708791993647614</v>
      </c>
      <c r="Q29" s="181">
        <f>(Paca!Q29/Paca!Q28-1)*100</f>
        <v>22.95274538547234</v>
      </c>
      <c r="R29" s="181">
        <f>(Paca!R29/Paca!R28-1)*100</f>
        <v>3.7548110718188532E-2</v>
      </c>
      <c r="S29" s="152">
        <f>(Paca!S29/Paca!S28-1)*100</f>
        <v>9.489743325645982</v>
      </c>
      <c r="T29" s="183">
        <f>(Paca!T29/Paca!T28-1)*100</f>
        <v>2.7410365773308687</v>
      </c>
      <c r="U29" s="52">
        <f>Paca!B29-Paca!B28</f>
        <v>-210.15678657100216</v>
      </c>
      <c r="V29" s="52">
        <f>Paca!C29-Paca!C28</f>
        <v>-78.241412738999998</v>
      </c>
      <c r="W29" s="52">
        <f>Paca!D29-Paca!D28</f>
        <v>-541.30901910499961</v>
      </c>
      <c r="X29" s="121">
        <f>Paca!E29-Paca!E28</f>
        <v>-90.224023564000163</v>
      </c>
      <c r="Y29" s="121">
        <f>Paca!F29-Paca!F28</f>
        <v>-88.485471251000035</v>
      </c>
      <c r="Z29" s="121">
        <f>Paca!G29-Paca!G28</f>
        <v>19.516846136999902</v>
      </c>
      <c r="AA29" s="121">
        <f>Paca!H29-Paca!H28</f>
        <v>-4.147929170999987</v>
      </c>
      <c r="AB29" s="121">
        <f>Paca!I29-Paca!I28</f>
        <v>-377.96844125600001</v>
      </c>
      <c r="AC29" s="52">
        <f>Paca!J29-Paca!J28</f>
        <v>499.28521998199903</v>
      </c>
      <c r="AD29" s="52">
        <f>Paca!K29-Paca!K28</f>
        <v>-116.76785372400082</v>
      </c>
      <c r="AE29" s="121">
        <f>Paca!L29-Paca!L28</f>
        <v>-262.05774001500004</v>
      </c>
      <c r="AF29" s="121">
        <f>Paca!M29-Paca!M28</f>
        <v>73.536183413999879</v>
      </c>
      <c r="AG29" s="121">
        <f>Paca!N29-Paca!N28</f>
        <v>26.207739549000053</v>
      </c>
      <c r="AH29" s="121">
        <f>Paca!O29-Paca!O28</f>
        <v>-43.927850582999952</v>
      </c>
      <c r="AI29" s="121">
        <f>Paca!P29-Paca!P28</f>
        <v>-1.1219254459999775</v>
      </c>
      <c r="AJ29" s="121">
        <f>Paca!Q29-Paca!Q28</f>
        <v>57.969224648000022</v>
      </c>
      <c r="AK29" s="121">
        <f>Paca!R29-Paca!R28</f>
        <v>1.092632653000237</v>
      </c>
      <c r="AL29" s="121">
        <f>Paca!S29-Paca!S28</f>
        <v>31.533882055999982</v>
      </c>
      <c r="AM29" s="52">
        <f>Paca!T29-Paca!T28</f>
        <v>26.876279015000023</v>
      </c>
      <c r="AN29" s="189">
        <f>(Paca!B29/Paca!B25-1)*100</f>
        <v>3.654506258028456</v>
      </c>
      <c r="AO29" s="189">
        <f>(Paca!C29/Paca!C25-1)*100</f>
        <v>12.220245872968349</v>
      </c>
      <c r="AP29" s="189">
        <f>(Paca!D29/Paca!D25-1)*100</f>
        <v>-1.4700817312662151</v>
      </c>
      <c r="AQ29" s="190">
        <f>(Paca!E29/Paca!E25-1)*100</f>
        <v>-19.047367156716877</v>
      </c>
      <c r="AR29" s="190">
        <f>(Paca!F29/Paca!F25-1)*100</f>
        <v>-3.9094561582886045</v>
      </c>
      <c r="AS29" s="190">
        <f>(Paca!G29/Paca!G25-1)*100</f>
        <v>19.029534381274573</v>
      </c>
      <c r="AT29" s="190">
        <f>(Paca!H29/Paca!H25-1)*100</f>
        <v>20.946625366235573</v>
      </c>
      <c r="AU29" s="190">
        <f>(Paca!I29/Paca!I25-1)*100</f>
        <v>-1.2679270255402941</v>
      </c>
      <c r="AV29" s="189">
        <f>(Paca!J29/Paca!J25-1)*100</f>
        <v>14.388828074424943</v>
      </c>
      <c r="AW29" s="189">
        <f>(Paca!K29/Paca!K25-1)*100</f>
        <v>6.0388882503992214E-2</v>
      </c>
      <c r="AX29" s="190">
        <f>(Paca!L29/Paca!L25-1)*100</f>
        <v>-2.0344113221670734</v>
      </c>
      <c r="AY29" s="190">
        <f>(Paca!M29/Paca!M25-1)*100</f>
        <v>-11.806330924395336</v>
      </c>
      <c r="AZ29" s="190">
        <f>(Paca!N29/Paca!N25-1)*100</f>
        <v>20.63768335340832</v>
      </c>
      <c r="BA29" s="190">
        <f>(Paca!O29/Paca!O25-1)*100</f>
        <v>27.392518165873557</v>
      </c>
      <c r="BB29" s="190">
        <f>(Paca!P29/Paca!P25-1)*100</f>
        <v>-8.3117664134024221</v>
      </c>
      <c r="BC29" s="190">
        <f>(Paca!Q29/Paca!Q25-1)*100</f>
        <v>61.587689986797557</v>
      </c>
      <c r="BD29" s="190">
        <f>(Paca!R29/Paca!R25-1)*100</f>
        <v>12.228958809983137</v>
      </c>
      <c r="BE29" s="190">
        <f>(Paca!S29/Paca!S25-1)*100</f>
        <v>-22.170889751240953</v>
      </c>
      <c r="BF29" s="189">
        <f>(Paca!T29/Paca!T25-1)*100</f>
        <v>-9.1518924690555679</v>
      </c>
      <c r="BG29" s="53">
        <f>Paca!B29-Paca!B25</f>
        <v>1231.9394561969966</v>
      </c>
      <c r="BH29" s="53">
        <f>Paca!C29-Paca!C25</f>
        <v>15.818094723999991</v>
      </c>
      <c r="BI29" s="53">
        <f>Paca!D29-Paca!D25</f>
        <v>-152.90738357300143</v>
      </c>
      <c r="BJ29" s="122">
        <f>Paca!E29-Paca!E25</f>
        <v>-373.22268175500017</v>
      </c>
      <c r="BK29" s="122">
        <f>Paca!F29-Paca!F25</f>
        <v>-59.074783587999946</v>
      </c>
      <c r="BL29" s="122">
        <f>Paca!G29-Paca!G25</f>
        <v>236.52488901300012</v>
      </c>
      <c r="BM29" s="122">
        <f>Paca!H29-Paca!H25</f>
        <v>108.41991932499991</v>
      </c>
      <c r="BN29" s="122">
        <f>Paca!I29-Paca!I25</f>
        <v>-65.55472656800066</v>
      </c>
      <c r="BO29" s="53">
        <f>Paca!J29-Paca!J25</f>
        <v>1463.3250542409987</v>
      </c>
      <c r="BP29" s="53">
        <f>Paca!K29-Paca!K25</f>
        <v>7.1866860919999453</v>
      </c>
      <c r="BQ29" s="122">
        <f>Paca!L29-Paca!L25</f>
        <v>-70.023392177000005</v>
      </c>
      <c r="BR29" s="122">
        <f>Paca!M29-Paca!M25</f>
        <v>-433.85242317999973</v>
      </c>
      <c r="BS29" s="122">
        <f>Paca!N29-Paca!N25</f>
        <v>120.00669037199998</v>
      </c>
      <c r="BT29" s="122">
        <f>Paca!O29-Paca!O25</f>
        <v>105.89094987200002</v>
      </c>
      <c r="BU29" s="122">
        <f>Paca!P29-Paca!P25</f>
        <v>-46.748129546999962</v>
      </c>
      <c r="BV29" s="122">
        <f>Paca!Q29-Paca!Q25</f>
        <v>118.35503155400002</v>
      </c>
      <c r="BW29" s="122">
        <f>Paca!R29-Paca!R25</f>
        <v>317.20036067799992</v>
      </c>
      <c r="BX29" s="122">
        <f>Paca!S29-Paca!S25</f>
        <v>-103.64240147999999</v>
      </c>
      <c r="BY29" s="53">
        <f>Paca!T29-Paca!T25</f>
        <v>-101.48299528700011</v>
      </c>
    </row>
    <row r="30" spans="1:77" s="105" customFormat="1" x14ac:dyDescent="0.25">
      <c r="A30" s="98" t="str">
        <f>Paca!A30</f>
        <v>T4 2004</v>
      </c>
      <c r="B30" s="143">
        <f>(Paca!B30/Paca!B29-1)*100</f>
        <v>1.4603975011639792</v>
      </c>
      <c r="C30" s="184">
        <f>(Paca!C30/Paca!C29-1)*100</f>
        <v>55.189149335711953</v>
      </c>
      <c r="D30" s="184">
        <f>(Paca!D30/Paca!D29-1)*100</f>
        <v>1.433861097655198</v>
      </c>
      <c r="E30" s="185">
        <f>(Paca!E30/Paca!E29-1)*100</f>
        <v>6.4670339021932977</v>
      </c>
      <c r="F30" s="186">
        <f>(Paca!F30/Paca!F29-1)*100</f>
        <v>0.55983557532088835</v>
      </c>
      <c r="G30" s="186">
        <f>(Paca!G30/Paca!G29-1)*100</f>
        <v>3.1248844906021978</v>
      </c>
      <c r="H30" s="186">
        <f>(Paca!H30/Paca!H29-1)*100</f>
        <v>5.9259230228713378</v>
      </c>
      <c r="I30" s="187">
        <f>(Paca!I30/Paca!I29-1)*100</f>
        <v>-0.92252314831955395</v>
      </c>
      <c r="J30" s="184">
        <f>(Paca!J30/Paca!J29-1)*100</f>
        <v>4.0772677032868687</v>
      </c>
      <c r="K30" s="184">
        <f>(Paca!K30/Paca!K29-1)*100</f>
        <v>-1.1470245433484072</v>
      </c>
      <c r="L30" s="185">
        <f>(Paca!L30/Paca!L29-1)*100</f>
        <v>-3.8839531996565091</v>
      </c>
      <c r="M30" s="186">
        <f>(Paca!M30/Paca!M29-1)*100</f>
        <v>-4.0938327370989018</v>
      </c>
      <c r="N30" s="186">
        <f>(Paca!N30/Paca!N29-1)*100</f>
        <v>-17.849947208266816</v>
      </c>
      <c r="O30" s="186">
        <f>(Paca!O30/Paca!O29-1)*100</f>
        <v>24.950042287046404</v>
      </c>
      <c r="P30" s="186">
        <f>(Paca!P30/Paca!P29-1)*100</f>
        <v>9.7549997818227485</v>
      </c>
      <c r="Q30" s="186">
        <f>(Paca!Q30/Paca!Q29-1)*100</f>
        <v>-14.182643634175928</v>
      </c>
      <c r="R30" s="186">
        <f>(Paca!R30/Paca!R29-1)*100</f>
        <v>1.5947951556086304</v>
      </c>
      <c r="S30" s="151">
        <f>(Paca!S30/Paca!S29-1)*100</f>
        <v>21.085157024063616</v>
      </c>
      <c r="T30" s="188">
        <f>(Paca!T30/Paca!T29-1)*100</f>
        <v>-5.4151879432305154</v>
      </c>
      <c r="U30" s="100">
        <f>Paca!B30-Paca!B29</f>
        <v>510.29336724800669</v>
      </c>
      <c r="V30" s="100">
        <f>Paca!C30-Paca!C29</f>
        <v>80.167648295000021</v>
      </c>
      <c r="W30" s="100">
        <f>Paca!D30-Paca!D29</f>
        <v>146.94749292699998</v>
      </c>
      <c r="X30" s="120">
        <f>Paca!E30-Paca!E29</f>
        <v>102.58153453199998</v>
      </c>
      <c r="Y30" s="120">
        <f>Paca!F30-Paca!F29</f>
        <v>8.1288093179998668</v>
      </c>
      <c r="Z30" s="120">
        <f>Paca!G30-Paca!G29</f>
        <v>46.231436566999946</v>
      </c>
      <c r="AA30" s="120">
        <f>Paca!H30-Paca!H29</f>
        <v>37.097511269000051</v>
      </c>
      <c r="AB30" s="120">
        <f>Paca!I30-Paca!I29</f>
        <v>-47.091798759000085</v>
      </c>
      <c r="AC30" s="100">
        <f>Paca!J30-Paca!J29</f>
        <v>474.31648909400064</v>
      </c>
      <c r="AD30" s="100">
        <f>Paca!K30-Paca!K29</f>
        <v>-136.58612365099907</v>
      </c>
      <c r="AE30" s="120">
        <f>Paca!L30-Paca!L29</f>
        <v>-130.96399729599989</v>
      </c>
      <c r="AF30" s="120">
        <f>Paca!M30-Paca!M29</f>
        <v>-132.67667546200028</v>
      </c>
      <c r="AG30" s="120">
        <f>Paca!N30-Paca!N29</f>
        <v>-125.217329855</v>
      </c>
      <c r="AH30" s="120">
        <f>Paca!O30-Paca!O29</f>
        <v>122.86893506600001</v>
      </c>
      <c r="AI30" s="120">
        <f>Paca!P30-Paca!P29</f>
        <v>50.305072488000064</v>
      </c>
      <c r="AJ30" s="120">
        <f>Paca!Q30-Paca!Q29</f>
        <v>-44.041111751000017</v>
      </c>
      <c r="AK30" s="120">
        <f>Paca!R30-Paca!R29</f>
        <v>46.425226564999775</v>
      </c>
      <c r="AL30" s="120">
        <f>Paca!S30-Paca!S29</f>
        <v>76.713756594000017</v>
      </c>
      <c r="AM30" s="100">
        <f>Paca!T30-Paca!T29</f>
        <v>-54.552139417000035</v>
      </c>
      <c r="AN30" s="184">
        <f>(Paca!B30/Paca!B26-1)*100</f>
        <v>2.5457452765273114</v>
      </c>
      <c r="AO30" s="184">
        <f>(Paca!C30/Paca!C26-1)*100</f>
        <v>-13.149876428374451</v>
      </c>
      <c r="AP30" s="184">
        <f>(Paca!D30/Paca!D26-1)*100</f>
        <v>1.072509102116137</v>
      </c>
      <c r="AQ30" s="191">
        <f>(Paca!E30/Paca!E26-1)*100</f>
        <v>-9.1660121109295787</v>
      </c>
      <c r="AR30" s="191">
        <f>(Paca!F30/Paca!F26-1)*100</f>
        <v>-0.67209029635114659</v>
      </c>
      <c r="AS30" s="191">
        <f>(Paca!G30/Paca!G26-1)*100</f>
        <v>13.659353266568131</v>
      </c>
      <c r="AT30" s="191">
        <f>(Paca!H30/Paca!H26-1)*100</f>
        <v>35.676236850995416</v>
      </c>
      <c r="AU30" s="191">
        <f>(Paca!I30/Paca!I26-1)*100</f>
        <v>-1.3097065643661421</v>
      </c>
      <c r="AV30" s="184">
        <f>(Paca!J30/Paca!J26-1)*100</f>
        <v>11.804342353233089</v>
      </c>
      <c r="AW30" s="184">
        <f>(Paca!K30/Paca!K26-1)*100</f>
        <v>-2.4764184837507308</v>
      </c>
      <c r="AX30" s="191">
        <f>(Paca!L30/Paca!L26-1)*100</f>
        <v>-6.3816539302371522</v>
      </c>
      <c r="AY30" s="191">
        <f>(Paca!M30/Paca!M26-1)*100</f>
        <v>-6.7297053565592684</v>
      </c>
      <c r="AZ30" s="191">
        <f>(Paca!N30/Paca!N26-1)*100</f>
        <v>-2.1319549265233939</v>
      </c>
      <c r="BA30" s="191">
        <f>(Paca!O30/Paca!O26-1)*100</f>
        <v>-16.18139239789236</v>
      </c>
      <c r="BB30" s="191">
        <f>(Paca!P30/Paca!P26-1)*100</f>
        <v>11.532416978280891</v>
      </c>
      <c r="BC30" s="191">
        <f>(Paca!Q30/Paca!Q26-1)*100</f>
        <v>-2.808199475485329</v>
      </c>
      <c r="BD30" s="191">
        <f>(Paca!R30/Paca!R26-1)*100</f>
        <v>8.2091378259851133</v>
      </c>
      <c r="BE30" s="191">
        <f>(Paca!S30/Paca!S26-1)*100</f>
        <v>0.55693217292105412</v>
      </c>
      <c r="BF30" s="184">
        <f>(Paca!T30/Paca!T26-1)*100</f>
        <v>-15.550943995243893</v>
      </c>
      <c r="BG30" s="100">
        <f>Paca!B30-Paca!B26</f>
        <v>880.12164658700931</v>
      </c>
      <c r="BH30" s="100">
        <f>Paca!C30-Paca!C26</f>
        <v>-34.131708453999977</v>
      </c>
      <c r="BI30" s="100">
        <f>Paca!D30-Paca!D26</f>
        <v>110.30774228799964</v>
      </c>
      <c r="BJ30" s="120">
        <f>Paca!E30-Paca!E26</f>
        <v>-170.41634798700011</v>
      </c>
      <c r="BK30" s="120">
        <f>Paca!F30-Paca!F26</f>
        <v>-9.8797812080001677</v>
      </c>
      <c r="BL30" s="120">
        <f>Paca!G30-Paca!G26</f>
        <v>183.35461765399987</v>
      </c>
      <c r="BM30" s="120">
        <f>Paca!H30-Paca!H26</f>
        <v>174.36779509500002</v>
      </c>
      <c r="BN30" s="120">
        <f>Paca!I30-Paca!I26</f>
        <v>-67.118541266000648</v>
      </c>
      <c r="BO30" s="100">
        <f>Paca!J30-Paca!J26</f>
        <v>1278.3153475609997</v>
      </c>
      <c r="BP30" s="100">
        <f>Paca!K30-Paca!K26</f>
        <v>-298.90832421499908</v>
      </c>
      <c r="BQ30" s="120">
        <f>Paca!L30-Paca!L26</f>
        <v>-220.92563865900001</v>
      </c>
      <c r="BR30" s="120">
        <f>Paca!M30-Paca!M26</f>
        <v>-224.26614763200041</v>
      </c>
      <c r="BS30" s="120">
        <f>Paca!N30-Paca!N26</f>
        <v>-12.553720489999932</v>
      </c>
      <c r="BT30" s="120">
        <f>Paca!O30-Paca!O26</f>
        <v>-118.79076062499996</v>
      </c>
      <c r="BU30" s="120">
        <f>Paca!P30-Paca!P26</f>
        <v>58.523198175000061</v>
      </c>
      <c r="BV30" s="120">
        <f>Paca!Q30-Paca!Q26</f>
        <v>-7.6997130610000113</v>
      </c>
      <c r="BW30" s="120">
        <f>Paca!R30-Paca!R26</f>
        <v>224.36452670199969</v>
      </c>
      <c r="BX30" s="120">
        <f>Paca!S30-Paca!S26</f>
        <v>2.4399313750000147</v>
      </c>
      <c r="BY30" s="100">
        <f>Paca!T30-Paca!T26</f>
        <v>-175.4614105930001</v>
      </c>
    </row>
    <row r="31" spans="1:77" s="29" customFormat="1" x14ac:dyDescent="0.25">
      <c r="A31" s="37" t="str">
        <f>Paca!A31</f>
        <v>T1 2005</v>
      </c>
      <c r="B31" s="144">
        <f>(Paca!B31/Paca!B30-1)*100</f>
        <v>0.97115208654607876</v>
      </c>
      <c r="C31" s="179">
        <f>(Paca!C31/Paca!C30-1)*100</f>
        <v>-27.754550301253854</v>
      </c>
      <c r="D31" s="179">
        <f>(Paca!D31/Paca!D30-1)*100</f>
        <v>-2.4230589322479901</v>
      </c>
      <c r="E31" s="180">
        <f>(Paca!E31/Paca!E30-1)*100</f>
        <v>5.8184693513113839</v>
      </c>
      <c r="F31" s="181">
        <f>(Paca!F31/Paca!F30-1)*100</f>
        <v>-3.7390140371745595</v>
      </c>
      <c r="G31" s="181">
        <f>(Paca!G31/Paca!G30-1)*100</f>
        <v>-1.1860865715683122</v>
      </c>
      <c r="H31" s="181">
        <f>(Paca!H31/Paca!H30-1)*100</f>
        <v>-3.6792218036402424</v>
      </c>
      <c r="I31" s="182">
        <f>(Paca!I31/Paca!I30-1)*100</f>
        <v>-5.0035638877175543</v>
      </c>
      <c r="J31" s="179">
        <f>(Paca!J31/Paca!J30-1)*100</f>
        <v>-0.84187558608211921</v>
      </c>
      <c r="K31" s="179">
        <f>(Paca!K31/Paca!K30-1)*100</f>
        <v>5.7242197832567232</v>
      </c>
      <c r="L31" s="180">
        <f>(Paca!L31/Paca!L30-1)*100</f>
        <v>8.0525271145207569</v>
      </c>
      <c r="M31" s="181">
        <f>(Paca!M31/Paca!M30-1)*100</f>
        <v>22.155219491972765</v>
      </c>
      <c r="N31" s="181">
        <f>(Paca!N31/Paca!N30-1)*100</f>
        <v>13.329290377513958</v>
      </c>
      <c r="O31" s="181">
        <f>(Paca!O31/Paca!O30-1)*100</f>
        <v>-4.2098756214366979</v>
      </c>
      <c r="P31" s="181">
        <f>(Paca!P31/Paca!P30-1)*100</f>
        <v>-11.368326115848548</v>
      </c>
      <c r="Q31" s="181">
        <f>(Paca!Q31/Paca!Q30-1)*100</f>
        <v>15.08423086222901</v>
      </c>
      <c r="R31" s="181">
        <f>(Paca!R31/Paca!R30-1)*100</f>
        <v>-6.3674376797540404</v>
      </c>
      <c r="S31" s="152">
        <f>(Paca!S31/Paca!S30-1)*100</f>
        <v>-25.933013176508179</v>
      </c>
      <c r="T31" s="183">
        <f>(Paca!T31/Paca!T30-1)*100</f>
        <v>9.1163440552515684</v>
      </c>
      <c r="U31" s="52">
        <f>Paca!B31-Paca!B30</f>
        <v>344.29653289399721</v>
      </c>
      <c r="V31" s="52">
        <f>Paca!C31-Paca!C30</f>
        <v>-62.566374705000015</v>
      </c>
      <c r="W31" s="52">
        <f>Paca!D31-Paca!D30</f>
        <v>-251.8848420129998</v>
      </c>
      <c r="X31" s="121">
        <f>Paca!E31-Paca!E30</f>
        <v>98.262534080000023</v>
      </c>
      <c r="Y31" s="121">
        <f>Paca!F31-Paca!F30</f>
        <v>-54.594399530999908</v>
      </c>
      <c r="Z31" s="121">
        <f>Paca!G31-Paca!G30</f>
        <v>-18.096029026999986</v>
      </c>
      <c r="AA31" s="121">
        <f>Paca!H31-Paca!H30</f>
        <v>-24.397593836000055</v>
      </c>
      <c r="AB31" s="121">
        <f>Paca!I31-Paca!I30</f>
        <v>-253.05935369899998</v>
      </c>
      <c r="AC31" s="52">
        <f>Paca!J31-Paca!J30</f>
        <v>-101.93018052099978</v>
      </c>
      <c r="AD31" s="52">
        <f>Paca!K31-Paca!K30</f>
        <v>673.81382184299946</v>
      </c>
      <c r="AE31" s="121">
        <f>Paca!L31-Paca!L30</f>
        <v>260.97928086399997</v>
      </c>
      <c r="AF31" s="121">
        <f>Paca!M31-Paca!M30</f>
        <v>688.63180724800031</v>
      </c>
      <c r="AG31" s="121">
        <f>Paca!N31-Paca!N30</f>
        <v>76.814353302999962</v>
      </c>
      <c r="AH31" s="121">
        <f>Paca!O31-Paca!O30</f>
        <v>-25.904575542999964</v>
      </c>
      <c r="AI31" s="121">
        <f>Paca!P31-Paca!P30</f>
        <v>-64.343599395000069</v>
      </c>
      <c r="AJ31" s="121">
        <f>Paca!Q31-Paca!Q30</f>
        <v>40.197531609999999</v>
      </c>
      <c r="AK31" s="121">
        <f>Paca!R31-Paca!R30</f>
        <v>-188.31516112200006</v>
      </c>
      <c r="AL31" s="121">
        <f>Paca!S31-Paca!S30</f>
        <v>-114.24581512200001</v>
      </c>
      <c r="AM31" s="52">
        <f>Paca!T31-Paca!T30</f>
        <v>86.86410828999999</v>
      </c>
      <c r="AN31" s="189">
        <f>(Paca!B31/Paca!B27-1)*100</f>
        <v>4.7322418016342294</v>
      </c>
      <c r="AO31" s="189">
        <f>(Paca!C31/Paca!C27-1)*100</f>
        <v>18.539499006945313</v>
      </c>
      <c r="AP31" s="189">
        <f>(Paca!D31/Paca!D27-1)*100</f>
        <v>-1.2970234815704473</v>
      </c>
      <c r="AQ31" s="190">
        <f>(Paca!E31/Paca!E27-1)*100</f>
        <v>0.46012499051590883</v>
      </c>
      <c r="AR31" s="190">
        <f>(Paca!F31/Paca!F27-1)*100</f>
        <v>1.9618141113634247</v>
      </c>
      <c r="AS31" s="190">
        <f>(Paca!G31/Paca!G27-1)*100</f>
        <v>11.224297523801541</v>
      </c>
      <c r="AT31" s="190">
        <f>(Paca!H31/Paca!H27-1)*100</f>
        <v>5.6662785875419397</v>
      </c>
      <c r="AU31" s="190">
        <f>(Paca!I31/Paca!I27-1)*100</f>
        <v>-6.8788828690312993</v>
      </c>
      <c r="AV31" s="189">
        <f>(Paca!J31/Paca!J27-1)*100</f>
        <v>7.8102411481109302</v>
      </c>
      <c r="AW31" s="189">
        <f>(Paca!K31/Paca!K27-1)*100</f>
        <v>7.4128447690081867</v>
      </c>
      <c r="AX31" s="190">
        <f>(Paca!L31/Paca!L27-1)*100</f>
        <v>3.9579692002395639</v>
      </c>
      <c r="AY31" s="190">
        <f>(Paca!M31/Paca!M27-1)*100</f>
        <v>15.628040808271004</v>
      </c>
      <c r="AZ31" s="190">
        <f>(Paca!N31/Paca!N27-1)*100</f>
        <v>25.389692245500981</v>
      </c>
      <c r="BA31" s="190">
        <f>(Paca!O31/Paca!O27-1)*100</f>
        <v>9.8544111280213684</v>
      </c>
      <c r="BB31" s="190">
        <f>(Paca!P31/Paca!P27-1)*100</f>
        <v>4.0367539126520136</v>
      </c>
      <c r="BC31" s="190">
        <f>(Paca!Q31/Paca!Q27-1)*100</f>
        <v>39.848516239859343</v>
      </c>
      <c r="BD31" s="190">
        <f>(Paca!R31/Paca!R27-1)*100</f>
        <v>-1.5048502460628166</v>
      </c>
      <c r="BE31" s="190">
        <f>(Paca!S31/Paca!S27-1)*100</f>
        <v>-10.257076740140281</v>
      </c>
      <c r="BF31" s="189">
        <f>(Paca!T31/Paca!T27-1)*100</f>
        <v>-0.32029712057780602</v>
      </c>
      <c r="BG31" s="53">
        <f>Paca!B31-Paca!B27</f>
        <v>1617.4439548930022</v>
      </c>
      <c r="BH31" s="53">
        <f>Paca!C31-Paca!C27</f>
        <v>25.471363967999991</v>
      </c>
      <c r="BI31" s="53">
        <f>Paca!D31-Paca!D27</f>
        <v>-133.29161950899834</v>
      </c>
      <c r="BJ31" s="122">
        <f>Paca!E31-Paca!E27</f>
        <v>8.1850774170000022</v>
      </c>
      <c r="BK31" s="122">
        <f>Paca!F31-Paca!F27</f>
        <v>27.043419434000043</v>
      </c>
      <c r="BL31" s="122">
        <f>Paca!G31-Paca!G27</f>
        <v>152.14037879800003</v>
      </c>
      <c r="BM31" s="122">
        <f>Paca!H31-Paca!H27</f>
        <v>34.250941983999951</v>
      </c>
      <c r="BN31" s="122">
        <f>Paca!I31-Paca!I27</f>
        <v>-354.91143714200007</v>
      </c>
      <c r="BO31" s="53">
        <f>Paca!J31-Paca!J27</f>
        <v>869.73632150699996</v>
      </c>
      <c r="BP31" s="53">
        <f>Paca!K31-Paca!K27</f>
        <v>858.8687296019998</v>
      </c>
      <c r="BQ31" s="122">
        <f>Paca!L31-Paca!L27</f>
        <v>133.32862062300001</v>
      </c>
      <c r="BR31" s="122">
        <f>Paca!M31-Paca!M27</f>
        <v>513.17373386000008</v>
      </c>
      <c r="BS31" s="122">
        <f>Paca!N31-Paca!N27</f>
        <v>132.24312979599995</v>
      </c>
      <c r="BT31" s="122">
        <f>Paca!O31-Paca!O27</f>
        <v>52.873873725000067</v>
      </c>
      <c r="BU31" s="122">
        <f>Paca!P31-Paca!P27</f>
        <v>19.46450041899999</v>
      </c>
      <c r="BV31" s="122">
        <f>Paca!Q31-Paca!Q27</f>
        <v>87.386898626999994</v>
      </c>
      <c r="BW31" s="122">
        <f>Paca!R31-Paca!R27</f>
        <v>-42.308334584000022</v>
      </c>
      <c r="BX31" s="122">
        <f>Paca!S31-Paca!S27</f>
        <v>-37.293692864000036</v>
      </c>
      <c r="BY31" s="53">
        <f>Paca!T31-Paca!T27</f>
        <v>-3.3408406749999813</v>
      </c>
    </row>
    <row r="32" spans="1:77" s="29" customFormat="1" x14ac:dyDescent="0.25">
      <c r="A32" s="37" t="str">
        <f>Paca!A32</f>
        <v>T2 2005</v>
      </c>
      <c r="B32" s="144">
        <f>(Paca!B32/Paca!B31-1)*100</f>
        <v>-2.7378958422152211</v>
      </c>
      <c r="C32" s="179">
        <f>(Paca!C32/Paca!C31-1)*100</f>
        <v>-8.0692724463839127</v>
      </c>
      <c r="D32" s="179">
        <f>(Paca!D32/Paca!D31-1)*100</f>
        <v>-4.640109156853411</v>
      </c>
      <c r="E32" s="180">
        <f>(Paca!E32/Paca!E31-1)*100</f>
        <v>-4.8068529817272942</v>
      </c>
      <c r="F32" s="181">
        <f>(Paca!F32/Paca!F31-1)*100</f>
        <v>2.4892139952029213</v>
      </c>
      <c r="G32" s="181">
        <f>(Paca!G32/Paca!G31-1)*100</f>
        <v>-18.068332077700621</v>
      </c>
      <c r="H32" s="181">
        <f>(Paca!H32/Paca!H31-1)*100</f>
        <v>-13.031034183551494</v>
      </c>
      <c r="I32" s="182">
        <f>(Paca!I32/Paca!I31-1)*100</f>
        <v>-1.3346255882631608</v>
      </c>
      <c r="J32" s="179">
        <f>(Paca!J32/Paca!J31-1)*100</f>
        <v>0.26030773699947662</v>
      </c>
      <c r="K32" s="179">
        <f>(Paca!K32/Paca!K31-1)*100</f>
        <v>-4.5690132955400919</v>
      </c>
      <c r="L32" s="180">
        <f>(Paca!L32/Paca!L31-1)*100</f>
        <v>0.34254582139015</v>
      </c>
      <c r="M32" s="181">
        <f>(Paca!M32/Paca!M31-1)*100</f>
        <v>-15.363305067820853</v>
      </c>
      <c r="N32" s="181">
        <f>(Paca!N32/Paca!N31-1)*100</f>
        <v>-6.1740427263061388</v>
      </c>
      <c r="O32" s="181">
        <f>(Paca!O32/Paca!O31-1)*100</f>
        <v>-12.206813166906782</v>
      </c>
      <c r="P32" s="181">
        <f>(Paca!P32/Paca!P31-1)*100</f>
        <v>-14.91157401004406</v>
      </c>
      <c r="Q32" s="181">
        <f>(Paca!Q32/Paca!Q31-1)*100</f>
        <v>-10.141255272513128</v>
      </c>
      <c r="R32" s="181">
        <f>(Paca!R32/Paca!R31-1)*100</f>
        <v>4.7153135669405932</v>
      </c>
      <c r="S32" s="152">
        <f>(Paca!S32/Paca!S31-1)*100</f>
        <v>27.677463629992328</v>
      </c>
      <c r="T32" s="183">
        <f>(Paca!T32/Paca!T31-1)*100</f>
        <v>3.9529631552466471</v>
      </c>
      <c r="U32" s="52">
        <f>Paca!B32-Paca!B31</f>
        <v>-980.07573196000158</v>
      </c>
      <c r="V32" s="52">
        <f>Paca!C32-Paca!C31</f>
        <v>-13.141703788000001</v>
      </c>
      <c r="W32" s="52">
        <f>Paca!D32-Paca!D31</f>
        <v>-470.66667847899953</v>
      </c>
      <c r="X32" s="121">
        <f>Paca!E32-Paca!E31</f>
        <v>-85.901653490999934</v>
      </c>
      <c r="Y32" s="121">
        <f>Paca!F32-Paca!F31</f>
        <v>34.986744849000161</v>
      </c>
      <c r="Z32" s="121">
        <f>Paca!G32-Paca!G31</f>
        <v>-272.39746305299991</v>
      </c>
      <c r="AA32" s="121">
        <f>Paca!H32-Paca!H31</f>
        <v>-83.23191624399999</v>
      </c>
      <c r="AB32" s="121">
        <f>Paca!I32-Paca!I31</f>
        <v>-64.122390539999287</v>
      </c>
      <c r="AC32" s="52">
        <f>Paca!J32-Paca!J31</f>
        <v>31.251456156000131</v>
      </c>
      <c r="AD32" s="52">
        <f>Paca!K32-Paca!K31</f>
        <v>-568.61789824600055</v>
      </c>
      <c r="AE32" s="121">
        <f>Paca!L32-Paca!L31</f>
        <v>11.995750847000181</v>
      </c>
      <c r="AF32" s="121">
        <f>Paca!M32-Paca!M31</f>
        <v>-583.32112447300005</v>
      </c>
      <c r="AG32" s="121">
        <f>Paca!N32-Paca!N31</f>
        <v>-40.322472042999948</v>
      </c>
      <c r="AH32" s="121">
        <f>Paca!O32-Paca!O31</f>
        <v>-71.949909201000082</v>
      </c>
      <c r="AI32" s="121">
        <f>Paca!P32-Paca!P31</f>
        <v>-74.80338795199998</v>
      </c>
      <c r="AJ32" s="121">
        <f>Paca!Q32-Paca!Q31</f>
        <v>-31.101672871000005</v>
      </c>
      <c r="AK32" s="121">
        <f>Paca!R32-Paca!R31</f>
        <v>130.57440932300005</v>
      </c>
      <c r="AL32" s="121">
        <f>Paca!S32-Paca!S31</f>
        <v>90.310508124000023</v>
      </c>
      <c r="AM32" s="52">
        <f>Paca!T32-Paca!T31</f>
        <v>41.099092397000049</v>
      </c>
      <c r="AN32" s="189">
        <f>(Paca!B32/Paca!B28-1)*100</f>
        <v>-0.9548255844500031</v>
      </c>
      <c r="AO32" s="189">
        <f>(Paca!C32/Paca!C28-1)*100</f>
        <v>-33.011831043107684</v>
      </c>
      <c r="AP32" s="189">
        <f>(Paca!D32/Paca!D28-1)*100</f>
        <v>-10.351673166174303</v>
      </c>
      <c r="AQ32" s="190">
        <f>(Paca!E32/Paca!E28-1)*100</f>
        <v>1.4744517057684092</v>
      </c>
      <c r="AR32" s="190">
        <f>(Paca!F32/Paca!F28-1)*100</f>
        <v>-6.4891461805789863</v>
      </c>
      <c r="AS32" s="190">
        <f>(Paca!G32/Paca!G28-1)*100</f>
        <v>-15.394099960626018</v>
      </c>
      <c r="AT32" s="190">
        <f>(Paca!H32/Paca!H28-1)*100</f>
        <v>-11.850782721743247</v>
      </c>
      <c r="AU32" s="190">
        <f>(Paca!I32/Paca!I28-1)*100</f>
        <v>-13.538033896810287</v>
      </c>
      <c r="AV32" s="189">
        <f>(Paca!J32/Paca!J28-1)*100</f>
        <v>8.1096670388479666</v>
      </c>
      <c r="AW32" s="189">
        <f>(Paca!K32/Paca!K28-1)*100</f>
        <v>-1.2321213200118031</v>
      </c>
      <c r="AX32" s="190">
        <f>(Paca!L32/Paca!L28-1)*100</f>
        <v>-3.3034471286948919</v>
      </c>
      <c r="AY32" s="190">
        <f>(Paca!M32/Paca!M28-1)*100</f>
        <v>1.4576890412130616</v>
      </c>
      <c r="AZ32" s="190">
        <f>(Paca!N32/Paca!N28-1)*100</f>
        <v>-9.2578781872498119</v>
      </c>
      <c r="BA32" s="190">
        <f>(Paca!O32/Paca!O28-1)*100</f>
        <v>-3.5260691201293159</v>
      </c>
      <c r="BB32" s="190">
        <f>(Paca!P32/Paca!P28-1)*100</f>
        <v>-17.407629919564005</v>
      </c>
      <c r="BC32" s="190">
        <f>(Paca!Q32/Paca!Q28-1)*100</f>
        <v>9.116274401328873</v>
      </c>
      <c r="BD32" s="190">
        <f>(Paca!R32/Paca!R28-1)*100</f>
        <v>-0.35130773498067702</v>
      </c>
      <c r="BE32" s="190">
        <f>(Paca!S32/Paca!S28-1)*100</f>
        <v>25.372784268785644</v>
      </c>
      <c r="BF32" s="189">
        <f>(Paca!T32/Paca!T28-1)*100</f>
        <v>10.22802553177069</v>
      </c>
      <c r="BG32" s="53">
        <f>Paca!B32-Paca!B28</f>
        <v>-335.64261838899984</v>
      </c>
      <c r="BH32" s="53">
        <f>Paca!C32-Paca!C28</f>
        <v>-73.781842936999993</v>
      </c>
      <c r="BI32" s="53">
        <f>Paca!D32-Paca!D28</f>
        <v>-1116.9130466699989</v>
      </c>
      <c r="BJ32" s="122">
        <f>Paca!E32-Paca!E28</f>
        <v>24.718391556999904</v>
      </c>
      <c r="BK32" s="122">
        <f>Paca!F32-Paca!F28</f>
        <v>-99.964316614999916</v>
      </c>
      <c r="BL32" s="122">
        <f>Paca!G32-Paca!G28</f>
        <v>-224.74520937600005</v>
      </c>
      <c r="BM32" s="122">
        <f>Paca!H32-Paca!H28</f>
        <v>-74.679927981999981</v>
      </c>
      <c r="BN32" s="122">
        <f>Paca!I32-Paca!I28</f>
        <v>-742.24198425399936</v>
      </c>
      <c r="BO32" s="53">
        <f>Paca!J32-Paca!J28</f>
        <v>902.92298471100003</v>
      </c>
      <c r="BP32" s="53">
        <f>Paca!K32-Paca!K28</f>
        <v>-148.15805377800098</v>
      </c>
      <c r="BQ32" s="122">
        <f>Paca!L32-Paca!L28</f>
        <v>-120.04670559999977</v>
      </c>
      <c r="BR32" s="122">
        <f>Paca!M32-Paca!M28</f>
        <v>46.170190726999863</v>
      </c>
      <c r="BS32" s="122">
        <f>Paca!N32-Paca!N28</f>
        <v>-62.517709045999936</v>
      </c>
      <c r="BT32" s="122">
        <f>Paca!O32-Paca!O28</f>
        <v>-18.913400260999992</v>
      </c>
      <c r="BU32" s="122">
        <f>Paca!P32-Paca!P28</f>
        <v>-89.963840304999962</v>
      </c>
      <c r="BV32" s="122">
        <f>Paca!Q32-Paca!Q28</f>
        <v>23.023971635999999</v>
      </c>
      <c r="BW32" s="122">
        <f>Paca!R32-Paca!R28</f>
        <v>-10.222892580999996</v>
      </c>
      <c r="BX32" s="122">
        <f>Paca!S32-Paca!S28</f>
        <v>84.312331652000012</v>
      </c>
      <c r="BY32" s="53">
        <f>Paca!T32-Paca!T28</f>
        <v>100.28734028500003</v>
      </c>
    </row>
    <row r="33" spans="1:77" s="29" customFormat="1" x14ac:dyDescent="0.25">
      <c r="A33" s="37" t="str">
        <f>Paca!A33</f>
        <v>T3 2005</v>
      </c>
      <c r="B33" s="144">
        <f>(Paca!B33/Paca!B32-1)*100</f>
        <v>3.8296323180452285</v>
      </c>
      <c r="C33" s="179">
        <f>(Paca!C33/Paca!C32-1)*100</f>
        <v>13.41484874129093</v>
      </c>
      <c r="D33" s="179">
        <f>(Paca!D33/Paca!D32-1)*100</f>
        <v>1.1868641460808238</v>
      </c>
      <c r="E33" s="180">
        <f>(Paca!E33/Paca!E32-1)*100</f>
        <v>-6.9234600685643581</v>
      </c>
      <c r="F33" s="181">
        <f>(Paca!F33/Paca!F32-1)*100</f>
        <v>0.33710270513631624</v>
      </c>
      <c r="G33" s="181">
        <f>(Paca!G33/Paca!G32-1)*100</f>
        <v>-0.59746099439577094</v>
      </c>
      <c r="H33" s="181">
        <f>(Paca!H33/Paca!H32-1)*100</f>
        <v>26.741332473274106</v>
      </c>
      <c r="I33" s="182">
        <f>(Paca!I33/Paca!I32-1)*100</f>
        <v>1.8260234464065661</v>
      </c>
      <c r="J33" s="179">
        <f>(Paca!J33/Paca!J32-1)*100</f>
        <v>3.0057908754409945</v>
      </c>
      <c r="K33" s="179">
        <f>(Paca!K33/Paca!K32-1)*100</f>
        <v>6.7107186398774443</v>
      </c>
      <c r="L33" s="180">
        <f>(Paca!L33/Paca!L32-1)*100</f>
        <v>8.4606060262852445</v>
      </c>
      <c r="M33" s="181">
        <f>(Paca!M33/Paca!M32-1)*100</f>
        <v>4.7505999152770428</v>
      </c>
      <c r="N33" s="181">
        <f>(Paca!N33/Paca!N32-1)*100</f>
        <v>6.0877101633000752</v>
      </c>
      <c r="O33" s="181">
        <f>(Paca!O33/Paca!O32-1)*100</f>
        <v>34.587949162445518</v>
      </c>
      <c r="P33" s="181">
        <f>(Paca!P33/Paca!P32-1)*100</f>
        <v>-2.3312611531390637</v>
      </c>
      <c r="Q33" s="181">
        <f>(Paca!Q33/Paca!Q32-1)*100</f>
        <v>1.0288218763658152</v>
      </c>
      <c r="R33" s="181">
        <f>(Paca!R33/Paca!R32-1)*100</f>
        <v>6.0359931430528313</v>
      </c>
      <c r="S33" s="152">
        <f>(Paca!S33/Paca!S32-1)*100</f>
        <v>-8.9208697742223837</v>
      </c>
      <c r="T33" s="183">
        <f>(Paca!T33/Paca!T32-1)*100</f>
        <v>3.6696579244543059</v>
      </c>
      <c r="U33" s="52">
        <f>Paca!B33-Paca!B32</f>
        <v>1333.3478152210009</v>
      </c>
      <c r="V33" s="52">
        <f>Paca!C33-Paca!C32</f>
        <v>20.084627080000018</v>
      </c>
      <c r="W33" s="52">
        <f>Paca!D33-Paca!D32</f>
        <v>114.80267598300088</v>
      </c>
      <c r="X33" s="121">
        <f>Paca!E33-Paca!E32</f>
        <v>-117.77946042300005</v>
      </c>
      <c r="Y33" s="121">
        <f>Paca!F33-Paca!F32</f>
        <v>4.8560338319998664</v>
      </c>
      <c r="Z33" s="121">
        <f>Paca!G33-Paca!G32</f>
        <v>-7.3798298379999778</v>
      </c>
      <c r="AA33" s="121">
        <f>Paca!H33-Paca!H32</f>
        <v>148.54510967700003</v>
      </c>
      <c r="AB33" s="121">
        <f>Paca!I33-Paca!I32</f>
        <v>86.560822734999419</v>
      </c>
      <c r="AC33" s="52">
        <f>Paca!J33-Paca!J32</f>
        <v>361.80201098100042</v>
      </c>
      <c r="AD33" s="52">
        <f>Paca!K33-Paca!K32</f>
        <v>796.99674680100179</v>
      </c>
      <c r="AE33" s="121">
        <f>Paca!L33-Paca!L32</f>
        <v>297.30030211699977</v>
      </c>
      <c r="AF33" s="121">
        <f>Paca!M33-Paca!M32</f>
        <v>152.66173801000014</v>
      </c>
      <c r="AG33" s="121">
        <f>Paca!N33-Paca!N32</f>
        <v>37.303921655999943</v>
      </c>
      <c r="AH33" s="121">
        <f>Paca!O33-Paca!O32</f>
        <v>178.98373994500002</v>
      </c>
      <c r="AI33" s="121">
        <f>Paca!P33-Paca!P32</f>
        <v>-9.9508274739999933</v>
      </c>
      <c r="AJ33" s="121">
        <f>Paca!Q33-Paca!Q32</f>
        <v>2.8352579190000142</v>
      </c>
      <c r="AK33" s="121">
        <f>Paca!R33-Paca!R32</f>
        <v>175.02755525500015</v>
      </c>
      <c r="AL33" s="121">
        <f>Paca!S33-Paca!S32</f>
        <v>-37.164940627000021</v>
      </c>
      <c r="AM33" s="52">
        <f>Paca!T33-Paca!T32</f>
        <v>39.66175437600009</v>
      </c>
      <c r="AN33" s="189">
        <f>(Paca!B33/Paca!B29-1)*100</f>
        <v>3.4567539684587478</v>
      </c>
      <c r="AO33" s="189">
        <f>(Paca!C33/Paca!C29-1)*100</f>
        <v>16.896757929848107</v>
      </c>
      <c r="AP33" s="189">
        <f>(Paca!D33/Paca!D29-1)*100</f>
        <v>-4.4963348378362022</v>
      </c>
      <c r="AQ33" s="190">
        <f>(Paca!E33/Paca!E29-1)*100</f>
        <v>-0.17885546588668477</v>
      </c>
      <c r="AR33" s="190">
        <f>(Paca!F33/Paca!F29-1)*100</f>
        <v>-0.45611667825063984</v>
      </c>
      <c r="AS33" s="190">
        <f>(Paca!G33/Paca!G29-1)*100</f>
        <v>-17.009028555269591</v>
      </c>
      <c r="AT33" s="190">
        <f>(Paca!H33/Paca!H29-1)*100</f>
        <v>12.461744034914734</v>
      </c>
      <c r="AU33" s="190">
        <f>(Paca!I33/Paca!I29-1)*100</f>
        <v>-5.4403615868771071</v>
      </c>
      <c r="AV33" s="189">
        <f>(Paca!J33/Paca!J29-1)*100</f>
        <v>6.5797899674009175</v>
      </c>
      <c r="AW33" s="189">
        <f>(Paca!K33/Paca!K29-1)*100</f>
        <v>6.4294195939765153</v>
      </c>
      <c r="AX33" s="190">
        <f>(Paca!L33/Paca!L29-1)*100</f>
        <v>13.028501774517508</v>
      </c>
      <c r="AY33" s="190">
        <f>(Paca!M33/Paca!M29-1)*100</f>
        <v>3.8660889130389453</v>
      </c>
      <c r="AZ33" s="190">
        <f>(Paca!N33/Paca!N29-1)*100</f>
        <v>-7.3302277112321734</v>
      </c>
      <c r="BA33" s="190">
        <f>(Paca!O33/Paca!O29-1)*100</f>
        <v>41.424331308060736</v>
      </c>
      <c r="BB33" s="190">
        <f>(Paca!P33/Paca!P29-1)*100</f>
        <v>-19.157574619020291</v>
      </c>
      <c r="BC33" s="190">
        <f>(Paca!Q33/Paca!Q29-1)*100</f>
        <v>-10.340443267507116</v>
      </c>
      <c r="BD33" s="190">
        <f>(Paca!R33/Paca!R29-1)*100</f>
        <v>5.6238207481184244</v>
      </c>
      <c r="BE33" s="190">
        <f>(Paca!S33/Paca!S29-1)*100</f>
        <v>4.2914504897774597</v>
      </c>
      <c r="BF33" s="189">
        <f>(Paca!T33/Paca!T29-1)*100</f>
        <v>11.224317772632265</v>
      </c>
      <c r="BG33" s="53">
        <f>Paca!B33-Paca!B29</f>
        <v>1207.8619834030033</v>
      </c>
      <c r="BH33" s="53">
        <f>Paca!C33-Paca!C29</f>
        <v>24.544196882000023</v>
      </c>
      <c r="BI33" s="53">
        <f>Paca!D33-Paca!D29</f>
        <v>-460.80135158199846</v>
      </c>
      <c r="BJ33" s="122">
        <f>Paca!E33-Paca!E29</f>
        <v>-2.8370453019999786</v>
      </c>
      <c r="BK33" s="122">
        <f>Paca!F33-Paca!F29</f>
        <v>-6.6228115320000143</v>
      </c>
      <c r="BL33" s="122">
        <f>Paca!G33-Paca!G29</f>
        <v>-251.64188535099993</v>
      </c>
      <c r="BM33" s="122">
        <f>Paca!H33-Paca!H29</f>
        <v>78.013110866000034</v>
      </c>
      <c r="BN33" s="122">
        <f>Paca!I33-Paca!I29</f>
        <v>-277.71272026299994</v>
      </c>
      <c r="BO33" s="53">
        <f>Paca!J33-Paca!J29</f>
        <v>765.43977571000141</v>
      </c>
      <c r="BP33" s="53">
        <f>Paca!K33-Paca!K29</f>
        <v>765.60654674700163</v>
      </c>
      <c r="BQ33" s="122">
        <f>Paca!L33-Paca!L29</f>
        <v>439.31133653200004</v>
      </c>
      <c r="BR33" s="122">
        <f>Paca!M33-Paca!M29</f>
        <v>125.29574532300012</v>
      </c>
      <c r="BS33" s="122">
        <f>Paca!N33-Paca!N29</f>
        <v>-51.421526939000046</v>
      </c>
      <c r="BT33" s="122">
        <f>Paca!O33-Paca!O29</f>
        <v>203.99819026699998</v>
      </c>
      <c r="BU33" s="122">
        <f>Paca!P33-Paca!P29</f>
        <v>-98.792742332999978</v>
      </c>
      <c r="BV33" s="122">
        <f>Paca!Q33-Paca!Q29</f>
        <v>-32.109995093000009</v>
      </c>
      <c r="BW33" s="122">
        <f>Paca!R33-Paca!R29</f>
        <v>163.71203002099992</v>
      </c>
      <c r="BX33" s="122">
        <f>Paca!S33-Paca!S29</f>
        <v>15.613508969000009</v>
      </c>
      <c r="BY33" s="53">
        <f>Paca!T33-Paca!T29</f>
        <v>113.07281564600009</v>
      </c>
    </row>
    <row r="34" spans="1:77" s="105" customFormat="1" x14ac:dyDescent="0.25">
      <c r="A34" s="98" t="str">
        <f>Paca!A34</f>
        <v>T4 2005</v>
      </c>
      <c r="B34" s="143">
        <f>(Paca!B34/Paca!B33-1)*100</f>
        <v>3.9326016716543011</v>
      </c>
      <c r="C34" s="184">
        <f>(Paca!C34/Paca!C33-1)*100</f>
        <v>-35.910238496789027</v>
      </c>
      <c r="D34" s="184">
        <f>(Paca!D34/Paca!D33-1)*100</f>
        <v>3.7334312989643514</v>
      </c>
      <c r="E34" s="185">
        <f>(Paca!E34/Paca!E33-1)*100</f>
        <v>9.5463054611750984</v>
      </c>
      <c r="F34" s="186">
        <f>(Paca!F34/Paca!F33-1)*100</f>
        <v>-0.15183560838427645</v>
      </c>
      <c r="G34" s="186">
        <f>(Paca!G34/Paca!G33-1)*100</f>
        <v>2.8949252542273429</v>
      </c>
      <c r="H34" s="186">
        <f>(Paca!H34/Paca!H33-1)*100</f>
        <v>-19.287123875808611</v>
      </c>
      <c r="I34" s="187">
        <f>(Paca!I34/Paca!I33-1)*100</f>
        <v>6.5609741692431944</v>
      </c>
      <c r="J34" s="184">
        <f>(Paca!J34/Paca!J33-1)*100</f>
        <v>4.9263131754352152</v>
      </c>
      <c r="K34" s="184">
        <f>(Paca!K34/Paca!K33-1)*100</f>
        <v>3.0576427234569437</v>
      </c>
      <c r="L34" s="185">
        <f>(Paca!L34/Paca!L33-1)*100</f>
        <v>-5.8676854916795858</v>
      </c>
      <c r="M34" s="186">
        <f>(Paca!M34/Paca!M33-1)*100</f>
        <v>11.067066228634271</v>
      </c>
      <c r="N34" s="186">
        <f>(Paca!N34/Paca!N33-1)*100</f>
        <v>3.6788190366130902</v>
      </c>
      <c r="O34" s="186">
        <f>(Paca!O34/Paca!O33-1)*100</f>
        <v>23.300619073764615</v>
      </c>
      <c r="P34" s="186">
        <f>(Paca!P34/Paca!P33-1)*100</f>
        <v>0.70765364205964687</v>
      </c>
      <c r="Q34" s="186">
        <f>(Paca!Q34/Paca!Q33-1)*100</f>
        <v>-0.97502030778542359</v>
      </c>
      <c r="R34" s="186">
        <f>(Paca!R34/Paca!R33-1)*100</f>
        <v>2.508029316666871</v>
      </c>
      <c r="S34" s="151">
        <f>(Paca!S34/Paca!S33-1)*100</f>
        <v>-6.573586417057486</v>
      </c>
      <c r="T34" s="188">
        <f>(Paca!T34/Paca!T33-1)*100</f>
        <v>10.611056174208123</v>
      </c>
      <c r="U34" s="100">
        <f>Paca!B34-Paca!B33</f>
        <v>1421.6335029929978</v>
      </c>
      <c r="V34" s="100">
        <f>Paca!C34-Paca!C33</f>
        <v>-60.977020484000008</v>
      </c>
      <c r="W34" s="100">
        <f>Paca!D34-Paca!D33</f>
        <v>365.4124178309994</v>
      </c>
      <c r="X34" s="120">
        <f>Paca!E34-Paca!E33</f>
        <v>151.15479396599994</v>
      </c>
      <c r="Y34" s="120">
        <f>Paca!F34-Paca!F33</f>
        <v>-2.1945963699997719</v>
      </c>
      <c r="Z34" s="120">
        <f>Paca!G34-Paca!G33</f>
        <v>35.544435651999947</v>
      </c>
      <c r="AA34" s="120">
        <f>Paca!H34-Paca!H33</f>
        <v>-135.78789431899997</v>
      </c>
      <c r="AB34" s="120">
        <f>Paca!I34-Paca!I33</f>
        <v>316.69567890200051</v>
      </c>
      <c r="AC34" s="100">
        <f>Paca!J34-Paca!J33</f>
        <v>610.79556221699931</v>
      </c>
      <c r="AD34" s="100">
        <f>Paca!K34-Paca!K33</f>
        <v>387.50945260099979</v>
      </c>
      <c r="AE34" s="120">
        <f>Paca!L34-Paca!L33</f>
        <v>-223.63137421500005</v>
      </c>
      <c r="AF34" s="120">
        <f>Paca!M34-Paca!M33</f>
        <v>372.53816711899981</v>
      </c>
      <c r="AG34" s="120">
        <f>Paca!N34-Paca!N33</f>
        <v>23.915200354000035</v>
      </c>
      <c r="AH34" s="120">
        <f>Paca!O34-Paca!O33</f>
        <v>162.27902959599999</v>
      </c>
      <c r="AI34" s="120">
        <f>Paca!P34-Paca!P33</f>
        <v>2.9501533800000175</v>
      </c>
      <c r="AJ34" s="120">
        <f>Paca!Q34-Paca!Q33</f>
        <v>-2.7146342970000319</v>
      </c>
      <c r="AK34" s="120">
        <f>Paca!R34-Paca!R33</f>
        <v>77.115842213000178</v>
      </c>
      <c r="AL34" s="120">
        <f>Paca!S34-Paca!S33</f>
        <v>-24.942931548999979</v>
      </c>
      <c r="AM34" s="100">
        <f>Paca!T34-Paca!T33</f>
        <v>118.89309082799991</v>
      </c>
      <c r="AN34" s="184">
        <f>(Paca!B34/Paca!B30-1)*100</f>
        <v>5.9776017566145256</v>
      </c>
      <c r="AO34" s="184">
        <f>(Paca!C34/Paca!C30-1)*100</f>
        <v>-51.724167776602869</v>
      </c>
      <c r="AP34" s="184">
        <f>(Paca!D34/Paca!D30-1)*100</f>
        <v>-2.3312059533970642</v>
      </c>
      <c r="AQ34" s="191">
        <f>(Paca!E34/Paca!E30-1)*100</f>
        <v>2.7082016830076938</v>
      </c>
      <c r="AR34" s="191">
        <f>(Paca!F34/Paca!F30-1)*100</f>
        <v>-1.1605978746338175</v>
      </c>
      <c r="AS34" s="191">
        <f>(Paca!G34/Paca!G30-1)*100</f>
        <v>-17.194090972684251</v>
      </c>
      <c r="AT34" s="191">
        <f>(Paca!H34/Paca!H30-1)*100</f>
        <v>-14.306993453900052</v>
      </c>
      <c r="AU34" s="191">
        <f>(Paca!I34/Paca!I30-1)*100</f>
        <v>1.7018953912012247</v>
      </c>
      <c r="AV34" s="184">
        <f>(Paca!J34/Paca!J30-1)*100</f>
        <v>7.4492506103563505</v>
      </c>
      <c r="AW34" s="184">
        <f>(Paca!K34/Paca!K30-1)*100</f>
        <v>10.95634753645529</v>
      </c>
      <c r="AX34" s="191">
        <f>(Paca!L34/Paca!L30-1)*100</f>
        <v>10.695714520430212</v>
      </c>
      <c r="AY34" s="191">
        <f>(Paca!M34/Paca!M30-1)*100</f>
        <v>20.285296612787953</v>
      </c>
      <c r="AZ34" s="191">
        <f>(Paca!N34/Paca!N30-1)*100</f>
        <v>16.955403250308688</v>
      </c>
      <c r="BA34" s="191">
        <f>(Paca!O34/Paca!O30-1)*100</f>
        <v>39.557436581875024</v>
      </c>
      <c r="BB34" s="191">
        <f>(Paca!P34/Paca!P30-1)*100</f>
        <v>-25.821593630943486</v>
      </c>
      <c r="BC34" s="191">
        <f>(Paca!Q34/Paca!Q30-1)*100</f>
        <v>3.4585095676969324</v>
      </c>
      <c r="BD34" s="191">
        <f>(Paca!R34/Paca!R30-1)*100</f>
        <v>6.5732717626209913</v>
      </c>
      <c r="BE34" s="191">
        <f>(Paca!S34/Paca!S30-1)*100</f>
        <v>-19.53120905903808</v>
      </c>
      <c r="BF34" s="184">
        <f>(Paca!T34/Paca!T30-1)*100</f>
        <v>30.069923421770927</v>
      </c>
      <c r="BG34" s="100">
        <f>Paca!B34-Paca!B30</f>
        <v>2119.2021191479944</v>
      </c>
      <c r="BH34" s="100">
        <f>Paca!C34-Paca!C30</f>
        <v>-116.60047189700001</v>
      </c>
      <c r="BI34" s="100">
        <f>Paca!D34-Paca!D30</f>
        <v>-242.33642667799904</v>
      </c>
      <c r="BJ34" s="120">
        <f>Paca!E34-Paca!E30</f>
        <v>45.736214131999986</v>
      </c>
      <c r="BK34" s="120">
        <f>Paca!F34-Paca!F30</f>
        <v>-16.946217219999653</v>
      </c>
      <c r="BL34" s="120">
        <f>Paca!G34-Paca!G30</f>
        <v>-262.32888626599993</v>
      </c>
      <c r="BM34" s="120">
        <f>Paca!H34-Paca!H30</f>
        <v>-94.872294721999992</v>
      </c>
      <c r="BN34" s="120">
        <f>Paca!I34-Paca!I30</f>
        <v>86.074757398000656</v>
      </c>
      <c r="BO34" s="100">
        <f>Paca!J34-Paca!J30</f>
        <v>901.91884883300008</v>
      </c>
      <c r="BP34" s="100">
        <f>Paca!K34-Paca!K30</f>
        <v>1289.7021229990005</v>
      </c>
      <c r="BQ34" s="120">
        <f>Paca!L34-Paca!L30</f>
        <v>346.64395961299988</v>
      </c>
      <c r="BR34" s="120">
        <f>Paca!M34-Paca!M30</f>
        <v>630.5105879040002</v>
      </c>
      <c r="BS34" s="120">
        <f>Paca!N34-Paca!N30</f>
        <v>97.711003269999992</v>
      </c>
      <c r="BT34" s="120">
        <f>Paca!O34-Paca!O30</f>
        <v>243.40828479699996</v>
      </c>
      <c r="BU34" s="120">
        <f>Paca!P34-Paca!P30</f>
        <v>-146.14766144100003</v>
      </c>
      <c r="BV34" s="120">
        <f>Paca!Q34-Paca!Q30</f>
        <v>9.2164823609999758</v>
      </c>
      <c r="BW34" s="120">
        <f>Paca!R34-Paca!R30</f>
        <v>194.40264566900032</v>
      </c>
      <c r="BX34" s="120">
        <f>Paca!S34-Paca!S30</f>
        <v>-86.043179173999988</v>
      </c>
      <c r="BY34" s="100">
        <f>Paca!T34-Paca!T30</f>
        <v>286.51804589100004</v>
      </c>
    </row>
    <row r="35" spans="1:77" s="29" customFormat="1" x14ac:dyDescent="0.25">
      <c r="A35" s="37" t="str">
        <f>Paca!A35</f>
        <v>T1 2006</v>
      </c>
      <c r="B35" s="144">
        <f>(Paca!B35/Paca!B34-1)*100</f>
        <v>-6.3229863481784054E-2</v>
      </c>
      <c r="C35" s="179">
        <f>(Paca!C35/Paca!C34-1)*100</f>
        <v>-7.0735342505642507</v>
      </c>
      <c r="D35" s="179">
        <f>(Paca!D35/Paca!D34-1)*100</f>
        <v>-9.2274735193909052E-3</v>
      </c>
      <c r="E35" s="180">
        <f>(Paca!E35/Paca!E34-1)*100</f>
        <v>4.6101691768793751</v>
      </c>
      <c r="F35" s="181">
        <f>(Paca!F35/Paca!F34-1)*100</f>
        <v>0.42185994721266606</v>
      </c>
      <c r="G35" s="181">
        <f>(Paca!G35/Paca!G34-1)*100</f>
        <v>1.7405784759080056</v>
      </c>
      <c r="H35" s="181">
        <f>(Paca!H35/Paca!H34-1)*100</f>
        <v>-0.80122899739509812</v>
      </c>
      <c r="I35" s="182">
        <f>(Paca!I35/Paca!I34-1)*100</f>
        <v>-2.0302127538840864</v>
      </c>
      <c r="J35" s="179">
        <f>(Paca!J35/Paca!J34-1)*100</f>
        <v>4.1953640680812088</v>
      </c>
      <c r="K35" s="179">
        <f>(Paca!K35/Paca!K34-1)*100</f>
        <v>-3.1067480937208791</v>
      </c>
      <c r="L35" s="180">
        <f>(Paca!L35/Paca!L34-1)*100</f>
        <v>-6.5177924888795813</v>
      </c>
      <c r="M35" s="181">
        <f>(Paca!M35/Paca!M34-1)*100</f>
        <v>6.4472988087950212</v>
      </c>
      <c r="N35" s="181">
        <f>(Paca!N35/Paca!N34-1)*100</f>
        <v>-15.862564118356348</v>
      </c>
      <c r="O35" s="181">
        <f>(Paca!O35/Paca!O34-1)*100</f>
        <v>-30.472373205854364</v>
      </c>
      <c r="P35" s="181">
        <f>(Paca!P35/Paca!P34-1)*100</f>
        <v>7.5953487502229633</v>
      </c>
      <c r="Q35" s="181">
        <f>(Paca!Q35/Paca!Q34-1)*100</f>
        <v>-0.63087712314958688</v>
      </c>
      <c r="R35" s="181">
        <f>(Paca!R35/Paca!R34-1)*100</f>
        <v>-3.6436244706499532</v>
      </c>
      <c r="S35" s="152">
        <f>(Paca!S35/Paca!S34-1)*100</f>
        <v>11.367491198228175</v>
      </c>
      <c r="T35" s="183">
        <f>(Paca!T35/Paca!T34-1)*100</f>
        <v>-12.518010732238283</v>
      </c>
      <c r="U35" s="52">
        <f>Paca!B35-Paca!B34</f>
        <v>-23.756460393997259</v>
      </c>
      <c r="V35" s="52">
        <f>Paca!C35-Paca!C34</f>
        <v>-7.6979134940000051</v>
      </c>
      <c r="W35" s="52">
        <f>Paca!D35-Paca!D34</f>
        <v>-0.93686429800072801</v>
      </c>
      <c r="X35" s="121">
        <f>Paca!E35-Paca!E34</f>
        <v>79.96523113100011</v>
      </c>
      <c r="Y35" s="121">
        <f>Paca!F35-Paca!F34</f>
        <v>6.0882068829998843</v>
      </c>
      <c r="Z35" s="121">
        <f>Paca!G35-Paca!G34</f>
        <v>21.989828031999878</v>
      </c>
      <c r="AA35" s="121">
        <f>Paca!H35-Paca!H34</f>
        <v>-4.5529519359999995</v>
      </c>
      <c r="AB35" s="121">
        <f>Paca!I35-Paca!I34</f>
        <v>-104.42717840800015</v>
      </c>
      <c r="AC35" s="52">
        <f>Paca!J35-Paca!J34</f>
        <v>545.79295196699968</v>
      </c>
      <c r="AD35" s="52">
        <f>Paca!K35-Paca!K34</f>
        <v>-405.77174981200187</v>
      </c>
      <c r="AE35" s="121">
        <f>Paca!L35-Paca!L34</f>
        <v>-233.83266080799967</v>
      </c>
      <c r="AF35" s="121">
        <f>Paca!M35-Paca!M34</f>
        <v>241.0467962419998</v>
      </c>
      <c r="AG35" s="121">
        <f>Paca!N35-Paca!N34</f>
        <v>-106.91263433400002</v>
      </c>
      <c r="AH35" s="121">
        <f>Paca!O35-Paca!O34</f>
        <v>-261.67755775599994</v>
      </c>
      <c r="AI35" s="121">
        <f>Paca!P35-Paca!P34</f>
        <v>31.88849677099995</v>
      </c>
      <c r="AJ35" s="121">
        <f>Paca!Q35-Paca!Q34</f>
        <v>-1.7393509219999714</v>
      </c>
      <c r="AK35" s="121">
        <f>Paca!R35-Paca!R34</f>
        <v>-114.84246135400008</v>
      </c>
      <c r="AL35" s="121">
        <f>Paca!S35-Paca!S34</f>
        <v>40.297622348999994</v>
      </c>
      <c r="AM35" s="52">
        <f>Paca!T35-Paca!T34</f>
        <v>-155.14288475700005</v>
      </c>
      <c r="AN35" s="189">
        <f>(Paca!B35/Paca!B31-1)*100</f>
        <v>4.8919320767209618</v>
      </c>
      <c r="AO35" s="189">
        <f>(Paca!C35/Paca!C31-1)*100</f>
        <v>-37.904705578836229</v>
      </c>
      <c r="AP35" s="189">
        <f>(Paca!D35/Paca!D31-1)*100</f>
        <v>8.4897738991474014E-2</v>
      </c>
      <c r="AQ35" s="190">
        <f>(Paca!E35/Paca!E31-1)*100</f>
        <v>1.5354164521311997</v>
      </c>
      <c r="AR35" s="190">
        <f>(Paca!F35/Paca!F31-1)*100</f>
        <v>3.1117279572940415</v>
      </c>
      <c r="AS35" s="190">
        <f>(Paca!G35/Paca!G31-1)*100</f>
        <v>-14.741550118199498</v>
      </c>
      <c r="AT35" s="190">
        <f>(Paca!H35/Paca!H31-1)*100</f>
        <v>-11.746550515176846</v>
      </c>
      <c r="AU35" s="190">
        <f>(Paca!I35/Paca!I31-1)*100</f>
        <v>4.8851247664276842</v>
      </c>
      <c r="AV35" s="189">
        <f>(Paca!J35/Paca!J31-1)*100</f>
        <v>12.907680055081205</v>
      </c>
      <c r="AW35" s="189">
        <f>(Paca!K35/Paca!K31-1)*100</f>
        <v>1.6883487481929915</v>
      </c>
      <c r="AX35" s="190">
        <f>(Paca!L35/Paca!L31-1)*100</f>
        <v>-4.2310251159321073</v>
      </c>
      <c r="AY35" s="190">
        <f>(Paca!M35/Paca!M31-1)*100</f>
        <v>4.8178290219303976</v>
      </c>
      <c r="AZ35" s="190">
        <f>(Paca!N35/Paca!N31-1)*100</f>
        <v>-13.170481265652779</v>
      </c>
      <c r="BA35" s="190">
        <f>(Paca!O35/Paca!O31-1)*100</f>
        <v>1.295383318070864</v>
      </c>
      <c r="BB35" s="190">
        <f>(Paca!P35/Paca!P31-1)*100</f>
        <v>-9.9503467186401355</v>
      </c>
      <c r="BC35" s="190">
        <f>(Paca!Q35/Paca!Q31-1)*100</f>
        <v>-10.669070185684326</v>
      </c>
      <c r="BD35" s="190">
        <f>(Paca!R35/Paca!R31-1)*100</f>
        <v>9.6735360101337431</v>
      </c>
      <c r="BE35" s="190">
        <f>(Paca!S35/Paca!S31-1)*100</f>
        <v>20.993275832942171</v>
      </c>
      <c r="BF35" s="189">
        <f>(Paca!T35/Paca!T31-1)*100</f>
        <v>4.2811298652038365</v>
      </c>
      <c r="BG35" s="53">
        <f>Paca!B35-Paca!B31</f>
        <v>1751.1491258599999</v>
      </c>
      <c r="BH35" s="53">
        <f>Paca!C35-Paca!C31</f>
        <v>-61.732010685999995</v>
      </c>
      <c r="BI35" s="53">
        <f>Paca!D35-Paca!D31</f>
        <v>8.6115510370000266</v>
      </c>
      <c r="BJ35" s="122">
        <f>Paca!E35-Paca!E31</f>
        <v>27.438911183000073</v>
      </c>
      <c r="BK35" s="122">
        <f>Paca!F35-Paca!F31</f>
        <v>43.736389194000139</v>
      </c>
      <c r="BL35" s="122">
        <f>Paca!G35-Paca!G31</f>
        <v>-222.24302920700006</v>
      </c>
      <c r="BM35" s="122">
        <f>Paca!H35-Paca!H31</f>
        <v>-75.027652821999936</v>
      </c>
      <c r="BN35" s="122">
        <f>Paca!I35-Paca!I31</f>
        <v>234.7069326890005</v>
      </c>
      <c r="BO35" s="53">
        <f>Paca!J35-Paca!J31</f>
        <v>1549.6419813209995</v>
      </c>
      <c r="BP35" s="53">
        <f>Paca!K35-Paca!K31</f>
        <v>210.11655134399916</v>
      </c>
      <c r="BQ35" s="122">
        <f>Paca!L35-Paca!L31</f>
        <v>-148.16798205899977</v>
      </c>
      <c r="BR35" s="122">
        <f>Paca!M35-Paca!M31</f>
        <v>182.92557689799969</v>
      </c>
      <c r="BS35" s="122">
        <f>Paca!N35-Paca!N31</f>
        <v>-86.015984366999987</v>
      </c>
      <c r="BT35" s="122">
        <f>Paca!O35-Paca!O31</f>
        <v>7.6353025839999873</v>
      </c>
      <c r="BU35" s="122">
        <f>Paca!P35-Paca!P31</f>
        <v>-49.915565275000006</v>
      </c>
      <c r="BV35" s="122">
        <f>Paca!Q35-Paca!Q31</f>
        <v>-32.720400170999994</v>
      </c>
      <c r="BW35" s="122">
        <f>Paca!R35-Paca!R31</f>
        <v>267.87534543700031</v>
      </c>
      <c r="BX35" s="122">
        <f>Paca!S35-Paca!S31</f>
        <v>68.500258297000016</v>
      </c>
      <c r="BY35" s="53">
        <f>Paca!T35-Paca!T31</f>
        <v>44.511052844000005</v>
      </c>
    </row>
    <row r="36" spans="1:77" s="29" customFormat="1" x14ac:dyDescent="0.25">
      <c r="A36" s="37" t="str">
        <f>Paca!A36</f>
        <v>T2 2006</v>
      </c>
      <c r="B36" s="144">
        <f>(Paca!B36/Paca!B35-1)*100</f>
        <v>1.3230322915849024</v>
      </c>
      <c r="C36" s="179">
        <f>(Paca!C36/Paca!C35-1)*100</f>
        <v>-16.098675261998707</v>
      </c>
      <c r="D36" s="179">
        <f>(Paca!D36/Paca!D35-1)*100</f>
        <v>4.7834171499691491</v>
      </c>
      <c r="E36" s="180">
        <f>(Paca!E36/Paca!E35-1)*100</f>
        <v>5.667956471762059</v>
      </c>
      <c r="F36" s="181">
        <f>(Paca!F36/Paca!F35-1)*100</f>
        <v>5.115653393338615</v>
      </c>
      <c r="G36" s="181">
        <f>(Paca!G36/Paca!G35-1)*100</f>
        <v>9.8635671224094565</v>
      </c>
      <c r="H36" s="181">
        <f>(Paca!H36/Paca!H35-1)*100</f>
        <v>26.641196603642459</v>
      </c>
      <c r="I36" s="182">
        <f>(Paca!I36/Paca!I35-1)*100</f>
        <v>0.62854277503481271</v>
      </c>
      <c r="J36" s="179">
        <f>(Paca!J36/Paca!J35-1)*100</f>
        <v>-0.26164157204134897</v>
      </c>
      <c r="K36" s="179">
        <f>(Paca!K36/Paca!K35-1)*100</f>
        <v>-0.68748145025070428</v>
      </c>
      <c r="L36" s="180">
        <f>(Paca!L36/Paca!L35-1)*100</f>
        <v>-2.4054446133346286</v>
      </c>
      <c r="M36" s="181">
        <f>(Paca!M36/Paca!M35-1)*100</f>
        <v>-3.2314671963622699</v>
      </c>
      <c r="N36" s="181">
        <f>(Paca!N36/Paca!N35-1)*100</f>
        <v>6.5361526021858518</v>
      </c>
      <c r="O36" s="181">
        <f>(Paca!O36/Paca!O35-1)*100</f>
        <v>-22.538754075715783</v>
      </c>
      <c r="P36" s="181">
        <f>(Paca!P36/Paca!P35-1)*100</f>
        <v>19.831992264160526</v>
      </c>
      <c r="Q36" s="181">
        <f>(Paca!Q36/Paca!Q35-1)*100</f>
        <v>0.50846604338921075</v>
      </c>
      <c r="R36" s="181">
        <f>(Paca!R36/Paca!R35-1)*100</f>
        <v>3.5655609644501762</v>
      </c>
      <c r="S36" s="152">
        <f>(Paca!S36/Paca!S35-1)*100</f>
        <v>5.1958399070585415</v>
      </c>
      <c r="T36" s="183">
        <f>(Paca!T36/Paca!T35-1)*100</f>
        <v>13.826014496571215</v>
      </c>
      <c r="U36" s="52">
        <f>Paca!B36-Paca!B35</f>
        <v>496.76986478400067</v>
      </c>
      <c r="V36" s="52">
        <f>Paca!C36-Paca!C35</f>
        <v>-16.280439533999996</v>
      </c>
      <c r="W36" s="52">
        <f>Paca!D36-Paca!D35</f>
        <v>485.61496488299963</v>
      </c>
      <c r="X36" s="121">
        <f>Paca!E36-Paca!E35</f>
        <v>102.84536998599992</v>
      </c>
      <c r="Y36" s="121">
        <f>Paca!F36-Paca!F35</f>
        <v>74.139641239999946</v>
      </c>
      <c r="Z36" s="121">
        <f>Paca!G36-Paca!G35</f>
        <v>126.7816592480001</v>
      </c>
      <c r="AA36" s="121">
        <f>Paca!H36-Paca!H35</f>
        <v>150.174580074</v>
      </c>
      <c r="AB36" s="121">
        <f>Paca!I36-Paca!I35</f>
        <v>31.673714335000113</v>
      </c>
      <c r="AC36" s="52">
        <f>Paca!J36-Paca!J35</f>
        <v>-35.466098442999282</v>
      </c>
      <c r="AD36" s="52">
        <f>Paca!K36-Paca!K35</f>
        <v>-87.002209794998635</v>
      </c>
      <c r="AE36" s="121">
        <f>Paca!L36-Paca!L35</f>
        <v>-80.673140353000235</v>
      </c>
      <c r="AF36" s="121">
        <f>Paca!M36-Paca!M35</f>
        <v>-128.60503204099996</v>
      </c>
      <c r="AG36" s="121">
        <f>Paca!N36-Paca!N35</f>
        <v>37.065263853000033</v>
      </c>
      <c r="AH36" s="121">
        <f>Paca!O36-Paca!O35</f>
        <v>-134.56976992000006</v>
      </c>
      <c r="AI36" s="121">
        <f>Paca!P36-Paca!P35</f>
        <v>89.587242481000033</v>
      </c>
      <c r="AJ36" s="121">
        <f>Paca!Q36-Paca!Q35</f>
        <v>1.3930151629999727</v>
      </c>
      <c r="AK36" s="121">
        <f>Paca!R36-Paca!R35</f>
        <v>108.28721983299965</v>
      </c>
      <c r="AL36" s="121">
        <f>Paca!S36-Paca!S35</f>
        <v>20.51299118899999</v>
      </c>
      <c r="AM36" s="52">
        <f>Paca!T36-Paca!T35</f>
        <v>149.90364767300002</v>
      </c>
      <c r="AN36" s="189">
        <f>(Paca!B36/Paca!B32-1)*100</f>
        <v>9.2714239833323155</v>
      </c>
      <c r="AO36" s="189">
        <f>(Paca!C36/Paca!C32-1)*100</f>
        <v>-43.32822549573163</v>
      </c>
      <c r="AP36" s="189">
        <f>(Paca!D36/Paca!D32-1)*100</f>
        <v>9.975352294045269</v>
      </c>
      <c r="AQ36" s="190">
        <f>(Paca!E36/Paca!E32-1)*100</f>
        <v>12.708112947947292</v>
      </c>
      <c r="AR36" s="190">
        <f>(Paca!F36/Paca!F32-1)*100</f>
        <v>5.7541202067805219</v>
      </c>
      <c r="AS36" s="190">
        <f>(Paca!G36/Paca!G32-1)*100</f>
        <v>14.32450563834311</v>
      </c>
      <c r="AT36" s="190">
        <f>(Paca!H36/Paca!H32-1)*100</f>
        <v>28.511617244542322</v>
      </c>
      <c r="AU36" s="190">
        <f>(Paca!I36/Paca!I32-1)*100</f>
        <v>6.9720489781855743</v>
      </c>
      <c r="AV36" s="189">
        <f>(Paca!J36/Paca!J32-1)*100</f>
        <v>12.319889264086004</v>
      </c>
      <c r="AW36" s="189">
        <f>(Paca!K36/Paca!K32-1)*100</f>
        <v>5.8243906942264223</v>
      </c>
      <c r="AX36" s="190">
        <f>(Paca!L36/Paca!L32-1)*100</f>
        <v>-6.8537633051072522</v>
      </c>
      <c r="AY36" s="190">
        <f>(Paca!M36/Paca!M32-1)*100</f>
        <v>19.842433996773835</v>
      </c>
      <c r="AZ36" s="190">
        <f>(Paca!N36/Paca!N32-1)*100</f>
        <v>-1.4080631090950368</v>
      </c>
      <c r="BA36" s="190">
        <f>(Paca!O36/Paca!O32-1)*100</f>
        <v>-10.625563540449622</v>
      </c>
      <c r="BB36" s="190">
        <f>(Paca!P36/Paca!P32-1)*100</f>
        <v>26.819003053083044</v>
      </c>
      <c r="BC36" s="190">
        <f>(Paca!Q36/Paca!Q32-1)*100</f>
        <v>-8.1903513169201414E-2</v>
      </c>
      <c r="BD36" s="190">
        <f>(Paca!R36/Paca!R32-1)*100</f>
        <v>8.4693431451487555</v>
      </c>
      <c r="BE36" s="190">
        <f>(Paca!S36/Paca!S32-1)*100</f>
        <v>-0.31138689253483731</v>
      </c>
      <c r="BF36" s="189">
        <f>(Paca!T36/Paca!T32-1)*100</f>
        <v>14.185349214419452</v>
      </c>
      <c r="BG36" s="53">
        <f>Paca!B36-Paca!B32</f>
        <v>3227.9947226040022</v>
      </c>
      <c r="BH36" s="53">
        <f>Paca!C36-Paca!C32</f>
        <v>-64.87074643199999</v>
      </c>
      <c r="BI36" s="53">
        <f>Paca!D36-Paca!D32</f>
        <v>964.89319439899919</v>
      </c>
      <c r="BJ36" s="122">
        <f>Paca!E36-Paca!E32</f>
        <v>216.18593465999993</v>
      </c>
      <c r="BK36" s="122">
        <f>Paca!F36-Paca!F32</f>
        <v>82.889285584999925</v>
      </c>
      <c r="BL36" s="122">
        <f>Paca!G36-Paca!G32</f>
        <v>176.93609309399994</v>
      </c>
      <c r="BM36" s="122">
        <f>Paca!H36-Paca!H32</f>
        <v>158.37884349600006</v>
      </c>
      <c r="BN36" s="122">
        <f>Paca!I36-Paca!I32</f>
        <v>330.5030375639999</v>
      </c>
      <c r="BO36" s="53">
        <f>Paca!J36-Paca!J32</f>
        <v>1482.9244267220001</v>
      </c>
      <c r="BP36" s="53">
        <f>Paca!K36-Paca!K32</f>
        <v>691.73223979500108</v>
      </c>
      <c r="BQ36" s="122">
        <f>Paca!L36-Paca!L32</f>
        <v>-240.83687325900019</v>
      </c>
      <c r="BR36" s="122">
        <f>Paca!M36-Paca!M32</f>
        <v>637.64166932999979</v>
      </c>
      <c r="BS36" s="122">
        <f>Paca!N36-Paca!N32</f>
        <v>-8.6282484710000062</v>
      </c>
      <c r="BT36" s="122">
        <f>Paca!O36-Paca!O32</f>
        <v>-54.984558134999986</v>
      </c>
      <c r="BU36" s="122">
        <f>Paca!P36-Paca!P32</f>
        <v>114.47506515800001</v>
      </c>
      <c r="BV36" s="122">
        <f>Paca!Q36-Paca!Q32</f>
        <v>-0.22571213700001636</v>
      </c>
      <c r="BW36" s="122">
        <f>Paca!R36-Paca!R32</f>
        <v>245.5881559469999</v>
      </c>
      <c r="BX36" s="122">
        <f>Paca!S36-Paca!S32</f>
        <v>-1.2972586380000166</v>
      </c>
      <c r="BY36" s="53">
        <f>Paca!T36-Paca!T32</f>
        <v>153.31560811999998</v>
      </c>
    </row>
    <row r="37" spans="1:77" s="29" customFormat="1" x14ac:dyDescent="0.25">
      <c r="A37" s="37" t="str">
        <f>Paca!A37</f>
        <v>T3 2006</v>
      </c>
      <c r="B37" s="144">
        <f>(Paca!B37/Paca!B36-1)*100</f>
        <v>2.8550550989167256</v>
      </c>
      <c r="C37" s="179">
        <f>(Paca!C37/Paca!C36-1)*100</f>
        <v>18.516775881733594</v>
      </c>
      <c r="D37" s="179">
        <f>(Paca!D37/Paca!D36-1)*100</f>
        <v>3.2640949386669948</v>
      </c>
      <c r="E37" s="180">
        <f>(Paca!E37/Paca!E36-1)*100</f>
        <v>-0.52990653190101433</v>
      </c>
      <c r="F37" s="181">
        <f>(Paca!F37/Paca!F36-1)*100</f>
        <v>0.57205782080864687</v>
      </c>
      <c r="G37" s="181">
        <f>(Paca!G37/Paca!G36-1)*100</f>
        <v>-2.150730750167873</v>
      </c>
      <c r="H37" s="181">
        <f>(Paca!H37/Paca!H36-1)*100</f>
        <v>25.170918126960974</v>
      </c>
      <c r="I37" s="182">
        <f>(Paca!I37/Paca!I36-1)*100</f>
        <v>3.9313128997841673</v>
      </c>
      <c r="J37" s="179">
        <f>(Paca!J37/Paca!J36-1)*100</f>
        <v>2.8193467805320838</v>
      </c>
      <c r="K37" s="179">
        <f>(Paca!K37/Paca!K36-1)*100</f>
        <v>1.8152515438146333</v>
      </c>
      <c r="L37" s="180">
        <f>(Paca!L37/Paca!L36-1)*100</f>
        <v>4.2816355298005648</v>
      </c>
      <c r="M37" s="181">
        <f>(Paca!M37/Paca!M36-1)*100</f>
        <v>8.429945886810696</v>
      </c>
      <c r="N37" s="181">
        <f>(Paca!N37/Paca!N36-1)*100</f>
        <v>-6.0623015738451418</v>
      </c>
      <c r="O37" s="181">
        <f>(Paca!O37/Paca!O36-1)*100</f>
        <v>28.437814381435665</v>
      </c>
      <c r="P37" s="181">
        <f>(Paca!P37/Paca!P36-1)*100</f>
        <v>-16.997337676162616</v>
      </c>
      <c r="Q37" s="181">
        <f>(Paca!Q37/Paca!Q36-1)*100</f>
        <v>38.594443931670533</v>
      </c>
      <c r="R37" s="181">
        <f>(Paca!R37/Paca!R36-1)*100</f>
        <v>-9.0002208129152379</v>
      </c>
      <c r="S37" s="152">
        <f>(Paca!S37/Paca!S36-1)*100</f>
        <v>-15.102719822981115</v>
      </c>
      <c r="T37" s="183">
        <f>(Paca!T37/Paca!T36-1)*100</f>
        <v>9.2329928339169207</v>
      </c>
      <c r="U37" s="52">
        <f>Paca!B37-Paca!B36</f>
        <v>1086.1941784499941</v>
      </c>
      <c r="V37" s="52">
        <f>Paca!C37-Paca!C36</f>
        <v>15.711229544999995</v>
      </c>
      <c r="W37" s="52">
        <f>Paca!D37-Paca!D36</f>
        <v>347.22352745799981</v>
      </c>
      <c r="X37" s="121">
        <f>Paca!E37-Paca!E36</f>
        <v>-10.160166383999922</v>
      </c>
      <c r="Y37" s="121">
        <f>Paca!F37-Paca!F36</f>
        <v>8.7147852600000988</v>
      </c>
      <c r="Z37" s="121">
        <f>Paca!G37-Paca!G36</f>
        <v>-30.371215076999988</v>
      </c>
      <c r="AA37" s="121">
        <f>Paca!H37-Paca!H36</f>
        <v>179.68704273100002</v>
      </c>
      <c r="AB37" s="121">
        <f>Paca!I37-Paca!I36</f>
        <v>199.35308092800005</v>
      </c>
      <c r="AC37" s="52">
        <f>Paca!J37-Paca!J36</f>
        <v>381.1688297769997</v>
      </c>
      <c r="AD37" s="52">
        <f>Paca!K37-Paca!K36</f>
        <v>228.14455572100087</v>
      </c>
      <c r="AE37" s="121">
        <f>Paca!L37-Paca!L36</f>
        <v>140.14218583499996</v>
      </c>
      <c r="AF37" s="121">
        <f>Paca!M37-Paca!M36</f>
        <v>324.65130542100042</v>
      </c>
      <c r="AG37" s="121">
        <f>Paca!N37-Paca!N36</f>
        <v>-36.625153914000066</v>
      </c>
      <c r="AH37" s="121">
        <f>Paca!O37-Paca!O36</f>
        <v>131.521967856</v>
      </c>
      <c r="AI37" s="121">
        <f>Paca!P37-Paca!P36</f>
        <v>-92.00967715500002</v>
      </c>
      <c r="AJ37" s="121">
        <f>Paca!Q37-Paca!Q36</f>
        <v>106.27260385200003</v>
      </c>
      <c r="AK37" s="121">
        <f>Paca!R37-Paca!R36</f>
        <v>-283.08565577899981</v>
      </c>
      <c r="AL37" s="121">
        <f>Paca!S37-Paca!S36</f>
        <v>-62.723020394999992</v>
      </c>
      <c r="AM37" s="52">
        <f>Paca!T37-Paca!T36</f>
        <v>113.94603594900013</v>
      </c>
      <c r="AN37" s="189">
        <f>(Paca!B37/Paca!B33-1)*100</f>
        <v>8.2457684152794197</v>
      </c>
      <c r="AO37" s="189">
        <f>(Paca!C37/Paca!C33-1)*100</f>
        <v>-40.778865622229389</v>
      </c>
      <c r="AP37" s="189">
        <f>(Paca!D37/Paca!D33-1)*100</f>
        <v>12.232998977125643</v>
      </c>
      <c r="AQ37" s="190">
        <f>(Paca!E37/Paca!E33-1)*100</f>
        <v>20.450185812708167</v>
      </c>
      <c r="AR37" s="190">
        <f>(Paca!F37/Paca!F33-1)*100</f>
        <v>6.0017601213894878</v>
      </c>
      <c r="AS37" s="190">
        <f>(Paca!G37/Paca!G33-1)*100</f>
        <v>12.538064379115067</v>
      </c>
      <c r="AT37" s="190">
        <f>(Paca!H37/Paca!H33-1)*100</f>
        <v>26.919267823478044</v>
      </c>
      <c r="AU37" s="190">
        <f>(Paca!I37/Paca!I33-1)*100</f>
        <v>9.1837343499363122</v>
      </c>
      <c r="AV37" s="189">
        <f>(Paca!J37/Paca!J33-1)*100</f>
        <v>12.116586324356771</v>
      </c>
      <c r="AW37" s="189">
        <f>(Paca!K37/Paca!K33-1)*100</f>
        <v>0.96958483022688835</v>
      </c>
      <c r="AX37" s="190">
        <f>(Paca!L37/Paca!L33-1)*100</f>
        <v>-10.44267350271577</v>
      </c>
      <c r="AY37" s="190">
        <f>(Paca!M37/Paca!M33-1)*100</f>
        <v>24.051877924555185</v>
      </c>
      <c r="AZ37" s="190">
        <f>(Paca!N37/Paca!N33-1)*100</f>
        <v>-12.699599033175858</v>
      </c>
      <c r="BA37" s="190">
        <f>(Paca!O37/Paca!O33-1)*100</f>
        <v>-14.709620349574493</v>
      </c>
      <c r="BB37" s="190">
        <f>(Paca!P37/Paca!P33-1)*100</f>
        <v>7.775681461039663</v>
      </c>
      <c r="BC37" s="190">
        <f>(Paca!Q37/Paca!Q33-1)*100</f>
        <v>37.07071669359803</v>
      </c>
      <c r="BD37" s="190">
        <f>(Paca!R37/Paca!R33-1)*100</f>
        <v>-6.9119269580457443</v>
      </c>
      <c r="BE37" s="190">
        <f>(Paca!S37/Paca!S33-1)*100</f>
        <v>-7.0775917988774477</v>
      </c>
      <c r="BF37" s="189">
        <f>(Paca!T37/Paca!T33-1)*100</f>
        <v>20.312998829089501</v>
      </c>
      <c r="BG37" s="53">
        <f>Paca!B37-Paca!B33</f>
        <v>2980.8410858329953</v>
      </c>
      <c r="BH37" s="53">
        <f>Paca!C37-Paca!C33</f>
        <v>-69.244143967000014</v>
      </c>
      <c r="BI37" s="53">
        <f>Paca!D37-Paca!D33</f>
        <v>1197.3140458739981</v>
      </c>
      <c r="BJ37" s="122">
        <f>Paca!E37-Paca!E33</f>
        <v>323.80522869900005</v>
      </c>
      <c r="BK37" s="122">
        <f>Paca!F37-Paca!F33</f>
        <v>86.748037013000157</v>
      </c>
      <c r="BL37" s="122">
        <f>Paca!G37-Paca!G33</f>
        <v>153.94470785499993</v>
      </c>
      <c r="BM37" s="122">
        <f>Paca!H37-Paca!H33</f>
        <v>189.52077655000005</v>
      </c>
      <c r="BN37" s="122">
        <f>Paca!I37-Paca!I33</f>
        <v>443.29529575700053</v>
      </c>
      <c r="BO37" s="53">
        <f>Paca!J37-Paca!J33</f>
        <v>1502.2912455179994</v>
      </c>
      <c r="BP37" s="53">
        <f>Paca!K37-Paca!K33</f>
        <v>122.88004871500016</v>
      </c>
      <c r="BQ37" s="122">
        <f>Paca!L37-Paca!L33</f>
        <v>-397.994989541</v>
      </c>
      <c r="BR37" s="122">
        <f>Paca!M37-Paca!M33</f>
        <v>809.63123674100007</v>
      </c>
      <c r="BS37" s="122">
        <f>Paca!N37-Paca!N33</f>
        <v>-82.557324041000015</v>
      </c>
      <c r="BT37" s="122">
        <f>Paca!O37-Paca!O33</f>
        <v>-102.44633022400001</v>
      </c>
      <c r="BU37" s="122">
        <f>Paca!P37-Paca!P33</f>
        <v>32.41621547699998</v>
      </c>
      <c r="BV37" s="122">
        <f>Paca!Q37-Paca!Q33</f>
        <v>103.211633796</v>
      </c>
      <c r="BW37" s="122">
        <f>Paca!R37-Paca!R33</f>
        <v>-212.52505508700006</v>
      </c>
      <c r="BX37" s="122">
        <f>Paca!S37-Paca!S33</f>
        <v>-26.855338405999987</v>
      </c>
      <c r="BY37" s="53">
        <f>Paca!T37-Paca!T33</f>
        <v>227.59988969300002</v>
      </c>
    </row>
    <row r="38" spans="1:77" s="105" customFormat="1" x14ac:dyDescent="0.25">
      <c r="A38" s="98" t="str">
        <f>Paca!A38</f>
        <v>T4 2006</v>
      </c>
      <c r="B38" s="143">
        <f>(Paca!B38/Paca!B37-1)*100</f>
        <v>0.39542077071419435</v>
      </c>
      <c r="C38" s="184">
        <f>(Paca!C38/Paca!C37-1)*100</f>
        <v>12.442836306713879</v>
      </c>
      <c r="D38" s="184">
        <f>(Paca!D38/Paca!D37-1)*100</f>
        <v>-1.3502677629409376</v>
      </c>
      <c r="E38" s="185">
        <f>(Paca!E38/Paca!E37-1)*100</f>
        <v>-7.7110151153139235</v>
      </c>
      <c r="F38" s="186">
        <f>(Paca!F38/Paca!F37-1)*100</f>
        <v>6.148482749088946</v>
      </c>
      <c r="G38" s="186">
        <f>(Paca!G38/Paca!G37-1)*100</f>
        <v>-8.789693538003041</v>
      </c>
      <c r="H38" s="186">
        <f>(Paca!H38/Paca!H37-1)*100</f>
        <v>-12.52474367316867</v>
      </c>
      <c r="I38" s="187">
        <f>(Paca!I38/Paca!I37-1)*100</f>
        <v>2.6166489501876056</v>
      </c>
      <c r="J38" s="184">
        <f>(Paca!J38/Paca!J37-1)*100</f>
        <v>1.1089717709655833</v>
      </c>
      <c r="K38" s="184">
        <f>(Paca!K38/Paca!K37-1)*100</f>
        <v>1.6075150127574434</v>
      </c>
      <c r="L38" s="185">
        <f>(Paca!L38/Paca!L37-1)*100</f>
        <v>8.2441753541079077</v>
      </c>
      <c r="M38" s="186">
        <f>(Paca!M38/Paca!M37-1)*100</f>
        <v>-1.7361501564022941</v>
      </c>
      <c r="N38" s="186">
        <f>(Paca!N38/Paca!N37-1)*100</f>
        <v>20.166963681680429</v>
      </c>
      <c r="O38" s="186">
        <f>(Paca!O38/Paca!O37-1)*100</f>
        <v>-19.141907291796578</v>
      </c>
      <c r="P38" s="186">
        <f>(Paca!P38/Paca!P37-1)*100</f>
        <v>10.932198880726851</v>
      </c>
      <c r="Q38" s="186">
        <f>(Paca!Q38/Paca!Q37-1)*100</f>
        <v>-34.052978360517294</v>
      </c>
      <c r="R38" s="186">
        <f>(Paca!R38/Paca!R37-1)*100</f>
        <v>2.6080658849283012</v>
      </c>
      <c r="S38" s="151">
        <f>(Paca!S38/Paca!S37-1)*100</f>
        <v>0.63804545484666964</v>
      </c>
      <c r="T38" s="188">
        <f>(Paca!T38/Paca!T37-1)*100</f>
        <v>-5.1419214937474038</v>
      </c>
      <c r="U38" s="100">
        <f>Paca!B38-Paca!B37</f>
        <v>154.73127217800356</v>
      </c>
      <c r="V38" s="100">
        <f>Paca!C38-Paca!C37</f>
        <v>12.512497967000002</v>
      </c>
      <c r="W38" s="100">
        <f>Paca!D38-Paca!D37</f>
        <v>-148.32542620399909</v>
      </c>
      <c r="X38" s="120">
        <f>Paca!E38-Paca!E37</f>
        <v>-147.06374720000008</v>
      </c>
      <c r="Y38" s="120">
        <f>Paca!F38-Paca!F37</f>
        <v>94.202419646999715</v>
      </c>
      <c r="Z38" s="120">
        <f>Paca!G38-Paca!G37</f>
        <v>-121.45277513299993</v>
      </c>
      <c r="AA38" s="120">
        <f>Paca!H38-Paca!H37</f>
        <v>-111.91543534900006</v>
      </c>
      <c r="AB38" s="120">
        <f>Paca!I38-Paca!I37</f>
        <v>137.90411183099968</v>
      </c>
      <c r="AC38" s="100">
        <f>Paca!J38-Paca!J37</f>
        <v>154.15734180599975</v>
      </c>
      <c r="AD38" s="100">
        <f>Paca!K38-Paca!K37</f>
        <v>205.70325828399655</v>
      </c>
      <c r="AE38" s="120">
        <f>Paca!L38-Paca!L37</f>
        <v>281.39361966800016</v>
      </c>
      <c r="AF38" s="120">
        <f>Paca!M38-Paca!M37</f>
        <v>-72.498478370000157</v>
      </c>
      <c r="AG38" s="120">
        <f>Paca!N38-Paca!N37</f>
        <v>114.45172773199999</v>
      </c>
      <c r="AH38" s="120">
        <f>Paca!O38-Paca!O37</f>
        <v>-113.70516642299998</v>
      </c>
      <c r="AI38" s="120">
        <f>Paca!P38-Paca!P37</f>
        <v>49.119297959999983</v>
      </c>
      <c r="AJ38" s="120">
        <f>Paca!Q38-Paca!Q37</f>
        <v>-129.95633542200002</v>
      </c>
      <c r="AK38" s="120">
        <f>Paca!R38-Paca!R37</f>
        <v>74.648931544999868</v>
      </c>
      <c r="AL38" s="120">
        <f>Paca!S38-Paca!S37</f>
        <v>2.2496615939999742</v>
      </c>
      <c r="AM38" s="100">
        <f>Paca!T38-Paca!T37</f>
        <v>-69.316399675000184</v>
      </c>
      <c r="AN38" s="184">
        <f>(Paca!B38/Paca!B34-1)*100</f>
        <v>4.5617957398360387</v>
      </c>
      <c r="AO38" s="184">
        <f>(Paca!C38/Paca!C34-1)*100</f>
        <v>3.9010313434220345</v>
      </c>
      <c r="AP38" s="184">
        <f>(Paca!D38/Paca!D34-1)*100</f>
        <v>6.7327587510942255</v>
      </c>
      <c r="AQ38" s="191">
        <f>(Paca!E38/Paca!E34-1)*100</f>
        <v>1.475128084227495</v>
      </c>
      <c r="AR38" s="191">
        <f>(Paca!F38/Paca!F34-1)*100</f>
        <v>12.690364156190782</v>
      </c>
      <c r="AS38" s="191">
        <f>(Paca!G38/Paca!G34-1)*100</f>
        <v>-0.24161721000601766</v>
      </c>
      <c r="AT38" s="191">
        <f>(Paca!H38/Paca!H34-1)*100</f>
        <v>37.552965757156322</v>
      </c>
      <c r="AU38" s="191">
        <f>(Paca!I38/Paca!I34-1)*100</f>
        <v>5.1423283824651556</v>
      </c>
      <c r="AV38" s="184">
        <f>(Paca!J38/Paca!J34-1)*100</f>
        <v>8.0376544134625583</v>
      </c>
      <c r="AW38" s="184">
        <f>(Paca!K38/Paca!K34-1)*100</f>
        <v>-0.45116174451316216</v>
      </c>
      <c r="AX38" s="191">
        <f>(Paca!L38/Paca!L34-1)*100</f>
        <v>2.9833272904414176</v>
      </c>
      <c r="AY38" s="191">
        <f>(Paca!M38/Paca!M34-1)*100</f>
        <v>9.7518420095995992</v>
      </c>
      <c r="AZ38" s="191">
        <f>(Paca!N38/Paca!N34-1)*100</f>
        <v>1.1838696645632307</v>
      </c>
      <c r="BA38" s="191">
        <f>(Paca!O38/Paca!O34-1)*100</f>
        <v>-44.068266025767564</v>
      </c>
      <c r="BB38" s="191">
        <f>(Paca!P38/Paca!P34-1)*100</f>
        <v>18.717822310068065</v>
      </c>
      <c r="BC38" s="191">
        <f>(Paca!Q38/Paca!Q34-1)*100</f>
        <v>-8.7159063498116645</v>
      </c>
      <c r="BD38" s="191">
        <f>(Paca!R38/Paca!R34-1)*100</f>
        <v>-6.8210832316053516</v>
      </c>
      <c r="BE38" s="191">
        <f>(Paca!S38/Paca!S34-1)*100</f>
        <v>9.5135644014066045E-2</v>
      </c>
      <c r="BF38" s="184">
        <f>(Paca!T38/Paca!T34-1)*100</f>
        <v>3.1782923243943495</v>
      </c>
      <c r="BG38" s="100">
        <f>Paca!B38-Paca!B34</f>
        <v>1713.938855018001</v>
      </c>
      <c r="BH38" s="100">
        <f>Paca!C38-Paca!C34</f>
        <v>4.2453744839999956</v>
      </c>
      <c r="BI38" s="100">
        <f>Paca!D38-Paca!D34</f>
        <v>683.57620183899962</v>
      </c>
      <c r="BJ38" s="120">
        <f>Paca!E38-Paca!E34</f>
        <v>25.586687533000031</v>
      </c>
      <c r="BK38" s="120">
        <f>Paca!F38-Paca!F34</f>
        <v>183.14505302999964</v>
      </c>
      <c r="BL38" s="120">
        <f>Paca!G38-Paca!G34</f>
        <v>-3.052502929999946</v>
      </c>
      <c r="BM38" s="120">
        <f>Paca!H38-Paca!H34</f>
        <v>213.39323551999996</v>
      </c>
      <c r="BN38" s="120">
        <f>Paca!I38-Paca!I34</f>
        <v>264.5037286859997</v>
      </c>
      <c r="BO38" s="100">
        <f>Paca!J38-Paca!J34</f>
        <v>1045.6530251069998</v>
      </c>
      <c r="BP38" s="100">
        <f>Paca!K38-Paca!K34</f>
        <v>-58.926145602003089</v>
      </c>
      <c r="BQ38" s="120">
        <f>Paca!L38-Paca!L34</f>
        <v>107.03000434200021</v>
      </c>
      <c r="BR38" s="120">
        <f>Paca!M38-Paca!M34</f>
        <v>364.5945912520001</v>
      </c>
      <c r="BS38" s="120">
        <f>Paca!N38-Paca!N34</f>
        <v>7.9792033369999444</v>
      </c>
      <c r="BT38" s="120">
        <f>Paca!O38-Paca!O34</f>
        <v>-378.43052624299997</v>
      </c>
      <c r="BU38" s="120">
        <f>Paca!P38-Paca!P34</f>
        <v>78.585360056999946</v>
      </c>
      <c r="BV38" s="120">
        <f>Paca!Q38-Paca!Q34</f>
        <v>-24.030067328999991</v>
      </c>
      <c r="BW38" s="120">
        <f>Paca!R38-Paca!R34</f>
        <v>-214.99196575500036</v>
      </c>
      <c r="BX38" s="120">
        <f>Paca!S38-Paca!S34</f>
        <v>0.33725473699996655</v>
      </c>
      <c r="BY38" s="100">
        <f>Paca!T38-Paca!T34</f>
        <v>39.390399189999926</v>
      </c>
    </row>
    <row r="39" spans="1:77" s="29" customFormat="1" x14ac:dyDescent="0.25">
      <c r="A39" s="37" t="str">
        <f>Paca!A39</f>
        <v>T1 2007</v>
      </c>
      <c r="B39" s="144">
        <f>(Paca!B39/Paca!B38-1)*100</f>
        <v>2.4700090850412026</v>
      </c>
      <c r="C39" s="179">
        <f>(Paca!C39/Paca!C38-1)*100</f>
        <v>4.7706832800587851</v>
      </c>
      <c r="D39" s="179">
        <f>(Paca!D39/Paca!D38-1)*100</f>
        <v>0.87890901264702226</v>
      </c>
      <c r="E39" s="180">
        <f>(Paca!E39/Paca!E38-1)*100</f>
        <v>0.90197531337281589</v>
      </c>
      <c r="F39" s="181">
        <f>(Paca!F39/Paca!F38-1)*100</f>
        <v>0.91575252977798005</v>
      </c>
      <c r="G39" s="181">
        <f>(Paca!G39/Paca!G38-1)*100</f>
        <v>1.2994987171991879</v>
      </c>
      <c r="H39" s="181">
        <f>(Paca!H39/Paca!H38-1)*100</f>
        <v>12.189738086180446</v>
      </c>
      <c r="I39" s="182">
        <f>(Paca!I39/Paca!I38-1)*100</f>
        <v>-0.87244078273533976</v>
      </c>
      <c r="J39" s="179">
        <f>(Paca!J39/Paca!J38-1)*100</f>
        <v>-1.5895878992958301</v>
      </c>
      <c r="K39" s="179">
        <f>(Paca!K39/Paca!K38-1)*100</f>
        <v>7.8773100739991442</v>
      </c>
      <c r="L39" s="180">
        <f>(Paca!L39/Paca!L38-1)*100</f>
        <v>6.4021499929025838</v>
      </c>
      <c r="M39" s="181">
        <f>(Paca!M39/Paca!M38-1)*100</f>
        <v>10.099935406423487</v>
      </c>
      <c r="N39" s="181">
        <f>(Paca!N39/Paca!N38-1)*100</f>
        <v>2.6078910850720005</v>
      </c>
      <c r="O39" s="181">
        <f>(Paca!O39/Paca!O38-1)*100</f>
        <v>-15.983684185659175</v>
      </c>
      <c r="P39" s="181">
        <f>(Paca!P39/Paca!P38-1)*100</f>
        <v>7.6937613962860585</v>
      </c>
      <c r="Q39" s="181">
        <f>(Paca!Q39/Paca!Q38-1)*100</f>
        <v>7.1449315707325045</v>
      </c>
      <c r="R39" s="181">
        <f>(Paca!R39/Paca!R38-1)*100</f>
        <v>12.741546403034842</v>
      </c>
      <c r="S39" s="152">
        <f>(Paca!S39/Paca!S38-1)*100</f>
        <v>0.47767489265848617</v>
      </c>
      <c r="T39" s="183">
        <f>(Paca!T39/Paca!T38-1)*100</f>
        <v>5.3899511685506107</v>
      </c>
      <c r="U39" s="52">
        <f>Paca!B39-Paca!B38</f>
        <v>970.35594936000416</v>
      </c>
      <c r="V39" s="52">
        <f>Paca!C39-Paca!C38</f>
        <v>5.3943237679999925</v>
      </c>
      <c r="W39" s="52">
        <f>Paca!D39-Paca!D38</f>
        <v>95.243541228999675</v>
      </c>
      <c r="X39" s="121">
        <f>Paca!E39-Paca!E38</f>
        <v>15.875908731999971</v>
      </c>
      <c r="Y39" s="121">
        <f>Paca!F39-Paca!F38</f>
        <v>14.893131260000018</v>
      </c>
      <c r="Z39" s="121">
        <f>Paca!G39-Paca!G38</f>
        <v>16.377721415999986</v>
      </c>
      <c r="AA39" s="121">
        <f>Paca!H39-Paca!H38</f>
        <v>95.279778745000044</v>
      </c>
      <c r="AB39" s="121">
        <f>Paca!I39-Paca!I38</f>
        <v>-47.182998923999548</v>
      </c>
      <c r="AC39" s="52">
        <f>Paca!J39-Paca!J38</f>
        <v>-223.41789911100022</v>
      </c>
      <c r="AD39" s="52">
        <f>Paca!K39-Paca!K38</f>
        <v>1024.2121047950022</v>
      </c>
      <c r="AE39" s="121">
        <f>Paca!L39-Paca!L38</f>
        <v>236.53608604999999</v>
      </c>
      <c r="AF39" s="121">
        <f>Paca!M39-Paca!M38</f>
        <v>414.43266560200027</v>
      </c>
      <c r="AG39" s="121">
        <f>Paca!N39-Paca!N38</f>
        <v>17.785102578000078</v>
      </c>
      <c r="AH39" s="121">
        <f>Paca!O39-Paca!O38</f>
        <v>-76.770677368000008</v>
      </c>
      <c r="AI39" s="121">
        <f>Paca!P39-Paca!P38</f>
        <v>38.347844911000038</v>
      </c>
      <c r="AJ39" s="121">
        <f>Paca!Q39-Paca!Q38</f>
        <v>17.981901485999998</v>
      </c>
      <c r="AK39" s="121">
        <f>Paca!R39-Paca!R38</f>
        <v>374.2042186890003</v>
      </c>
      <c r="AL39" s="121">
        <f>Paca!S39-Paca!S38</f>
        <v>1.6949628469999993</v>
      </c>
      <c r="AM39" s="52">
        <f>Paca!T39-Paca!T38</f>
        <v>68.923878679000154</v>
      </c>
      <c r="AN39" s="189">
        <f>(Paca!B39/Paca!B35-1)*100</f>
        <v>7.2122717671663228</v>
      </c>
      <c r="AO39" s="189">
        <f>(Paca!C39/Paca!C35-1)*100</f>
        <v>17.14404459010894</v>
      </c>
      <c r="AP39" s="189">
        <f>(Paca!D39/Paca!D35-1)*100</f>
        <v>7.680778802553867</v>
      </c>
      <c r="AQ39" s="190">
        <f>(Paca!E39/Paca!E35-1)*100</f>
        <v>-2.1219356641756892</v>
      </c>
      <c r="AR39" s="190">
        <f>(Paca!F39/Paca!F35-1)*100</f>
        <v>13.244595426280625</v>
      </c>
      <c r="AS39" s="190">
        <f>(Paca!G39/Paca!G35-1)*100</f>
        <v>-0.67410348116095919</v>
      </c>
      <c r="AT39" s="190">
        <f>(Paca!H39/Paca!H35-1)*100</f>
        <v>55.566757988034766</v>
      </c>
      <c r="AU39" s="190">
        <f>(Paca!I39/Paca!I35-1)*100</f>
        <v>6.3848628842164912</v>
      </c>
      <c r="AV39" s="189">
        <f>(Paca!J39/Paca!J35-1)*100</f>
        <v>2.0393775511485135</v>
      </c>
      <c r="AW39" s="189">
        <f>(Paca!K39/Paca!K35-1)*100</f>
        <v>10.833940245714913</v>
      </c>
      <c r="AX39" s="190">
        <f>(Paca!L39/Paca!L35-1)*100</f>
        <v>17.216395813312712</v>
      </c>
      <c r="AY39" s="190">
        <f>(Paca!M39/Paca!M35-1)*100</f>
        <v>13.517870826371015</v>
      </c>
      <c r="AZ39" s="190">
        <f>(Paca!N39/Paca!N35-1)*100</f>
        <v>23.396480642842299</v>
      </c>
      <c r="BA39" s="190">
        <f>(Paca!O39/Paca!O35-1)*100</f>
        <v>-32.412791255827969</v>
      </c>
      <c r="BB39" s="190">
        <f>(Paca!P39/Paca!P35-1)*100</f>
        <v>18.826408184495634</v>
      </c>
      <c r="BC39" s="190">
        <f>(Paca!Q39/Paca!Q35-1)*100</f>
        <v>-1.5727654176132644</v>
      </c>
      <c r="BD39" s="190">
        <f>(Paca!R39/Paca!R35-1)*100</f>
        <v>9.0237683901739594</v>
      </c>
      <c r="BE39" s="190">
        <f>(Paca!S39/Paca!S35-1)*100</f>
        <v>-9.6924390648766909</v>
      </c>
      <c r="BF39" s="189">
        <f>(Paca!T39/Paca!T35-1)*100</f>
        <v>24.299358996510144</v>
      </c>
      <c r="BG39" s="53">
        <f>Paca!B39-Paca!B35</f>
        <v>2708.0512647720025</v>
      </c>
      <c r="BH39" s="53">
        <f>Paca!C39-Paca!C35</f>
        <v>17.337611745999993</v>
      </c>
      <c r="BI39" s="53">
        <f>Paca!D39-Paca!D35</f>
        <v>779.75660736600003</v>
      </c>
      <c r="BJ39" s="122">
        <f>Paca!E39-Paca!E35</f>
        <v>-38.502634866000108</v>
      </c>
      <c r="BK39" s="122">
        <f>Paca!F39-Paca!F35</f>
        <v>191.94997740699978</v>
      </c>
      <c r="BL39" s="122">
        <f>Paca!G39-Paca!G35</f>
        <v>-8.6646095459998378</v>
      </c>
      <c r="BM39" s="122">
        <f>Paca!H39-Paca!H35</f>
        <v>313.22596620100001</v>
      </c>
      <c r="BN39" s="122">
        <f>Paca!I39-Paca!I35</f>
        <v>321.7479081700003</v>
      </c>
      <c r="BO39" s="53">
        <f>Paca!J39-Paca!J35</f>
        <v>276.44217402899994</v>
      </c>
      <c r="BP39" s="53">
        <f>Paca!K39-Paca!K35</f>
        <v>1371.057709005001</v>
      </c>
      <c r="BQ39" s="122">
        <f>Paca!L39-Paca!L35</f>
        <v>577.39875119999988</v>
      </c>
      <c r="BR39" s="122">
        <f>Paca!M39-Paca!M35</f>
        <v>537.98046061200057</v>
      </c>
      <c r="BS39" s="122">
        <f>Paca!N39-Paca!N35</f>
        <v>132.67694024900004</v>
      </c>
      <c r="BT39" s="122">
        <f>Paca!O39-Paca!O35</f>
        <v>-193.52364585500004</v>
      </c>
      <c r="BU39" s="122">
        <f>Paca!P39-Paca!P35</f>
        <v>85.044708197000034</v>
      </c>
      <c r="BV39" s="122">
        <f>Paca!Q39-Paca!Q35</f>
        <v>-4.3088149210000211</v>
      </c>
      <c r="BW39" s="122">
        <f>Paca!R39-Paca!R35</f>
        <v>274.05471428800001</v>
      </c>
      <c r="BX39" s="122">
        <f>Paca!S39-Paca!S35</f>
        <v>-38.265404765000028</v>
      </c>
      <c r="BY39" s="53">
        <f>Paca!T39-Paca!T35</f>
        <v>263.45716262600013</v>
      </c>
    </row>
    <row r="40" spans="1:77" s="29" customFormat="1" x14ac:dyDescent="0.25">
      <c r="A40" s="37" t="str">
        <f>Paca!A40</f>
        <v>T2 2007</v>
      </c>
      <c r="B40" s="144">
        <f>(Paca!B40/Paca!B39-1)*100</f>
        <v>-0.14859635667643367</v>
      </c>
      <c r="C40" s="179">
        <f>(Paca!C40/Paca!C39-1)*100</f>
        <v>-3.0933817390482177</v>
      </c>
      <c r="D40" s="179">
        <f>(Paca!D40/Paca!D39-1)*100</f>
        <v>1.0162597139686147</v>
      </c>
      <c r="E40" s="180">
        <f>(Paca!E40/Paca!E39-1)*100</f>
        <v>4.2457022290346202</v>
      </c>
      <c r="F40" s="181">
        <f>(Paca!F40/Paca!F39-1)*100</f>
        <v>-3.9748288838830081</v>
      </c>
      <c r="G40" s="181">
        <f>(Paca!G40/Paca!G39-1)*100</f>
        <v>6.2286144692636158</v>
      </c>
      <c r="H40" s="181">
        <f>(Paca!H40/Paca!H39-1)*100</f>
        <v>6.9731331758952964</v>
      </c>
      <c r="I40" s="182">
        <f>(Paca!I40/Paca!I39-1)*100</f>
        <v>-0.74130624667024803</v>
      </c>
      <c r="J40" s="179">
        <f>(Paca!J40/Paca!J39-1)*100</f>
        <v>-6.7515506624471477E-2</v>
      </c>
      <c r="K40" s="179">
        <f>(Paca!K40/Paca!K39-1)*100</f>
        <v>-1.4642299587353524</v>
      </c>
      <c r="L40" s="180">
        <f>(Paca!L40/Paca!L39-1)*100</f>
        <v>-8.3486462339915626</v>
      </c>
      <c r="M40" s="181">
        <f>(Paca!M40/Paca!M39-1)*100</f>
        <v>1.7376245180391603</v>
      </c>
      <c r="N40" s="181">
        <f>(Paca!N40/Paca!N39-1)*100</f>
        <v>14.267180760372122</v>
      </c>
      <c r="O40" s="181">
        <f>(Paca!O40/Paca!O39-1)*100</f>
        <v>36.478076487556301</v>
      </c>
      <c r="P40" s="181">
        <f>(Paca!P40/Paca!P39-1)*100</f>
        <v>-2.0828115425964744</v>
      </c>
      <c r="Q40" s="181">
        <f>(Paca!Q40/Paca!Q39-1)*100</f>
        <v>-4.8961120586142322</v>
      </c>
      <c r="R40" s="181">
        <f>(Paca!R40/Paca!R39-1)*100</f>
        <v>-4.8355659728301026</v>
      </c>
      <c r="S40" s="152">
        <f>(Paca!S40/Paca!S39-1)*100</f>
        <v>-5.111522754401177</v>
      </c>
      <c r="T40" s="183">
        <f>(Paca!T40/Paca!T39-1)*100</f>
        <v>3.5220454910337651</v>
      </c>
      <c r="U40" s="52">
        <f>Paca!B40-Paca!B39</f>
        <v>-59.818767190001381</v>
      </c>
      <c r="V40" s="52">
        <f>Paca!C40-Paca!C39</f>
        <v>-3.6646264999999971</v>
      </c>
      <c r="W40" s="52">
        <f>Paca!D40-Paca!D39</f>
        <v>111.09556017999967</v>
      </c>
      <c r="X40" s="121">
        <f>Paca!E40-Paca!E39</f>
        <v>75.40378429500015</v>
      </c>
      <c r="Y40" s="121">
        <f>Paca!F40-Paca!F39</f>
        <v>-65.235694494999734</v>
      </c>
      <c r="Z40" s="121">
        <f>Paca!G40-Paca!G39</f>
        <v>79.519999919999918</v>
      </c>
      <c r="AA40" s="121">
        <f>Paca!H40-Paca!H39</f>
        <v>61.148732515000006</v>
      </c>
      <c r="AB40" s="121">
        <f>Paca!I40-Paca!I39</f>
        <v>-39.741262055000334</v>
      </c>
      <c r="AC40" s="52">
        <f>Paca!J40-Paca!J39</f>
        <v>-9.3385187889998633</v>
      </c>
      <c r="AD40" s="52">
        <f>Paca!K40-Paca!K39</f>
        <v>-205.3767895109977</v>
      </c>
      <c r="AE40" s="121">
        <f>Paca!L40-Paca!L39</f>
        <v>-328.19958203199985</v>
      </c>
      <c r="AF40" s="121">
        <f>Paca!M40-Paca!M39</f>
        <v>78.501577307999469</v>
      </c>
      <c r="AG40" s="121">
        <f>Paca!N40-Paca!N39</f>
        <v>99.835695982999937</v>
      </c>
      <c r="AH40" s="121">
        <f>Paca!O40-Paca!O39</f>
        <v>147.20211353100001</v>
      </c>
      <c r="AI40" s="121">
        <f>Paca!P40-Paca!P39</f>
        <v>-11.180024885999956</v>
      </c>
      <c r="AJ40" s="121">
        <f>Paca!Q40-Paca!Q39</f>
        <v>-13.202632087999973</v>
      </c>
      <c r="AK40" s="121">
        <f>Paca!R40-Paca!R39</f>
        <v>-160.10977213000024</v>
      </c>
      <c r="AL40" s="121">
        <f>Paca!S40-Paca!S39</f>
        <v>-18.224165196999991</v>
      </c>
      <c r="AM40" s="52">
        <f>Paca!T40-Paca!T39</f>
        <v>47.465607429999864</v>
      </c>
      <c r="AN40" s="189">
        <f>(Paca!B40/Paca!B36-1)*100</f>
        <v>5.6551070533854109</v>
      </c>
      <c r="AO40" s="189">
        <f>(Paca!C40/Paca!C36-1)*100</f>
        <v>35.30219273755926</v>
      </c>
      <c r="AP40" s="189">
        <f>(Paca!D40/Paca!D36-1)*100</f>
        <v>3.80945586220931</v>
      </c>
      <c r="AQ40" s="190">
        <f>(Paca!E40/Paca!E36-1)*100</f>
        <v>-3.4393406459667042</v>
      </c>
      <c r="AR40" s="190">
        <f>(Paca!F40/Paca!F36-1)*100</f>
        <v>3.4511160111683648</v>
      </c>
      <c r="AS40" s="190">
        <f>(Paca!G40/Paca!G36-1)*100</f>
        <v>-3.9604061248296185</v>
      </c>
      <c r="AT40" s="190">
        <f>(Paca!H40/Paca!H36-1)*100</f>
        <v>31.406398283492475</v>
      </c>
      <c r="AU40" s="190">
        <f>(Paca!I40/Paca!I36-1)*100</f>
        <v>4.9366534962303366</v>
      </c>
      <c r="AV40" s="189">
        <f>(Paca!J40/Paca!J36-1)*100</f>
        <v>2.2379822123220761</v>
      </c>
      <c r="AW40" s="189">
        <f>(Paca!K40/Paca!K36-1)*100</f>
        <v>9.9670797629429551</v>
      </c>
      <c r="AX40" s="190">
        <f>(Paca!L40/Paca!L36-1)*100</f>
        <v>10.078285794724229</v>
      </c>
      <c r="AY40" s="190">
        <f>(Paca!M40/Paca!M36-1)*100</f>
        <v>19.347045817630224</v>
      </c>
      <c r="AZ40" s="190">
        <f>(Paca!N40/Paca!N36-1)*100</f>
        <v>32.351015260148628</v>
      </c>
      <c r="BA40" s="190">
        <f>(Paca!O40/Paca!O36-1)*100</f>
        <v>19.081124173807694</v>
      </c>
      <c r="BB40" s="190">
        <f>(Paca!P40/Paca!P36-1)*100</f>
        <v>-2.9044950010610249</v>
      </c>
      <c r="BC40" s="190">
        <f>(Paca!Q40/Paca!Q36-1)*100</f>
        <v>-6.8654307781121364</v>
      </c>
      <c r="BD40" s="190">
        <f>(Paca!R40/Paca!R36-1)*100</f>
        <v>0.17987753594592704</v>
      </c>
      <c r="BE40" s="190">
        <f>(Paca!S40/Paca!S36-1)*100</f>
        <v>-18.541009335835945</v>
      </c>
      <c r="BF40" s="189">
        <f>(Paca!T40/Paca!T36-1)*100</f>
        <v>13.047302529692573</v>
      </c>
      <c r="BG40" s="53">
        <f>Paca!B40-Paca!B36</f>
        <v>2151.4626327980004</v>
      </c>
      <c r="BH40" s="53">
        <f>Paca!C40-Paca!C36</f>
        <v>29.953424779999992</v>
      </c>
      <c r="BI40" s="53">
        <f>Paca!D40-Paca!D36</f>
        <v>405.23720266300006</v>
      </c>
      <c r="BJ40" s="122">
        <f>Paca!E40-Paca!E36</f>
        <v>-65.944220556999881</v>
      </c>
      <c r="BK40" s="122">
        <f>Paca!F40-Paca!F36</f>
        <v>52.574641672000098</v>
      </c>
      <c r="BL40" s="122">
        <f>Paca!G40-Paca!G36</f>
        <v>-55.926268874000016</v>
      </c>
      <c r="BM40" s="122">
        <f>Paca!H40-Paca!H36</f>
        <v>224.20011864200001</v>
      </c>
      <c r="BN40" s="122">
        <f>Paca!I40-Paca!I36</f>
        <v>250.33293177999985</v>
      </c>
      <c r="BO40" s="53">
        <f>Paca!J40-Paca!J36</f>
        <v>302.56975368299936</v>
      </c>
      <c r="BP40" s="53">
        <f>Paca!K40-Paca!K36</f>
        <v>1252.683129289002</v>
      </c>
      <c r="BQ40" s="122">
        <f>Paca!L40-Paca!L36</f>
        <v>329.87230952100026</v>
      </c>
      <c r="BR40" s="122">
        <f>Paca!M40-Paca!M36</f>
        <v>745.087069961</v>
      </c>
      <c r="BS40" s="122">
        <f>Paca!N40-Paca!N36</f>
        <v>195.44737237899994</v>
      </c>
      <c r="BT40" s="122">
        <f>Paca!O40-Paca!O36</f>
        <v>88.248237596000024</v>
      </c>
      <c r="BU40" s="122">
        <f>Paca!P40-Paca!P36</f>
        <v>-15.722559169999954</v>
      </c>
      <c r="BV40" s="122">
        <f>Paca!Q40-Paca!Q36</f>
        <v>-18.904462171999967</v>
      </c>
      <c r="BW40" s="122">
        <f>Paca!R40-Paca!R36</f>
        <v>5.6577223250001225</v>
      </c>
      <c r="BX40" s="122">
        <f>Paca!S40-Paca!S36</f>
        <v>-77.002561151000009</v>
      </c>
      <c r="BY40" s="53">
        <f>Paca!T40-Paca!T36</f>
        <v>161.01912238299997</v>
      </c>
    </row>
    <row r="41" spans="1:77" s="29" customFormat="1" x14ac:dyDescent="0.25">
      <c r="A41" s="37" t="str">
        <f>Paca!A41</f>
        <v>T3 2007</v>
      </c>
      <c r="B41" s="144">
        <f>(Paca!B41/Paca!B40-1)*100</f>
        <v>-4.0140490680918184</v>
      </c>
      <c r="C41" s="179">
        <f>(Paca!C41/Paca!C40-1)*100</f>
        <v>-17.981682146091217</v>
      </c>
      <c r="D41" s="179">
        <f>(Paca!D41/Paca!D40-1)*100</f>
        <v>-2.2547850815078374</v>
      </c>
      <c r="E41" s="180">
        <f>(Paca!E41/Paca!E40-1)*100</f>
        <v>3.6772418868125101</v>
      </c>
      <c r="F41" s="181">
        <f>(Paca!F41/Paca!F40-1)*100</f>
        <v>-1.5118213371190237E-4</v>
      </c>
      <c r="G41" s="181">
        <f>(Paca!G41/Paca!G40-1)*100</f>
        <v>-19.757347285523341</v>
      </c>
      <c r="H41" s="181">
        <f>(Paca!H41/Paca!H40-1)*100</f>
        <v>6.3673634804445323</v>
      </c>
      <c r="I41" s="182">
        <f>(Paca!I41/Paca!I40-1)*100</f>
        <v>-2.0456040718725421</v>
      </c>
      <c r="J41" s="179">
        <f>(Paca!J41/Paca!J40-1)*100</f>
        <v>-3.7130494573708095</v>
      </c>
      <c r="K41" s="179">
        <f>(Paca!K41/Paca!K40-1)*100</f>
        <v>-5.7116097209633843</v>
      </c>
      <c r="L41" s="180">
        <f>(Paca!L41/Paca!L40-1)*100</f>
        <v>1.211300182870878</v>
      </c>
      <c r="M41" s="181">
        <f>(Paca!M41/Paca!M40-1)*100</f>
        <v>-11.174419148719139</v>
      </c>
      <c r="N41" s="181">
        <f>(Paca!N41/Paca!N40-1)*100</f>
        <v>-6.5577074173353349</v>
      </c>
      <c r="O41" s="181">
        <f>(Paca!O41/Paca!O40-1)*100</f>
        <v>-24.370989353054707</v>
      </c>
      <c r="P41" s="181">
        <f>(Paca!P41/Paca!P40-1)*100</f>
        <v>-6.6939164063295582</v>
      </c>
      <c r="Q41" s="181">
        <f>(Paca!Q41/Paca!Q40-1)*100</f>
        <v>-12.919367256413238</v>
      </c>
      <c r="R41" s="181">
        <f>(Paca!R41/Paca!R40-1)*100</f>
        <v>-2.5614373617063979</v>
      </c>
      <c r="S41" s="152">
        <f>(Paca!S41/Paca!S40-1)*100</f>
        <v>4.8025161502261104</v>
      </c>
      <c r="T41" s="183">
        <f>(Paca!T41/Paca!T40-1)*100</f>
        <v>-2.9550756025354619</v>
      </c>
      <c r="U41" s="52">
        <f>Paca!B41-Paca!B40</f>
        <v>-1613.4895176479986</v>
      </c>
      <c r="V41" s="52">
        <f>Paca!C41-Paca!C40</f>
        <v>-20.643339509</v>
      </c>
      <c r="W41" s="52">
        <f>Paca!D41-Paca!D40</f>
        <v>-248.99374085899944</v>
      </c>
      <c r="X41" s="121">
        <f>Paca!E41-Paca!E40</f>
        <v>68.080693066999856</v>
      </c>
      <c r="Y41" s="121">
        <f>Paca!F41-Paca!F40</f>
        <v>-2.3826070000723121E-3</v>
      </c>
      <c r="Z41" s="121">
        <f>Paca!G41-Paca!G40</f>
        <v>-267.95080827800007</v>
      </c>
      <c r="AA41" s="121">
        <f>Paca!H41-Paca!H40</f>
        <v>59.730184778999956</v>
      </c>
      <c r="AB41" s="121">
        <f>Paca!I41-Paca!I40</f>
        <v>-108.85142782000003</v>
      </c>
      <c r="AC41" s="52">
        <f>Paca!J41-Paca!J40</f>
        <v>-513.2298233370002</v>
      </c>
      <c r="AD41" s="52">
        <f>Paca!K41-Paca!K40</f>
        <v>-789.39525419400161</v>
      </c>
      <c r="AE41" s="121">
        <f>Paca!L41-Paca!L40</f>
        <v>43.642802622999625</v>
      </c>
      <c r="AF41" s="121">
        <f>Paca!M41-Paca!M40</f>
        <v>-513.60470990999966</v>
      </c>
      <c r="AG41" s="121">
        <f>Paca!N41-Paca!N40</f>
        <v>-52.434995454999921</v>
      </c>
      <c r="AH41" s="121">
        <f>Paca!O41-Paca!O40</f>
        <v>-134.220288794</v>
      </c>
      <c r="AI41" s="121">
        <f>Paca!P41-Paca!P40</f>
        <v>-35.182930784000064</v>
      </c>
      <c r="AJ41" s="121">
        <f>Paca!Q41-Paca!Q40</f>
        <v>-33.132078968000002</v>
      </c>
      <c r="AK41" s="121">
        <f>Paca!R41-Paca!R40</f>
        <v>-80.710295168999892</v>
      </c>
      <c r="AL41" s="121">
        <f>Paca!S41-Paca!S40</f>
        <v>16.247242263000032</v>
      </c>
      <c r="AM41" s="52">
        <f>Paca!T41-Paca!T40</f>
        <v>-41.227359749000016</v>
      </c>
      <c r="AN41" s="189">
        <f>(Paca!B41/Paca!B37-1)*100</f>
        <v>-1.4009966590493028</v>
      </c>
      <c r="AO41" s="189">
        <f>(Paca!C41/Paca!C37-1)*100</f>
        <v>-6.3655067586906089</v>
      </c>
      <c r="AP41" s="189">
        <f>(Paca!D41/Paca!D37-1)*100</f>
        <v>-1.7385706053004824</v>
      </c>
      <c r="AQ41" s="190">
        <f>(Paca!E41/Paca!E37-1)*100</f>
        <v>0.64475147808005229</v>
      </c>
      <c r="AR41" s="190">
        <f>(Paca!F41/Paca!F37-1)*100</f>
        <v>2.862526484129968</v>
      </c>
      <c r="AS41" s="190">
        <f>(Paca!G41/Paca!G37-1)*100</f>
        <v>-21.241396719190131</v>
      </c>
      <c r="AT41" s="190">
        <f>(Paca!H41/Paca!H37-1)*100</f>
        <v>11.666130911487492</v>
      </c>
      <c r="AU41" s="190">
        <f>(Paca!I41/Paca!I37-1)*100</f>
        <v>-1.0980789412907033</v>
      </c>
      <c r="AV41" s="189">
        <f>(Paca!J41/Paca!J37-1)*100</f>
        <v>-4.2574783336401634</v>
      </c>
      <c r="AW41" s="189">
        <f>(Paca!K41/Paca!K37-1)*100</f>
        <v>1.8375810825585148</v>
      </c>
      <c r="AX41" s="190">
        <f>(Paca!L41/Paca!L37-1)*100</f>
        <v>6.8372812776020808</v>
      </c>
      <c r="AY41" s="190">
        <f>(Paca!M41/Paca!M37-1)*100</f>
        <v>-2.2311541250622513</v>
      </c>
      <c r="AZ41" s="190">
        <f>(Paca!N41/Paca!N37-1)*100</f>
        <v>31.653026407427465</v>
      </c>
      <c r="BA41" s="190">
        <f>(Paca!O41/Paca!O37-1)*100</f>
        <v>-29.880560087661866</v>
      </c>
      <c r="BB41" s="190">
        <f>(Paca!P41/Paca!P37-1)*100</f>
        <v>9.1483219014631079</v>
      </c>
      <c r="BC41" s="190">
        <f>(Paca!Q41/Paca!Q37-1)*100</f>
        <v>-41.482378455648238</v>
      </c>
      <c r="BD41" s="190">
        <f>(Paca!R41/Paca!R37-1)*100</f>
        <v>7.268208336138926</v>
      </c>
      <c r="BE41" s="190">
        <f>(Paca!S41/Paca!S37-1)*100</f>
        <v>0.55807638196998521</v>
      </c>
      <c r="BF41" s="189">
        <f>(Paca!T41/Paca!T37-1)*100</f>
        <v>0.43363861696663619</v>
      </c>
      <c r="BG41" s="53">
        <f>Paca!B41-Paca!B37</f>
        <v>-548.22106329999224</v>
      </c>
      <c r="BH41" s="53">
        <f>Paca!C41-Paca!C37</f>
        <v>-6.4011442740000035</v>
      </c>
      <c r="BI41" s="53">
        <f>Paca!D41-Paca!D37</f>
        <v>-190.98006565399919</v>
      </c>
      <c r="BJ41" s="122">
        <f>Paca!E41-Paca!E37</f>
        <v>12.296638893999898</v>
      </c>
      <c r="BK41" s="122">
        <f>Paca!F41-Paca!F37</f>
        <v>43.857473804999927</v>
      </c>
      <c r="BL41" s="122">
        <f>Paca!G41-Paca!G37</f>
        <v>-293.5058620750001</v>
      </c>
      <c r="BM41" s="122">
        <f>Paca!H41-Paca!H37</f>
        <v>104.24326068999994</v>
      </c>
      <c r="BN41" s="122">
        <f>Paca!I41-Paca!I37</f>
        <v>-57.871576968000227</v>
      </c>
      <c r="BO41" s="53">
        <f>Paca!J41-Paca!J37</f>
        <v>-591.82889943100054</v>
      </c>
      <c r="BP41" s="53">
        <f>Paca!K41-Paca!K37</f>
        <v>235.14331937399947</v>
      </c>
      <c r="BQ41" s="122">
        <f>Paca!L41-Paca!L37</f>
        <v>233.37292630899992</v>
      </c>
      <c r="BR41" s="122">
        <f>Paca!M41-Paca!M37</f>
        <v>-93.168945370000074</v>
      </c>
      <c r="BS41" s="122">
        <f>Paca!N41-Paca!N37</f>
        <v>179.63753083800009</v>
      </c>
      <c r="BT41" s="122">
        <f>Paca!O41-Paca!O37</f>
        <v>-177.49401905399998</v>
      </c>
      <c r="BU41" s="122">
        <f>Paca!P41-Paca!P37</f>
        <v>41.104187201000002</v>
      </c>
      <c r="BV41" s="122">
        <f>Paca!Q41-Paca!Q37</f>
        <v>-158.309144992</v>
      </c>
      <c r="BW41" s="122">
        <f>Paca!R41-Paca!R37</f>
        <v>208.03308293500004</v>
      </c>
      <c r="BX41" s="122">
        <f>Paca!S41-Paca!S37</f>
        <v>1.9677015070000152</v>
      </c>
      <c r="BY41" s="53">
        <f>Paca!T41-Paca!T37</f>
        <v>5.8457266849998177</v>
      </c>
    </row>
    <row r="42" spans="1:77" s="105" customFormat="1" x14ac:dyDescent="0.25">
      <c r="A42" s="98" t="str">
        <f>Paca!A42</f>
        <v>T4 2007</v>
      </c>
      <c r="B42" s="143">
        <f>(Paca!B42/Paca!B41-1)*100</f>
        <v>-0.60274929018735435</v>
      </c>
      <c r="C42" s="184">
        <f>(Paca!C42/Paca!C41-1)*100</f>
        <v>19.362642555277198</v>
      </c>
      <c r="D42" s="184">
        <f>(Paca!D42/Paca!D41-1)*100</f>
        <v>-4.5876622570905852</v>
      </c>
      <c r="E42" s="185">
        <f>(Paca!E42/Paca!E41-1)*100</f>
        <v>-4.8076732305892378</v>
      </c>
      <c r="F42" s="186">
        <f>(Paca!F42/Paca!F41-1)*100</f>
        <v>8.5309903307399857</v>
      </c>
      <c r="G42" s="186">
        <f>(Paca!G42/Paca!G41-1)*100</f>
        <v>-20.69993428313245</v>
      </c>
      <c r="H42" s="186">
        <f>(Paca!H42/Paca!H41-1)*100</f>
        <v>-10.96231048821944</v>
      </c>
      <c r="I42" s="187">
        <f>(Paca!I42/Paca!I41-1)*100</f>
        <v>-3.8888535416718772</v>
      </c>
      <c r="J42" s="184">
        <f>(Paca!J42/Paca!J41-1)*100</f>
        <v>-3.1762048320415626</v>
      </c>
      <c r="K42" s="184">
        <f>(Paca!K42/Paca!K41-1)*100</f>
        <v>4.9757603799128303</v>
      </c>
      <c r="L42" s="185">
        <f>(Paca!L42/Paca!L41-1)*100</f>
        <v>2.4349027464134254</v>
      </c>
      <c r="M42" s="186">
        <f>(Paca!M42/Paca!M41-1)*100</f>
        <v>7.6236212917058399</v>
      </c>
      <c r="N42" s="186">
        <f>(Paca!N42/Paca!N41-1)*100</f>
        <v>-3.217733458411165</v>
      </c>
      <c r="O42" s="186">
        <f>(Paca!O42/Paca!O41-1)*100</f>
        <v>23.045367297705187</v>
      </c>
      <c r="P42" s="186">
        <f>(Paca!P42/Paca!P41-1)*100</f>
        <v>-26.155476552201794</v>
      </c>
      <c r="Q42" s="186">
        <f>(Paca!Q42/Paca!Q41-1)*100</f>
        <v>21.391841125790268</v>
      </c>
      <c r="R42" s="186">
        <f>(Paca!R42/Paca!R41-1)*100</f>
        <v>7.2073463282414263</v>
      </c>
      <c r="S42" s="151">
        <f>(Paca!S42/Paca!S41-1)*100</f>
        <v>10.053423558546193</v>
      </c>
      <c r="T42" s="188">
        <f>(Paca!T42/Paca!T41-1)*100</f>
        <v>1.3818208296810797</v>
      </c>
      <c r="U42" s="100">
        <f>Paca!B42-Paca!B41</f>
        <v>-232.5561615810002</v>
      </c>
      <c r="V42" s="100">
        <f>Paca!C42-Paca!C41</f>
        <v>18.231614311000001</v>
      </c>
      <c r="W42" s="100">
        <f>Paca!D42-Paca!D41</f>
        <v>-495.18812444200012</v>
      </c>
      <c r="X42" s="120">
        <f>Paca!E42-Paca!E41</f>
        <v>-92.282669008999846</v>
      </c>
      <c r="Y42" s="120">
        <f>Paca!F42-Paca!F41</f>
        <v>134.44688238399999</v>
      </c>
      <c r="Z42" s="120">
        <f>Paca!G42-Paca!G41</f>
        <v>-225.26861131999988</v>
      </c>
      <c r="AA42" s="120">
        <f>Paca!H42-Paca!H41</f>
        <v>-109.38171014099999</v>
      </c>
      <c r="AB42" s="120">
        <f>Paca!I42-Paca!I41</f>
        <v>-202.70201635600006</v>
      </c>
      <c r="AC42" s="100">
        <f>Paca!J42-Paca!J41</f>
        <v>-422.72417536600005</v>
      </c>
      <c r="AD42" s="100">
        <f>Paca!K42-Paca!K41</f>
        <v>648.41591538699868</v>
      </c>
      <c r="AE42" s="120">
        <f>Paca!L42-Paca!L41</f>
        <v>88.791516338000292</v>
      </c>
      <c r="AF42" s="120">
        <f>Paca!M42-Paca!M41</f>
        <v>311.24573610700008</v>
      </c>
      <c r="AG42" s="120">
        <f>Paca!N42-Paca!N41</f>
        <v>-24.041565850000097</v>
      </c>
      <c r="AH42" s="120">
        <f>Paca!O42-Paca!O41</f>
        <v>95.98802643199997</v>
      </c>
      <c r="AI42" s="120">
        <f>Paca!P42-Paca!P41</f>
        <v>-128.26977338099999</v>
      </c>
      <c r="AJ42" s="120">
        <f>Paca!Q42-Paca!Q41</f>
        <v>47.772413672999988</v>
      </c>
      <c r="AK42" s="120">
        <f>Paca!R42-Paca!R41</f>
        <v>221.28473501200006</v>
      </c>
      <c r="AL42" s="120">
        <f>Paca!S42-Paca!S41</f>
        <v>35.644827055999997</v>
      </c>
      <c r="AM42" s="100">
        <f>Paca!T42-Paca!T41</f>
        <v>18.708608529000003</v>
      </c>
      <c r="AN42" s="184">
        <f>(Paca!B42/Paca!B38-1)*100</f>
        <v>-2.3813060438213296</v>
      </c>
      <c r="AO42" s="184">
        <f>(Paca!C42/Paca!C38-1)*100</f>
        <v>-0.60317833747499661</v>
      </c>
      <c r="AP42" s="184">
        <f>(Paca!D42/Paca!D38-1)*100</f>
        <v>-4.9632221405448202</v>
      </c>
      <c r="AQ42" s="191">
        <f>(Paca!E42/Paca!E38-1)*100</f>
        <v>3.8109594801414515</v>
      </c>
      <c r="AR42" s="191">
        <f>(Paca!F42/Paca!F38-1)*100</f>
        <v>5.1712806261511091</v>
      </c>
      <c r="AS42" s="191">
        <f>(Paca!G42/Paca!G38-1)*100</f>
        <v>-31.525694209358292</v>
      </c>
      <c r="AT42" s="191">
        <f>(Paca!H42/Paca!H38-1)*100</f>
        <v>13.660647714263362</v>
      </c>
      <c r="AU42" s="191">
        <f>(Paca!I42/Paca!I38-1)*100</f>
        <v>-7.3680819133176705</v>
      </c>
      <c r="AV42" s="184">
        <f>(Paca!J42/Paca!J38-1)*100</f>
        <v>-8.3152153135686131</v>
      </c>
      <c r="AW42" s="184">
        <f>(Paca!K42/Paca!K38-1)*100</f>
        <v>5.2134530408538327</v>
      </c>
      <c r="AX42" s="191">
        <f>(Paca!L42/Paca!L38-1)*100</f>
        <v>1.1035141758051425</v>
      </c>
      <c r="AY42" s="191">
        <f>(Paca!M42/Paca!M38-1)*100</f>
        <v>7.0814674910380848</v>
      </c>
      <c r="AZ42" s="191">
        <f>(Paca!N42/Paca!N38-1)*100</f>
        <v>6.0331217698309958</v>
      </c>
      <c r="BA42" s="191">
        <f>(Paca!O42/Paca!O38-1)*100</f>
        <v>6.7038802146724086</v>
      </c>
      <c r="BB42" s="191">
        <f>(Paca!P42/Paca!P38-1)*100</f>
        <v>-27.342954550045008</v>
      </c>
      <c r="BC42" s="191">
        <f>(Paca!Q42/Paca!Q38-1)*100</f>
        <v>7.7161885551802145</v>
      </c>
      <c r="BD42" s="191">
        <f>(Paca!R42/Paca!R38-1)*100</f>
        <v>12.076373937300588</v>
      </c>
      <c r="BE42" s="191">
        <f>(Paca!S42/Paca!S38-1)*100</f>
        <v>9.9659728314468445</v>
      </c>
      <c r="BF42" s="184">
        <f>(Paca!T42/Paca!T38-1)*100</f>
        <v>7.3408329145850493</v>
      </c>
      <c r="BG42" s="100">
        <f>Paca!B42-Paca!B38</f>
        <v>-935.508497058996</v>
      </c>
      <c r="BH42" s="100">
        <f>Paca!C42-Paca!C38</f>
        <v>-0.68202793000000383</v>
      </c>
      <c r="BI42" s="100">
        <f>Paca!D42-Paca!D38</f>
        <v>-537.84276389200022</v>
      </c>
      <c r="BJ42" s="120">
        <f>Paca!E42-Paca!E38</f>
        <v>67.077717085000131</v>
      </c>
      <c r="BK42" s="120">
        <f>Paca!F42-Paca!F38</f>
        <v>84.101936542000203</v>
      </c>
      <c r="BL42" s="120">
        <f>Paca!G42-Paca!G38</f>
        <v>-397.32169826200004</v>
      </c>
      <c r="BM42" s="120">
        <f>Paca!H42-Paca!H38</f>
        <v>106.77698589800002</v>
      </c>
      <c r="BN42" s="120">
        <f>Paca!I42-Paca!I38</f>
        <v>-398.47770515499997</v>
      </c>
      <c r="BO42" s="100">
        <f>Paca!J42-Paca!J38</f>
        <v>-1168.7104166030003</v>
      </c>
      <c r="BP42" s="100">
        <f>Paca!K42-Paca!K38</f>
        <v>677.8559764770016</v>
      </c>
      <c r="BQ42" s="120">
        <f>Paca!L42-Paca!L38</f>
        <v>40.770822979000059</v>
      </c>
      <c r="BR42" s="120">
        <f>Paca!M42-Paca!M38</f>
        <v>290.57526910700017</v>
      </c>
      <c r="BS42" s="120">
        <f>Paca!N42-Paca!N38</f>
        <v>41.144237255999997</v>
      </c>
      <c r="BT42" s="120">
        <f>Paca!O42-Paca!O38</f>
        <v>32.199173800999972</v>
      </c>
      <c r="BU42" s="120">
        <f>Paca!P42-Paca!P38</f>
        <v>-136.28488413999997</v>
      </c>
      <c r="BV42" s="120">
        <f>Paca!Q42-Paca!Q38</f>
        <v>19.419604103000012</v>
      </c>
      <c r="BW42" s="120">
        <f>Paca!R42-Paca!R38</f>
        <v>354.66888640200023</v>
      </c>
      <c r="BX42" s="120">
        <f>Paca!S42-Paca!S38</f>
        <v>35.362866969000038</v>
      </c>
      <c r="BY42" s="100">
        <f>Paca!T42-Paca!T38</f>
        <v>93.870734889000005</v>
      </c>
    </row>
    <row r="43" spans="1:77" s="29" customFormat="1" x14ac:dyDescent="0.25">
      <c r="A43" s="37" t="str">
        <f>Paca!A43</f>
        <v>T1 2008</v>
      </c>
      <c r="B43" s="144">
        <f>(Paca!B43/Paca!B42-1)*100</f>
        <v>5.7002402440982536</v>
      </c>
      <c r="C43" s="179">
        <f>(Paca!C43/Paca!C42-1)*100</f>
        <v>18.305632221804501</v>
      </c>
      <c r="D43" s="179">
        <f>(Paca!D43/Paca!D42-1)*100</f>
        <v>11.118074917393805</v>
      </c>
      <c r="E43" s="180">
        <f>(Paca!E43/Paca!E42-1)*100</f>
        <v>1.7166371908335698</v>
      </c>
      <c r="F43" s="181">
        <f>(Paca!F43/Paca!F42-1)*100</f>
        <v>15.109044270668992</v>
      </c>
      <c r="G43" s="181">
        <f>(Paca!G43/Paca!G42-1)*100</f>
        <v>22.560924559689276</v>
      </c>
      <c r="H43" s="181">
        <f>(Paca!H43/Paca!H42-1)*100</f>
        <v>32.598592977737198</v>
      </c>
      <c r="I43" s="182">
        <f>(Paca!I43/Paca!I42-1)*100</f>
        <v>7.4039445597247955</v>
      </c>
      <c r="J43" s="179">
        <f>(Paca!J43/Paca!J42-1)*100</f>
        <v>2.6584479024022833</v>
      </c>
      <c r="K43" s="179">
        <f>(Paca!K43/Paca!K42-1)*100</f>
        <v>5.6025483669420728</v>
      </c>
      <c r="L43" s="180">
        <f>(Paca!L43/Paca!L42-1)*100</f>
        <v>10.682971990328817</v>
      </c>
      <c r="M43" s="181">
        <f>(Paca!M43/Paca!M42-1)*100</f>
        <v>1.6030471499834498</v>
      </c>
      <c r="N43" s="181">
        <f>(Paca!N43/Paca!N42-1)*100</f>
        <v>5.8396657917231698</v>
      </c>
      <c r="O43" s="181">
        <f>(Paca!O43/Paca!O42-1)*100</f>
        <v>-8.931086677558465</v>
      </c>
      <c r="P43" s="181">
        <f>(Paca!P43/Paca!P42-1)*100</f>
        <v>32.375062393353545</v>
      </c>
      <c r="Q43" s="181">
        <f>(Paca!Q43/Paca!Q42-1)*100</f>
        <v>-27.030532330147096</v>
      </c>
      <c r="R43" s="181">
        <f>(Paca!R43/Paca!R42-1)*100</f>
        <v>3.5127707509916561</v>
      </c>
      <c r="S43" s="152">
        <f>(Paca!S43/Paca!S42-1)*100</f>
        <v>36.106960964037803</v>
      </c>
      <c r="T43" s="183">
        <f>(Paca!T43/Paca!T42-1)*100</f>
        <v>-6.4512861985235421</v>
      </c>
      <c r="U43" s="52">
        <f>Paca!B43-Paca!B42</f>
        <v>2186.0428729739942</v>
      </c>
      <c r="V43" s="52">
        <f>Paca!C43-Paca!C42</f>
        <v>20.573759287999991</v>
      </c>
      <c r="W43" s="52">
        <f>Paca!D43-Paca!D42</f>
        <v>1145.0195877459992</v>
      </c>
      <c r="X43" s="121">
        <f>Paca!E43-Paca!E42</f>
        <v>31.366471363999835</v>
      </c>
      <c r="Y43" s="121">
        <f>Paca!F43-Paca!F42</f>
        <v>258.4294753879999</v>
      </c>
      <c r="Z43" s="121">
        <f>Paca!G43-Paca!G42</f>
        <v>194.69829827899991</v>
      </c>
      <c r="AA43" s="121">
        <f>Paca!H43-Paca!H42</f>
        <v>289.61119640900006</v>
      </c>
      <c r="AB43" s="121">
        <f>Paca!I43-Paca!I42</f>
        <v>370.91414630599957</v>
      </c>
      <c r="AC43" s="52">
        <f>Paca!J43-Paca!J42</f>
        <v>342.57750248699995</v>
      </c>
      <c r="AD43" s="52">
        <f>Paca!K43-Paca!K42</f>
        <v>766.42356959100107</v>
      </c>
      <c r="AE43" s="121">
        <f>Paca!L43-Paca!L42</f>
        <v>399.05237725000006</v>
      </c>
      <c r="AF43" s="121">
        <f>Paca!M43-Paca!M42</f>
        <v>70.436212263000016</v>
      </c>
      <c r="AG43" s="121">
        <f>Paca!N43-Paca!N42</f>
        <v>42.227606444999992</v>
      </c>
      <c r="AH43" s="121">
        <f>Paca!O43-Paca!O42</f>
        <v>-45.772327789999963</v>
      </c>
      <c r="AI43" s="121">
        <f>Paca!P43-Paca!P42</f>
        <v>117.24399179099998</v>
      </c>
      <c r="AJ43" s="121">
        <f>Paca!Q43-Paca!Q42</f>
        <v>-73.277917204999994</v>
      </c>
      <c r="AK43" s="121">
        <f>Paca!R43-Paca!R42</f>
        <v>115.62464667699987</v>
      </c>
      <c r="AL43" s="121">
        <f>Paca!S43-Paca!S42</f>
        <v>140.88898016000002</v>
      </c>
      <c r="AM43" s="52">
        <f>Paca!T43-Paca!T42</f>
        <v>-88.551546137999821</v>
      </c>
      <c r="AN43" s="189">
        <f>(Paca!B43/Paca!B39-1)*100</f>
        <v>0.69599383874239251</v>
      </c>
      <c r="AO43" s="189">
        <f>(Paca!C43/Paca!C39-1)*100</f>
        <v>12.237540688647265</v>
      </c>
      <c r="AP43" s="189">
        <f>(Paca!D43/Paca!D39-1)*100</f>
        <v>4.6829699632330968</v>
      </c>
      <c r="AQ43" s="190">
        <f>(Paca!E43/Paca!E39-1)*100</f>
        <v>4.6491078998174951</v>
      </c>
      <c r="AR43" s="190">
        <f>(Paca!F43/Paca!F39-1)*100</f>
        <v>19.963090935940087</v>
      </c>
      <c r="AS43" s="190">
        <f>(Paca!G43/Paca!G39-1)*100</f>
        <v>-17.153842491235871</v>
      </c>
      <c r="AT43" s="190">
        <f>(Paca!H43/Paca!H39-1)*100</f>
        <v>34.337081278078706</v>
      </c>
      <c r="AU43" s="190">
        <f>(Paca!I43/Paca!I39-1)*100</f>
        <v>0.36596757958116122</v>
      </c>
      <c r="AV43" s="189">
        <f>(Paca!J43/Paca!J39-1)*100</f>
        <v>-4.3575014954373987</v>
      </c>
      <c r="AW43" s="189">
        <f>(Paca!K43/Paca!K39-1)*100</f>
        <v>2.9948629232432911</v>
      </c>
      <c r="AX43" s="190">
        <f>(Paca!L43/Paca!L39-1)*100</f>
        <v>5.1711589323232054</v>
      </c>
      <c r="AY43" s="190">
        <f>(Paca!M43/Paca!M39-1)*100</f>
        <v>-1.1824725398829727</v>
      </c>
      <c r="AZ43" s="190">
        <f>(Paca!N43/Paca!N39-1)*100</f>
        <v>9.3727787628676396</v>
      </c>
      <c r="BA43" s="190">
        <f>(Paca!O43/Paca!O39-1)*100</f>
        <v>15.660944237446706</v>
      </c>
      <c r="BB43" s="190">
        <f>(Paca!P43/Paca!P39-1)*100</f>
        <v>-10.69138267570805</v>
      </c>
      <c r="BC43" s="190">
        <f>(Paca!Q43/Paca!Q39-1)*100</f>
        <v>-26.64148622738939</v>
      </c>
      <c r="BD43" s="190">
        <f>(Paca!R43/Paca!R39-1)*100</f>
        <v>2.9020478440228592</v>
      </c>
      <c r="BE43" s="190">
        <f>(Paca!S43/Paca!S39-1)*100</f>
        <v>48.959800149951185</v>
      </c>
      <c r="BF43" s="189">
        <f>(Paca!T43/Paca!T39-1)*100</f>
        <v>-4.7195985366854432</v>
      </c>
      <c r="BG43" s="53">
        <f>Paca!B43-Paca!B39</f>
        <v>280.17842655499408</v>
      </c>
      <c r="BH43" s="53">
        <f>Paca!C43-Paca!C39</f>
        <v>14.497407589999995</v>
      </c>
      <c r="BI43" s="53">
        <f>Paca!D43-Paca!D39</f>
        <v>511.93328262499926</v>
      </c>
      <c r="BJ43" s="122">
        <f>Paca!E43-Paca!E39</f>
        <v>82.568279716999996</v>
      </c>
      <c r="BK43" s="122">
        <f>Paca!F43-Paca!F39</f>
        <v>327.63828067000009</v>
      </c>
      <c r="BL43" s="122">
        <f>Paca!G43-Paca!G39</f>
        <v>-219.00112139900011</v>
      </c>
      <c r="BM43" s="122">
        <f>Paca!H43-Paca!H39</f>
        <v>301.10840356200003</v>
      </c>
      <c r="BN43" s="122">
        <f>Paca!I43-Paca!I39</f>
        <v>19.619440074999147</v>
      </c>
      <c r="BO43" s="53">
        <f>Paca!J43-Paca!J39</f>
        <v>-602.71501500500017</v>
      </c>
      <c r="BP43" s="53">
        <f>Paca!K43-Paca!K39</f>
        <v>420.06744127300044</v>
      </c>
      <c r="BQ43" s="122">
        <f>Paca!L43-Paca!L39</f>
        <v>203.28711417900013</v>
      </c>
      <c r="BR43" s="122">
        <f>Paca!M43-Paca!M39</f>
        <v>-53.421184232000087</v>
      </c>
      <c r="BS43" s="122">
        <f>Paca!N43-Paca!N39</f>
        <v>65.586741122999911</v>
      </c>
      <c r="BT43" s="122">
        <f>Paca!O43-Paca!O39</f>
        <v>63.197523379000017</v>
      </c>
      <c r="BU43" s="122">
        <f>Paca!P43-Paca!P39</f>
        <v>-57.388737260000028</v>
      </c>
      <c r="BV43" s="122">
        <f>Paca!Q43-Paca!Q39</f>
        <v>-71.840214587999981</v>
      </c>
      <c r="BW43" s="122">
        <f>Paca!R43-Paca!R39</f>
        <v>96.089314389999799</v>
      </c>
      <c r="BX43" s="122">
        <f>Paca!S43-Paca!S39</f>
        <v>174.55688428200006</v>
      </c>
      <c r="BY43" s="53">
        <f>Paca!T43-Paca!T39</f>
        <v>-63.604689927999971</v>
      </c>
    </row>
    <row r="44" spans="1:77" s="29" customFormat="1" x14ac:dyDescent="0.25">
      <c r="A44" s="37" t="str">
        <f>Paca!A44</f>
        <v>T2 2008</v>
      </c>
      <c r="B44" s="144">
        <f>(Paca!B44/Paca!B43-1)*100</f>
        <v>-6.5124229705997401</v>
      </c>
      <c r="C44" s="179">
        <f>(Paca!C44/Paca!C43-1)*100</f>
        <v>13.211262803235769</v>
      </c>
      <c r="D44" s="179">
        <f>(Paca!D44/Paca!D43-1)*100</f>
        <v>-9.1277366012353145</v>
      </c>
      <c r="E44" s="180">
        <f>(Paca!E44/Paca!E43-1)*100</f>
        <v>-17.081494575611046</v>
      </c>
      <c r="F44" s="181">
        <f>(Paca!F44/Paca!F43-1)*100</f>
        <v>-9.0534930917536389</v>
      </c>
      <c r="G44" s="181">
        <f>(Paca!G44/Paca!G43-1)*100</f>
        <v>-2.5718672953507937</v>
      </c>
      <c r="H44" s="181">
        <f>(Paca!H44/Paca!H43-1)*100</f>
        <v>7.3473347106141285</v>
      </c>
      <c r="I44" s="182">
        <f>(Paca!I44/Paca!I43-1)*100</f>
        <v>-11.303275354086029</v>
      </c>
      <c r="J44" s="179">
        <f>(Paca!J44/Paca!J43-1)*100</f>
        <v>-4.6930094531430928</v>
      </c>
      <c r="K44" s="179">
        <f>(Paca!K44/Paca!K43-1)*100</f>
        <v>-7.8659036693859541</v>
      </c>
      <c r="L44" s="180">
        <f>(Paca!L44/Paca!L43-1)*100</f>
        <v>-14.898260066237313</v>
      </c>
      <c r="M44" s="181">
        <f>(Paca!M44/Paca!M43-1)*100</f>
        <v>-4.4789391899191173</v>
      </c>
      <c r="N44" s="181">
        <f>(Paca!N44/Paca!N43-1)*100</f>
        <v>-16.868205152312054</v>
      </c>
      <c r="O44" s="181">
        <f>(Paca!O44/Paca!O43-1)*100</f>
        <v>-0.99877660351089803</v>
      </c>
      <c r="P44" s="181">
        <f>(Paca!P44/Paca!P43-1)*100</f>
        <v>11.668948272348633</v>
      </c>
      <c r="Q44" s="181">
        <f>(Paca!Q44/Paca!Q43-1)*100</f>
        <v>-2.7345766338106037</v>
      </c>
      <c r="R44" s="181">
        <f>(Paca!R44/Paca!R43-1)*100</f>
        <v>-6.6674064733209804</v>
      </c>
      <c r="S44" s="152">
        <f>(Paca!S44/Paca!S43-1)*100</f>
        <v>-1.8859153190063926</v>
      </c>
      <c r="T44" s="183">
        <f>(Paca!T44/Paca!T43-1)*100</f>
        <v>11.236132828656874</v>
      </c>
      <c r="U44" s="52">
        <f>Paca!B44-Paca!B43</f>
        <v>-2639.8794121399987</v>
      </c>
      <c r="V44" s="52">
        <f>Paca!C44-Paca!C43</f>
        <v>17.566234422000008</v>
      </c>
      <c r="W44" s="52">
        <f>Paca!D44-Paca!D43</f>
        <v>-1044.5545568229991</v>
      </c>
      <c r="X44" s="121">
        <f>Paca!E44-Paca!E43</f>
        <v>-317.47169333299985</v>
      </c>
      <c r="Y44" s="121">
        <f>Paca!F44-Paca!F43</f>
        <v>-178.25046639099992</v>
      </c>
      <c r="Z44" s="121">
        <f>Paca!G44-Paca!G43</f>
        <v>-27.202313828999877</v>
      </c>
      <c r="AA44" s="121">
        <f>Paca!H44-Paca!H43</f>
        <v>86.553619272999867</v>
      </c>
      <c r="AB44" s="121">
        <f>Paca!I44-Paca!I43</f>
        <v>-608.18370254299953</v>
      </c>
      <c r="AC44" s="52">
        <f>Paca!J44-Paca!J43</f>
        <v>-620.83587957899908</v>
      </c>
      <c r="AD44" s="52">
        <f>Paca!K44-Paca!K43</f>
        <v>-1136.3346757250019</v>
      </c>
      <c r="AE44" s="121">
        <f>Paca!L44-Paca!L43</f>
        <v>-615.96236213300017</v>
      </c>
      <c r="AF44" s="121">
        <f>Paca!M44-Paca!M43</f>
        <v>-199.95469055000012</v>
      </c>
      <c r="AG44" s="121">
        <f>Paca!N44-Paca!N43</f>
        <v>-129.09987049699998</v>
      </c>
      <c r="AH44" s="121">
        <f>Paca!O44-Paca!O43</f>
        <v>-4.6616236660000254</v>
      </c>
      <c r="AI44" s="121">
        <f>Paca!P44-Paca!P43</f>
        <v>55.939409135000062</v>
      </c>
      <c r="AJ44" s="121">
        <f>Paca!Q44-Paca!Q43</f>
        <v>-5.4094086940000068</v>
      </c>
      <c r="AK44" s="121">
        <f>Paca!R44-Paca!R43</f>
        <v>-227.17026081299991</v>
      </c>
      <c r="AL44" s="121">
        <f>Paca!S44-Paca!S43</f>
        <v>-10.01586850700005</v>
      </c>
      <c r="AM44" s="52">
        <f>Paca!T44-Paca!T43</f>
        <v>144.27946556500001</v>
      </c>
      <c r="AN44" s="189">
        <f>(Paca!B44/Paca!B40-1)*100</f>
        <v>-5.7216610176227034</v>
      </c>
      <c r="AO44" s="189">
        <f>(Paca!C44/Paca!C40-1)*100</f>
        <v>31.121629702059028</v>
      </c>
      <c r="AP44" s="189">
        <f>(Paca!D44/Paca!D40-1)*100</f>
        <v>-5.8292353448871959</v>
      </c>
      <c r="AQ44" s="190">
        <f>(Paca!E44/Paca!E40-1)*100</f>
        <v>-16.760620001544201</v>
      </c>
      <c r="AR44" s="190">
        <f>(Paca!F44/Paca!F40-1)*100</f>
        <v>13.618376845661007</v>
      </c>
      <c r="AS44" s="190">
        <f>(Paca!G44/Paca!G40-1)*100</f>
        <v>-24.017210728380746</v>
      </c>
      <c r="AT44" s="190">
        <f>(Paca!H44/Paca!H40-1)*100</f>
        <v>34.807004337182221</v>
      </c>
      <c r="AU44" s="190">
        <f>(Paca!I44/Paca!I40-1)*100</f>
        <v>-10.313824879161205</v>
      </c>
      <c r="AV44" s="189">
        <f>(Paca!J44/Paca!J40-1)*100</f>
        <v>-8.7844283361495084</v>
      </c>
      <c r="AW44" s="189">
        <f>(Paca!K44/Paca!K40-1)*100</f>
        <v>-3.6965092153381729</v>
      </c>
      <c r="AX44" s="190">
        <f>(Paca!L44/Paca!L40-1)*100</f>
        <v>-2.344610873489883</v>
      </c>
      <c r="AY44" s="190">
        <f>(Paca!M44/Paca!M40-1)*100</f>
        <v>-7.2206069845279881</v>
      </c>
      <c r="AZ44" s="190">
        <f>(Paca!N44/Paca!N40-1)*100</f>
        <v>-20.428986297441721</v>
      </c>
      <c r="BA44" s="190">
        <f>(Paca!O44/Paca!O40-1)*100</f>
        <v>-16.099528412210862</v>
      </c>
      <c r="BB44" s="190">
        <f>(Paca!P44/Paca!P40-1)*100</f>
        <v>1.8513656833585079</v>
      </c>
      <c r="BC44" s="190">
        <f>(Paca!Q44/Paca!Q40-1)*100</f>
        <v>-24.974182927148181</v>
      </c>
      <c r="BD44" s="190">
        <f>(Paca!R44/Paca!R40-1)*100</f>
        <v>0.92126436381727572</v>
      </c>
      <c r="BE44" s="190">
        <f>(Paca!S44/Paca!S40-1)*100</f>
        <v>54.023490208913415</v>
      </c>
      <c r="BF44" s="189">
        <f>(Paca!T44/Paca!T40-1)*100</f>
        <v>2.3803513818607458</v>
      </c>
      <c r="BG44" s="53">
        <f>Paca!B44-Paca!B40</f>
        <v>-2299.8822183950033</v>
      </c>
      <c r="BH44" s="53">
        <f>Paca!C44-Paca!C40</f>
        <v>35.728268512</v>
      </c>
      <c r="BI44" s="53">
        <f>Paca!D44-Paca!D40</f>
        <v>-643.71683437799948</v>
      </c>
      <c r="BJ44" s="122">
        <f>Paca!E44-Paca!E40</f>
        <v>-310.307197911</v>
      </c>
      <c r="BK44" s="122">
        <f>Paca!F44-Paca!F40</f>
        <v>214.6235087739999</v>
      </c>
      <c r="BL44" s="122">
        <f>Paca!G44-Paca!G40</f>
        <v>-325.72343514799991</v>
      </c>
      <c r="BM44" s="122">
        <f>Paca!H44-Paca!H40</f>
        <v>326.5132903199999</v>
      </c>
      <c r="BN44" s="122">
        <f>Paca!I44-Paca!I40</f>
        <v>-548.82300041300005</v>
      </c>
      <c r="BO44" s="53">
        <f>Paca!J44-Paca!J40</f>
        <v>-1214.2123757949994</v>
      </c>
      <c r="BP44" s="53">
        <f>Paca!K44-Paca!K40</f>
        <v>-510.89044494100381</v>
      </c>
      <c r="BQ44" s="122">
        <f>Paca!L44-Paca!L40</f>
        <v>-84.475665922000189</v>
      </c>
      <c r="BR44" s="122">
        <f>Paca!M44-Paca!M40</f>
        <v>-331.87745208999968</v>
      </c>
      <c r="BS44" s="122">
        <f>Paca!N44-Paca!N40</f>
        <v>-163.34882535700001</v>
      </c>
      <c r="BT44" s="122">
        <f>Paca!O44-Paca!O40</f>
        <v>-88.666213818000017</v>
      </c>
      <c r="BU44" s="122">
        <f>Paca!P44-Paca!P40</f>
        <v>9.7306967609999901</v>
      </c>
      <c r="BV44" s="122">
        <f>Paca!Q44-Paca!Q40</f>
        <v>-64.046991194000015</v>
      </c>
      <c r="BW44" s="122">
        <f>Paca!R44-Paca!R40</f>
        <v>29.028825707000124</v>
      </c>
      <c r="BX44" s="122">
        <f>Paca!S44-Paca!S40</f>
        <v>182.765180972</v>
      </c>
      <c r="BY44" s="53">
        <f>Paca!T44-Paca!T40</f>
        <v>33.209168207000175</v>
      </c>
    </row>
    <row r="45" spans="1:77" s="29" customFormat="1" x14ac:dyDescent="0.25">
      <c r="A45" s="37" t="str">
        <f>Paca!A45</f>
        <v>T3 2008</v>
      </c>
      <c r="B45" s="144">
        <f>(Paca!B45/Paca!B44-1)*100</f>
        <v>0.71924924680009106</v>
      </c>
      <c r="C45" s="179">
        <f>(Paca!C45/Paca!C44-1)*100</f>
        <v>20.95504221159765</v>
      </c>
      <c r="D45" s="179">
        <f>(Paca!D45/Paca!D44-1)*100</f>
        <v>1.9818952331522866</v>
      </c>
      <c r="E45" s="180">
        <f>(Paca!E45/Paca!E44-1)*100</f>
        <v>2.2245032008854526</v>
      </c>
      <c r="F45" s="181">
        <f>(Paca!F45/Paca!F44-1)*100</f>
        <v>11.857429663834186</v>
      </c>
      <c r="G45" s="181">
        <f>(Paca!G45/Paca!G44-1)*100</f>
        <v>1.5642276049416814</v>
      </c>
      <c r="H45" s="181">
        <f>(Paca!H45/Paca!H44-1)*100</f>
        <v>4.0872279434320591</v>
      </c>
      <c r="I45" s="182">
        <f>(Paca!I45/Paca!I44-1)*100</f>
        <v>-2.2694250378459513</v>
      </c>
      <c r="J45" s="179">
        <f>(Paca!J45/Paca!J44-1)*100</f>
        <v>-2.0730294751223233</v>
      </c>
      <c r="K45" s="179">
        <f>(Paca!K45/Paca!K44-1)*100</f>
        <v>2.8345675097497969</v>
      </c>
      <c r="L45" s="180">
        <f>(Paca!L45/Paca!L44-1)*100</f>
        <v>6.4119438967284115</v>
      </c>
      <c r="M45" s="181">
        <f>(Paca!M45/Paca!M44-1)*100</f>
        <v>8.5698640948706171</v>
      </c>
      <c r="N45" s="181">
        <f>(Paca!N45/Paca!N44-1)*100</f>
        <v>9.0118336556826542</v>
      </c>
      <c r="O45" s="181">
        <f>(Paca!O45/Paca!O44-1)*100</f>
        <v>9.2840986207320277</v>
      </c>
      <c r="P45" s="181">
        <f>(Paca!P45/Paca!P44-1)*100</f>
        <v>1.4461606472403465</v>
      </c>
      <c r="Q45" s="181">
        <f>(Paca!Q45/Paca!Q44-1)*100</f>
        <v>29.270475119048257</v>
      </c>
      <c r="R45" s="181">
        <f>(Paca!R45/Paca!R44-1)*100</f>
        <v>-7.4030249269060207</v>
      </c>
      <c r="S45" s="152">
        <f>(Paca!S45/Paca!S44-1)*100</f>
        <v>-27.377029184238687</v>
      </c>
      <c r="T45" s="183">
        <f>(Paca!T45/Paca!T44-1)*100</f>
        <v>-5.6700314953834425</v>
      </c>
      <c r="U45" s="52">
        <f>Paca!B45-Paca!B44</f>
        <v>272.56796354999824</v>
      </c>
      <c r="V45" s="52">
        <f>Paca!C45-Paca!C44</f>
        <v>31.543691530000018</v>
      </c>
      <c r="W45" s="52">
        <f>Paca!D45-Paca!D44</f>
        <v>206.10098496699902</v>
      </c>
      <c r="X45" s="121">
        <f>Paca!E45-Paca!E44</f>
        <v>34.28180194499987</v>
      </c>
      <c r="Y45" s="121">
        <f>Paca!F45-Paca!F44</f>
        <v>212.32008566100012</v>
      </c>
      <c r="Z45" s="121">
        <f>Paca!G45-Paca!G44</f>
        <v>16.119130662999851</v>
      </c>
      <c r="AA45" s="121">
        <f>Paca!H45-Paca!H44</f>
        <v>51.686310574000117</v>
      </c>
      <c r="AB45" s="121">
        <f>Paca!I45-Paca!I44</f>
        <v>-108.30634387600003</v>
      </c>
      <c r="AC45" s="52">
        <f>Paca!J45-Paca!J44</f>
        <v>-261.36992441500115</v>
      </c>
      <c r="AD45" s="52">
        <f>Paca!K45-Paca!K44</f>
        <v>377.2809018090029</v>
      </c>
      <c r="AE45" s="121">
        <f>Paca!L45-Paca!L44</f>
        <v>225.60399082499998</v>
      </c>
      <c r="AF45" s="121">
        <f>Paca!M45-Paca!M44</f>
        <v>365.45129214299959</v>
      </c>
      <c r="AG45" s="121">
        <f>Paca!N45-Paca!N44</f>
        <v>57.337302373000057</v>
      </c>
      <c r="AH45" s="121">
        <f>Paca!O45-Paca!O44</f>
        <v>42.89919630899999</v>
      </c>
      <c r="AI45" s="121">
        <f>Paca!P45-Paca!P44</f>
        <v>7.7416783859999896</v>
      </c>
      <c r="AJ45" s="121">
        <f>Paca!Q45-Paca!Q44</f>
        <v>56.318094159999987</v>
      </c>
      <c r="AK45" s="121">
        <f>Paca!R45-Paca!R44</f>
        <v>-235.41660381600013</v>
      </c>
      <c r="AL45" s="121">
        <f>Paca!S45-Paca!S44</f>
        <v>-142.65404857099998</v>
      </c>
      <c r="AM45" s="52">
        <f>Paca!T45-Paca!T44</f>
        <v>-80.987690341000189</v>
      </c>
      <c r="AN45" s="189">
        <f>(Paca!B45/Paca!B41-1)*100</f>
        <v>-1.0725691588291175</v>
      </c>
      <c r="AO45" s="189">
        <f>(Paca!C45/Paca!C41-1)*100</f>
        <v>93.369270066176895</v>
      </c>
      <c r="AP45" s="189">
        <f>(Paca!D45/Paca!D41-1)*100</f>
        <v>-1.7474864310042859</v>
      </c>
      <c r="AQ45" s="190">
        <f>(Paca!E45/Paca!E41-1)*100</f>
        <v>-17.926980769979362</v>
      </c>
      <c r="AR45" s="190">
        <f>(Paca!F45/Paca!F41-1)*100</f>
        <v>27.090788103890517</v>
      </c>
      <c r="AS45" s="190">
        <f>(Paca!G45/Paca!G41-1)*100</f>
        <v>-3.8275400602651777</v>
      </c>
      <c r="AT45" s="190">
        <f>(Paca!H45/Paca!H41-1)*100</f>
        <v>31.917224698299741</v>
      </c>
      <c r="AU45" s="190">
        <f>(Paca!I45/Paca!I41-1)*100</f>
        <v>-10.518753368177002</v>
      </c>
      <c r="AV45" s="189">
        <f>(Paca!J45/Paca!J41-1)*100</f>
        <v>-7.2307872728705984</v>
      </c>
      <c r="AW45" s="189">
        <f>(Paca!K45/Paca!K41-1)*100</f>
        <v>5.0323141079406719</v>
      </c>
      <c r="AX45" s="190">
        <f>(Paca!L45/Paca!L41-1)*100</f>
        <v>2.6733158270609847</v>
      </c>
      <c r="AY45" s="190">
        <f>(Paca!M45/Paca!M41-1)*100</f>
        <v>13.40253555290014</v>
      </c>
      <c r="AZ45" s="190">
        <f>(Paca!N45/Paca!N41-1)*100</f>
        <v>-7.17070536466532</v>
      </c>
      <c r="BA45" s="190">
        <f>(Paca!O45/Paca!O41-1)*100</f>
        <v>21.23637917371348</v>
      </c>
      <c r="BB45" s="190">
        <f>(Paca!P45/Paca!P41-1)*100</f>
        <v>10.73693812131804</v>
      </c>
      <c r="BC45" s="190">
        <f>(Paca!Q45/Paca!Q41-1)*100</f>
        <v>11.375201507325205</v>
      </c>
      <c r="BD45" s="190">
        <f>(Paca!R45/Paca!R41-1)*100</f>
        <v>-4.0933738387381897</v>
      </c>
      <c r="BE45" s="190">
        <f>(Paca!S45/Paca!S41-1)*100</f>
        <v>6.730676373741673</v>
      </c>
      <c r="BF45" s="189">
        <f>(Paca!T45/Paca!T41-1)*100</f>
        <v>-0.48386990556694709</v>
      </c>
      <c r="BG45" s="53">
        <f>Paca!B45-Paca!B41</f>
        <v>-413.82473719700647</v>
      </c>
      <c r="BH45" s="53">
        <f>Paca!C45-Paca!C41</f>
        <v>87.915299551000018</v>
      </c>
      <c r="BI45" s="53">
        <f>Paca!D45-Paca!D41</f>
        <v>-188.62210855200101</v>
      </c>
      <c r="BJ45" s="122">
        <f>Paca!E45-Paca!E41</f>
        <v>-344.10608903299999</v>
      </c>
      <c r="BK45" s="122">
        <f>Paca!F45-Paca!F41</f>
        <v>426.9459770420001</v>
      </c>
      <c r="BL45" s="122">
        <f>Paca!G45-Paca!G41</f>
        <v>-41.653496206999989</v>
      </c>
      <c r="BM45" s="122">
        <f>Paca!H45-Paca!H41</f>
        <v>318.46941611500006</v>
      </c>
      <c r="BN45" s="122">
        <f>Paca!I45-Paca!I41</f>
        <v>-548.27791646900005</v>
      </c>
      <c r="BO45" s="53">
        <f>Paca!J45-Paca!J41</f>
        <v>-962.35247687300034</v>
      </c>
      <c r="BP45" s="53">
        <f>Paca!K45-Paca!K41</f>
        <v>655.7857110620007</v>
      </c>
      <c r="BQ45" s="122">
        <f>Paca!L45-Paca!L41</f>
        <v>97.485522280000168</v>
      </c>
      <c r="BR45" s="122">
        <f>Paca!M45-Paca!M41</f>
        <v>547.17854996299957</v>
      </c>
      <c r="BS45" s="122">
        <f>Paca!N45-Paca!N41</f>
        <v>-53.576527529000032</v>
      </c>
      <c r="BT45" s="122">
        <f>Paca!O45-Paca!O41</f>
        <v>88.453271284999971</v>
      </c>
      <c r="BU45" s="122">
        <f>Paca!P45-Paca!P41</f>
        <v>52.655305931000044</v>
      </c>
      <c r="BV45" s="122">
        <f>Paca!Q45-Paca!Q41</f>
        <v>25.403181933999974</v>
      </c>
      <c r="BW45" s="122">
        <f>Paca!R45-Paca!R41</f>
        <v>-125.67748294000012</v>
      </c>
      <c r="BX45" s="122">
        <f>Paca!S45-Paca!S41</f>
        <v>23.863890137999988</v>
      </c>
      <c r="BY45" s="53">
        <f>Paca!T45-Paca!T41</f>
        <v>-6.5511623849999978</v>
      </c>
    </row>
    <row r="46" spans="1:77" s="105" customFormat="1" x14ac:dyDescent="0.25">
      <c r="A46" s="98" t="str">
        <f>Paca!A46</f>
        <v>T4 2008</v>
      </c>
      <c r="B46" s="143">
        <f>(Paca!B46/Paca!B45-1)*100</f>
        <v>-8.0249858837634349</v>
      </c>
      <c r="C46" s="184">
        <f>(Paca!C46/Paca!C45-1)*100</f>
        <v>-13.228352545043476</v>
      </c>
      <c r="D46" s="184">
        <f>(Paca!D46/Paca!D45-1)*100</f>
        <v>-7.9229416916473561</v>
      </c>
      <c r="E46" s="185">
        <f>(Paca!E46/Paca!E45-1)*100</f>
        <v>5.7200513750121917</v>
      </c>
      <c r="F46" s="186">
        <f>(Paca!F46/Paca!F45-1)*100</f>
        <v>-10.650138080315985</v>
      </c>
      <c r="G46" s="186">
        <f>(Paca!G46/Paca!G45-1)*100</f>
        <v>-10.058786069854897</v>
      </c>
      <c r="H46" s="186">
        <f>(Paca!H46/Paca!H45-1)*100</f>
        <v>1.0054810279263027</v>
      </c>
      <c r="I46" s="187">
        <f>(Paca!I46/Paca!I45-1)*100</f>
        <v>-13.400376544063642</v>
      </c>
      <c r="J46" s="184">
        <f>(Paca!J46/Paca!J45-1)*100</f>
        <v>-9.0116337412904599</v>
      </c>
      <c r="K46" s="184">
        <f>(Paca!K46/Paca!K45-1)*100</f>
        <v>-8.1303362888313639</v>
      </c>
      <c r="L46" s="185">
        <f>(Paca!L46/Paca!L45-1)*100</f>
        <v>-10.343471663838322</v>
      </c>
      <c r="M46" s="186">
        <f>(Paca!M46/Paca!M45-1)*100</f>
        <v>-10.898344002409887</v>
      </c>
      <c r="N46" s="186">
        <f>(Paca!N46/Paca!N45-1)*100</f>
        <v>-10.722532512540594</v>
      </c>
      <c r="O46" s="186">
        <f>(Paca!O46/Paca!O45-1)*100</f>
        <v>-5.8684127903783629</v>
      </c>
      <c r="P46" s="186">
        <f>(Paca!P46/Paca!P45-1)*100</f>
        <v>10.259993286572588</v>
      </c>
      <c r="Q46" s="186">
        <f>(Paca!Q46/Paca!Q45-1)*100</f>
        <v>-6.968446578339849</v>
      </c>
      <c r="R46" s="186">
        <f>(Paca!R46/Paca!R45-1)*100</f>
        <v>-5.6773603122658001</v>
      </c>
      <c r="S46" s="151">
        <f>(Paca!S46/Paca!S45-1)*100</f>
        <v>3.1220343627872404</v>
      </c>
      <c r="T46" s="188">
        <f>(Paca!T46/Paca!T45-1)*100</f>
        <v>1.986482537354517</v>
      </c>
      <c r="U46" s="100">
        <f>Paca!B46-Paca!B45</f>
        <v>-3063.0363497170038</v>
      </c>
      <c r="V46" s="100">
        <f>Paca!C46-Paca!C45</f>
        <v>-24.085391780000009</v>
      </c>
      <c r="W46" s="100">
        <f>Paca!D46-Paca!D45</f>
        <v>-840.2507574049996</v>
      </c>
      <c r="X46" s="120">
        <f>Paca!E46-Paca!E45</f>
        <v>90.112605009000163</v>
      </c>
      <c r="Y46" s="120">
        <f>Paca!F46-Paca!F45</f>
        <v>-213.31460812500018</v>
      </c>
      <c r="Z46" s="120">
        <f>Paca!G46-Paca!G45</f>
        <v>-105.27566939699989</v>
      </c>
      <c r="AA46" s="120">
        <f>Paca!H46-Paca!H45</f>
        <v>13.234818718000042</v>
      </c>
      <c r="AB46" s="120">
        <f>Paca!I46-Paca!I45</f>
        <v>-625.00790361000008</v>
      </c>
      <c r="AC46" s="100">
        <f>Paca!J46-Paca!J45</f>
        <v>-1112.6433765319998</v>
      </c>
      <c r="AD46" s="100">
        <f>Paca!K46-Paca!K45</f>
        <v>-1112.8218693420022</v>
      </c>
      <c r="AE46" s="120">
        <f>Paca!L46-Paca!L45</f>
        <v>-387.26992370800008</v>
      </c>
      <c r="AF46" s="120">
        <f>Paca!M46-Paca!M45</f>
        <v>-504.57458697499987</v>
      </c>
      <c r="AG46" s="120">
        <f>Paca!N46-Paca!N45</f>
        <v>-74.369541862999995</v>
      </c>
      <c r="AH46" s="120">
        <f>Paca!O46-Paca!O45</f>
        <v>-29.633779183999991</v>
      </c>
      <c r="AI46" s="120">
        <f>Paca!P46-Paca!P45</f>
        <v>55.718738841000004</v>
      </c>
      <c r="AJ46" s="120">
        <f>Paca!Q46-Paca!Q45</f>
        <v>-17.332192249999991</v>
      </c>
      <c r="AK46" s="120">
        <f>Paca!R46-Paca!R45</f>
        <v>-167.17492439899979</v>
      </c>
      <c r="AL46" s="120">
        <f>Paca!S46-Paca!S45</f>
        <v>11.814340195999989</v>
      </c>
      <c r="AM46" s="100">
        <f>Paca!T46-Paca!T45</f>
        <v>26.765045342000121</v>
      </c>
      <c r="AN46" s="184">
        <f>(Paca!B46/Paca!B42-1)*100</f>
        <v>-8.459723150054332</v>
      </c>
      <c r="AO46" s="184">
        <f>(Paca!C46/Paca!C42-1)*100</f>
        <v>40.571369497237697</v>
      </c>
      <c r="AP46" s="184">
        <f>(Paca!D46/Paca!D42-1)*100</f>
        <v>-5.182048413786589</v>
      </c>
      <c r="AQ46" s="191">
        <f>(Paca!E46/Paca!E42-1)*100</f>
        <v>-8.8501762277718665</v>
      </c>
      <c r="AR46" s="191">
        <f>(Paca!F46/Paca!F42-1)*100</f>
        <v>4.6295102785045561</v>
      </c>
      <c r="AS46" s="191">
        <f>(Paca!G46/Paca!G42-1)*100</f>
        <v>9.0776875836576352</v>
      </c>
      <c r="AT46" s="191">
        <f>(Paca!H46/Paca!H42-1)*100</f>
        <v>49.64856803430262</v>
      </c>
      <c r="AU46" s="191">
        <f>(Paca!I46/Paca!I42-1)*100</f>
        <v>-19.374156377965225</v>
      </c>
      <c r="AV46" s="184">
        <f>(Paca!J46/Paca!J42-1)*100</f>
        <v>-12.821852412355007</v>
      </c>
      <c r="AW46" s="184">
        <f>(Paca!K46/Paca!K42-1)*100</f>
        <v>-8.080843225320999</v>
      </c>
      <c r="AX46" s="191">
        <f>(Paca!L46/Paca!L42-1)*100</f>
        <v>-10.134799731248068</v>
      </c>
      <c r="AY46" s="191">
        <f>(Paca!M46/Paca!M42-1)*100</f>
        <v>-6.1139776675801389</v>
      </c>
      <c r="AZ46" s="191">
        <f>(Paca!N46/Paca!N42-1)*100</f>
        <v>-14.368978637955465</v>
      </c>
      <c r="BA46" s="191">
        <f>(Paca!O46/Paca!O42-1)*100</f>
        <v>-7.2523163626493918</v>
      </c>
      <c r="BB46" s="191">
        <f>(Paca!P46/Paca!P42-1)*100</f>
        <v>65.345424193352116</v>
      </c>
      <c r="BC46" s="191">
        <f>(Paca!Q46/Paca!Q42-1)*100</f>
        <v>-14.644938961424492</v>
      </c>
      <c r="BD46" s="191">
        <f>(Paca!R46/Paca!R42-1)*100</f>
        <v>-15.619904298555454</v>
      </c>
      <c r="BE46" s="191">
        <f>(Paca!S46/Paca!S42-1)*100</f>
        <v>8.5605762313534228E-3</v>
      </c>
      <c r="BF46" s="184">
        <f>(Paca!T46/Paca!T42-1)*100</f>
        <v>0.10966444478806014</v>
      </c>
      <c r="BG46" s="100">
        <f>Paca!B46-Paca!B42</f>
        <v>-3244.30492533301</v>
      </c>
      <c r="BH46" s="100">
        <f>Paca!C46-Paca!C42</f>
        <v>45.598293460000008</v>
      </c>
      <c r="BI46" s="100">
        <f>Paca!D46-Paca!D42</f>
        <v>-533.6847415150005</v>
      </c>
      <c r="BJ46" s="120">
        <f>Paca!E46-Paca!E42</f>
        <v>-161.71081501499998</v>
      </c>
      <c r="BK46" s="120">
        <f>Paca!F46-Paca!F42</f>
        <v>79.184486532999927</v>
      </c>
      <c r="BL46" s="120">
        <f>Paca!G46-Paca!G42</f>
        <v>78.339445716</v>
      </c>
      <c r="BM46" s="120">
        <f>Paca!H46-Paca!H42</f>
        <v>441.08594497400009</v>
      </c>
      <c r="BN46" s="120">
        <f>Paca!I46-Paca!I42</f>
        <v>-970.58380372300007</v>
      </c>
      <c r="BO46" s="100">
        <f>Paca!J46-Paca!J42</f>
        <v>-1652.2716780390001</v>
      </c>
      <c r="BP46" s="100">
        <f>Paca!K46-Paca!K42</f>
        <v>-1105.4520736670001</v>
      </c>
      <c r="BQ46" s="120">
        <f>Paca!L46-Paca!L42</f>
        <v>-378.5759177660002</v>
      </c>
      <c r="BR46" s="120">
        <f>Paca!M46-Paca!M42</f>
        <v>-268.64177311900039</v>
      </c>
      <c r="BS46" s="120">
        <f>Paca!N46-Paca!N42</f>
        <v>-103.90450354199993</v>
      </c>
      <c r="BT46" s="120">
        <f>Paca!O46-Paca!O42</f>
        <v>-37.168534330999989</v>
      </c>
      <c r="BU46" s="120">
        <f>Paca!P46-Paca!P42</f>
        <v>236.64381815300004</v>
      </c>
      <c r="BV46" s="120">
        <f>Paca!Q46-Paca!Q42</f>
        <v>-39.701423989000006</v>
      </c>
      <c r="BW46" s="120">
        <f>Paca!R46-Paca!R42</f>
        <v>-514.13714235099997</v>
      </c>
      <c r="BX46" s="120">
        <f>Paca!S46-Paca!S42</f>
        <v>3.3403277999980219E-2</v>
      </c>
      <c r="BY46" s="100">
        <f>Paca!T46-Paca!T42</f>
        <v>1.5052744280001207</v>
      </c>
    </row>
    <row r="47" spans="1:77" s="29" customFormat="1" x14ac:dyDescent="0.25">
      <c r="A47" s="37" t="str">
        <f>Paca!A47</f>
        <v>T1 2009</v>
      </c>
      <c r="B47" s="144">
        <f>(Paca!B47/Paca!B46-1)*100</f>
        <v>-8.6277786685485243</v>
      </c>
      <c r="C47" s="179">
        <f>(Paca!C47/Paca!C46-1)*100</f>
        <v>-9.5575944410540963</v>
      </c>
      <c r="D47" s="179">
        <f>(Paca!D47/Paca!D46-1)*100</f>
        <v>-12.006231458949401</v>
      </c>
      <c r="E47" s="180">
        <f>(Paca!E47/Paca!E46-1)*100</f>
        <v>-8.676318160684481</v>
      </c>
      <c r="F47" s="181">
        <f>(Paca!F47/Paca!F46-1)*100</f>
        <v>8.5432017938003035E-2</v>
      </c>
      <c r="G47" s="181">
        <f>(Paca!G47/Paca!G46-1)*100</f>
        <v>-20.381028687395762</v>
      </c>
      <c r="H47" s="181">
        <f>(Paca!H47/Paca!H46-1)*100</f>
        <v>0.80107654021204233</v>
      </c>
      <c r="I47" s="182">
        <f>(Paca!I47/Paca!I46-1)*100</f>
        <v>-21.000628874958103</v>
      </c>
      <c r="J47" s="179">
        <f>(Paca!J47/Paca!J46-1)*100</f>
        <v>-4.6579644795314401</v>
      </c>
      <c r="K47" s="179">
        <f>(Paca!K47/Paca!K46-1)*100</f>
        <v>-9.252670205077429</v>
      </c>
      <c r="L47" s="180">
        <f>(Paca!L47/Paca!L46-1)*100</f>
        <v>-13.679285940014696</v>
      </c>
      <c r="M47" s="181">
        <f>(Paca!M47/Paca!M46-1)*100</f>
        <v>-3.8988999561228366</v>
      </c>
      <c r="N47" s="181">
        <f>(Paca!N47/Paca!N46-1)*100</f>
        <v>-8.0780562754520506</v>
      </c>
      <c r="O47" s="181">
        <f>(Paca!O47/Paca!O46-1)*100</f>
        <v>-21.738841204721894</v>
      </c>
      <c r="P47" s="181">
        <f>(Paca!P47/Paca!P46-1)*100</f>
        <v>-16.786971829345397</v>
      </c>
      <c r="Q47" s="181">
        <f>(Paca!Q47/Paca!Q46-1)*100</f>
        <v>-17.673804164309082</v>
      </c>
      <c r="R47" s="181">
        <f>(Paca!R47/Paca!R46-1)*100</f>
        <v>-7.6600571193307871</v>
      </c>
      <c r="S47" s="152">
        <f>(Paca!S47/Paca!S46-1)*100</f>
        <v>-9.2059858593941399</v>
      </c>
      <c r="T47" s="183">
        <f>(Paca!T47/Paca!T46-1)*100</f>
        <v>-11.249088831142817</v>
      </c>
      <c r="U47" s="52">
        <f>Paca!B47-Paca!B46</f>
        <v>-3028.8427901829964</v>
      </c>
      <c r="V47" s="52">
        <f>Paca!C47-Paca!C46</f>
        <v>-15.099911280000015</v>
      </c>
      <c r="W47" s="52">
        <f>Paca!D47-Paca!D46</f>
        <v>-1172.4129323829984</v>
      </c>
      <c r="X47" s="121">
        <f>Paca!E47-Paca!E46</f>
        <v>-144.50352784300003</v>
      </c>
      <c r="Y47" s="121">
        <f>Paca!F47-Paca!F46</f>
        <v>1.5289029180000853</v>
      </c>
      <c r="Z47" s="121">
        <f>Paca!G47-Paca!G46</f>
        <v>-191.85242149500004</v>
      </c>
      <c r="AA47" s="121">
        <f>Paca!H47-Paca!H46</f>
        <v>10.650330163999797</v>
      </c>
      <c r="AB47" s="121">
        <f>Paca!I47-Paca!I46</f>
        <v>-848.23621612699981</v>
      </c>
      <c r="AC47" s="52">
        <f>Paca!J47-Paca!J46</f>
        <v>-523.2804312520002</v>
      </c>
      <c r="AD47" s="52">
        <f>Paca!K47-Paca!K46</f>
        <v>-1163.4731142160017</v>
      </c>
      <c r="AE47" s="121">
        <f>Paca!L47-Paca!L46</f>
        <v>-459.19038616699982</v>
      </c>
      <c r="AF47" s="121">
        <f>Paca!M47-Paca!M46</f>
        <v>-160.83950523299973</v>
      </c>
      <c r="AG47" s="121">
        <f>Paca!N47-Paca!N46</f>
        <v>-50.020320596000033</v>
      </c>
      <c r="AH47" s="121">
        <f>Paca!O47-Paca!O46</f>
        <v>-103.33279040399998</v>
      </c>
      <c r="AI47" s="121">
        <f>Paca!P47-Paca!P46</f>
        <v>-100.51815871200006</v>
      </c>
      <c r="AJ47" s="121">
        <f>Paca!Q47-Paca!Q46</f>
        <v>-40.895717662999999</v>
      </c>
      <c r="AK47" s="121">
        <f>Paca!R47-Paca!R46</f>
        <v>-212.75150079100013</v>
      </c>
      <c r="AL47" s="121">
        <f>Paca!S47-Paca!S46</f>
        <v>-35.924734650000005</v>
      </c>
      <c r="AM47" s="52">
        <f>Paca!T47-Paca!T46</f>
        <v>-154.57640105199994</v>
      </c>
      <c r="AN47" s="189">
        <f>(Paca!B47/Paca!B43-1)*100</f>
        <v>-20.868311956910681</v>
      </c>
      <c r="AO47" s="189">
        <f>(Paca!C47/Paca!C43-1)*100</f>
        <v>7.4641381925889982</v>
      </c>
      <c r="AP47" s="189">
        <f>(Paca!D47/Paca!D43-1)*100</f>
        <v>-24.914205977593152</v>
      </c>
      <c r="AQ47" s="190">
        <f>(Paca!E47/Paca!E43-1)*100</f>
        <v>-18.163461398478198</v>
      </c>
      <c r="AR47" s="190">
        <f>(Paca!F47/Paca!F43-1)*100</f>
        <v>-9.0263514530998243</v>
      </c>
      <c r="AS47" s="190">
        <f>(Paca!G47/Paca!G43-1)*100</f>
        <v>-29.140112888599589</v>
      </c>
      <c r="AT47" s="190">
        <f>(Paca!H47/Paca!H43-1)*100</f>
        <v>13.762419508414659</v>
      </c>
      <c r="AU47" s="190">
        <f>(Paca!I47/Paca!I43-1)*100</f>
        <v>-40.696862031684041</v>
      </c>
      <c r="AV47" s="189">
        <f>(Paca!J47/Paca!J43-1)*100</f>
        <v>-19.034992114707418</v>
      </c>
      <c r="AW47" s="189">
        <f>(Paca!K47/Paca!K43-1)*100</f>
        <v>-21.011205095935047</v>
      </c>
      <c r="AX47" s="190">
        <f>(Paca!L47/Paca!L43-1)*100</f>
        <v>-29.914890096915205</v>
      </c>
      <c r="AY47" s="190">
        <f>(Paca!M47/Paca!M43-1)*100</f>
        <v>-11.198037086715118</v>
      </c>
      <c r="AZ47" s="190">
        <f>(Paca!N47/Paca!N43-1)*100</f>
        <v>-25.629301001317273</v>
      </c>
      <c r="BA47" s="190">
        <f>(Paca!O47/Paca!O43-1)*100</f>
        <v>-20.296169875914881</v>
      </c>
      <c r="BB47" s="190">
        <f>(Paca!P47/Paca!P43-1)*100</f>
        <v>3.9387116616087736</v>
      </c>
      <c r="BC47" s="190">
        <f>(Paca!Q47/Paca!Q43-1)*100</f>
        <v>-3.7000310537788961</v>
      </c>
      <c r="BD47" s="190">
        <f>(Paca!R47/Paca!R43-1)*100</f>
        <v>-24.727614179314717</v>
      </c>
      <c r="BE47" s="190">
        <f>(Paca!S47/Paca!S43-1)*100</f>
        <v>-33.286449136579044</v>
      </c>
      <c r="BF47" s="189">
        <f>(Paca!T47/Paca!T43-1)*100</f>
        <v>-5.0246275417710979</v>
      </c>
      <c r="BG47" s="53">
        <f>Paca!B47-Paca!B43</f>
        <v>-8459.1905884900007</v>
      </c>
      <c r="BH47" s="53">
        <f>Paca!C47-Paca!C43</f>
        <v>9.9246228920000021</v>
      </c>
      <c r="BI47" s="53">
        <f>Paca!D47-Paca!D43</f>
        <v>-2851.1172616439981</v>
      </c>
      <c r="BJ47" s="122">
        <f>Paca!E47-Paca!E43</f>
        <v>-337.58081422199984</v>
      </c>
      <c r="BK47" s="122">
        <f>Paca!F47-Paca!F43</f>
        <v>-177.71608593699989</v>
      </c>
      <c r="BL47" s="122">
        <f>Paca!G47-Paca!G43</f>
        <v>-308.21127405799996</v>
      </c>
      <c r="BM47" s="122">
        <f>Paca!H47-Paca!H43</f>
        <v>162.12507872899982</v>
      </c>
      <c r="BN47" s="122">
        <f>Paca!I47-Paca!I43</f>
        <v>-2189.7341661559994</v>
      </c>
      <c r="BO47" s="53">
        <f>Paca!J47-Paca!J43</f>
        <v>-2518.1296117780003</v>
      </c>
      <c r="BP47" s="53">
        <f>Paca!K47-Paca!K43</f>
        <v>-3035.3487574740029</v>
      </c>
      <c r="BQ47" s="122">
        <f>Paca!L47-Paca!L43</f>
        <v>-1236.8186811830001</v>
      </c>
      <c r="BR47" s="122">
        <f>Paca!M47-Paca!M43</f>
        <v>-499.91749061500013</v>
      </c>
      <c r="BS47" s="122">
        <f>Paca!N47-Paca!N43</f>
        <v>-196.15243058299995</v>
      </c>
      <c r="BT47" s="122">
        <f>Paca!O47-Paca!O43</f>
        <v>-94.728996945000006</v>
      </c>
      <c r="BU47" s="122">
        <f>Paca!P47-Paca!P43</f>
        <v>18.881667649999997</v>
      </c>
      <c r="BV47" s="122">
        <f>Paca!Q47-Paca!Q43</f>
        <v>-7.3192244470000105</v>
      </c>
      <c r="BW47" s="122">
        <f>Paca!R47-Paca!R43</f>
        <v>-842.51328981899997</v>
      </c>
      <c r="BX47" s="122">
        <f>Paca!S47-Paca!S43</f>
        <v>-176.78031153200004</v>
      </c>
      <c r="BY47" s="53">
        <f>Paca!T47-Paca!T43</f>
        <v>-64.519580485999995</v>
      </c>
    </row>
    <row r="48" spans="1:77" s="29" customFormat="1" x14ac:dyDescent="0.25">
      <c r="A48" s="37" t="str">
        <f>Paca!A48</f>
        <v>T2 2009</v>
      </c>
      <c r="B48" s="144">
        <f>(Paca!B48/Paca!B47-1)*100</f>
        <v>2.7128489052207883</v>
      </c>
      <c r="C48" s="179">
        <f>(Paca!C48/Paca!C47-1)*100</f>
        <v>-7.6242675527270158</v>
      </c>
      <c r="D48" s="179">
        <f>(Paca!D48/Paca!D47-1)*100</f>
        <v>-0.85352347864945388</v>
      </c>
      <c r="E48" s="180">
        <f>(Paca!E48/Paca!E47-1)*100</f>
        <v>3.0877098467534614</v>
      </c>
      <c r="F48" s="181">
        <f>(Paca!F48/Paca!F47-1)*100</f>
        <v>0.29790958867323969</v>
      </c>
      <c r="G48" s="181">
        <f>(Paca!G48/Paca!G47-1)*100</f>
        <v>3.6918006454065955</v>
      </c>
      <c r="H48" s="181">
        <f>(Paca!H48/Paca!H47-1)*100</f>
        <v>-19.034150618905187</v>
      </c>
      <c r="I48" s="182">
        <f>(Paca!I48/Paca!I47-1)*100</f>
        <v>3.1896600446470469</v>
      </c>
      <c r="J48" s="179">
        <f>(Paca!J48/Paca!J47-1)*100</f>
        <v>-6.7092826025538788E-2</v>
      </c>
      <c r="K48" s="179">
        <f>(Paca!K48/Paca!K47-1)*100</f>
        <v>7.3743877330127772</v>
      </c>
      <c r="L48" s="180">
        <f>(Paca!L48/Paca!L47-1)*100</f>
        <v>22.927638442391761</v>
      </c>
      <c r="M48" s="181">
        <f>(Paca!M48/Paca!M47-1)*100</f>
        <v>5.0069536169693452</v>
      </c>
      <c r="N48" s="181">
        <f>(Paca!N48/Paca!N47-1)*100</f>
        <v>-8.0737269885637239</v>
      </c>
      <c r="O48" s="181">
        <f>(Paca!O48/Paca!O47-1)*100</f>
        <v>20.104362963531774</v>
      </c>
      <c r="P48" s="181">
        <f>(Paca!P48/Paca!P47-1)*100</f>
        <v>0.72813959783519788</v>
      </c>
      <c r="Q48" s="181">
        <f>(Paca!Q48/Paca!Q47-1)*100</f>
        <v>7.5125612170324541</v>
      </c>
      <c r="R48" s="181">
        <f>(Paca!R48/Paca!R47-1)*100</f>
        <v>-0.28271492846486668</v>
      </c>
      <c r="S48" s="152">
        <f>(Paca!S48/Paca!S47-1)*100</f>
        <v>-17.185376888707047</v>
      </c>
      <c r="T48" s="183">
        <f>(Paca!T48/Paca!T47-1)*100</f>
        <v>9.850138464872904</v>
      </c>
      <c r="U48" s="52">
        <f>Paca!B48-Paca!B47</f>
        <v>870.19688790500004</v>
      </c>
      <c r="V48" s="52">
        <f>Paca!C48-Paca!C47</f>
        <v>-10.894217229999981</v>
      </c>
      <c r="W48" s="52">
        <f>Paca!D48-Paca!D47</f>
        <v>-73.340063004001422</v>
      </c>
      <c r="X48" s="121">
        <f>Paca!E48-Paca!E47</f>
        <v>46.963761707000003</v>
      </c>
      <c r="Y48" s="121">
        <f>Paca!F48-Paca!F47</f>
        <v>5.3359849359999316</v>
      </c>
      <c r="Z48" s="121">
        <f>Paca!G48-Paca!G47</f>
        <v>27.669160867999949</v>
      </c>
      <c r="AA48" s="121">
        <f>Paca!H48-Paca!H47</f>
        <v>-255.08664964599984</v>
      </c>
      <c r="AB48" s="121">
        <f>Paca!I48-Paca!I47</f>
        <v>101.77767913099979</v>
      </c>
      <c r="AC48" s="52">
        <f>Paca!J48-Paca!J47</f>
        <v>-7.186192167999252</v>
      </c>
      <c r="AD48" s="52">
        <f>Paca!K48-Paca!K47</f>
        <v>841.49025799700394</v>
      </c>
      <c r="AE48" s="121">
        <f>Paca!L48-Paca!L47</f>
        <v>664.36035404699987</v>
      </c>
      <c r="AF48" s="121">
        <f>Paca!M48-Paca!M47</f>
        <v>198.49636775999988</v>
      </c>
      <c r="AG48" s="121">
        <f>Paca!N48-Paca!N47</f>
        <v>-45.955008993999968</v>
      </c>
      <c r="AH48" s="121">
        <f>Paca!O48-Paca!O47</f>
        <v>74.789108708000015</v>
      </c>
      <c r="AI48" s="121">
        <f>Paca!P48-Paca!P47</f>
        <v>3.6280907290000073</v>
      </c>
      <c r="AJ48" s="121">
        <f>Paca!Q48-Paca!Q47</f>
        <v>14.311128034000006</v>
      </c>
      <c r="AK48" s="121">
        <f>Paca!R48-Paca!R47</f>
        <v>-7.2506838220001555</v>
      </c>
      <c r="AL48" s="121">
        <f>Paca!S48-Paca!S47</f>
        <v>-60.889098465000018</v>
      </c>
      <c r="AM48" s="52">
        <f>Paca!T48-Paca!T47</f>
        <v>120.12710230999983</v>
      </c>
      <c r="AN48" s="189">
        <f>(Paca!B48/Paca!B44-1)*100</f>
        <v>-13.059666579776351</v>
      </c>
      <c r="AO48" s="189">
        <f>(Paca!C48/Paca!C44-1)*100</f>
        <v>-12.31368477349376</v>
      </c>
      <c r="AP48" s="189">
        <f>(Paca!D48/Paca!D44-1)*100</f>
        <v>-18.07740188596728</v>
      </c>
      <c r="AQ48" s="190">
        <f>(Paca!E48/Paca!E44-1)*100</f>
        <v>1.7425640155704691</v>
      </c>
      <c r="AR48" s="190">
        <f>(Paca!F48/Paca!F44-1)*100</f>
        <v>0.32784201502287225</v>
      </c>
      <c r="AS48" s="190">
        <f>(Paca!G48/Paca!G44-1)*100</f>
        <v>-24.58452108093492</v>
      </c>
      <c r="AT48" s="190">
        <f>(Paca!H48/Paca!H44-1)*100</f>
        <v>-14.195625369015474</v>
      </c>
      <c r="AU48" s="190">
        <f>(Paca!I48/Paca!I44-1)*100</f>
        <v>-31.006802438750125</v>
      </c>
      <c r="AV48" s="189">
        <f>(Paca!J48/Paca!J44-1)*100</f>
        <v>-15.105192484667263</v>
      </c>
      <c r="AW48" s="189">
        <f>(Paca!K48/Paca!K44-1)*100</f>
        <v>-7.9453337214278497</v>
      </c>
      <c r="AX48" s="190">
        <f>(Paca!L48/Paca!L44-1)*100</f>
        <v>1.2364383744366103</v>
      </c>
      <c r="AY48" s="190">
        <f>(Paca!M48/Paca!M44-1)*100</f>
        <v>-2.3793965262680961</v>
      </c>
      <c r="AZ48" s="190">
        <f>(Paca!N48/Paca!N44-1)*100</f>
        <v>-17.761655540697163</v>
      </c>
      <c r="BA48" s="190">
        <f>(Paca!O48/Paca!O44-1)*100</f>
        <v>-3.3064702193742912</v>
      </c>
      <c r="BB48" s="190">
        <f>(Paca!P48/Paca!P44-1)*100</f>
        <v>-6.244724071945706</v>
      </c>
      <c r="BC48" s="190">
        <f>(Paca!Q48/Paca!Q44-1)*100</f>
        <v>6.4453939356203138</v>
      </c>
      <c r="BD48" s="190">
        <f>(Paca!R48/Paca!R44-1)*100</f>
        <v>-19.578384449905116</v>
      </c>
      <c r="BE48" s="190">
        <f>(Paca!S48/Paca!S44-1)*100</f>
        <v>-43.689455095731645</v>
      </c>
      <c r="BF48" s="189">
        <f>(Paca!T48/Paca!T44-1)*100</f>
        <v>-6.208013979055405</v>
      </c>
      <c r="BG48" s="53">
        <f>Paca!B48-Paca!B44</f>
        <v>-4949.1142884450019</v>
      </c>
      <c r="BH48" s="53">
        <f>Paca!C48-Paca!C44</f>
        <v>-18.535828759999987</v>
      </c>
      <c r="BI48" s="53">
        <f>Paca!D48-Paca!D44</f>
        <v>-1879.9027678250004</v>
      </c>
      <c r="BJ48" s="122">
        <f>Paca!E48-Paca!E44</f>
        <v>26.854640818000007</v>
      </c>
      <c r="BK48" s="122">
        <f>Paca!F48-Paca!F44</f>
        <v>5.8703653899999608</v>
      </c>
      <c r="BL48" s="122">
        <f>Paca!G48-Paca!G44</f>
        <v>-253.33979936100013</v>
      </c>
      <c r="BM48" s="122">
        <f>Paca!H48-Paca!H44</f>
        <v>-179.51519018999988</v>
      </c>
      <c r="BN48" s="122">
        <f>Paca!I48-Paca!I44</f>
        <v>-1479.7727844820001</v>
      </c>
      <c r="BO48" s="53">
        <f>Paca!J48-Paca!J44</f>
        <v>-1904.4799243670004</v>
      </c>
      <c r="BP48" s="53">
        <f>Paca!K48-Paca!K44</f>
        <v>-1057.523823751997</v>
      </c>
      <c r="BQ48" s="122">
        <f>Paca!L48-Paca!L44</f>
        <v>43.504034996999962</v>
      </c>
      <c r="BR48" s="122">
        <f>Paca!M48-Paca!M44</f>
        <v>-101.46643230500013</v>
      </c>
      <c r="BS48" s="122">
        <f>Paca!N48-Paca!N44</f>
        <v>-113.00756907999994</v>
      </c>
      <c r="BT48" s="122">
        <f>Paca!O48-Paca!O44</f>
        <v>-15.278264570999966</v>
      </c>
      <c r="BU48" s="122">
        <f>Paca!P48-Paca!P44</f>
        <v>-33.429650756000058</v>
      </c>
      <c r="BV48" s="122">
        <f>Paca!Q48-Paca!Q44</f>
        <v>12.401312281000003</v>
      </c>
      <c r="BW48" s="122">
        <f>Paca!R48-Paca!R44</f>
        <v>-622.59371282800021</v>
      </c>
      <c r="BX48" s="122">
        <f>Paca!S48-Paca!S44</f>
        <v>-227.65354149000001</v>
      </c>
      <c r="BY48" s="53">
        <f>Paca!T48-Paca!T44</f>
        <v>-88.671943741000177</v>
      </c>
    </row>
    <row r="49" spans="1:77" s="29" customFormat="1" x14ac:dyDescent="0.25">
      <c r="A49" s="37" t="str">
        <f>Paca!A49</f>
        <v>T3 2009</v>
      </c>
      <c r="B49" s="144">
        <f>(Paca!B49/Paca!B48-1)*100</f>
        <v>1.7465032741449393</v>
      </c>
      <c r="C49" s="179">
        <f>(Paca!C49/Paca!C48-1)*100</f>
        <v>77.723337605381374</v>
      </c>
      <c r="D49" s="179">
        <f>(Paca!D49/Paca!D48-1)*100</f>
        <v>1.9364849164114739</v>
      </c>
      <c r="E49" s="180">
        <f>(Paca!E49/Paca!E48-1)*100</f>
        <v>3.3811216332031657</v>
      </c>
      <c r="F49" s="181">
        <f>(Paca!F49/Paca!F48-1)*100</f>
        <v>1.1661237092795762</v>
      </c>
      <c r="G49" s="181">
        <f>(Paca!G49/Paca!G48-1)*100</f>
        <v>12.66619000877367</v>
      </c>
      <c r="H49" s="181">
        <f>(Paca!H49/Paca!H48-1)*100</f>
        <v>-14.849382416734924</v>
      </c>
      <c r="I49" s="182">
        <f>(Paca!I49/Paca!I48-1)*100</f>
        <v>4.6680453058125515</v>
      </c>
      <c r="J49" s="179">
        <f>(Paca!J49/Paca!J48-1)*100</f>
        <v>-2.4991143836937013</v>
      </c>
      <c r="K49" s="179">
        <f>(Paca!K49/Paca!K48-1)*100</f>
        <v>4.1942883381166585</v>
      </c>
      <c r="L49" s="180">
        <f>(Paca!L49/Paca!L48-1)*100</f>
        <v>6.7878111706937139</v>
      </c>
      <c r="M49" s="181">
        <f>(Paca!M49/Paca!M48-1)*100</f>
        <v>5.6671548335942568</v>
      </c>
      <c r="N49" s="181">
        <f>(Paca!N49/Paca!N48-1)*100</f>
        <v>13.993143378248263</v>
      </c>
      <c r="O49" s="181">
        <f>(Paca!O49/Paca!O48-1)*100</f>
        <v>-30.823592366498985</v>
      </c>
      <c r="P49" s="181">
        <f>(Paca!P49/Paca!P48-1)*100</f>
        <v>8.3024493151146359</v>
      </c>
      <c r="Q49" s="181">
        <f>(Paca!Q49/Paca!Q48-1)*100</f>
        <v>-13.093912875402225</v>
      </c>
      <c r="R49" s="181">
        <f>(Paca!R49/Paca!R48-1)*100</f>
        <v>2.8472167870198462</v>
      </c>
      <c r="S49" s="152">
        <f>(Paca!S49/Paca!S48-1)*100</f>
        <v>4.4430414480684854</v>
      </c>
      <c r="T49" s="183">
        <f>(Paca!T49/Paca!T48-1)*100</f>
        <v>4.5868072342690525</v>
      </c>
      <c r="U49" s="52">
        <f>Paca!B49-Paca!B48</f>
        <v>575.4215190640025</v>
      </c>
      <c r="V49" s="52">
        <f>Paca!C49-Paca!C48</f>
        <v>102.590521943</v>
      </c>
      <c r="W49" s="52">
        <f>Paca!D49-Paca!D48</f>
        <v>164.97464781800045</v>
      </c>
      <c r="X49" s="121">
        <f>Paca!E49-Paca!E48</f>
        <v>53.014427896999905</v>
      </c>
      <c r="Y49" s="121">
        <f>Paca!F49-Paca!F48</f>
        <v>20.949160299000141</v>
      </c>
      <c r="Z49" s="121">
        <f>Paca!G49-Paca!G48</f>
        <v>98.434686366000051</v>
      </c>
      <c r="AA49" s="121">
        <f>Paca!H49-Paca!H48</f>
        <v>-161.125580926</v>
      </c>
      <c r="AB49" s="121">
        <f>Paca!I49-Paca!I48</f>
        <v>153.70195418200001</v>
      </c>
      <c r="AC49" s="52">
        <f>Paca!J49-Paca!J48</f>
        <v>-267.4960647150001</v>
      </c>
      <c r="AD49" s="52">
        <f>Paca!K49-Paca!K48</f>
        <v>513.90412946799734</v>
      </c>
      <c r="AE49" s="121">
        <f>Paca!L49-Paca!L48</f>
        <v>241.78183764799996</v>
      </c>
      <c r="AF49" s="121">
        <f>Paca!M49-Paca!M48</f>
        <v>235.91857340299975</v>
      </c>
      <c r="AG49" s="121">
        <f>Paca!N49-Paca!N48</f>
        <v>73.217303872999992</v>
      </c>
      <c r="AH49" s="121">
        <f>Paca!O49-Paca!O48</f>
        <v>-137.717800479</v>
      </c>
      <c r="AI49" s="121">
        <f>Paca!P49-Paca!P48</f>
        <v>41.669715498000016</v>
      </c>
      <c r="AJ49" s="121">
        <f>Paca!Q49-Paca!Q48</f>
        <v>-26.817265893000013</v>
      </c>
      <c r="AK49" s="121">
        <f>Paca!R49-Paca!R48</f>
        <v>72.815059246000146</v>
      </c>
      <c r="AL49" s="121">
        <f>Paca!S49-Paca!S48</f>
        <v>13.036706172000038</v>
      </c>
      <c r="AM49" s="52">
        <f>Paca!T49-Paca!T48</f>
        <v>61.448284550000153</v>
      </c>
      <c r="AN49" s="189">
        <f>(Paca!B49/Paca!B45-1)*100</f>
        <v>-12.172946232747284</v>
      </c>
      <c r="AO49" s="189">
        <f>(Paca!C49/Paca!C45-1)*100</f>
        <v>28.840470966972354</v>
      </c>
      <c r="AP49" s="189">
        <f>(Paca!D49/Paca!D45-1)*100</f>
        <v>-18.113880234600465</v>
      </c>
      <c r="AQ49" s="190">
        <f>(Paca!E49/Paca!E45-1)*100</f>
        <v>2.8937295503192129</v>
      </c>
      <c r="AR49" s="190">
        <f>(Paca!F49/Paca!F45-1)*100</f>
        <v>-9.2614687528575264</v>
      </c>
      <c r="AS49" s="190">
        <f>(Paca!G49/Paca!G45-1)*100</f>
        <v>-16.340872393100014</v>
      </c>
      <c r="AT49" s="190">
        <f>(Paca!H49/Paca!H45-1)*100</f>
        <v>-29.806032540852158</v>
      </c>
      <c r="AU49" s="190">
        <f>(Paca!I49/Paca!I45-1)*100</f>
        <v>-26.109274084080212</v>
      </c>
      <c r="AV49" s="189">
        <f>(Paca!J49/Paca!J45-1)*100</f>
        <v>-15.474573831853588</v>
      </c>
      <c r="AW49" s="189">
        <f>(Paca!K49/Paca!K45-1)*100</f>
        <v>-6.7281491684275334</v>
      </c>
      <c r="AX49" s="190">
        <f>(Paca!L49/Paca!L45-1)*100</f>
        <v>1.5940247761537352</v>
      </c>
      <c r="AY49" s="190">
        <f>(Paca!M49/Paca!M45-1)*100</f>
        <v>-4.9893678305241052</v>
      </c>
      <c r="AZ49" s="190">
        <f>(Paca!N49/Paca!N45-1)*100</f>
        <v>-14.003763841372718</v>
      </c>
      <c r="BA49" s="190">
        <f>(Paca!O49/Paca!O45-1)*100</f>
        <v>-38.793373271619799</v>
      </c>
      <c r="BB49" s="190">
        <f>(Paca!P49/Paca!P45-1)*100</f>
        <v>9.1772369099585305E-2</v>
      </c>
      <c r="BC49" s="190">
        <f>(Paca!Q49/Paca!Q45-1)*100</f>
        <v>-28.438781780124867</v>
      </c>
      <c r="BD49" s="190">
        <f>(Paca!R49/Paca!R45-1)*100</f>
        <v>-10.675923027572743</v>
      </c>
      <c r="BE49" s="190">
        <f>(Paca!S49/Paca!S45-1)*100</f>
        <v>-19.016744848953216</v>
      </c>
      <c r="BF49" s="189">
        <f>(Paca!T49/Paca!T45-1)*100</f>
        <v>3.9903279689074811</v>
      </c>
      <c r="BG49" s="53">
        <f>Paca!B49-Paca!B45</f>
        <v>-4646.2607329309976</v>
      </c>
      <c r="BH49" s="53">
        <f>Paca!C49-Paca!C45</f>
        <v>52.511001652999994</v>
      </c>
      <c r="BI49" s="53">
        <f>Paca!D49-Paca!D45</f>
        <v>-1921.029104973999</v>
      </c>
      <c r="BJ49" s="122">
        <f>Paca!E49-Paca!E45</f>
        <v>45.587266770000042</v>
      </c>
      <c r="BK49" s="122">
        <f>Paca!F49-Paca!F45</f>
        <v>-185.50055997200002</v>
      </c>
      <c r="BL49" s="122">
        <f>Paca!G49-Paca!G45</f>
        <v>-171.02424365799993</v>
      </c>
      <c r="BM49" s="122">
        <f>Paca!H49-Paca!H45</f>
        <v>-392.32708169</v>
      </c>
      <c r="BN49" s="122">
        <f>Paca!I49-Paca!I45</f>
        <v>-1217.7644864240001</v>
      </c>
      <c r="BO49" s="53">
        <f>Paca!J49-Paca!J45</f>
        <v>-1910.6060646669994</v>
      </c>
      <c r="BP49" s="53">
        <f>Paca!K49-Paca!K45</f>
        <v>-920.9005960930026</v>
      </c>
      <c r="BQ49" s="122">
        <f>Paca!L49-Paca!L45</f>
        <v>59.681881819999944</v>
      </c>
      <c r="BR49" s="122">
        <f>Paca!M49-Paca!M45</f>
        <v>-230.99915104499996</v>
      </c>
      <c r="BS49" s="122">
        <f>Paca!N49-Paca!N45</f>
        <v>-97.127567580000004</v>
      </c>
      <c r="BT49" s="122">
        <f>Paca!O49-Paca!O45</f>
        <v>-195.89526135899996</v>
      </c>
      <c r="BU49" s="122">
        <f>Paca!P49-Paca!P45</f>
        <v>0.49838635599996906</v>
      </c>
      <c r="BV49" s="122">
        <f>Paca!Q49-Paca!Q45</f>
        <v>-70.734047771999997</v>
      </c>
      <c r="BW49" s="122">
        <f>Paca!R49-Paca!R45</f>
        <v>-314.36204976599993</v>
      </c>
      <c r="BX49" s="122">
        <f>Paca!S49-Paca!S45</f>
        <v>-71.962786746999996</v>
      </c>
      <c r="BY49" s="53">
        <f>Paca!T49-Paca!T45</f>
        <v>53.764031150000164</v>
      </c>
    </row>
    <row r="50" spans="1:77" s="105" customFormat="1" x14ac:dyDescent="0.25">
      <c r="A50" s="98" t="str">
        <f>Paca!A50</f>
        <v>T4 2009</v>
      </c>
      <c r="B50" s="143">
        <f>(Paca!B50/Paca!B49-1)*100</f>
        <v>1.437098676783255</v>
      </c>
      <c r="C50" s="184">
        <f>(Paca!C50/Paca!C49-1)*100</f>
        <v>-16.116938258451974</v>
      </c>
      <c r="D50" s="184">
        <f>(Paca!D50/Paca!D49-1)*100</f>
        <v>2.0783526944184505</v>
      </c>
      <c r="E50" s="185">
        <f>(Paca!E50/Paca!E49-1)*100</f>
        <v>-7.4236851198350662</v>
      </c>
      <c r="F50" s="186">
        <f>(Paca!F50/Paca!F49-1)*100</f>
        <v>2.5110702068720903</v>
      </c>
      <c r="G50" s="186">
        <f>(Paca!G50/Paca!G49-1)*100</f>
        <v>-3.0814314070977233</v>
      </c>
      <c r="H50" s="186">
        <f>(Paca!H50/Paca!H49-1)*100</f>
        <v>-5.6750823343225676</v>
      </c>
      <c r="I50" s="187">
        <f>(Paca!I50/Paca!I49-1)*100</f>
        <v>9.7089301292674346</v>
      </c>
      <c r="J50" s="184">
        <f>(Paca!J50/Paca!J49-1)*100</f>
        <v>4.8902268861672482</v>
      </c>
      <c r="K50" s="184">
        <f>(Paca!K50/Paca!K49-1)*100</f>
        <v>-1.4825906873534467</v>
      </c>
      <c r="L50" s="185">
        <f>(Paca!L50/Paca!L49-1)*100</f>
        <v>1.4175338035066876</v>
      </c>
      <c r="M50" s="186">
        <f>(Paca!M50/Paca!M49-1)*100</f>
        <v>-2.3453746074088677</v>
      </c>
      <c r="N50" s="186">
        <f>(Paca!N50/Paca!N49-1)*100</f>
        <v>-4.5530699774823713</v>
      </c>
      <c r="O50" s="186">
        <f>(Paca!O50/Paca!O49-1)*100</f>
        <v>-4.5470951311809671</v>
      </c>
      <c r="P50" s="186">
        <f>(Paca!P50/Paca!P49-1)*100</f>
        <v>1.1085568663511847</v>
      </c>
      <c r="Q50" s="186">
        <f>(Paca!Q50/Paca!Q49-1)*100</f>
        <v>3.0153425088598418</v>
      </c>
      <c r="R50" s="186">
        <f>(Paca!R50/Paca!R49-1)*100</f>
        <v>-3.8195787900739187</v>
      </c>
      <c r="S50" s="151">
        <f>(Paca!S50/Paca!S49-1)*100</f>
        <v>-3.1790081427855554</v>
      </c>
      <c r="T50" s="188">
        <f>(Paca!T50/Paca!T49-1)*100</f>
        <v>1.2841043621697912</v>
      </c>
      <c r="U50" s="100">
        <f>Paca!B50-Paca!B49</f>
        <v>481.75116913399688</v>
      </c>
      <c r="V50" s="100">
        <f>Paca!C50-Paca!C49</f>
        <v>-37.807921302000011</v>
      </c>
      <c r="W50" s="100">
        <f>Paca!D50-Paca!D49</f>
        <v>180.48952163499962</v>
      </c>
      <c r="X50" s="120">
        <f>Paca!E50-Paca!E49</f>
        <v>-120.33558320599991</v>
      </c>
      <c r="Y50" s="120">
        <f>Paca!F50-Paca!F49</f>
        <v>45.63688144799994</v>
      </c>
      <c r="Z50" s="120">
        <f>Paca!G50-Paca!G49</f>
        <v>-26.98039329400001</v>
      </c>
      <c r="AA50" s="120">
        <f>Paca!H50-Paca!H49</f>
        <v>-52.434372284000005</v>
      </c>
      <c r="AB50" s="120">
        <f>Paca!I50-Paca!I49</f>
        <v>334.60298897100029</v>
      </c>
      <c r="AC50" s="100">
        <f>Paca!J50-Paca!J49</f>
        <v>510.35083853600008</v>
      </c>
      <c r="AD50" s="100">
        <f>Paca!K50-Paca!K49</f>
        <v>-189.2731478780006</v>
      </c>
      <c r="AE50" s="120">
        <f>Paca!L50-Paca!L49</f>
        <v>53.919894142999965</v>
      </c>
      <c r="AF50" s="120">
        <f>Paca!M50-Paca!M49</f>
        <v>-103.1690158829997</v>
      </c>
      <c r="AG50" s="120">
        <f>Paca!N50-Paca!N49</f>
        <v>-27.156981922</v>
      </c>
      <c r="AH50" s="120">
        <f>Paca!O50-Paca!O49</f>
        <v>-14.053965099000038</v>
      </c>
      <c r="AI50" s="120">
        <f>Paca!P50-Paca!P49</f>
        <v>6.025742336999997</v>
      </c>
      <c r="AJ50" s="120">
        <f>Paca!Q50-Paca!Q49</f>
        <v>5.3670037410000191</v>
      </c>
      <c r="AK50" s="120">
        <f>Paca!R50-Paca!R49</f>
        <v>-100.46358880700018</v>
      </c>
      <c r="AL50" s="120">
        <f>Paca!S50-Paca!S49</f>
        <v>-9.7422363880000376</v>
      </c>
      <c r="AM50" s="100">
        <f>Paca!T50-Paca!T49</f>
        <v>17.991878142999894</v>
      </c>
      <c r="AN50" s="184">
        <f>(Paca!B50/Paca!B46-1)*100</f>
        <v>-3.137590082660846</v>
      </c>
      <c r="AO50" s="184">
        <f>(Paca!C50/Paca!C46-1)*100</f>
        <v>24.551434690033958</v>
      </c>
      <c r="AP50" s="184">
        <f>(Paca!D50/Paca!D46-1)*100</f>
        <v>-9.2195127889789887</v>
      </c>
      <c r="AQ50" s="191">
        <f>(Paca!E50/Paca!E46-1)*100</f>
        <v>-9.8986220479995168</v>
      </c>
      <c r="AR50" s="191">
        <f>(Paca!F50/Paca!F46-1)*100</f>
        <v>4.1042901163688139</v>
      </c>
      <c r="AS50" s="191">
        <f>(Paca!G50/Paca!G46-1)*100</f>
        <v>-9.8508621010045534</v>
      </c>
      <c r="AT50" s="191">
        <f>(Paca!H50/Paca!H46-1)*100</f>
        <v>-34.44870383439136</v>
      </c>
      <c r="AU50" s="191">
        <f>(Paca!I50/Paca!I46-1)*100</f>
        <v>-6.3913656525858675</v>
      </c>
      <c r="AV50" s="184">
        <f>(Paca!J50/Paca!J46-1)*100</f>
        <v>-2.5601679315986448</v>
      </c>
      <c r="AW50" s="184">
        <f>(Paca!K50/Paca!K46-1)*100</f>
        <v>2.1059559022185148E-2</v>
      </c>
      <c r="AX50" s="191">
        <f>(Paca!L50/Paca!L46-1)*100</f>
        <v>14.920972662892318</v>
      </c>
      <c r="AY50" s="191">
        <f>(Paca!M50/Paca!M46-1)*100</f>
        <v>4.1308109141583227</v>
      </c>
      <c r="AZ50" s="191">
        <f>(Paca!N50/Paca!N46-1)*100</f>
        <v>-8.0610487076667177</v>
      </c>
      <c r="BA50" s="191">
        <f>(Paca!O50/Paca!O46-1)*100</f>
        <v>-37.934220683700346</v>
      </c>
      <c r="BB50" s="191">
        <f>(Paca!P50/Paca!P46-1)*100</f>
        <v>-8.215714904569948</v>
      </c>
      <c r="BC50" s="191">
        <f>(Paca!Q50/Paca!Q46-1)*100</f>
        <v>-20.759106624190483</v>
      </c>
      <c r="BD50" s="191">
        <f>(Paca!R50/Paca!R46-1)*100</f>
        <v>-8.9165933455833564</v>
      </c>
      <c r="BE50" s="191">
        <f>(Paca!S50/Paca!S46-1)*100</f>
        <v>-23.965046500482046</v>
      </c>
      <c r="BF50" s="184">
        <f>(Paca!T50/Paca!T46-1)*100</f>
        <v>3.2741493638760888</v>
      </c>
      <c r="BG50" s="100">
        <f>Paca!B50-Paca!B46</f>
        <v>-1101.473214079997</v>
      </c>
      <c r="BH50" s="100">
        <f>Paca!C50-Paca!C46</f>
        <v>38.788472130999992</v>
      </c>
      <c r="BI50" s="100">
        <f>Paca!D50-Paca!D46</f>
        <v>-900.28882593399976</v>
      </c>
      <c r="BJ50" s="120">
        <f>Paca!E50-Paca!E46</f>
        <v>-164.86092144500003</v>
      </c>
      <c r="BK50" s="120">
        <f>Paca!F50-Paca!F46</f>
        <v>73.450929601000098</v>
      </c>
      <c r="BL50" s="120">
        <f>Paca!G50-Paca!G46</f>
        <v>-92.728967555000054</v>
      </c>
      <c r="BM50" s="120">
        <f>Paca!H50-Paca!H46</f>
        <v>-457.99627269200005</v>
      </c>
      <c r="BN50" s="120">
        <f>Paca!I50-Paca!I46</f>
        <v>-258.15359384299973</v>
      </c>
      <c r="BO50" s="100">
        <f>Paca!J50-Paca!J46</f>
        <v>-287.61184959899947</v>
      </c>
      <c r="BP50" s="100">
        <f>Paca!K50-Paca!K46</f>
        <v>2.6481253709989687</v>
      </c>
      <c r="BQ50" s="120">
        <f>Paca!L50-Paca!L46</f>
        <v>500.87169967099999</v>
      </c>
      <c r="BR50" s="120">
        <f>Paca!M50-Paca!M46</f>
        <v>170.40642004700021</v>
      </c>
      <c r="BS50" s="120">
        <f>Paca!N50-Paca!N46</f>
        <v>-49.915007639000009</v>
      </c>
      <c r="BT50" s="120">
        <f>Paca!O50-Paca!O46</f>
        <v>-180.31544727400001</v>
      </c>
      <c r="BU50" s="120">
        <f>Paca!P50-Paca!P46</f>
        <v>-49.194610148000038</v>
      </c>
      <c r="BV50" s="120">
        <f>Paca!Q50-Paca!Q46</f>
        <v>-48.034851780999986</v>
      </c>
      <c r="BW50" s="120">
        <f>Paca!R50-Paca!R46</f>
        <v>-247.65071417400031</v>
      </c>
      <c r="BX50" s="120">
        <f>Paca!S50-Paca!S46</f>
        <v>-93.519363331000022</v>
      </c>
      <c r="BY50" s="100">
        <f>Paca!T50-Paca!T46</f>
        <v>44.990863950999938</v>
      </c>
    </row>
    <row r="51" spans="1:77" s="29" customFormat="1" x14ac:dyDescent="0.25">
      <c r="A51" s="37" t="str">
        <f>Paca!A51</f>
        <v>T1 2010</v>
      </c>
      <c r="B51" s="144">
        <f>(Paca!B51/Paca!B50-1)*100</f>
        <v>3.5877844482702592</v>
      </c>
      <c r="C51" s="179">
        <f>(Paca!C51/Paca!C50-1)*100</f>
        <v>13.11174864172604</v>
      </c>
      <c r="D51" s="179">
        <f>(Paca!D51/Paca!D50-1)*100</f>
        <v>9.9009414481397116</v>
      </c>
      <c r="E51" s="180">
        <f>(Paca!E51/Paca!E50-1)*100</f>
        <v>0.68276105458489056</v>
      </c>
      <c r="F51" s="181">
        <f>(Paca!F51/Paca!F50-1)*100</f>
        <v>10.532693377025737</v>
      </c>
      <c r="G51" s="181">
        <f>(Paca!G51/Paca!G50-1)*100</f>
        <v>8.6728405486788951</v>
      </c>
      <c r="H51" s="181">
        <f>(Paca!H51/Paca!H50-1)*100</f>
        <v>9.5399325400827415</v>
      </c>
      <c r="I51" s="182">
        <f>(Paca!I51/Paca!I50-1)*100</f>
        <v>13.607129682620588</v>
      </c>
      <c r="J51" s="179">
        <f>(Paca!J51/Paca!J50-1)*100</f>
        <v>-6.4045985830341046E-2</v>
      </c>
      <c r="K51" s="179">
        <f>(Paca!K51/Paca!K50-1)*100</f>
        <v>3.1385312868679405</v>
      </c>
      <c r="L51" s="180">
        <f>(Paca!L51/Paca!L50-1)*100</f>
        <v>-8.6031069726511085</v>
      </c>
      <c r="M51" s="181">
        <f>(Paca!M51/Paca!M50-1)*100</f>
        <v>5.1847957890552188</v>
      </c>
      <c r="N51" s="181">
        <f>(Paca!N51/Paca!N50-1)*100</f>
        <v>13.762972444824273</v>
      </c>
      <c r="O51" s="181">
        <f>(Paca!O51/Paca!O50-1)*100</f>
        <v>26.430277641248946</v>
      </c>
      <c r="P51" s="181">
        <f>(Paca!P51/Paca!P50-1)*100</f>
        <v>11.365382329570961</v>
      </c>
      <c r="Q51" s="181">
        <f>(Paca!Q51/Paca!Q50-1)*100</f>
        <v>14.129124638973511</v>
      </c>
      <c r="R51" s="181">
        <f>(Paca!R51/Paca!R50-1)*100</f>
        <v>10.560435177216632</v>
      </c>
      <c r="S51" s="152">
        <f>(Paca!S51/Paca!S50-1)*100</f>
        <v>-2.6806529955080483</v>
      </c>
      <c r="T51" s="183">
        <f>(Paca!T51/Paca!T50-1)*100</f>
        <v>-5.0187210427424134</v>
      </c>
      <c r="U51" s="52">
        <f>Paca!B51-Paca!B50</f>
        <v>1219.9986490310039</v>
      </c>
      <c r="V51" s="52">
        <f>Paca!C51-Paca!C50</f>
        <v>25.800917317</v>
      </c>
      <c r="W51" s="52">
        <f>Paca!D51-Paca!D50</f>
        <v>877.69351643499976</v>
      </c>
      <c r="X51" s="121">
        <f>Paca!E51-Paca!E50</f>
        <v>10.245735828999841</v>
      </c>
      <c r="Y51" s="121">
        <f>Paca!F51-Paca!F50</f>
        <v>196.23086275800006</v>
      </c>
      <c r="Z51" s="121">
        <f>Paca!G51-Paca!G50</f>
        <v>73.597680034000064</v>
      </c>
      <c r="AA51" s="121">
        <f>Paca!H51-Paca!H50</f>
        <v>83.141076811999937</v>
      </c>
      <c r="AB51" s="121">
        <f>Paca!I51-Paca!I50</f>
        <v>514.47816100199952</v>
      </c>
      <c r="AC51" s="52">
        <f>Paca!J51-Paca!J50</f>
        <v>-7.0107868499999313</v>
      </c>
      <c r="AD51" s="52">
        <f>Paca!K51-Paca!K50</f>
        <v>394.73640577500191</v>
      </c>
      <c r="AE51" s="121">
        <f>Paca!L51-Paca!L50</f>
        <v>-331.88221142199973</v>
      </c>
      <c r="AF51" s="121">
        <f>Paca!M51-Paca!M50</f>
        <v>222.72119242799999</v>
      </c>
      <c r="AG51" s="121">
        <f>Paca!N51-Paca!N50</f>
        <v>78.352233800000022</v>
      </c>
      <c r="AH51" s="121">
        <f>Paca!O51-Paca!O50</f>
        <v>77.975057781000032</v>
      </c>
      <c r="AI51" s="121">
        <f>Paca!P51-Paca!P50</f>
        <v>62.463245016999963</v>
      </c>
      <c r="AJ51" s="121">
        <f>Paca!Q51-Paca!Q50</f>
        <v>25.906719019999997</v>
      </c>
      <c r="AK51" s="121">
        <f>Paca!R51-Paca!R50</f>
        <v>267.15401462600039</v>
      </c>
      <c r="AL51" s="121">
        <f>Paca!S51-Paca!S50</f>
        <v>-7.9538454749999801</v>
      </c>
      <c r="AM51" s="52">
        <f>Paca!T51-Paca!T50</f>
        <v>-71.221403645999999</v>
      </c>
      <c r="AN51" s="189">
        <f>(Paca!B51/Paca!B47-1)*100</f>
        <v>9.8119569979588039</v>
      </c>
      <c r="AO51" s="189">
        <f>(Paca!C51/Paca!C47-1)*100</f>
        <v>55.770188625107544</v>
      </c>
      <c r="AP51" s="189">
        <f>(Paca!D51/Paca!D47-1)*100</f>
        <v>13.381449334763285</v>
      </c>
      <c r="AQ51" s="190">
        <f>(Paca!E51/Paca!E47-1)*100</f>
        <v>-0.6648075907437434</v>
      </c>
      <c r="AR51" s="190">
        <f>(Paca!F51/Paca!F47-1)*100</f>
        <v>14.971053695438652</v>
      </c>
      <c r="AS51" s="190">
        <f>(Paca!G51/Paca!G47-1)*100</f>
        <v>23.045584827186815</v>
      </c>
      <c r="AT51" s="190">
        <f>(Paca!H51/Paca!H47-1)*100</f>
        <v>-28.765794906651788</v>
      </c>
      <c r="AU51" s="190">
        <f>(Paca!I51/Paca!I47-1)*100</f>
        <v>34.616366057990568</v>
      </c>
      <c r="AV51" s="189">
        <f>(Paca!J51/Paca!J47-1)*100</f>
        <v>2.134829863639931</v>
      </c>
      <c r="AW51" s="189">
        <f>(Paca!K51/Paca!K47-1)*100</f>
        <v>13.678553451509767</v>
      </c>
      <c r="AX51" s="190">
        <f>(Paca!L51/Paca!L47-1)*100</f>
        <v>21.679019450306015</v>
      </c>
      <c r="AY51" s="190">
        <f>(Paca!M51/Paca!M47-1)*100</f>
        <v>13.973493293558882</v>
      </c>
      <c r="AZ51" s="190">
        <f>(Paca!N51/Paca!N47-1)*100</f>
        <v>13.784021080078478</v>
      </c>
      <c r="BA51" s="190">
        <f>(Paca!O51/Paca!O47-1)*100</f>
        <v>0.26677130486980616</v>
      </c>
      <c r="BB51" s="190">
        <f>(Paca!P51/Paca!P47-1)*100</f>
        <v>22.836438310312502</v>
      </c>
      <c r="BC51" s="190">
        <f>(Paca!Q51/Paca!Q47-1)*100</f>
        <v>9.8519578706278246</v>
      </c>
      <c r="BD51" s="190">
        <f>(Paca!R51/Paca!R47-1)*100</f>
        <v>9.0559595661589896</v>
      </c>
      <c r="BE51" s="190">
        <f>(Paca!S51/Paca!S47-1)*100</f>
        <v>-18.500441971530389</v>
      </c>
      <c r="BF51" s="189">
        <f>(Paca!T51/Paca!T47-1)*100</f>
        <v>10.524057281406595</v>
      </c>
      <c r="BG51" s="53">
        <f>Paca!B51-Paca!B47</f>
        <v>3147.3682251340033</v>
      </c>
      <c r="BH51" s="53">
        <f>Paca!C51-Paca!C47</f>
        <v>79.689300728000006</v>
      </c>
      <c r="BI51" s="53">
        <f>Paca!D51-Paca!D47</f>
        <v>1149.8176228839984</v>
      </c>
      <c r="BJ51" s="122">
        <f>Paca!E51-Paca!E47</f>
        <v>-10.111657773000161</v>
      </c>
      <c r="BK51" s="122">
        <f>Paca!F51-Paca!F47</f>
        <v>268.15288944100007</v>
      </c>
      <c r="BL51" s="122">
        <f>Paca!G51-Paca!G47</f>
        <v>172.72113397400005</v>
      </c>
      <c r="BM51" s="122">
        <f>Paca!H51-Paca!H47</f>
        <v>-385.50552604399991</v>
      </c>
      <c r="BN51" s="122">
        <f>Paca!I51-Paca!I47</f>
        <v>1104.5607832859996</v>
      </c>
      <c r="BO51" s="53">
        <f>Paca!J51-Paca!J47</f>
        <v>228.6577948030008</v>
      </c>
      <c r="BP51" s="53">
        <f>Paca!K51-Paca!K47</f>
        <v>1560.8576453620026</v>
      </c>
      <c r="BQ51" s="122">
        <f>Paca!L51-Paca!L47</f>
        <v>628.17987441600008</v>
      </c>
      <c r="BR51" s="122">
        <f>Paca!M51-Paca!M47</f>
        <v>553.96711770799993</v>
      </c>
      <c r="BS51" s="122">
        <f>Paca!N51-Paca!N47</f>
        <v>78.457546757000046</v>
      </c>
      <c r="BT51" s="122">
        <f>Paca!O51-Paca!O47</f>
        <v>0.99240091100000427</v>
      </c>
      <c r="BU51" s="122">
        <f>Paca!P51-Paca!P47</f>
        <v>113.78679358099998</v>
      </c>
      <c r="BV51" s="122">
        <f>Paca!Q51-Paca!Q47</f>
        <v>18.76758490200001</v>
      </c>
      <c r="BW51" s="122">
        <f>Paca!R51-Paca!R47</f>
        <v>232.2548012430002</v>
      </c>
      <c r="BX51" s="122">
        <f>Paca!S51-Paca!S47</f>
        <v>-65.548474155999997</v>
      </c>
      <c r="BY51" s="53">
        <f>Paca!T51-Paca!T47</f>
        <v>128.34586135699988</v>
      </c>
    </row>
    <row r="52" spans="1:77" s="29" customFormat="1" x14ac:dyDescent="0.25">
      <c r="A52" s="37" t="str">
        <f>Paca!A52</f>
        <v>T2 2010</v>
      </c>
      <c r="B52" s="144">
        <f>(Paca!B52/Paca!B51-1)*100</f>
        <v>4.419579058700851</v>
      </c>
      <c r="C52" s="179">
        <f>(Paca!C52/Paca!C51-1)*100</f>
        <v>-3.4800116314785967</v>
      </c>
      <c r="D52" s="179">
        <f>(Paca!D52/Paca!D51-1)*100</f>
        <v>7.5173276828746971</v>
      </c>
      <c r="E52" s="180">
        <f>(Paca!E52/Paca!E51-1)*100</f>
        <v>5.9396747125360472</v>
      </c>
      <c r="F52" s="181">
        <f>(Paca!F52/Paca!F51-1)*100</f>
        <v>7.3877674525730797</v>
      </c>
      <c r="G52" s="181">
        <f>(Paca!G52/Paca!G51-1)*100</f>
        <v>6.5120303778719579</v>
      </c>
      <c r="H52" s="181">
        <f>(Paca!H52/Paca!H51-1)*100</f>
        <v>0.47315568131569563</v>
      </c>
      <c r="I52" s="182">
        <f>(Paca!I52/Paca!I51-1)*100</f>
        <v>9.9157464142235252</v>
      </c>
      <c r="J52" s="179">
        <f>(Paca!J52/Paca!J51-1)*100</f>
        <v>4.5948048710513945</v>
      </c>
      <c r="K52" s="179">
        <f>(Paca!K52/Paca!K51-1)*100</f>
        <v>2.1188678788419013</v>
      </c>
      <c r="L52" s="180">
        <f>(Paca!L52/Paca!L51-1)*100</f>
        <v>-3.5189888548238901</v>
      </c>
      <c r="M52" s="181">
        <f>(Paca!M52/Paca!M51-1)*100</f>
        <v>-0.32553488455624446</v>
      </c>
      <c r="N52" s="181">
        <f>(Paca!N52/Paca!N51-1)*100</f>
        <v>2.486218547008745</v>
      </c>
      <c r="O52" s="181">
        <f>(Paca!O52/Paca!O51-1)*100</f>
        <v>-7.8022016190125161</v>
      </c>
      <c r="P52" s="181">
        <f>(Paca!P52/Paca!P51-1)*100</f>
        <v>18.8575786289245</v>
      </c>
      <c r="Q52" s="181">
        <f>(Paca!Q52/Paca!Q51-1)*100</f>
        <v>-4.8077908467310193</v>
      </c>
      <c r="R52" s="181">
        <f>(Paca!R52/Paca!R51-1)*100</f>
        <v>11.55202301093945</v>
      </c>
      <c r="S52" s="152">
        <f>(Paca!S52/Paca!S51-1)*100</f>
        <v>-0.6303232817788218</v>
      </c>
      <c r="T52" s="183">
        <f>(Paca!T52/Paca!T51-1)*100</f>
        <v>4.0532473008326519</v>
      </c>
      <c r="U52" s="52">
        <f>Paca!B52-Paca!B51</f>
        <v>1556.7628464849986</v>
      </c>
      <c r="V52" s="52">
        <f>Paca!C52-Paca!C51</f>
        <v>-7.7457405149999943</v>
      </c>
      <c r="W52" s="52">
        <f>Paca!D52-Paca!D51</f>
        <v>732.37125874399862</v>
      </c>
      <c r="X52" s="121">
        <f>Paca!E52-Paca!E51</f>
        <v>89.741265965000139</v>
      </c>
      <c r="Y52" s="121">
        <f>Paca!F52-Paca!F51</f>
        <v>152.13594663999993</v>
      </c>
      <c r="Z52" s="121">
        <f>Paca!G52-Paca!G51</f>
        <v>60.053759382999942</v>
      </c>
      <c r="AA52" s="121">
        <f>Paca!H52-Paca!H51</f>
        <v>4.5169664999999668</v>
      </c>
      <c r="AB52" s="121">
        <f>Paca!I52-Paca!I51</f>
        <v>425.9233202559999</v>
      </c>
      <c r="AC52" s="52">
        <f>Paca!J52-Paca!J51</f>
        <v>502.6476818329993</v>
      </c>
      <c r="AD52" s="52">
        <f>Paca!K52-Paca!K51</f>
        <v>274.85620134300007</v>
      </c>
      <c r="AE52" s="121">
        <f>Paca!L52-Paca!L51</f>
        <v>-124.07319790600013</v>
      </c>
      <c r="AF52" s="121">
        <f>Paca!M52-Paca!M51</f>
        <v>-14.708906599000329</v>
      </c>
      <c r="AG52" s="121">
        <f>Paca!N52-Paca!N51</f>
        <v>16.10198342000001</v>
      </c>
      <c r="AH52" s="121">
        <f>Paca!O52-Paca!O51</f>
        <v>-29.101960069000029</v>
      </c>
      <c r="AI52" s="121">
        <f>Paca!P52-Paca!P51</f>
        <v>115.41882059200009</v>
      </c>
      <c r="AJ52" s="121">
        <f>Paca!Q52-Paca!Q51</f>
        <v>-10.060955108000002</v>
      </c>
      <c r="AK52" s="121">
        <f>Paca!R52-Paca!R51</f>
        <v>323.1005330869998</v>
      </c>
      <c r="AL52" s="121">
        <f>Paca!S52-Paca!S51</f>
        <v>-1.8201160739999978</v>
      </c>
      <c r="AM52" s="52">
        <f>Paca!T52-Paca!T51</f>
        <v>54.633445080000001</v>
      </c>
      <c r="AN52" s="189">
        <f>(Paca!B52/Paca!B48-1)*100</f>
        <v>11.63664962618116</v>
      </c>
      <c r="AO52" s="189">
        <f>(Paca!C52/Paca!C48-1)*100</f>
        <v>62.758512392197098</v>
      </c>
      <c r="AP52" s="189">
        <f>(Paca!D52/Paca!D48-1)*100</f>
        <v>22.954146924826535</v>
      </c>
      <c r="AQ52" s="190">
        <f>(Paca!E52/Paca!E48-1)*100</f>
        <v>2.0833423013054242</v>
      </c>
      <c r="AR52" s="190">
        <f>(Paca!F52/Paca!F48-1)*100</f>
        <v>23.098126657440954</v>
      </c>
      <c r="AS52" s="190">
        <f>(Paca!G52/Paca!G48-1)*100</f>
        <v>26.392202540625043</v>
      </c>
      <c r="AT52" s="190">
        <f>(Paca!H52/Paca!H48-1)*100</f>
        <v>-11.603158209442487</v>
      </c>
      <c r="AU52" s="190">
        <f>(Paca!I52/Paca!I48-1)*100</f>
        <v>43.390901263095529</v>
      </c>
      <c r="AV52" s="189">
        <f>(Paca!J52/Paca!J48-1)*100</f>
        <v>6.8994478618307209</v>
      </c>
      <c r="AW52" s="189">
        <f>(Paca!K52/Paca!K48-1)*100</f>
        <v>8.1144714830670317</v>
      </c>
      <c r="AX52" s="190">
        <f>(Paca!L52/Paca!L48-1)*100</f>
        <v>-4.4989802092332383</v>
      </c>
      <c r="AY52" s="190">
        <f>(Paca!M52/Paca!M48-1)*100</f>
        <v>8.1856638067277387</v>
      </c>
      <c r="AZ52" s="190">
        <f>(Paca!N52/Paca!N48-1)*100</f>
        <v>26.85485519596369</v>
      </c>
      <c r="BA52" s="190">
        <f>(Paca!O52/Paca!O48-1)*100</f>
        <v>-23.030476687296453</v>
      </c>
      <c r="BB52" s="190">
        <f>(Paca!P52/Paca!P48-1)*100</f>
        <v>44.945014206127354</v>
      </c>
      <c r="BC52" s="190">
        <f>(Paca!Q52/Paca!Q48-1)*100</f>
        <v>-2.7364762671074683</v>
      </c>
      <c r="BD52" s="190">
        <f>(Paca!R52/Paca!R48-1)*100</f>
        <v>21.999038604761779</v>
      </c>
      <c r="BE52" s="190">
        <f>(Paca!S52/Paca!S48-1)*100</f>
        <v>-2.2082763924023197</v>
      </c>
      <c r="BF52" s="189">
        <f>(Paca!T52/Paca!T48-1)*100</f>
        <v>4.6916028118717978</v>
      </c>
      <c r="BG52" s="53">
        <f>Paca!B52-Paca!B48</f>
        <v>3833.9341837140018</v>
      </c>
      <c r="BH52" s="53">
        <f>Paca!C52-Paca!C48</f>
        <v>82.837777442999993</v>
      </c>
      <c r="BI52" s="53">
        <f>Paca!D52-Paca!D48</f>
        <v>1955.5289446319985</v>
      </c>
      <c r="BJ52" s="122">
        <f>Paca!E52-Paca!E48</f>
        <v>32.665846484999975</v>
      </c>
      <c r="BK52" s="122">
        <f>Paca!F52-Paca!F48</f>
        <v>414.95285114500007</v>
      </c>
      <c r="BL52" s="122">
        <f>Paca!G52-Paca!G48</f>
        <v>205.10573248900005</v>
      </c>
      <c r="BM52" s="122">
        <f>Paca!H52-Paca!H48</f>
        <v>-125.9019098980001</v>
      </c>
      <c r="BN52" s="122">
        <f>Paca!I52-Paca!I48</f>
        <v>1428.7064244109997</v>
      </c>
      <c r="BO52" s="53">
        <f>Paca!J52-Paca!J48</f>
        <v>738.49166880399935</v>
      </c>
      <c r="BP52" s="53">
        <f>Paca!K52-Paca!K48</f>
        <v>994.22358870799872</v>
      </c>
      <c r="BQ52" s="122">
        <f>Paca!L52-Paca!L48</f>
        <v>-160.25367753699993</v>
      </c>
      <c r="BR52" s="122">
        <f>Paca!M52-Paca!M48</f>
        <v>340.76184334899972</v>
      </c>
      <c r="BS52" s="122">
        <f>Paca!N52-Paca!N48</f>
        <v>140.51453917100002</v>
      </c>
      <c r="BT52" s="122">
        <f>Paca!O52-Paca!O48</f>
        <v>-102.89866786600004</v>
      </c>
      <c r="BU52" s="122">
        <f>Paca!P52-Paca!P48</f>
        <v>225.57752344400006</v>
      </c>
      <c r="BV52" s="122">
        <f>Paca!Q52-Paca!Q48</f>
        <v>-5.6044982399999981</v>
      </c>
      <c r="BW52" s="122">
        <f>Paca!R52-Paca!R48</f>
        <v>562.60601815200016</v>
      </c>
      <c r="BX52" s="122">
        <f>Paca!S52-Paca!S48</f>
        <v>-6.4794917649999775</v>
      </c>
      <c r="BY52" s="53">
        <f>Paca!T52-Paca!T48</f>
        <v>62.85220412700005</v>
      </c>
    </row>
    <row r="53" spans="1:77" s="29" customFormat="1" x14ac:dyDescent="0.25">
      <c r="A53" s="37" t="str">
        <f>Paca!A53</f>
        <v>T3 2010</v>
      </c>
      <c r="B53" s="144">
        <f>(Paca!B53/Paca!B52-1)*100</f>
        <v>3.6423065778535157</v>
      </c>
      <c r="C53" s="179">
        <f>(Paca!C53/Paca!C52-1)*100</f>
        <v>-8.9400527494066466</v>
      </c>
      <c r="D53" s="179">
        <f>(Paca!D53/Paca!D52-1)*100</f>
        <v>3.5246885805622075</v>
      </c>
      <c r="E53" s="180">
        <f>(Paca!E53/Paca!E52-1)*100</f>
        <v>1.3172527188125116</v>
      </c>
      <c r="F53" s="181">
        <f>(Paca!F53/Paca!F52-1)*100</f>
        <v>5.5181231170891243</v>
      </c>
      <c r="G53" s="181">
        <f>(Paca!G53/Paca!G52-1)*100</f>
        <v>0.94869450278967093</v>
      </c>
      <c r="H53" s="181">
        <f>(Paca!H53/Paca!H52-1)*100</f>
        <v>-6.4080585515166604</v>
      </c>
      <c r="I53" s="182">
        <f>(Paca!I53/Paca!I52-1)*100</f>
        <v>5.8931498785335545</v>
      </c>
      <c r="J53" s="179">
        <f>(Paca!J53/Paca!J52-1)*100</f>
        <v>6.5871703463470599</v>
      </c>
      <c r="K53" s="179">
        <f>(Paca!K53/Paca!K52-1)*100</f>
        <v>1.103660783119631</v>
      </c>
      <c r="L53" s="180">
        <f>(Paca!L53/Paca!L52-1)*100</f>
        <v>5.4955911960611115</v>
      </c>
      <c r="M53" s="181">
        <f>(Paca!M53/Paca!M52-1)*100</f>
        <v>3.1837006542200674</v>
      </c>
      <c r="N53" s="181">
        <f>(Paca!N53/Paca!N52-1)*100</f>
        <v>-7.2562049347480118</v>
      </c>
      <c r="O53" s="181">
        <f>(Paca!O53/Paca!O52-1)*100</f>
        <v>15.354431497969735</v>
      </c>
      <c r="P53" s="181">
        <f>(Paca!P53/Paca!P52-1)*100</f>
        <v>-11.584208345156243</v>
      </c>
      <c r="Q53" s="181">
        <f>(Paca!Q53/Paca!Q52-1)*100</f>
        <v>-12.329478581966235</v>
      </c>
      <c r="R53" s="181">
        <f>(Paca!R53/Paca!R52-1)*100</f>
        <v>-2.5482327094228596</v>
      </c>
      <c r="S53" s="152">
        <f>(Paca!S53/Paca!S52-1)*100</f>
        <v>-0.15081026113258345</v>
      </c>
      <c r="T53" s="183">
        <f>(Paca!T53/Paca!T52-1)*100</f>
        <v>6.4003979523836518</v>
      </c>
      <c r="U53" s="52">
        <f>Paca!B53-Paca!B52</f>
        <v>1339.6766486120032</v>
      </c>
      <c r="V53" s="52">
        <f>Paca!C53-Paca!C52</f>
        <v>-19.206117900999999</v>
      </c>
      <c r="W53" s="52">
        <f>Paca!D53-Paca!D52</f>
        <v>369.20453236700268</v>
      </c>
      <c r="X53" s="121">
        <f>Paca!E53-Paca!E52</f>
        <v>21.084206888999915</v>
      </c>
      <c r="Y53" s="121">
        <f>Paca!F53-Paca!F52</f>
        <v>122.02949787899979</v>
      </c>
      <c r="Z53" s="121">
        <f>Paca!G53-Paca!G52</f>
        <v>9.3185605019999684</v>
      </c>
      <c r="AA53" s="121">
        <f>Paca!H53-Paca!H52</f>
        <v>-61.46378834799998</v>
      </c>
      <c r="AB53" s="121">
        <f>Paca!I53-Paca!I52</f>
        <v>278.2360554450006</v>
      </c>
      <c r="AC53" s="52">
        <f>Paca!J53-Paca!J52</f>
        <v>753.71232972000143</v>
      </c>
      <c r="AD53" s="52">
        <f>Paca!K53-Paca!K52</f>
        <v>146.19861722699898</v>
      </c>
      <c r="AE53" s="121">
        <f>Paca!L53-Paca!L52</f>
        <v>186.94607444399981</v>
      </c>
      <c r="AF53" s="121">
        <f>Paca!M53-Paca!M52</f>
        <v>143.38344012000016</v>
      </c>
      <c r="AG53" s="121">
        <f>Paca!N53-Paca!N52</f>
        <v>-48.163172072000066</v>
      </c>
      <c r="AH53" s="121">
        <f>Paca!O53-Paca!O52</f>
        <v>52.803093097000044</v>
      </c>
      <c r="AI53" s="121">
        <f>Paca!P53-Paca!P52</f>
        <v>-84.272124630999997</v>
      </c>
      <c r="AJ53" s="121">
        <f>Paca!Q53-Paca!Q52</f>
        <v>-24.560644620000005</v>
      </c>
      <c r="AK53" s="121">
        <f>Paca!R53-Paca!R52</f>
        <v>-79.505315623000115</v>
      </c>
      <c r="AL53" s="121">
        <f>Paca!S53-Paca!S52</f>
        <v>-0.43273348799999667</v>
      </c>
      <c r="AM53" s="52">
        <f>Paca!T53-Paca!T52</f>
        <v>89.767287199000066</v>
      </c>
      <c r="AN53" s="189">
        <f>(Paca!B53/Paca!B49-1)*100</f>
        <v>13.71673220755525</v>
      </c>
      <c r="AO53" s="189">
        <f>(Paca!C53/Paca!C49-1)*100</f>
        <v>-16.607566835556963</v>
      </c>
      <c r="AP53" s="189">
        <f>(Paca!D53/Paca!D49-1)*100</f>
        <v>24.869812614384745</v>
      </c>
      <c r="AQ53" s="190">
        <f>(Paca!E53/Paca!E49-1)*100</f>
        <v>4.5381854326720372E-2</v>
      </c>
      <c r="AR53" s="190">
        <f>(Paca!F53/Paca!F49-1)*100</f>
        <v>28.393604577057129</v>
      </c>
      <c r="AS53" s="190">
        <f>(Paca!G53/Paca!G49-1)*100</f>
        <v>13.24717593463205</v>
      </c>
      <c r="AT53" s="190">
        <f>(Paca!H53/Paca!H49-1)*100</f>
        <v>-2.840023056759744</v>
      </c>
      <c r="AU53" s="190">
        <f>(Paca!I53/Paca!I49-1)*100</f>
        <v>45.069243954131252</v>
      </c>
      <c r="AV53" s="189">
        <f>(Paca!J53/Paca!J49-1)*100</f>
        <v>16.861601688608818</v>
      </c>
      <c r="AW53" s="189">
        <f>(Paca!K53/Paca!K49-1)*100</f>
        <v>4.9075628320362163</v>
      </c>
      <c r="AX53" s="190">
        <f>(Paca!L53/Paca!L49-1)*100</f>
        <v>-5.6546207642601765</v>
      </c>
      <c r="AY53" s="190">
        <f>(Paca!M53/Paca!M49-1)*100</f>
        <v>5.6430180872295566</v>
      </c>
      <c r="AZ53" s="190">
        <f>(Paca!N53/Paca!N49-1)*100</f>
        <v>3.2079679940786976</v>
      </c>
      <c r="BA53" s="190">
        <f>(Paca!O53/Paca!O49-1)*100</f>
        <v>28.349764148591028</v>
      </c>
      <c r="BB53" s="190">
        <f>(Paca!P53/Paca!P49-1)*100</f>
        <v>18.329993998287254</v>
      </c>
      <c r="BC53" s="190">
        <f>(Paca!Q53/Paca!Q49-1)*100</f>
        <v>-1.8809369659852027</v>
      </c>
      <c r="BD53" s="190">
        <f>(Paca!R53/Paca!R49-1)*100</f>
        <v>15.598868799781386</v>
      </c>
      <c r="BE53" s="190">
        <f>(Paca!S53/Paca!S49-1)*100</f>
        <v>-6.5095746925275089</v>
      </c>
      <c r="BF53" s="189">
        <f>(Paca!T53/Paca!T49-1)*100</f>
        <v>6.5070107408934375</v>
      </c>
      <c r="BG53" s="53">
        <f>Paca!B53-Paca!B49</f>
        <v>4598.1893132620025</v>
      </c>
      <c r="BH53" s="53">
        <f>Paca!C53-Paca!C49</f>
        <v>-38.958862401000005</v>
      </c>
      <c r="BI53" s="53">
        <f>Paca!D53-Paca!D49</f>
        <v>2159.7588291810007</v>
      </c>
      <c r="BJ53" s="122">
        <f>Paca!E53-Paca!E49</f>
        <v>0.73562547699998504</v>
      </c>
      <c r="BK53" s="122">
        <f>Paca!F53-Paca!F49</f>
        <v>516.03318872499972</v>
      </c>
      <c r="BL53" s="122">
        <f>Paca!G53-Paca!G49</f>
        <v>115.98960662499996</v>
      </c>
      <c r="BM53" s="122">
        <f>Paca!H53-Paca!H49</f>
        <v>-26.240117320000081</v>
      </c>
      <c r="BN53" s="122">
        <f>Paca!I53-Paca!I49</f>
        <v>1553.2405256740003</v>
      </c>
      <c r="BO53" s="53">
        <f>Paca!J53-Paca!J49</f>
        <v>1759.7000632390009</v>
      </c>
      <c r="BP53" s="53">
        <f>Paca!K53-Paca!K49</f>
        <v>626.51807646700036</v>
      </c>
      <c r="BQ53" s="122">
        <f>Paca!L53-Paca!L49</f>
        <v>-215.08944074100009</v>
      </c>
      <c r="BR53" s="122">
        <f>Paca!M53-Paca!M49</f>
        <v>248.22671006600012</v>
      </c>
      <c r="BS53" s="122">
        <f>Paca!N53-Paca!N49</f>
        <v>19.134063225999967</v>
      </c>
      <c r="BT53" s="122">
        <f>Paca!O53-Paca!O49</f>
        <v>87.622225710000009</v>
      </c>
      <c r="BU53" s="122">
        <f>Paca!P53-Paca!P49</f>
        <v>99.635683315000051</v>
      </c>
      <c r="BV53" s="122">
        <f>Paca!Q53-Paca!Q49</f>
        <v>-3.3478769669999906</v>
      </c>
      <c r="BW53" s="122">
        <f>Paca!R53-Paca!R49</f>
        <v>410.2856432829999</v>
      </c>
      <c r="BX53" s="122">
        <f>Paca!S53-Paca!S49</f>
        <v>-19.948931425000012</v>
      </c>
      <c r="BY53" s="53">
        <f>Paca!T53-Paca!T49</f>
        <v>91.171206775999963</v>
      </c>
    </row>
    <row r="54" spans="1:77" s="105" customFormat="1" x14ac:dyDescent="0.25">
      <c r="A54" s="98" t="str">
        <f>Paca!A54</f>
        <v>T4 2010</v>
      </c>
      <c r="B54" s="143">
        <f>(Paca!B54/Paca!B53-1)*100</f>
        <v>2.1056143238898262</v>
      </c>
      <c r="C54" s="184">
        <f>(Paca!C54/Paca!C53-1)*100</f>
        <v>7.558678597674473</v>
      </c>
      <c r="D54" s="184">
        <f>(Paca!D54/Paca!D53-1)*100</f>
        <v>4.4641899474571645</v>
      </c>
      <c r="E54" s="185">
        <f>(Paca!E54/Paca!E53-1)*100</f>
        <v>1.9400889110600117</v>
      </c>
      <c r="F54" s="186">
        <f>(Paca!F54/Paca!F53-1)*100</f>
        <v>-5.8916429906653578</v>
      </c>
      <c r="G54" s="186">
        <f>(Paca!G54/Paca!G53-1)*100</f>
        <v>14.864634341547568</v>
      </c>
      <c r="H54" s="186">
        <f>(Paca!H54/Paca!H53-1)*100</f>
        <v>31.465701232863541</v>
      </c>
      <c r="I54" s="187">
        <f>(Paca!I54/Paca!I53-1)*100</f>
        <v>3.2053348507944612</v>
      </c>
      <c r="J54" s="184">
        <f>(Paca!J54/Paca!J53-1)*100</f>
        <v>3.5255590660332459E-2</v>
      </c>
      <c r="K54" s="184">
        <f>(Paca!K54/Paca!K53-1)*100</f>
        <v>2.9290162718156987</v>
      </c>
      <c r="L54" s="185">
        <f>(Paca!L54/Paca!L53-1)*100</f>
        <v>0.76998772769345525</v>
      </c>
      <c r="M54" s="186">
        <f>(Paca!M54/Paca!M53-1)*100</f>
        <v>1.9692832310834518</v>
      </c>
      <c r="N54" s="186">
        <f>(Paca!N54/Paca!N53-1)*100</f>
        <v>6.4623838706909131</v>
      </c>
      <c r="O54" s="186">
        <f>(Paca!O54/Paca!O53-1)*100</f>
        <v>5.1171098523676406</v>
      </c>
      <c r="P54" s="186">
        <f>(Paca!P54/Paca!P53-1)*100</f>
        <v>-1.5607578923674481</v>
      </c>
      <c r="Q54" s="186">
        <f>(Paca!Q54/Paca!Q53-1)*100</f>
        <v>8.4409999343725506</v>
      </c>
      <c r="R54" s="186">
        <f>(Paca!R54/Paca!R53-1)*100</f>
        <v>6.2892994420702619</v>
      </c>
      <c r="S54" s="151">
        <f>(Paca!S54/Paca!S53-1)*100</f>
        <v>5.9765417940993437</v>
      </c>
      <c r="T54" s="188">
        <f>(Paca!T54/Paca!T53-1)*100</f>
        <v>-6.2179296906752723</v>
      </c>
      <c r="U54" s="100">
        <f>Paca!B54-Paca!B53</f>
        <v>802.67435053399822</v>
      </c>
      <c r="V54" s="100">
        <f>Paca!C54-Paca!C53</f>
        <v>14.786751785999996</v>
      </c>
      <c r="W54" s="100">
        <f>Paca!D54-Paca!D53</f>
        <v>484.09753389400066</v>
      </c>
      <c r="X54" s="120">
        <f>Paca!E54-Paca!E53</f>
        <v>31.462498217000075</v>
      </c>
      <c r="Y54" s="120">
        <f>Paca!F54-Paca!F53</f>
        <v>-137.47917536899968</v>
      </c>
      <c r="Z54" s="120">
        <f>Paca!G54-Paca!G53</f>
        <v>147.39317783800004</v>
      </c>
      <c r="AA54" s="120">
        <f>Paca!H54-Paca!H53</f>
        <v>282.46765489300003</v>
      </c>
      <c r="AB54" s="120">
        <f>Paca!I54-Paca!I53</f>
        <v>160.25337831500019</v>
      </c>
      <c r="AC54" s="100">
        <f>Paca!J54-Paca!J53</f>
        <v>4.299714832999598</v>
      </c>
      <c r="AD54" s="100">
        <f>Paca!K54-Paca!K53</f>
        <v>392.28013801900124</v>
      </c>
      <c r="AE54" s="120">
        <f>Paca!L54-Paca!L53</f>
        <v>27.632491466000374</v>
      </c>
      <c r="AF54" s="120">
        <f>Paca!M54-Paca!M53</f>
        <v>91.513686733000213</v>
      </c>
      <c r="AG54" s="120">
        <f>Paca!N54-Paca!N53</f>
        <v>39.781683463000036</v>
      </c>
      <c r="AH54" s="120">
        <f>Paca!O54-Paca!O53</f>
        <v>20.299467506999974</v>
      </c>
      <c r="AI54" s="120">
        <f>Paca!P54-Paca!P53</f>
        <v>-10.038826838000091</v>
      </c>
      <c r="AJ54" s="120">
        <f>Paca!Q54-Paca!Q53</f>
        <v>14.741529200000002</v>
      </c>
      <c r="AK54" s="120">
        <f>Paca!R54-Paca!R53</f>
        <v>191.22693842700028</v>
      </c>
      <c r="AL54" s="120">
        <f>Paca!S54-Paca!S53</f>
        <v>17.123168061000001</v>
      </c>
      <c r="AM54" s="100">
        <f>Paca!T54-Paca!T53</f>
        <v>-92.789787998000065</v>
      </c>
      <c r="AN54" s="184">
        <f>(Paca!B54/Paca!B50-1)*100</f>
        <v>14.466176107373506</v>
      </c>
      <c r="AO54" s="184">
        <f>(Paca!C54/Paca!C50-1)*100</f>
        <v>6.9295723116132413</v>
      </c>
      <c r="AP54" s="184">
        <f>(Paca!D54/Paca!D50-1)*100</f>
        <v>27.788345710301886</v>
      </c>
      <c r="AQ54" s="191">
        <f>(Paca!E54/Paca!E50-1)*100</f>
        <v>10.164626174336288</v>
      </c>
      <c r="AR54" s="191">
        <f>(Paca!F54/Paca!F50-1)*100</f>
        <v>17.869330140336672</v>
      </c>
      <c r="AS54" s="191">
        <f>(Paca!G54/Paca!G50-1)*100</f>
        <v>34.216751679275689</v>
      </c>
      <c r="AT54" s="191">
        <f>(Paca!H54/Paca!H50-1)*100</f>
        <v>35.417075537610508</v>
      </c>
      <c r="AU54" s="191">
        <f>(Paca!I54/Paca!I50-1)*100</f>
        <v>36.469473188706218</v>
      </c>
      <c r="AV54" s="184">
        <f>(Paca!J54/Paca!J50-1)*100</f>
        <v>11.452520799110054</v>
      </c>
      <c r="AW54" s="184">
        <f>(Paca!K54/Paca!K50-1)*100</f>
        <v>9.6053206952230852</v>
      </c>
      <c r="AX54" s="191">
        <f>(Paca!L54/Paca!L50-1)*100</f>
        <v>-6.2570114732827697</v>
      </c>
      <c r="AY54" s="191">
        <f>(Paca!M54/Paca!M50-1)*100</f>
        <v>10.310625732434154</v>
      </c>
      <c r="AZ54" s="191">
        <f>(Paca!N54/Paca!N50-1)*100</f>
        <v>15.119117026680495</v>
      </c>
      <c r="BA54" s="191">
        <f>(Paca!O54/Paca!O50-1)*100</f>
        <v>41.344637715055896</v>
      </c>
      <c r="BB54" s="191">
        <f>(Paca!P54/Paca!P50-1)*100</f>
        <v>15.206024977581812</v>
      </c>
      <c r="BC54" s="191">
        <f>(Paca!Q54/Paca!Q50-1)*100</f>
        <v>3.2868410559057315</v>
      </c>
      <c r="BD54" s="191">
        <f>(Paca!R54/Paca!R50-1)*100</f>
        <v>27.748689665298663</v>
      </c>
      <c r="BE54" s="191">
        <f>(Paca!S54/Paca!S50-1)*100</f>
        <v>2.3310314725640824</v>
      </c>
      <c r="BF54" s="184">
        <f>(Paca!T54/Paca!T50-1)*100</f>
        <v>-1.3818798849030811</v>
      </c>
      <c r="BG54" s="100">
        <f>Paca!B54-Paca!B50</f>
        <v>4919.1124946620039</v>
      </c>
      <c r="BH54" s="100">
        <f>Paca!C54-Paca!C50</f>
        <v>13.635810687000003</v>
      </c>
      <c r="BI54" s="100">
        <f>Paca!D54-Paca!D50</f>
        <v>2463.3668414400017</v>
      </c>
      <c r="BJ54" s="120">
        <f>Paca!E54-Paca!E50</f>
        <v>152.53370689999997</v>
      </c>
      <c r="BK54" s="120">
        <f>Paca!F54-Paca!F50</f>
        <v>332.9171319080001</v>
      </c>
      <c r="BL54" s="120">
        <f>Paca!G54-Paca!G50</f>
        <v>290.36317775700002</v>
      </c>
      <c r="BM54" s="120">
        <f>Paca!H54-Paca!H50</f>
        <v>308.66190985699996</v>
      </c>
      <c r="BN54" s="120">
        <f>Paca!I54-Paca!I50</f>
        <v>1378.8909150180002</v>
      </c>
      <c r="BO54" s="100">
        <f>Paca!J54-Paca!J50</f>
        <v>1253.6489395360004</v>
      </c>
      <c r="BP54" s="100">
        <f>Paca!K54-Paca!K50</f>
        <v>1208.0713623640022</v>
      </c>
      <c r="BQ54" s="120">
        <f>Paca!L54-Paca!L50</f>
        <v>-241.37684341799968</v>
      </c>
      <c r="BR54" s="120">
        <f>Paca!M54-Paca!M50</f>
        <v>442.90941268200004</v>
      </c>
      <c r="BS54" s="120">
        <f>Paca!N54-Paca!N50</f>
        <v>86.072728611000002</v>
      </c>
      <c r="BT54" s="120">
        <f>Paca!O54-Paca!O50</f>
        <v>121.97565831600002</v>
      </c>
      <c r="BU54" s="120">
        <f>Paca!P54-Paca!P50</f>
        <v>83.571114139999963</v>
      </c>
      <c r="BV54" s="120">
        <f>Paca!Q54-Paca!Q50</f>
        <v>6.0266484919999925</v>
      </c>
      <c r="BW54" s="120">
        <f>Paca!R54-Paca!R50</f>
        <v>701.97617051700036</v>
      </c>
      <c r="BX54" s="120">
        <f>Paca!S54-Paca!S50</f>
        <v>6.9164730240000267</v>
      </c>
      <c r="BY54" s="100">
        <f>Paca!T54-Paca!T50</f>
        <v>-19.610459364999997</v>
      </c>
    </row>
    <row r="55" spans="1:77" s="29" customFormat="1" x14ac:dyDescent="0.25">
      <c r="A55" s="37" t="str">
        <f>Paca!A55</f>
        <v>T1 2011</v>
      </c>
      <c r="B55" s="144">
        <f>(Paca!B55/Paca!B54-1)*100</f>
        <v>-1.2255610151152396</v>
      </c>
      <c r="C55" s="179">
        <f>(Paca!C55/Paca!C54-1)*100</f>
        <v>-18.724595099933119</v>
      </c>
      <c r="D55" s="179">
        <f>(Paca!D55/Paca!D54-1)*100</f>
        <v>-1.2341088412829881</v>
      </c>
      <c r="E55" s="180">
        <f>(Paca!E55/Paca!E54-1)*100</f>
        <v>-7.824383685301262</v>
      </c>
      <c r="F55" s="181">
        <f>(Paca!F55/Paca!F54-1)*100</f>
        <v>-6.6492399565426403</v>
      </c>
      <c r="G55" s="181">
        <f>(Paca!G55/Paca!G54-1)*100</f>
        <v>-1.8299998165090203</v>
      </c>
      <c r="H55" s="181">
        <f>(Paca!H55/Paca!H54-1)*100</f>
        <v>1.6275729817132545</v>
      </c>
      <c r="I55" s="182">
        <f>(Paca!I55/Paca!I54-1)*100</f>
        <v>2.6589955548701916</v>
      </c>
      <c r="J55" s="179">
        <f>(Paca!J55/Paca!J54-1)*100</f>
        <v>-0.50451395079971206</v>
      </c>
      <c r="K55" s="179">
        <f>(Paca!K55/Paca!K54-1)*100</f>
        <v>-1.6233710814000046</v>
      </c>
      <c r="L55" s="180">
        <f>(Paca!L55/Paca!L54-1)*100</f>
        <v>-2.4463353459113102</v>
      </c>
      <c r="M55" s="181">
        <f>(Paca!M55/Paca!M54-1)*100</f>
        <v>0.2397898895375894</v>
      </c>
      <c r="N55" s="181">
        <f>(Paca!N55/Paca!N54-1)*100</f>
        <v>-7.5457010705799803</v>
      </c>
      <c r="O55" s="181">
        <f>(Paca!O55/Paca!O54-1)*100</f>
        <v>-3.9212247819014667</v>
      </c>
      <c r="P55" s="181">
        <f>(Paca!P55/Paca!P54-1)*100</f>
        <v>-1.7629412102139641</v>
      </c>
      <c r="Q55" s="181">
        <f>(Paca!Q55/Paca!Q54-1)*100</f>
        <v>-2.5111869870308778</v>
      </c>
      <c r="R55" s="181">
        <f>(Paca!R55/Paca!R54-1)*100</f>
        <v>-1.3455216296908823</v>
      </c>
      <c r="S55" s="152">
        <f>(Paca!S55/Paca!S54-1)*100</f>
        <v>-7.0725234612290411</v>
      </c>
      <c r="T55" s="183">
        <f>(Paca!T55/Paca!T54-1)*100</f>
        <v>-0.89268464496774502</v>
      </c>
      <c r="U55" s="52">
        <f>Paca!B55-Paca!B54</f>
        <v>-477.02937060499971</v>
      </c>
      <c r="V55" s="52">
        <f>Paca!C55-Paca!C54</f>
        <v>-39.398963536999986</v>
      </c>
      <c r="W55" s="52">
        <f>Paca!D55-Paca!D54</f>
        <v>-139.8012677350016</v>
      </c>
      <c r="X55" s="121">
        <f>Paca!E55-Paca!E54</f>
        <v>-129.35008470699995</v>
      </c>
      <c r="Y55" s="121">
        <f>Paca!F55-Paca!F54</f>
        <v>-146.01608277700007</v>
      </c>
      <c r="Z55" s="121">
        <f>Paca!G55-Paca!G54</f>
        <v>-20.843014597000092</v>
      </c>
      <c r="AA55" s="121">
        <f>Paca!H55-Paca!H54</f>
        <v>19.208092731000079</v>
      </c>
      <c r="AB55" s="121">
        <f>Paca!I55-Paca!I54</f>
        <v>137.19982161499956</v>
      </c>
      <c r="AC55" s="52">
        <f>Paca!J55-Paca!J54</f>
        <v>-61.551398363999397</v>
      </c>
      <c r="AD55" s="52">
        <f>Paca!K55-Paca!K54</f>
        <v>-223.78458229400349</v>
      </c>
      <c r="AE55" s="121">
        <f>Paca!L55-Paca!L54</f>
        <v>-88.467435318000298</v>
      </c>
      <c r="AF55" s="121">
        <f>Paca!M55-Paca!M54</f>
        <v>11.362610065999434</v>
      </c>
      <c r="AG55" s="121">
        <f>Paca!N55-Paca!N54</f>
        <v>-49.452265059000069</v>
      </c>
      <c r="AH55" s="121">
        <f>Paca!O55-Paca!O54</f>
        <v>-16.351404253999988</v>
      </c>
      <c r="AI55" s="121">
        <f>Paca!P55-Paca!P54</f>
        <v>-11.162295477999919</v>
      </c>
      <c r="AJ55" s="121">
        <f>Paca!Q55-Paca!Q54</f>
        <v>-4.7557739739999931</v>
      </c>
      <c r="AK55" s="121">
        <f>Paca!R55-Paca!R54</f>
        <v>-43.483753743000307</v>
      </c>
      <c r="AL55" s="121">
        <f>Paca!S55-Paca!S54</f>
        <v>-21.474264533999985</v>
      </c>
      <c r="AM55" s="52">
        <f>Paca!T55-Paca!T54</f>
        <v>-12.493158674999904</v>
      </c>
      <c r="AN55" s="189">
        <f>(Paca!B55/Paca!B51-1)*100</f>
        <v>9.1473515721055101</v>
      </c>
      <c r="AO55" s="189">
        <f>(Paca!C55/Paca!C51-1)*100</f>
        <v>-23.1667409462062</v>
      </c>
      <c r="AP55" s="189">
        <f>(Paca!D55/Paca!D51-1)*100</f>
        <v>14.840962028809045</v>
      </c>
      <c r="AQ55" s="190">
        <f>(Paca!E55/Paca!E51-1)*100</f>
        <v>0.85631549369815652</v>
      </c>
      <c r="AR55" s="190">
        <f>(Paca!F55/Paca!F51-1)*100</f>
        <v>-0.45305856357028551</v>
      </c>
      <c r="AS55" s="190">
        <f>(Paca!G55/Paca!G51-1)*100</f>
        <v>21.245183897442878</v>
      </c>
      <c r="AT55" s="190">
        <f>(Paca!H55/Paca!H51-1)*100</f>
        <v>25.635541377870339</v>
      </c>
      <c r="AU55" s="190">
        <f>(Paca!I55/Paca!I51-1)*100</f>
        <v>23.318132238650023</v>
      </c>
      <c r="AV55" s="189">
        <f>(Paca!J55/Paca!J51-1)*100</f>
        <v>10.961293537496775</v>
      </c>
      <c r="AW55" s="189">
        <f>(Paca!K55/Paca!K51-1)*100</f>
        <v>4.5448468870236791</v>
      </c>
      <c r="AX55" s="190">
        <f>(Paca!L55/Paca!L51-1)*100</f>
        <v>5.7800254446149779E-2</v>
      </c>
      <c r="AY55" s="190">
        <f>(Paca!M55/Paca!M51-1)*100</f>
        <v>5.1246414755428349</v>
      </c>
      <c r="AZ55" s="190">
        <f>(Paca!N55/Paca!N51-1)*100</f>
        <v>-6.4435727254081083</v>
      </c>
      <c r="BA55" s="190">
        <f>(Paca!O55/Paca!O51-1)*100</f>
        <v>7.4127173385069467</v>
      </c>
      <c r="BB55" s="190">
        <f>(Paca!P55/Paca!P51-1)*100</f>
        <v>1.6249467466257217</v>
      </c>
      <c r="BC55" s="190">
        <f>(Paca!Q55/Paca!Q51-1)*100</f>
        <v>-11.772638524549549</v>
      </c>
      <c r="BD55" s="190">
        <f>(Paca!R55/Paca!R51-1)*100</f>
        <v>13.991775821244733</v>
      </c>
      <c r="BE55" s="190">
        <f>(Paca!S55/Paca!S51-1)*100</f>
        <v>-2.2870085028826925</v>
      </c>
      <c r="BF55" s="189">
        <f>(Paca!T55/Paca!T51-1)*100</f>
        <v>2.9021427934829758</v>
      </c>
      <c r="BG55" s="53">
        <f>Paca!B55-Paca!B51</f>
        <v>3222.0844750260003</v>
      </c>
      <c r="BH55" s="53">
        <f>Paca!C55-Paca!C51</f>
        <v>-51.564070166999983</v>
      </c>
      <c r="BI55" s="53">
        <f>Paca!D55-Paca!D51</f>
        <v>1445.8720572700004</v>
      </c>
      <c r="BJ55" s="122">
        <f>Paca!E55-Paca!E51</f>
        <v>12.937886364000178</v>
      </c>
      <c r="BK55" s="122">
        <f>Paca!F55-Paca!F51</f>
        <v>-9.3298136270000214</v>
      </c>
      <c r="BL55" s="122">
        <f>Paca!G55-Paca!G51</f>
        <v>195.92248312599986</v>
      </c>
      <c r="BM55" s="122">
        <f>Paca!H55-Paca!H51</f>
        <v>244.7289257760001</v>
      </c>
      <c r="BN55" s="122">
        <f>Paca!I55-Paca!I51</f>
        <v>1001.6125756310003</v>
      </c>
      <c r="BO55" s="53">
        <f>Paca!J55-Paca!J51</f>
        <v>1199.1083280220009</v>
      </c>
      <c r="BP55" s="53">
        <f>Paca!K55-Paca!K51</f>
        <v>589.5503742949968</v>
      </c>
      <c r="BQ55" s="122">
        <f>Paca!L55-Paca!L51</f>
        <v>2.0379326859997491</v>
      </c>
      <c r="BR55" s="122">
        <f>Paca!M55-Paca!M51</f>
        <v>231.55083031999948</v>
      </c>
      <c r="BS55" s="122">
        <f>Paca!N55-Paca!N51</f>
        <v>-41.731770248000089</v>
      </c>
      <c r="BT55" s="122">
        <f>Paca!O55-Paca!O51</f>
        <v>27.649196281000002</v>
      </c>
      <c r="BU55" s="122">
        <f>Paca!P55-Paca!P51</f>
        <v>9.9455736450000813</v>
      </c>
      <c r="BV55" s="122">
        <f>Paca!Q55-Paca!Q51</f>
        <v>-24.635844501999998</v>
      </c>
      <c r="BW55" s="122">
        <f>Paca!R55-Paca!R51</f>
        <v>391.33840214799966</v>
      </c>
      <c r="BX55" s="122">
        <f>Paca!S55-Paca!S51</f>
        <v>-6.6039460349999786</v>
      </c>
      <c r="BY55" s="53">
        <f>Paca!T55-Paca!T51</f>
        <v>39.117785606000098</v>
      </c>
    </row>
    <row r="56" spans="1:77" s="29" customFormat="1" x14ac:dyDescent="0.25">
      <c r="A56" s="37" t="str">
        <f>Paca!A56</f>
        <v>T2 2011</v>
      </c>
      <c r="B56" s="144">
        <f>(Paca!B56/Paca!B55-1)*100</f>
        <v>-3.8283082584078199</v>
      </c>
      <c r="C56" s="179">
        <f>(Paca!C56/Paca!C55-1)*100</f>
        <v>11.459346807193359</v>
      </c>
      <c r="D56" s="179">
        <f>(Paca!D56/Paca!D55-1)*100</f>
        <v>-2.669931107923984</v>
      </c>
      <c r="E56" s="180">
        <f>(Paca!E56/Paca!E55-1)*100</f>
        <v>-0.88053271658206089</v>
      </c>
      <c r="F56" s="181">
        <f>(Paca!F56/Paca!F55-1)*100</f>
        <v>3.9399706406089363</v>
      </c>
      <c r="G56" s="181">
        <f>(Paca!G56/Paca!G55-1)*100</f>
        <v>-11.075281320143571</v>
      </c>
      <c r="H56" s="181">
        <f>(Paca!H56/Paca!H55-1)*100</f>
        <v>0.77361256236723186</v>
      </c>
      <c r="I56" s="182">
        <f>(Paca!I56/Paca!I55-1)*100</f>
        <v>-4.7482066711877486</v>
      </c>
      <c r="J56" s="179">
        <f>(Paca!J56/Paca!J55-1)*100</f>
        <v>-4.5791207889308687</v>
      </c>
      <c r="K56" s="179">
        <f>(Paca!K56/Paca!K55-1)*100</f>
        <v>-4.4601678179688076</v>
      </c>
      <c r="L56" s="180">
        <f>(Paca!L56/Paca!L55-1)*100</f>
        <v>-6.2202033414781921</v>
      </c>
      <c r="M56" s="181">
        <f>(Paca!M56/Paca!M55-1)*100</f>
        <v>-2.0724391521478092</v>
      </c>
      <c r="N56" s="181">
        <f>(Paca!N56/Paca!N55-1)*100</f>
        <v>-4.8365816587723103</v>
      </c>
      <c r="O56" s="181">
        <f>(Paca!O56/Paca!O55-1)*100</f>
        <v>-2.6306665702751419</v>
      </c>
      <c r="P56" s="181">
        <f>(Paca!P56/Paca!P55-1)*100</f>
        <v>-3.8796197415792433</v>
      </c>
      <c r="Q56" s="181">
        <f>(Paca!Q56/Paca!Q55-1)*100</f>
        <v>15.282316032136745</v>
      </c>
      <c r="R56" s="181">
        <f>(Paca!R56/Paca!R55-1)*100</f>
        <v>-7.7214577211575435</v>
      </c>
      <c r="S56" s="152">
        <f>(Paca!S56/Paca!S55-1)*100</f>
        <v>-1.7864113713278784</v>
      </c>
      <c r="T56" s="183">
        <f>(Paca!T56/Paca!T55-1)*100</f>
        <v>-2.3084863906405628</v>
      </c>
      <c r="U56" s="52">
        <f>Paca!B56-Paca!B55</f>
        <v>-1471.8435653390043</v>
      </c>
      <c r="V56" s="52">
        <f>Paca!C56-Paca!C55</f>
        <v>19.597080051999995</v>
      </c>
      <c r="W56" s="52">
        <f>Paca!D56-Paca!D55</f>
        <v>-298.72026656000162</v>
      </c>
      <c r="X56" s="121">
        <f>Paca!E56-Paca!E55</f>
        <v>-13.417701491000116</v>
      </c>
      <c r="Y56" s="121">
        <f>Paca!F56-Paca!F55</f>
        <v>80.768037620000086</v>
      </c>
      <c r="Z56" s="121">
        <f>Paca!G56-Paca!G55</f>
        <v>-123.83489627799986</v>
      </c>
      <c r="AA56" s="121">
        <f>Paca!H56-Paca!H55</f>
        <v>9.2785228039999765</v>
      </c>
      <c r="AB56" s="121">
        <f>Paca!I56-Paca!I55</f>
        <v>-251.51422921500034</v>
      </c>
      <c r="AC56" s="52">
        <f>Paca!J56-Paca!J55</f>
        <v>-555.8405438030004</v>
      </c>
      <c r="AD56" s="52">
        <f>Paca!K56-Paca!K55</f>
        <v>-604.86087499899622</v>
      </c>
      <c r="AE56" s="121">
        <f>Paca!L56-Paca!L55</f>
        <v>-219.43991061199995</v>
      </c>
      <c r="AF56" s="121">
        <f>Paca!M56-Paca!M55</f>
        <v>-98.439448395999534</v>
      </c>
      <c r="AG56" s="121">
        <f>Paca!N56-Paca!N55</f>
        <v>-29.305708568999989</v>
      </c>
      <c r="AH56" s="121">
        <f>Paca!O56-Paca!O55</f>
        <v>-10.539659513999993</v>
      </c>
      <c r="AI56" s="121">
        <f>Paca!P56-Paca!P55</f>
        <v>-24.131270979000078</v>
      </c>
      <c r="AJ56" s="121">
        <f>Paca!Q56-Paca!Q55</f>
        <v>28.215393586999994</v>
      </c>
      <c r="AK56" s="121">
        <f>Paca!R56-Paca!R55</f>
        <v>-246.17981808499962</v>
      </c>
      <c r="AL56" s="121">
        <f>Paca!S56-Paca!S55</f>
        <v>-5.0404524310000056</v>
      </c>
      <c r="AM56" s="52">
        <f>Paca!T56-Paca!T55</f>
        <v>-32.018960029000027</v>
      </c>
      <c r="AN56" s="189">
        <f>(Paca!B56/Paca!B52-1)*100</f>
        <v>0.52602724918815458</v>
      </c>
      <c r="AO56" s="189">
        <f>(Paca!C56/Paca!C52-1)*100</f>
        <v>-11.274493377408156</v>
      </c>
      <c r="AP56" s="189">
        <f>(Paca!D56/Paca!D52-1)*100</f>
        <v>3.9597894291471647</v>
      </c>
      <c r="AQ56" s="190">
        <f>(Paca!E56/Paca!E52-1)*100</f>
        <v>-5.6366343295865544</v>
      </c>
      <c r="AR56" s="190">
        <f>(Paca!F56/Paca!F52-1)*100</f>
        <v>-3.6491174394276404</v>
      </c>
      <c r="AS56" s="190">
        <f>(Paca!G56/Paca!G52-1)*100</f>
        <v>1.2251276322254645</v>
      </c>
      <c r="AT56" s="190">
        <f>(Paca!H56/Paca!H52-1)*100</f>
        <v>26.011244347042961</v>
      </c>
      <c r="AU56" s="190">
        <f>(Paca!I56/Paca!I52-1)*100</f>
        <v>6.8661554771648037</v>
      </c>
      <c r="AV56" s="189">
        <f>(Paca!J56/Paca!J52-1)*100</f>
        <v>1.2289683106039506</v>
      </c>
      <c r="AW56" s="189">
        <f>(Paca!K56/Paca!K52-1)*100</f>
        <v>-2.1904831638673961</v>
      </c>
      <c r="AX56" s="190">
        <f>(Paca!L56/Paca!L52-1)*100</f>
        <v>-2.743554917333535</v>
      </c>
      <c r="AY56" s="190">
        <f>(Paca!M56/Paca!M52-1)*100</f>
        <v>3.282216892577039</v>
      </c>
      <c r="AZ56" s="190">
        <f>(Paca!N56/Paca!N52-1)*100</f>
        <v>-13.128325413246621</v>
      </c>
      <c r="BA56" s="190">
        <f>(Paca!O56/Paca!O52-1)*100</f>
        <v>13.437683684240852</v>
      </c>
      <c r="BB56" s="190">
        <f>(Paca!P56/Paca!P52-1)*100</f>
        <v>-17.81568632216538</v>
      </c>
      <c r="BC56" s="190">
        <f>(Paca!Q56/Paca!Q52-1)*100</f>
        <v>6.8475525336115561</v>
      </c>
      <c r="BD56" s="190">
        <f>(Paca!R56/Paca!R52-1)*100</f>
        <v>-5.703234951377711</v>
      </c>
      <c r="BE56" s="190">
        <f>(Paca!S56/Paca!S52-1)*100</f>
        <v>-3.4238223619471153</v>
      </c>
      <c r="BF56" s="189">
        <f>(Paca!T56/Paca!T52-1)*100</f>
        <v>-3.3892132738720604</v>
      </c>
      <c r="BG56" s="53">
        <f>Paca!B56-Paca!B52</f>
        <v>193.47806320199743</v>
      </c>
      <c r="BH56" s="53">
        <f>Paca!C56-Paca!C52</f>
        <v>-24.221249599999993</v>
      </c>
      <c r="BI56" s="53">
        <f>Paca!D56-Paca!D52</f>
        <v>414.78053196600013</v>
      </c>
      <c r="BJ56" s="122">
        <f>Paca!E56-Paca!E52</f>
        <v>-90.221081092000077</v>
      </c>
      <c r="BK56" s="122">
        <f>Paca!F56-Paca!F52</f>
        <v>-80.697722646999864</v>
      </c>
      <c r="BL56" s="122">
        <f>Paca!G56-Paca!G52</f>
        <v>12.033827465000059</v>
      </c>
      <c r="BM56" s="122">
        <f>Paca!H56-Paca!H52</f>
        <v>249.49048208000011</v>
      </c>
      <c r="BN56" s="122">
        <f>Paca!I56-Paca!I52</f>
        <v>324.17502616000002</v>
      </c>
      <c r="BO56" s="53">
        <f>Paca!J56-Paca!J52</f>
        <v>140.62010238600124</v>
      </c>
      <c r="BP56" s="53">
        <f>Paca!K56-Paca!K52</f>
        <v>-290.16670204699949</v>
      </c>
      <c r="BQ56" s="122">
        <f>Paca!L56-Paca!L52</f>
        <v>-93.328780020000067</v>
      </c>
      <c r="BR56" s="122">
        <f>Paca!M56-Paca!M52</f>
        <v>147.82028852300027</v>
      </c>
      <c r="BS56" s="122">
        <f>Paca!N56-Paca!N52</f>
        <v>-87.139462237000089</v>
      </c>
      <c r="BT56" s="122">
        <f>Paca!O56-Paca!O52</f>
        <v>46.211496836000038</v>
      </c>
      <c r="BU56" s="122">
        <f>Paca!P56-Paca!P52</f>
        <v>-129.60451792600009</v>
      </c>
      <c r="BV56" s="122">
        <f>Paca!Q56-Paca!Q52</f>
        <v>13.640504192999998</v>
      </c>
      <c r="BW56" s="122">
        <f>Paca!R56-Paca!R52</f>
        <v>-177.94194902399977</v>
      </c>
      <c r="BX56" s="122">
        <f>Paca!S56-Paca!S52</f>
        <v>-9.8242823919999864</v>
      </c>
      <c r="BY56" s="53">
        <f>Paca!T56-Paca!T52</f>
        <v>-47.534619502999931</v>
      </c>
    </row>
    <row r="57" spans="1:77" s="29" customFormat="1" x14ac:dyDescent="0.25">
      <c r="A57" s="37" t="str">
        <f>Paca!A57</f>
        <v>T3 2011</v>
      </c>
      <c r="B57" s="144">
        <f>(Paca!B57/Paca!B56-1)*100</f>
        <v>2.8086216138453191</v>
      </c>
      <c r="C57" s="179">
        <f>(Paca!C57/Paca!C56-1)*100</f>
        <v>-3.9419964820806119</v>
      </c>
      <c r="D57" s="179">
        <f>(Paca!D57/Paca!D56-1)*100</f>
        <v>2.2783648968550674</v>
      </c>
      <c r="E57" s="180">
        <f>(Paca!E57/Paca!E56-1)*100</f>
        <v>4.2676012537330665</v>
      </c>
      <c r="F57" s="181">
        <f>(Paca!F57/Paca!F56-1)*100</f>
        <v>4.316770953128013</v>
      </c>
      <c r="G57" s="181">
        <f>(Paca!G57/Paca!G56-1)*100</f>
        <v>-11.675747771794608</v>
      </c>
      <c r="H57" s="181">
        <f>(Paca!H57/Paca!H56-1)*100</f>
        <v>-6.7685387532757773</v>
      </c>
      <c r="I57" s="182">
        <f>(Paca!I57/Paca!I56-1)*100</f>
        <v>5.7390775104152247</v>
      </c>
      <c r="J57" s="179">
        <f>(Paca!J57/Paca!J56-1)*100</f>
        <v>7.2319408290064668</v>
      </c>
      <c r="K57" s="179">
        <f>(Paca!K57/Paca!K56-1)*100</f>
        <v>-0.66191408452470624</v>
      </c>
      <c r="L57" s="180">
        <f>(Paca!L57/Paca!L56-1)*100</f>
        <v>8.3796423551927504</v>
      </c>
      <c r="M57" s="181">
        <f>(Paca!M57/Paca!M56-1)*100</f>
        <v>-6.2428348275560435</v>
      </c>
      <c r="N57" s="181">
        <f>(Paca!N57/Paca!N56-1)*100</f>
        <v>9.012133217380903</v>
      </c>
      <c r="O57" s="181">
        <f>(Paca!O57/Paca!O56-1)*100</f>
        <v>-12.815313597120292</v>
      </c>
      <c r="P57" s="181">
        <f>(Paca!P57/Paca!P56-1)*100</f>
        <v>-12.064259766376972</v>
      </c>
      <c r="Q57" s="181">
        <f>(Paca!Q57/Paca!Q56-1)*100</f>
        <v>9.0586997511299181</v>
      </c>
      <c r="R57" s="181">
        <f>(Paca!R57/Paca!R56-1)*100</f>
        <v>-0.24813508720947786</v>
      </c>
      <c r="S57" s="152">
        <f>(Paca!S57/Paca!S56-1)*100</f>
        <v>-5.2084313527233199</v>
      </c>
      <c r="T57" s="183">
        <f>(Paca!T57/Paca!T56-1)*100</f>
        <v>3.3938245240729525</v>
      </c>
      <c r="U57" s="52">
        <f>Paca!B57-Paca!B56</f>
        <v>1038.4730793240014</v>
      </c>
      <c r="V57" s="52">
        <f>Paca!C57-Paca!C56</f>
        <v>-7.5138795600000208</v>
      </c>
      <c r="W57" s="52">
        <f>Paca!D57-Paca!D56</f>
        <v>248.10467303000041</v>
      </c>
      <c r="X57" s="121">
        <f>Paca!E57-Paca!E56</f>
        <v>64.457791605000011</v>
      </c>
      <c r="Y57" s="121">
        <f>Paca!F57-Paca!F56</f>
        <v>91.978885100999833</v>
      </c>
      <c r="Z57" s="121">
        <f>Paca!G57-Paca!G56</f>
        <v>-116.090179498</v>
      </c>
      <c r="AA57" s="121">
        <f>Paca!H57-Paca!H56</f>
        <v>-81.80824450199998</v>
      </c>
      <c r="AB57" s="121">
        <f>Paca!I57-Paca!I56</f>
        <v>289.56642032400032</v>
      </c>
      <c r="AC57" s="52">
        <f>Paca!J57-Paca!J56</f>
        <v>837.65734324299956</v>
      </c>
      <c r="AD57" s="52">
        <f>Paca!K57-Paca!K56</f>
        <v>-85.761109331002444</v>
      </c>
      <c r="AE57" s="121">
        <f>Paca!L57-Paca!L56</f>
        <v>277.2335622999999</v>
      </c>
      <c r="AF57" s="121">
        <f>Paca!M57-Paca!M56</f>
        <v>-290.3849907699996</v>
      </c>
      <c r="AG57" s="121">
        <f>Paca!N57-Paca!N56</f>
        <v>51.965048685000056</v>
      </c>
      <c r="AH57" s="121">
        <f>Paca!O57-Paca!O56</f>
        <v>-49.993346642000006</v>
      </c>
      <c r="AI57" s="121">
        <f>Paca!P57-Paca!P56</f>
        <v>-72.128549057999976</v>
      </c>
      <c r="AJ57" s="121">
        <f>Paca!Q57-Paca!Q56</f>
        <v>19.28081974700001</v>
      </c>
      <c r="AK57" s="121">
        <f>Paca!R57-Paca!R56</f>
        <v>-7.3003226250002626</v>
      </c>
      <c r="AL57" s="121">
        <f>Paca!S57-Paca!S56</f>
        <v>-14.433330968000007</v>
      </c>
      <c r="AM57" s="52">
        <f>Paca!T57-Paca!T56</f>
        <v>45.986051941999904</v>
      </c>
      <c r="AN57" s="189">
        <f>(Paca!B57/Paca!B53-1)*100</f>
        <v>-0.28259077733338023</v>
      </c>
      <c r="AO57" s="189">
        <f>(Paca!C57/Paca!C53-1)*100</f>
        <v>-6.4045688075382357</v>
      </c>
      <c r="AP57" s="189">
        <f>(Paca!D57/Paca!D53-1)*100</f>
        <v>2.7082276085296009</v>
      </c>
      <c r="AQ57" s="190">
        <f>(Paca!E57/Paca!E53-1)*100</f>
        <v>-2.8887823084846942</v>
      </c>
      <c r="AR57" s="190">
        <f>(Paca!F57/Paca!F53-1)*100</f>
        <v>-4.7460981081916316</v>
      </c>
      <c r="AS57" s="190">
        <f>(Paca!G57/Paca!G53-1)*100</f>
        <v>-11.433884817857709</v>
      </c>
      <c r="AT57" s="190">
        <f>(Paca!H57/Paca!H53-1)*100</f>
        <v>25.525897445556357</v>
      </c>
      <c r="AU57" s="190">
        <f>(Paca!I57/Paca!I53-1)*100</f>
        <v>6.7106674057932691</v>
      </c>
      <c r="AV57" s="189">
        <f>(Paca!J57/Paca!J53-1)*100</f>
        <v>1.8413257880062872</v>
      </c>
      <c r="AW57" s="189">
        <f>(Paca!K57/Paca!K53-1)*100</f>
        <v>-3.8985323423511908</v>
      </c>
      <c r="AX57" s="190">
        <f>(Paca!L57/Paca!L53-1)*100</f>
        <v>-8.4746525498491376E-2</v>
      </c>
      <c r="AY57" s="190">
        <f>(Paca!M57/Paca!M53-1)*100</f>
        <v>-6.153318720135581</v>
      </c>
      <c r="AZ57" s="190">
        <f>(Paca!N57/Paca!N53-1)*100</f>
        <v>2.1099746479561698</v>
      </c>
      <c r="BA57" s="190">
        <f>(Paca!O57/Paca!O53-1)*100</f>
        <v>-14.263988389092198</v>
      </c>
      <c r="BB57" s="190">
        <f>(Paca!P57/Paca!P53-1)*100</f>
        <v>-18.261904083095558</v>
      </c>
      <c r="BC57" s="190">
        <f>(Paca!Q57/Paca!Q53-1)*100</f>
        <v>32.914176423607763</v>
      </c>
      <c r="BD57" s="190">
        <f>(Paca!R57/Paca!R53-1)*100</f>
        <v>-3.4776030197983476</v>
      </c>
      <c r="BE57" s="190">
        <f>(Paca!S57/Paca!S53-1)*100</f>
        <v>-8.3156568800323178</v>
      </c>
      <c r="BF57" s="189">
        <f>(Paca!T57/Paca!T53-1)*100</f>
        <v>-6.1191600583658357</v>
      </c>
      <c r="BG57" s="53">
        <f>Paca!B57-Paca!B53</f>
        <v>-107.72550608600432</v>
      </c>
      <c r="BH57" s="53">
        <f>Paca!C57-Paca!C53</f>
        <v>-12.529011259000015</v>
      </c>
      <c r="BI57" s="53">
        <f>Paca!D57-Paca!D53</f>
        <v>293.68067262899785</v>
      </c>
      <c r="BJ57" s="122">
        <f>Paca!E57-Paca!E53</f>
        <v>-46.847496375999981</v>
      </c>
      <c r="BK57" s="122">
        <f>Paca!F57-Paca!F53</f>
        <v>-110.74833542499982</v>
      </c>
      <c r="BL57" s="122">
        <f>Paca!G57-Paca!G53</f>
        <v>-113.37491253499991</v>
      </c>
      <c r="BM57" s="122">
        <f>Paca!H57-Paca!H53</f>
        <v>229.14602592600011</v>
      </c>
      <c r="BN57" s="122">
        <f>Paca!I57-Paca!I53</f>
        <v>335.50539103899973</v>
      </c>
      <c r="BO57" s="53">
        <f>Paca!J57-Paca!J53</f>
        <v>224.56511590899936</v>
      </c>
      <c r="BP57" s="53">
        <f>Paca!K57-Paca!K53</f>
        <v>-522.12642860500091</v>
      </c>
      <c r="BQ57" s="122">
        <f>Paca!L57-Paca!L53</f>
        <v>-3.0412921639999695</v>
      </c>
      <c r="BR57" s="122">
        <f>Paca!M57-Paca!M53</f>
        <v>-285.94814236699949</v>
      </c>
      <c r="BS57" s="122">
        <f>Paca!N57-Paca!N53</f>
        <v>12.988758520000033</v>
      </c>
      <c r="BT57" s="122">
        <f>Paca!O57-Paca!O53</f>
        <v>-56.584942903000012</v>
      </c>
      <c r="BU57" s="122">
        <f>Paca!P57-Paca!P53</f>
        <v>-117.46094235300006</v>
      </c>
      <c r="BV57" s="122">
        <f>Paca!Q57-Paca!Q53</f>
        <v>57.481968560000013</v>
      </c>
      <c r="BW57" s="122">
        <f>Paca!R57-Paca!R53</f>
        <v>-105.73695602599992</v>
      </c>
      <c r="BX57" s="122">
        <f>Paca!S57-Paca!S53</f>
        <v>-23.824879871999997</v>
      </c>
      <c r="BY57" s="53">
        <f>Paca!T57-Paca!T53</f>
        <v>-91.315854760000093</v>
      </c>
    </row>
    <row r="58" spans="1:77" s="105" customFormat="1" x14ac:dyDescent="0.25">
      <c r="A58" s="98" t="str">
        <f>Paca!A58</f>
        <v>T4 2011</v>
      </c>
      <c r="B58" s="143">
        <f>(Paca!B58/Paca!B57-1)*100</f>
        <v>0.48934967427345377</v>
      </c>
      <c r="C58" s="184">
        <f>(Paca!C58/Paca!C57-1)*100</f>
        <v>6.7528833858419679</v>
      </c>
      <c r="D58" s="184">
        <f>(Paca!D58/Paca!D57-1)*100</f>
        <v>-1.6675714069479763</v>
      </c>
      <c r="E58" s="185">
        <f>(Paca!E58/Paca!E57-1)*100</f>
        <v>5.5404872742093936</v>
      </c>
      <c r="F58" s="186">
        <f>(Paca!F58/Paca!F57-1)*100</f>
        <v>-6.3697842540190619</v>
      </c>
      <c r="G58" s="186">
        <f>(Paca!G58/Paca!G57-1)*100</f>
        <v>-2.1221551671177008</v>
      </c>
      <c r="H58" s="186">
        <f>(Paca!H58/Paca!H57-1)*100</f>
        <v>1.5523863443388963</v>
      </c>
      <c r="I58" s="187">
        <f>(Paca!I58/Paca!I57-1)*100</f>
        <v>-2.4415370244457169</v>
      </c>
      <c r="J58" s="184">
        <f>(Paca!J58/Paca!J57-1)*100</f>
        <v>2.5976798291649228</v>
      </c>
      <c r="K58" s="184">
        <f>(Paca!K58/Paca!K57-1)*100</f>
        <v>-0.62726313730244732</v>
      </c>
      <c r="L58" s="185">
        <f>(Paca!L58/Paca!L57-1)*100</f>
        <v>-3.5681387545379195</v>
      </c>
      <c r="M58" s="186">
        <f>(Paca!M58/Paca!M57-1)*100</f>
        <v>-0.67879252178129068</v>
      </c>
      <c r="N58" s="186">
        <f>(Paca!N58/Paca!N57-1)*100</f>
        <v>2.96973113943797</v>
      </c>
      <c r="O58" s="186">
        <f>(Paca!O58/Paca!O57-1)*100</f>
        <v>12.286211163129757</v>
      </c>
      <c r="P58" s="186">
        <f>(Paca!P58/Paca!P57-1)*100</f>
        <v>-10.907212848595528</v>
      </c>
      <c r="Q58" s="186">
        <f>(Paca!Q58/Paca!Q57-1)*100</f>
        <v>-19.567396647023994</v>
      </c>
      <c r="R58" s="186">
        <f>(Paca!R58/Paca!R57-1)*100</f>
        <v>4.1291740978115277</v>
      </c>
      <c r="S58" s="151">
        <f>(Paca!S58/Paca!S57-1)*100</f>
        <v>-0.78477031838513067</v>
      </c>
      <c r="T58" s="188">
        <f>(Paca!T58/Paca!T57-1)*100</f>
        <v>8.385017137410955</v>
      </c>
      <c r="U58" s="100">
        <f>Paca!B58-Paca!B57</f>
        <v>186.01623462300631</v>
      </c>
      <c r="V58" s="100">
        <f>Paca!C58-Paca!C57</f>
        <v>12.364336132000005</v>
      </c>
      <c r="W58" s="100">
        <f>Paca!D58-Paca!D57</f>
        <v>-185.7290681609993</v>
      </c>
      <c r="X58" s="120">
        <f>Paca!E58-Paca!E57</f>
        <v>87.254720580000139</v>
      </c>
      <c r="Y58" s="120">
        <f>Paca!F58-Paca!F57</f>
        <v>-141.58198393800012</v>
      </c>
      <c r="Z58" s="120">
        <f>Paca!G58-Paca!G57</f>
        <v>-18.636651447000077</v>
      </c>
      <c r="AA58" s="120">
        <f>Paca!H58-Paca!H57</f>
        <v>17.493006537999918</v>
      </c>
      <c r="AB58" s="120">
        <f>Paca!I58-Paca!I57</f>
        <v>-130.25815989399962</v>
      </c>
      <c r="AC58" s="100">
        <f>Paca!J58-Paca!J57</f>
        <v>322.64231455700065</v>
      </c>
      <c r="AD58" s="100">
        <f>Paca!K58-Paca!K57</f>
        <v>-80.733600485000352</v>
      </c>
      <c r="AE58" s="120">
        <f>Paca!L58-Paca!L57</f>
        <v>-127.94100864099983</v>
      </c>
      <c r="AF58" s="120">
        <f>Paca!M58-Paca!M57</f>
        <v>-29.602871311000854</v>
      </c>
      <c r="AG58" s="120">
        <f>Paca!N58-Paca!N57</f>
        <v>18.667050689000007</v>
      </c>
      <c r="AH58" s="120">
        <f>Paca!O58-Paca!O57</f>
        <v>41.786996538999972</v>
      </c>
      <c r="AI58" s="120">
        <f>Paca!P58-Paca!P57</f>
        <v>-57.343702194000002</v>
      </c>
      <c r="AJ58" s="120">
        <f>Paca!Q58-Paca!Q57</f>
        <v>-45.420613224000022</v>
      </c>
      <c r="AK58" s="120">
        <f>Paca!R58-Paca!R57</f>
        <v>121.1819933820002</v>
      </c>
      <c r="AL58" s="120">
        <f>Paca!S58-Paca!S57</f>
        <v>-2.0614457249999987</v>
      </c>
      <c r="AM58" s="100">
        <f>Paca!T58-Paca!T57</f>
        <v>117.47225258000003</v>
      </c>
      <c r="AN58" s="184">
        <f>(Paca!B58/Paca!B54-1)*100</f>
        <v>-1.8610517125634329</v>
      </c>
      <c r="AO58" s="184">
        <f>(Paca!C58/Paca!C54-1)*100</f>
        <v>-7.1057558366796947</v>
      </c>
      <c r="AP58" s="184">
        <f>(Paca!D58/Paca!D54-1)*100</f>
        <v>-3.3204635740296307</v>
      </c>
      <c r="AQ58" s="191">
        <f>(Paca!E58/Paca!E54-1)*100</f>
        <v>0.54106627174390631</v>
      </c>
      <c r="AR58" s="191">
        <f>(Paca!F58/Paca!F54-1)*100</f>
        <v>-5.2300596014881577</v>
      </c>
      <c r="AS58" s="191">
        <f>(Paca!G58/Paca!G54-1)*100</f>
        <v>-24.531510251686118</v>
      </c>
      <c r="AT58" s="191">
        <f>(Paca!H58/Paca!H54-1)*100</f>
        <v>-3.035892144738217</v>
      </c>
      <c r="AU58" s="191">
        <f>(Paca!I58/Paca!I54-1)*100</f>
        <v>0.87200153224087362</v>
      </c>
      <c r="AV58" s="184">
        <f>(Paca!J58/Paca!J54-1)*100</f>
        <v>4.4500128967639441</v>
      </c>
      <c r="AW58" s="184">
        <f>(Paca!K58/Paca!K54-1)*100</f>
        <v>-7.218914514414287</v>
      </c>
      <c r="AX58" s="191">
        <f>(Paca!L58/Paca!L54-1)*100</f>
        <v>-4.3860768804041106</v>
      </c>
      <c r="AY58" s="191">
        <f>(Paca!M58/Paca!M54-1)*100</f>
        <v>-8.5904558001408624</v>
      </c>
      <c r="AZ58" s="191">
        <f>(Paca!N58/Paca!N54-1)*100</f>
        <v>-1.2398909935601998</v>
      </c>
      <c r="BA58" s="191">
        <f>(Paca!O58/Paca!O54-1)*100</f>
        <v>-8.4166990745122678</v>
      </c>
      <c r="BB58" s="191">
        <f>(Paca!P58/Paca!P54-1)*100</f>
        <v>-26.022644772869352</v>
      </c>
      <c r="BC58" s="191">
        <f>(Paca!Q58/Paca!Q54-1)*100</f>
        <v>-1.4152097570348299</v>
      </c>
      <c r="BD58" s="191">
        <f>(Paca!R58/Paca!R54-1)*100</f>
        <v>-5.4392348783202094</v>
      </c>
      <c r="BE58" s="191">
        <f>(Paca!S58/Paca!S54-1)*100</f>
        <v>-14.165125537602119</v>
      </c>
      <c r="BF58" s="184">
        <f>(Paca!T58/Paca!T54-1)*100</f>
        <v>8.4991663373081607</v>
      </c>
      <c r="BG58" s="100">
        <f>Paca!B58-Paca!B54</f>
        <v>-724.38362199699623</v>
      </c>
      <c r="BH58" s="100">
        <f>Paca!C58-Paca!C54</f>
        <v>-14.951426913000006</v>
      </c>
      <c r="BI58" s="100">
        <f>Paca!D58-Paca!D54</f>
        <v>-376.14592942600211</v>
      </c>
      <c r="BJ58" s="120">
        <f>Paca!E58-Paca!E54</f>
        <v>8.9447259870000835</v>
      </c>
      <c r="BK58" s="120">
        <f>Paca!F58-Paca!F54</f>
        <v>-114.85114399400027</v>
      </c>
      <c r="BL58" s="120">
        <f>Paca!G58-Paca!G54</f>
        <v>-279.40474182000003</v>
      </c>
      <c r="BM58" s="120">
        <f>Paca!H58-Paca!H54</f>
        <v>-35.828622429000006</v>
      </c>
      <c r="BN58" s="120">
        <f>Paca!I58-Paca!I54</f>
        <v>44.993852829999923</v>
      </c>
      <c r="BO58" s="100">
        <f>Paca!J58-Paca!J54</f>
        <v>542.90771563300041</v>
      </c>
      <c r="BP58" s="100">
        <f>Paca!K58-Paca!K54</f>
        <v>-995.1401671090025</v>
      </c>
      <c r="BQ58" s="120">
        <f>Paca!L58-Paca!L54</f>
        <v>-158.61479227100017</v>
      </c>
      <c r="BR58" s="120">
        <f>Paca!M58-Paca!M54</f>
        <v>-407.06470041100056</v>
      </c>
      <c r="BS58" s="120">
        <f>Paca!N58-Paca!N54</f>
        <v>-8.1258742539999957</v>
      </c>
      <c r="BT58" s="120">
        <f>Paca!O58-Paca!O54</f>
        <v>-35.097413871000015</v>
      </c>
      <c r="BU58" s="120">
        <f>Paca!P58-Paca!P54</f>
        <v>-164.76581770899998</v>
      </c>
      <c r="BV58" s="120">
        <f>Paca!Q58-Paca!Q54</f>
        <v>-2.680173864000011</v>
      </c>
      <c r="BW58" s="120">
        <f>Paca!R58-Paca!R54</f>
        <v>-175.78190107099999</v>
      </c>
      <c r="BX58" s="120">
        <f>Paca!S58-Paca!S54</f>
        <v>-43.009493657999997</v>
      </c>
      <c r="BY58" s="100">
        <f>Paca!T58-Paca!T54</f>
        <v>118.946185818</v>
      </c>
    </row>
    <row r="59" spans="1:77" s="29" customFormat="1" x14ac:dyDescent="0.25">
      <c r="A59" s="37" t="str">
        <f>Paca!A59</f>
        <v>T1 2012</v>
      </c>
      <c r="B59" s="144">
        <f>(Paca!B59/Paca!B58-1)*100</f>
        <v>-5.5574599599887975</v>
      </c>
      <c r="C59" s="179">
        <f>(Paca!C59/Paca!C58-1)*100</f>
        <v>11.198435571916111</v>
      </c>
      <c r="D59" s="179">
        <f>(Paca!D59/Paca!D58-1)*100</f>
        <v>-1.8260724421185537</v>
      </c>
      <c r="E59" s="180">
        <f>(Paca!E59/Paca!E58-1)*100</f>
        <v>-0.84796570200942334</v>
      </c>
      <c r="F59" s="181">
        <f>(Paca!F59/Paca!F58-1)*100</f>
        <v>5.8198764609773468</v>
      </c>
      <c r="G59" s="181">
        <f>(Paca!G59/Paca!G58-1)*100</f>
        <v>-27.225756758798937</v>
      </c>
      <c r="H59" s="181">
        <f>(Paca!H59/Paca!H58-1)*100</f>
        <v>18.142119132093161</v>
      </c>
      <c r="I59" s="182">
        <f>(Paca!I59/Paca!I58-1)*100</f>
        <v>-5.3911884138063249</v>
      </c>
      <c r="J59" s="179">
        <f>(Paca!J59/Paca!J58-1)*100</f>
        <v>-7.2096376940996576</v>
      </c>
      <c r="K59" s="179">
        <f>(Paca!K59/Paca!K58-1)*100</f>
        <v>-5.81087501716312</v>
      </c>
      <c r="L59" s="180">
        <f>(Paca!L59/Paca!L58-1)*100</f>
        <v>-2.2650599608575739E-2</v>
      </c>
      <c r="M59" s="181">
        <f>(Paca!M59/Paca!M58-1)*100</f>
        <v>-9.7782761315611708</v>
      </c>
      <c r="N59" s="181">
        <f>(Paca!N59/Paca!N58-1)*100</f>
        <v>2.3615602626448018</v>
      </c>
      <c r="O59" s="181">
        <f>(Paca!O59/Paca!O58-1)*100</f>
        <v>-16.649830197554149</v>
      </c>
      <c r="P59" s="181">
        <f>(Paca!P59/Paca!P58-1)*100</f>
        <v>-6.5852196539984647</v>
      </c>
      <c r="Q59" s="181">
        <f>(Paca!Q59/Paca!Q58-1)*100</f>
        <v>6.5926289653460701</v>
      </c>
      <c r="R59" s="181">
        <f>(Paca!R59/Paca!R58-1)*100</f>
        <v>-7.7823075091757898</v>
      </c>
      <c r="S59" s="152">
        <f>(Paca!S59/Paca!S58-1)*100</f>
        <v>-5.4571464255056323</v>
      </c>
      <c r="T59" s="183">
        <f>(Paca!T59/Paca!T58-1)*100</f>
        <v>-18.627500813456443</v>
      </c>
      <c r="U59" s="52">
        <f>Paca!B59-Paca!B58</f>
        <v>-2122.8921129790106</v>
      </c>
      <c r="V59" s="52">
        <f>Paca!C59-Paca!C58</f>
        <v>21.888627116000009</v>
      </c>
      <c r="W59" s="52">
        <f>Paca!D59-Paca!D58</f>
        <v>-199.99088754200056</v>
      </c>
      <c r="X59" s="121">
        <f>Paca!E59-Paca!E58</f>
        <v>-14.094132561000151</v>
      </c>
      <c r="Y59" s="121">
        <f>Paca!F59-Paca!F58</f>
        <v>121.11921872300036</v>
      </c>
      <c r="Z59" s="121">
        <f>Paca!G59-Paca!G58</f>
        <v>-234.02114813699995</v>
      </c>
      <c r="AA59" s="121">
        <f>Paca!H59-Paca!H58</f>
        <v>207.60738221299994</v>
      </c>
      <c r="AB59" s="121">
        <f>Paca!I59-Paca!I58</f>
        <v>-280.60220778000075</v>
      </c>
      <c r="AC59" s="52">
        <f>Paca!J59-Paca!J58</f>
        <v>-918.72742925100101</v>
      </c>
      <c r="AD59" s="52">
        <f>Paca!K59-Paca!K58</f>
        <v>-743.21307418099968</v>
      </c>
      <c r="AE59" s="121">
        <f>Paca!L59-Paca!L58</f>
        <v>-0.78319208199991408</v>
      </c>
      <c r="AF59" s="121">
        <f>Paca!M59-Paca!M58</f>
        <v>-423.54647941499979</v>
      </c>
      <c r="AG59" s="121">
        <f>Paca!N59-Paca!N58</f>
        <v>15.285061313000028</v>
      </c>
      <c r="AH59" s="121">
        <f>Paca!O59-Paca!O58</f>
        <v>-63.585694396999997</v>
      </c>
      <c r="AI59" s="121">
        <f>Paca!P59-Paca!P58</f>
        <v>-30.844998335000014</v>
      </c>
      <c r="AJ59" s="121">
        <f>Paca!Q59-Paca!Q58</f>
        <v>12.308657995000004</v>
      </c>
      <c r="AK59" s="121">
        <f>Paca!R59-Paca!R58</f>
        <v>-237.82401628300022</v>
      </c>
      <c r="AL59" s="121">
        <f>Paca!S59-Paca!S58</f>
        <v>-14.222412977000005</v>
      </c>
      <c r="AM59" s="52">
        <f>Paca!T59-Paca!T58</f>
        <v>-282.84934912099993</v>
      </c>
      <c r="AN59" s="189">
        <f>(Paca!B59/Paca!B55-1)*100</f>
        <v>-6.1650802740661153</v>
      </c>
      <c r="AO59" s="189">
        <f>(Paca!C59/Paca!C55-1)*100</f>
        <v>27.094963566134346</v>
      </c>
      <c r="AP59" s="189">
        <f>(Paca!D59/Paca!D55-1)*100</f>
        <v>-3.8999223916275083</v>
      </c>
      <c r="AQ59" s="190">
        <f>(Paca!E59/Paca!E55-1)*100</f>
        <v>8.1506329971000824</v>
      </c>
      <c r="AR59" s="190">
        <f>(Paca!F59/Paca!F55-1)*100</f>
        <v>7.4286206187945902</v>
      </c>
      <c r="AS59" s="190">
        <f>(Paca!G59/Paca!G55-1)*100</f>
        <v>-44.054576553688477</v>
      </c>
      <c r="AT59" s="190">
        <f>(Paca!H59/Paca!H55-1)*100</f>
        <v>12.720837915068216</v>
      </c>
      <c r="AU59" s="190">
        <f>(Paca!I59/Paca!I55-1)*100</f>
        <v>-7.0380521872028705</v>
      </c>
      <c r="AV59" s="189">
        <f>(Paca!J59/Paca!J55-1)*100</f>
        <v>-2.5890025326974153</v>
      </c>
      <c r="AW59" s="189">
        <f>(Paca!K59/Paca!K55-1)*100</f>
        <v>-11.168238301029698</v>
      </c>
      <c r="AX59" s="190">
        <f>(Paca!L59/Paca!L55-1)*100</f>
        <v>-2.010584295673068</v>
      </c>
      <c r="AY59" s="190">
        <f>(Paca!M59/Paca!M55-1)*100</f>
        <v>-17.726018132841968</v>
      </c>
      <c r="AZ59" s="190">
        <f>(Paca!N59/Paca!N55-1)*100</f>
        <v>9.3430913074738839</v>
      </c>
      <c r="BA59" s="190">
        <f>(Paca!O59/Paca!O55-1)*100</f>
        <v>-20.549739878761841</v>
      </c>
      <c r="BB59" s="190">
        <f>(Paca!P59/Paca!P55-1)*100</f>
        <v>-29.654058516672034</v>
      </c>
      <c r="BC59" s="190">
        <f>(Paca!Q59/Paca!Q55-1)*100</f>
        <v>7.790952040793675</v>
      </c>
      <c r="BD59" s="190">
        <f>(Paca!R59/Paca!R55-1)*100</f>
        <v>-11.608923348050137</v>
      </c>
      <c r="BE59" s="190">
        <f>(Paca!S59/Paca!S55-1)*100</f>
        <v>-12.673040631875555</v>
      </c>
      <c r="BF59" s="189">
        <f>(Paca!T59/Paca!T55-1)*100</f>
        <v>-10.916280065748241</v>
      </c>
      <c r="BG59" s="53">
        <f>Paca!B59-Paca!B55</f>
        <v>-2370.2463643710071</v>
      </c>
      <c r="BH59" s="53">
        <f>Paca!C59-Paca!C55</f>
        <v>46.336163739999989</v>
      </c>
      <c r="BI59" s="53">
        <f>Paca!D59-Paca!D55</f>
        <v>-436.33554923300107</v>
      </c>
      <c r="BJ59" s="122">
        <f>Paca!E59-Paca!E55</f>
        <v>124.20067813299988</v>
      </c>
      <c r="BK59" s="122">
        <f>Paca!F59-Paca!F55</f>
        <v>152.28415750600016</v>
      </c>
      <c r="BL59" s="122">
        <f>Paca!G59-Paca!G55</f>
        <v>-492.58287535999989</v>
      </c>
      <c r="BM59" s="122">
        <f>Paca!H59-Paca!H55</f>
        <v>152.57066705299985</v>
      </c>
      <c r="BN59" s="122">
        <f>Paca!I59-Paca!I55</f>
        <v>-372.80817656500039</v>
      </c>
      <c r="BO59" s="53">
        <f>Paca!J59-Paca!J55</f>
        <v>-314.26831525400121</v>
      </c>
      <c r="BP59" s="53">
        <f>Paca!K59-Paca!K55</f>
        <v>-1514.5686589959987</v>
      </c>
      <c r="BQ59" s="122">
        <f>Paca!L59-Paca!L55</f>
        <v>-70.930549034999785</v>
      </c>
      <c r="BR59" s="122">
        <f>Paca!M59-Paca!M55</f>
        <v>-841.97378989199979</v>
      </c>
      <c r="BS59" s="122">
        <f>Paca!N59-Paca!N55</f>
        <v>56.611452118000102</v>
      </c>
      <c r="BT59" s="122">
        <f>Paca!O59-Paca!O55</f>
        <v>-82.331704014000024</v>
      </c>
      <c r="BU59" s="122">
        <f>Paca!P59-Paca!P55</f>
        <v>-184.44852056600007</v>
      </c>
      <c r="BV59" s="122">
        <f>Paca!Q59-Paca!Q55</f>
        <v>14.384258104999986</v>
      </c>
      <c r="BW59" s="122">
        <f>Paca!R59-Paca!R55</f>
        <v>-370.12216361099991</v>
      </c>
      <c r="BX59" s="122">
        <f>Paca!S59-Paca!S55</f>
        <v>-35.757642101000016</v>
      </c>
      <c r="BY59" s="53">
        <f>Paca!T59-Paca!T55</f>
        <v>-151.41000462800002</v>
      </c>
    </row>
    <row r="60" spans="1:77" s="29" customFormat="1" x14ac:dyDescent="0.25">
      <c r="A60" s="37" t="str">
        <f>Paca!A60</f>
        <v>T2 2012</v>
      </c>
      <c r="B60" s="144">
        <f>(Paca!B60/Paca!B59-1)*100</f>
        <v>-1.546193754300651</v>
      </c>
      <c r="C60" s="179">
        <f>(Paca!C60/Paca!C59-1)*100</f>
        <v>-17.980457397301642</v>
      </c>
      <c r="D60" s="179">
        <f>(Paca!D60/Paca!D59-1)*100</f>
        <v>-0.92462690482500998</v>
      </c>
      <c r="E60" s="180">
        <f>(Paca!E60/Paca!E59-1)*100</f>
        <v>-2.8729245673362769</v>
      </c>
      <c r="F60" s="181">
        <f>(Paca!F60/Paca!F59-1)*100</f>
        <v>-0.47468077925083563</v>
      </c>
      <c r="G60" s="181">
        <f>(Paca!G60/Paca!G59-1)*100</f>
        <v>17.252694911561029</v>
      </c>
      <c r="H60" s="181">
        <f>(Paca!H60/Paca!H59-1)*100</f>
        <v>-1.7200518334215875</v>
      </c>
      <c r="I60" s="182">
        <f>(Paca!I60/Paca!I59-1)*100</f>
        <v>-2.564534112765382</v>
      </c>
      <c r="J60" s="179">
        <f>(Paca!J60/Paca!J59-1)*100</f>
        <v>-3.2733198005902242</v>
      </c>
      <c r="K60" s="179">
        <f>(Paca!K60/Paca!K59-1)*100</f>
        <v>-1.0131100417574479</v>
      </c>
      <c r="L60" s="180">
        <f>(Paca!L60/Paca!L59-1)*100</f>
        <v>-6.433458195836927</v>
      </c>
      <c r="M60" s="181">
        <f>(Paca!M60/Paca!M59-1)*100</f>
        <v>2.9831965624042667</v>
      </c>
      <c r="N60" s="181">
        <f>(Paca!N60/Paca!N59-1)*100</f>
        <v>-5.4361313036205399</v>
      </c>
      <c r="O60" s="181">
        <f>(Paca!O60/Paca!O59-1)*100</f>
        <v>2.1898537177673427</v>
      </c>
      <c r="P60" s="181">
        <f>(Paca!P60/Paca!P59-1)*100</f>
        <v>-0.14736188261676997</v>
      </c>
      <c r="Q60" s="181">
        <f>(Paca!Q60/Paca!Q59-1)*100</f>
        <v>5.7955142044808561</v>
      </c>
      <c r="R60" s="181">
        <f>(Paca!R60/Paca!R59-1)*100</f>
        <v>2.707307232074907E-2</v>
      </c>
      <c r="S60" s="152">
        <f>(Paca!S60/Paca!S59-1)*100</f>
        <v>0.47228506632874812</v>
      </c>
      <c r="T60" s="183">
        <f>(Paca!T60/Paca!T59-1)*100</f>
        <v>7.2665526088471655</v>
      </c>
      <c r="U60" s="52">
        <f>Paca!B60-Paca!B59</f>
        <v>-557.80596573699586</v>
      </c>
      <c r="V60" s="52">
        <f>Paca!C60-Paca!C59</f>
        <v>-39.08054214500001</v>
      </c>
      <c r="W60" s="52">
        <f>Paca!D60-Paca!D59</f>
        <v>-99.415682308999749</v>
      </c>
      <c r="X60" s="121">
        <f>Paca!E60-Paca!E59</f>
        <v>-47.346286038000017</v>
      </c>
      <c r="Y60" s="121">
        <f>Paca!F60-Paca!F59</f>
        <v>-10.453655688000254</v>
      </c>
      <c r="Z60" s="121">
        <f>Paca!G60-Paca!G59</f>
        <v>107.92195057899994</v>
      </c>
      <c r="AA60" s="121">
        <f>Paca!H60-Paca!H59</f>
        <v>-23.254182095000033</v>
      </c>
      <c r="AB60" s="121">
        <f>Paca!I60-Paca!I59</f>
        <v>-126.28350906699961</v>
      </c>
      <c r="AC60" s="52">
        <f>Paca!J60-Paca!J59</f>
        <v>-387.04775264300042</v>
      </c>
      <c r="AD60" s="52">
        <f>Paca!K60-Paca!K59</f>
        <v>-122.04758455499905</v>
      </c>
      <c r="AE60" s="121">
        <f>Paca!L60-Paca!L59</f>
        <v>-222.39995078300035</v>
      </c>
      <c r="AF60" s="121">
        <f>Paca!M60-Paca!M59</f>
        <v>116.58207200100014</v>
      </c>
      <c r="AG60" s="121">
        <f>Paca!N60-Paca!N59</f>
        <v>-36.015959381000016</v>
      </c>
      <c r="AH60" s="121">
        <f>Paca!O60-Paca!O59</f>
        <v>6.9706167180000307</v>
      </c>
      <c r="AI60" s="121">
        <f>Paca!P60-Paca!P59</f>
        <v>-0.64478547199996683</v>
      </c>
      <c r="AJ60" s="121">
        <f>Paca!Q60-Paca!Q59</f>
        <v>11.533768193000014</v>
      </c>
      <c r="AK60" s="121">
        <f>Paca!R60-Paca!R59</f>
        <v>0.76295533800021076</v>
      </c>
      <c r="AL60" s="121">
        <f>Paca!S60-Paca!S59</f>
        <v>1.1636988310000049</v>
      </c>
      <c r="AM60" s="52">
        <f>Paca!T60-Paca!T59</f>
        <v>89.785595914999931</v>
      </c>
      <c r="AN60" s="189">
        <f>(Paca!B60/Paca!B56-1)*100</f>
        <v>-3.9384164042688297</v>
      </c>
      <c r="AO60" s="189">
        <f>(Paca!C60/Paca!C56-1)*100</f>
        <v>-6.4746826766062693</v>
      </c>
      <c r="AP60" s="189">
        <f>(Paca!D60/Paca!D56-1)*100</f>
        <v>-2.1766741572713855</v>
      </c>
      <c r="AQ60" s="190">
        <f>(Paca!E60/Paca!E56-1)*100</f>
        <v>5.9767064643716283</v>
      </c>
      <c r="AR60" s="190">
        <f>(Paca!F60/Paca!F56-1)*100</f>
        <v>2.8657954647623773</v>
      </c>
      <c r="AS60" s="190">
        <f>(Paca!G60/Paca!G56-1)*100</f>
        <v>-26.23252831797376</v>
      </c>
      <c r="AT60" s="190">
        <f>(Paca!H60/Paca!H56-1)*100</f>
        <v>9.931536896427783</v>
      </c>
      <c r="AU60" s="190">
        <f>(Paca!I60/Paca!I56-1)*100</f>
        <v>-4.9068749429536096</v>
      </c>
      <c r="AV60" s="189">
        <f>(Paca!J60/Paca!J56-1)*100</f>
        <v>-1.2559674797852582</v>
      </c>
      <c r="AW60" s="189">
        <f>(Paca!K60/Paca!K56-1)*100</f>
        <v>-7.9632063479111892</v>
      </c>
      <c r="AX60" s="190">
        <f>(Paca!L60/Paca!L56-1)*100</f>
        <v>-2.2334118056410612</v>
      </c>
      <c r="AY60" s="190">
        <f>(Paca!M60/Paca!M56-1)*100</f>
        <v>-13.478518475904123</v>
      </c>
      <c r="AZ60" s="190">
        <f>(Paca!N60/Paca!N56-1)*100</f>
        <v>8.6542067265844338</v>
      </c>
      <c r="BA60" s="190">
        <f>(Paca!O60/Paca!O56-1)*100</f>
        <v>-16.616349587237455</v>
      </c>
      <c r="BB60" s="190">
        <f>(Paca!P60/Paca!P56-1)*100</f>
        <v>-26.922596237378116</v>
      </c>
      <c r="BC60" s="190">
        <f>(Paca!Q60/Paca!Q56-1)*100</f>
        <v>-1.079371145117225</v>
      </c>
      <c r="BD60" s="190">
        <f>(Paca!R60/Paca!R56-1)*100</f>
        <v>-4.1868188978439917</v>
      </c>
      <c r="BE60" s="190">
        <f>(Paca!S60/Paca!S56-1)*100</f>
        <v>-10.664712713201119</v>
      </c>
      <c r="BF60" s="189">
        <f>(Paca!T60/Paca!T56-1)*100</f>
        <v>-2.1849168073107994</v>
      </c>
      <c r="BG60" s="53">
        <f>Paca!B60-Paca!B56</f>
        <v>-1456.2087647689987</v>
      </c>
      <c r="BH60" s="53">
        <f>Paca!C60-Paca!C56</f>
        <v>-12.341458457000016</v>
      </c>
      <c r="BI60" s="53">
        <f>Paca!D60-Paca!D56</f>
        <v>-237.0309649819992</v>
      </c>
      <c r="BJ60" s="122">
        <f>Paca!E60-Paca!E56</f>
        <v>90.272093585999983</v>
      </c>
      <c r="BK60" s="122">
        <f>Paca!F60-Paca!F56</f>
        <v>61.062464197999816</v>
      </c>
      <c r="BL60" s="122">
        <f>Paca!G60-Paca!G56</f>
        <v>-260.82602850300009</v>
      </c>
      <c r="BM60" s="122">
        <f>Paca!H60-Paca!H56</f>
        <v>120.03796215399984</v>
      </c>
      <c r="BN60" s="122">
        <f>Paca!I60-Paca!I56</f>
        <v>-247.57745641699967</v>
      </c>
      <c r="BO60" s="53">
        <f>Paca!J60-Paca!J56</f>
        <v>-145.47552409400123</v>
      </c>
      <c r="BP60" s="53">
        <f>Paca!K60-Paca!K56</f>
        <v>-1031.7553685520015</v>
      </c>
      <c r="BQ60" s="122">
        <f>Paca!L60-Paca!L56</f>
        <v>-73.890589206000186</v>
      </c>
      <c r="BR60" s="122">
        <f>Paca!M60-Paca!M56</f>
        <v>-626.95226949500011</v>
      </c>
      <c r="BS60" s="122">
        <f>Paca!N60-Paca!N56</f>
        <v>49.901201306000075</v>
      </c>
      <c r="BT60" s="122">
        <f>Paca!O60-Paca!O56</f>
        <v>-64.821427782000001</v>
      </c>
      <c r="BU60" s="122">
        <f>Paca!P60-Paca!P56</f>
        <v>-160.96203505899996</v>
      </c>
      <c r="BV60" s="122">
        <f>Paca!Q60-Paca!Q56</f>
        <v>-2.2973672889999932</v>
      </c>
      <c r="BW60" s="122">
        <f>Paca!R60-Paca!R56</f>
        <v>-123.17939018800007</v>
      </c>
      <c r="BX60" s="122">
        <f>Paca!S60-Paca!S56</f>
        <v>-29.553490839000006</v>
      </c>
      <c r="BY60" s="53">
        <f>Paca!T60-Paca!T56</f>
        <v>-29.605448684000066</v>
      </c>
    </row>
    <row r="61" spans="1:77" s="29" customFormat="1" x14ac:dyDescent="0.25">
      <c r="A61" s="37" t="str">
        <f>Paca!A61</f>
        <v>T3 2012</v>
      </c>
      <c r="B61" s="144">
        <f>(Paca!B61/Paca!B60-1)*100</f>
        <v>-3.4595955361793607E-2</v>
      </c>
      <c r="C61" s="179">
        <f>(Paca!C61/Paca!C60-1)*100</f>
        <v>29.35561601480947</v>
      </c>
      <c r="D61" s="179">
        <f>(Paca!D61/Paca!D60-1)*100</f>
        <v>-1.5722654176847706</v>
      </c>
      <c r="E61" s="180">
        <f>(Paca!E61/Paca!E60-1)*100</f>
        <v>-6.5833783393913547</v>
      </c>
      <c r="F61" s="181">
        <f>(Paca!F61/Paca!F60-1)*100</f>
        <v>-1.6842765224057143</v>
      </c>
      <c r="G61" s="181">
        <f>(Paca!G61/Paca!G60-1)*100</f>
        <v>-2.0727416690927036</v>
      </c>
      <c r="H61" s="181">
        <f>(Paca!H61/Paca!H60-1)*100</f>
        <v>2.2103318789363557</v>
      </c>
      <c r="I61" s="182">
        <f>(Paca!I61/Paca!I60-1)*100</f>
        <v>-0.82031473828718671</v>
      </c>
      <c r="J61" s="179">
        <f>(Paca!J61/Paca!J60-1)*100</f>
        <v>-0.28511088429955533</v>
      </c>
      <c r="K61" s="179">
        <f>(Paca!K61/Paca!K60-1)*100</f>
        <v>2.8867166118350385</v>
      </c>
      <c r="L61" s="180">
        <f>(Paca!L61/Paca!L60-1)*100</f>
        <v>7.7168330088688064</v>
      </c>
      <c r="M61" s="181">
        <f>(Paca!M61/Paca!M60-1)*100</f>
        <v>-4.1801519748219107E-2</v>
      </c>
      <c r="N61" s="181">
        <f>(Paca!N61/Paca!N60-1)*100</f>
        <v>-9.3794683255851723</v>
      </c>
      <c r="O61" s="181">
        <f>(Paca!O61/Paca!O60-1)*100</f>
        <v>4.4518171965694631</v>
      </c>
      <c r="P61" s="181">
        <f>(Paca!P61/Paca!P60-1)*100</f>
        <v>-15.37067057090804</v>
      </c>
      <c r="Q61" s="181">
        <f>(Paca!Q61/Paca!Q60-1)*100</f>
        <v>-1.426083310326276</v>
      </c>
      <c r="R61" s="181">
        <f>(Paca!R61/Paca!R60-1)*100</f>
        <v>6.5450557846496782</v>
      </c>
      <c r="S61" s="152">
        <f>(Paca!S61/Paca!S60-1)*100</f>
        <v>10.605917591926573</v>
      </c>
      <c r="T61" s="183">
        <f>(Paca!T61/Paca!T60-1)*100</f>
        <v>-15.750804980971211</v>
      </c>
      <c r="U61" s="52">
        <f>Paca!B61-Paca!B60</f>
        <v>-12.287883320997935</v>
      </c>
      <c r="V61" s="52">
        <f>Paca!C61-Paca!C60</f>
        <v>52.332126893999998</v>
      </c>
      <c r="W61" s="52">
        <f>Paca!D61-Paca!D60</f>
        <v>-167.48655498299922</v>
      </c>
      <c r="X61" s="121">
        <f>Paca!E61-Paca!E60</f>
        <v>-105.37821083499989</v>
      </c>
      <c r="Y61" s="121">
        <f>Paca!F61-Paca!F60</f>
        <v>-36.91590495499986</v>
      </c>
      <c r="Z61" s="121">
        <f>Paca!G61-Paca!G60</f>
        <v>-15.202704537999921</v>
      </c>
      <c r="AA61" s="121">
        <f>Paca!H61-Paca!H60</f>
        <v>29.368511848000026</v>
      </c>
      <c r="AB61" s="121">
        <f>Paca!I61-Paca!I60</f>
        <v>-39.358246503000373</v>
      </c>
      <c r="AC61" s="52">
        <f>Paca!J61-Paca!J60</f>
        <v>-32.608903235999605</v>
      </c>
      <c r="AD61" s="52">
        <f>Paca!K61-Paca!K60</f>
        <v>344.234504267999</v>
      </c>
      <c r="AE61" s="121">
        <f>Paca!L61-Paca!L60</f>
        <v>249.60304786900042</v>
      </c>
      <c r="AF61" s="121">
        <f>Paca!M61-Paca!M60</f>
        <v>-1.6823189589999856</v>
      </c>
      <c r="AG61" s="121">
        <f>Paca!N61-Paca!N60</f>
        <v>-58.763614659000041</v>
      </c>
      <c r="AH61" s="121">
        <f>Paca!O61-Paca!O60</f>
        <v>14.481088204000002</v>
      </c>
      <c r="AI61" s="121">
        <f>Paca!P61-Paca!P60</f>
        <v>-67.15563199799999</v>
      </c>
      <c r="AJ61" s="121">
        <f>Paca!Q61-Paca!Q60</f>
        <v>-3.0025579290000053</v>
      </c>
      <c r="AK61" s="121">
        <f>Paca!R61-Paca!R60</f>
        <v>184.49834973199995</v>
      </c>
      <c r="AL61" s="121">
        <f>Paca!S61-Paca!S60</f>
        <v>26.256142007999983</v>
      </c>
      <c r="AM61" s="52">
        <f>Paca!T61-Paca!T60</f>
        <v>-208.75905626400004</v>
      </c>
      <c r="AN61" s="189">
        <f>(Paca!B61/Paca!B57-1)*100</f>
        <v>-6.5950416747749259</v>
      </c>
      <c r="AO61" s="189">
        <f>(Paca!C61/Paca!C57-1)*100</f>
        <v>25.944997733492038</v>
      </c>
      <c r="AP61" s="189">
        <f>(Paca!D61/Paca!D57-1)*100</f>
        <v>-5.859578790514119</v>
      </c>
      <c r="AQ61" s="190">
        <f>(Paca!E61/Paca!E57-1)*100</f>
        <v>-5.0521372547147276</v>
      </c>
      <c r="AR61" s="190">
        <f>(Paca!F61/Paca!F57-1)*100</f>
        <v>-3.0517815130559844</v>
      </c>
      <c r="AS61" s="190">
        <f>(Paca!G61/Paca!G57-1)*100</f>
        <v>-18.212200232850474</v>
      </c>
      <c r="AT61" s="190">
        <f>(Paca!H61/Paca!H57-1)*100</f>
        <v>20.518746782382035</v>
      </c>
      <c r="AU61" s="190">
        <f>(Paca!I61/Paca!I57-1)*100</f>
        <v>-10.805858763222332</v>
      </c>
      <c r="AV61" s="189">
        <f>(Paca!J61/Paca!J57-1)*100</f>
        <v>-8.1780094860793522</v>
      </c>
      <c r="AW61" s="189">
        <f>(Paca!K61/Paca!K57-1)*100</f>
        <v>-4.6753979697003345</v>
      </c>
      <c r="AX61" s="190">
        <f>(Paca!L61/Paca!L57-1)*100</f>
        <v>-2.8313156832074249</v>
      </c>
      <c r="AY61" s="190">
        <f>(Paca!M61/Paca!M57-1)*100</f>
        <v>-7.7560482221907918</v>
      </c>
      <c r="AZ61" s="190">
        <f>(Paca!N61/Paca!N57-1)*100</f>
        <v>-9.6770084978488935</v>
      </c>
      <c r="BA61" s="190">
        <f>(Paca!O61/Paca!O57-1)*100</f>
        <v>-0.10202285009479617</v>
      </c>
      <c r="BB61" s="190">
        <f>(Paca!P61/Paca!P57-1)*100</f>
        <v>-29.670329033234253</v>
      </c>
      <c r="BC61" s="190">
        <f>(Paca!Q61/Paca!Q57-1)*100</f>
        <v>-10.589491256699834</v>
      </c>
      <c r="BD61" s="190">
        <f>(Paca!R61/Paca!R57-1)*100</f>
        <v>2.3381440974442835</v>
      </c>
      <c r="BE61" s="190">
        <f>(Paca!S61/Paca!S57-1)*100</f>
        <v>4.2393491815966522</v>
      </c>
      <c r="BF61" s="189">
        <f>(Paca!T61/Paca!T57-1)*100</f>
        <v>-20.296574213823561</v>
      </c>
      <c r="BG61" s="53">
        <f>Paca!B61-Paca!B57</f>
        <v>-2506.969727413998</v>
      </c>
      <c r="BH61" s="53">
        <f>Paca!C61-Paca!C57</f>
        <v>47.504547997000003</v>
      </c>
      <c r="BI61" s="53">
        <f>Paca!D61-Paca!D57</f>
        <v>-652.62219299499884</v>
      </c>
      <c r="BJ61" s="122">
        <f>Paca!E61-Paca!E57</f>
        <v>-79.563908853999919</v>
      </c>
      <c r="BK61" s="122">
        <f>Paca!F61-Paca!F57</f>
        <v>-67.832325857999876</v>
      </c>
      <c r="BL61" s="122">
        <f>Paca!G61-Paca!G57</f>
        <v>-159.93855354300001</v>
      </c>
      <c r="BM61" s="122">
        <f>Paca!H61-Paca!H57</f>
        <v>231.21471850399985</v>
      </c>
      <c r="BN61" s="122">
        <f>Paca!I61-Paca!I57</f>
        <v>-576.50212324400036</v>
      </c>
      <c r="BO61" s="53">
        <f>Paca!J61-Paca!J57</f>
        <v>-1015.7417705730004</v>
      </c>
      <c r="BP61" s="53">
        <f>Paca!K61-Paca!K57</f>
        <v>-601.75975495300008</v>
      </c>
      <c r="BQ61" s="122">
        <f>Paca!L61-Paca!L57</f>
        <v>-101.52110363699967</v>
      </c>
      <c r="BR61" s="122">
        <f>Paca!M61-Paca!M57</f>
        <v>-338.24959768400049</v>
      </c>
      <c r="BS61" s="122">
        <f>Paca!N61-Paca!N57</f>
        <v>-60.827462038000021</v>
      </c>
      <c r="BT61" s="122">
        <f>Paca!O61-Paca!O57</f>
        <v>-0.34699293599999237</v>
      </c>
      <c r="BU61" s="122">
        <f>Paca!P61-Paca!P57</f>
        <v>-155.98911799899997</v>
      </c>
      <c r="BV61" s="122">
        <f>Paca!Q61-Paca!Q57</f>
        <v>-24.580744965000008</v>
      </c>
      <c r="BW61" s="122">
        <f>Paca!R61-Paca!R57</f>
        <v>68.619282169000144</v>
      </c>
      <c r="BX61" s="122">
        <f>Paca!S61-Paca!S57</f>
        <v>11.135982136999985</v>
      </c>
      <c r="BY61" s="53">
        <f>Paca!T61-Paca!T57</f>
        <v>-284.35055689000001</v>
      </c>
    </row>
    <row r="62" spans="1:77" s="105" customFormat="1" x14ac:dyDescent="0.25">
      <c r="A62" s="98" t="str">
        <f>Paca!A62</f>
        <v>T4 2012</v>
      </c>
      <c r="B62" s="143">
        <f>(Paca!B62/Paca!B61-1)*100</f>
        <v>-3.3061086575191467</v>
      </c>
      <c r="C62" s="184">
        <f>(Paca!C62/Paca!C61-1)*100</f>
        <v>-27.84545573119771</v>
      </c>
      <c r="D62" s="184">
        <f>(Paca!D62/Paca!D61-1)*100</f>
        <v>-1.681310470992059</v>
      </c>
      <c r="E62" s="185">
        <f>(Paca!E62/Paca!E61-1)*100</f>
        <v>-3.2837609749880037</v>
      </c>
      <c r="F62" s="186">
        <f>(Paca!F62/Paca!F61-1)*100</f>
        <v>4.0404076769527286</v>
      </c>
      <c r="G62" s="186">
        <f>(Paca!G62/Paca!G61-1)*100</f>
        <v>-3.0372014678242465</v>
      </c>
      <c r="H62" s="186">
        <f>(Paca!H62/Paca!H61-1)*100</f>
        <v>0.80216054483961408</v>
      </c>
      <c r="I62" s="187">
        <f>(Paca!I62/Paca!I61-1)*100</f>
        <v>-4.2729020314535067</v>
      </c>
      <c r="J62" s="184">
        <f>(Paca!J62/Paca!J61-1)*100</f>
        <v>-7.0048960743262612</v>
      </c>
      <c r="K62" s="184">
        <f>(Paca!K62/Paca!K61-1)*100</f>
        <v>-0.97757259811908082</v>
      </c>
      <c r="L62" s="185">
        <f>(Paca!L62/Paca!L61-1)*100</f>
        <v>3.1663892755338541</v>
      </c>
      <c r="M62" s="186">
        <f>(Paca!M62/Paca!M61-1)*100</f>
        <v>4.3381924937875072</v>
      </c>
      <c r="N62" s="186">
        <f>(Paca!N62/Paca!N61-1)*100</f>
        <v>7.6475365422153718</v>
      </c>
      <c r="O62" s="186">
        <f>(Paca!O62/Paca!O61-1)*100</f>
        <v>-19.161416717058266</v>
      </c>
      <c r="P62" s="186">
        <f>(Paca!P62/Paca!P61-1)*100</f>
        <v>1.6705062229918965</v>
      </c>
      <c r="Q62" s="186">
        <f>(Paca!Q62/Paca!Q61-1)*100</f>
        <v>-4.0036476777281731</v>
      </c>
      <c r="R62" s="186">
        <f>(Paca!R62/Paca!R61-1)*100</f>
        <v>-11.417090735066459</v>
      </c>
      <c r="S62" s="151">
        <f>(Paca!S62/Paca!S61-1)*100</f>
        <v>-13.900115054069929</v>
      </c>
      <c r="T62" s="188">
        <f>(Paca!T62/Paca!T61-1)*100</f>
        <v>-1.3025157302975487</v>
      </c>
      <c r="U62" s="100">
        <f>Paca!B62-Paca!B61</f>
        <v>-1173.8662040630006</v>
      </c>
      <c r="V62" s="100">
        <f>Paca!C62-Paca!C61</f>
        <v>-64.21209005999998</v>
      </c>
      <c r="W62" s="100">
        <f>Paca!D62-Paca!D61</f>
        <v>-176.28667836299974</v>
      </c>
      <c r="X62" s="120">
        <f>Paca!E62-Paca!E61</f>
        <v>-49.101832561000037</v>
      </c>
      <c r="Y62" s="120">
        <f>Paca!F62-Paca!F61</f>
        <v>87.065939608999997</v>
      </c>
      <c r="Z62" s="120">
        <f>Paca!G62-Paca!G61</f>
        <v>-21.814882278000027</v>
      </c>
      <c r="AA62" s="120">
        <f>Paca!H62-Paca!H61</f>
        <v>10.893828867000138</v>
      </c>
      <c r="AB62" s="120">
        <f>Paca!I62-Paca!I61</f>
        <v>-203.32973199999924</v>
      </c>
      <c r="AC62" s="100">
        <f>Paca!J62-Paca!J61</f>
        <v>-798.88469674999942</v>
      </c>
      <c r="AD62" s="100">
        <f>Paca!K62-Paca!K61</f>
        <v>-119.93848967799931</v>
      </c>
      <c r="AE62" s="120">
        <f>Paca!L62-Paca!L61</f>
        <v>110.32112044899986</v>
      </c>
      <c r="AF62" s="120">
        <f>Paca!M62-Paca!M61</f>
        <v>174.51931785500028</v>
      </c>
      <c r="AG62" s="120">
        <f>Paca!N62-Paca!N61</f>
        <v>43.418863129999977</v>
      </c>
      <c r="AH62" s="120">
        <f>Paca!O62-Paca!O61</f>
        <v>-65.103972937000037</v>
      </c>
      <c r="AI62" s="120">
        <f>Paca!P62-Paca!P61</f>
        <v>6.1767300809999597</v>
      </c>
      <c r="AJ62" s="120">
        <f>Paca!Q62-Paca!Q61</f>
        <v>-8.3092985480000152</v>
      </c>
      <c r="AK62" s="120">
        <f>Paca!R62-Paca!R61</f>
        <v>-342.9003173860001</v>
      </c>
      <c r="AL62" s="120">
        <f>Paca!S62-Paca!S61</f>
        <v>-38.060932321999985</v>
      </c>
      <c r="AM62" s="100">
        <f>Paca!T62-Paca!T61</f>
        <v>-14.544249211999841</v>
      </c>
      <c r="AN62" s="184">
        <f>(Paca!B62/Paca!B58-1)*100</f>
        <v>-10.122924265868816</v>
      </c>
      <c r="AO62" s="184">
        <f>(Paca!C62/Paca!C58-1)*100</f>
        <v>-14.873457033005266</v>
      </c>
      <c r="AP62" s="184">
        <f>(Paca!D62/Paca!D58-1)*100</f>
        <v>-5.8727321448514447</v>
      </c>
      <c r="AQ62" s="191">
        <f>(Paca!E62/Paca!E58-1)*100</f>
        <v>-12.990735353265103</v>
      </c>
      <c r="AR62" s="191">
        <f>(Paca!F62/Paca!F58-1)*100</f>
        <v>7.7273195898718505</v>
      </c>
      <c r="AS62" s="191">
        <f>(Paca!G62/Paca!G58-1)*100</f>
        <v>-18.976822949540249</v>
      </c>
      <c r="AT62" s="191">
        <f>(Paca!H62/Paca!H58-1)*100</f>
        <v>19.628405585939014</v>
      </c>
      <c r="AU62" s="191">
        <f>(Paca!I62/Paca!I58-1)*100</f>
        <v>-12.480208933458981</v>
      </c>
      <c r="AV62" s="184">
        <f>(Paca!J62/Paca!J58-1)*100</f>
        <v>-16.772040413364774</v>
      </c>
      <c r="AW62" s="184">
        <f>(Paca!K62/Paca!K58-1)*100</f>
        <v>-5.0114369175450868</v>
      </c>
      <c r="AX62" s="191">
        <f>(Paca!L62/Paca!L58-1)*100</f>
        <v>3.9546699829919874</v>
      </c>
      <c r="AY62" s="191">
        <f>(Paca!M62/Paca!M58-1)*100</f>
        <v>-3.096554690080755</v>
      </c>
      <c r="AZ62" s="191">
        <f>(Paca!N62/Paca!N58-1)*100</f>
        <v>-5.57373103010812</v>
      </c>
      <c r="BA62" s="191">
        <f>(Paca!O62/Paca!O58-1)*100</f>
        <v>-28.080118992547089</v>
      </c>
      <c r="BB62" s="191">
        <f>(Paca!P62/Paca!P58-1)*100</f>
        <v>-19.741502333561133</v>
      </c>
      <c r="BC62" s="191">
        <f>(Paca!Q62/Paca!Q58-1)*100</f>
        <v>6.7114868950444606</v>
      </c>
      <c r="BD62" s="191">
        <f>(Paca!R62/Paca!R58-1)*100</f>
        <v>-12.940723755186989</v>
      </c>
      <c r="BE62" s="191">
        <f>(Paca!S62/Paca!S58-1)*100</f>
        <v>-9.5401381403321217</v>
      </c>
      <c r="BF62" s="184">
        <f>(Paca!T62/Paca!T58-1)*100</f>
        <v>-27.420525266888763</v>
      </c>
      <c r="BG62" s="100">
        <f>Paca!B62-Paca!B58</f>
        <v>-3866.852166100005</v>
      </c>
      <c r="BH62" s="100">
        <f>Paca!C62-Paca!C58</f>
        <v>-29.071878194999982</v>
      </c>
      <c r="BI62" s="100">
        <f>Paca!D62-Paca!D58</f>
        <v>-643.17980319699927</v>
      </c>
      <c r="BJ62" s="120">
        <f>Paca!E62-Paca!E58</f>
        <v>-215.9204619950001</v>
      </c>
      <c r="BK62" s="120">
        <f>Paca!F62-Paca!F58</f>
        <v>160.81559768900024</v>
      </c>
      <c r="BL62" s="120">
        <f>Paca!G62-Paca!G58</f>
        <v>-163.11678437399996</v>
      </c>
      <c r="BM62" s="120">
        <f>Paca!H62-Paca!H58</f>
        <v>224.61554083300007</v>
      </c>
      <c r="BN62" s="120">
        <f>Paca!I62-Paca!I58</f>
        <v>-649.57369534999998</v>
      </c>
      <c r="BO62" s="100">
        <f>Paca!J62-Paca!J58</f>
        <v>-2137.2687818800005</v>
      </c>
      <c r="BP62" s="100">
        <f>Paca!K62-Paca!K58</f>
        <v>-640.96464414599905</v>
      </c>
      <c r="BQ62" s="120">
        <f>Paca!L62-Paca!L58</f>
        <v>136.74102545300002</v>
      </c>
      <c r="BR62" s="120">
        <f>Paca!M62-Paca!M58</f>
        <v>-134.12740851799936</v>
      </c>
      <c r="BS62" s="120">
        <f>Paca!N62-Paca!N58</f>
        <v>-36.075649597000051</v>
      </c>
      <c r="BT62" s="120">
        <f>Paca!O62-Paca!O58</f>
        <v>-107.237962412</v>
      </c>
      <c r="BU62" s="120">
        <f>Paca!P62-Paca!P58</f>
        <v>-92.468685724000011</v>
      </c>
      <c r="BV62" s="120">
        <f>Paca!Q62-Paca!Q58</f>
        <v>12.530569710999998</v>
      </c>
      <c r="BW62" s="120">
        <f>Paca!R62-Paca!R58</f>
        <v>-395.46302859900015</v>
      </c>
      <c r="BX62" s="120">
        <f>Paca!S62-Paca!S58</f>
        <v>-24.863504460000001</v>
      </c>
      <c r="BY62" s="100">
        <f>Paca!T62-Paca!T58</f>
        <v>-416.36705868199988</v>
      </c>
    </row>
    <row r="63" spans="1:77" s="29" customFormat="1" x14ac:dyDescent="0.25">
      <c r="A63" s="37" t="str">
        <f>Paca!A63</f>
        <v>T1 2013</v>
      </c>
      <c r="B63" s="144">
        <f>(Paca!B63/Paca!B62-1)*100</f>
        <v>1.7263070673680492</v>
      </c>
      <c r="C63" s="179">
        <f>(Paca!C63/Paca!C62-1)*100</f>
        <v>9.3398547878365878</v>
      </c>
      <c r="D63" s="179">
        <f>(Paca!D63/Paca!D62-1)*100</f>
        <v>0.61590698561782009</v>
      </c>
      <c r="E63" s="180">
        <f>(Paca!E63/Paca!E62-1)*100</f>
        <v>0.52426077519334147</v>
      </c>
      <c r="F63" s="181">
        <f>(Paca!F63/Paca!F62-1)*100</f>
        <v>-5.9814848614796023</v>
      </c>
      <c r="G63" s="181">
        <f>(Paca!G63/Paca!G62-1)*100</f>
        <v>11.561075289134436</v>
      </c>
      <c r="H63" s="181">
        <f>(Paca!H63/Paca!H62-1)*100</f>
        <v>7.4349124065315575</v>
      </c>
      <c r="I63" s="182">
        <f>(Paca!I63/Paca!I62-1)*100</f>
        <v>0.16938086005786612</v>
      </c>
      <c r="J63" s="179">
        <f>(Paca!J63/Paca!J62-1)*100</f>
        <v>0.40459915041604066</v>
      </c>
      <c r="K63" s="179">
        <f>(Paca!K63/Paca!K62-1)*100</f>
        <v>4.060502418124301</v>
      </c>
      <c r="L63" s="180">
        <f>(Paca!L63/Paca!L62-1)*100</f>
        <v>9.9644832064140765</v>
      </c>
      <c r="M63" s="181">
        <f>(Paca!M63/Paca!M62-1)*100</f>
        <v>2.5269419406228844</v>
      </c>
      <c r="N63" s="181">
        <f>(Paca!N63/Paca!N62-1)*100</f>
        <v>5.9466303512448526</v>
      </c>
      <c r="O63" s="181">
        <f>(Paca!O63/Paca!O62-1)*100</f>
        <v>8.1073837269827855</v>
      </c>
      <c r="P63" s="181">
        <f>(Paca!P63/Paca!P62-1)*100</f>
        <v>3.6198136745588139</v>
      </c>
      <c r="Q63" s="181">
        <f>(Paca!Q63/Paca!Q62-1)*100</f>
        <v>7.3901778704161369</v>
      </c>
      <c r="R63" s="181">
        <f>(Paca!R63/Paca!R62-1)*100</f>
        <v>-3.4204933210570165</v>
      </c>
      <c r="S63" s="152">
        <f>(Paca!S63/Paca!S62-1)*100</f>
        <v>14.056098233577208</v>
      </c>
      <c r="T63" s="183">
        <f>(Paca!T63/Paca!T62-1)*100</f>
        <v>-2.0488196028689121</v>
      </c>
      <c r="U63" s="52">
        <f>Paca!B63-Paca!B62</f>
        <v>592.67766785500135</v>
      </c>
      <c r="V63" s="52">
        <f>Paca!C63-Paca!C62</f>
        <v>15.540546531999979</v>
      </c>
      <c r="W63" s="52">
        <f>Paca!D63-Paca!D62</f>
        <v>63.492552716001228</v>
      </c>
      <c r="X63" s="121">
        <f>Paca!E63-Paca!E62</f>
        <v>7.5818105609998838</v>
      </c>
      <c r="Y63" s="121">
        <f>Paca!F63-Paca!F62</f>
        <v>-134.10166091800011</v>
      </c>
      <c r="Z63" s="121">
        <f>Paca!G63-Paca!G62</f>
        <v>80.516083879999996</v>
      </c>
      <c r="AA63" s="121">
        <f>Paca!H63-Paca!H62</f>
        <v>101.78058638799985</v>
      </c>
      <c r="AB63" s="121">
        <f>Paca!I63-Paca!I62</f>
        <v>7.7157328049997886</v>
      </c>
      <c r="AC63" s="52">
        <f>Paca!J63-Paca!J62</f>
        <v>42.910883479000404</v>
      </c>
      <c r="AD63" s="52">
        <f>Paca!K63-Paca!K62</f>
        <v>493.31338340100228</v>
      </c>
      <c r="AE63" s="121">
        <f>Paca!L63-Paca!L62</f>
        <v>358.1684838719998</v>
      </c>
      <c r="AF63" s="121">
        <f>Paca!M63-Paca!M62</f>
        <v>106.06528439300018</v>
      </c>
      <c r="AG63" s="121">
        <f>Paca!N63-Paca!N62</f>
        <v>36.343933214999993</v>
      </c>
      <c r="AH63" s="121">
        <f>Paca!O63-Paca!O62</f>
        <v>22.267901869000013</v>
      </c>
      <c r="AI63" s="121">
        <f>Paca!P63-Paca!P62</f>
        <v>13.607919386000049</v>
      </c>
      <c r="AJ63" s="121">
        <f>Paca!Q63-Paca!Q62</f>
        <v>14.723739770999998</v>
      </c>
      <c r="AK63" s="121">
        <f>Paca!R63-Paca!R62</f>
        <v>-91.00203846300019</v>
      </c>
      <c r="AL63" s="121">
        <f>Paca!S63-Paca!S62</f>
        <v>33.138159357999996</v>
      </c>
      <c r="AM63" s="52">
        <f>Paca!T63-Paca!T62</f>
        <v>-22.579698273000076</v>
      </c>
      <c r="AN63" s="189">
        <f>(Paca!B63/Paca!B59-1)*100</f>
        <v>-3.1912631683361226</v>
      </c>
      <c r="AO63" s="189">
        <f>(Paca!C63/Paca!C59-1)*100</f>
        <v>-16.296269828525677</v>
      </c>
      <c r="AP63" s="189">
        <f>(Paca!D63/Paca!D59-1)*100</f>
        <v>-3.5314093781139699</v>
      </c>
      <c r="AQ63" s="190">
        <f>(Paca!E63/Paca!E59-1)*100</f>
        <v>-11.786560193818962</v>
      </c>
      <c r="AR63" s="190">
        <f>(Paca!F63/Paca!F59-1)*100</f>
        <v>-4.2867657152522165</v>
      </c>
      <c r="AS63" s="190">
        <f>(Paca!G63/Paca!G59-1)*100</f>
        <v>24.20648230078428</v>
      </c>
      <c r="AT63" s="190">
        <f>(Paca!H63/Paca!H59-1)*100</f>
        <v>8.7864968892968243</v>
      </c>
      <c r="AU63" s="190">
        <f>(Paca!I63/Paca!I59-1)*100</f>
        <v>-7.3362920730696395</v>
      </c>
      <c r="AV63" s="189">
        <f>(Paca!J63/Paca!J59-1)*100</f>
        <v>-9.9424798789500279</v>
      </c>
      <c r="AW63" s="189">
        <f>(Paca!K63/Paca!K59-1)*100</f>
        <v>4.9437246618132979</v>
      </c>
      <c r="AX63" s="190">
        <f>(Paca!L63/Paca!L59-1)*100</f>
        <v>14.339114110663598</v>
      </c>
      <c r="AY63" s="190">
        <f>(Paca!M63/Paca!M59-1)*100</f>
        <v>10.119974271650234</v>
      </c>
      <c r="AZ63" s="190">
        <f>(Paca!N63/Paca!N59-1)*100</f>
        <v>-2.2665833899836563</v>
      </c>
      <c r="BA63" s="190">
        <f>(Paca!O63/Paca!O59-1)*100</f>
        <v>-6.7180043891944319</v>
      </c>
      <c r="BB63" s="190">
        <f>(Paca!P63/Paca!P59-1)*100</f>
        <v>-10.973718043406199</v>
      </c>
      <c r="BC63" s="190">
        <f>(Paca!Q63/Paca!Q59-1)*100</f>
        <v>7.509925120629557</v>
      </c>
      <c r="BD63" s="190">
        <f>(Paca!R63/Paca!R59-1)*100</f>
        <v>-8.8228980313459715</v>
      </c>
      <c r="BE63" s="190">
        <f>(Paca!S63/Paca!S59-1)*100</f>
        <v>9.130394317244761</v>
      </c>
      <c r="BF63" s="189">
        <f>(Paca!T63/Paca!T59-1)*100</f>
        <v>-12.633318457943577</v>
      </c>
      <c r="BG63" s="53">
        <f>Paca!B63-Paca!B59</f>
        <v>-1151.2823852659931</v>
      </c>
      <c r="BH63" s="53">
        <f>Paca!C63-Paca!C59</f>
        <v>-35.419958779000012</v>
      </c>
      <c r="BI63" s="53">
        <f>Paca!D63-Paca!D59</f>
        <v>-379.69636293899748</v>
      </c>
      <c r="BJ63" s="122">
        <f>Paca!E63-Paca!E59</f>
        <v>-194.24451887300006</v>
      </c>
      <c r="BK63" s="122">
        <f>Paca!F63-Paca!F59</f>
        <v>-94.405281952000223</v>
      </c>
      <c r="BL63" s="122">
        <f>Paca!G63-Paca!G59</f>
        <v>151.42044764299999</v>
      </c>
      <c r="BM63" s="122">
        <f>Paca!H63-Paca!H59</f>
        <v>118.78874500799998</v>
      </c>
      <c r="BN63" s="122">
        <f>Paca!I63-Paca!I59</f>
        <v>-361.25575476499944</v>
      </c>
      <c r="BO63" s="53">
        <f>Paca!J63-Paca!J59</f>
        <v>-1175.630469149999</v>
      </c>
      <c r="BP63" s="53">
        <f>Paca!K63-Paca!K59</f>
        <v>595.56181343600292</v>
      </c>
      <c r="BQ63" s="122">
        <f>Paca!L63-Paca!L59</f>
        <v>495.69270140699973</v>
      </c>
      <c r="BR63" s="122">
        <f>Paca!M63-Paca!M59</f>
        <v>395.48435529000062</v>
      </c>
      <c r="BS63" s="122">
        <f>Paca!N63-Paca!N59</f>
        <v>-15.016777695000087</v>
      </c>
      <c r="BT63" s="122">
        <f>Paca!O63-Paca!O59</f>
        <v>-21.384366145999991</v>
      </c>
      <c r="BU63" s="122">
        <f>Paca!P63-Paca!P59</f>
        <v>-48.015768002999948</v>
      </c>
      <c r="BV63" s="122">
        <f>Paca!Q63-Paca!Q59</f>
        <v>14.945651486999992</v>
      </c>
      <c r="BW63" s="122">
        <f>Paca!R63-Paca!R59</f>
        <v>-248.64105077900012</v>
      </c>
      <c r="BX63" s="122">
        <f>Paca!S63-Paca!S59</f>
        <v>22.497067874999999</v>
      </c>
      <c r="BY63" s="53">
        <f>Paca!T63-Paca!T59</f>
        <v>-156.09740783400002</v>
      </c>
    </row>
    <row r="64" spans="1:77" s="29" customFormat="1" x14ac:dyDescent="0.25">
      <c r="A64" s="37" t="str">
        <f>Paca!A64</f>
        <v>T2 2013</v>
      </c>
      <c r="B64" s="144">
        <f>(Paca!B64/Paca!B63-1)*100</f>
        <v>0.32338976583849988</v>
      </c>
      <c r="C64" s="179">
        <f>(Paca!C64/Paca!C63-1)*100</f>
        <v>-11.113177508243355</v>
      </c>
      <c r="D64" s="179">
        <f>(Paca!D64/Paca!D63-1)*100</f>
        <v>1.7248608730818793</v>
      </c>
      <c r="E64" s="180">
        <f>(Paca!E64/Paca!E63-1)*100</f>
        <v>2.9955497437401446</v>
      </c>
      <c r="F64" s="181">
        <f>(Paca!F64/Paca!F63-1)*100</f>
        <v>2.8561665596149144</v>
      </c>
      <c r="G64" s="181">
        <f>(Paca!G64/Paca!G63-1)*100</f>
        <v>9.2974321507632851E-2</v>
      </c>
      <c r="H64" s="181">
        <f>(Paca!H64/Paca!H63-1)*100</f>
        <v>-1.2724656623990915</v>
      </c>
      <c r="I64" s="182">
        <f>(Paca!I64/Paca!I63-1)*100</f>
        <v>2.0413807059598943</v>
      </c>
      <c r="J64" s="179">
        <f>(Paca!J64/Paca!J63-1)*100</f>
        <v>5.1951205247013688</v>
      </c>
      <c r="K64" s="179">
        <f>(Paca!K64/Paca!K63-1)*100</f>
        <v>-4.9196364980065077</v>
      </c>
      <c r="L64" s="180">
        <f>(Paca!L64/Paca!L63-1)*100</f>
        <v>-6.3644797397263364</v>
      </c>
      <c r="M64" s="181">
        <f>(Paca!M64/Paca!M63-1)*100</f>
        <v>-13.61757686688464</v>
      </c>
      <c r="N64" s="181">
        <f>(Paca!N64/Paca!N63-1)*100</f>
        <v>5.6192511739118656</v>
      </c>
      <c r="O64" s="181">
        <f>(Paca!O64/Paca!O63-1)*100</f>
        <v>14.121986096458382</v>
      </c>
      <c r="P64" s="181">
        <f>(Paca!P64/Paca!P63-1)*100</f>
        <v>1.8942890548572233</v>
      </c>
      <c r="Q64" s="181">
        <f>(Paca!Q64/Paca!Q63-1)*100</f>
        <v>10.808876940940614</v>
      </c>
      <c r="R64" s="181">
        <f>(Paca!R64/Paca!R63-1)*100</f>
        <v>3.011535611220606</v>
      </c>
      <c r="S64" s="152">
        <f>(Paca!S64/Paca!S63-1)*100</f>
        <v>10.942774410707168</v>
      </c>
      <c r="T64" s="183">
        <f>(Paca!T64/Paca!T63-1)*100</f>
        <v>2.1307245193282309</v>
      </c>
      <c r="U64" s="52">
        <f>Paca!B64-Paca!B63</f>
        <v>112.94319403199916</v>
      </c>
      <c r="V64" s="52">
        <f>Paca!C64-Paca!C63</f>
        <v>-20.218219541999986</v>
      </c>
      <c r="W64" s="52">
        <f>Paca!D64-Paca!D63</f>
        <v>178.90742931999921</v>
      </c>
      <c r="X64" s="121">
        <f>Paca!E64-Paca!E63</f>
        <v>43.548478637000017</v>
      </c>
      <c r="Y64" s="121">
        <f>Paca!F64-Paca!F63</f>
        <v>60.203545296999891</v>
      </c>
      <c r="Z64" s="121">
        <f>Paca!G64-Paca!G63</f>
        <v>0.72237070200003473</v>
      </c>
      <c r="AA64" s="121">
        <f>Paca!H64-Paca!H63</f>
        <v>-18.714602112999955</v>
      </c>
      <c r="AB64" s="121">
        <f>Paca!I64-Paca!I63</f>
        <v>93.147636796999905</v>
      </c>
      <c r="AC64" s="52">
        <f>Paca!J64-Paca!J63</f>
        <v>553.21216781699877</v>
      </c>
      <c r="AD64" s="52">
        <f>Paca!K64-Paca!K63</f>
        <v>-621.95943105799961</v>
      </c>
      <c r="AE64" s="121">
        <f>Paca!L64-Paca!L63</f>
        <v>-251.56367748999992</v>
      </c>
      <c r="AF64" s="121">
        <f>Paca!M64-Paca!M63</f>
        <v>-586.02458564800054</v>
      </c>
      <c r="AG64" s="121">
        <f>Paca!N64-Paca!N63</f>
        <v>36.385351608000065</v>
      </c>
      <c r="AH64" s="121">
        <f>Paca!O64-Paca!O63</f>
        <v>41.932398721000027</v>
      </c>
      <c r="AI64" s="121">
        <f>Paca!P64-Paca!P63</f>
        <v>7.3789500149999867</v>
      </c>
      <c r="AJ64" s="121">
        <f>Paca!Q64-Paca!Q63</f>
        <v>23.126418256000022</v>
      </c>
      <c r="AK64" s="121">
        <f>Paca!R64-Paca!R63</f>
        <v>77.381182077000176</v>
      </c>
      <c r="AL64" s="121">
        <f>Paca!S64-Paca!S63</f>
        <v>29.424531403000003</v>
      </c>
      <c r="AM64" s="52">
        <f>Paca!T64-Paca!T63</f>
        <v>23.001247494999916</v>
      </c>
      <c r="AN64" s="189">
        <f>(Paca!B64/Paca!B60-1)*100</f>
        <v>-1.352918609728726</v>
      </c>
      <c r="AO64" s="189">
        <f>(Paca!C64/Paca!C60-1)*100</f>
        <v>-9.2879773581551426</v>
      </c>
      <c r="AP64" s="189">
        <f>(Paca!D64/Paca!D60-1)*100</f>
        <v>-0.95163254942557396</v>
      </c>
      <c r="AQ64" s="190">
        <f>(Paca!E64/Paca!E60-1)*100</f>
        <v>-6.4566529245204451</v>
      </c>
      <c r="AR64" s="190">
        <f>(Paca!F64/Paca!F60-1)*100</f>
        <v>-1.0834987053321865</v>
      </c>
      <c r="AS64" s="190">
        <f>(Paca!G64/Paca!G60-1)*100</f>
        <v>6.0290874582822784</v>
      </c>
      <c r="AT64" s="190">
        <f>(Paca!H64/Paca!H60-1)*100</f>
        <v>9.2819319450734294</v>
      </c>
      <c r="AU64" s="190">
        <f>(Paca!I64/Paca!I60-1)*100</f>
        <v>-2.955945126377435</v>
      </c>
      <c r="AV64" s="189">
        <f>(Paca!J64/Paca!J60-1)*100</f>
        <v>-2.0579258612105522</v>
      </c>
      <c r="AW64" s="189">
        <f>(Paca!K64/Paca!K60-1)*100</f>
        <v>0.80211119177060475</v>
      </c>
      <c r="AX64" s="190">
        <f>(Paca!L64/Paca!L60-1)*100</f>
        <v>14.423406373820157</v>
      </c>
      <c r="AY64" s="190">
        <f>(Paca!M64/Paca!M60-1)*100</f>
        <v>-7.6312395568604918</v>
      </c>
      <c r="AZ64" s="190">
        <f>(Paca!N64/Paca!N60-1)*100</f>
        <v>9.1593482724454223</v>
      </c>
      <c r="BA64" s="190">
        <f>(Paca!O64/Paca!O60-1)*100</f>
        <v>4.1740076813061355</v>
      </c>
      <c r="BB64" s="190">
        <f>(Paca!P64/Paca!P60-1)*100</f>
        <v>-9.1534297120870693</v>
      </c>
      <c r="BC64" s="190">
        <f>(Paca!Q64/Paca!Q60-1)*100</f>
        <v>12.604529144743415</v>
      </c>
      <c r="BD64" s="190">
        <f>(Paca!R64/Paca!R60-1)*100</f>
        <v>-6.1024880775911612</v>
      </c>
      <c r="BE64" s="190">
        <f>(Paca!S64/Paca!S60-1)*100</f>
        <v>20.50316871062283</v>
      </c>
      <c r="BF64" s="189">
        <f>(Paca!T64/Paca!T60-1)*100</f>
        <v>-16.816358242842387</v>
      </c>
      <c r="BG64" s="53">
        <f>Paca!B64-Paca!B60</f>
        <v>-480.53322549699806</v>
      </c>
      <c r="BH64" s="53">
        <f>Paca!C64-Paca!C60</f>
        <v>-16.557636175999988</v>
      </c>
      <c r="BI64" s="53">
        <f>Paca!D64-Paca!D60</f>
        <v>-101.37325130999852</v>
      </c>
      <c r="BJ64" s="122">
        <f>Paca!E64-Paca!E60</f>
        <v>-103.34975419800003</v>
      </c>
      <c r="BK64" s="122">
        <f>Paca!F64-Paca!F60</f>
        <v>-23.748080967000078</v>
      </c>
      <c r="BL64" s="122">
        <f>Paca!G64-Paca!G60</f>
        <v>44.220867766000083</v>
      </c>
      <c r="BM64" s="122">
        <f>Paca!H64-Paca!H60</f>
        <v>123.32832499000006</v>
      </c>
      <c r="BN64" s="122">
        <f>Paca!I64-Paca!I60</f>
        <v>-141.82460890099992</v>
      </c>
      <c r="BO64" s="53">
        <f>Paca!J64-Paca!J60</f>
        <v>-235.37054868999985</v>
      </c>
      <c r="BP64" s="53">
        <f>Paca!K64-Paca!K60</f>
        <v>95.649966933002361</v>
      </c>
      <c r="BQ64" s="122">
        <f>Paca!L64-Paca!L60</f>
        <v>466.52897470000016</v>
      </c>
      <c r="BR64" s="122">
        <f>Paca!M64-Paca!M60</f>
        <v>-307.12230235900006</v>
      </c>
      <c r="BS64" s="122">
        <f>Paca!N64-Paca!N60</f>
        <v>57.384533293999993</v>
      </c>
      <c r="BT64" s="122">
        <f>Paca!O64-Paca!O60</f>
        <v>13.577415857000005</v>
      </c>
      <c r="BU64" s="122">
        <f>Paca!P64-Paca!P60</f>
        <v>-39.992032515999995</v>
      </c>
      <c r="BV64" s="122">
        <f>Paca!Q64-Paca!Q60</f>
        <v>26.53830155</v>
      </c>
      <c r="BW64" s="122">
        <f>Paca!R64-Paca!R60</f>
        <v>-172.02282404000016</v>
      </c>
      <c r="BX64" s="122">
        <f>Paca!S64-Paca!S60</f>
        <v>50.757900446999997</v>
      </c>
      <c r="BY64" s="53">
        <f>Paca!T64-Paca!T60</f>
        <v>-222.88175625400004</v>
      </c>
    </row>
    <row r="65" spans="1:77" s="29" customFormat="1" x14ac:dyDescent="0.25">
      <c r="A65" s="37" t="str">
        <f>Paca!A65</f>
        <v>T3 2013</v>
      </c>
      <c r="B65" s="144">
        <f>(Paca!B65/Paca!B64-1)*100</f>
        <v>-0.41253422954385943</v>
      </c>
      <c r="C65" s="179">
        <f>(Paca!C65/Paca!C64-1)*100</f>
        <v>37.273004670485356</v>
      </c>
      <c r="D65" s="179">
        <f>(Paca!D65/Paca!D64-1)*100</f>
        <v>-2.4014632868588848</v>
      </c>
      <c r="E65" s="180">
        <f>(Paca!E65/Paca!E64-1)*100</f>
        <v>-9.5190697008910803</v>
      </c>
      <c r="F65" s="181">
        <f>(Paca!F65/Paca!F64-1)*100</f>
        <v>-0.99037881726785626</v>
      </c>
      <c r="G65" s="181">
        <f>(Paca!G65/Paca!G64-1)*100</f>
        <v>3.3233459151757794</v>
      </c>
      <c r="H65" s="181">
        <f>(Paca!H65/Paca!H64-1)*100</f>
        <v>-13.618423553502822</v>
      </c>
      <c r="I65" s="182">
        <f>(Paca!I65/Paca!I64-1)*100</f>
        <v>1.7722337989321213</v>
      </c>
      <c r="J65" s="179">
        <f>(Paca!J65/Paca!J64-1)*100</f>
        <v>-1.6516876535572766</v>
      </c>
      <c r="K65" s="179">
        <f>(Paca!K65/Paca!K64-1)*100</f>
        <v>3.0615458883168412</v>
      </c>
      <c r="L65" s="180">
        <f>(Paca!L65/Paca!L64-1)*100</f>
        <v>-1.2312191318217147</v>
      </c>
      <c r="M65" s="181">
        <f>(Paca!M65/Paca!M64-1)*100</f>
        <v>12.503379436454654</v>
      </c>
      <c r="N65" s="181">
        <f>(Paca!N65/Paca!N64-1)*100</f>
        <v>4.9725738212438975</v>
      </c>
      <c r="O65" s="181">
        <f>(Paca!O65/Paca!O64-1)*100</f>
        <v>8.2807025521565834</v>
      </c>
      <c r="P65" s="181">
        <f>(Paca!P65/Paca!P64-1)*100</f>
        <v>-0.94685145359483247</v>
      </c>
      <c r="Q65" s="181">
        <f>(Paca!Q65/Paca!Q64-1)*100</f>
        <v>-15.285277828218724</v>
      </c>
      <c r="R65" s="181">
        <f>(Paca!R65/Paca!R64-1)*100</f>
        <v>-0.9790576666193207</v>
      </c>
      <c r="S65" s="152">
        <f>(Paca!S65/Paca!S64-1)*100</f>
        <v>-15.88225405657947</v>
      </c>
      <c r="T65" s="183">
        <f>(Paca!T65/Paca!T64-1)*100</f>
        <v>-12.192696739385001</v>
      </c>
      <c r="U65" s="52">
        <f>Paca!B65-Paca!B64</f>
        <v>-144.54263940499368</v>
      </c>
      <c r="V65" s="52">
        <f>Paca!C65-Paca!C64</f>
        <v>60.274892144000006</v>
      </c>
      <c r="W65" s="52">
        <f>Paca!D65-Paca!D64</f>
        <v>-253.38293414600048</v>
      </c>
      <c r="X65" s="121">
        <f>Paca!E65-Paca!E64</f>
        <v>-142.53102836099993</v>
      </c>
      <c r="Y65" s="121">
        <f>Paca!F65-Paca!F64</f>
        <v>-21.471887049000088</v>
      </c>
      <c r="Z65" s="121">
        <f>Paca!G65-Paca!G64</f>
        <v>25.844982849999951</v>
      </c>
      <c r="AA65" s="121">
        <f>Paca!H65-Paca!H64</f>
        <v>-197.74233338599993</v>
      </c>
      <c r="AB65" s="121">
        <f>Paca!I65-Paca!I64</f>
        <v>82.517331799999738</v>
      </c>
      <c r="AC65" s="52">
        <f>Paca!J65-Paca!J64</f>
        <v>-185.02039946599871</v>
      </c>
      <c r="AD65" s="52">
        <f>Paca!K65-Paca!K64</f>
        <v>368.01087238199761</v>
      </c>
      <c r="AE65" s="121">
        <f>Paca!L65-Paca!L64</f>
        <v>-45.568109343999822</v>
      </c>
      <c r="AF65" s="121">
        <f>Paca!M65-Paca!M64</f>
        <v>464.80286274399987</v>
      </c>
      <c r="AG65" s="121">
        <f>Paca!N65-Paca!N64</f>
        <v>34.007323630999963</v>
      </c>
      <c r="AH65" s="121">
        <f>Paca!O65-Paca!O64</f>
        <v>28.060178740999959</v>
      </c>
      <c r="AI65" s="121">
        <f>Paca!P65-Paca!P64</f>
        <v>-3.7582010730000093</v>
      </c>
      <c r="AJ65" s="121">
        <f>Paca!Q65-Paca!Q64</f>
        <v>-36.23895733400002</v>
      </c>
      <c r="AK65" s="121">
        <f>Paca!R65-Paca!R64</f>
        <v>-25.914419843999895</v>
      </c>
      <c r="AL65" s="121">
        <f>Paca!S65-Paca!S64</f>
        <v>-47.379805139000013</v>
      </c>
      <c r="AM65" s="52">
        <f>Paca!T65-Paca!T64</f>
        <v>-134.42507031899993</v>
      </c>
      <c r="AN65" s="189">
        <f>(Paca!B65/Paca!B61-1)*100</f>
        <v>-1.7258727137014263</v>
      </c>
      <c r="AO65" s="189">
        <f>(Paca!C65/Paca!C61-1)*100</f>
        <v>-3.7358230634723988</v>
      </c>
      <c r="AP65" s="189">
        <f>(Paca!D65/Paca!D61-1)*100</f>
        <v>-1.7860588987032244</v>
      </c>
      <c r="AQ65" s="190">
        <f>(Paca!E65/Paca!E61-1)*100</f>
        <v>-9.396326732603077</v>
      </c>
      <c r="AR65" s="190">
        <f>(Paca!F65/Paca!F61-1)*100</f>
        <v>-0.38536080001251305</v>
      </c>
      <c r="AS65" s="190">
        <f>(Paca!G65/Paca!G61-1)*100</f>
        <v>11.871610287540113</v>
      </c>
      <c r="AT65" s="190">
        <f>(Paca!H65/Paca!H61-1)*100</f>
        <v>-7.6419635373509598</v>
      </c>
      <c r="AU65" s="190">
        <f>(Paca!I65/Paca!I61-1)*100</f>
        <v>-0.41922178586121239</v>
      </c>
      <c r="AV65" s="189">
        <f>(Paca!J65/Paca!J61-1)*100</f>
        <v>-3.4002064818677624</v>
      </c>
      <c r="AW65" s="189">
        <f>(Paca!K65/Paca!K61-1)*100</f>
        <v>0.97339822228186268</v>
      </c>
      <c r="AX65" s="190">
        <f>(Paca!L65/Paca!L61-1)*100</f>
        <v>4.9182382608283559</v>
      </c>
      <c r="AY65" s="190">
        <f>(Paca!M65/Paca!M61-1)*100</f>
        <v>3.9614345016688146</v>
      </c>
      <c r="AZ65" s="190">
        <f>(Paca!N65/Paca!N61-1)*100</f>
        <v>26.447478657238243</v>
      </c>
      <c r="BA65" s="190">
        <f>(Paca!O65/Paca!O61-1)*100</f>
        <v>7.9927093865443721</v>
      </c>
      <c r="BB65" s="190">
        <f>(Paca!P65/Paca!P61-1)*100</f>
        <v>6.3300262729805823</v>
      </c>
      <c r="BC65" s="190">
        <f>(Paca!Q65/Paca!Q61-1)*100</f>
        <v>-3.227327044208983</v>
      </c>
      <c r="BD65" s="190">
        <f>(Paca!R65/Paca!R61-1)*100</f>
        <v>-12.733443660589449</v>
      </c>
      <c r="BE65" s="190">
        <f>(Paca!S65/Paca!S61-1)*100</f>
        <v>-8.3552204830928503</v>
      </c>
      <c r="BF65" s="189">
        <f>(Paca!T65/Paca!T61-1)*100</f>
        <v>-13.303251663789052</v>
      </c>
      <c r="BG65" s="53">
        <f>Paca!B65-Paca!B61</f>
        <v>-612.7879815809938</v>
      </c>
      <c r="BH65" s="53">
        <f>Paca!C65-Paca!C61</f>
        <v>-8.6148709259999805</v>
      </c>
      <c r="BI65" s="53">
        <f>Paca!D65-Paca!D61</f>
        <v>-187.26963047299978</v>
      </c>
      <c r="BJ65" s="122">
        <f>Paca!E65-Paca!E61</f>
        <v>-140.50257172400006</v>
      </c>
      <c r="BK65" s="122">
        <f>Paca!F65-Paca!F61</f>
        <v>-8.3040630610003063</v>
      </c>
      <c r="BL65" s="122">
        <f>Paca!G65-Paca!G61</f>
        <v>85.268555153999955</v>
      </c>
      <c r="BM65" s="122">
        <f>Paca!H65-Paca!H61</f>
        <v>-103.7825202439999</v>
      </c>
      <c r="BN65" s="122">
        <f>Paca!I65-Paca!I61</f>
        <v>-19.949030597999808</v>
      </c>
      <c r="BO65" s="53">
        <f>Paca!J65-Paca!J61</f>
        <v>-387.78204491999895</v>
      </c>
      <c r="BP65" s="53">
        <f>Paca!K65-Paca!K61</f>
        <v>119.42633504700098</v>
      </c>
      <c r="BQ65" s="122">
        <f>Paca!L65-Paca!L61</f>
        <v>171.35781748699992</v>
      </c>
      <c r="BR65" s="122">
        <f>Paca!M65-Paca!M61</f>
        <v>159.36287934399979</v>
      </c>
      <c r="BS65" s="122">
        <f>Paca!N65-Paca!N61</f>
        <v>150.155471584</v>
      </c>
      <c r="BT65" s="122">
        <f>Paca!O65-Paca!O61</f>
        <v>27.156506393999962</v>
      </c>
      <c r="BU65" s="122">
        <f>Paca!P65-Paca!P61</f>
        <v>23.405398408999986</v>
      </c>
      <c r="BV65" s="122">
        <f>Paca!Q65-Paca!Q61</f>
        <v>-6.6980978550000145</v>
      </c>
      <c r="BW65" s="122">
        <f>Paca!R65-Paca!R61</f>
        <v>-382.43559361600001</v>
      </c>
      <c r="BX65" s="122">
        <f>Paca!S65-Paca!S61</f>
        <v>-22.878046699999999</v>
      </c>
      <c r="BY65" s="53">
        <f>Paca!T65-Paca!T61</f>
        <v>-148.54777030899993</v>
      </c>
    </row>
    <row r="66" spans="1:77" s="105" customFormat="1" x14ac:dyDescent="0.25">
      <c r="A66" s="98" t="str">
        <f>Paca!A66</f>
        <v>T4 2013</v>
      </c>
      <c r="B66" s="143">
        <f>(Paca!B66/Paca!B65-1)*100</f>
        <v>0.9680792125510429</v>
      </c>
      <c r="C66" s="184">
        <f>(Paca!C66/Paca!C65-1)*100</f>
        <v>7.0417648459773829</v>
      </c>
      <c r="D66" s="184">
        <f>(Paca!D66/Paca!D65-1)*100</f>
        <v>0.90320540364452473</v>
      </c>
      <c r="E66" s="185">
        <f>(Paca!E66/Paca!E65-1)*100</f>
        <v>17.850594619586381</v>
      </c>
      <c r="F66" s="186">
        <f>(Paca!F66/Paca!F65-1)*100</f>
        <v>1.8102550684829355</v>
      </c>
      <c r="G66" s="186">
        <f>(Paca!G66/Paca!G65-1)*100</f>
        <v>3.00952083121937</v>
      </c>
      <c r="H66" s="186">
        <f>(Paca!H66/Paca!H65-1)*100</f>
        <v>13.764015104303295</v>
      </c>
      <c r="I66" s="187">
        <f>(Paca!I66/Paca!I65-1)*100</f>
        <v>-8.1143059744482766</v>
      </c>
      <c r="J66" s="184">
        <f>(Paca!J66/Paca!J65-1)*100</f>
        <v>-2.5270293986710879</v>
      </c>
      <c r="K66" s="184">
        <f>(Paca!K66/Paca!K65-1)*100</f>
        <v>3.3752067824787346</v>
      </c>
      <c r="L66" s="185">
        <f>(Paca!L66/Paca!L65-1)*100</f>
        <v>5.354599235890678</v>
      </c>
      <c r="M66" s="186">
        <f>(Paca!M66/Paca!M65-1)*100</f>
        <v>5.0805146769271392</v>
      </c>
      <c r="N66" s="186">
        <f>(Paca!N66/Paca!N65-1)*100</f>
        <v>2.2896475148495465</v>
      </c>
      <c r="O66" s="186">
        <f>(Paca!O66/Paca!O65-1)*100</f>
        <v>-1.4524151293572207</v>
      </c>
      <c r="P66" s="186">
        <f>(Paca!P66/Paca!P65-1)*100</f>
        <v>8.9863521365205692</v>
      </c>
      <c r="Q66" s="186">
        <f>(Paca!Q66/Paca!Q65-1)*100</f>
        <v>2.0991607176473748</v>
      </c>
      <c r="R66" s="186">
        <f>(Paca!R66/Paca!R65-1)*100</f>
        <v>-1.5032130254803766</v>
      </c>
      <c r="S66" s="151">
        <f>(Paca!S66/Paca!S65-1)*100</f>
        <v>-0.53236555161089161</v>
      </c>
      <c r="T66" s="188">
        <f>(Paca!T66/Paca!T65-1)*100</f>
        <v>9.2364284332830504</v>
      </c>
      <c r="U66" s="100">
        <f>Paca!B66-Paca!B65</f>
        <v>337.79371666599764</v>
      </c>
      <c r="V66" s="100">
        <f>Paca!C66-Paca!C65</f>
        <v>15.631789422999987</v>
      </c>
      <c r="W66" s="100">
        <f>Paca!D66-Paca!D65</f>
        <v>93.010342342000513</v>
      </c>
      <c r="X66" s="120">
        <f>Paca!E66-Paca!E65</f>
        <v>241.83806339300008</v>
      </c>
      <c r="Y66" s="120">
        <f>Paca!F66-Paca!F65</f>
        <v>38.858500889000425</v>
      </c>
      <c r="Z66" s="120">
        <f>Paca!G66-Paca!G65</f>
        <v>24.182239370000048</v>
      </c>
      <c r="AA66" s="120">
        <f>Paca!H66-Paca!H65</f>
        <v>172.639068253</v>
      </c>
      <c r="AB66" s="120">
        <f>Paca!I66-Paca!I65</f>
        <v>-384.50752956299948</v>
      </c>
      <c r="AC66" s="100">
        <f>Paca!J66-Paca!J65</f>
        <v>-278.3997866310001</v>
      </c>
      <c r="AD66" s="100">
        <f>Paca!K66-Paca!K65</f>
        <v>418.13537745800386</v>
      </c>
      <c r="AE66" s="120">
        <f>Paca!L66-Paca!L65</f>
        <v>195.73672575899991</v>
      </c>
      <c r="AF66" s="120">
        <f>Paca!M66-Paca!M65</f>
        <v>212.47833864400036</v>
      </c>
      <c r="AG66" s="120">
        <f>Paca!N66-Paca!N65</f>
        <v>16.437497128000018</v>
      </c>
      <c r="AH66" s="120">
        <f>Paca!O66-Paca!O65</f>
        <v>-5.3292375269999752</v>
      </c>
      <c r="AI66" s="120">
        <f>Paca!P66-Paca!P65</f>
        <v>35.330507795000017</v>
      </c>
      <c r="AJ66" s="120">
        <f>Paca!Q66-Paca!Q65</f>
        <v>4.2160615090000135</v>
      </c>
      <c r="AK66" s="120">
        <f>Paca!R66-Paca!R65</f>
        <v>-39.398601228000189</v>
      </c>
      <c r="AL66" s="120">
        <f>Paca!S66-Paca!S65</f>
        <v>-1.33591462199999</v>
      </c>
      <c r="AM66" s="100">
        <f>Paca!T66-Paca!T65</f>
        <v>89.415994073999968</v>
      </c>
      <c r="AN66" s="184">
        <f>(Paca!B66/Paca!B62-1)*100</f>
        <v>2.6181667799733299</v>
      </c>
      <c r="AO66" s="184">
        <f>(Paca!C66/Paca!C62-1)*100</f>
        <v>42.8085714510797</v>
      </c>
      <c r="AP66" s="184">
        <f>(Paca!D66/Paca!D62-1)*100</f>
        <v>0.79570344071480115</v>
      </c>
      <c r="AQ66" s="191">
        <f>(Paca!E66/Paca!E62-1)*100</f>
        <v>10.40231585638962</v>
      </c>
      <c r="AR66" s="191">
        <f>(Paca!F66/Paca!F62-1)*100</f>
        <v>-2.5206450843977324</v>
      </c>
      <c r="AS66" s="191">
        <f>(Paca!G66/Paca!G62-1)*100</f>
        <v>18.84806487420423</v>
      </c>
      <c r="AT66" s="191">
        <f>(Paca!H66/Paca!H62-1)*100</f>
        <v>4.2340858405190751</v>
      </c>
      <c r="AU66" s="191">
        <f>(Paca!I66/Paca!I62-1)*100</f>
        <v>-4.4152689051833782</v>
      </c>
      <c r="AV66" s="184">
        <f>(Paca!J66/Paca!J62-1)*100</f>
        <v>1.2512319058535892</v>
      </c>
      <c r="AW66" s="184">
        <f>(Paca!K66/Paca!K62-1)*100</f>
        <v>5.41193742297299</v>
      </c>
      <c r="AX66" s="191">
        <f>(Paca!L66/Paca!L62-1)*100</f>
        <v>7.1436058015326376</v>
      </c>
      <c r="AY66" s="191">
        <f>(Paca!M66/Paca!M62-1)*100</f>
        <v>4.7010762107793314</v>
      </c>
      <c r="AZ66" s="191">
        <f>(Paca!N66/Paca!N62-1)*100</f>
        <v>20.153869159077509</v>
      </c>
      <c r="BA66" s="191">
        <f>(Paca!O66/Paca!O62-1)*100</f>
        <v>31.650262306450738</v>
      </c>
      <c r="BB66" s="191">
        <f>(Paca!P66/Paca!P62-1)*100</f>
        <v>13.981154580421506</v>
      </c>
      <c r="BC66" s="191">
        <f>(Paca!Q66/Paca!Q62-1)*100</f>
        <v>2.9248346439233464</v>
      </c>
      <c r="BD66" s="191">
        <f>(Paca!R66/Paca!R62-1)*100</f>
        <v>-2.9668873929675321</v>
      </c>
      <c r="BE66" s="191">
        <f>(Paca!S66/Paca!S62-1)*100</f>
        <v>5.8734217103252329</v>
      </c>
      <c r="BF66" s="184">
        <f>(Paca!T66/Paca!T62-1)*100</f>
        <v>-4.0457493410089089</v>
      </c>
      <c r="BG66" s="100">
        <f>Paca!B66-Paca!B62</f>
        <v>898.87193914800446</v>
      </c>
      <c r="BH66" s="100">
        <f>Paca!C66-Paca!C62</f>
        <v>71.229008556999986</v>
      </c>
      <c r="BI66" s="100">
        <f>Paca!D66-Paca!D62</f>
        <v>82.027390232000471</v>
      </c>
      <c r="BJ66" s="120">
        <f>Paca!E66-Paca!E62</f>
        <v>150.43732423000006</v>
      </c>
      <c r="BK66" s="120">
        <f>Paca!F66-Paca!F62</f>
        <v>-56.511501780999879</v>
      </c>
      <c r="BL66" s="120">
        <f>Paca!G66-Paca!G62</f>
        <v>131.26567680200003</v>
      </c>
      <c r="BM66" s="120">
        <f>Paca!H66-Paca!H62</f>
        <v>57.962719141999969</v>
      </c>
      <c r="BN66" s="120">
        <f>Paca!I66-Paca!I62</f>
        <v>-201.12682816100005</v>
      </c>
      <c r="BO66" s="100">
        <f>Paca!J66-Paca!J62</f>
        <v>132.70286519900037</v>
      </c>
      <c r="BP66" s="100">
        <f>Paca!K66-Paca!K62</f>
        <v>657.50020218300415</v>
      </c>
      <c r="BQ66" s="120">
        <f>Paca!L66-Paca!L62</f>
        <v>256.77342279699997</v>
      </c>
      <c r="BR66" s="120">
        <f>Paca!M66-Paca!M62</f>
        <v>197.32190013299987</v>
      </c>
      <c r="BS66" s="120">
        <f>Paca!N66-Paca!N62</f>
        <v>123.17410558200004</v>
      </c>
      <c r="BT66" s="120">
        <f>Paca!O66-Paca!O62</f>
        <v>86.931241804000024</v>
      </c>
      <c r="BU66" s="120">
        <f>Paca!P66-Paca!P62</f>
        <v>52.559176123000043</v>
      </c>
      <c r="BV66" s="120">
        <f>Paca!Q66-Paca!Q62</f>
        <v>5.8272622020000142</v>
      </c>
      <c r="BW66" s="120">
        <f>Paca!R66-Paca!R62</f>
        <v>-78.933877458000097</v>
      </c>
      <c r="BX66" s="120">
        <f>Paca!S66-Paca!S62</f>
        <v>13.846970999999996</v>
      </c>
      <c r="BY66" s="100">
        <f>Paca!T66-Paca!T62</f>
        <v>-44.587527023000121</v>
      </c>
    </row>
    <row r="67" spans="1:77" s="29" customFormat="1" x14ac:dyDescent="0.25">
      <c r="A67" s="37" t="str">
        <f>Paca!A67</f>
        <v>T1 2014</v>
      </c>
      <c r="B67" s="144">
        <f>(Paca!B67/Paca!B66-1)*100</f>
        <v>-1.1650425075891313</v>
      </c>
      <c r="C67" s="179">
        <f>(Paca!C67/Paca!C66-1)*100</f>
        <v>-19.262312960103898</v>
      </c>
      <c r="D67" s="179">
        <f>(Paca!D67/Paca!D66-1)*100</f>
        <v>-0.66720397310128243</v>
      </c>
      <c r="E67" s="180">
        <f>(Paca!E67/Paca!E66-1)*100</f>
        <v>-10.251090996460766</v>
      </c>
      <c r="F67" s="181">
        <f>(Paca!F67/Paca!F66-1)*100</f>
        <v>0.21943648583238051</v>
      </c>
      <c r="G67" s="181">
        <f>(Paca!G67/Paca!G66-1)*100</f>
        <v>-3.147795277117893</v>
      </c>
      <c r="H67" s="181">
        <f>(Paca!H67/Paca!H66-1)*100</f>
        <v>-5.0682317655168729</v>
      </c>
      <c r="I67" s="182">
        <f>(Paca!I67/Paca!I66-1)*100</f>
        <v>4.3159533549137929</v>
      </c>
      <c r="J67" s="179">
        <f>(Paca!J67/Paca!J66-1)*100</f>
        <v>-2.1006413471283847</v>
      </c>
      <c r="K67" s="179">
        <f>(Paca!K67/Paca!K66-1)*100</f>
        <v>-0.41735896681316387</v>
      </c>
      <c r="L67" s="180">
        <f>(Paca!L67/Paca!L66-1)*100</f>
        <v>-5.110914006524836</v>
      </c>
      <c r="M67" s="181">
        <f>(Paca!M67/Paca!M66-1)*100</f>
        <v>2.8766420053089492</v>
      </c>
      <c r="N67" s="181">
        <f>(Paca!N67/Paca!N66-1)*100</f>
        <v>-8.7495321622492188</v>
      </c>
      <c r="O67" s="181">
        <f>(Paca!O67/Paca!O66-1)*100</f>
        <v>-6.6262267708190326</v>
      </c>
      <c r="P67" s="181">
        <f>(Paca!P67/Paca!P66-1)*100</f>
        <v>-2.2098739096612419</v>
      </c>
      <c r="Q67" s="181">
        <f>(Paca!Q67/Paca!Q66-1)*100</f>
        <v>-3.6689803317402903</v>
      </c>
      <c r="R67" s="181">
        <f>(Paca!R67/Paca!R66-1)*100</f>
        <v>3.8918498201253815</v>
      </c>
      <c r="S67" s="152">
        <f>(Paca!S67/Paca!S66-1)*100</f>
        <v>8.6927501896399093</v>
      </c>
      <c r="T67" s="183">
        <f>(Paca!T67/Paca!T66-1)*100</f>
        <v>-1.5442923902758365</v>
      </c>
      <c r="U67" s="52">
        <f>Paca!B67-Paca!B66</f>
        <v>-410.45593334901059</v>
      </c>
      <c r="V67" s="52">
        <f>Paca!C67-Paca!C66</f>
        <v>-45.770839021</v>
      </c>
      <c r="W67" s="52">
        <f>Paca!D67-Paca!D66</f>
        <v>-69.327941020001163</v>
      </c>
      <c r="X67" s="121">
        <f>Paca!E67-Paca!E66</f>
        <v>-163.67179137300013</v>
      </c>
      <c r="Y67" s="121">
        <f>Paca!F67-Paca!F66</f>
        <v>4.7956406749999587</v>
      </c>
      <c r="Z67" s="121">
        <f>Paca!G67-Paca!G66</f>
        <v>-26.054515908000099</v>
      </c>
      <c r="AA67" s="121">
        <f>Paca!H67-Paca!H66</f>
        <v>-72.319484330000023</v>
      </c>
      <c r="AB67" s="121">
        <f>Paca!I67-Paca!I66</f>
        <v>187.9222099159997</v>
      </c>
      <c r="AC67" s="52">
        <f>Paca!J67-Paca!J66</f>
        <v>-225.57694728100068</v>
      </c>
      <c r="AD67" s="52">
        <f>Paca!K67-Paca!K66</f>
        <v>-53.449379592004334</v>
      </c>
      <c r="AE67" s="121">
        <f>Paca!L67-Paca!L66</f>
        <v>-196.83277748199998</v>
      </c>
      <c r="AF67" s="121">
        <f>Paca!M67-Paca!M66</f>
        <v>126.41975977499987</v>
      </c>
      <c r="AG67" s="121">
        <f>Paca!N67-Paca!N66</f>
        <v>-64.251544953000007</v>
      </c>
      <c r="AH67" s="121">
        <f>Paca!O67-Paca!O66</f>
        <v>-23.959987844000011</v>
      </c>
      <c r="AI67" s="121">
        <f>Paca!P67-Paca!P66</f>
        <v>-9.4690423280000005</v>
      </c>
      <c r="AJ67" s="121">
        <f>Paca!Q67-Paca!Q66</f>
        <v>-7.5236538000000053</v>
      </c>
      <c r="AK67" s="121">
        <f>Paca!R67-Paca!R66</f>
        <v>100.47046447399998</v>
      </c>
      <c r="AL67" s="121">
        <f>Paca!S67-Paca!S66</f>
        <v>21.697402565999994</v>
      </c>
      <c r="AM67" s="52">
        <f>Paca!T67-Paca!T66</f>
        <v>-16.330826435000063</v>
      </c>
      <c r="AN67" s="189">
        <f>(Paca!B67/Paca!B63-1)*100</f>
        <v>-0.29853197235304441</v>
      </c>
      <c r="AO67" s="189">
        <f>(Paca!C67/Paca!C63-1)*100</f>
        <v>5.4513358445996696</v>
      </c>
      <c r="AP67" s="189">
        <f>(Paca!D67/Paca!D63-1)*100</f>
        <v>-0.48970038410057759</v>
      </c>
      <c r="AQ67" s="190">
        <f>(Paca!E67/Paca!E63-1)*100</f>
        <v>-1.4318799942843685</v>
      </c>
      <c r="AR67" s="190">
        <f>(Paca!F67/Paca!F63-1)*100</f>
        <v>3.9085333803736688</v>
      </c>
      <c r="AS67" s="190">
        <f>(Paca!G67/Paca!G63-1)*100</f>
        <v>3.1784345954210647</v>
      </c>
      <c r="AT67" s="190">
        <f>(Paca!H67/Paca!H63-1)*100</f>
        <v>-7.8965500367104262</v>
      </c>
      <c r="AU67" s="190">
        <f>(Paca!I67/Paca!I63-1)*100</f>
        <v>-0.45848077808403609</v>
      </c>
      <c r="AV67" s="189">
        <f>(Paca!J67/Paca!J63-1)*100</f>
        <v>-1.2751333079231486</v>
      </c>
      <c r="AW67" s="189">
        <f>(Paca!K67/Paca!K63-1)*100</f>
        <v>0.87592199801225235</v>
      </c>
      <c r="AX67" s="190">
        <f>(Paca!L67/Paca!L63-1)*100</f>
        <v>-7.5450679337196958</v>
      </c>
      <c r="AY67" s="190">
        <f>(Paca!M67/Paca!M63-1)*100</f>
        <v>5.0581918374681178</v>
      </c>
      <c r="AZ67" s="190">
        <f>(Paca!N67/Paca!N63-1)*100</f>
        <v>3.4869795946548487</v>
      </c>
      <c r="BA67" s="190">
        <f>(Paca!O67/Paca!O63-1)*100</f>
        <v>13.708067981822424</v>
      </c>
      <c r="BB67" s="190">
        <f>(Paca!P67/Paca!P63-1)*100</f>
        <v>7.5685342703765368</v>
      </c>
      <c r="BC67" s="190">
        <f>(Paca!Q67/Paca!Q63-1)*100</f>
        <v>-7.6744776193586546</v>
      </c>
      <c r="BD67" s="190">
        <f>(Paca!R67/Paca!R63-1)*100</f>
        <v>4.3797997028603319</v>
      </c>
      <c r="BE67" s="190">
        <f>(Paca!S67/Paca!S63-1)*100</f>
        <v>0.89485398769333369</v>
      </c>
      <c r="BF67" s="189">
        <f>(Paca!T67/Paca!T63-1)*100</f>
        <v>-3.5515079196686061</v>
      </c>
      <c r="BG67" s="53">
        <f>Paca!B67-Paca!B63</f>
        <v>-104.26166205600748</v>
      </c>
      <c r="BH67" s="53">
        <f>Paca!C67-Paca!C63</f>
        <v>9.9176230040000064</v>
      </c>
      <c r="BI67" s="53">
        <f>Paca!D67-Paca!D63</f>
        <v>-50.79310350400192</v>
      </c>
      <c r="BJ67" s="122">
        <f>Paca!E67-Paca!E63</f>
        <v>-20.816277703999958</v>
      </c>
      <c r="BK67" s="122">
        <f>Paca!F67-Paca!F63</f>
        <v>82.385799812000187</v>
      </c>
      <c r="BL67" s="122">
        <f>Paca!G67-Paca!G63</f>
        <v>24.695077013999935</v>
      </c>
      <c r="BM67" s="122">
        <f>Paca!H67-Paca!H63</f>
        <v>-116.1373515759999</v>
      </c>
      <c r="BN67" s="122">
        <f>Paca!I67-Paca!I63</f>
        <v>-20.920351050000136</v>
      </c>
      <c r="BO67" s="53">
        <f>Paca!J67-Paca!J63</f>
        <v>-135.78496556100072</v>
      </c>
      <c r="BP67" s="53">
        <f>Paca!K67-Paca!K63</f>
        <v>110.73743918999753</v>
      </c>
      <c r="BQ67" s="122">
        <f>Paca!L67-Paca!L63</f>
        <v>-298.22783855699981</v>
      </c>
      <c r="BR67" s="122">
        <f>Paca!M67-Paca!M63</f>
        <v>217.67637551499956</v>
      </c>
      <c r="BS67" s="122">
        <f>Paca!N67-Paca!N63</f>
        <v>22.578627414000039</v>
      </c>
      <c r="BT67" s="122">
        <f>Paca!O67-Paca!O63</f>
        <v>40.703352090999999</v>
      </c>
      <c r="BU67" s="122">
        <f>Paca!P67-Paca!P63</f>
        <v>29.482214408999994</v>
      </c>
      <c r="BV67" s="122">
        <f>Paca!Q67-Paca!Q63</f>
        <v>-16.420131368999989</v>
      </c>
      <c r="BW67" s="122">
        <f>Paca!R67-Paca!R63</f>
        <v>112.53862547900007</v>
      </c>
      <c r="BX67" s="122">
        <f>Paca!S67-Paca!S63</f>
        <v>2.4062142079999944</v>
      </c>
      <c r="BY67" s="53">
        <f>Paca!T67-Paca!T63</f>
        <v>-38.338655185000107</v>
      </c>
    </row>
    <row r="68" spans="1:77" x14ac:dyDescent="0.25">
      <c r="A68" s="37" t="str">
        <f>Paca!A68</f>
        <v>T2 2014</v>
      </c>
      <c r="B68" s="144">
        <f>(Paca!B68/Paca!B67-1)*100</f>
        <v>-1.5585848089156973</v>
      </c>
      <c r="C68" s="179">
        <f>(Paca!C68/Paca!C67-1)*100</f>
        <v>24.228711632510347</v>
      </c>
      <c r="D68" s="179">
        <f>(Paca!D68/Paca!D67-1)*100</f>
        <v>-2.845989471235788</v>
      </c>
      <c r="E68" s="180">
        <f>(Paca!E68/Paca!E67-1)*100</f>
        <v>3.9856231276846454</v>
      </c>
      <c r="F68" s="181">
        <f>(Paca!F68/Paca!F67-1)*100</f>
        <v>-8.5586940324445031</v>
      </c>
      <c r="G68" s="181">
        <f>(Paca!G68/Paca!G67-1)*100</f>
        <v>5.4925562959666774</v>
      </c>
      <c r="H68" s="181">
        <f>(Paca!H68/Paca!H67-1)*100</f>
        <v>-0.63440695556675752</v>
      </c>
      <c r="I68" s="182">
        <f>(Paca!I68/Paca!I67-1)*100</f>
        <v>-4.3778265566405299</v>
      </c>
      <c r="J68" s="179">
        <f>(Paca!J68/Paca!J67-1)*100</f>
        <v>-7.5729904835778346</v>
      </c>
      <c r="K68" s="179">
        <f>(Paca!K68/Paca!K67-1)*100</f>
        <v>3.6702083329263946</v>
      </c>
      <c r="L68" s="180">
        <f>(Paca!L68/Paca!L67-1)*100</f>
        <v>8.7786149972272511</v>
      </c>
      <c r="M68" s="181">
        <f>(Paca!M68/Paca!M67-1)*100</f>
        <v>1.3252125319243913</v>
      </c>
      <c r="N68" s="181">
        <f>(Paca!N68/Paca!N67-1)*100</f>
        <v>5.5967640426170862</v>
      </c>
      <c r="O68" s="181">
        <f>(Paca!O68/Paca!O67-1)*100</f>
        <v>6.0258551537580418</v>
      </c>
      <c r="P68" s="181">
        <f>(Paca!P68/Paca!P67-1)*100</f>
        <v>-0.45002061206392829</v>
      </c>
      <c r="Q68" s="181">
        <f>(Paca!Q68/Paca!Q67-1)*100</f>
        <v>9.7709264981656894</v>
      </c>
      <c r="R68" s="181">
        <f>(Paca!R68/Paca!R67-1)*100</f>
        <v>0.77809564167010681</v>
      </c>
      <c r="S68" s="152">
        <f>(Paca!S68/Paca!S67-1)*100</f>
        <v>-3.2385729123950435</v>
      </c>
      <c r="T68" s="183">
        <f>(Paca!T68/Paca!T67-1)*100</f>
        <v>3.1343472751221846</v>
      </c>
      <c r="U68" s="52">
        <f>Paca!B68-Paca!B67</f>
        <v>-542.70745267999155</v>
      </c>
      <c r="V68" s="52">
        <f>Paca!C68-Paca!C67</f>
        <v>46.48224158299999</v>
      </c>
      <c r="W68" s="52">
        <f>Paca!D68-Paca!D67</f>
        <v>-293.74847977199897</v>
      </c>
      <c r="X68" s="121">
        <f>Paca!E68-Paca!E67</f>
        <v>57.11223492299996</v>
      </c>
      <c r="Y68" s="121">
        <f>Paca!F68-Paca!F67</f>
        <v>-187.45509666000021</v>
      </c>
      <c r="Z68" s="121">
        <f>Paca!G68-Paca!G67</f>
        <v>44.031203611000024</v>
      </c>
      <c r="AA68" s="121">
        <f>Paca!H68-Paca!H67</f>
        <v>-8.5936638220000532</v>
      </c>
      <c r="AB68" s="121">
        <f>Paca!I68-Paca!I67</f>
        <v>-198.84315782399972</v>
      </c>
      <c r="AC68" s="52">
        <f>Paca!J68-Paca!J67</f>
        <v>-796.141134563999</v>
      </c>
      <c r="AD68" s="52">
        <f>Paca!K68-Paca!K67</f>
        <v>468.06619558000239</v>
      </c>
      <c r="AE68" s="121">
        <f>Paca!L68-Paca!L67</f>
        <v>320.80498855099995</v>
      </c>
      <c r="AF68" s="121">
        <f>Paca!M68-Paca!M67</f>
        <v>59.914433463000023</v>
      </c>
      <c r="AG68" s="121">
        <f>Paca!N68-Paca!N67</f>
        <v>37.503417130999992</v>
      </c>
      <c r="AH68" s="121">
        <f>Paca!O68-Paca!O67</f>
        <v>20.345290519999992</v>
      </c>
      <c r="AI68" s="121">
        <f>Paca!P68-Paca!P67</f>
        <v>-1.8856712319999929</v>
      </c>
      <c r="AJ68" s="121">
        <f>Paca!Q68-Paca!Q67</f>
        <v>19.301244994000001</v>
      </c>
      <c r="AK68" s="121">
        <f>Paca!R68-Paca!R67</f>
        <v>20.868767402000231</v>
      </c>
      <c r="AL68" s="121">
        <f>Paca!S68-Paca!S67</f>
        <v>-8.7862752489999707</v>
      </c>
      <c r="AM68" s="52">
        <f>Paca!T68-Paca!T67</f>
        <v>32.633724493000045</v>
      </c>
      <c r="AN68" s="189">
        <f>(Paca!B68/Paca!B64-1)*100</f>
        <v>-2.1688398669691966</v>
      </c>
      <c r="AO68" s="189">
        <f>(Paca!C68/Paca!C64-1)*100</f>
        <v>47.379366532273949</v>
      </c>
      <c r="AP68" s="189">
        <f>(Paca!D68/Paca!D64-1)*100</f>
        <v>-4.9610428205378421</v>
      </c>
      <c r="AQ68" s="190">
        <f>(Paca!E68/Paca!E64-1)*100</f>
        <v>-0.48436651078030968</v>
      </c>
      <c r="AR68" s="190">
        <f>(Paca!F68/Paca!F64-1)*100</f>
        <v>-7.6231176867002421</v>
      </c>
      <c r="AS68" s="190">
        <f>(Paca!G68/Paca!G64-1)*100</f>
        <v>8.7444637735011987</v>
      </c>
      <c r="AT68" s="190">
        <f>(Paca!H68/Paca!H64-1)*100</f>
        <v>-7.30130162325956</v>
      </c>
      <c r="AU68" s="190">
        <f>(Paca!I68/Paca!I64-1)*100</f>
        <v>-6.7204270463422811</v>
      </c>
      <c r="AV68" s="189">
        <f>(Paca!J68/Paca!J64-1)*100</f>
        <v>-13.257913981728365</v>
      </c>
      <c r="AW68" s="189">
        <f>(Paca!K68/Paca!K64-1)*100</f>
        <v>9.9893549427868997</v>
      </c>
      <c r="AX68" s="190">
        <f>(Paca!L68/Paca!L64-1)*100</f>
        <v>7.4070975616674861</v>
      </c>
      <c r="AY68" s="190">
        <f>(Paca!M68/Paca!M64-1)*100</f>
        <v>23.231593072437008</v>
      </c>
      <c r="AZ68" s="190">
        <f>(Paca!N68/Paca!N64-1)*100</f>
        <v>3.4649464399829411</v>
      </c>
      <c r="BA68" s="190">
        <f>(Paca!O68/Paca!O64-1)*100</f>
        <v>5.6413015408300682</v>
      </c>
      <c r="BB68" s="190">
        <f>(Paca!P68/Paca!P64-1)*100</f>
        <v>5.0936756979709674</v>
      </c>
      <c r="BC68" s="190">
        <f>(Paca!Q68/Paca!Q64-1)*100</f>
        <v>-8.5392938640489575</v>
      </c>
      <c r="BD68" s="190">
        <f>(Paca!R68/Paca!R64-1)*100</f>
        <v>2.1166937770357608</v>
      </c>
      <c r="BE68" s="190">
        <f>(Paca!S68/Paca!S64-1)*100</f>
        <v>-12.002110011208366</v>
      </c>
      <c r="BF68" s="189">
        <f>(Paca!T68/Paca!T64-1)*100</f>
        <v>-2.6037235788700097</v>
      </c>
      <c r="BG68" s="53">
        <f>Paca!B68-Paca!B64</f>
        <v>-759.91230876799818</v>
      </c>
      <c r="BH68" s="53">
        <f>Paca!C68-Paca!C64</f>
        <v>76.618084128999982</v>
      </c>
      <c r="BI68" s="53">
        <f>Paca!D68-Paca!D64</f>
        <v>-523.4490125960001</v>
      </c>
      <c r="BJ68" s="122">
        <f>Paca!E68-Paca!E64</f>
        <v>-7.2525214180000148</v>
      </c>
      <c r="BK68" s="122">
        <f>Paca!F68-Paca!F64</f>
        <v>-165.27284214499991</v>
      </c>
      <c r="BL68" s="122">
        <f>Paca!G68-Paca!G64</f>
        <v>68.003909922999924</v>
      </c>
      <c r="BM68" s="122">
        <f>Paca!H68-Paca!H64</f>
        <v>-106.016413285</v>
      </c>
      <c r="BN68" s="122">
        <f>Paca!I68-Paca!I64</f>
        <v>-312.91114567099976</v>
      </c>
      <c r="BO68" s="53">
        <f>Paca!J68-Paca!J64</f>
        <v>-1485.1382679419985</v>
      </c>
      <c r="BP68" s="53">
        <f>Paca!K68-Paca!K64</f>
        <v>1200.7630658279995</v>
      </c>
      <c r="BQ68" s="122">
        <f>Paca!L68-Paca!L64</f>
        <v>274.14082748400006</v>
      </c>
      <c r="BR68" s="122">
        <f>Paca!M68-Paca!M64</f>
        <v>863.61539462600012</v>
      </c>
      <c r="BS68" s="122">
        <f>Paca!N68-Paca!N64</f>
        <v>23.696692936999966</v>
      </c>
      <c r="BT68" s="122">
        <f>Paca!O68-Paca!O64</f>
        <v>19.116243889999964</v>
      </c>
      <c r="BU68" s="122">
        <f>Paca!P68-Paca!P64</f>
        <v>20.217593162000014</v>
      </c>
      <c r="BV68" s="122">
        <f>Paca!Q68-Paca!Q64</f>
        <v>-20.24530463100001</v>
      </c>
      <c r="BW68" s="122">
        <f>Paca!R68-Paca!R64</f>
        <v>56.026210804000129</v>
      </c>
      <c r="BX68" s="122">
        <f>Paca!S68-Paca!S64</f>
        <v>-35.804592443999979</v>
      </c>
      <c r="BY68" s="53">
        <f>Paca!T68-Paca!T64</f>
        <v>-28.706178186999978</v>
      </c>
    </row>
    <row r="69" spans="1:77" x14ac:dyDescent="0.25">
      <c r="A69" s="37" t="str">
        <f>Paca!A69</f>
        <v>T3 2014</v>
      </c>
      <c r="B69" s="144">
        <f>(Paca!B69/Paca!B68-1)*100</f>
        <v>-0.90221528020756336</v>
      </c>
      <c r="C69" s="179">
        <f>(Paca!C69/Paca!C68-1)*100</f>
        <v>12.915474647171287</v>
      </c>
      <c r="D69" s="179">
        <f>(Paca!D69/Paca!D68-1)*100</f>
        <v>0.88723985446241826</v>
      </c>
      <c r="E69" s="180">
        <f>(Paca!E69/Paca!E68-1)*100</f>
        <v>0.36299076474457515</v>
      </c>
      <c r="F69" s="181">
        <f>(Paca!F69/Paca!F68-1)*100</f>
        <v>7.7263741195317204</v>
      </c>
      <c r="G69" s="181">
        <f>(Paca!G69/Paca!G68-1)*100</f>
        <v>-6.5494471942268984</v>
      </c>
      <c r="H69" s="181">
        <f>(Paca!H69/Paca!H68-1)*100</f>
        <v>-3.7479303717484425</v>
      </c>
      <c r="I69" s="182">
        <f>(Paca!I69/Paca!I68-1)*100</f>
        <v>0.79789629138049545</v>
      </c>
      <c r="J69" s="179">
        <f>(Paca!J69/Paca!J68-1)*100</f>
        <v>-4.0120221016303752</v>
      </c>
      <c r="K69" s="179">
        <f>(Paca!K69/Paca!K68-1)*100</f>
        <v>0.31032356598184041</v>
      </c>
      <c r="L69" s="180">
        <f>(Paca!L69/Paca!L68-1)*100</f>
        <v>-5.9116141703283942</v>
      </c>
      <c r="M69" s="181">
        <f>(Paca!M69/Paca!M68-1)*100</f>
        <v>0.18260496700137629</v>
      </c>
      <c r="N69" s="181">
        <f>(Paca!N69/Paca!N68-1)*100</f>
        <v>6.4929167467243865</v>
      </c>
      <c r="O69" s="181">
        <f>(Paca!O69/Paca!O68-1)*100</f>
        <v>10.726413473381813</v>
      </c>
      <c r="P69" s="181">
        <f>(Paca!P69/Paca!P68-1)*100</f>
        <v>14.048100938446172</v>
      </c>
      <c r="Q69" s="181">
        <f>(Paca!Q69/Paca!Q68-1)*100</f>
        <v>5.6361572925307746</v>
      </c>
      <c r="R69" s="181">
        <f>(Paca!R69/Paca!R68-1)*100</f>
        <v>4.4388777938074053</v>
      </c>
      <c r="S69" s="152">
        <f>(Paca!S69/Paca!S68-1)*100</f>
        <v>-2.8490984915081286</v>
      </c>
      <c r="T69" s="183">
        <f>(Paca!T69/Paca!T68-1)*100</f>
        <v>-7.4689167519750193</v>
      </c>
      <c r="U69" s="52">
        <f>Paca!B69-Paca!B68</f>
        <v>-309.2597305829986</v>
      </c>
      <c r="V69" s="52">
        <f>Paca!C69-Paca!C68</f>
        <v>30.781451485000019</v>
      </c>
      <c r="W69" s="52">
        <f>Paca!D69-Paca!D68</f>
        <v>88.970107141998596</v>
      </c>
      <c r="X69" s="121">
        <f>Paca!E69-Paca!E68</f>
        <v>5.4088109170002099</v>
      </c>
      <c r="Y69" s="121">
        <f>Paca!F69-Paca!F68</f>
        <v>154.74189295600013</v>
      </c>
      <c r="Z69" s="121">
        <f>Paca!G69-Paca!G68</f>
        <v>-55.387594184000022</v>
      </c>
      <c r="AA69" s="121">
        <f>Paca!H69-Paca!H68</f>
        <v>-50.447304670999984</v>
      </c>
      <c r="AB69" s="121">
        <f>Paca!I69-Paca!I68</f>
        <v>34.654302123999514</v>
      </c>
      <c r="AC69" s="52">
        <f>Paca!J69-Paca!J68</f>
        <v>-389.83862874400074</v>
      </c>
      <c r="AD69" s="52">
        <f>Paca!K69-Paca!K68</f>
        <v>41.028466835998188</v>
      </c>
      <c r="AE69" s="121">
        <f>Paca!L69-Paca!L68</f>
        <v>-234.99829795599999</v>
      </c>
      <c r="AF69" s="121">
        <f>Paca!M69-Paca!M68</f>
        <v>8.3651942989999952</v>
      </c>
      <c r="AG69" s="121">
        <f>Paca!N69-Paca!N68</f>
        <v>45.943522197999982</v>
      </c>
      <c r="AH69" s="121">
        <f>Paca!O69-Paca!O68</f>
        <v>38.398258267000017</v>
      </c>
      <c r="AI69" s="121">
        <f>Paca!P69-Paca!P68</f>
        <v>58.599291204999986</v>
      </c>
      <c r="AJ69" s="121">
        <f>Paca!Q69-Paca!Q68</f>
        <v>12.221373352000001</v>
      </c>
      <c r="AK69" s="121">
        <f>Paca!R69-Paca!R68</f>
        <v>119.97842374099992</v>
      </c>
      <c r="AL69" s="121">
        <f>Paca!S69-Paca!S68</f>
        <v>-7.4792982700000152</v>
      </c>
      <c r="AM69" s="52">
        <f>Paca!T69-Paca!T68</f>
        <v>-80.201127301999918</v>
      </c>
      <c r="AN69" s="189">
        <f>(Paca!B69/Paca!B65-1)*100</f>
        <v>-2.6498849956002712</v>
      </c>
      <c r="AO69" s="189">
        <f>(Paca!C69/Paca!C65-1)*100</f>
        <v>21.228577790205261</v>
      </c>
      <c r="AP69" s="189">
        <f>(Paca!D69/Paca!D65-1)*100</f>
        <v>-1.7585878703919144</v>
      </c>
      <c r="AQ69" s="190">
        <f>(Paca!E69/Paca!E65-1)*100</f>
        <v>10.384437602589758</v>
      </c>
      <c r="AR69" s="190">
        <f>(Paca!F69/Paca!F65-1)*100</f>
        <v>0.50969254505206507</v>
      </c>
      <c r="AS69" s="190">
        <f>(Paca!G69/Paca!G65-1)*100</f>
        <v>-1.6463301281026577</v>
      </c>
      <c r="AT69" s="190">
        <f>(Paca!H69/Paca!H65-1)*100</f>
        <v>3.2910249806875624</v>
      </c>
      <c r="AU69" s="190">
        <f>(Paca!I69/Paca!I65-1)*100</f>
        <v>-7.613458310613308</v>
      </c>
      <c r="AV69" s="189">
        <f>(Paca!J69/Paca!J65-1)*100</f>
        <v>-15.339701953904505</v>
      </c>
      <c r="AW69" s="189">
        <f>(Paca!K69/Paca!K65-1)*100</f>
        <v>7.0531951372106994</v>
      </c>
      <c r="AX69" s="190">
        <f>(Paca!L69/Paca!L65-1)*100</f>
        <v>2.3173552148527676</v>
      </c>
      <c r="AY69" s="190">
        <f>(Paca!M69/Paca!M65-1)*100</f>
        <v>9.735921445839125</v>
      </c>
      <c r="AZ69" s="190">
        <f>(Paca!N69/Paca!N65-1)*100</f>
        <v>4.9634540370540936</v>
      </c>
      <c r="BA69" s="190">
        <f>(Paca!O69/Paca!O65-1)*100</f>
        <v>8.0273969282921733</v>
      </c>
      <c r="BB69" s="190">
        <f>(Paca!P69/Paca!P65-1)*100</f>
        <v>21.003060577921495</v>
      </c>
      <c r="BC69" s="190">
        <f>(Paca!Q69/Paca!Q65-1)*100</f>
        <v>14.048152337346064</v>
      </c>
      <c r="BD69" s="190">
        <f>(Paca!R69/Paca!R65-1)*100</f>
        <v>7.7040134215351497</v>
      </c>
      <c r="BE69" s="190">
        <f>(Paca!S69/Paca!S65-1)*100</f>
        <v>1.6322328585278267</v>
      </c>
      <c r="BF69" s="189">
        <f>(Paca!T69/Paca!T65-1)*100</f>
        <v>2.6359155436395998</v>
      </c>
      <c r="BG69" s="53">
        <f>Paca!B69-Paca!B65</f>
        <v>-924.6293999460031</v>
      </c>
      <c r="BH69" s="53">
        <f>Paca!C69-Paca!C65</f>
        <v>47.124643469999995</v>
      </c>
      <c r="BI69" s="53">
        <f>Paca!D69-Paca!D65</f>
        <v>-181.09597130800103</v>
      </c>
      <c r="BJ69" s="122">
        <f>Paca!E69-Paca!E65</f>
        <v>140.68731786000012</v>
      </c>
      <c r="BK69" s="122">
        <f>Paca!F69-Paca!F65</f>
        <v>10.940937860000304</v>
      </c>
      <c r="BL69" s="122">
        <f>Paca!G69-Paca!G65</f>
        <v>-13.22866711100005</v>
      </c>
      <c r="BM69" s="122">
        <f>Paca!H69-Paca!H65</f>
        <v>41.278615429999945</v>
      </c>
      <c r="BN69" s="122">
        <f>Paca!I69-Paca!I65</f>
        <v>-360.77417534699998</v>
      </c>
      <c r="BO69" s="53">
        <f>Paca!J69-Paca!J65</f>
        <v>-1689.9564972200005</v>
      </c>
      <c r="BP69" s="53">
        <f>Paca!K69-Paca!K65</f>
        <v>873.7806602820001</v>
      </c>
      <c r="BQ69" s="122">
        <f>Paca!L69-Paca!L65</f>
        <v>84.71063887199989</v>
      </c>
      <c r="BR69" s="122">
        <f>Paca!M69-Paca!M65</f>
        <v>407.17772618100025</v>
      </c>
      <c r="BS69" s="122">
        <f>Paca!N69-Paca!N65</f>
        <v>35.632891503999986</v>
      </c>
      <c r="BT69" s="122">
        <f>Paca!O69-Paca!O65</f>
        <v>29.454323416000022</v>
      </c>
      <c r="BU69" s="122">
        <f>Paca!P69-Paca!P65</f>
        <v>82.575085440000009</v>
      </c>
      <c r="BV69" s="122">
        <f>Paca!Q69-Paca!Q65</f>
        <v>28.21502605500001</v>
      </c>
      <c r="BW69" s="122">
        <f>Paca!R69-Paca!R65</f>
        <v>201.91905438899994</v>
      </c>
      <c r="BX69" s="122">
        <f>Paca!S69-Paca!S65</f>
        <v>4.0959144250000179</v>
      </c>
      <c r="BY69" s="53">
        <f>Paca!T69-Paca!T65</f>
        <v>25.517764830000033</v>
      </c>
    </row>
    <row r="70" spans="1:77" s="106" customFormat="1" x14ac:dyDescent="0.25">
      <c r="A70" s="98" t="str">
        <f>Paca!A70</f>
        <v>T4 2014</v>
      </c>
      <c r="B70" s="143">
        <f>(Paca!B70/Paca!B69-1)*100</f>
        <v>3.9009313973440429</v>
      </c>
      <c r="C70" s="184">
        <f>(Paca!C70/Paca!C69-1)*100</f>
        <v>-25.968213100006921</v>
      </c>
      <c r="D70" s="184">
        <f>(Paca!D70/Paca!D69-1)*100</f>
        <v>1.3632949572580655</v>
      </c>
      <c r="E70" s="185">
        <f>(Paca!E70/Paca!E69-1)*100</f>
        <v>6.3449579999770744</v>
      </c>
      <c r="F70" s="186">
        <f>(Paca!F70/Paca!F69-1)*100</f>
        <v>0.27727478460726207</v>
      </c>
      <c r="G70" s="186">
        <f>(Paca!G70/Paca!G69-1)*100</f>
        <v>-4.9148397705566227</v>
      </c>
      <c r="H70" s="186">
        <f>(Paca!H70/Paca!H69-1)*100</f>
        <v>-0.75475547328512915</v>
      </c>
      <c r="I70" s="187">
        <f>(Paca!I70/Paca!I69-1)*100</f>
        <v>1.956913858597753</v>
      </c>
      <c r="J70" s="184">
        <f>(Paca!J70/Paca!J69-1)*100</f>
        <v>8.3198510315682928</v>
      </c>
      <c r="K70" s="184">
        <f>(Paca!K70/Paca!K69-1)*100</f>
        <v>3.9549208198875085</v>
      </c>
      <c r="L70" s="185">
        <f>(Paca!L70/Paca!L69-1)*100</f>
        <v>5.2289610896311345</v>
      </c>
      <c r="M70" s="186">
        <f>(Paca!M70/Paca!M69-1)*100</f>
        <v>7.7276497363768071</v>
      </c>
      <c r="N70" s="186">
        <f>(Paca!N70/Paca!N69-1)*100</f>
        <v>-1.8219363267561905</v>
      </c>
      <c r="O70" s="186">
        <f>(Paca!O70/Paca!O69-1)*100</f>
        <v>-19.34614086228812</v>
      </c>
      <c r="P70" s="186">
        <f>(Paca!P70/Paca!P69-1)*100</f>
        <v>9.5818041720857181</v>
      </c>
      <c r="Q70" s="186">
        <f>(Paca!Q70/Paca!Q69-1)*100</f>
        <v>-5.6890340096553249</v>
      </c>
      <c r="R70" s="186">
        <f>(Paca!R70/Paca!R69-1)*100</f>
        <v>0.42654366104857289</v>
      </c>
      <c r="S70" s="151">
        <f>(Paca!S70/Paca!S69-1)*100</f>
        <v>7.8825962525313598</v>
      </c>
      <c r="T70" s="188">
        <f>(Paca!T70/Paca!T69-1)*100</f>
        <v>-4.3723194554631135</v>
      </c>
      <c r="U70" s="100">
        <f>Paca!B70-Paca!B69</f>
        <v>1325.0902363249988</v>
      </c>
      <c r="V70" s="100">
        <f>Paca!C70-Paca!C69</f>
        <v>-69.883436723000017</v>
      </c>
      <c r="W70" s="100">
        <f>Paca!D70-Paca!D69</f>
        <v>137.92060082100215</v>
      </c>
      <c r="X70" s="120">
        <f>Paca!E70-Paca!E69</f>
        <v>94.887405067999907</v>
      </c>
      <c r="Y70" s="120">
        <f>Paca!F70-Paca!F69</f>
        <v>5.9822504499998104</v>
      </c>
      <c r="Z70" s="120">
        <f>Paca!G70-Paca!G69</f>
        <v>-38.841777424999918</v>
      </c>
      <c r="AA70" s="120">
        <f>Paca!H70-Paca!H69</f>
        <v>-9.7782874740000807</v>
      </c>
      <c r="AB70" s="120">
        <f>Paca!I70-Paca!I69</f>
        <v>85.671010202000616</v>
      </c>
      <c r="AC70" s="100">
        <f>Paca!J70-Paca!J69</f>
        <v>775.9861090430004</v>
      </c>
      <c r="AD70" s="100">
        <f>Paca!K70-Paca!K69</f>
        <v>524.51022100700175</v>
      </c>
      <c r="AE70" s="120">
        <f>Paca!L70-Paca!L69</f>
        <v>195.57352490299991</v>
      </c>
      <c r="AF70" s="120">
        <f>Paca!M70-Paca!M69</f>
        <v>354.6526386659998</v>
      </c>
      <c r="AG70" s="120">
        <f>Paca!N70-Paca!N69</f>
        <v>-13.728983076999953</v>
      </c>
      <c r="AH70" s="120">
        <f>Paca!O70-Paca!O69</f>
        <v>-76.683613594999997</v>
      </c>
      <c r="AI70" s="120">
        <f>Paca!P70-Paca!P69</f>
        <v>45.583754477000014</v>
      </c>
      <c r="AJ70" s="120">
        <f>Paca!Q70-Paca!Q69</f>
        <v>-13.031308654000014</v>
      </c>
      <c r="AK70" s="120">
        <f>Paca!R70-Paca!R69</f>
        <v>12.040808577000007</v>
      </c>
      <c r="AL70" s="120">
        <f>Paca!S70-Paca!S69</f>
        <v>20.103399709999962</v>
      </c>
      <c r="AM70" s="100">
        <f>Paca!T70-Paca!T69</f>
        <v>-43.443257823000067</v>
      </c>
      <c r="AN70" s="184">
        <f>(Paca!B70/Paca!B66-1)*100</f>
        <v>0.17787502229074104</v>
      </c>
      <c r="AO70" s="184">
        <f>(Paca!C70/Paca!C66-1)*100</f>
        <v>-16.156387648619919</v>
      </c>
      <c r="AP70" s="184">
        <f>(Paca!D70/Paca!D66-1)*100</f>
        <v>-1.310635327434917</v>
      </c>
      <c r="AQ70" s="191">
        <f>(Paca!E70/Paca!E66-1)*100</f>
        <v>-0.39228551548144974</v>
      </c>
      <c r="AR70" s="191">
        <f>(Paca!F70/Paca!F66-1)*100</f>
        <v>-1.0037048716062924</v>
      </c>
      <c r="AS70" s="191">
        <f>(Paca!G70/Paca!G66-1)*100</f>
        <v>-9.212523430272979</v>
      </c>
      <c r="AT70" s="191">
        <f>(Paca!H70/Paca!H66-1)*100</f>
        <v>-9.8911635438965302</v>
      </c>
      <c r="AU70" s="191">
        <f>(Paca!I70/Paca!I66-1)*100</f>
        <v>2.5126574121448586</v>
      </c>
      <c r="AV70" s="184">
        <f>(Paca!J70/Paca!J66-1)*100</f>
        <v>-5.9186273274797525</v>
      </c>
      <c r="AW70" s="184">
        <f>(Paca!K70/Paca!K66-1)*100</f>
        <v>7.6535348308578222</v>
      </c>
      <c r="AX70" s="191">
        <f>(Paca!L70/Paca!L66-1)*100</f>
        <v>2.195339062424595</v>
      </c>
      <c r="AY70" s="191">
        <f>(Paca!M70/Paca!M66-1)*100</f>
        <v>12.500333152742193</v>
      </c>
      <c r="AZ70" s="191">
        <f>(Paca!N70/Paca!N66-1)*100</f>
        <v>0.74439519715314706</v>
      </c>
      <c r="BA70" s="191">
        <f>(Paca!O70/Paca!O66-1)*100</f>
        <v>-11.58762067781829</v>
      </c>
      <c r="BB70" s="191">
        <f>(Paca!P70/Paca!P66-1)*100</f>
        <v>21.664166462449884</v>
      </c>
      <c r="BC70" s="191">
        <f>(Paca!Q70/Paca!Q66-1)*100</f>
        <v>5.3484802494558448</v>
      </c>
      <c r="BD70" s="191">
        <f>(Paca!R70/Paca!R66-1)*100</f>
        <v>9.8141588024192927</v>
      </c>
      <c r="BE70" s="191">
        <f>(Paca!S70/Paca!S66-1)*100</f>
        <v>10.230319686640321</v>
      </c>
      <c r="BF70" s="184">
        <f>(Paca!T70/Paca!T66-1)*100</f>
        <v>-10.150536000014709</v>
      </c>
      <c r="BG70" s="100">
        <f>Paca!B70-Paca!B66</f>
        <v>62.667119712998101</v>
      </c>
      <c r="BH70" s="100">
        <f>Paca!C70-Paca!C66</f>
        <v>-38.390582676000008</v>
      </c>
      <c r="BI70" s="100">
        <f>Paca!D70-Paca!D66</f>
        <v>-136.18571282899939</v>
      </c>
      <c r="BJ70" s="120">
        <f>Paca!E70-Paca!E66</f>
        <v>-6.2633404650000557</v>
      </c>
      <c r="BK70" s="120">
        <f>Paca!F70-Paca!F66</f>
        <v>-21.935312579000311</v>
      </c>
      <c r="BL70" s="120">
        <f>Paca!G70-Paca!G66</f>
        <v>-76.252683906000016</v>
      </c>
      <c r="BM70" s="120">
        <f>Paca!H70-Paca!H66</f>
        <v>-141.13874029700014</v>
      </c>
      <c r="BN70" s="120">
        <f>Paca!I70-Paca!I66</f>
        <v>109.40436441800011</v>
      </c>
      <c r="BO70" s="100">
        <f>Paca!J70-Paca!J66</f>
        <v>-635.57060154600003</v>
      </c>
      <c r="BP70" s="100">
        <f>Paca!K70-Paca!K66</f>
        <v>980.15550383099799</v>
      </c>
      <c r="BQ70" s="120">
        <f>Paca!L70-Paca!L66</f>
        <v>84.547438015999887</v>
      </c>
      <c r="BR70" s="120">
        <f>Paca!M70-Paca!M66</f>
        <v>549.3520262029997</v>
      </c>
      <c r="BS70" s="120">
        <f>Paca!N70-Paca!N66</f>
        <v>5.4664112990000149</v>
      </c>
      <c r="BT70" s="120">
        <f>Paca!O70-Paca!O66</f>
        <v>-41.900052651999999</v>
      </c>
      <c r="BU70" s="120">
        <f>Paca!P70-Paca!P66</f>
        <v>92.828332122000006</v>
      </c>
      <c r="BV70" s="120">
        <f>Paca!Q70-Paca!Q66</f>
        <v>10.967655891999982</v>
      </c>
      <c r="BW70" s="120">
        <f>Paca!R70-Paca!R66</f>
        <v>253.35846419400013</v>
      </c>
      <c r="BX70" s="120">
        <f>Paca!S70-Paca!S66</f>
        <v>25.53522875699997</v>
      </c>
      <c r="BY70" s="100">
        <f>Paca!T70-Paca!T66</f>
        <v>-107.341487067</v>
      </c>
    </row>
    <row r="71" spans="1:77" x14ac:dyDescent="0.25">
      <c r="A71" s="37" t="str">
        <f>Paca!A71</f>
        <v>T1 2015</v>
      </c>
      <c r="B71" s="144">
        <f>(Paca!B71/Paca!B70-1)*100</f>
        <v>-3.7944923541796793</v>
      </c>
      <c r="C71" s="179">
        <f>(Paca!C71/Paca!C70-1)*100</f>
        <v>1.8687817382072813</v>
      </c>
      <c r="D71" s="179">
        <f>(Paca!D71/Paca!D70-1)*100</f>
        <v>-1.3364926079858397</v>
      </c>
      <c r="E71" s="180">
        <f>(Paca!E71/Paca!E70-1)*100</f>
        <v>-0.46851565079457647</v>
      </c>
      <c r="F71" s="181">
        <f>(Paca!F71/Paca!F70-1)*100</f>
        <v>-6.1603336790898799</v>
      </c>
      <c r="G71" s="181">
        <f>(Paca!G71/Paca!G70-1)*100</f>
        <v>1.0443021758847371</v>
      </c>
      <c r="H71" s="181">
        <f>(Paca!H71/Paca!H70-1)*100</f>
        <v>-6.1882748522568143E-2</v>
      </c>
      <c r="I71" s="182">
        <f>(Paca!I71/Paca!I70-1)*100</f>
        <v>-7.5596672252364883E-2</v>
      </c>
      <c r="J71" s="179">
        <f>(Paca!J71/Paca!J70-1)*100</f>
        <v>-8.9613450598148408</v>
      </c>
      <c r="K71" s="179">
        <f>(Paca!K71/Paca!K70-1)*100</f>
        <v>-2.0432821309139149</v>
      </c>
      <c r="L71" s="180">
        <f>(Paca!L71/Paca!L70-1)*100</f>
        <v>1.7482935582391335E-2</v>
      </c>
      <c r="M71" s="181">
        <f>(Paca!M71/Paca!M70-1)*100</f>
        <v>-3.2393288376840523</v>
      </c>
      <c r="N71" s="181">
        <f>(Paca!N71/Paca!N70-1)*100</f>
        <v>1.1589521263830838</v>
      </c>
      <c r="O71" s="181">
        <f>(Paca!O71/Paca!O70-1)*100</f>
        <v>-7.1883650083975903</v>
      </c>
      <c r="P71" s="181">
        <f>(Paca!P71/Paca!P70-1)*100</f>
        <v>-4.2678249612738366</v>
      </c>
      <c r="Q71" s="181">
        <f>(Paca!Q71/Paca!Q70-1)*100</f>
        <v>-3.4268286756996669</v>
      </c>
      <c r="R71" s="181">
        <f>(Paca!R71/Paca!R70-1)*100</f>
        <v>-1.9889754551297711</v>
      </c>
      <c r="S71" s="152">
        <f>(Paca!S71/Paca!S70-1)*100</f>
        <v>-7.9201670870305829</v>
      </c>
      <c r="T71" s="183">
        <f>(Paca!T71/Paca!T70-1)*100</f>
        <v>-1.9815009591416022</v>
      </c>
      <c r="U71" s="52">
        <f>Paca!B71-Paca!B70</f>
        <v>-1339.214873404002</v>
      </c>
      <c r="V71" s="52">
        <f>Paca!C71-Paca!C70</f>
        <v>3.7231368670000222</v>
      </c>
      <c r="W71" s="52">
        <f>Paca!D71-Paca!D70</f>
        <v>-137.05238343700148</v>
      </c>
      <c r="X71" s="121">
        <f>Paca!E71-Paca!E70</f>
        <v>-7.4511074360000293</v>
      </c>
      <c r="Y71" s="121">
        <f>Paca!F71-Paca!F70</f>
        <v>-133.27876931499986</v>
      </c>
      <c r="Z71" s="121">
        <f>Paca!G71-Paca!G70</f>
        <v>7.8474518009999201</v>
      </c>
      <c r="AA71" s="121">
        <f>Paca!H71-Paca!H70</f>
        <v>-0.79567521599983593</v>
      </c>
      <c r="AB71" s="121">
        <f>Paca!I71-Paca!I70</f>
        <v>-3.3742832710004222</v>
      </c>
      <c r="AC71" s="52">
        <f>Paca!J71-Paca!J70</f>
        <v>-905.35655669600055</v>
      </c>
      <c r="AD71" s="52">
        <f>Paca!K71-Paca!K70</f>
        <v>-281.70175425300113</v>
      </c>
      <c r="AE71" s="121">
        <f>Paca!L71-Paca!L70</f>
        <v>0.68808849000015471</v>
      </c>
      <c r="AF71" s="121">
        <f>Paca!M71-Paca!M70</f>
        <v>-160.15407326999957</v>
      </c>
      <c r="AG71" s="121">
        <f>Paca!N71-Paca!N70</f>
        <v>8.5740326630000254</v>
      </c>
      <c r="AH71" s="121">
        <f>Paca!O71-Paca!O70</f>
        <v>-22.980712968000034</v>
      </c>
      <c r="AI71" s="121">
        <f>Paca!P71-Paca!P70</f>
        <v>-22.248864320000052</v>
      </c>
      <c r="AJ71" s="121">
        <f>Paca!Q71-Paca!Q70</f>
        <v>-7.4029375709999954</v>
      </c>
      <c r="AK71" s="121">
        <f>Paca!R71-Paca!R70</f>
        <v>-56.385845844999949</v>
      </c>
      <c r="AL71" s="121">
        <f>Paca!S71-Paca!S70</f>
        <v>-21.791441431999971</v>
      </c>
      <c r="AM71" s="52">
        <f>Paca!T71-Paca!T70</f>
        <v>-18.827315884999962</v>
      </c>
      <c r="AN71" s="189">
        <f>(Paca!B71/Paca!B67-1)*100</f>
        <v>-2.4873024087751494</v>
      </c>
      <c r="AO71" s="189">
        <f>(Paca!C71/Paca!C67-1)*100</f>
        <v>5.7876062580921372</v>
      </c>
      <c r="AP71" s="189">
        <f>(Paca!D71/Paca!D67-1)*100</f>
        <v>-1.9755886238410736</v>
      </c>
      <c r="AQ71" s="190">
        <f>(Paca!E71/Paca!E67-1)*100</f>
        <v>10.46489350511235</v>
      </c>
      <c r="AR71" s="190">
        <f>(Paca!F71/Paca!F67-1)*100</f>
        <v>-7.3056122884101011</v>
      </c>
      <c r="AS71" s="190">
        <f>(Paca!G71/Paca!G67-1)*100</f>
        <v>-5.2829283283189143</v>
      </c>
      <c r="AT71" s="190">
        <f>(Paca!H71/Paca!H67-1)*100</f>
        <v>-5.1391580434801742</v>
      </c>
      <c r="AU71" s="190">
        <f>(Paca!I71/Paca!I67-1)*100</f>
        <v>-1.8029764766765544</v>
      </c>
      <c r="AV71" s="189">
        <f>(Paca!J71/Paca!J67-1)*100</f>
        <v>-12.511769832913966</v>
      </c>
      <c r="AW71" s="189">
        <f>(Paca!K71/Paca!K67-1)*100</f>
        <v>5.8958351538580311</v>
      </c>
      <c r="AX71" s="190">
        <f>(Paca!L71/Paca!L67-1)*100</f>
        <v>7.7186114056884803</v>
      </c>
      <c r="AY71" s="190">
        <f>(Paca!M71/Paca!M67-1)*100</f>
        <v>5.8122381296400238</v>
      </c>
      <c r="AZ71" s="190">
        <f>(Paca!N71/Paca!N67-1)*100</f>
        <v>11.683783023127514</v>
      </c>
      <c r="BA71" s="190">
        <f>(Paca!O71/Paca!O67-1)*100</f>
        <v>-12.119889829781471</v>
      </c>
      <c r="BB71" s="190">
        <f>(Paca!P71/Paca!P67-1)*100</f>
        <v>19.103796521995275</v>
      </c>
      <c r="BC71" s="190">
        <f>(Paca!Q71/Paca!Q67-1)*100</f>
        <v>5.6132995054091195</v>
      </c>
      <c r="BD71" s="190">
        <f>(Paca!R71/Paca!R67-1)*100</f>
        <v>3.5980996814751531</v>
      </c>
      <c r="BE71" s="190">
        <f>(Paca!S71/Paca!S67-1)*100</f>
        <v>-6.6176042010160252</v>
      </c>
      <c r="BF71" s="189">
        <f>(Paca!T71/Paca!T67-1)*100</f>
        <v>-10.54952714560179</v>
      </c>
      <c r="BG71" s="53">
        <f>Paca!B71-Paca!B67</f>
        <v>-866.0918203419933</v>
      </c>
      <c r="BH71" s="53">
        <f>Paca!C71-Paca!C67</f>
        <v>11.103393212000015</v>
      </c>
      <c r="BI71" s="53">
        <f>Paca!D71-Paca!D67</f>
        <v>-203.9101552459997</v>
      </c>
      <c r="BJ71" s="122">
        <f>Paca!E71-Paca!E67</f>
        <v>149.95734347200005</v>
      </c>
      <c r="BK71" s="122">
        <f>Paca!F71-Paca!F67</f>
        <v>-160.00972256900013</v>
      </c>
      <c r="BL71" s="122">
        <f>Paca!G71-Paca!G67</f>
        <v>-42.350716196999997</v>
      </c>
      <c r="BM71" s="122">
        <f>Paca!H71-Paca!H67</f>
        <v>-69.614931182999953</v>
      </c>
      <c r="BN71" s="122">
        <f>Paca!I71-Paca!I67</f>
        <v>-81.89212876900001</v>
      </c>
      <c r="BO71" s="53">
        <f>Paca!J71-Paca!J67</f>
        <v>-1315.3502109609999</v>
      </c>
      <c r="BP71" s="53">
        <f>Paca!K71-Paca!K67</f>
        <v>751.90312917000119</v>
      </c>
      <c r="BQ71" s="122">
        <f>Paca!L71-Paca!L67</f>
        <v>282.06830398800003</v>
      </c>
      <c r="BR71" s="122">
        <f>Paca!M71-Paca!M67</f>
        <v>262.77819315800025</v>
      </c>
      <c r="BS71" s="122">
        <f>Paca!N71-Paca!N67</f>
        <v>78.291988915000047</v>
      </c>
      <c r="BT71" s="122">
        <f>Paca!O71-Paca!O67</f>
        <v>-40.920777776000023</v>
      </c>
      <c r="BU71" s="122">
        <f>Paca!P71-Paca!P67</f>
        <v>80.048510129999954</v>
      </c>
      <c r="BV71" s="122">
        <f>Paca!Q71-Paca!Q67</f>
        <v>11.088372120999992</v>
      </c>
      <c r="BW71" s="122">
        <f>Paca!R71-Paca!R67</f>
        <v>96.502153875000204</v>
      </c>
      <c r="BX71" s="122">
        <f>Paca!S71-Paca!S67</f>
        <v>-17.953615240999994</v>
      </c>
      <c r="BY71" s="53">
        <f>Paca!T71-Paca!T67</f>
        <v>-109.8379765169999</v>
      </c>
    </row>
    <row r="72" spans="1:77" x14ac:dyDescent="0.25">
      <c r="A72" s="37" t="str">
        <f>Paca!A72</f>
        <v>T2 2015</v>
      </c>
      <c r="B72" s="144">
        <f>(Paca!B72/Paca!B71-1)*100</f>
        <v>9.876818383989928</v>
      </c>
      <c r="C72" s="179">
        <f>(Paca!C72/Paca!C71-1)*100</f>
        <v>-10.839511791348922</v>
      </c>
      <c r="D72" s="179">
        <f>(Paca!D72/Paca!D71-1)*100</f>
        <v>4.725489160216334</v>
      </c>
      <c r="E72" s="180">
        <f>(Paca!E72/Paca!E71-1)*100</f>
        <v>0.78526564957444034</v>
      </c>
      <c r="F72" s="181">
        <f>(Paca!F72/Paca!F71-1)*100</f>
        <v>0.45493303323023149</v>
      </c>
      <c r="G72" s="181">
        <f>(Paca!G72/Paca!G71-1)*100</f>
        <v>9.579568592080312</v>
      </c>
      <c r="H72" s="181">
        <f>(Paca!H72/Paca!H71-1)*100</f>
        <v>-9.007191639720336</v>
      </c>
      <c r="I72" s="182">
        <f>(Paca!I72/Paca!I71-1)*100</f>
        <v>11.197848089250151</v>
      </c>
      <c r="J72" s="179">
        <f>(Paca!J72/Paca!J71-1)*100</f>
        <v>13.562059354857347</v>
      </c>
      <c r="K72" s="179">
        <f>(Paca!K72/Paca!K71-1)*100</f>
        <v>11.037745449805403</v>
      </c>
      <c r="L72" s="180">
        <f>(Paca!L72/Paca!L71-1)*100</f>
        <v>10.525993823906866</v>
      </c>
      <c r="M72" s="181">
        <f>(Paca!M72/Paca!M71-1)*100</f>
        <v>5.8608307563486228</v>
      </c>
      <c r="N72" s="181">
        <f>(Paca!N72/Paca!N71-1)*100</f>
        <v>4.5028644488581904</v>
      </c>
      <c r="O72" s="181">
        <f>(Paca!O72/Paca!O71-1)*100</f>
        <v>25.031056496783101</v>
      </c>
      <c r="P72" s="181">
        <f>(Paca!P72/Paca!P71-1)*100</f>
        <v>20.056296500557004</v>
      </c>
      <c r="Q72" s="181">
        <f>(Paca!Q72/Paca!Q71-1)*100</f>
        <v>-0.20333189003498564</v>
      </c>
      <c r="R72" s="181">
        <f>(Paca!R72/Paca!R71-1)*100</f>
        <v>20.514688075139276</v>
      </c>
      <c r="S72" s="152">
        <f>(Paca!S72/Paca!S71-1)*100</f>
        <v>7.2138854829199017</v>
      </c>
      <c r="T72" s="183">
        <f>(Paca!T72/Paca!T71-1)*100</f>
        <v>17.124361472743701</v>
      </c>
      <c r="U72" s="52">
        <f>Paca!B72-Paca!B71</f>
        <v>3353.6179497019984</v>
      </c>
      <c r="V72" s="52">
        <f>Paca!C72-Paca!C71</f>
        <v>-21.99891464800001</v>
      </c>
      <c r="W72" s="52">
        <f>Paca!D72-Paca!D71</f>
        <v>478.1050742460011</v>
      </c>
      <c r="X72" s="121">
        <f>Paca!E72-Paca!E71</f>
        <v>12.43007655700012</v>
      </c>
      <c r="Y72" s="121">
        <f>Paca!F72-Paca!F71</f>
        <v>9.2361433459998352</v>
      </c>
      <c r="Z72" s="121">
        <f>Paca!G72-Paca!G71</f>
        <v>72.737815580000074</v>
      </c>
      <c r="AA72" s="121">
        <f>Paca!H72-Paca!H71</f>
        <v>-115.74088598499998</v>
      </c>
      <c r="AB72" s="121">
        <f>Paca!I72-Paca!I71</f>
        <v>499.44192474800002</v>
      </c>
      <c r="AC72" s="52">
        <f>Paca!J72-Paca!J71</f>
        <v>1247.3775520149993</v>
      </c>
      <c r="AD72" s="52">
        <f>Paca!K72-Paca!K71</f>
        <v>1490.6504447370007</v>
      </c>
      <c r="AE72" s="121">
        <f>Paca!L72-Paca!L71</f>
        <v>414.35154975100022</v>
      </c>
      <c r="AF72" s="121">
        <f>Paca!M72-Paca!M71</f>
        <v>280.37610872499954</v>
      </c>
      <c r="AG72" s="121">
        <f>Paca!N72-Paca!N71</f>
        <v>33.698675563999927</v>
      </c>
      <c r="AH72" s="121">
        <f>Paca!O72-Paca!O71</f>
        <v>74.270266240000012</v>
      </c>
      <c r="AI72" s="121">
        <f>Paca!P72-Paca!P71</f>
        <v>100.09443120399999</v>
      </c>
      <c r="AJ72" s="121">
        <f>Paca!Q72-Paca!Q71</f>
        <v>-0.42420295099998384</v>
      </c>
      <c r="AK72" s="121">
        <f>Paca!R72-Paca!R71</f>
        <v>570.00743812900009</v>
      </c>
      <c r="AL72" s="121">
        <f>Paca!S72-Paca!S71</f>
        <v>18.27617807499999</v>
      </c>
      <c r="AM72" s="52">
        <f>Paca!T72-Paca!T71</f>
        <v>159.48379335199991</v>
      </c>
      <c r="AN72" s="189">
        <f>(Paca!B72/Paca!B68-1)*100</f>
        <v>8.8402167173875732</v>
      </c>
      <c r="AO72" s="189">
        <f>(Paca!C72/Paca!C68-1)*100</f>
        <v>-24.07492200114152</v>
      </c>
      <c r="AP72" s="189">
        <f>(Paca!D72/Paca!D68-1)*100</f>
        <v>5.6637227340315066</v>
      </c>
      <c r="AQ72" s="190">
        <f>(Paca!E72/Paca!E68-1)*100</f>
        <v>7.0651240238674751</v>
      </c>
      <c r="AR72" s="190">
        <f>(Paca!F72/Paca!F68-1)*100</f>
        <v>1.8315345739694067</v>
      </c>
      <c r="AS72" s="190">
        <f>(Paca!G72/Paca!G68-1)*100</f>
        <v>-1.6133818677328993</v>
      </c>
      <c r="AT72" s="190">
        <f>(Paca!H72/Paca!H68-1)*100</f>
        <v>-13.132361528959279</v>
      </c>
      <c r="AU72" s="190">
        <f>(Paca!I72/Paca!I68-1)*100</f>
        <v>14.192109542782427</v>
      </c>
      <c r="AV72" s="189">
        <f>(Paca!J72/Paca!J68-1)*100</f>
        <v>7.4939418582049999</v>
      </c>
      <c r="AW72" s="189">
        <f>(Paca!K72/Paca!K68-1)*100</f>
        <v>13.421541029874451</v>
      </c>
      <c r="AX72" s="190">
        <f>(Paca!L72/Paca!L68-1)*100</f>
        <v>9.4489627326880701</v>
      </c>
      <c r="AY72" s="190">
        <f>(Paca!M72/Paca!M68-1)*100</f>
        <v>10.548708980630849</v>
      </c>
      <c r="AZ72" s="190">
        <f>(Paca!N72/Paca!N68-1)*100</f>
        <v>10.526826690363865</v>
      </c>
      <c r="BA72" s="190">
        <f>(Paca!O72/Paca!O68-1)*100</f>
        <v>3.6326752913405924</v>
      </c>
      <c r="BB72" s="190">
        <f>(Paca!P72/Paca!P68-1)*100</f>
        <v>43.638007737443218</v>
      </c>
      <c r="BC72" s="190">
        <f>(Paca!Q72/Paca!Q68-1)*100</f>
        <v>-3.9831790167520253</v>
      </c>
      <c r="BD72" s="190">
        <f>(Paca!R72/Paca!R68-1)*100</f>
        <v>23.886967587505993</v>
      </c>
      <c r="BE72" s="190">
        <f>(Paca!S72/Paca!S68-1)*100</f>
        <v>3.469841140814256</v>
      </c>
      <c r="BF72" s="189">
        <f>(Paca!T72/Paca!T68-1)*100</f>
        <v>1.5842907170226406</v>
      </c>
      <c r="BG72" s="53">
        <f>Paca!B72-Paca!B68</f>
        <v>3030.2335820399967</v>
      </c>
      <c r="BH72" s="53">
        <f>Paca!C72-Paca!C68</f>
        <v>-57.377763018999985</v>
      </c>
      <c r="BI72" s="53">
        <f>Paca!D72-Paca!D68</f>
        <v>567.94339877200036</v>
      </c>
      <c r="BJ72" s="122">
        <f>Paca!E72-Paca!E68</f>
        <v>105.27518510600021</v>
      </c>
      <c r="BK72" s="122">
        <f>Paca!F72-Paca!F68</f>
        <v>36.681517436999911</v>
      </c>
      <c r="BL72" s="122">
        <f>Paca!G72-Paca!G68</f>
        <v>-13.644104227999946</v>
      </c>
      <c r="BM72" s="122">
        <f>Paca!H72-Paca!H68</f>
        <v>-176.76215334599988</v>
      </c>
      <c r="BN72" s="122">
        <f>Paca!I72-Paca!I68</f>
        <v>616.39295380299973</v>
      </c>
      <c r="BO72" s="53">
        <f>Paca!J72-Paca!J68</f>
        <v>728.16847561799841</v>
      </c>
      <c r="BP72" s="53">
        <f>Paca!K72-Paca!K68</f>
        <v>1774.4873783269995</v>
      </c>
      <c r="BQ72" s="122">
        <f>Paca!L72-Paca!L68</f>
        <v>375.61486518800029</v>
      </c>
      <c r="BR72" s="122">
        <f>Paca!M72-Paca!M68</f>
        <v>483.23986841999977</v>
      </c>
      <c r="BS72" s="122">
        <f>Paca!N72-Paca!N68</f>
        <v>74.487247347999983</v>
      </c>
      <c r="BT72" s="122">
        <f>Paca!O72-Paca!O68</f>
        <v>13.004197943999998</v>
      </c>
      <c r="BU72" s="122">
        <f>Paca!P72-Paca!P68</f>
        <v>182.02861256599994</v>
      </c>
      <c r="BV72" s="122">
        <f>Paca!Q72-Paca!Q68</f>
        <v>-8.637075823999993</v>
      </c>
      <c r="BW72" s="122">
        <f>Paca!R72-Paca!R68</f>
        <v>645.64082460200007</v>
      </c>
      <c r="BX72" s="122">
        <f>Paca!S72-Paca!S68</f>
        <v>9.1088380829999664</v>
      </c>
      <c r="BY72" s="53">
        <f>Paca!T72-Paca!T68</f>
        <v>17.01209234199996</v>
      </c>
    </row>
    <row r="73" spans="1:77" x14ac:dyDescent="0.25">
      <c r="A73" s="37" t="str">
        <f>Paca!A73</f>
        <v>T3 2015</v>
      </c>
      <c r="B73" s="144">
        <f>(Paca!B73/Paca!B72-1)*100</f>
        <v>1.0669852080805065</v>
      </c>
      <c r="C73" s="179">
        <f>(Paca!C73/Paca!C72-1)*100</f>
        <v>-7.1431990530786083</v>
      </c>
      <c r="D73" s="179">
        <f>(Paca!D73/Paca!D72-1)*100</f>
        <v>-0.73700470496531612</v>
      </c>
      <c r="E73" s="180">
        <f>(Paca!E73/Paca!E72-1)*100</f>
        <v>0.213122446212477</v>
      </c>
      <c r="F73" s="181">
        <f>(Paca!F73/Paca!F72-1)*100</f>
        <v>4.0360024749769519</v>
      </c>
      <c r="G73" s="181">
        <f>(Paca!G73/Paca!G72-1)*100</f>
        <v>-4.5863781464058224</v>
      </c>
      <c r="H73" s="181">
        <f>(Paca!H73/Paca!H72-1)*100</f>
        <v>-2.8475795726045416</v>
      </c>
      <c r="I73" s="182">
        <f>(Paca!I73/Paca!I72-1)*100</f>
        <v>-1.8619975816148382</v>
      </c>
      <c r="J73" s="179">
        <f>(Paca!J73/Paca!J72-1)*100</f>
        <v>-2.0537356008848984</v>
      </c>
      <c r="K73" s="179">
        <f>(Paca!K73/Paca!K72-1)*100</f>
        <v>4.1908364900525186</v>
      </c>
      <c r="L73" s="180">
        <f>(Paca!L73/Paca!L72-1)*100</f>
        <v>10.161486246454675</v>
      </c>
      <c r="M73" s="181">
        <f>(Paca!M73/Paca!M72-1)*100</f>
        <v>6.1051196626447979</v>
      </c>
      <c r="N73" s="181">
        <f>(Paca!N73/Paca!N72-1)*100</f>
        <v>-2.1610846133815143</v>
      </c>
      <c r="O73" s="181">
        <f>(Paca!O73/Paca!O72-1)*100</f>
        <v>0.71118630583320019</v>
      </c>
      <c r="P73" s="181">
        <f>(Paca!P73/Paca!P72-1)*100</f>
        <v>-7.8555725274110033</v>
      </c>
      <c r="Q73" s="181">
        <f>(Paca!Q73/Paca!Q72-1)*100</f>
        <v>-9.3925821082132543</v>
      </c>
      <c r="R73" s="181">
        <f>(Paca!R73/Paca!R72-1)*100</f>
        <v>-0.75186257956272318</v>
      </c>
      <c r="S73" s="152">
        <f>(Paca!S73/Paca!S72-1)*100</f>
        <v>-6.1777326496832652</v>
      </c>
      <c r="T73" s="183">
        <f>(Paca!T73/Paca!T72-1)*100</f>
        <v>6.8898138488096894</v>
      </c>
      <c r="U73" s="52">
        <f>Paca!B73-Paca!B72</f>
        <v>398.07141411399789</v>
      </c>
      <c r="V73" s="52">
        <f>Paca!C73-Paca!C72</f>
        <v>-12.925778898000004</v>
      </c>
      <c r="W73" s="52">
        <f>Paca!D73-Paca!D72</f>
        <v>-78.090686301999085</v>
      </c>
      <c r="X73" s="121">
        <f>Paca!E73-Paca!E72</f>
        <v>3.4000354129998414</v>
      </c>
      <c r="Y73" s="121">
        <f>Paca!F73-Paca!F72</f>
        <v>82.312517444000378</v>
      </c>
      <c r="Z73" s="121">
        <f>Paca!G73-Paca!G72</f>
        <v>-38.160472961999972</v>
      </c>
      <c r="AA73" s="121">
        <f>Paca!H73-Paca!H72</f>
        <v>-33.29510105899999</v>
      </c>
      <c r="AB73" s="121">
        <f>Paca!I73-Paca!I72</f>
        <v>-92.347665137999684</v>
      </c>
      <c r="AC73" s="52">
        <f>Paca!J73-Paca!J72</f>
        <v>-214.51125041399973</v>
      </c>
      <c r="AD73" s="52">
        <f>Paca!K73-Paca!K72</f>
        <v>628.44430009199823</v>
      </c>
      <c r="AE73" s="121">
        <f>Paca!L73-Paca!L72</f>
        <v>442.10713004799982</v>
      </c>
      <c r="AF73" s="121">
        <f>Paca!M73-Paca!M72</f>
        <v>309.17993541099986</v>
      </c>
      <c r="AG73" s="121">
        <f>Paca!N73-Paca!N72</f>
        <v>-16.901448441999946</v>
      </c>
      <c r="AH73" s="121">
        <f>Paca!O73-Paca!O72</f>
        <v>2.6383784239999954</v>
      </c>
      <c r="AI73" s="121">
        <f>Paca!P73-Paca!P72</f>
        <v>-47.067589747999932</v>
      </c>
      <c r="AJ73" s="121">
        <f>Paca!Q73-Paca!Q72</f>
        <v>-19.555513748999999</v>
      </c>
      <c r="AK73" s="121">
        <f>Paca!R73-Paca!R72</f>
        <v>-25.176424719000352</v>
      </c>
      <c r="AL73" s="121">
        <f>Paca!S73-Paca!S72</f>
        <v>-16.780167132999992</v>
      </c>
      <c r="AM73" s="52">
        <f>Paca!T73-Paca!T72</f>
        <v>75.154829636000159</v>
      </c>
      <c r="AN73" s="189">
        <f>(Paca!B73/Paca!B69-1)*100</f>
        <v>11.003011864739154</v>
      </c>
      <c r="AO73" s="189">
        <f>(Paca!C73/Paca!C69-1)*100</f>
        <v>-37.562500829499015</v>
      </c>
      <c r="AP73" s="189">
        <f>(Paca!D73/Paca!D69-1)*100</f>
        <v>3.9625786941389407</v>
      </c>
      <c r="AQ73" s="190">
        <f>(Paca!E73/Paca!E69-1)*100</f>
        <v>6.9052476591973555</v>
      </c>
      <c r="AR73" s="190">
        <f>(Paca!F73/Paca!F69-1)*100</f>
        <v>-1.6568981407184102</v>
      </c>
      <c r="AS73" s="190">
        <f>(Paca!G73/Paca!G69-1)*100</f>
        <v>0.45337663691356056</v>
      </c>
      <c r="AT73" s="190">
        <f>(Paca!H73/Paca!H69-1)*100</f>
        <v>-12.319793570480918</v>
      </c>
      <c r="AU73" s="190">
        <f>(Paca!I73/Paca!I69-1)*100</f>
        <v>11.1787639900218</v>
      </c>
      <c r="AV73" s="189">
        <f>(Paca!J73/Paca!J69-1)*100</f>
        <v>9.68696581663988</v>
      </c>
      <c r="AW73" s="189">
        <f>(Paca!K73/Paca!K69-1)*100</f>
        <v>17.809262454628239</v>
      </c>
      <c r="AX73" s="190">
        <f>(Paca!L73/Paca!L69-1)*100</f>
        <v>28.146107475928716</v>
      </c>
      <c r="AY73" s="190">
        <f>(Paca!M73/Paca!M69-1)*100</f>
        <v>17.084038679213265</v>
      </c>
      <c r="AZ73" s="190">
        <f>(Paca!N73/Paca!N69-1)*100</f>
        <v>1.5450151509027732</v>
      </c>
      <c r="BA73" s="190">
        <f>(Paca!O73/Paca!O69-1)*100</f>
        <v>-5.7409217797239958</v>
      </c>
      <c r="BB73" s="190">
        <f>(Paca!P73/Paca!P69-1)*100</f>
        <v>16.051401797680278</v>
      </c>
      <c r="BC73" s="190">
        <f>(Paca!Q73/Paca!Q69-1)*100</f>
        <v>-17.643386067346391</v>
      </c>
      <c r="BD73" s="190">
        <f>(Paca!R73/Paca!R69-1)*100</f>
        <v>17.72963328848698</v>
      </c>
      <c r="BE73" s="190">
        <f>(Paca!S73/Paca!S69-1)*100</f>
        <v>-7.5295777263273411E-2</v>
      </c>
      <c r="BF73" s="189">
        <f>(Paca!T73/Paca!T69-1)*100</f>
        <v>17.347874287829445</v>
      </c>
      <c r="BG73" s="53">
        <f>Paca!B73-Paca!B69</f>
        <v>3737.5647267369932</v>
      </c>
      <c r="BH73" s="53">
        <f>Paca!C73-Paca!C69</f>
        <v>-101.08499340200001</v>
      </c>
      <c r="BI73" s="53">
        <f>Paca!D73-Paca!D69</f>
        <v>400.88260532800268</v>
      </c>
      <c r="BJ73" s="122">
        <f>Paca!E73-Paca!E69</f>
        <v>103.26640960199984</v>
      </c>
      <c r="BK73" s="122">
        <f>Paca!F73-Paca!F69</f>
        <v>-35.74785807499984</v>
      </c>
      <c r="BL73" s="122">
        <f>Paca!G73-Paca!G69</f>
        <v>3.5830169940001042</v>
      </c>
      <c r="BM73" s="122">
        <f>Paca!H73-Paca!H69</f>
        <v>-159.60994973399988</v>
      </c>
      <c r="BN73" s="122">
        <f>Paca!I73-Paca!I69</f>
        <v>489.39098654100053</v>
      </c>
      <c r="BO73" s="53">
        <f>Paca!J73-Paca!J69</f>
        <v>903.49585394799942</v>
      </c>
      <c r="BP73" s="53">
        <f>Paca!K73-Paca!K69</f>
        <v>2361.9032115829996</v>
      </c>
      <c r="BQ73" s="122">
        <f>Paca!L73-Paca!L69</f>
        <v>1052.7202931920001</v>
      </c>
      <c r="BR73" s="122">
        <f>Paca!M73-Paca!M69</f>
        <v>784.05460953199963</v>
      </c>
      <c r="BS73" s="122">
        <f>Paca!N73-Paca!N69</f>
        <v>11.642276708000054</v>
      </c>
      <c r="BT73" s="122">
        <f>Paca!O73-Paca!O69</f>
        <v>-22.755681899000024</v>
      </c>
      <c r="BU73" s="122">
        <f>Paca!P73-Paca!P69</f>
        <v>76.361731613000018</v>
      </c>
      <c r="BV73" s="122">
        <f>Paca!Q73-Paca!Q69</f>
        <v>-40.413962924999993</v>
      </c>
      <c r="BW73" s="122">
        <f>Paca!R73-Paca!R69</f>
        <v>500.4859761419998</v>
      </c>
      <c r="BX73" s="122">
        <f>Paca!S73-Paca!S69</f>
        <v>-0.19203078000001028</v>
      </c>
      <c r="BY73" s="53">
        <f>Paca!T73-Paca!T69</f>
        <v>172.36804928000004</v>
      </c>
    </row>
    <row r="74" spans="1:77" s="106" customFormat="1" x14ac:dyDescent="0.25">
      <c r="A74" s="98" t="str">
        <f>Paca!A74</f>
        <v>T4 2015</v>
      </c>
      <c r="B74" s="143">
        <f>(Paca!B74/Paca!B73-1)*100</f>
        <v>1.4788880020293771</v>
      </c>
      <c r="C74" s="184">
        <f>(Paca!C74/Paca!C73-1)*100</f>
        <v>30.846844915382544</v>
      </c>
      <c r="D74" s="184">
        <f>(Paca!D74/Paca!D73-1)*100</f>
        <v>-0.20241367497015883</v>
      </c>
      <c r="E74" s="185">
        <f>(Paca!E74/Paca!E73-1)*100</f>
        <v>-8.0444350210025171</v>
      </c>
      <c r="F74" s="186">
        <f>(Paca!F74/Paca!F73-1)*100</f>
        <v>0.34562481140338885</v>
      </c>
      <c r="G74" s="186">
        <f>(Paca!G74/Paca!G73-1)*100</f>
        <v>5.9517904879442751</v>
      </c>
      <c r="H74" s="186">
        <f>(Paca!H74/Paca!H73-1)*100</f>
        <v>-2.9494850622768021</v>
      </c>
      <c r="I74" s="187">
        <f>(Paca!I74/Paca!I73-1)*100</f>
        <v>1.7718834312949516</v>
      </c>
      <c r="J74" s="184">
        <f>(Paca!J74/Paca!J73-1)*100</f>
        <v>3.3619347520011056</v>
      </c>
      <c r="K74" s="184">
        <f>(Paca!K74/Paca!K73-1)*100</f>
        <v>0.74823253720464056</v>
      </c>
      <c r="L74" s="185">
        <f>(Paca!L74/Paca!L73-1)*100</f>
        <v>-8.3867720040975531</v>
      </c>
      <c r="M74" s="186">
        <f>(Paca!M74/Paca!M73-1)*100</f>
        <v>0.44836737610500776</v>
      </c>
      <c r="N74" s="186">
        <f>(Paca!N74/Paca!N73-1)*100</f>
        <v>15.065324156640436</v>
      </c>
      <c r="O74" s="186">
        <f>(Paca!O74/Paca!O73-1)*100</f>
        <v>-5.2842354329505685</v>
      </c>
      <c r="P74" s="186">
        <f>(Paca!P74/Paca!P73-1)*100</f>
        <v>8.2072257186317277</v>
      </c>
      <c r="Q74" s="186">
        <f>(Paca!Q74/Paca!Q73-1)*100</f>
        <v>8.9698252729714092</v>
      </c>
      <c r="R74" s="186">
        <f>(Paca!R74/Paca!R73-1)*100</f>
        <v>8.9476123538660524</v>
      </c>
      <c r="S74" s="151">
        <f>(Paca!S74/Paca!S73-1)*100</f>
        <v>15.560406393997228</v>
      </c>
      <c r="T74" s="188">
        <f>(Paca!T74/Paca!T73-1)*100</f>
        <v>5.6815377561137304</v>
      </c>
      <c r="U74" s="100">
        <f>Paca!B74-Paca!B73</f>
        <v>557.63135994400363</v>
      </c>
      <c r="V74" s="100">
        <f>Paca!C74-Paca!C73</f>
        <v>51.830862752999991</v>
      </c>
      <c r="W74" s="100">
        <f>Paca!D74-Paca!D73</f>
        <v>-21.289046238001902</v>
      </c>
      <c r="X74" s="120">
        <f>Paca!E74-Paca!E73</f>
        <v>-128.6098969489999</v>
      </c>
      <c r="Y74" s="120">
        <f>Paca!F74-Paca!F73</f>
        <v>7.3333603899995978</v>
      </c>
      <c r="Z74" s="120">
        <f>Paca!G74-Paca!G73</f>
        <v>47.250010141999951</v>
      </c>
      <c r="AA74" s="120">
        <f>Paca!H74-Paca!H73</f>
        <v>-33.504588981000097</v>
      </c>
      <c r="AB74" s="120">
        <f>Paca!I74-Paca!I73</f>
        <v>86.242069160000028</v>
      </c>
      <c r="AC74" s="100">
        <f>Paca!J74-Paca!J73</f>
        <v>343.94001061100062</v>
      </c>
      <c r="AD74" s="100">
        <f>Paca!K74-Paca!K73</f>
        <v>116.90475858500213</v>
      </c>
      <c r="AE74" s="120">
        <f>Paca!L74-Paca!L73</f>
        <v>-401.9711725899997</v>
      </c>
      <c r="AF74" s="120">
        <f>Paca!M74-Paca!M73</f>
        <v>24.092810572999952</v>
      </c>
      <c r="AG74" s="120">
        <f>Paca!N74-Paca!N73</f>
        <v>115.27689336100002</v>
      </c>
      <c r="AH74" s="120">
        <f>Paca!O74-Paca!O73</f>
        <v>-19.743019376999996</v>
      </c>
      <c r="AI74" s="120">
        <f>Paca!P74-Paca!P73</f>
        <v>45.311618006999993</v>
      </c>
      <c r="AJ74" s="120">
        <f>Paca!Q74-Paca!Q73</f>
        <v>16.921231500999994</v>
      </c>
      <c r="AK74" s="120">
        <f>Paca!R74-Paca!R73</f>
        <v>297.36175524700002</v>
      </c>
      <c r="AL74" s="120">
        <f>Paca!S74-Paca!S73</f>
        <v>39.654641863000023</v>
      </c>
      <c r="AM74" s="100">
        <f>Paca!T74-Paca!T73</f>
        <v>66.244774232999816</v>
      </c>
      <c r="AN74" s="184">
        <f>(Paca!B74/Paca!B70-1)*100</f>
        <v>8.4154112712578453</v>
      </c>
      <c r="AO74" s="184">
        <f>(Paca!C74/Paca!C70-1)*100</f>
        <v>10.354620805021163</v>
      </c>
      <c r="AP74" s="184">
        <f>(Paca!D74/Paca!D70-1)*100</f>
        <v>2.3567202129327169</v>
      </c>
      <c r="AQ74" s="191">
        <f>(Paca!E74/Paca!E70-1)*100</f>
        <v>-7.5599574008646364</v>
      </c>
      <c r="AR74" s="191">
        <f>(Paca!F74/Paca!F70-1)*100</f>
        <v>-1.5898664661766593</v>
      </c>
      <c r="AS74" s="191">
        <f>(Paca!G74/Paca!G70-1)*100</f>
        <v>11.933503498952103</v>
      </c>
      <c r="AT74" s="191">
        <f>(Paca!H74/Paca!H70-1)*100</f>
        <v>-14.258771547082748</v>
      </c>
      <c r="AU74" s="191">
        <f>(Paca!I74/Paca!I70-1)*100</f>
        <v>10.976997837737112</v>
      </c>
      <c r="AV74" s="184">
        <f>(Paca!J74/Paca!J70-1)*100</f>
        <v>4.6664752205056503</v>
      </c>
      <c r="AW74" s="184">
        <f>(Paca!K74/Paca!K70-1)*100</f>
        <v>14.175210516295223</v>
      </c>
      <c r="AX74" s="191">
        <f>(Paca!L74/Paca!L70-1)*100</f>
        <v>11.565090441023829</v>
      </c>
      <c r="AY74" s="191">
        <f>(Paca!M74/Paca!M70-1)*100</f>
        <v>9.1725342556726588</v>
      </c>
      <c r="AZ74" s="191">
        <f>(Paca!N74/Paca!N70-1)*100</f>
        <v>19.011413015002109</v>
      </c>
      <c r="BA74" s="191">
        <f>(Paca!O74/Paca!O70-1)*100</f>
        <v>10.69303758639759</v>
      </c>
      <c r="BB74" s="191">
        <f>(Paca!P74/Paca!P70-1)*100</f>
        <v>14.595669638409458</v>
      </c>
      <c r="BC74" s="191">
        <f>(Paca!Q74/Paca!Q70-1)*100</f>
        <v>-4.8426051405983657</v>
      </c>
      <c r="BD74" s="191">
        <f>(Paca!R74/Paca!R70-1)*100</f>
        <v>27.718847851294861</v>
      </c>
      <c r="BE74" s="191">
        <f>(Paca!S74/Paca!S70-1)*100</f>
        <v>7.0361655159784986</v>
      </c>
      <c r="BF74" s="184">
        <f>(Paca!T74/Paca!T70-1)*100</f>
        <v>29.685293385037781</v>
      </c>
      <c r="BG74" s="100">
        <f>Paca!B74-Paca!B70</f>
        <v>2970.105850355998</v>
      </c>
      <c r="BH74" s="100">
        <f>Paca!C74-Paca!C70</f>
        <v>20.629306073999999</v>
      </c>
      <c r="BI74" s="100">
        <f>Paca!D74-Paca!D70</f>
        <v>241.67295826899863</v>
      </c>
      <c r="BJ74" s="120">
        <f>Paca!E74-Paca!E70</f>
        <v>-120.23089241499997</v>
      </c>
      <c r="BK74" s="120">
        <f>Paca!F74-Paca!F70</f>
        <v>-34.396748135000053</v>
      </c>
      <c r="BL74" s="120">
        <f>Paca!G74-Paca!G70</f>
        <v>89.674804560999974</v>
      </c>
      <c r="BM74" s="120">
        <f>Paca!H74-Paca!H70</f>
        <v>-183.3362512409999</v>
      </c>
      <c r="BN74" s="120">
        <f>Paca!I74-Paca!I70</f>
        <v>489.96204549899994</v>
      </c>
      <c r="BO74" s="100">
        <f>Paca!J74-Paca!J70</f>
        <v>471.44975551599964</v>
      </c>
      <c r="BP74" s="100">
        <f>Paca!K74-Paca!K70</f>
        <v>1954.297749161</v>
      </c>
      <c r="BQ74" s="120">
        <f>Paca!L74-Paca!L70</f>
        <v>455.1755956990005</v>
      </c>
      <c r="BR74" s="120">
        <f>Paca!M74-Paca!M70</f>
        <v>453.49478143899978</v>
      </c>
      <c r="BS74" s="120">
        <f>Paca!N74-Paca!N70</f>
        <v>140.64815314600003</v>
      </c>
      <c r="BT74" s="120">
        <f>Paca!O74-Paca!O70</f>
        <v>34.184912318999977</v>
      </c>
      <c r="BU74" s="120">
        <f>Paca!P74-Paca!P70</f>
        <v>76.089595142999997</v>
      </c>
      <c r="BV74" s="120">
        <f>Paca!Q74-Paca!Q70</f>
        <v>-10.461422769999984</v>
      </c>
      <c r="BW74" s="120">
        <f>Paca!R74-Paca!R70</f>
        <v>785.80692281199981</v>
      </c>
      <c r="BX74" s="120">
        <f>Paca!S74-Paca!S70</f>
        <v>19.359211373000051</v>
      </c>
      <c r="BY74" s="100">
        <f>Paca!T74-Paca!T70</f>
        <v>282.05608133599992</v>
      </c>
    </row>
    <row r="75" spans="1:77" x14ac:dyDescent="0.25">
      <c r="A75" s="37" t="str">
        <f>Paca!A75</f>
        <v>T1 2016</v>
      </c>
      <c r="B75" s="144">
        <f>(Paca!B75/Paca!B74-1)*100</f>
        <v>2.2562472779345644</v>
      </c>
      <c r="C75" s="179">
        <f>(Paca!C75/Paca!C74-1)*100</f>
        <v>6.5057215868892682</v>
      </c>
      <c r="D75" s="179">
        <f>(Paca!D75/Paca!D74-1)*100</f>
        <v>0.18261752886128413</v>
      </c>
      <c r="E75" s="180">
        <f>(Paca!E75/Paca!E74-1)*100</f>
        <v>5.6863854885399023</v>
      </c>
      <c r="F75" s="181">
        <f>(Paca!F75/Paca!F74-1)*100</f>
        <v>-2.879469704669102</v>
      </c>
      <c r="G75" s="181">
        <f>(Paca!G75/Paca!G74-1)*100</f>
        <v>-0.59978756889383922</v>
      </c>
      <c r="H75" s="181">
        <f>(Paca!H75/Paca!H74-1)*100</f>
        <v>-7.2139500921315713</v>
      </c>
      <c r="I75" s="182">
        <f>(Paca!I75/Paca!I74-1)*100</f>
        <v>1.644335835377353</v>
      </c>
      <c r="J75" s="179">
        <f>(Paca!J75/Paca!J74-1)*100</f>
        <v>0.19546755180972486</v>
      </c>
      <c r="K75" s="179">
        <f>(Paca!K75/Paca!K74-1)*100</f>
        <v>4.8762357816097834</v>
      </c>
      <c r="L75" s="180">
        <f>(Paca!L75/Paca!L74-1)*100</f>
        <v>8.5936121323760162</v>
      </c>
      <c r="M75" s="181">
        <f>(Paca!M75/Paca!M74-1)*100</f>
        <v>3.4387197913362089</v>
      </c>
      <c r="N75" s="181">
        <f>(Paca!N75/Paca!N74-1)*100</f>
        <v>-0.19030506749679876</v>
      </c>
      <c r="O75" s="181">
        <f>(Paca!O75/Paca!O74-1)*100</f>
        <v>-6.1936100674775947</v>
      </c>
      <c r="P75" s="181">
        <f>(Paca!P75/Paca!P74-1)*100</f>
        <v>5.1560042609084977</v>
      </c>
      <c r="Q75" s="181">
        <f>(Paca!Q75/Paca!Q74-1)*100</f>
        <v>4.0448126916363014</v>
      </c>
      <c r="R75" s="181">
        <f>(Paca!R75/Paca!R74-1)*100</f>
        <v>5.9517583206666114</v>
      </c>
      <c r="S75" s="152">
        <f>(Paca!S75/Paca!S74-1)*100</f>
        <v>-8.9639063016522904</v>
      </c>
      <c r="T75" s="183">
        <f>(Paca!T75/Paca!T74-1)*100</f>
        <v>3.3772306497429572</v>
      </c>
      <c r="U75" s="52">
        <f>Paca!B75-Paca!B74</f>
        <v>863.32496327300032</v>
      </c>
      <c r="V75" s="52">
        <f>Paca!C75-Paca!C74</f>
        <v>14.303305563999999</v>
      </c>
      <c r="W75" s="52">
        <f>Paca!D75-Paca!D74</f>
        <v>19.168090656999993</v>
      </c>
      <c r="X75" s="121">
        <f>Paca!E75-Paca!E74</f>
        <v>83.597474425999962</v>
      </c>
      <c r="Y75" s="121">
        <f>Paca!F75-Paca!F74</f>
        <v>-61.306859825999709</v>
      </c>
      <c r="Z75" s="121">
        <f>Paca!G75-Paca!G74</f>
        <v>-5.0449867710000262</v>
      </c>
      <c r="AA75" s="121">
        <f>Paca!H75-Paca!H74</f>
        <v>-79.529649973999994</v>
      </c>
      <c r="AB75" s="121">
        <f>Paca!I75-Paca!I74</f>
        <v>81.452112801999647</v>
      </c>
      <c r="AC75" s="52">
        <f>Paca!J75-Paca!J74</f>
        <v>20.669440617999498</v>
      </c>
      <c r="AD75" s="52">
        <f>Paca!K75-Paca!K74</f>
        <v>767.56954092999877</v>
      </c>
      <c r="AE75" s="121">
        <f>Paca!L75-Paca!L74</f>
        <v>377.34100853999917</v>
      </c>
      <c r="AF75" s="121">
        <f>Paca!M75-Paca!M74</f>
        <v>185.60647872400023</v>
      </c>
      <c r="AG75" s="121">
        <f>Paca!N75-Paca!N74</f>
        <v>-1.6755546660000391</v>
      </c>
      <c r="AH75" s="121">
        <f>Paca!O75-Paca!O74</f>
        <v>-21.917829396000002</v>
      </c>
      <c r="AI75" s="121">
        <f>Paca!P75-Paca!P74</f>
        <v>30.802269954999929</v>
      </c>
      <c r="AJ75" s="121">
        <f>Paca!Q75-Paca!Q74</f>
        <v>8.3148161960000095</v>
      </c>
      <c r="AK75" s="121">
        <f>Paca!R75-Paca!R74</f>
        <v>215.49686464500019</v>
      </c>
      <c r="AL75" s="121">
        <f>Paca!S75-Paca!S74</f>
        <v>-26.398513068</v>
      </c>
      <c r="AM75" s="52">
        <f>Paca!T75-Paca!T74</f>
        <v>41.614585504000161</v>
      </c>
      <c r="AN75" s="189">
        <f>(Paca!B75/Paca!B71-1)*100</f>
        <v>15.234079367953491</v>
      </c>
      <c r="AO75" s="189">
        <f>(Paca!C75/Paca!C71-1)*100</f>
        <v>15.377825460712735</v>
      </c>
      <c r="AP75" s="189">
        <f>(Paca!D75/Paca!D71-1)*100</f>
        <v>3.9326943026444017</v>
      </c>
      <c r="AQ75" s="190">
        <f>(Paca!E75/Paca!E71-1)*100</f>
        <v>-1.8435820525642299</v>
      </c>
      <c r="AR75" s="190">
        <f>(Paca!F75/Paca!F71-1)*100</f>
        <v>1.8507922071493654</v>
      </c>
      <c r="AS75" s="190">
        <f>(Paca!G75/Paca!G71-1)*100</f>
        <v>10.11223578531666</v>
      </c>
      <c r="AT75" s="190">
        <f>(Paca!H75/Paca!H71-1)*100</f>
        <v>-20.394839114534978</v>
      </c>
      <c r="AU75" s="190">
        <f>(Paca!I75/Paca!I71-1)*100</f>
        <v>12.887171327132108</v>
      </c>
      <c r="AV75" s="189">
        <f>(Paca!J75/Paca!J71-1)*100</f>
        <v>15.19399565611752</v>
      </c>
      <c r="AW75" s="189">
        <f>(Paca!K75/Paca!K71-1)*100</f>
        <v>22.240378802042727</v>
      </c>
      <c r="AX75" s="190">
        <f>(Paca!L75/Paca!L71-1)*100</f>
        <v>21.131384266778518</v>
      </c>
      <c r="AY75" s="190">
        <f>(Paca!M75/Paca!M71-1)*100</f>
        <v>16.707201842772832</v>
      </c>
      <c r="AZ75" s="190">
        <f>(Paca!N75/Paca!N71-1)*100</f>
        <v>17.424039858312177</v>
      </c>
      <c r="BA75" s="190">
        <f>(Paca!O75/Paca!O71-1)*100</f>
        <v>11.879445368939901</v>
      </c>
      <c r="BB75" s="190">
        <f>(Paca!P75/Paca!P71-1)*100</f>
        <v>25.876412187475474</v>
      </c>
      <c r="BC75" s="190">
        <f>(Paca!Q75/Paca!Q71-1)*100</f>
        <v>2.5195008986855116</v>
      </c>
      <c r="BD75" s="190">
        <f>(Paca!R75/Paca!R71-1)*100</f>
        <v>38.066473270456513</v>
      </c>
      <c r="BE75" s="190">
        <f>(Paca!S75/Paca!S71-1)*100</f>
        <v>5.8228939471936192</v>
      </c>
      <c r="BF75" s="189">
        <f>(Paca!T75/Paca!T71-1)*100</f>
        <v>36.77526811093297</v>
      </c>
      <c r="BG75" s="53">
        <f>Paca!B75-Paca!B71</f>
        <v>5172.6456870330003</v>
      </c>
      <c r="BH75" s="53">
        <f>Paca!C75-Paca!C71</f>
        <v>31.209474770999975</v>
      </c>
      <c r="BI75" s="53">
        <f>Paca!D75-Paca!D71</f>
        <v>397.8934323630001</v>
      </c>
      <c r="BJ75" s="122">
        <f>Paca!E75-Paca!E71</f>
        <v>-29.182310552999979</v>
      </c>
      <c r="BK75" s="122">
        <f>Paca!F75-Paca!F71</f>
        <v>37.575161354000102</v>
      </c>
      <c r="BL75" s="122">
        <f>Paca!G75-Paca!G71</f>
        <v>76.782365989000027</v>
      </c>
      <c r="BM75" s="122">
        <f>Paca!H75-Paca!H71</f>
        <v>-262.07022599900006</v>
      </c>
      <c r="BN75" s="122">
        <f>Paca!I75-Paca!I71</f>
        <v>574.78844157200001</v>
      </c>
      <c r="BO75" s="53">
        <f>Paca!J75-Paca!J71</f>
        <v>1397.4757528299997</v>
      </c>
      <c r="BP75" s="53">
        <f>Paca!K75-Paca!K71</f>
        <v>3003.5690443439998</v>
      </c>
      <c r="BQ75" s="122">
        <f>Paca!L75-Paca!L71</f>
        <v>831.82851574899951</v>
      </c>
      <c r="BR75" s="122">
        <f>Paca!M75-Paca!M71</f>
        <v>799.25533343299958</v>
      </c>
      <c r="BS75" s="122">
        <f>Paca!N75-Paca!N71</f>
        <v>130.39856581699996</v>
      </c>
      <c r="BT75" s="122">
        <f>Paca!O75-Paca!O71</f>
        <v>35.24779589100001</v>
      </c>
      <c r="BU75" s="122">
        <f>Paca!P75-Paca!P71</f>
        <v>129.14072941799998</v>
      </c>
      <c r="BV75" s="122">
        <f>Paca!Q75-Paca!Q71</f>
        <v>5.2563309970000205</v>
      </c>
      <c r="BW75" s="122">
        <f>Paca!R75-Paca!R71</f>
        <v>1057.6896333019999</v>
      </c>
      <c r="BX75" s="122">
        <f>Paca!S75-Paca!S71</f>
        <v>14.752139737000022</v>
      </c>
      <c r="BY75" s="53">
        <f>Paca!T75-Paca!T71</f>
        <v>342.49798272500004</v>
      </c>
    </row>
    <row r="76" spans="1:77" x14ac:dyDescent="0.25">
      <c r="A76" s="37" t="str">
        <f>Paca!A76</f>
        <v>T2 2016</v>
      </c>
      <c r="B76" s="144">
        <f>(Paca!B76/Paca!B75-1)*100</f>
        <v>4.5804609361874915</v>
      </c>
      <c r="C76" s="179">
        <f>(Paca!C76/Paca!C75-1)*100</f>
        <v>14.270023652475249</v>
      </c>
      <c r="D76" s="179">
        <f>(Paca!D76/Paca!D75-1)*100</f>
        <v>2.5262390566573201</v>
      </c>
      <c r="E76" s="180">
        <f>(Paca!E76/Paca!E75-1)*100</f>
        <v>-0.88403482484230578</v>
      </c>
      <c r="F76" s="181">
        <f>(Paca!F76/Paca!F75-1)*100</f>
        <v>-0.61631914576251168</v>
      </c>
      <c r="G76" s="181">
        <f>(Paca!G76/Paca!G75-1)*100</f>
        <v>7.0291898619756932</v>
      </c>
      <c r="H76" s="181">
        <f>(Paca!H76/Paca!H75-1)*100</f>
        <v>1.7827022188691144</v>
      </c>
      <c r="I76" s="182">
        <f>(Paca!I76/Paca!I75-1)*100</f>
        <v>4.2725421164305777</v>
      </c>
      <c r="J76" s="179">
        <f>(Paca!J76/Paca!J75-1)*100</f>
        <v>2.642372402892379</v>
      </c>
      <c r="K76" s="179">
        <f>(Paca!K76/Paca!K75-1)*100</f>
        <v>7.6965840912053718</v>
      </c>
      <c r="L76" s="180">
        <f>(Paca!L76/Paca!L75-1)*100</f>
        <v>11.636663471718457</v>
      </c>
      <c r="M76" s="181">
        <f>(Paca!M76/Paca!M75-1)*100</f>
        <v>5.1249519670876653</v>
      </c>
      <c r="N76" s="181">
        <f>(Paca!N76/Paca!N75-1)*100</f>
        <v>10.928455251915125</v>
      </c>
      <c r="O76" s="181">
        <f>(Paca!O76/Paca!O75-1)*100</f>
        <v>5.2756775306032955</v>
      </c>
      <c r="P76" s="181">
        <f>(Paca!P76/Paca!P75-1)*100</f>
        <v>-5.5296761904325198</v>
      </c>
      <c r="Q76" s="181">
        <f>(Paca!Q76/Paca!Q75-1)*100</f>
        <v>8.4430896467653671</v>
      </c>
      <c r="R76" s="181">
        <f>(Paca!R76/Paca!R75-1)*100</f>
        <v>6.2860079833934712</v>
      </c>
      <c r="S76" s="152">
        <f>(Paca!S76/Paca!S75-1)*100</f>
        <v>34.158333269211319</v>
      </c>
      <c r="T76" s="183">
        <f>(Paca!T76/Paca!T75-1)*100</f>
        <v>-4.5075346075006291</v>
      </c>
      <c r="U76" s="52">
        <f>Paca!B76-Paca!B75</f>
        <v>1792.200679472</v>
      </c>
      <c r="V76" s="52">
        <f>Paca!C76-Paca!C75</f>
        <v>33.414777609999987</v>
      </c>
      <c r="W76" s="52">
        <f>Paca!D76-Paca!D75</f>
        <v>265.64595838699825</v>
      </c>
      <c r="X76" s="121">
        <f>Paca!E76-Paca!E75</f>
        <v>-13.735525451000058</v>
      </c>
      <c r="Y76" s="121">
        <f>Paca!F76-Paca!F75</f>
        <v>-12.744220074000168</v>
      </c>
      <c r="Z76" s="121">
        <f>Paca!G76-Paca!G75</f>
        <v>58.769927897999992</v>
      </c>
      <c r="AA76" s="121">
        <f>Paca!H76-Paca!H75</f>
        <v>18.235489637000001</v>
      </c>
      <c r="AB76" s="121">
        <f>Paca!I76-Paca!I75</f>
        <v>215.12028637700041</v>
      </c>
      <c r="AC76" s="52">
        <f>Paca!J76-Paca!J75</f>
        <v>279.96010706800007</v>
      </c>
      <c r="AD76" s="52">
        <f>Paca!K76-Paca!K75</f>
        <v>1270.5979360730016</v>
      </c>
      <c r="AE76" s="121">
        <f>Paca!L76-Paca!L75</f>
        <v>554.86970260900034</v>
      </c>
      <c r="AF76" s="121">
        <f>Paca!M76-Paca!M75</f>
        <v>286.13387708400023</v>
      </c>
      <c r="AG76" s="121">
        <f>Paca!N76-Paca!N75</f>
        <v>96.037258715000007</v>
      </c>
      <c r="AH76" s="121">
        <f>Paca!O76-Paca!O75</f>
        <v>17.513153208999995</v>
      </c>
      <c r="AI76" s="121">
        <f>Paca!P76-Paca!P75</f>
        <v>-34.737873627999988</v>
      </c>
      <c r="AJ76" s="121">
        <f>Paca!Q76-Paca!Q75</f>
        <v>18.058267065999985</v>
      </c>
      <c r="AK76" s="121">
        <f>Paca!R76-Paca!R75</f>
        <v>241.14527941000006</v>
      </c>
      <c r="AL76" s="121">
        <f>Paca!S76-Paca!S75</f>
        <v>91.578271607999966</v>
      </c>
      <c r="AM76" s="52">
        <f>Paca!T76-Paca!T75</f>
        <v>-57.418099665999989</v>
      </c>
      <c r="AN76" s="189">
        <f>(Paca!B76/Paca!B72-1)*100</f>
        <v>9.6794875670860101</v>
      </c>
      <c r="AO76" s="189">
        <f>(Paca!C76/Paca!C72-1)*100</f>
        <v>47.870734102682519</v>
      </c>
      <c r="AP76" s="189">
        <f>(Paca!D76/Paca!D72-1)*100</f>
        <v>1.7500930033697903</v>
      </c>
      <c r="AQ76" s="190">
        <f>(Paca!E76/Paca!E72-1)*100</f>
        <v>-3.4693410758763421</v>
      </c>
      <c r="AR76" s="190">
        <f>(Paca!F76/Paca!F72-1)*100</f>
        <v>0.76465457518306579</v>
      </c>
      <c r="AS76" s="190">
        <f>(Paca!G76/Paca!G72-1)*100</f>
        <v>7.5494596430182304</v>
      </c>
      <c r="AT76" s="190">
        <f>(Paca!H76/Paca!H72-1)*100</f>
        <v>-10.955288318946554</v>
      </c>
      <c r="AU76" s="190">
        <f>(Paca!I76/Paca!I72-1)*100</f>
        <v>5.8566557615878923</v>
      </c>
      <c r="AV76" s="189">
        <f>(Paca!J76/Paca!J72-1)*100</f>
        <v>4.1173880421238485</v>
      </c>
      <c r="AW76" s="189">
        <f>(Paca!K76/Paca!K72-1)*100</f>
        <v>18.562126614378816</v>
      </c>
      <c r="AX76" s="190">
        <f>(Paca!L76/Paca!L72-1)*100</f>
        <v>22.348626901274613</v>
      </c>
      <c r="AY76" s="190">
        <f>(Paca!M76/Paca!M72-1)*100</f>
        <v>15.895925813891477</v>
      </c>
      <c r="AZ76" s="190">
        <f>(Paca!N76/Paca!N72-1)*100</f>
        <v>24.64411783943401</v>
      </c>
      <c r="BA76" s="190">
        <f>(Paca!O76/Paca!O72-1)*100</f>
        <v>-5.7979293867175929</v>
      </c>
      <c r="BB76" s="190">
        <f>(Paca!P76/Paca!P72-1)*100</f>
        <v>-0.94992294483926543</v>
      </c>
      <c r="BC76" s="190">
        <f>(Paca!Q76/Paca!Q72-1)*100</f>
        <v>11.401829710862632</v>
      </c>
      <c r="BD76" s="190">
        <f>(Paca!R76/Paca!R72-1)*100</f>
        <v>21.765525137594423</v>
      </c>
      <c r="BE76" s="190">
        <f>(Paca!S76/Paca!S72-1)*100</f>
        <v>32.417764823397953</v>
      </c>
      <c r="BF76" s="189">
        <f>(Paca!T76/Paca!T72-1)*100</f>
        <v>11.51401290390428</v>
      </c>
      <c r="BG76" s="53">
        <f>Paca!B76-Paca!B72</f>
        <v>3611.2284168030019</v>
      </c>
      <c r="BH76" s="53">
        <f>Paca!C76-Paca!C72</f>
        <v>86.623167028999973</v>
      </c>
      <c r="BI76" s="53">
        <f>Paca!D76-Paca!D72</f>
        <v>185.43431650399725</v>
      </c>
      <c r="BJ76" s="122">
        <f>Paca!E76-Paca!E72</f>
        <v>-55.347912561000157</v>
      </c>
      <c r="BK76" s="122">
        <f>Paca!F76-Paca!F72</f>
        <v>15.594797934000098</v>
      </c>
      <c r="BL76" s="122">
        <f>Paca!G76-Paca!G72</f>
        <v>62.814478306999945</v>
      </c>
      <c r="BM76" s="122">
        <f>Paca!H76-Paca!H72</f>
        <v>-128.09385037700008</v>
      </c>
      <c r="BN76" s="122">
        <f>Paca!I76-Paca!I72</f>
        <v>290.4668032010004</v>
      </c>
      <c r="BO76" s="53">
        <f>Paca!J76-Paca!J72</f>
        <v>430.05830788300045</v>
      </c>
      <c r="BP76" s="53">
        <f>Paca!K76-Paca!K72</f>
        <v>2783.5165356800007</v>
      </c>
      <c r="BQ76" s="122">
        <f>Paca!L76-Paca!L72</f>
        <v>972.34666860699963</v>
      </c>
      <c r="BR76" s="122">
        <f>Paca!M76-Paca!M72</f>
        <v>805.01310179200027</v>
      </c>
      <c r="BS76" s="122">
        <f>Paca!N76-Paca!N72</f>
        <v>192.73714896800004</v>
      </c>
      <c r="BT76" s="122">
        <f>Paca!O76-Paca!O72</f>
        <v>-21.509317140000007</v>
      </c>
      <c r="BU76" s="122">
        <f>Paca!P76-Paca!P72</f>
        <v>-5.691575413999999</v>
      </c>
      <c r="BV76" s="122">
        <f>Paca!Q76-Paca!Q72</f>
        <v>23.738801013999989</v>
      </c>
      <c r="BW76" s="122">
        <f>Paca!R76-Paca!R72</f>
        <v>728.82747458299991</v>
      </c>
      <c r="BX76" s="122">
        <f>Paca!S76-Paca!S72</f>
        <v>88.054233269999997</v>
      </c>
      <c r="BY76" s="53">
        <f>Paca!T76-Paca!T72</f>
        <v>125.59608970700015</v>
      </c>
    </row>
    <row r="77" spans="1:77" x14ac:dyDescent="0.25">
      <c r="A77" s="37" t="str">
        <f>Paca!A77</f>
        <v>T3 2016</v>
      </c>
      <c r="B77" s="144">
        <f>(Paca!B77/Paca!B76-1)*100</f>
        <v>1.0230859119372937</v>
      </c>
      <c r="C77" s="179">
        <f>(Paca!C77/Paca!C76-1)*100</f>
        <v>-8.340000054878427</v>
      </c>
      <c r="D77" s="179">
        <f>(Paca!D77/Paca!D76-1)*100</f>
        <v>-0.21082476349926216</v>
      </c>
      <c r="E77" s="180">
        <f>(Paca!E77/Paca!E76-1)*100</f>
        <v>8.1702739448033626</v>
      </c>
      <c r="F77" s="181">
        <f>(Paca!F77/Paca!F76-1)*100</f>
        <v>-3.4219227936360785</v>
      </c>
      <c r="G77" s="181">
        <f>(Paca!G77/Paca!G76-1)*100</f>
        <v>1.7401939518853604</v>
      </c>
      <c r="H77" s="181">
        <f>(Paca!H77/Paca!H76-1)*100</f>
        <v>-15.383348937599362</v>
      </c>
      <c r="I77" s="182">
        <f>(Paca!I77/Paca!I76-1)*100</f>
        <v>1.2640295749151376</v>
      </c>
      <c r="J77" s="179">
        <f>(Paca!J77/Paca!J76-1)*100</f>
        <v>6.7261044849216134</v>
      </c>
      <c r="K77" s="179">
        <f>(Paca!K77/Paca!K76-1)*100</f>
        <v>-1.5714394110065366</v>
      </c>
      <c r="L77" s="180">
        <f>(Paca!L77/Paca!L76-1)*100</f>
        <v>-7.4215639499115476</v>
      </c>
      <c r="M77" s="181">
        <f>(Paca!M77/Paca!M76-1)*100</f>
        <v>6.1137169956866799</v>
      </c>
      <c r="N77" s="181">
        <f>(Paca!N77/Paca!N76-1)*100</f>
        <v>-24.532614581123134</v>
      </c>
      <c r="O77" s="181">
        <f>(Paca!O77/Paca!O76-1)*100</f>
        <v>-0.41941783347401174</v>
      </c>
      <c r="P77" s="181">
        <f>(Paca!P77/Paca!P76-1)*100</f>
        <v>0.75792963039813532</v>
      </c>
      <c r="Q77" s="181">
        <f>(Paca!Q77/Paca!Q76-1)*100</f>
        <v>-19.804911948129078</v>
      </c>
      <c r="R77" s="181">
        <f>(Paca!R77/Paca!R76-1)*100</f>
        <v>0.69479714412608029</v>
      </c>
      <c r="S77" s="152">
        <f>(Paca!S77/Paca!S76-1)*100</f>
        <v>2.9368517714769338</v>
      </c>
      <c r="T77" s="183">
        <f>(Paca!T77/Paca!T76-1)*100</f>
        <v>0.95450200851756595</v>
      </c>
      <c r="U77" s="52">
        <f>Paca!B77-Paca!B76</f>
        <v>418.63941032699222</v>
      </c>
      <c r="V77" s="52">
        <f>Paca!C77-Paca!C76</f>
        <v>-22.315789330999962</v>
      </c>
      <c r="W77" s="52">
        <f>Paca!D77-Paca!D76</f>
        <v>-22.72926624899992</v>
      </c>
      <c r="X77" s="121">
        <f>Paca!E77-Paca!E76</f>
        <v>125.82187051100004</v>
      </c>
      <c r="Y77" s="121">
        <f>Paca!F77-Paca!F76</f>
        <v>-70.322271013000091</v>
      </c>
      <c r="Z77" s="121">
        <f>Paca!G77-Paca!G76</f>
        <v>15.572192974000018</v>
      </c>
      <c r="AA77" s="121">
        <f>Paca!H77-Paca!H76</f>
        <v>-160.16347827300001</v>
      </c>
      <c r="AB77" s="121">
        <f>Paca!I77-Paca!I76</f>
        <v>66.362419551999665</v>
      </c>
      <c r="AC77" s="52">
        <f>Paca!J77-Paca!J76</f>
        <v>731.4630911029999</v>
      </c>
      <c r="AD77" s="52">
        <f>Paca!K77-Paca!K76</f>
        <v>-279.38925284600191</v>
      </c>
      <c r="AE77" s="121">
        <f>Paca!L77-Paca!L76</f>
        <v>-395.06160068699955</v>
      </c>
      <c r="AF77" s="121">
        <f>Paca!M77-Paca!M76</f>
        <v>358.83155066099971</v>
      </c>
      <c r="AG77" s="121">
        <f>Paca!N77-Paca!N76</f>
        <v>-239.14856424100003</v>
      </c>
      <c r="AH77" s="121">
        <f>Paca!O77-Paca!O76</f>
        <v>-1.4657538469999736</v>
      </c>
      <c r="AI77" s="121">
        <f>Paca!P77-Paca!P76</f>
        <v>4.4980866790000391</v>
      </c>
      <c r="AJ77" s="121">
        <f>Paca!Q77-Paca!Q76</f>
        <v>-45.935608045999999</v>
      </c>
      <c r="AK77" s="121">
        <f>Paca!R77-Paca!R76</f>
        <v>28.329437848999987</v>
      </c>
      <c r="AL77" s="121">
        <f>Paca!S77-Paca!S76</f>
        <v>10.563198785999987</v>
      </c>
      <c r="AM77" s="52">
        <f>Paca!T77-Paca!T76</f>
        <v>11.610627649999969</v>
      </c>
      <c r="AN77" s="189">
        <f>(Paca!B77/Paca!B73-1)*100</f>
        <v>9.6318473580144559</v>
      </c>
      <c r="AO77" s="189">
        <f>(Paca!C77/Paca!C73-1)*100</f>
        <v>45.964876471294545</v>
      </c>
      <c r="AP77" s="189">
        <f>(Paca!D77/Paca!D73-1)*100</f>
        <v>2.2894567191386495</v>
      </c>
      <c r="AQ77" s="190">
        <f>(Paca!E77/Paca!E73-1)*100</f>
        <v>4.1954143829741275</v>
      </c>
      <c r="AR77" s="190">
        <f>(Paca!F77/Paca!F73-1)*100</f>
        <v>-6.4587608354587989</v>
      </c>
      <c r="AS77" s="190">
        <f>(Paca!G77/Paca!G73-1)*100</f>
        <v>14.68072033038499</v>
      </c>
      <c r="AT77" s="190">
        <f>(Paca!H77/Paca!H73-1)*100</f>
        <v>-22.444903954826103</v>
      </c>
      <c r="AU77" s="190">
        <f>(Paca!I77/Paca!I73-1)*100</f>
        <v>9.2285481218931089</v>
      </c>
      <c r="AV77" s="189">
        <f>(Paca!J77/Paca!J73-1)*100</f>
        <v>13.450403678501388</v>
      </c>
      <c r="AW77" s="189">
        <f>(Paca!K77/Paca!K73-1)*100</f>
        <v>12.005046280029298</v>
      </c>
      <c r="AX77" s="190">
        <f>(Paca!L77/Paca!L73-1)*100</f>
        <v>2.8203677831218021</v>
      </c>
      <c r="AY77" s="190">
        <f>(Paca!M77/Paca!M73-1)*100</f>
        <v>15.905316462293628</v>
      </c>
      <c r="AZ77" s="190">
        <f>(Paca!N77/Paca!N73-1)*100</f>
        <v>-3.8566030294422404</v>
      </c>
      <c r="BA77" s="190">
        <f>(Paca!O77/Paca!O73-1)*100</f>
        <v>-6.8554608772439689</v>
      </c>
      <c r="BB77" s="190">
        <f>(Paca!P77/Paca!P73-1)*100</f>
        <v>8.3091074257123143</v>
      </c>
      <c r="BC77" s="190">
        <f>(Paca!Q77/Paca!Q73-1)*100</f>
        <v>-1.40013090901705</v>
      </c>
      <c r="BD77" s="190">
        <f>(Paca!R77/Paca!R73-1)*100</f>
        <v>23.540402586469323</v>
      </c>
      <c r="BE77" s="190">
        <f>(Paca!S77/Paca!S73-1)*100</f>
        <v>45.281799454299708</v>
      </c>
      <c r="BF77" s="189">
        <f>(Paca!T77/Paca!T73-1)*100</f>
        <v>5.3219313826171843</v>
      </c>
      <c r="BG77" s="53">
        <f>Paca!B77-Paca!B73</f>
        <v>3631.7964130159962</v>
      </c>
      <c r="BH77" s="53">
        <f>Paca!C77-Paca!C73</f>
        <v>77.233156596000015</v>
      </c>
      <c r="BI77" s="53">
        <f>Paca!D77-Paca!D73</f>
        <v>240.79573655699642</v>
      </c>
      <c r="BJ77" s="122">
        <f>Paca!E77-Paca!E73</f>
        <v>67.073922537000044</v>
      </c>
      <c r="BK77" s="122">
        <f>Paca!F77-Paca!F73</f>
        <v>-137.03999052300037</v>
      </c>
      <c r="BL77" s="122">
        <f>Paca!G77-Paca!G73</f>
        <v>116.54714424299993</v>
      </c>
      <c r="BM77" s="122">
        <f>Paca!H77-Paca!H73</f>
        <v>-254.9622275910001</v>
      </c>
      <c r="BN77" s="122">
        <f>Paca!I77-Paca!I73</f>
        <v>449.17688789099975</v>
      </c>
      <c r="BO77" s="53">
        <f>Paca!J77-Paca!J73</f>
        <v>1376.0326494000001</v>
      </c>
      <c r="BP77" s="53">
        <f>Paca!K77-Paca!K73</f>
        <v>1875.6829827420006</v>
      </c>
      <c r="BQ77" s="122">
        <f>Paca!L77-Paca!L73</f>
        <v>135.17793787200026</v>
      </c>
      <c r="BR77" s="122">
        <f>Paca!M77-Paca!M73</f>
        <v>854.66471704200012</v>
      </c>
      <c r="BS77" s="122">
        <f>Paca!N77-Paca!N73</f>
        <v>-29.509966831000042</v>
      </c>
      <c r="BT77" s="122">
        <f>Paca!O77-Paca!O73</f>
        <v>-25.613449410999976</v>
      </c>
      <c r="BU77" s="122">
        <f>Paca!P77-Paca!P73</f>
        <v>45.874101012999972</v>
      </c>
      <c r="BV77" s="122">
        <f>Paca!Q77-Paca!Q73</f>
        <v>-2.6412932830000102</v>
      </c>
      <c r="BW77" s="122">
        <f>Paca!R77-Paca!R73</f>
        <v>782.33333715100025</v>
      </c>
      <c r="BX77" s="122">
        <f>Paca!S77-Paca!S73</f>
        <v>115.39759918899998</v>
      </c>
      <c r="BY77" s="53">
        <f>Paca!T77-Paca!T73</f>
        <v>62.051887720999957</v>
      </c>
    </row>
    <row r="78" spans="1:77" s="106" customFormat="1" x14ac:dyDescent="0.25">
      <c r="A78" s="98" t="str">
        <f>Paca!A78</f>
        <v>T4 2016</v>
      </c>
      <c r="B78" s="143">
        <f>(Paca!B78/Paca!B77-1)*100</f>
        <v>5.4417467697574828</v>
      </c>
      <c r="C78" s="184">
        <f>(Paca!C78/Paca!C77-1)*100</f>
        <v>18.202801386833499</v>
      </c>
      <c r="D78" s="184">
        <f>(Paca!D78/Paca!D77-1)*100</f>
        <v>8.8511799975427898</v>
      </c>
      <c r="E78" s="185">
        <f>(Paca!E78/Paca!E77-1)*100</f>
        <v>-0.79582666075805886</v>
      </c>
      <c r="F78" s="186">
        <f>(Paca!F78/Paca!F77-1)*100</f>
        <v>10.02358231859346</v>
      </c>
      <c r="G78" s="186">
        <f>(Paca!G78/Paca!G77-1)*100</f>
        <v>2.7845929279640025</v>
      </c>
      <c r="H78" s="186">
        <f>(Paca!H78/Paca!H77-1)*100</f>
        <v>92.110931195744143</v>
      </c>
      <c r="I78" s="187">
        <f>(Paca!I78/Paca!I77-1)*100</f>
        <v>-1.3218377222344424</v>
      </c>
      <c r="J78" s="184">
        <f>(Paca!J78/Paca!J77-1)*100</f>
        <v>6.1919668930303873</v>
      </c>
      <c r="K78" s="184">
        <f>(Paca!K78/Paca!K77-1)*100</f>
        <v>2.708665963809076</v>
      </c>
      <c r="L78" s="185">
        <f>(Paca!L78/Paca!L77-1)*100</f>
        <v>4.5919680133364338</v>
      </c>
      <c r="M78" s="186">
        <f>(Paca!M78/Paca!M77-1)*100</f>
        <v>-3.3352396117714789</v>
      </c>
      <c r="N78" s="186">
        <f>(Paca!N78/Paca!N77-1)*100</f>
        <v>26.680593982003863</v>
      </c>
      <c r="O78" s="186">
        <f>(Paca!O78/Paca!O77-1)*100</f>
        <v>14.356720027496728</v>
      </c>
      <c r="P78" s="186">
        <f>(Paca!P78/Paca!P77-1)*100</f>
        <v>7.6873404356720743</v>
      </c>
      <c r="Q78" s="186">
        <f>(Paca!Q78/Paca!Q77-1)*100</f>
        <v>17.758551208770655</v>
      </c>
      <c r="R78" s="186">
        <f>(Paca!R78/Paca!R77-1)*100</f>
        <v>4.1716185936721217</v>
      </c>
      <c r="S78" s="151">
        <f>(Paca!S78/Paca!S77-1)*100</f>
        <v>-11.095511462073038</v>
      </c>
      <c r="T78" s="188">
        <f>(Paca!T78/Paca!T77-1)*100</f>
        <v>4.8808479092173229</v>
      </c>
      <c r="U78" s="100">
        <f>Paca!B78-Paca!B77</f>
        <v>2249.5050079200082</v>
      </c>
      <c r="V78" s="100">
        <f>Paca!C78-Paca!C77</f>
        <v>44.644121611000003</v>
      </c>
      <c r="W78" s="100">
        <f>Paca!D78-Paca!D77</f>
        <v>952.24434002700218</v>
      </c>
      <c r="X78" s="120">
        <f>Paca!E78-Paca!E77</f>
        <v>-13.257020646000001</v>
      </c>
      <c r="Y78" s="120">
        <f>Paca!F78-Paca!F77</f>
        <v>198.94095434100041</v>
      </c>
      <c r="Z78" s="120">
        <f>Paca!G78-Paca!G77</f>
        <v>25.351659843999983</v>
      </c>
      <c r="AA78" s="120">
        <f>Paca!H78-Paca!H77</f>
        <v>811.48333691400012</v>
      </c>
      <c r="AB78" s="120">
        <f>Paca!I78-Paca!I77</f>
        <v>-70.274590426000032</v>
      </c>
      <c r="AC78" s="100">
        <f>Paca!J78-Paca!J77</f>
        <v>718.66764169800081</v>
      </c>
      <c r="AD78" s="100">
        <f>Paca!K78-Paca!K77</f>
        <v>474.01124004499798</v>
      </c>
      <c r="AE78" s="120">
        <f>Paca!L78-Paca!L77</f>
        <v>226.29662613899927</v>
      </c>
      <c r="AF78" s="120">
        <f>Paca!M78-Paca!M77</f>
        <v>-207.72265177499958</v>
      </c>
      <c r="AG78" s="120">
        <f>Paca!N78-Paca!N77</f>
        <v>196.28121602600004</v>
      </c>
      <c r="AH78" s="120">
        <f>Paca!O78-Paca!O77</f>
        <v>49.962486312999999</v>
      </c>
      <c r="AI78" s="120">
        <f>Paca!P78-Paca!P77</f>
        <v>45.967859776999944</v>
      </c>
      <c r="AJ78" s="120">
        <f>Paca!Q78-Paca!Q77</f>
        <v>33.031770625000007</v>
      </c>
      <c r="AK78" s="120">
        <f>Paca!R78-Paca!R77</f>
        <v>171.27404630000001</v>
      </c>
      <c r="AL78" s="120">
        <f>Paca!S78-Paca!S77</f>
        <v>-41.080113359999984</v>
      </c>
      <c r="AM78" s="100">
        <f>Paca!T78-Paca!T77</f>
        <v>59.937664539000025</v>
      </c>
      <c r="AN78" s="184">
        <f>(Paca!B78/Paca!B74-1)*100</f>
        <v>13.913087880833853</v>
      </c>
      <c r="AO78" s="184">
        <f>(Paca!C78/Paca!C74-1)*100</f>
        <v>31.859941400557034</v>
      </c>
      <c r="AP78" s="184">
        <f>(Paca!D78/Paca!D74-1)*100</f>
        <v>11.569111791166309</v>
      </c>
      <c r="AQ78" s="191">
        <f>(Paca!E78/Paca!E74-1)*100</f>
        <v>12.408856951328362</v>
      </c>
      <c r="AR78" s="191">
        <f>(Paca!F78/Paca!F74-1)*100</f>
        <v>2.5629393084766861</v>
      </c>
      <c r="AS78" s="191">
        <f>(Paca!G78/Paca!G74-1)*100</f>
        <v>11.25259046174909</v>
      </c>
      <c r="AT78" s="191">
        <f>(Paca!H78/Paca!H74-1)*100</f>
        <v>53.519862617673475</v>
      </c>
      <c r="AU78" s="191">
        <f>(Paca!I78/Paca!I74-1)*100</f>
        <v>5.9081549199521133</v>
      </c>
      <c r="AV78" s="184">
        <f>(Paca!J78/Paca!J74-1)*100</f>
        <v>16.556656377749434</v>
      </c>
      <c r="AW78" s="184">
        <f>(Paca!K78/Paca!K74-1)*100</f>
        <v>14.184523092137734</v>
      </c>
      <c r="AX78" s="191">
        <f>(Paca!L78/Paca!L74-1)*100</f>
        <v>17.386810328010306</v>
      </c>
      <c r="AY78" s="191">
        <f>(Paca!M78/Paca!M74-1)*100</f>
        <v>11.539489751972297</v>
      </c>
      <c r="AZ78" s="191">
        <f>(Paca!N78/Paca!N74-1)*100</f>
        <v>5.8485927445672159</v>
      </c>
      <c r="BA78" s="191">
        <f>(Paca!O78/Paca!O74-1)*100</f>
        <v>12.459673753790689</v>
      </c>
      <c r="BB78" s="191">
        <f>(Paca!P78/Paca!P74-1)*100</f>
        <v>7.7887326486383524</v>
      </c>
      <c r="BC78" s="191">
        <f>(Paca!Q78/Paca!Q74-1)*100</f>
        <v>6.5522286049636724</v>
      </c>
      <c r="BD78" s="191">
        <f>(Paca!R78/Paca!R74-1)*100</f>
        <v>18.12469700892634</v>
      </c>
      <c r="BE78" s="191">
        <f>(Paca!S78/Paca!S74-1)*100</f>
        <v>11.770151017962526</v>
      </c>
      <c r="BF78" s="184">
        <f>(Paca!T78/Paca!T74-1)*100</f>
        <v>4.5239660718909613</v>
      </c>
      <c r="BG78" s="100">
        <f>Paca!B78-Paca!B74</f>
        <v>5323.6700609920008</v>
      </c>
      <c r="BH78" s="100">
        <f>Paca!C78-Paca!C74</f>
        <v>70.046415454000027</v>
      </c>
      <c r="BI78" s="100">
        <f>Paca!D78-Paca!D74</f>
        <v>1214.3291228220005</v>
      </c>
      <c r="BJ78" s="120">
        <f>Paca!E78-Paca!E74</f>
        <v>182.42679883999995</v>
      </c>
      <c r="BK78" s="120">
        <f>Paca!F78-Paca!F74</f>
        <v>54.567603428000439</v>
      </c>
      <c r="BL78" s="120">
        <f>Paca!G78-Paca!G74</f>
        <v>94.648793944999966</v>
      </c>
      <c r="BM78" s="120">
        <f>Paca!H78-Paca!H74</f>
        <v>590.02569830400012</v>
      </c>
      <c r="BN78" s="120">
        <f>Paca!I78-Paca!I74</f>
        <v>292.66022830499969</v>
      </c>
      <c r="BO78" s="100">
        <f>Paca!J78-Paca!J74</f>
        <v>1750.7602804870003</v>
      </c>
      <c r="BP78" s="100">
        <f>Paca!K78-Paca!K74</f>
        <v>2232.7894642019965</v>
      </c>
      <c r="BQ78" s="120">
        <f>Paca!L78-Paca!L74</f>
        <v>763.44573660099923</v>
      </c>
      <c r="BR78" s="120">
        <f>Paca!M78-Paca!M74</f>
        <v>622.84925469400059</v>
      </c>
      <c r="BS78" s="120">
        <f>Paca!N78-Paca!N74</f>
        <v>51.494355833999975</v>
      </c>
      <c r="BT78" s="120">
        <f>Paca!O78-Paca!O74</f>
        <v>44.092056279000019</v>
      </c>
      <c r="BU78" s="120">
        <f>Paca!P78-Paca!P74</f>
        <v>46.530342782999924</v>
      </c>
      <c r="BV78" s="120">
        <f>Paca!Q78-Paca!Q74</f>
        <v>13.469245841000003</v>
      </c>
      <c r="BW78" s="120">
        <f>Paca!R78-Paca!R74</f>
        <v>656.24562820400024</v>
      </c>
      <c r="BX78" s="120">
        <f>Paca!S78-Paca!S74</f>
        <v>34.662843965999969</v>
      </c>
      <c r="BY78" s="100">
        <f>Paca!T78-Paca!T74</f>
        <v>55.744778027000166</v>
      </c>
    </row>
    <row r="79" spans="1:77" x14ac:dyDescent="0.25">
      <c r="A79" s="37" t="str">
        <f>Paca!A79</f>
        <v>T1 2017</v>
      </c>
      <c r="B79" s="144">
        <f>(Paca!B79/Paca!B78-1)*100</f>
        <v>3.5239046174065036</v>
      </c>
      <c r="C79" s="179">
        <f>(Paca!C79/Paca!C78-1)*100</f>
        <v>-13.051619161527206</v>
      </c>
      <c r="D79" s="179">
        <f>(Paca!D79/Paca!D78-1)*100</f>
        <v>-6.8241935237313145</v>
      </c>
      <c r="E79" s="180">
        <f>(Paca!E79/Paca!E78-1)*100</f>
        <v>1.3819326282135114</v>
      </c>
      <c r="F79" s="181">
        <f>(Paca!F79/Paca!F78-1)*100</f>
        <v>-5.256660684960468</v>
      </c>
      <c r="G79" s="181">
        <f>(Paca!G79/Paca!G78-1)*100</f>
        <v>-1.5721880737318283E-2</v>
      </c>
      <c r="H79" s="181">
        <f>(Paca!H79/Paca!H78-1)*100</f>
        <v>-45.478743160179469</v>
      </c>
      <c r="I79" s="182">
        <f>(Paca!I79/Paca!I78-1)*100</f>
        <v>1.1943023959483323</v>
      </c>
      <c r="J79" s="179">
        <f>(Paca!J79/Paca!J78-1)*100</f>
        <v>6.4494475914734783</v>
      </c>
      <c r="K79" s="179">
        <f>(Paca!K79/Paca!K78-1)*100</f>
        <v>6.9022457990230546</v>
      </c>
      <c r="L79" s="180">
        <f>(Paca!L79/Paca!L78-1)*100</f>
        <v>4.6422050472145537</v>
      </c>
      <c r="M79" s="181">
        <f>(Paca!M79/Paca!M78-1)*100</f>
        <v>6.9160380843805935</v>
      </c>
      <c r="N79" s="181">
        <f>(Paca!N79/Paca!N78-1)*100</f>
        <v>6.5053315591519389</v>
      </c>
      <c r="O79" s="181">
        <f>(Paca!O79/Paca!O78-1)*100</f>
        <v>13.215398256791477</v>
      </c>
      <c r="P79" s="181">
        <f>(Paca!P79/Paca!P78-1)*100</f>
        <v>1.8409367530301646</v>
      </c>
      <c r="Q79" s="181">
        <f>(Paca!Q79/Paca!Q78-1)*100</f>
        <v>17.082715689649007</v>
      </c>
      <c r="R79" s="181">
        <f>(Paca!R79/Paca!R78-1)*100</f>
        <v>8.387474141689788</v>
      </c>
      <c r="S79" s="152">
        <f>(Paca!S79/Paca!S78-1)*100</f>
        <v>19.359829363584758</v>
      </c>
      <c r="T79" s="183">
        <f>(Paca!T79/Paca!T78-1)*100</f>
        <v>26.202286687388753</v>
      </c>
      <c r="U79" s="52">
        <f>Paca!B79-Paca!B78</f>
        <v>1535.9793353269997</v>
      </c>
      <c r="V79" s="52">
        <f>Paca!C79-Paca!C78</f>
        <v>-37.837132362000006</v>
      </c>
      <c r="W79" s="52">
        <f>Paca!D79-Paca!D78</f>
        <v>-799.15625483999975</v>
      </c>
      <c r="X79" s="121">
        <f>Paca!E79-Paca!E78</f>
        <v>22.837273960999937</v>
      </c>
      <c r="Y79" s="121">
        <f>Paca!F79-Paca!F78</f>
        <v>-114.78812481700015</v>
      </c>
      <c r="Z79" s="121">
        <f>Paca!G79-Paca!G78</f>
        <v>-0.14712185799999133</v>
      </c>
      <c r="AA79" s="121">
        <f>Paca!H79-Paca!H78</f>
        <v>-769.71325381300005</v>
      </c>
      <c r="AB79" s="121">
        <f>Paca!I79-Paca!I78</f>
        <v>62.654971687000398</v>
      </c>
      <c r="AC79" s="52">
        <f>Paca!J79-Paca!J78</f>
        <v>794.90210729899991</v>
      </c>
      <c r="AD79" s="52">
        <f>Paca!K79-Paca!K78</f>
        <v>1240.5969209979994</v>
      </c>
      <c r="AE79" s="121">
        <f>Paca!L79-Paca!L78</f>
        <v>239.27750917000049</v>
      </c>
      <c r="AF79" s="121">
        <f>Paca!M79-Paca!M78</f>
        <v>416.37282095299997</v>
      </c>
      <c r="AG79" s="121">
        <f>Paca!N79-Paca!N78</f>
        <v>60.626538583999945</v>
      </c>
      <c r="AH79" s="121">
        <f>Paca!O79-Paca!O78</f>
        <v>52.593340599999976</v>
      </c>
      <c r="AI79" s="121">
        <f>Paca!P79-Paca!P78</f>
        <v>11.854457636999996</v>
      </c>
      <c r="AJ79" s="121">
        <f>Paca!Q79-Paca!Q78</f>
        <v>37.417407089000022</v>
      </c>
      <c r="AK79" s="121">
        <f>Paca!R79-Paca!R78</f>
        <v>358.72989453700029</v>
      </c>
      <c r="AL79" s="121">
        <f>Paca!S79-Paca!S78</f>
        <v>63.724952427999995</v>
      </c>
      <c r="AM79" s="52">
        <f>Paca!T79-Paca!T78</f>
        <v>337.47369423199984</v>
      </c>
      <c r="AN79" s="189">
        <f>(Paca!B79/Paca!B75-1)*100</f>
        <v>15.325253550492747</v>
      </c>
      <c r="AO79" s="189">
        <f>(Paca!C79/Paca!C75-1)*100</f>
        <v>7.6468778522943648</v>
      </c>
      <c r="AP79" s="189">
        <f>(Paca!D79/Paca!D75-1)*100</f>
        <v>3.765924921936481</v>
      </c>
      <c r="AQ79" s="190">
        <f>(Paca!E79/Paca!E75-1)*100</f>
        <v>7.8306075997822022</v>
      </c>
      <c r="AR79" s="190">
        <f>(Paca!F79/Paca!F75-1)*100</f>
        <v>5.2536065260411213E-2</v>
      </c>
      <c r="AS79" s="190">
        <f>(Paca!G79/Paca!G75-1)*100</f>
        <v>11.906299535583042</v>
      </c>
      <c r="AT79" s="190">
        <f>(Paca!H79/Paca!H75-1)*100</f>
        <v>-9.791440975198384</v>
      </c>
      <c r="AU79" s="190">
        <f>(Paca!I79/Paca!I75-1)*100</f>
        <v>5.4392432897024889</v>
      </c>
      <c r="AV79" s="189">
        <f>(Paca!J79/Paca!J75-1)*100</f>
        <v>23.831865728905612</v>
      </c>
      <c r="AW79" s="189">
        <f>(Paca!K79/Paca!K75-1)*100</f>
        <v>16.390351570764295</v>
      </c>
      <c r="AX79" s="190">
        <f>(Paca!L79/Paca!L75-1)*100</f>
        <v>13.115444223444438</v>
      </c>
      <c r="AY79" s="190">
        <f>(Paca!M79/Paca!M75-1)*100</f>
        <v>15.289133105000886</v>
      </c>
      <c r="AZ79" s="190">
        <f>(Paca!N79/Paca!N75-1)*100</f>
        <v>12.949342976686729</v>
      </c>
      <c r="BA79" s="190">
        <f>(Paca!O79/Paca!O75-1)*100</f>
        <v>35.728139213361288</v>
      </c>
      <c r="BB79" s="190">
        <f>(Paca!P79/Paca!P75-1)*100</f>
        <v>4.390667765607037</v>
      </c>
      <c r="BC79" s="190">
        <f>(Paca!Q79/Paca!Q75-1)*100</f>
        <v>19.904337036269084</v>
      </c>
      <c r="BD79" s="190">
        <f>(Paca!R79/Paca!R75-1)*100</f>
        <v>20.840255466082127</v>
      </c>
      <c r="BE79" s="190">
        <f>(Paca!S79/Paca!S75-1)*100</f>
        <v>46.544800105897345</v>
      </c>
      <c r="BF79" s="189">
        <f>(Paca!T79/Paca!T75-1)*100</f>
        <v>27.602214230339108</v>
      </c>
      <c r="BG79" s="53">
        <f>Paca!B79-Paca!B75</f>
        <v>5996.3244330460002</v>
      </c>
      <c r="BH79" s="53">
        <f>Paca!C79-Paca!C75</f>
        <v>17.905977528000022</v>
      </c>
      <c r="BI79" s="53">
        <f>Paca!D79-Paca!D75</f>
        <v>396.00477732500076</v>
      </c>
      <c r="BJ79" s="122">
        <f>Paca!E79-Paca!E75</f>
        <v>121.66659837499992</v>
      </c>
      <c r="BK79" s="122">
        <f>Paca!F79-Paca!F75</f>
        <v>1.0863384369999949</v>
      </c>
      <c r="BL79" s="122">
        <f>Paca!G79-Paca!G75</f>
        <v>99.546658858000001</v>
      </c>
      <c r="BM79" s="122">
        <f>Paca!H79-Paca!H75</f>
        <v>-100.15790553499994</v>
      </c>
      <c r="BN79" s="122">
        <f>Paca!I79-Paca!I75</f>
        <v>273.86308719000044</v>
      </c>
      <c r="BO79" s="53">
        <f>Paca!J79-Paca!J75</f>
        <v>2524.9929471680007</v>
      </c>
      <c r="BP79" s="53">
        <f>Paca!K79-Paca!K75</f>
        <v>2705.8168442699971</v>
      </c>
      <c r="BQ79" s="122">
        <f>Paca!L79-Paca!L75</f>
        <v>625.38223723100054</v>
      </c>
      <c r="BR79" s="122">
        <f>Paca!M79-Paca!M75</f>
        <v>853.61559692300034</v>
      </c>
      <c r="BS79" s="122">
        <f>Paca!N79-Paca!N75</f>
        <v>113.79644908399996</v>
      </c>
      <c r="BT79" s="122">
        <f>Paca!O79-Paca!O75</f>
        <v>118.603226275</v>
      </c>
      <c r="BU79" s="122">
        <f>Paca!P79-Paca!P75</f>
        <v>27.582530464999991</v>
      </c>
      <c r="BV79" s="122">
        <f>Paca!Q79-Paca!Q75</f>
        <v>42.571836734000016</v>
      </c>
      <c r="BW79" s="122">
        <f>Paca!R79-Paca!R75</f>
        <v>799.47865809600034</v>
      </c>
      <c r="BX79" s="122">
        <f>Paca!S79-Paca!S75</f>
        <v>124.78630946199996</v>
      </c>
      <c r="BY79" s="53">
        <f>Paca!T79-Paca!T75</f>
        <v>351.60388675499985</v>
      </c>
    </row>
    <row r="80" spans="1:77" x14ac:dyDescent="0.25">
      <c r="A80" s="37" t="str">
        <f>Paca!A80</f>
        <v>T2 2017</v>
      </c>
      <c r="B80" s="144">
        <f>(Paca!B80/Paca!B79-1)*100</f>
        <v>3.6664221170300104</v>
      </c>
      <c r="C80" s="179">
        <f>(Paca!C80/Paca!C79-1)*100</f>
        <v>-5.585962668031252</v>
      </c>
      <c r="D80" s="179">
        <f>(Paca!D80/Paca!D79-1)*100</f>
        <v>0.80866657407587805</v>
      </c>
      <c r="E80" s="180">
        <f>(Paca!E80/Paca!E79-1)*100</f>
        <v>6.5401446814014941</v>
      </c>
      <c r="F80" s="181">
        <f>(Paca!F80/Paca!F79-1)*100</f>
        <v>4.4031123977072317</v>
      </c>
      <c r="G80" s="181">
        <f>(Paca!G80/Paca!G79-1)*100</f>
        <v>4.0633679375310372</v>
      </c>
      <c r="H80" s="181">
        <f>(Paca!H80/Paca!H79-1)*100</f>
        <v>-4.5092825963257699</v>
      </c>
      <c r="I80" s="182">
        <f>(Paca!I80/Paca!I79-1)*100</f>
        <v>-2.0501700844461568</v>
      </c>
      <c r="J80" s="179">
        <f>(Paca!J80/Paca!J79-1)*100</f>
        <v>1.4647243398184573</v>
      </c>
      <c r="K80" s="179">
        <f>(Paca!K80/Paca!K79-1)*100</f>
        <v>7.2693523930706272</v>
      </c>
      <c r="L80" s="180">
        <f>(Paca!L80/Paca!L79-1)*100</f>
        <v>2.9085215557598909</v>
      </c>
      <c r="M80" s="181">
        <f>(Paca!M80/Paca!M79-1)*100</f>
        <v>14.503879343409221</v>
      </c>
      <c r="N80" s="181">
        <f>(Paca!N80/Paca!N79-1)*100</f>
        <v>-0.96205696998106216</v>
      </c>
      <c r="O80" s="181">
        <f>(Paca!O80/Paca!O79-1)*100</f>
        <v>-9.3666319560922311</v>
      </c>
      <c r="P80" s="181">
        <f>(Paca!P80/Paca!P79-1)*100</f>
        <v>11.280614146598333</v>
      </c>
      <c r="Q80" s="181">
        <f>(Paca!Q80/Paca!Q79-1)*100</f>
        <v>0.10686281664180619</v>
      </c>
      <c r="R80" s="181">
        <f>(Paca!R80/Paca!R79-1)*100</f>
        <v>6.0533324003560596</v>
      </c>
      <c r="S80" s="152">
        <f>(Paca!S80/Paca!S79-1)*100</f>
        <v>0.81252791751413866</v>
      </c>
      <c r="T80" s="183">
        <f>(Paca!T80/Paca!T79-1)*100</f>
        <v>-0.53389463068693743</v>
      </c>
      <c r="U80" s="52">
        <f>Paca!B80-Paca!B79</f>
        <v>1654.4145317999937</v>
      </c>
      <c r="V80" s="52">
        <f>Paca!C80-Paca!C79</f>
        <v>-14.080346722000002</v>
      </c>
      <c r="W80" s="52">
        <f>Paca!D80-Paca!D79</f>
        <v>88.237464709998676</v>
      </c>
      <c r="X80" s="121">
        <f>Paca!E80-Paca!E79</f>
        <v>109.57344413500005</v>
      </c>
      <c r="Y80" s="121">
        <f>Paca!F80-Paca!F79</f>
        <v>91.095196381999813</v>
      </c>
      <c r="Z80" s="121">
        <f>Paca!G80-Paca!G79</f>
        <v>38.018113970000059</v>
      </c>
      <c r="AA80" s="121">
        <f>Paca!H80-Paca!H79</f>
        <v>-41.609627012000033</v>
      </c>
      <c r="AB80" s="121">
        <f>Paca!I80-Paca!I79</f>
        <v>-108.83966276500087</v>
      </c>
      <c r="AC80" s="52">
        <f>Paca!J80-Paca!J79</f>
        <v>192.17214636499921</v>
      </c>
      <c r="AD80" s="52">
        <f>Paca!K80-Paca!K79</f>
        <v>1396.7633446380023</v>
      </c>
      <c r="AE80" s="121">
        <f>Paca!L80-Paca!L79</f>
        <v>156.87608016400009</v>
      </c>
      <c r="AF80" s="121">
        <f>Paca!M80-Paca!M79</f>
        <v>933.58105917600005</v>
      </c>
      <c r="AG80" s="121">
        <f>Paca!N80-Paca!N79</f>
        <v>-9.5491667259999531</v>
      </c>
      <c r="AH80" s="121">
        <f>Paca!O80-Paca!O79</f>
        <v>-42.202624130000004</v>
      </c>
      <c r="AI80" s="121">
        <f>Paca!P80-Paca!P79</f>
        <v>73.977210420000006</v>
      </c>
      <c r="AJ80" s="121">
        <f>Paca!Q80-Paca!Q79</f>
        <v>0.27405402199997297</v>
      </c>
      <c r="AK80" s="121">
        <f>Paca!R80-Paca!R79</f>
        <v>280.61442599399925</v>
      </c>
      <c r="AL80" s="121">
        <f>Paca!S80-Paca!S79</f>
        <v>3.1923057180000001</v>
      </c>
      <c r="AM80" s="52">
        <f>Paca!T80-Paca!T79</f>
        <v>-8.6780771909998293</v>
      </c>
      <c r="AN80" s="189">
        <f>(Paca!B80/Paca!B76-1)*100</f>
        <v>14.317304669500075</v>
      </c>
      <c r="AO80" s="189">
        <f>(Paca!C80/Paca!C76-1)*100</f>
        <v>-11.058245904228903</v>
      </c>
      <c r="AP80" s="189">
        <f>(Paca!D80/Paca!D76-1)*100</f>
        <v>2.0275845817915528</v>
      </c>
      <c r="AQ80" s="190">
        <f>(Paca!E80/Paca!E76-1)*100</f>
        <v>15.90754844047706</v>
      </c>
      <c r="AR80" s="190">
        <f>(Paca!F80/Paca!F76-1)*100</f>
        <v>5.1057485364978339</v>
      </c>
      <c r="AS80" s="190">
        <f>(Paca!G80/Paca!G76-1)*100</f>
        <v>8.8053309393140147</v>
      </c>
      <c r="AT80" s="190">
        <f>(Paca!H80/Paca!H76-1)*100</f>
        <v>-15.367937484046623</v>
      </c>
      <c r="AU80" s="190">
        <f>(Paca!I80/Paca!I76-1)*100</f>
        <v>-0.95421347722488559</v>
      </c>
      <c r="AV80" s="189">
        <f>(Paca!J80/Paca!J76-1)*100</f>
        <v>22.411103977120874</v>
      </c>
      <c r="AW80" s="189">
        <f>(Paca!K80/Paca!K76-1)*100</f>
        <v>15.928631749586231</v>
      </c>
      <c r="AX80" s="190">
        <f>(Paca!L80/Paca!L76-1)*100</f>
        <v>4.2716860944760349</v>
      </c>
      <c r="AY80" s="190">
        <f>(Paca!M80/Paca!M76-1)*100</f>
        <v>25.574877701672861</v>
      </c>
      <c r="AZ80" s="190">
        <f>(Paca!N80/Paca!N76-1)*100</f>
        <v>0.84221013985539273</v>
      </c>
      <c r="BA80" s="190">
        <f>(Paca!O80/Paca!O76-1)*100</f>
        <v>16.850336979909876</v>
      </c>
      <c r="BB80" s="190">
        <f>(Paca!P80/Paca!P76-1)*100</f>
        <v>22.966209405051053</v>
      </c>
      <c r="BC80" s="190">
        <f>(Paca!Q80/Paca!Q76-1)*100</f>
        <v>10.687062291462501</v>
      </c>
      <c r="BD80" s="190">
        <f>(Paca!R80/Paca!R76-1)*100</f>
        <v>20.575718511233344</v>
      </c>
      <c r="BE80" s="190">
        <f>(Paca!S80/Paca!S76-1)*100</f>
        <v>10.12026902717016</v>
      </c>
      <c r="BF80" s="189">
        <f>(Paca!T80/Paca!T76-1)*100</f>
        <v>32.912007600020466</v>
      </c>
      <c r="BG80" s="53">
        <f>Paca!B80-Paca!B76</f>
        <v>5858.5382853739939</v>
      </c>
      <c r="BH80" s="53">
        <f>Paca!C80-Paca!C76</f>
        <v>-29.589146803999967</v>
      </c>
      <c r="BI80" s="53">
        <f>Paca!D80-Paca!D76</f>
        <v>218.59628364800119</v>
      </c>
      <c r="BJ80" s="122">
        <f>Paca!E80-Paca!E76</f>
        <v>244.97556796100002</v>
      </c>
      <c r="BK80" s="122">
        <f>Paca!F80-Paca!F76</f>
        <v>104.92575489299998</v>
      </c>
      <c r="BL80" s="122">
        <f>Paca!G80-Paca!G76</f>
        <v>78.794844930000068</v>
      </c>
      <c r="BM80" s="122">
        <f>Paca!H80-Paca!H76</f>
        <v>-160.00302218399997</v>
      </c>
      <c r="BN80" s="122">
        <f>Paca!I80-Paca!I76</f>
        <v>-50.096861952000836</v>
      </c>
      <c r="BO80" s="53">
        <f>Paca!J80-Paca!J76</f>
        <v>2437.2049864649998</v>
      </c>
      <c r="BP80" s="53">
        <f>Paca!K80-Paca!K76</f>
        <v>2831.9822528349978</v>
      </c>
      <c r="BQ80" s="122">
        <f>Paca!L80-Paca!L76</f>
        <v>227.38861478600029</v>
      </c>
      <c r="BR80" s="122">
        <f>Paca!M80-Paca!M76</f>
        <v>1501.0627790150002</v>
      </c>
      <c r="BS80" s="122">
        <f>Paca!N80-Paca!N76</f>
        <v>8.2100236429999995</v>
      </c>
      <c r="BT80" s="122">
        <f>Paca!O80-Paca!O76</f>
        <v>58.887448935999998</v>
      </c>
      <c r="BU80" s="122">
        <f>Paca!P80-Paca!P76</f>
        <v>136.29761451299998</v>
      </c>
      <c r="BV80" s="122">
        <f>Paca!Q80-Paca!Q76</f>
        <v>24.787623690000004</v>
      </c>
      <c r="BW80" s="122">
        <f>Paca!R80-Paca!R76</f>
        <v>838.94780467999954</v>
      </c>
      <c r="BX80" s="122">
        <f>Paca!S80-Paca!S76</f>
        <v>36.400343571999997</v>
      </c>
      <c r="BY80" s="53">
        <f>Paca!T80-Paca!T76</f>
        <v>400.34390923000001</v>
      </c>
    </row>
    <row r="81" spans="1:77" x14ac:dyDescent="0.25">
      <c r="A81" s="37" t="str">
        <f>Paca!A81</f>
        <v>T3 2017</v>
      </c>
      <c r="B81" s="144">
        <f>(Paca!B81/Paca!B80-1)*100</f>
        <v>2.9287019767108236</v>
      </c>
      <c r="C81" s="179">
        <f>(Paca!C81/Paca!C80-1)*100</f>
        <v>5.0859212344676274</v>
      </c>
      <c r="D81" s="179">
        <f>(Paca!D81/Paca!D80-1)*100</f>
        <v>1.9015409759055357</v>
      </c>
      <c r="E81" s="180">
        <f>(Paca!E81/Paca!E80-1)*100</f>
        <v>-7.7148554755918646</v>
      </c>
      <c r="F81" s="181">
        <f>(Paca!F81/Paca!F80-1)*100</f>
        <v>5.1323048585707465</v>
      </c>
      <c r="G81" s="181">
        <f>(Paca!G81/Paca!G80-1)*100</f>
        <v>4.2513189801424378</v>
      </c>
      <c r="H81" s="181">
        <f>(Paca!H81/Paca!H80-1)*100</f>
        <v>8.2377598044083058</v>
      </c>
      <c r="I81" s="182">
        <f>(Paca!I81/Paca!I80-1)*100</f>
        <v>2.3468564620290788</v>
      </c>
      <c r="J81" s="179">
        <f>(Paca!J81/Paca!J80-1)*100</f>
        <v>6.9606141459192195</v>
      </c>
      <c r="K81" s="179">
        <f>(Paca!K81/Paca!K80-1)*100</f>
        <v>1.1214332435558028</v>
      </c>
      <c r="L81" s="180">
        <f>(Paca!L81/Paca!L80-1)*100</f>
        <v>2.6799736627754589</v>
      </c>
      <c r="M81" s="181">
        <f>(Paca!M81/Paca!M80-1)*100</f>
        <v>-0.97590826262958785</v>
      </c>
      <c r="N81" s="181">
        <f>(Paca!N81/Paca!N80-1)*100</f>
        <v>0.99020675364183131</v>
      </c>
      <c r="O81" s="181">
        <f>(Paca!O81/Paca!O80-1)*100</f>
        <v>17.129770474653384</v>
      </c>
      <c r="P81" s="181">
        <f>(Paca!P81/Paca!P80-1)*100</f>
        <v>3.6089133678432583</v>
      </c>
      <c r="Q81" s="181">
        <f>(Paca!Q81/Paca!Q80-1)*100</f>
        <v>11.642261558821421</v>
      </c>
      <c r="R81" s="181">
        <f>(Paca!R81/Paca!R80-1)*100</f>
        <v>0.93638957252564214</v>
      </c>
      <c r="S81" s="152">
        <f>(Paca!S81/Paca!S80-1)*100</f>
        <v>-6.9763008068093546</v>
      </c>
      <c r="T81" s="183">
        <f>(Paca!T81/Paca!T80-1)*100</f>
        <v>-0.55889362630724415</v>
      </c>
      <c r="U81" s="52">
        <f>Paca!B81-Paca!B80</f>
        <v>1369.982949991012</v>
      </c>
      <c r="V81" s="52">
        <f>Paca!C81-Paca!C80</f>
        <v>12.103793889000002</v>
      </c>
      <c r="W81" s="52">
        <f>Paca!D81-Paca!D80</f>
        <v>209.16407183699994</v>
      </c>
      <c r="X81" s="121">
        <f>Paca!E81-Paca!E80</f>
        <v>-137.70795651499998</v>
      </c>
      <c r="Y81" s="121">
        <f>Paca!F81-Paca!F80</f>
        <v>110.85661056799972</v>
      </c>
      <c r="Z81" s="121">
        <f>Paca!G81-Paca!G80</f>
        <v>41.392912739999929</v>
      </c>
      <c r="AA81" s="121">
        <f>Paca!H81-Paca!H80</f>
        <v>72.586632759999929</v>
      </c>
      <c r="AB81" s="121">
        <f>Paca!I81-Paca!I80</f>
        <v>122.03587228400011</v>
      </c>
      <c r="AC81" s="52">
        <f>Paca!J81-Paca!J80</f>
        <v>926.61042488600106</v>
      </c>
      <c r="AD81" s="52">
        <f>Paca!K81-Paca!K80</f>
        <v>231.14057622900145</v>
      </c>
      <c r="AE81" s="121">
        <f>Paca!L81-Paca!L80</f>
        <v>148.75319664699964</v>
      </c>
      <c r="AF81" s="121">
        <f>Paca!M81-Paca!M80</f>
        <v>-71.92784510599995</v>
      </c>
      <c r="AG81" s="121">
        <f>Paca!N81-Paca!N80</f>
        <v>9.7340188179999814</v>
      </c>
      <c r="AH81" s="121">
        <f>Paca!O81-Paca!O80</f>
        <v>69.951279568000018</v>
      </c>
      <c r="AI81" s="121">
        <f>Paca!P81-Paca!P80</f>
        <v>26.3366890960001</v>
      </c>
      <c r="AJ81" s="121">
        <f>Paca!Q81-Paca!Q80</f>
        <v>29.888957450000021</v>
      </c>
      <c r="AK81" s="121">
        <f>Paca!R81-Paca!R80</f>
        <v>46.035870474000149</v>
      </c>
      <c r="AL81" s="121">
        <f>Paca!S81-Paca!S80</f>
        <v>-27.631590717999984</v>
      </c>
      <c r="AM81" s="52">
        <f>Paca!T81-Paca!T80</f>
        <v>-9.0359168500001488</v>
      </c>
      <c r="AN81" s="189">
        <f>(Paca!B81/Paca!B77-1)*100</f>
        <v>16.473691898154975</v>
      </c>
      <c r="AO81" s="189">
        <f>(Paca!C81/Paca!C77-1)*100</f>
        <v>1.969519648260043</v>
      </c>
      <c r="AP81" s="189">
        <f>(Paca!D81/Paca!D77-1)*100</f>
        <v>4.1873336090183955</v>
      </c>
      <c r="AQ81" s="190">
        <f>(Paca!E81/Paca!E77-1)*100</f>
        <v>-1.1138229643622211</v>
      </c>
      <c r="AR81" s="190">
        <f>(Paca!F81/Paca!F77-1)*100</f>
        <v>14.415299177226082</v>
      </c>
      <c r="AS81" s="190">
        <f>(Paca!G81/Paca!G77-1)*100</f>
        <v>11.490835842702719</v>
      </c>
      <c r="AT81" s="190">
        <f>(Paca!H81/Paca!H77-1)*100</f>
        <v>8.2574734327182764</v>
      </c>
      <c r="AU81" s="190">
        <f>(Paca!I81/Paca!I77-1)*100</f>
        <v>0.10489350432045796</v>
      </c>
      <c r="AV81" s="189">
        <f>(Paca!J81/Paca!J77-1)*100</f>
        <v>22.680078345056053</v>
      </c>
      <c r="AW81" s="189">
        <f>(Paca!K81/Paca!K77-1)*100</f>
        <v>19.100282746524599</v>
      </c>
      <c r="AX81" s="190">
        <f>(Paca!L81/Paca!L77-1)*100</f>
        <v>15.649112674157784</v>
      </c>
      <c r="AY81" s="190">
        <f>(Paca!M81/Paca!M77-1)*100</f>
        <v>17.185021517481847</v>
      </c>
      <c r="AZ81" s="190">
        <f>(Paca!N81/Paca!N77-1)*100</f>
        <v>34.946713669648609</v>
      </c>
      <c r="BA81" s="190">
        <f>(Paca!O81/Paca!O77-1)*100</f>
        <v>37.442991922410314</v>
      </c>
      <c r="BB81" s="190">
        <f>(Paca!P81/Paca!P77-1)*100</f>
        <v>26.44558482051518</v>
      </c>
      <c r="BC81" s="190">
        <f>(Paca!Q81/Paca!Q77-1)*100</f>
        <v>54.091157696942304</v>
      </c>
      <c r="BD81" s="190">
        <f>(Paca!R81/Paca!R77-1)*100</f>
        <v>20.865010326375067</v>
      </c>
      <c r="BE81" s="190">
        <f>(Paca!S81/Paca!S77-1)*100</f>
        <v>-0.48466992367073303</v>
      </c>
      <c r="BF81" s="189">
        <f>(Paca!T81/Paca!T77-1)*100</f>
        <v>30.919541210550271</v>
      </c>
      <c r="BG81" s="53">
        <f>Paca!B81-Paca!B77</f>
        <v>6809.8818250380136</v>
      </c>
      <c r="BH81" s="53">
        <f>Paca!C81-Paca!C77</f>
        <v>4.8304364159999977</v>
      </c>
      <c r="BI81" s="53">
        <f>Paca!D81-Paca!D77</f>
        <v>450.48962173400105</v>
      </c>
      <c r="BJ81" s="122">
        <f>Paca!E81-Paca!E77</f>
        <v>-18.554259064999997</v>
      </c>
      <c r="BK81" s="122">
        <f>Paca!F81-Paca!F77</f>
        <v>286.10463647399979</v>
      </c>
      <c r="BL81" s="122">
        <f>Paca!G81-Paca!G77</f>
        <v>104.61556469599998</v>
      </c>
      <c r="BM81" s="122">
        <f>Paca!H81-Paca!H77</f>
        <v>72.747088848999965</v>
      </c>
      <c r="BN81" s="122">
        <f>Paca!I81-Paca!I77</f>
        <v>5.5765907799996057</v>
      </c>
      <c r="BO81" s="53">
        <f>Paca!J81-Paca!J77</f>
        <v>2632.352320248001</v>
      </c>
      <c r="BP81" s="53">
        <f>Paca!K81-Paca!K77</f>
        <v>3342.5120819100011</v>
      </c>
      <c r="BQ81" s="122">
        <f>Paca!L81-Paca!L77</f>
        <v>771.20341211999948</v>
      </c>
      <c r="BR81" s="122">
        <f>Paca!M81-Paca!M77</f>
        <v>1070.3033832480005</v>
      </c>
      <c r="BS81" s="122">
        <f>Paca!N81-Paca!N77</f>
        <v>257.09260670200001</v>
      </c>
      <c r="BT81" s="122">
        <f>Paca!O81-Paca!O77</f>
        <v>130.30448235099999</v>
      </c>
      <c r="BU81" s="122">
        <f>Paca!P81-Paca!P77</f>
        <v>158.13621693000005</v>
      </c>
      <c r="BV81" s="122">
        <f>Paca!Q81-Paca!Q77</f>
        <v>100.61218918600002</v>
      </c>
      <c r="BW81" s="122">
        <f>Paca!R81-Paca!R77</f>
        <v>856.6542373049997</v>
      </c>
      <c r="BX81" s="122">
        <f>Paca!S81-Paca!S77</f>
        <v>-1.7944459319999737</v>
      </c>
      <c r="BY81" s="53">
        <f>Paca!T81-Paca!T77</f>
        <v>379.69736472999989</v>
      </c>
    </row>
    <row r="82" spans="1:77" s="106" customFormat="1" x14ac:dyDescent="0.25">
      <c r="A82" s="98" t="str">
        <f>Paca!A82</f>
        <v>T4 2017</v>
      </c>
      <c r="B82" s="143">
        <f>(Paca!B82/Paca!B81-1)*100</f>
        <v>2.8130867967387951</v>
      </c>
      <c r="C82" s="184">
        <f>(Paca!C82/Paca!C81-1)*100</f>
        <v>8.602197439156356</v>
      </c>
      <c r="D82" s="184">
        <f>(Paca!D82/Paca!D81-1)*100</f>
        <v>3.2488340348397315</v>
      </c>
      <c r="E82" s="185">
        <f>(Paca!E82/Paca!E81-1)*100</f>
        <v>-2.1370951201316379</v>
      </c>
      <c r="F82" s="186">
        <f>(Paca!F82/Paca!F81-1)*100</f>
        <v>2.3132279904322317</v>
      </c>
      <c r="G82" s="186">
        <f>(Paca!G82/Paca!G81-1)*100</f>
        <v>1.4046444738754715</v>
      </c>
      <c r="H82" s="186">
        <f>(Paca!H82/Paca!H81-1)*100</f>
        <v>16.041716538763161</v>
      </c>
      <c r="I82" s="187">
        <f>(Paca!I82/Paca!I81-1)*100</f>
        <v>3.374275076119293</v>
      </c>
      <c r="J82" s="184">
        <f>(Paca!J82/Paca!J81-1)*100</f>
        <v>4.8658593959849172</v>
      </c>
      <c r="K82" s="184">
        <f>(Paca!K82/Paca!K81-1)*100</f>
        <v>0.55366376420993291</v>
      </c>
      <c r="L82" s="185">
        <f>(Paca!L82/Paca!L81-1)*100</f>
        <v>-0.88571725154817926</v>
      </c>
      <c r="M82" s="186">
        <f>(Paca!M82/Paca!M81-1)*100</f>
        <v>-1.0441151848908814</v>
      </c>
      <c r="N82" s="186">
        <f>(Paca!N82/Paca!N81-1)*100</f>
        <v>-8.5801232835092112E-2</v>
      </c>
      <c r="O82" s="186">
        <f>(Paca!O82/Paca!O81-1)*100</f>
        <v>9.8793686636378766</v>
      </c>
      <c r="P82" s="186">
        <f>(Paca!P82/Paca!P81-1)*100</f>
        <v>-14.079442005280695</v>
      </c>
      <c r="Q82" s="186">
        <f>(Paca!Q82/Paca!Q81-1)*100</f>
        <v>-5.8078900935716993</v>
      </c>
      <c r="R82" s="186">
        <f>(Paca!R82/Paca!R81-1)*100</f>
        <v>6.3988512389142826</v>
      </c>
      <c r="S82" s="151">
        <f>(Paca!S82/Paca!S81-1)*100</f>
        <v>0.33810383820795931</v>
      </c>
      <c r="T82" s="188">
        <f>(Paca!T82/Paca!T81-1)*100</f>
        <v>9.9850963864573483</v>
      </c>
      <c r="U82" s="100">
        <f>Paca!B82-Paca!B81</f>
        <v>1354.4394982609956</v>
      </c>
      <c r="V82" s="100">
        <f>Paca!C82-Paca!C81</f>
        <v>21.513240475999964</v>
      </c>
      <c r="W82" s="100">
        <f>Paca!D82-Paca!D81</f>
        <v>364.15785066699937</v>
      </c>
      <c r="X82" s="120">
        <f>Paca!E82-Paca!E81</f>
        <v>-35.203584651000028</v>
      </c>
      <c r="Y82" s="120">
        <f>Paca!F82-Paca!F81</f>
        <v>52.529561423999894</v>
      </c>
      <c r="Z82" s="120">
        <f>Paca!G82-Paca!G81</f>
        <v>14.257726170999945</v>
      </c>
      <c r="AA82" s="120">
        <f>Paca!H82-Paca!H81</f>
        <v>152.99497206000001</v>
      </c>
      <c r="AB82" s="120">
        <f>Paca!I82-Paca!I81</f>
        <v>179.57917566300057</v>
      </c>
      <c r="AC82" s="100">
        <f>Paca!J82-Paca!J81</f>
        <v>692.8401793489993</v>
      </c>
      <c r="AD82" s="100">
        <f>Paca!K82-Paca!K81</f>
        <v>115.39635286400153</v>
      </c>
      <c r="AE82" s="120">
        <f>Paca!L82-Paca!L81</f>
        <v>-50.479684697999801</v>
      </c>
      <c r="AF82" s="120">
        <f>Paca!M82-Paca!M81</f>
        <v>-76.203923781999947</v>
      </c>
      <c r="AG82" s="120">
        <f>Paca!N82-Paca!N81</f>
        <v>-0.85180284600005507</v>
      </c>
      <c r="AH82" s="120">
        <f>Paca!O82-Paca!O81</f>
        <v>47.25422051999999</v>
      </c>
      <c r="AI82" s="120">
        <f>Paca!P82-Paca!P81</f>
        <v>-106.45529853300002</v>
      </c>
      <c r="AJ82" s="120">
        <f>Paca!Q82-Paca!Q81</f>
        <v>-16.646403962000022</v>
      </c>
      <c r="AK82" s="120">
        <f>Paca!R82-Paca!R81</f>
        <v>317.53351481000027</v>
      </c>
      <c r="AL82" s="120">
        <f>Paca!S82-Paca!S81</f>
        <v>1.2457313549999753</v>
      </c>
      <c r="AM82" s="100">
        <f>Paca!T82-Paca!T81</f>
        <v>160.531874905</v>
      </c>
      <c r="AN82" s="184">
        <f>(Paca!B82/Paca!B78-1)*100</f>
        <v>13.570005823312691</v>
      </c>
      <c r="AO82" s="184">
        <f>(Paca!C82/Paca!C78-1)*100</f>
        <v>-6.3125934775873471</v>
      </c>
      <c r="AP82" s="184">
        <f>(Paca!D82/Paca!D78-1)*100</f>
        <v>-1.174973789233591</v>
      </c>
      <c r="AQ82" s="191">
        <f>(Paca!E82/Paca!E78-1)*100</f>
        <v>-2.4507920238429848</v>
      </c>
      <c r="AR82" s="191">
        <f>(Paca!F82/Paca!F78-1)*100</f>
        <v>6.3971772561958629</v>
      </c>
      <c r="AS82" s="191">
        <f>(Paca!G82/Paca!G78-1)*100</f>
        <v>9.9940005468330142</v>
      </c>
      <c r="AT82" s="191">
        <f>(Paca!H82/Paca!H78-1)*100</f>
        <v>-34.608702549662759</v>
      </c>
      <c r="AU82" s="191">
        <f>(Paca!I82/Paca!I78-1)*100</f>
        <v>4.8689047172593147</v>
      </c>
      <c r="AV82" s="184">
        <f>(Paca!J82/Paca!J78-1)*100</f>
        <v>21.148070073701764</v>
      </c>
      <c r="AW82" s="184">
        <f>(Paca!K82/Paca!K78-1)*100</f>
        <v>16.601356595715888</v>
      </c>
      <c r="AX82" s="191">
        <f>(Paca!L82/Paca!L78-1)*100</f>
        <v>9.5923431876955068</v>
      </c>
      <c r="AY82" s="191">
        <f>(Paca!M82/Paca!M78-1)*100</f>
        <v>19.962512137485767</v>
      </c>
      <c r="AZ82" s="191">
        <f>(Paca!N82/Paca!N78-1)*100</f>
        <v>6.4337665994868676</v>
      </c>
      <c r="BA82" s="191">
        <f>(Paca!O82/Paca!O78-1)*100</f>
        <v>32.061755321809329</v>
      </c>
      <c r="BB82" s="191">
        <f>(Paca!P82/Paca!P78-1)*100</f>
        <v>0.88720883804478401</v>
      </c>
      <c r="BC82" s="191">
        <f>(Paca!Q82/Paca!Q78-1)*100</f>
        <v>23.253650052703367</v>
      </c>
      <c r="BD82" s="191">
        <f>(Paca!R82/Paca!R78-1)*100</f>
        <v>23.449154648029946</v>
      </c>
      <c r="BE82" s="191">
        <f>(Paca!S82/Paca!S78-1)*100</f>
        <v>12.31355904412581</v>
      </c>
      <c r="BF82" s="184">
        <f>(Paca!T82/Paca!T78-1)*100</f>
        <v>37.291017816492023</v>
      </c>
      <c r="BG82" s="100">
        <f>Paca!B82-Paca!B78</f>
        <v>5914.816315379001</v>
      </c>
      <c r="BH82" s="100">
        <f>Paca!C82-Paca!C78</f>
        <v>-18.300444719000041</v>
      </c>
      <c r="BI82" s="100">
        <f>Paca!D82-Paca!D78</f>
        <v>-137.59686762600177</v>
      </c>
      <c r="BJ82" s="120">
        <f>Paca!E82-Paca!E78</f>
        <v>-40.500823070000024</v>
      </c>
      <c r="BK82" s="120">
        <f>Paca!F82-Paca!F78</f>
        <v>139.69324355699928</v>
      </c>
      <c r="BL82" s="120">
        <f>Paca!G82-Paca!G78</f>
        <v>93.521631022999941</v>
      </c>
      <c r="BM82" s="120">
        <f>Paca!H82-Paca!H78</f>
        <v>-585.74127600500015</v>
      </c>
      <c r="BN82" s="120">
        <f>Paca!I82-Paca!I78</f>
        <v>255.43035686900021</v>
      </c>
      <c r="BO82" s="100">
        <f>Paca!J82-Paca!J78</f>
        <v>2606.5248578989995</v>
      </c>
      <c r="BP82" s="100">
        <f>Paca!K82-Paca!K78</f>
        <v>2983.8971947290047</v>
      </c>
      <c r="BQ82" s="120">
        <f>Paca!L82-Paca!L78</f>
        <v>494.42710128300041</v>
      </c>
      <c r="BR82" s="120">
        <f>Paca!M82-Paca!M78</f>
        <v>1201.8221112410001</v>
      </c>
      <c r="BS82" s="120">
        <f>Paca!N82-Paca!N78</f>
        <v>59.959587829999919</v>
      </c>
      <c r="BT82" s="120">
        <f>Paca!O82-Paca!O78</f>
        <v>127.59621655799998</v>
      </c>
      <c r="BU82" s="120">
        <f>Paca!P82-Paca!P78</f>
        <v>5.7130586200000835</v>
      </c>
      <c r="BV82" s="120">
        <f>Paca!Q82-Paca!Q78</f>
        <v>50.934014598999994</v>
      </c>
      <c r="BW82" s="120">
        <f>Paca!R82-Paca!R78</f>
        <v>1002.913705815</v>
      </c>
      <c r="BX82" s="120">
        <f>Paca!S82-Paca!S78</f>
        <v>40.531398782999986</v>
      </c>
      <c r="BY82" s="100">
        <f>Paca!T82-Paca!T78</f>
        <v>480.29157509599986</v>
      </c>
    </row>
    <row r="83" spans="1:77" x14ac:dyDescent="0.25">
      <c r="A83" s="37" t="str">
        <f>Paca!A83</f>
        <v>T1 2018</v>
      </c>
      <c r="B83" s="144">
        <f>(Paca!B83/Paca!B82-1)*100</f>
        <v>2.5938970997540611</v>
      </c>
      <c r="C83" s="179">
        <f>(Paca!C83/Paca!C82-1)*100</f>
        <v>17.612575838126254</v>
      </c>
      <c r="D83" s="179">
        <f>(Paca!D83/Paca!D82-1)*100</f>
        <v>2.3919970813063518</v>
      </c>
      <c r="E83" s="180">
        <f>(Paca!E83/Paca!E82-1)*100</f>
        <v>7.4413263299948129</v>
      </c>
      <c r="F83" s="181">
        <f>(Paca!F83/Paca!F82-1)*100</f>
        <v>-4.4747460544186772</v>
      </c>
      <c r="G83" s="181">
        <f>(Paca!G83/Paca!G82-1)*100</f>
        <v>4.6084736272744564E-2</v>
      </c>
      <c r="H83" s="181">
        <f>(Paca!H83/Paca!H82-1)*100</f>
        <v>2.5334590270486235</v>
      </c>
      <c r="I83" s="182">
        <f>(Paca!I83/Paca!I82-1)*100</f>
        <v>4.2227788465211802</v>
      </c>
      <c r="J83" s="179">
        <f>(Paca!J83/Paca!J82-1)*100</f>
        <v>-0.93958486716936296</v>
      </c>
      <c r="K83" s="179">
        <f>(Paca!K83/Paca!K82-1)*100</f>
        <v>4.0352143580578259</v>
      </c>
      <c r="L83" s="180">
        <f>(Paca!L83/Paca!L82-1)*100</f>
        <v>3.1622505468850148</v>
      </c>
      <c r="M83" s="181">
        <f>(Paca!M83/Paca!M82-1)*100</f>
        <v>8.3216975209305044</v>
      </c>
      <c r="N83" s="181">
        <f>(Paca!N83/Paca!N82-1)*100</f>
        <v>4.8491822972322129</v>
      </c>
      <c r="O83" s="181">
        <f>(Paca!O83/Paca!O82-1)*100</f>
        <v>1.8416491022429593</v>
      </c>
      <c r="P83" s="181">
        <f>(Paca!P83/Paca!P82-1)*100</f>
        <v>-3.4090682631603086</v>
      </c>
      <c r="Q83" s="181">
        <f>(Paca!Q83/Paca!Q82-1)*100</f>
        <v>-2.4584778435991383</v>
      </c>
      <c r="R83" s="181">
        <f>(Paca!R83/Paca!R82-1)*100</f>
        <v>0.3918424594371972</v>
      </c>
      <c r="S83" s="152">
        <f>(Paca!S83/Paca!S82-1)*100</f>
        <v>4.4264814322195756</v>
      </c>
      <c r="T83" s="183">
        <f>(Paca!T83/Paca!T82-1)*100</f>
        <v>14.363440255375215</v>
      </c>
      <c r="U83" s="52">
        <f>Paca!B83-Paca!B82</f>
        <v>1284.0372409109987</v>
      </c>
      <c r="V83" s="52">
        <f>Paca!C83-Paca!C82</f>
        <v>47.836336741000025</v>
      </c>
      <c r="W83" s="52">
        <f>Paca!D83-Paca!D82</f>
        <v>276.82668512600139</v>
      </c>
      <c r="X83" s="121">
        <f>Paca!E83-Paca!E82</f>
        <v>119.95862771299994</v>
      </c>
      <c r="Y83" s="121">
        <f>Paca!F83-Paca!F82</f>
        <v>-103.96460714599925</v>
      </c>
      <c r="Z83" s="121">
        <f>Paca!G83-Paca!G82</f>
        <v>0.47434989400017002</v>
      </c>
      <c r="AA83" s="121">
        <f>Paca!H83-Paca!H82</f>
        <v>28.03847249599994</v>
      </c>
      <c r="AB83" s="121">
        <f>Paca!I83-Paca!I82</f>
        <v>232.31984216899946</v>
      </c>
      <c r="AC83" s="52">
        <f>Paca!J83-Paca!J82</f>
        <v>-140.29546855700028</v>
      </c>
      <c r="AD83" s="52">
        <f>Paca!K83-Paca!K82</f>
        <v>845.68862927900045</v>
      </c>
      <c r="AE83" s="121">
        <f>Paca!L83-Paca!L82</f>
        <v>178.62985624199973</v>
      </c>
      <c r="AF83" s="121">
        <f>Paca!M83-Paca!M82</f>
        <v>601.01107424199927</v>
      </c>
      <c r="AG83" s="121">
        <f>Paca!N83-Paca!N82</f>
        <v>48.099579513000094</v>
      </c>
      <c r="AH83" s="121">
        <f>Paca!O83-Paca!O82</f>
        <v>9.6790883180000264</v>
      </c>
      <c r="AI83" s="121">
        <f>Paca!P83-Paca!P82</f>
        <v>-22.146985706999999</v>
      </c>
      <c r="AJ83" s="121">
        <f>Paca!Q83-Paca!Q82</f>
        <v>-6.6371688169999743</v>
      </c>
      <c r="AK83" s="121">
        <f>Paca!R83-Paca!R82</f>
        <v>20.688832789999651</v>
      </c>
      <c r="AL83" s="121">
        <f>Paca!S83-Paca!S82</f>
        <v>16.364352698000005</v>
      </c>
      <c r="AM83" s="52">
        <f>Paca!T83-Paca!T82</f>
        <v>253.98105832200008</v>
      </c>
      <c r="AN83" s="189">
        <f>(Paca!B83/Paca!B79-1)*100</f>
        <v>12.549749104964846</v>
      </c>
      <c r="AO83" s="189">
        <f>(Paca!C83/Paca!C79-1)*100</f>
        <v>26.728262199208586</v>
      </c>
      <c r="AP83" s="189">
        <f>(Paca!D83/Paca!D79-1)*100</f>
        <v>8.5999915429767704</v>
      </c>
      <c r="AQ83" s="190">
        <f>(Paca!E83/Paca!E79-1)*100</f>
        <v>3.3795274532191888</v>
      </c>
      <c r="AR83" s="190">
        <f>(Paca!F83/Paca!F79-1)*100</f>
        <v>7.2752707469512901</v>
      </c>
      <c r="AS83" s="190">
        <f>(Paca!G83/Paca!G79-1)*100</f>
        <v>10.061994807461616</v>
      </c>
      <c r="AT83" s="190">
        <f>(Paca!H83/Paca!H79-1)*100</f>
        <v>22.975813590429574</v>
      </c>
      <c r="AU83" s="190">
        <f>(Paca!I83/Paca!I79-1)*100</f>
        <v>8.0073522465571969</v>
      </c>
      <c r="AV83" s="189">
        <f>(Paca!J83/Paca!J79-1)*100</f>
        <v>12.738754268588814</v>
      </c>
      <c r="AW83" s="189">
        <f>(Paca!K83/Paca!K79-1)*100</f>
        <v>13.474202877658348</v>
      </c>
      <c r="AX83" s="190">
        <f>(Paca!L83/Paca!L79-1)*100</f>
        <v>8.0423788933736482</v>
      </c>
      <c r="AY83" s="190">
        <f>(Paca!M83/Paca!M79-1)*100</f>
        <v>21.539697751913465</v>
      </c>
      <c r="AZ83" s="190">
        <f>(Paca!N83/Paca!N79-1)*100</f>
        <v>4.7787301668818394</v>
      </c>
      <c r="BA83" s="190">
        <f>(Paca!O83/Paca!O79-1)*100</f>
        <v>18.794679455214315</v>
      </c>
      <c r="BB83" s="190">
        <f>(Paca!P83/Paca!P79-1)*100</f>
        <v>-4.3136305233766548</v>
      </c>
      <c r="BC83" s="190">
        <f>(Paca!Q83/Paca!Q79-1)*100</f>
        <v>2.6825229211514534</v>
      </c>
      <c r="BD83" s="190">
        <f>(Paca!R83/Paca!R79-1)*100</f>
        <v>14.342438398135982</v>
      </c>
      <c r="BE83" s="190">
        <f>(Paca!S83/Paca!S79-1)*100</f>
        <v>-1.7382158583570395</v>
      </c>
      <c r="BF83" s="189">
        <f>(Paca!T83/Paca!T79-1)*100</f>
        <v>24.411954218774312</v>
      </c>
      <c r="BG83" s="53">
        <f>Paca!B83-Paca!B79</f>
        <v>5662.874220963</v>
      </c>
      <c r="BH83" s="53">
        <f>Paca!C83-Paca!C79</f>
        <v>67.37302438399999</v>
      </c>
      <c r="BI83" s="53">
        <f>Paca!D83-Paca!D79</f>
        <v>938.38607233999937</v>
      </c>
      <c r="BJ83" s="122">
        <f>Paca!E83-Paca!E79</f>
        <v>56.620530681999981</v>
      </c>
      <c r="BK83" s="122">
        <f>Paca!F83-Paca!F79</f>
        <v>150.51676122800018</v>
      </c>
      <c r="BL83" s="122">
        <f>Paca!G83-Paca!G79</f>
        <v>94.143102775000102</v>
      </c>
      <c r="BM83" s="122">
        <f>Paca!H83-Paca!H79</f>
        <v>212.01045030399985</v>
      </c>
      <c r="BN83" s="122">
        <f>Paca!I83-Paca!I79</f>
        <v>425.09522735099927</v>
      </c>
      <c r="BO83" s="53">
        <f>Paca!J83-Paca!J79</f>
        <v>1671.3272820429993</v>
      </c>
      <c r="BP83" s="53">
        <f>Paca!K83-Paca!K79</f>
        <v>2588.9889030100057</v>
      </c>
      <c r="BQ83" s="122">
        <f>Paca!L83-Paca!L79</f>
        <v>433.77944835499966</v>
      </c>
      <c r="BR83" s="122">
        <f>Paca!M83-Paca!M79</f>
        <v>1386.4603645299994</v>
      </c>
      <c r="BS83" s="122">
        <f>Paca!N83-Paca!N79</f>
        <v>47.432628759000067</v>
      </c>
      <c r="BT83" s="122">
        <f>Paca!O83-Paca!O79</f>
        <v>84.681964276000031</v>
      </c>
      <c r="BU83" s="122">
        <f>Paca!P83-Paca!P79</f>
        <v>-28.288384723999911</v>
      </c>
      <c r="BV83" s="122">
        <f>Paca!Q83-Paca!Q79</f>
        <v>6.8794386929999973</v>
      </c>
      <c r="BW83" s="122">
        <f>Paca!R83-Paca!R79</f>
        <v>664.87264406799932</v>
      </c>
      <c r="BX83" s="122">
        <f>Paca!S83-Paca!S79</f>
        <v>-6.8292009470000039</v>
      </c>
      <c r="BY83" s="53">
        <f>Paca!T83-Paca!T79</f>
        <v>396.7989391860001</v>
      </c>
    </row>
    <row r="84" spans="1:77" x14ac:dyDescent="0.25">
      <c r="A84" s="37" t="str">
        <f>Paca!A84</f>
        <v>T2 2018</v>
      </c>
      <c r="B84" s="144">
        <f>(Paca!B84/Paca!B83-1)*100</f>
        <v>-0.95756609921140434</v>
      </c>
      <c r="C84" s="179">
        <f>(Paca!C84/Paca!C83-1)*100</f>
        <v>3.3459628957136278</v>
      </c>
      <c r="D84" s="179">
        <f>(Paca!D84/Paca!D83-1)*100</f>
        <v>-0.82203082571572494</v>
      </c>
      <c r="E84" s="180">
        <f>(Paca!E84/Paca!E83-1)*100</f>
        <v>-4.0316212015908075</v>
      </c>
      <c r="F84" s="181">
        <f>(Paca!F84/Paca!F83-1)*100</f>
        <v>0.27388628136753024</v>
      </c>
      <c r="G84" s="181">
        <f>(Paca!G84/Paca!G83-1)*100</f>
        <v>-1.2313331889906132</v>
      </c>
      <c r="H84" s="181">
        <f>(Paca!H84/Paca!H83-1)*100</f>
        <v>1.3953749702874552</v>
      </c>
      <c r="I84" s="182">
        <f>(Paca!I84/Paca!I83-1)*100</f>
        <v>-0.64204078543707022</v>
      </c>
      <c r="J84" s="179">
        <f>(Paca!J84/Paca!J83-1)*100</f>
        <v>-1.0414582918820137</v>
      </c>
      <c r="K84" s="179">
        <f>(Paca!K84/Paca!K83-1)*100</f>
        <v>-1.7340143620557913</v>
      </c>
      <c r="L84" s="180">
        <f>(Paca!L84/Paca!L83-1)*100</f>
        <v>-7.2906601755792888</v>
      </c>
      <c r="M84" s="181">
        <f>(Paca!M84/Paca!M83-1)*100</f>
        <v>-2.9329553134048947</v>
      </c>
      <c r="N84" s="181">
        <f>(Paca!N84/Paca!N83-1)*100</f>
        <v>8.8964106936772147</v>
      </c>
      <c r="O84" s="181">
        <f>(Paca!O84/Paca!O83-1)*100</f>
        <v>3.7997823138128828</v>
      </c>
      <c r="P84" s="181">
        <f>(Paca!P84/Paca!P83-1)*100</f>
        <v>-4.5134081447785075</v>
      </c>
      <c r="Q84" s="181">
        <f>(Paca!Q84/Paca!Q83-1)*100</f>
        <v>4.0114443594797766</v>
      </c>
      <c r="R84" s="181">
        <f>(Paca!R84/Paca!R83-1)*100</f>
        <v>2.3754490452391419</v>
      </c>
      <c r="S84" s="152">
        <f>(Paca!S84/Paca!S83-1)*100</f>
        <v>14.303947930898509</v>
      </c>
      <c r="T84" s="183">
        <f>(Paca!T84/Paca!T83-1)*100</f>
        <v>6.5536054414085942</v>
      </c>
      <c r="U84" s="52">
        <f>Paca!B84-Paca!B83</f>
        <v>-486.31220094699529</v>
      </c>
      <c r="V84" s="52">
        <f>Paca!C84-Paca!C83</f>
        <v>10.688331634000008</v>
      </c>
      <c r="W84" s="52">
        <f>Paca!D84-Paca!D83</f>
        <v>-97.409524691000115</v>
      </c>
      <c r="X84" s="121">
        <f>Paca!E84-Paca!E83</f>
        <v>-69.828420716999972</v>
      </c>
      <c r="Y84" s="121">
        <f>Paca!F84-Paca!F83</f>
        <v>6.0786285209997004</v>
      </c>
      <c r="Z84" s="121">
        <f>Paca!G84-Paca!G83</f>
        <v>-12.67994542100007</v>
      </c>
      <c r="AA84" s="121">
        <f>Paca!H84-Paca!H83</f>
        <v>15.834231948000024</v>
      </c>
      <c r="AB84" s="121">
        <f>Paca!I84-Paca!I83</f>
        <v>-36.814019022000139</v>
      </c>
      <c r="AC84" s="52">
        <f>Paca!J84-Paca!J83</f>
        <v>-154.04572699599885</v>
      </c>
      <c r="AD84" s="52">
        <f>Paca!K84-Paca!K83</f>
        <v>-378.07410930100014</v>
      </c>
      <c r="AE84" s="121">
        <f>Paca!L84-Paca!L83</f>
        <v>-424.85960027199962</v>
      </c>
      <c r="AF84" s="121">
        <f>Paca!M84-Paca!M83</f>
        <v>-229.45179095399999</v>
      </c>
      <c r="AG84" s="121">
        <f>Paca!N84-Paca!N83</f>
        <v>92.523625064000043</v>
      </c>
      <c r="AH84" s="121">
        <f>Paca!O84-Paca!O83</f>
        <v>20.338162226000009</v>
      </c>
      <c r="AI84" s="121">
        <f>Paca!P84-Paca!P83</f>
        <v>-28.321737383000027</v>
      </c>
      <c r="AJ84" s="121">
        <f>Paca!Q84-Paca!Q83</f>
        <v>10.563476407999985</v>
      </c>
      <c r="AK84" s="121">
        <f>Paca!R84-Paca!R83</f>
        <v>125.91243990300063</v>
      </c>
      <c r="AL84" s="121">
        <f>Paca!S84-Paca!S83</f>
        <v>55.221315707000031</v>
      </c>
      <c r="AM84" s="52">
        <f>Paca!T84-Paca!T83</f>
        <v>132.52882840699999</v>
      </c>
      <c r="AN84" s="189">
        <f>(Paca!B84/Paca!B80-1)*100</f>
        <v>7.5295245908519881</v>
      </c>
      <c r="AO84" s="189">
        <f>(Paca!C84/Paca!C80-1)*100</f>
        <v>38.717235838860397</v>
      </c>
      <c r="AP84" s="189">
        <f>(Paca!D84/Paca!D80-1)*100</f>
        <v>6.8432604022430343</v>
      </c>
      <c r="AQ84" s="190">
        <f>(Paca!E84/Paca!E80-1)*100</f>
        <v>-6.8786166913944458</v>
      </c>
      <c r="AR84" s="190">
        <f>(Paca!F84/Paca!F80-1)*100</f>
        <v>3.0324484839681531</v>
      </c>
      <c r="AS84" s="190">
        <f>(Paca!G84/Paca!G80-1)*100</f>
        <v>4.4620860264570794</v>
      </c>
      <c r="AT84" s="190">
        <f>(Paca!H84/Paca!H80-1)*100</f>
        <v>30.580008929726567</v>
      </c>
      <c r="AU84" s="190">
        <f>(Paca!I84/Paca!I80-1)*100</f>
        <v>9.5600687478302859</v>
      </c>
      <c r="AV84" s="189">
        <f>(Paca!J84/Paca!J80-1)*100</f>
        <v>9.9541026598069404</v>
      </c>
      <c r="AW84" s="189">
        <f>(Paca!K84/Paca!K80-1)*100</f>
        <v>3.9500485599412549</v>
      </c>
      <c r="AX84" s="190">
        <f>(Paca!L84/Paca!L80-1)*100</f>
        <v>-2.6656153558940798</v>
      </c>
      <c r="AY84" s="190">
        <f>(Paca!M84/Paca!M80-1)*100</f>
        <v>3.03143736727296</v>
      </c>
      <c r="AZ84" s="190">
        <f>(Paca!N84/Paca!N80-1)*100</f>
        <v>15.208649161426035</v>
      </c>
      <c r="BA84" s="190">
        <f>(Paca!O84/Paca!O80-1)*100</f>
        <v>36.052120026221225</v>
      </c>
      <c r="BB84" s="190">
        <f>(Paca!P84/Paca!P80-1)*100</f>
        <v>-17.89436661190863</v>
      </c>
      <c r="BC84" s="190">
        <f>(Paca!Q84/Paca!Q80-1)*100</f>
        <v>6.6875658571619701</v>
      </c>
      <c r="BD84" s="190">
        <f>(Paca!R84/Paca!R80-1)*100</f>
        <v>10.377092458977422</v>
      </c>
      <c r="BE84" s="190">
        <f>(Paca!S84/Paca!S80-1)*100</f>
        <v>11.411846227221378</v>
      </c>
      <c r="BF84" s="189">
        <f>(Paca!T84/Paca!T80-1)*100</f>
        <v>33.276981468219113</v>
      </c>
      <c r="BG84" s="53">
        <f>Paca!B84-Paca!B80</f>
        <v>3522.147488216011</v>
      </c>
      <c r="BH84" s="53">
        <f>Paca!C84-Paca!C80</f>
        <v>92.141702739999999</v>
      </c>
      <c r="BI84" s="53">
        <f>Paca!D84-Paca!D80</f>
        <v>752.73908293900058</v>
      </c>
      <c r="BJ84" s="122">
        <f>Paca!E84-Paca!E80</f>
        <v>-122.78133417000004</v>
      </c>
      <c r="BK84" s="122">
        <f>Paca!F84-Paca!F80</f>
        <v>65.500193367000065</v>
      </c>
      <c r="BL84" s="122">
        <f>Paca!G84-Paca!G80</f>
        <v>43.445043383999973</v>
      </c>
      <c r="BM84" s="122">
        <f>Paca!H84-Paca!H80</f>
        <v>269.4543092639999</v>
      </c>
      <c r="BN84" s="122">
        <f>Paca!I84-Paca!I80</f>
        <v>497.12087109399999</v>
      </c>
      <c r="BO84" s="53">
        <f>Paca!J84-Paca!J80</f>
        <v>1325.1094086820012</v>
      </c>
      <c r="BP84" s="53">
        <f>Paca!K84-Paca!K80</f>
        <v>814.1514490710033</v>
      </c>
      <c r="BQ84" s="122">
        <f>Paca!L84-Paca!L80</f>
        <v>-147.95623208100005</v>
      </c>
      <c r="BR84" s="122">
        <f>Paca!M84-Paca!M80</f>
        <v>223.42751439999938</v>
      </c>
      <c r="BS84" s="122">
        <f>Paca!N84-Paca!N80</f>
        <v>149.50542054900006</v>
      </c>
      <c r="BT84" s="122">
        <f>Paca!O84-Paca!O80</f>
        <v>147.22275063200004</v>
      </c>
      <c r="BU84" s="122">
        <f>Paca!P84-Paca!P80</f>
        <v>-130.58733252699994</v>
      </c>
      <c r="BV84" s="122">
        <f>Paca!Q84-Paca!Q80</f>
        <v>17.16886107900001</v>
      </c>
      <c r="BW84" s="122">
        <f>Paca!R84-Paca!R80</f>
        <v>510.1706579770007</v>
      </c>
      <c r="BX84" s="122">
        <f>Paca!S84-Paca!S80</f>
        <v>45.199809042000027</v>
      </c>
      <c r="BY84" s="53">
        <f>Paca!T84-Paca!T80</f>
        <v>538.00584478399992</v>
      </c>
    </row>
    <row r="85" spans="1:77" x14ac:dyDescent="0.25">
      <c r="A85" s="37" t="str">
        <f>Paca!A85</f>
        <v>T3 2018</v>
      </c>
      <c r="B85" s="144">
        <f>(Paca!B85/Paca!B84-1)*100</f>
        <v>1.7005591293169697</v>
      </c>
      <c r="C85" s="179">
        <f>(Paca!C85/Paca!C84-1)*100</f>
        <v>18.415755321231011</v>
      </c>
      <c r="D85" s="179">
        <f>(Paca!D85/Paca!D84-1)*100</f>
        <v>1.7661025079768189</v>
      </c>
      <c r="E85" s="180">
        <f>(Paca!E85/Paca!E84-1)*100</f>
        <v>5.1518490176268861</v>
      </c>
      <c r="F85" s="181">
        <f>(Paca!F85/Paca!F84-1)*100</f>
        <v>4.0376213417906648</v>
      </c>
      <c r="G85" s="181">
        <f>(Paca!G85/Paca!G84-1)*100</f>
        <v>-2.0558739432768758</v>
      </c>
      <c r="H85" s="181">
        <f>(Paca!H85/Paca!H84-1)*100</f>
        <v>3.8576245333384218</v>
      </c>
      <c r="I85" s="182">
        <f>(Paca!I85/Paca!I84-1)*100</f>
        <v>0.15086396585308748</v>
      </c>
      <c r="J85" s="179">
        <f>(Paca!J85/Paca!J84-1)*100</f>
        <v>3.4197188557006042</v>
      </c>
      <c r="K85" s="179">
        <f>(Paca!K85/Paca!K84-1)*100</f>
        <v>1.4521251707969585</v>
      </c>
      <c r="L85" s="180">
        <f>(Paca!L85/Paca!L84-1)*100</f>
        <v>-0.52934853133249637</v>
      </c>
      <c r="M85" s="181">
        <f>(Paca!M85/Paca!M84-1)*100</f>
        <v>2.6407777012843692</v>
      </c>
      <c r="N85" s="181">
        <f>(Paca!N85/Paca!N84-1)*100</f>
        <v>-8.104528958990409</v>
      </c>
      <c r="O85" s="181">
        <f>(Paca!O85/Paca!O84-1)*100</f>
        <v>-2.1851770154853511</v>
      </c>
      <c r="P85" s="181">
        <f>(Paca!P85/Paca!P84-1)*100</f>
        <v>-8.2216785502138627</v>
      </c>
      <c r="Q85" s="181">
        <f>(Paca!Q85/Paca!Q84-1)*100</f>
        <v>-11.455890031870442</v>
      </c>
      <c r="R85" s="181">
        <f>(Paca!R85/Paca!R84-1)*100</f>
        <v>6.4259856826641704</v>
      </c>
      <c r="S85" s="152">
        <f>(Paca!S85/Paca!S84-1)*100</f>
        <v>-5.6544475518497723</v>
      </c>
      <c r="T85" s="183">
        <f>(Paca!T85/Paca!T84-1)*100</f>
        <v>-10.425883468170982</v>
      </c>
      <c r="U85" s="52">
        <f>Paca!B85-Paca!B84</f>
        <v>855.38069554499816</v>
      </c>
      <c r="V85" s="52">
        <f>Paca!C85-Paca!C84</f>
        <v>60.795558432000007</v>
      </c>
      <c r="W85" s="52">
        <f>Paca!D85-Paca!D84</f>
        <v>207.56037133499922</v>
      </c>
      <c r="X85" s="121">
        <f>Paca!E85-Paca!E84</f>
        <v>85.63351771900011</v>
      </c>
      <c r="Y85" s="121">
        <f>Paca!F85-Paca!F84</f>
        <v>89.856346878000295</v>
      </c>
      <c r="Z85" s="121">
        <f>Paca!G85-Paca!G84</f>
        <v>-20.910165614999983</v>
      </c>
      <c r="AA85" s="121">
        <f>Paca!H85-Paca!H84</f>
        <v>44.385812535000014</v>
      </c>
      <c r="AB85" s="121">
        <f>Paca!I85-Paca!I84</f>
        <v>8.5948598180002591</v>
      </c>
      <c r="AC85" s="52">
        <f>Paca!J85-Paca!J84</f>
        <v>500.55460802199923</v>
      </c>
      <c r="AD85" s="52">
        <f>Paca!K85-Paca!K84</f>
        <v>311.12256851099664</v>
      </c>
      <c r="AE85" s="121">
        <f>Paca!L85-Paca!L84</f>
        <v>-28.598534667999957</v>
      </c>
      <c r="AF85" s="121">
        <f>Paca!M85-Paca!M84</f>
        <v>200.53475750100006</v>
      </c>
      <c r="AG85" s="121">
        <f>Paca!N85-Paca!N84</f>
        <v>-91.786574106999979</v>
      </c>
      <c r="AH85" s="121">
        <f>Paca!O85-Paca!O84</f>
        <v>-12.140485558000023</v>
      </c>
      <c r="AI85" s="121">
        <f>Paca!P85-Paca!P84</f>
        <v>-49.262695178000058</v>
      </c>
      <c r="AJ85" s="121">
        <f>Paca!Q85-Paca!Q84</f>
        <v>-31.377335205999998</v>
      </c>
      <c r="AK85" s="121">
        <f>Paca!R85-Paca!R84</f>
        <v>348.70525638299932</v>
      </c>
      <c r="AL85" s="121">
        <f>Paca!S85-Paca!S84</f>
        <v>-24.951820655999995</v>
      </c>
      <c r="AM85" s="52">
        <f>Paca!T85-Paca!T84</f>
        <v>-224.65241075499989</v>
      </c>
      <c r="AN85" s="189">
        <f>(Paca!B85/Paca!B81-1)*100</f>
        <v>6.2464848364033765</v>
      </c>
      <c r="AO85" s="189">
        <f>(Paca!C85/Paca!C81-1)*100</f>
        <v>56.313101364754914</v>
      </c>
      <c r="AP85" s="189">
        <f>(Paca!D85/Paca!D81-1)*100</f>
        <v>6.7012538402342336</v>
      </c>
      <c r="AQ85" s="190">
        <f>(Paca!E85/Paca!E81-1)*100</f>
        <v>6.1046790189425604</v>
      </c>
      <c r="AR85" s="190">
        <f>(Paca!F85/Paca!F81-1)*100</f>
        <v>1.9596295897127636</v>
      </c>
      <c r="AS85" s="190">
        <f>(Paca!G85/Paca!G81-1)*100</f>
        <v>-1.8578582792565856</v>
      </c>
      <c r="AT85" s="190">
        <f>(Paca!H85/Paca!H81-1)*100</f>
        <v>25.295733794660258</v>
      </c>
      <c r="AU85" s="190">
        <f>(Paca!I85/Paca!I81-1)*100</f>
        <v>7.2093068664429216</v>
      </c>
      <c r="AV85" s="189">
        <f>(Paca!J85/Paca!J81-1)*100</f>
        <v>6.3141089354143309</v>
      </c>
      <c r="AW85" s="189">
        <f>(Paca!K85/Paca!K81-1)*100</f>
        <v>4.2899907541178672</v>
      </c>
      <c r="AX85" s="190">
        <f>(Paca!L85/Paca!L81-1)*100</f>
        <v>-5.7078580615076202</v>
      </c>
      <c r="AY85" s="190">
        <f>(Paca!M85/Paca!M81-1)*100</f>
        <v>6.7944847916955098</v>
      </c>
      <c r="AZ85" s="190">
        <f>(Paca!N85/Paca!N81-1)*100</f>
        <v>4.8334627981724942</v>
      </c>
      <c r="BA85" s="190">
        <f>(Paca!O85/Paca!O81-1)*100</f>
        <v>13.616836975810266</v>
      </c>
      <c r="BB85" s="190">
        <f>(Paca!P85/Paca!P81-1)*100</f>
        <v>-27.269604815010862</v>
      </c>
      <c r="BC85" s="190">
        <f>(Paca!Q85/Paca!Q81-1)*100</f>
        <v>-15.385487255545527</v>
      </c>
      <c r="BD85" s="190">
        <f>(Paca!R85/Paca!R81-1)*100</f>
        <v>16.38013714858193</v>
      </c>
      <c r="BE85" s="190">
        <f>(Paca!S85/Paca!S81-1)*100</f>
        <v>12.994992380876912</v>
      </c>
      <c r="BF85" s="189">
        <f>(Paca!T85/Paca!T81-1)*100</f>
        <v>20.052645273091319</v>
      </c>
      <c r="BG85" s="53">
        <f>Paca!B85-Paca!B81</f>
        <v>3007.5452337699971</v>
      </c>
      <c r="BH85" s="53">
        <f>Paca!C85-Paca!C81</f>
        <v>140.833467283</v>
      </c>
      <c r="BI85" s="53">
        <f>Paca!D85-Paca!D81</f>
        <v>751.13538243699986</v>
      </c>
      <c r="BJ85" s="122">
        <f>Paca!E85-Paca!E81</f>
        <v>100.56014006400005</v>
      </c>
      <c r="BK85" s="122">
        <f>Paca!F85-Paca!F81</f>
        <v>44.499929677000637</v>
      </c>
      <c r="BL85" s="122">
        <f>Paca!G85-Paca!G81</f>
        <v>-18.858034970999938</v>
      </c>
      <c r="BM85" s="122">
        <f>Paca!H85-Paca!H81</f>
        <v>241.25348903899999</v>
      </c>
      <c r="BN85" s="122">
        <f>Paca!I85-Paca!I81</f>
        <v>383.67985862800015</v>
      </c>
      <c r="BO85" s="53">
        <f>Paca!J85-Paca!J81</f>
        <v>899.0535918179994</v>
      </c>
      <c r="BP85" s="53">
        <f>Paca!K85-Paca!K81</f>
        <v>894.13344135299849</v>
      </c>
      <c r="BQ85" s="122">
        <f>Paca!L85-Paca!L81</f>
        <v>-325.30796339599965</v>
      </c>
      <c r="BR85" s="122">
        <f>Paca!M85-Paca!M81</f>
        <v>495.89011700699939</v>
      </c>
      <c r="BS85" s="122">
        <f>Paca!N85-Paca!N81</f>
        <v>47.984827624000104</v>
      </c>
      <c r="BT85" s="122">
        <f>Paca!O85-Paca!O81</f>
        <v>65.130985506000002</v>
      </c>
      <c r="BU85" s="122">
        <f>Paca!P85-Paca!P81</f>
        <v>-206.1867168010001</v>
      </c>
      <c r="BV85" s="122">
        <f>Paca!Q85-Paca!Q81</f>
        <v>-44.097431577000009</v>
      </c>
      <c r="BW85" s="122">
        <f>Paca!R85-Paca!R81</f>
        <v>812.84004388599988</v>
      </c>
      <c r="BX85" s="122">
        <f>Paca!S85-Paca!S81</f>
        <v>47.879579104000015</v>
      </c>
      <c r="BY85" s="53">
        <f>Paca!T85-Paca!T81</f>
        <v>322.38935087900018</v>
      </c>
    </row>
    <row r="86" spans="1:77" s="106" customFormat="1" x14ac:dyDescent="0.25">
      <c r="A86" s="98" t="str">
        <f>Paca!A86</f>
        <v>T4 2018</v>
      </c>
      <c r="B86" s="143">
        <f>(Paca!B86/Paca!B85-1)*100</f>
        <v>-2.0872338263341894</v>
      </c>
      <c r="C86" s="184">
        <f>(Paca!C86/Paca!C85-1)*100</f>
        <v>-15.87408869856468</v>
      </c>
      <c r="D86" s="184">
        <f>(Paca!D86/Paca!D85-1)*100</f>
        <v>-3.913758238675602</v>
      </c>
      <c r="E86" s="185">
        <f>(Paca!E86/Paca!E85-1)*100</f>
        <v>-0.34395919822585164</v>
      </c>
      <c r="F86" s="186">
        <f>(Paca!F86/Paca!F85-1)*100</f>
        <v>2.2098683230878713</v>
      </c>
      <c r="G86" s="186">
        <f>(Paca!G86/Paca!G85-1)*100</f>
        <v>-5.3342376720556413</v>
      </c>
      <c r="H86" s="186">
        <f>(Paca!H86/Paca!H85-1)*100</f>
        <v>-2.1591314966551312</v>
      </c>
      <c r="I86" s="187">
        <f>(Paca!I86/Paca!I85-1)*100</f>
        <v>-7.6117021846926587</v>
      </c>
      <c r="J86" s="184">
        <f>(Paca!J86/Paca!J85-1)*100</f>
        <v>-3.812759552765399</v>
      </c>
      <c r="K86" s="184">
        <f>(Paca!K86/Paca!K85-1)*100</f>
        <v>-0.79276921385312837</v>
      </c>
      <c r="L86" s="185">
        <f>(Paca!L86/Paca!L85-1)*100</f>
        <v>0.80575063975136807</v>
      </c>
      <c r="M86" s="186">
        <f>(Paca!M86/Paca!M85-1)*100</f>
        <v>-1.612338314963857</v>
      </c>
      <c r="N86" s="186">
        <f>(Paca!N86/Paca!N85-1)*100</f>
        <v>-5.7453621362282714</v>
      </c>
      <c r="O86" s="186">
        <f>(Paca!O86/Paca!O85-1)*100</f>
        <v>2.0511619304922846</v>
      </c>
      <c r="P86" s="186">
        <f>(Paca!P86/Paca!P85-1)*100</f>
        <v>0.19869768837292856</v>
      </c>
      <c r="Q86" s="186">
        <f>(Paca!Q86/Paca!Q85-1)*100</f>
        <v>-7.0992838966361109</v>
      </c>
      <c r="R86" s="186">
        <f>(Paca!R86/Paca!R85-1)*100</f>
        <v>5.2729222104863638E-2</v>
      </c>
      <c r="S86" s="151">
        <f>(Paca!S86/Paca!S85-1)*100</f>
        <v>-6.7790852002075797</v>
      </c>
      <c r="T86" s="188">
        <f>(Paca!T86/Paca!T85-1)*100</f>
        <v>10.978672501766763</v>
      </c>
      <c r="U86" s="100">
        <f>Paca!B86-Paca!B85</f>
        <v>-1067.7317391020042</v>
      </c>
      <c r="V86" s="100">
        <f>Paca!C86-Paca!C85</f>
        <v>-62.055546982999999</v>
      </c>
      <c r="W86" s="100">
        <f>Paca!D86-Paca!D85</f>
        <v>-468.08601787099906</v>
      </c>
      <c r="X86" s="120">
        <f>Paca!E86-Paca!E85</f>
        <v>-6.0117996599999515</v>
      </c>
      <c r="Y86" s="120">
        <f>Paca!F86-Paca!F85</f>
        <v>51.165825085999586</v>
      </c>
      <c r="Z86" s="120">
        <f>Paca!G86-Paca!G85</f>
        <v>-53.138800638000021</v>
      </c>
      <c r="AA86" s="120">
        <f>Paca!H86-Paca!H85</f>
        <v>-25.801306469999872</v>
      </c>
      <c r="AB86" s="120">
        <f>Paca!I86-Paca!I85</f>
        <v>-434.29993618899971</v>
      </c>
      <c r="AC86" s="100">
        <f>Paca!J86-Paca!J85</f>
        <v>-577.17010909599958</v>
      </c>
      <c r="AD86" s="100">
        <f>Paca!K86-Paca!K85</f>
        <v>-172.31988157499654</v>
      </c>
      <c r="AE86" s="120">
        <f>Paca!L86-Paca!L85</f>
        <v>43.300976470999558</v>
      </c>
      <c r="AF86" s="120">
        <f>Paca!M86-Paca!M85</f>
        <v>-125.67066740499922</v>
      </c>
      <c r="AG86" s="120">
        <f>Paca!N86-Paca!N85</f>
        <v>-59.794728466000151</v>
      </c>
      <c r="AH86" s="120">
        <f>Paca!O86-Paca!O85</f>
        <v>11.146898680000049</v>
      </c>
      <c r="AI86" s="120">
        <f>Paca!P86-Paca!P85</f>
        <v>1.0926739790000966</v>
      </c>
      <c r="AJ86" s="120">
        <f>Paca!Q86-Paca!Q85</f>
        <v>-17.217157083000018</v>
      </c>
      <c r="AK86" s="120">
        <f>Paca!R86-Paca!R85</f>
        <v>3.0452137770007539</v>
      </c>
      <c r="AL86" s="120">
        <f>Paca!S86-Paca!S85</f>
        <v>-28.223091527999998</v>
      </c>
      <c r="AM86" s="100">
        <f>Paca!T86-Paca!T85</f>
        <v>211.89981642299972</v>
      </c>
      <c r="AN86" s="184">
        <f>(Paca!B86/Paca!B82-1)*100</f>
        <v>1.1825201506416416</v>
      </c>
      <c r="AO86" s="184">
        <f>(Paca!C86/Paca!C82-1)*100</f>
        <v>21.083941308193399</v>
      </c>
      <c r="AP86" s="184">
        <f>(Paca!D86/Paca!D82-1)*100</f>
        <v>-0.7008401734625358</v>
      </c>
      <c r="AQ86" s="191">
        <f>(Paca!E86/Paca!E82-1)*100</f>
        <v>8.0488284560015231</v>
      </c>
      <c r="AR86" s="191">
        <f>(Paca!F86/Paca!F82-1)*100</f>
        <v>1.856627137303235</v>
      </c>
      <c r="AS86" s="191">
        <f>(Paca!G86/Paca!G82-1)*100</f>
        <v>-8.3799296304928212</v>
      </c>
      <c r="AT86" s="191">
        <f>(Paca!H86/Paca!H82-1)*100</f>
        <v>5.6434166943608144</v>
      </c>
      <c r="AU86" s="191">
        <f>(Paca!I86/Paca!I82-1)*100</f>
        <v>-4.1842338042402112</v>
      </c>
      <c r="AV86" s="184">
        <f>(Paca!J86/Paca!J82-1)*100</f>
        <v>-2.484366046250841</v>
      </c>
      <c r="AW86" s="184">
        <f>(Paca!K86/Paca!K82-1)*100</f>
        <v>2.8935276360507745</v>
      </c>
      <c r="AX86" s="191">
        <f>(Paca!L86/Paca!L82-1)*100</f>
        <v>-4.0986840245466283</v>
      </c>
      <c r="AY86" s="191">
        <f>(Paca!M86/Paca!M82-1)*100</f>
        <v>6.1812509599102672</v>
      </c>
      <c r="AZ86" s="191">
        <f>(Paca!N86/Paca!N82-1)*100</f>
        <v>-1.1047459323251907</v>
      </c>
      <c r="BA86" s="191">
        <f>(Paca!O86/Paca!O82-1)*100</f>
        <v>5.5223593770590718</v>
      </c>
      <c r="BB86" s="191">
        <f>(Paca!P86/Paca!P82-1)*100</f>
        <v>-15.183385094583402</v>
      </c>
      <c r="BC86" s="191">
        <f>(Paca!Q86/Paca!Q82-1)*100</f>
        <v>-16.545570170304046</v>
      </c>
      <c r="BD86" s="191">
        <f>(Paca!R86/Paca!R82-1)*100</f>
        <v>9.4386848483169352</v>
      </c>
      <c r="BE86" s="191">
        <f>(Paca!S86/Paca!S82-1)*100</f>
        <v>4.9800240846274324</v>
      </c>
      <c r="BF86" s="184">
        <f>(Paca!T86/Paca!T82-1)*100</f>
        <v>21.137168948043914</v>
      </c>
      <c r="BG86" s="100">
        <f>Paca!B86-Paca!B82</f>
        <v>585.37399640699732</v>
      </c>
      <c r="BH86" s="100">
        <f>Paca!C86-Paca!C82</f>
        <v>57.264679824000041</v>
      </c>
      <c r="BI86" s="100">
        <f>Paca!D86-Paca!D82</f>
        <v>-81.108486100998562</v>
      </c>
      <c r="BJ86" s="120">
        <f>Paca!E86-Paca!E82</f>
        <v>129.75192505500013</v>
      </c>
      <c r="BK86" s="120">
        <f>Paca!F86-Paca!F82</f>
        <v>43.136193339000329</v>
      </c>
      <c r="BL86" s="120">
        <f>Paca!G86-Paca!G82</f>
        <v>-86.254561779999904</v>
      </c>
      <c r="BM86" s="120">
        <f>Paca!H86-Paca!H82</f>
        <v>62.457210509000106</v>
      </c>
      <c r="BN86" s="120">
        <f>Paca!I86-Paca!I82</f>
        <v>-230.19925322400013</v>
      </c>
      <c r="BO86" s="100">
        <f>Paca!J86-Paca!J82</f>
        <v>-370.95669662699947</v>
      </c>
      <c r="BP86" s="100">
        <f>Paca!K86-Paca!K82</f>
        <v>606.41720691400042</v>
      </c>
      <c r="BQ86" s="120">
        <f>Paca!L86-Paca!L82</f>
        <v>-231.52730222700029</v>
      </c>
      <c r="BR86" s="120">
        <f>Paca!M86-Paca!M82</f>
        <v>446.42337338400012</v>
      </c>
      <c r="BS86" s="120">
        <f>Paca!N86-Paca!N82</f>
        <v>-10.958097995999992</v>
      </c>
      <c r="BT86" s="120">
        <f>Paca!O86-Paca!O82</f>
        <v>29.023663666000061</v>
      </c>
      <c r="BU86" s="120">
        <f>Paca!P86-Paca!P82</f>
        <v>-98.638744288999987</v>
      </c>
      <c r="BV86" s="120">
        <f>Paca!Q86-Paca!Q82</f>
        <v>-44.668184698000005</v>
      </c>
      <c r="BW86" s="120">
        <f>Paca!R86-Paca!R82</f>
        <v>498.35174285300036</v>
      </c>
      <c r="BX86" s="120">
        <f>Paca!S86-Paca!S82</f>
        <v>18.410756221000042</v>
      </c>
      <c r="BY86" s="100">
        <f>Paca!T86-Paca!T82</f>
        <v>373.7572923969999</v>
      </c>
    </row>
    <row r="87" spans="1:77" x14ac:dyDescent="0.25">
      <c r="A87" s="37" t="str">
        <f>Paca!A87</f>
        <v>T1 2019</v>
      </c>
      <c r="B87" s="144">
        <f>(Paca!B87/Paca!B86-1)*100</f>
        <v>3.8238904489926506</v>
      </c>
      <c r="C87" s="179">
        <f>(Paca!C87/Paca!C86-1)*100</f>
        <v>13.702172070835328</v>
      </c>
      <c r="D87" s="179">
        <f>(Paca!D87/Paca!D86-1)*100</f>
        <v>1.2784060524485774</v>
      </c>
      <c r="E87" s="180">
        <f>(Paca!E87/Paca!E86-1)*100</f>
        <v>-2.5747935074291961</v>
      </c>
      <c r="F87" s="181">
        <f>(Paca!F87/Paca!F86-1)*100</f>
        <v>2.5590713942315269</v>
      </c>
      <c r="G87" s="181">
        <f>(Paca!G87/Paca!G86-1)*100</f>
        <v>-1.1645224259716813</v>
      </c>
      <c r="H87" s="181">
        <f>(Paca!H87/Paca!H86-1)*100</f>
        <v>7.3883682416890029</v>
      </c>
      <c r="I87" s="182">
        <f>(Paca!I87/Paca!I86-1)*100</f>
        <v>1.0585349959366885</v>
      </c>
      <c r="J87" s="179">
        <f>(Paca!J87/Paca!J86-1)*100</f>
        <v>6.5765438540187127</v>
      </c>
      <c r="K87" s="179">
        <f>(Paca!K87/Paca!K86-1)*100</f>
        <v>3.5024275307332653</v>
      </c>
      <c r="L87" s="180">
        <f>(Paca!L87/Paca!L86-1)*100</f>
        <v>4.4825567033980551</v>
      </c>
      <c r="M87" s="181">
        <f>(Paca!M87/Paca!M86-1)*100</f>
        <v>1.3401384705968189</v>
      </c>
      <c r="N87" s="181">
        <f>(Paca!N87/Paca!N86-1)*100</f>
        <v>6.8112586081613191</v>
      </c>
      <c r="O87" s="181">
        <f>(Paca!O87/Paca!O86-1)*100</f>
        <v>-2.9054292955797534</v>
      </c>
      <c r="P87" s="181">
        <f>(Paca!P87/Paca!P86-1)*100</f>
        <v>12.202285394841383</v>
      </c>
      <c r="Q87" s="181">
        <f>(Paca!Q87/Paca!Q86-1)*100</f>
        <v>-17.218350959698913</v>
      </c>
      <c r="R87" s="181">
        <f>(Paca!R87/Paca!R86-1)*100</f>
        <v>4.6100346690933769</v>
      </c>
      <c r="S87" s="152">
        <f>(Paca!S87/Paca!S86-1)*100</f>
        <v>16.526833502494711</v>
      </c>
      <c r="T87" s="183">
        <f>(Paca!T87/Paca!T86-1)*100</f>
        <v>0.48842241929238916</v>
      </c>
      <c r="U87" s="52">
        <f>Paca!B87-Paca!B86</f>
        <v>1915.2955957030063</v>
      </c>
      <c r="V87" s="52">
        <f>Paca!C87-Paca!C86</f>
        <v>45.062056130999963</v>
      </c>
      <c r="W87" s="52">
        <f>Paca!D87-Paca!D86</f>
        <v>146.91349783600162</v>
      </c>
      <c r="X87" s="121">
        <f>Paca!E87-Paca!E86</f>
        <v>-44.848054295000111</v>
      </c>
      <c r="Y87" s="121">
        <f>Paca!F87-Paca!F86</f>
        <v>60.560411320999719</v>
      </c>
      <c r="Z87" s="121">
        <f>Paca!G87-Paca!G86</f>
        <v>-10.981968123999991</v>
      </c>
      <c r="AA87" s="121">
        <f>Paca!H87-Paca!H86</f>
        <v>86.383627341999954</v>
      </c>
      <c r="AB87" s="121">
        <f>Paca!I87-Paca!I86</f>
        <v>55.79948159200012</v>
      </c>
      <c r="AC87" s="52">
        <f>Paca!J87-Paca!J86</f>
        <v>957.58999374599989</v>
      </c>
      <c r="AD87" s="52">
        <f>Paca!K87-Paca!K86</f>
        <v>755.26802026899895</v>
      </c>
      <c r="AE87" s="121">
        <f>Paca!L87-Paca!L86</f>
        <v>242.83323808700061</v>
      </c>
      <c r="AF87" s="121">
        <f>Paca!M87-Paca!M86</f>
        <v>102.77040322899938</v>
      </c>
      <c r="AG87" s="121">
        <f>Paca!N87-Paca!N86</f>
        <v>66.815248667000105</v>
      </c>
      <c r="AH87" s="121">
        <f>Paca!O87-Paca!O86</f>
        <v>-16.11322128200004</v>
      </c>
      <c r="AI87" s="121">
        <f>Paca!P87-Paca!P86</f>
        <v>67.235871968999959</v>
      </c>
      <c r="AJ87" s="121">
        <f>Paca!Q87-Paca!Q86</f>
        <v>-38.793370614999986</v>
      </c>
      <c r="AK87" s="121">
        <f>Paca!R87-Paca!R86</f>
        <v>266.37873534999926</v>
      </c>
      <c r="AL87" s="121">
        <f>Paca!S87-Paca!S86</f>
        <v>64.141114863999974</v>
      </c>
      <c r="AM87" s="52">
        <f>Paca!T87-Paca!T86</f>
        <v>10.46202772100014</v>
      </c>
      <c r="AN87" s="189">
        <f>(Paca!B87/Paca!B83-1)*100</f>
        <v>2.3955925688136537</v>
      </c>
      <c r="AO87" s="189">
        <f>(Paca!C87/Paca!C83-1)*100</f>
        <v>17.058120966483781</v>
      </c>
      <c r="AP87" s="189">
        <f>(Paca!D87/Paca!D83-1)*100</f>
        <v>-1.7807942392880194</v>
      </c>
      <c r="AQ87" s="190">
        <f>(Paca!E87/Paca!E83-1)*100</f>
        <v>-2.0239252140772046</v>
      </c>
      <c r="AR87" s="190">
        <f>(Paca!F87/Paca!F83-1)*100</f>
        <v>9.3566430140175072</v>
      </c>
      <c r="AS87" s="190">
        <f>(Paca!G87/Paca!G83-1)*100</f>
        <v>-9.4885778468327686</v>
      </c>
      <c r="AT87" s="190">
        <f>(Paca!H87/Paca!H83-1)*100</f>
        <v>10.645580885858962</v>
      </c>
      <c r="AU87" s="190">
        <f>(Paca!I87/Paca!I83-1)*100</f>
        <v>-7.093237501219396</v>
      </c>
      <c r="AV87" s="189">
        <f>(Paca!J87/Paca!J83-1)*100</f>
        <v>4.914553654841014</v>
      </c>
      <c r="AW87" s="189">
        <f>(Paca!K87/Paca!K83-1)*100</f>
        <v>2.3665876332862545</v>
      </c>
      <c r="AX87" s="190">
        <f>(Paca!L87/Paca!L83-1)*100</f>
        <v>-2.8713058195456775</v>
      </c>
      <c r="AY87" s="190">
        <f>(Paca!M87/Paca!M83-1)*100</f>
        <v>-0.66235185079782655</v>
      </c>
      <c r="AZ87" s="190">
        <f>(Paca!N87/Paca!N83-1)*100</f>
        <v>0.74591261377032758</v>
      </c>
      <c r="BA87" s="190">
        <f>(Paca!O87/Paca!O83-1)*100</f>
        <v>0.60371443069509034</v>
      </c>
      <c r="BB87" s="190">
        <f>(Paca!P87/Paca!P83-1)*100</f>
        <v>-1.4750364167749219</v>
      </c>
      <c r="BC87" s="190">
        <f>(Paca!Q87/Paca!Q83-1)*100</f>
        <v>-29.173800364289526</v>
      </c>
      <c r="BD87" s="190">
        <f>(Paca!R87/Paca!R83-1)*100</f>
        <v>14.037000772727914</v>
      </c>
      <c r="BE87" s="190">
        <f>(Paca!S87/Paca!S83-1)*100</f>
        <v>17.144517557429808</v>
      </c>
      <c r="BF87" s="189">
        <f>(Paca!T87/Paca!T83-1)*100</f>
        <v>6.4403359740315969</v>
      </c>
      <c r="BG87" s="53">
        <f>Paca!B87-Paca!B83</f>
        <v>1216.6323511990049</v>
      </c>
      <c r="BH87" s="53">
        <f>Paca!C87-Paca!C83</f>
        <v>54.490399213999979</v>
      </c>
      <c r="BI87" s="53">
        <f>Paca!D87-Paca!D83</f>
        <v>-211.02167339099833</v>
      </c>
      <c r="BJ87" s="122">
        <f>Paca!E87-Paca!E83</f>
        <v>-35.054756952999924</v>
      </c>
      <c r="BK87" s="122">
        <f>Paca!F87-Paca!F83</f>
        <v>207.6612118059993</v>
      </c>
      <c r="BL87" s="122">
        <f>Paca!G87-Paca!G83</f>
        <v>-97.710879798000065</v>
      </c>
      <c r="BM87" s="122">
        <f>Paca!H87-Paca!H83</f>
        <v>120.80236535500012</v>
      </c>
      <c r="BN87" s="122">
        <f>Paca!I87-Paca!I83</f>
        <v>-406.71961380099947</v>
      </c>
      <c r="BO87" s="53">
        <f>Paca!J87-Paca!J83</f>
        <v>726.92876567600069</v>
      </c>
      <c r="BP87" s="53">
        <f>Paca!K87-Paca!K83</f>
        <v>515.99659790399892</v>
      </c>
      <c r="BQ87" s="122">
        <f>Paca!L87-Paca!L83</f>
        <v>-167.32392038199941</v>
      </c>
      <c r="BR87" s="122">
        <f>Paca!M87-Paca!M83</f>
        <v>-51.817297628999768</v>
      </c>
      <c r="BS87" s="122">
        <f>Paca!N87-Paca!N83</f>
        <v>7.7575711580000188</v>
      </c>
      <c r="BT87" s="122">
        <f>Paca!O87-Paca!O83</f>
        <v>3.2313540659999944</v>
      </c>
      <c r="BU87" s="122">
        <f>Paca!P87-Paca!P83</f>
        <v>-9.2558866130000297</v>
      </c>
      <c r="BV87" s="122">
        <f>Paca!Q87-Paca!Q83</f>
        <v>-76.824386496000017</v>
      </c>
      <c r="BW87" s="122">
        <f>Paca!R87-Paca!R83</f>
        <v>744.04164541299997</v>
      </c>
      <c r="BX87" s="122">
        <f>Paca!S87-Paca!S83</f>
        <v>66.187518387000011</v>
      </c>
      <c r="BY87" s="53">
        <f>Paca!T87-Paca!T83</f>
        <v>130.23826179599996</v>
      </c>
    </row>
    <row r="88" spans="1:77" x14ac:dyDescent="0.25">
      <c r="A88" s="37" t="str">
        <f>Paca!A88</f>
        <v>T2 2019</v>
      </c>
      <c r="B88" s="144">
        <f>(Paca!B88/Paca!B87-1)*100</f>
        <v>-0.82394002722374626</v>
      </c>
      <c r="C88" s="179">
        <f>(Paca!C88/Paca!C87-1)*100</f>
        <v>-14.772700384621062</v>
      </c>
      <c r="D88" s="179">
        <f>(Paca!D88/Paca!D87-1)*100</f>
        <v>-3.2826308798854842</v>
      </c>
      <c r="E88" s="180">
        <f>(Paca!E88/Paca!E87-1)*100</f>
        <v>7.508037641503762E-2</v>
      </c>
      <c r="F88" s="181">
        <f>(Paca!F88/Paca!F87-1)*100</f>
        <v>-4.7811102266412941</v>
      </c>
      <c r="G88" s="181">
        <f>(Paca!G88/Paca!G87-1)*100</f>
        <v>-2.4829759395225026</v>
      </c>
      <c r="H88" s="181">
        <f>(Paca!H88/Paca!H87-1)*100</f>
        <v>-3.0479483918459005</v>
      </c>
      <c r="I88" s="182">
        <f>(Paca!I88/Paca!I87-1)*100</f>
        <v>-3.8647398206893335</v>
      </c>
      <c r="J88" s="179">
        <f>(Paca!J88/Paca!J87-1)*100</f>
        <v>-0.67945013970999169</v>
      </c>
      <c r="K88" s="179">
        <f>(Paca!K88/Paca!K87-1)*100</f>
        <v>0.23073901559123033</v>
      </c>
      <c r="L88" s="180">
        <f>(Paca!L88/Paca!L87-1)*100</f>
        <v>0.88197244340748604</v>
      </c>
      <c r="M88" s="181">
        <f>(Paca!M88/Paca!M87-1)*100</f>
        <v>0.33512920577749572</v>
      </c>
      <c r="N88" s="181">
        <f>(Paca!N88/Paca!N87-1)*100</f>
        <v>6.0350417104420684</v>
      </c>
      <c r="O88" s="181">
        <f>(Paca!O88/Paca!O87-1)*100</f>
        <v>-0.91671441254933539</v>
      </c>
      <c r="P88" s="181">
        <f>(Paca!P88/Paca!P87-1)*100</f>
        <v>4.98985223130477</v>
      </c>
      <c r="Q88" s="181">
        <f>(Paca!Q88/Paca!Q87-1)*100</f>
        <v>4.7147946186498535</v>
      </c>
      <c r="R88" s="181">
        <f>(Paca!R88/Paca!R87-1)*100</f>
        <v>-2.5563733460877591</v>
      </c>
      <c r="S88" s="152">
        <f>(Paca!S88/Paca!S87-1)*100</f>
        <v>7.1017915487983085</v>
      </c>
      <c r="T88" s="183">
        <f>(Paca!T88/Paca!T87-1)*100</f>
        <v>2.9160201563873445</v>
      </c>
      <c r="U88" s="52">
        <f>Paca!B88-Paca!B87</f>
        <v>-428.47281071400357</v>
      </c>
      <c r="V88" s="52">
        <f>Paca!C88-Paca!C87</f>
        <v>-55.239563481999994</v>
      </c>
      <c r="W88" s="52">
        <f>Paca!D88-Paca!D87</f>
        <v>-382.06019156500042</v>
      </c>
      <c r="X88" s="121">
        <f>Paca!E88-Paca!E87</f>
        <v>1.2740866849999293</v>
      </c>
      <c r="Y88" s="121">
        <f>Paca!F88-Paca!F87</f>
        <v>-116.04040882699974</v>
      </c>
      <c r="Z88" s="121">
        <f>Paca!G88-Paca!G87</f>
        <v>-23.142895731000067</v>
      </c>
      <c r="AA88" s="121">
        <f>Paca!H88-Paca!H87</f>
        <v>-38.269056606000049</v>
      </c>
      <c r="AB88" s="121">
        <f>Paca!I88-Paca!I87</f>
        <v>-205.88191708600061</v>
      </c>
      <c r="AC88" s="52">
        <f>Paca!J88-Paca!J87</f>
        <v>-105.43895758100007</v>
      </c>
      <c r="AD88" s="52">
        <f>Paca!K88-Paca!K87</f>
        <v>51.499558907999017</v>
      </c>
      <c r="AE88" s="121">
        <f>Paca!L88-Paca!L87</f>
        <v>49.92075517199919</v>
      </c>
      <c r="AF88" s="121">
        <f>Paca!M88-Paca!M87</f>
        <v>26.044268067000303</v>
      </c>
      <c r="AG88" s="121">
        <f>Paca!N88-Paca!N87</f>
        <v>63.233253504999993</v>
      </c>
      <c r="AH88" s="121">
        <f>Paca!O88-Paca!O87</f>
        <v>-4.9362945389999595</v>
      </c>
      <c r="AI88" s="121">
        <f>Paca!P88-Paca!P87</f>
        <v>30.849579651999989</v>
      </c>
      <c r="AJ88" s="121">
        <f>Paca!Q88-Paca!Q87</f>
        <v>8.7935211479999964</v>
      </c>
      <c r="AK88" s="121">
        <f>Paca!R88-Paca!R87</f>
        <v>-154.52294907399937</v>
      </c>
      <c r="AL88" s="121">
        <f>Paca!S88-Paca!S87</f>
        <v>32.117424976999985</v>
      </c>
      <c r="AM88" s="52">
        <f>Paca!T88-Paca!T87</f>
        <v>62.76634300600017</v>
      </c>
      <c r="AN88" s="189">
        <f>(Paca!B88/Paca!B84-1)*100</f>
        <v>2.5337426554474796</v>
      </c>
      <c r="AO88" s="189">
        <f>(Paca!C88/Paca!C84-1)*100</f>
        <v>-3.4645643769257384</v>
      </c>
      <c r="AP88" s="189">
        <f>(Paca!D88/Paca!D84-1)*100</f>
        <v>-4.2176074249927975</v>
      </c>
      <c r="AQ88" s="190">
        <f>(Paca!E88/Paca!E84-1)*100</f>
        <v>2.1686901657799629</v>
      </c>
      <c r="AR88" s="190">
        <f>(Paca!F88/Paca!F84-1)*100</f>
        <v>3.8437675380208702</v>
      </c>
      <c r="AS88" s="190">
        <f>(Paca!G88/Paca!G84-1)*100</f>
        <v>-10.635580930261202</v>
      </c>
      <c r="AT88" s="190">
        <f>(Paca!H88/Paca!H84-1)*100</f>
        <v>5.7968972589083512</v>
      </c>
      <c r="AU88" s="190">
        <f>(Paca!I88/Paca!I84-1)*100</f>
        <v>-10.106690436848398</v>
      </c>
      <c r="AV88" s="189">
        <f>(Paca!J88/Paca!J84-1)*100</f>
        <v>5.2983499704391646</v>
      </c>
      <c r="AW88" s="189">
        <f>(Paca!K88/Paca!K84-1)*100</f>
        <v>4.4133294178924976</v>
      </c>
      <c r="AX88" s="190">
        <f>(Paca!L88/Paca!L84-1)*100</f>
        <v>5.6909073922204456</v>
      </c>
      <c r="AY88" s="190">
        <f>(Paca!M88/Paca!M84-1)*100</f>
        <v>2.6821800769700976</v>
      </c>
      <c r="AZ88" s="190">
        <f>(Paca!N88/Paca!N84-1)*100</f>
        <v>-1.9012933657881925</v>
      </c>
      <c r="BA88" s="190">
        <f>(Paca!O88/Paca!O84-1)*100</f>
        <v>-3.9675580632849816</v>
      </c>
      <c r="BB88" s="190">
        <f>(Paca!P88/Paca!P84-1)*100</f>
        <v>8.3306165475193659</v>
      </c>
      <c r="BC88" s="190">
        <f>(Paca!Q88/Paca!Q84-1)*100</f>
        <v>-28.69485666557847</v>
      </c>
      <c r="BD88" s="190">
        <f>(Paca!R88/Paca!R84-1)*100</f>
        <v>8.5433962113239623</v>
      </c>
      <c r="BE88" s="190">
        <f>(Paca!S88/Paca!S84-1)*100</f>
        <v>9.7633802474189615</v>
      </c>
      <c r="BF88" s="189">
        <f>(Paca!T88/Paca!T84-1)*100</f>
        <v>2.8066175440648156</v>
      </c>
      <c r="BG88" s="53">
        <f>Paca!B88-Paca!B84</f>
        <v>1274.4717414319966</v>
      </c>
      <c r="BH88" s="53">
        <f>Paca!C88-Paca!C84</f>
        <v>-11.437495902000023</v>
      </c>
      <c r="BI88" s="53">
        <f>Paca!D88-Paca!D84</f>
        <v>-495.67234026499864</v>
      </c>
      <c r="BJ88" s="122">
        <f>Paca!E88-Paca!E84</f>
        <v>36.047750448999977</v>
      </c>
      <c r="BK88" s="122">
        <f>Paca!F88-Paca!F84</f>
        <v>85.542174457999863</v>
      </c>
      <c r="BL88" s="122">
        <f>Paca!G88-Paca!G84</f>
        <v>-108.17383010800006</v>
      </c>
      <c r="BM88" s="122">
        <f>Paca!H88-Paca!H84</f>
        <v>66.699076801000047</v>
      </c>
      <c r="BN88" s="122">
        <f>Paca!I88-Paca!I84</f>
        <v>-575.78751186499994</v>
      </c>
      <c r="BO88" s="53">
        <f>Paca!J88-Paca!J84</f>
        <v>775.53553509099947</v>
      </c>
      <c r="BP88" s="53">
        <f>Paca!K88-Paca!K84</f>
        <v>945.57026611299807</v>
      </c>
      <c r="BQ88" s="122">
        <f>Paca!L88-Paca!L84</f>
        <v>307.4564350619994</v>
      </c>
      <c r="BR88" s="122">
        <f>Paca!M88-Paca!M84</f>
        <v>203.67876139200052</v>
      </c>
      <c r="BS88" s="122">
        <f>Paca!N88-Paca!N84</f>
        <v>-21.532800401000031</v>
      </c>
      <c r="BT88" s="122">
        <f>Paca!O88-Paca!O84</f>
        <v>-22.043102698999974</v>
      </c>
      <c r="BU88" s="122">
        <f>Paca!P88-Paca!P84</f>
        <v>49.915430421999986</v>
      </c>
      <c r="BV88" s="122">
        <f>Paca!Q88-Paca!Q84</f>
        <v>-78.594341756000006</v>
      </c>
      <c r="BW88" s="122">
        <f>Paca!R88-Paca!R84</f>
        <v>463.60625643599997</v>
      </c>
      <c r="BX88" s="122">
        <f>Paca!S88-Paca!S84</f>
        <v>43.083627656999965</v>
      </c>
      <c r="BY88" s="53">
        <f>Paca!T88-Paca!T84</f>
        <v>60.475776395000139</v>
      </c>
    </row>
    <row r="89" spans="1:77" x14ac:dyDescent="0.25">
      <c r="A89" s="37" t="str">
        <f>Paca!A89</f>
        <v>T3 2019</v>
      </c>
      <c r="B89" s="144">
        <f>(Paca!B89/Paca!B88-1)*100</f>
        <v>0.38578639294852834</v>
      </c>
      <c r="C89" s="179">
        <f>(Paca!C89/Paca!C88-1)*100</f>
        <v>19.039522704583291</v>
      </c>
      <c r="D89" s="179">
        <f>(Paca!D89/Paca!D88-1)*100</f>
        <v>0.94344011677565121</v>
      </c>
      <c r="E89" s="180">
        <f>(Paca!E89/Paca!E88-1)*100</f>
        <v>3.5551802374223396</v>
      </c>
      <c r="F89" s="181">
        <f>(Paca!F89/Paca!F88-1)*100</f>
        <v>-1.1521322206505813</v>
      </c>
      <c r="G89" s="181">
        <f>(Paca!G89/Paca!G88-1)*100</f>
        <v>0.7836943318560996</v>
      </c>
      <c r="H89" s="181">
        <f>(Paca!H89/Paca!H88-1)*100</f>
        <v>3.9359573116666047</v>
      </c>
      <c r="I89" s="182">
        <f>(Paca!I89/Paca!I88-1)*100</f>
        <v>0.34007083079183875</v>
      </c>
      <c r="J89" s="179">
        <f>(Paca!J89/Paca!J88-1)*100</f>
        <v>0.14214649366273147</v>
      </c>
      <c r="K89" s="179">
        <f>(Paca!K89/Paca!K88-1)*100</f>
        <v>-1.7385919541701433E-2</v>
      </c>
      <c r="L89" s="180">
        <f>(Paca!L89/Paca!L88-1)*100</f>
        <v>9.0762717851267105E-2</v>
      </c>
      <c r="M89" s="181">
        <f>(Paca!M89/Paca!M88-1)*100</f>
        <v>-0.57862021964383281</v>
      </c>
      <c r="N89" s="181">
        <f>(Paca!N89/Paca!N88-1)*100</f>
        <v>1.7290356288202524</v>
      </c>
      <c r="O89" s="181">
        <f>(Paca!O89/Paca!O88-1)*100</f>
        <v>-5.6541064115264383</v>
      </c>
      <c r="P89" s="181">
        <f>(Paca!P89/Paca!P88-1)*100</f>
        <v>-12.290077148724453</v>
      </c>
      <c r="Q89" s="181">
        <f>(Paca!Q89/Paca!Q88-1)*100</f>
        <v>-8.8353221309255048</v>
      </c>
      <c r="R89" s="181">
        <f>(Paca!R89/Paca!R88-1)*100</f>
        <v>2.7593351630619933</v>
      </c>
      <c r="S89" s="152">
        <f>(Paca!S89/Paca!S88-1)*100</f>
        <v>-3.8183035970186796</v>
      </c>
      <c r="T89" s="183">
        <f>(Paca!T89/Paca!T88-1)*100</f>
        <v>0.63513047462726568</v>
      </c>
      <c r="U89" s="52">
        <f>Paca!B89-Paca!B88</f>
        <v>198.96717023499514</v>
      </c>
      <c r="V89" s="52">
        <f>Paca!C89-Paca!C88</f>
        <v>60.677144376999991</v>
      </c>
      <c r="W89" s="52">
        <f>Paca!D89-Paca!D88</f>
        <v>106.20098681999661</v>
      </c>
      <c r="X89" s="121">
        <f>Paca!E89-Paca!E88</f>
        <v>60.375411876000044</v>
      </c>
      <c r="Y89" s="121">
        <f>Paca!F89-Paca!F88</f>
        <v>-26.626000121000288</v>
      </c>
      <c r="Z89" s="121">
        <f>Paca!G89-Paca!G88</f>
        <v>7.1231539810000868</v>
      </c>
      <c r="AA89" s="121">
        <f>Paca!H89-Paca!H88</f>
        <v>47.912356361000093</v>
      </c>
      <c r="AB89" s="121">
        <f>Paca!I89-Paca!I88</f>
        <v>17.41606472300009</v>
      </c>
      <c r="AC89" s="52">
        <f>Paca!J89-Paca!J88</f>
        <v>21.908809442000347</v>
      </c>
      <c r="AD89" s="52">
        <f>Paca!K89-Paca!K88</f>
        <v>-3.8893862260047172</v>
      </c>
      <c r="AE89" s="121">
        <f>Paca!L89-Paca!L88</f>
        <v>5.1825939950003885</v>
      </c>
      <c r="AF89" s="121">
        <f>Paca!M89-Paca!M88</f>
        <v>-45.117652980000457</v>
      </c>
      <c r="AG89" s="121">
        <f>Paca!N89-Paca!N88</f>
        <v>19.209612573999948</v>
      </c>
      <c r="AH89" s="121">
        <f>Paca!O89-Paca!O88</f>
        <v>-30.166948576000038</v>
      </c>
      <c r="AI89" s="121">
        <f>Paca!P89-Paca!P88</f>
        <v>-79.774391413999979</v>
      </c>
      <c r="AJ89" s="121">
        <f>Paca!Q89-Paca!Q88</f>
        <v>-17.255615967000011</v>
      </c>
      <c r="AK89" s="121">
        <f>Paca!R89-Paca!R88</f>
        <v>162.52740521199939</v>
      </c>
      <c r="AL89" s="121">
        <f>Paca!S89-Paca!S88</f>
        <v>-18.494389069999954</v>
      </c>
      <c r="AM89" s="52">
        <f>Paca!T89-Paca!T88</f>
        <v>14.069615821999832</v>
      </c>
      <c r="AN89" s="189">
        <f>(Paca!B89/Paca!B85-1)*100</f>
        <v>1.2081986215175755</v>
      </c>
      <c r="AO89" s="189">
        <f>(Paca!C89/Paca!C85-1)*100</f>
        <v>-2.9560538673569114</v>
      </c>
      <c r="AP89" s="189">
        <f>(Paca!D89/Paca!D85-1)*100</f>
        <v>-4.9918983742265777</v>
      </c>
      <c r="AQ89" s="190">
        <f>(Paca!E89/Paca!E85-1)*100</f>
        <v>0.61731889246317007</v>
      </c>
      <c r="AR89" s="190">
        <f>(Paca!F89/Paca!F85-1)*100</f>
        <v>-1.3363159314700335</v>
      </c>
      <c r="AS89" s="190">
        <f>(Paca!G89/Paca!G85-1)*100</f>
        <v>-8.0447530824619413</v>
      </c>
      <c r="AT89" s="190">
        <f>(Paca!H89/Paca!H85-1)*100</f>
        <v>5.8766926994263446</v>
      </c>
      <c r="AU89" s="190">
        <f>(Paca!I89/Paca!I85-1)*100</f>
        <v>-9.9368623334462054</v>
      </c>
      <c r="AV89" s="189">
        <f>(Paca!J89/Paca!J85-1)*100</f>
        <v>1.9612401286221992</v>
      </c>
      <c r="AW89" s="189">
        <f>(Paca!K89/Paca!K85-1)*100</f>
        <v>2.9009259536924015</v>
      </c>
      <c r="AX89" s="190">
        <f>(Paca!L89/Paca!L85-1)*100</f>
        <v>6.3497964177035238</v>
      </c>
      <c r="AY89" s="190">
        <f>(Paca!M89/Paca!M85-1)*100</f>
        <v>-0.53851645767857281</v>
      </c>
      <c r="AZ89" s="190">
        <f>(Paca!N89/Paca!N85-1)*100</f>
        <v>8.5960680029534728</v>
      </c>
      <c r="BA89" s="190">
        <f>(Paca!O89/Paca!O85-1)*100</f>
        <v>-7.3732766511580898</v>
      </c>
      <c r="BB89" s="190">
        <f>(Paca!P89/Paca!P85-1)*100</f>
        <v>3.5284789449173237</v>
      </c>
      <c r="BC89" s="190">
        <f>(Paca!Q89/Paca!Q85-1)*100</f>
        <v>-26.584496418446047</v>
      </c>
      <c r="BD89" s="190">
        <f>(Paca!R89/Paca!R85-1)*100</f>
        <v>4.803795421491075</v>
      </c>
      <c r="BE89" s="190">
        <f>(Paca!S89/Paca!S85-1)*100</f>
        <v>11.899584465565717</v>
      </c>
      <c r="BF89" s="189">
        <f>(Paca!T89/Paca!T85-1)*100</f>
        <v>15.501640102984027</v>
      </c>
      <c r="BG89" s="53">
        <f>Paca!B89-Paca!B85</f>
        <v>618.05821612199361</v>
      </c>
      <c r="BH89" s="53">
        <f>Paca!C89-Paca!C85</f>
        <v>-11.55590995700004</v>
      </c>
      <c r="BI89" s="53">
        <f>Paca!D89-Paca!D85</f>
        <v>-597.03172478000124</v>
      </c>
      <c r="BJ89" s="122">
        <f>Paca!E89-Paca!E85</f>
        <v>10.789644605999911</v>
      </c>
      <c r="BK89" s="122">
        <f>Paca!F89-Paca!F85</f>
        <v>-30.94017254100072</v>
      </c>
      <c r="BL89" s="122">
        <f>Paca!G89-Paca!G85</f>
        <v>-80.140510511999992</v>
      </c>
      <c r="BM89" s="122">
        <f>Paca!H89-Paca!H85</f>
        <v>70.225620627000126</v>
      </c>
      <c r="BN89" s="122">
        <f>Paca!I89-Paca!I85</f>
        <v>-566.96630696000011</v>
      </c>
      <c r="BO89" s="53">
        <f>Paca!J89-Paca!J85</f>
        <v>296.88973651100059</v>
      </c>
      <c r="BP89" s="53">
        <f>Paca!K89-Paca!K85</f>
        <v>630.55831137599671</v>
      </c>
      <c r="BQ89" s="122">
        <f>Paca!L89-Paca!L85</f>
        <v>341.23756372499975</v>
      </c>
      <c r="BR89" s="122">
        <f>Paca!M89-Paca!M85</f>
        <v>-41.973649088999991</v>
      </c>
      <c r="BS89" s="122">
        <f>Paca!N89-Paca!N85</f>
        <v>89.463386279999895</v>
      </c>
      <c r="BT89" s="122">
        <f>Paca!O89-Paca!O85</f>
        <v>-40.069565716999989</v>
      </c>
      <c r="BU89" s="122">
        <f>Paca!P89-Paca!P85</f>
        <v>19.403734186000065</v>
      </c>
      <c r="BV89" s="122">
        <f>Paca!Q89-Paca!Q85</f>
        <v>-64.472622517000019</v>
      </c>
      <c r="BW89" s="122">
        <f>Paca!R89-Paca!R85</f>
        <v>277.42840526500004</v>
      </c>
      <c r="BX89" s="122">
        <f>Paca!S89-Paca!S85</f>
        <v>49.541059243000007</v>
      </c>
      <c r="BY89" s="53">
        <f>Paca!T89-Paca!T85</f>
        <v>299.19780297199986</v>
      </c>
    </row>
    <row r="90" spans="1:77" s="106" customFormat="1" x14ac:dyDescent="0.25">
      <c r="A90" s="98" t="str">
        <f>Paca!A90</f>
        <v>T4 2019</v>
      </c>
      <c r="B90" s="143">
        <f>(Paca!B90/Paca!B89-1)*100</f>
        <v>-1.6813795985795132</v>
      </c>
      <c r="C90" s="184">
        <f>(Paca!C90/Paca!C89-1)*100</f>
        <v>-30.155669895070137</v>
      </c>
      <c r="D90" s="184">
        <f>(Paca!D90/Paca!D89-1)*100</f>
        <v>-4.209596049832987</v>
      </c>
      <c r="E90" s="185">
        <f>(Paca!E90/Paca!E89-1)*100</f>
        <v>8.6845808841889749</v>
      </c>
      <c r="F90" s="186">
        <f>(Paca!F90/Paca!F89-1)*100</f>
        <v>-4.0974511454909273</v>
      </c>
      <c r="G90" s="186">
        <f>(Paca!G90/Paca!G89-1)*100</f>
        <v>-9.2570126768838801</v>
      </c>
      <c r="H90" s="186">
        <f>(Paca!H90/Paca!H89-1)*100</f>
        <v>-7.4533326292039899</v>
      </c>
      <c r="I90" s="187">
        <f>(Paca!I90/Paca!I89-1)*100</f>
        <v>-6.9737837122150541</v>
      </c>
      <c r="J90" s="184">
        <f>(Paca!J90/Paca!J89-1)*100</f>
        <v>-8.1475317784545744</v>
      </c>
      <c r="K90" s="184">
        <f>(Paca!K90/Paca!K89-1)*100</f>
        <v>4.0879146798710408</v>
      </c>
      <c r="L90" s="185">
        <f>(Paca!L90/Paca!L89-1)*100</f>
        <v>4.236882456433344</v>
      </c>
      <c r="M90" s="186">
        <f>(Paca!M90/Paca!M89-1)*100</f>
        <v>5.0843296696083895</v>
      </c>
      <c r="N90" s="186">
        <f>(Paca!N90/Paca!N89-1)*100</f>
        <v>-2.5165237446265865</v>
      </c>
      <c r="O90" s="186">
        <f>(Paca!O90/Paca!O89-1)*100</f>
        <v>-0.63807067472444468</v>
      </c>
      <c r="P90" s="186">
        <f>(Paca!P90/Paca!P89-1)*100</f>
        <v>3.7264114585658481</v>
      </c>
      <c r="Q90" s="186">
        <f>(Paca!Q90/Paca!Q89-1)*100</f>
        <v>34.235227654996962</v>
      </c>
      <c r="R90" s="186">
        <f>(Paca!R90/Paca!R89-1)*100</f>
        <v>3.9719954518629752</v>
      </c>
      <c r="S90" s="151">
        <f>(Paca!S90/Paca!S89-1)*100</f>
        <v>-2.7655359526019496</v>
      </c>
      <c r="T90" s="188">
        <f>(Paca!T90/Paca!T89-1)*100</f>
        <v>2.9352558437581777</v>
      </c>
      <c r="U90" s="100">
        <f>Paca!B90-Paca!B89</f>
        <v>-870.50749900599476</v>
      </c>
      <c r="V90" s="100">
        <f>Paca!C90-Paca!C89</f>
        <v>-114.40084545499997</v>
      </c>
      <c r="W90" s="100">
        <f>Paca!D90-Paca!D89</f>
        <v>-478.335636435997</v>
      </c>
      <c r="X90" s="120">
        <f>Paca!E90-Paca!E89</f>
        <v>152.728180049</v>
      </c>
      <c r="Y90" s="120">
        <f>Paca!F90-Paca!F89</f>
        <v>-93.60190704499928</v>
      </c>
      <c r="Z90" s="120">
        <f>Paca!G90-Paca!G89</f>
        <v>-84.798224510000068</v>
      </c>
      <c r="AA90" s="120">
        <f>Paca!H90-Paca!H89</f>
        <v>-94.300386927000091</v>
      </c>
      <c r="AB90" s="120">
        <f>Paca!I90-Paca!I89</f>
        <v>-358.36329800299973</v>
      </c>
      <c r="AC90" s="100">
        <f>Paca!J90-Paca!J89</f>
        <v>-1257.5509385420009</v>
      </c>
      <c r="AD90" s="100">
        <f>Paca!K90-Paca!K89</f>
        <v>914.34420481500274</v>
      </c>
      <c r="AE90" s="120">
        <f>Paca!L90-Paca!L89</f>
        <v>242.14756688499983</v>
      </c>
      <c r="AF90" s="120">
        <f>Paca!M90-Paca!M89</f>
        <v>394.15440304500044</v>
      </c>
      <c r="AG90" s="120">
        <f>Paca!N90-Paca!N89</f>
        <v>-28.442032180000069</v>
      </c>
      <c r="AH90" s="120">
        <f>Paca!O90-Paca!O89</f>
        <v>-3.2118791240000064</v>
      </c>
      <c r="AI90" s="120">
        <f>Paca!P90-Paca!P89</f>
        <v>21.215263306999987</v>
      </c>
      <c r="AJ90" s="120">
        <f>Paca!Q90-Paca!Q89</f>
        <v>60.954798557999993</v>
      </c>
      <c r="AK90" s="120">
        <f>Paca!R90-Paca!R89</f>
        <v>240.40980422800021</v>
      </c>
      <c r="AL90" s="120">
        <f>Paca!S90-Paca!S89</f>
        <v>-12.883719904000031</v>
      </c>
      <c r="AM90" s="100">
        <f>Paca!T90-Paca!T89</f>
        <v>65.435716611999851</v>
      </c>
      <c r="AN90" s="184">
        <f>(Paca!B90/Paca!B86-1)*100</f>
        <v>1.6277126123808605</v>
      </c>
      <c r="AO90" s="184">
        <f>(Paca!C90/Paca!C86-1)*100</f>
        <v>-19.430656934141133</v>
      </c>
      <c r="AP90" s="184">
        <f>(Paca!D90/Paca!D86-1)*100</f>
        <v>-5.284416723492491</v>
      </c>
      <c r="AQ90" s="191">
        <f>(Paca!E90/Paca!E86-1)*100</f>
        <v>9.7329479029781609</v>
      </c>
      <c r="AR90" s="191">
        <f>(Paca!F90/Paca!F86-1)*100</f>
        <v>-7.4248021566946871</v>
      </c>
      <c r="AS90" s="191">
        <f>(Paca!G90/Paca!G86-1)*100</f>
        <v>-11.855209316061044</v>
      </c>
      <c r="AT90" s="191">
        <f>(Paca!H90/Paca!H86-1)*100</f>
        <v>0.14767051294946043</v>
      </c>
      <c r="AU90" s="191">
        <f>(Paca!I90/Paca!I86-1)*100</f>
        <v>-9.3149985198965446</v>
      </c>
      <c r="AV90" s="184">
        <f>(Paca!J90/Paca!J86-1)*100</f>
        <v>-2.6337430495139147</v>
      </c>
      <c r="AW90" s="184">
        <f>(Paca!K90/Paca!K86-1)*100</f>
        <v>7.9633280384164618</v>
      </c>
      <c r="AX90" s="191">
        <f>(Paca!L90/Paca!L86-1)*100</f>
        <v>9.9696312770308779</v>
      </c>
      <c r="AY90" s="191">
        <f>(Paca!M90/Paca!M86-1)*100</f>
        <v>6.2312402488905017</v>
      </c>
      <c r="AZ90" s="191">
        <f>(Paca!N90/Paca!N86-1)*100</f>
        <v>12.316194264026258</v>
      </c>
      <c r="BA90" s="191">
        <f>(Paca!O90/Paca!O86-1)*100</f>
        <v>-9.8141582622244599</v>
      </c>
      <c r="BB90" s="191">
        <f>(Paca!P90/Paca!P86-1)*100</f>
        <v>7.1734249293150087</v>
      </c>
      <c r="BC90" s="191">
        <f>(Paca!Q90/Paca!Q86-1)*100</f>
        <v>6.0804184298348662</v>
      </c>
      <c r="BD90" s="191">
        <f>(Paca!R90/Paca!R86-1)*100</f>
        <v>8.9091704506329972</v>
      </c>
      <c r="BE90" s="191">
        <f>(Paca!S90/Paca!S86-1)*100</f>
        <v>16.717328359237026</v>
      </c>
      <c r="BF90" s="184">
        <f>(Paca!T90/Paca!T86-1)*100</f>
        <v>7.1304116940583029</v>
      </c>
      <c r="BG90" s="100">
        <f>Paca!B90-Paca!B86</f>
        <v>815.28245621800306</v>
      </c>
      <c r="BH90" s="100">
        <f>Paca!C90-Paca!C86</f>
        <v>-63.901208429000008</v>
      </c>
      <c r="BI90" s="100">
        <f>Paca!D90-Paca!D86</f>
        <v>-607.28134334499919</v>
      </c>
      <c r="BJ90" s="120">
        <f>Paca!E90-Paca!E86</f>
        <v>169.52962431499986</v>
      </c>
      <c r="BK90" s="120">
        <f>Paca!F90-Paca!F86</f>
        <v>-175.70790467199959</v>
      </c>
      <c r="BL90" s="120">
        <f>Paca!G90-Paca!G86</f>
        <v>-111.79993438400004</v>
      </c>
      <c r="BM90" s="120">
        <f>Paca!H90-Paca!H86</f>
        <v>1.7265401699999074</v>
      </c>
      <c r="BN90" s="120">
        <f>Paca!I90-Paca!I86</f>
        <v>-491.02966877400013</v>
      </c>
      <c r="BO90" s="100">
        <f>Paca!J90-Paca!J86</f>
        <v>-383.49109293500078</v>
      </c>
      <c r="BP90" s="100">
        <f>Paca!K90-Paca!K86</f>
        <v>1717.222397765996</v>
      </c>
      <c r="BQ90" s="120">
        <f>Paca!L90-Paca!L86</f>
        <v>540.08415413900002</v>
      </c>
      <c r="BR90" s="120">
        <f>Paca!M90-Paca!M86</f>
        <v>477.85142136099967</v>
      </c>
      <c r="BS90" s="120">
        <f>Paca!N90-Paca!N86</f>
        <v>120.81608256599998</v>
      </c>
      <c r="BT90" s="120">
        <f>Paca!O90-Paca!O86</f>
        <v>-54.428343521000045</v>
      </c>
      <c r="BU90" s="120">
        <f>Paca!P90-Paca!P86</f>
        <v>39.526323513999955</v>
      </c>
      <c r="BV90" s="120">
        <f>Paca!Q90-Paca!Q86</f>
        <v>13.699333123999992</v>
      </c>
      <c r="BW90" s="120">
        <f>Paca!R90-Paca!R86</f>
        <v>514.7929957159995</v>
      </c>
      <c r="BX90" s="120">
        <f>Paca!S90-Paca!S86</f>
        <v>64.880430866999973</v>
      </c>
      <c r="BY90" s="100">
        <f>Paca!T90-Paca!T86</f>
        <v>152.73370316099999</v>
      </c>
    </row>
    <row r="91" spans="1:77" x14ac:dyDescent="0.25">
      <c r="A91" s="37" t="str">
        <f>Paca!A91</f>
        <v>T1 2020</v>
      </c>
      <c r="B91" s="144">
        <f>(Paca!B91/Paca!B90-1)*100</f>
        <v>-38.79215586854081</v>
      </c>
      <c r="C91" s="179">
        <f>(Paca!C91/Paca!C90-1)*100</f>
        <v>-33.605314478299967</v>
      </c>
      <c r="D91" s="179">
        <f>(Paca!D91/Paca!D90-1)*100</f>
        <v>-31.772322820958355</v>
      </c>
      <c r="E91" s="180">
        <f>(Paca!E91/Paca!E90-1)*100</f>
        <v>-32.59028588106834</v>
      </c>
      <c r="F91" s="181">
        <f>(Paca!F91/Paca!F90-1)*100</f>
        <v>-29.422166662859784</v>
      </c>
      <c r="G91" s="181">
        <f>(Paca!G91/Paca!G90-1)*100</f>
        <v>-25.673907754211356</v>
      </c>
      <c r="H91" s="181">
        <f>(Paca!H91/Paca!H90-1)*100</f>
        <v>-16.486621302987615</v>
      </c>
      <c r="I91" s="182">
        <f>(Paca!I91/Paca!I90-1)*100</f>
        <v>-37.326878244447457</v>
      </c>
      <c r="J91" s="179">
        <f>(Paca!J91/Paca!J90-1)*100</f>
        <v>-60.646370694350615</v>
      </c>
      <c r="K91" s="179">
        <f>(Paca!K91/Paca!K90-1)*100</f>
        <v>-31.537496682059718</v>
      </c>
      <c r="L91" s="180">
        <f>(Paca!L91/Paca!L90-1)*100</f>
        <v>-30.61773336949868</v>
      </c>
      <c r="M91" s="181">
        <f>(Paca!M91/Paca!M90-1)*100</f>
        <v>-32.879846262206733</v>
      </c>
      <c r="N91" s="181">
        <f>(Paca!N91/Paca!N90-1)*100</f>
        <v>-75.765755724618103</v>
      </c>
      <c r="O91" s="181">
        <f>(Paca!O91/Paca!O90-1)*100</f>
        <v>-34.145540561472487</v>
      </c>
      <c r="P91" s="181">
        <f>(Paca!P91/Paca!P90-1)*100</f>
        <v>-24.321930685921533</v>
      </c>
      <c r="Q91" s="181">
        <f>(Paca!Q91/Paca!Q90-1)*100</f>
        <v>-22.660442374035728</v>
      </c>
      <c r="R91" s="181">
        <f>(Paca!R91/Paca!R90-1)*100</f>
        <v>-23.261327995033419</v>
      </c>
      <c r="S91" s="152">
        <f>(Paca!S91/Paca!S90-1)*100</f>
        <v>-38.105136647996794</v>
      </c>
      <c r="T91" s="183">
        <f>(Paca!T91/Paca!T90-1)*100</f>
        <v>-11.27246226184524</v>
      </c>
      <c r="U91" s="52">
        <f>Paca!B91-Paca!B90</f>
        <v>-19746.332028786004</v>
      </c>
      <c r="V91" s="52">
        <f>Paca!C91-Paca!C90</f>
        <v>-89.04291593100001</v>
      </c>
      <c r="W91" s="52">
        <f>Paca!D91-Paca!D90</f>
        <v>-3458.3049429700022</v>
      </c>
      <c r="X91" s="121">
        <f>Paca!E91-Paca!E90</f>
        <v>-622.91159836199995</v>
      </c>
      <c r="Y91" s="121">
        <f>Paca!F91-Paca!F90</f>
        <v>-644.57834949100038</v>
      </c>
      <c r="Z91" s="121">
        <f>Paca!G91-Paca!G90</f>
        <v>-213.41303871000002</v>
      </c>
      <c r="AA91" s="121">
        <f>Paca!H91-Paca!H90</f>
        <v>-193.04360440400001</v>
      </c>
      <c r="AB91" s="121">
        <f>Paca!I91-Paca!I90</f>
        <v>-1784.3583520030002</v>
      </c>
      <c r="AC91" s="52">
        <f>Paca!J91-Paca!J90</f>
        <v>-8597.9550397130006</v>
      </c>
      <c r="AD91" s="52">
        <f>Paca!K91-Paca!K90</f>
        <v>-7342.3556894319972</v>
      </c>
      <c r="AE91" s="121">
        <f>Paca!L91-Paca!L90</f>
        <v>-1824.013904595</v>
      </c>
      <c r="AF91" s="121">
        <f>Paca!M91-Paca!M90</f>
        <v>-2678.5540616260005</v>
      </c>
      <c r="AG91" s="121">
        <f>Paca!N91-Paca!N90</f>
        <v>-834.76370525599987</v>
      </c>
      <c r="AH91" s="121">
        <f>Paca!O91-Paca!O90</f>
        <v>-170.78291246999999</v>
      </c>
      <c r="AI91" s="121">
        <f>Paca!P91-Paca!P90</f>
        <v>-143.62995330899997</v>
      </c>
      <c r="AJ91" s="121">
        <f>Paca!Q91-Paca!Q90</f>
        <v>-54.158866671999988</v>
      </c>
      <c r="AK91" s="121">
        <f>Paca!R91-Paca!R90</f>
        <v>-1463.8423803599999</v>
      </c>
      <c r="AL91" s="121">
        <f>Paca!S91-Paca!S90</f>
        <v>-172.60990514399998</v>
      </c>
      <c r="AM91" s="52">
        <f>Paca!T91-Paca!T90</f>
        <v>-258.67344073999993</v>
      </c>
      <c r="AN91" s="189">
        <f>(Paca!B91/Paca!B87-1)*100</f>
        <v>-40.086880137945272</v>
      </c>
      <c r="AO91" s="189">
        <f>(Paca!C91/Paca!C87-1)*100</f>
        <v>-52.95273521938477</v>
      </c>
      <c r="AP91" s="189">
        <f>(Paca!D91/Paca!D87-1)*100</f>
        <v>-36.193464219138392</v>
      </c>
      <c r="AQ91" s="190">
        <f>(Paca!E91/Paca!E87-1)*100</f>
        <v>-24.074406266396299</v>
      </c>
      <c r="AR91" s="190">
        <f>(Paca!F91/Paca!F87-1)*100</f>
        <v>-36.292745286058839</v>
      </c>
      <c r="AS91" s="190">
        <f>(Paca!G91/Paca!G87-1)*100</f>
        <v>-33.713500413319707</v>
      </c>
      <c r="AT91" s="190">
        <f>(Paca!H91/Paca!H87-1)*100</f>
        <v>-22.117539635687233</v>
      </c>
      <c r="AU91" s="190">
        <f>(Paca!I91/Paca!I87-1)*100</f>
        <v>-43.760196608891007</v>
      </c>
      <c r="AV91" s="189">
        <f>(Paca!J91/Paca!J87-1)*100</f>
        <v>-64.047289916283461</v>
      </c>
      <c r="AW91" s="189">
        <f>(Paca!K91/Paca!K87-1)*100</f>
        <v>-28.586798586427342</v>
      </c>
      <c r="AX91" s="190">
        <f>(Paca!L91/Paca!L87-1)*100</f>
        <v>-26.974008683760253</v>
      </c>
      <c r="AY91" s="190">
        <f>(Paca!M91/Paca!M87-1)*100</f>
        <v>-29.640345031393657</v>
      </c>
      <c r="AZ91" s="190">
        <f>(Paca!N91/Paca!N87-1)*100</f>
        <v>-74.51674923276596</v>
      </c>
      <c r="BA91" s="190">
        <f>(Paca!O91/Paca!O87-1)*100</f>
        <v>-38.831390740374118</v>
      </c>
      <c r="BB91" s="190">
        <f>(Paca!P91/Paca!P87-1)*100</f>
        <v>-27.713790749570734</v>
      </c>
      <c r="BC91" s="190">
        <f>(Paca!Q91/Paca!Q87-1)*100</f>
        <v>-0.8933413473496854</v>
      </c>
      <c r="BD91" s="190">
        <f>(Paca!R91/Paca!R87-1)*100</f>
        <v>-20.107615526741373</v>
      </c>
      <c r="BE91" s="190">
        <f>(Paca!S91/Paca!S87-1)*100</f>
        <v>-38.003952630780077</v>
      </c>
      <c r="BF91" s="189">
        <f>(Paca!T91/Paca!T87-1)*100</f>
        <v>-5.4078328861922209</v>
      </c>
      <c r="BG91" s="53">
        <f>Paca!B91-Paca!B87</f>
        <v>-20846.345168271007</v>
      </c>
      <c r="BH91" s="53">
        <f>Paca!C91-Paca!C87</f>
        <v>-198.00618049099998</v>
      </c>
      <c r="BI91" s="53">
        <f>Paca!D91-Paca!D87</f>
        <v>-4212.499784151003</v>
      </c>
      <c r="BJ91" s="122">
        <f>Paca!E91-Paca!E87</f>
        <v>-408.53391975199997</v>
      </c>
      <c r="BK91" s="122">
        <f>Paca!F91-Paca!F87</f>
        <v>-880.84666548399969</v>
      </c>
      <c r="BL91" s="122">
        <f>Paca!G91-Paca!G87</f>
        <v>-314.23100497000007</v>
      </c>
      <c r="BM91" s="122">
        <f>Paca!H91-Paca!H87</f>
        <v>-277.70069157600005</v>
      </c>
      <c r="BN91" s="122">
        <f>Paca!I91-Paca!I87</f>
        <v>-2331.1875023690004</v>
      </c>
      <c r="BO91" s="53">
        <f>Paca!J91-Paca!J87</f>
        <v>-9939.0361263939994</v>
      </c>
      <c r="BP91" s="53">
        <f>Paca!K91-Paca!K87</f>
        <v>-6380.4013119350002</v>
      </c>
      <c r="BQ91" s="122">
        <f>Paca!L91-Paca!L87</f>
        <v>-1526.7629885430006</v>
      </c>
      <c r="BR91" s="122">
        <f>Paca!M91-Paca!M87</f>
        <v>-2303.4730434940002</v>
      </c>
      <c r="BS91" s="122">
        <f>Paca!N91-Paca!N87</f>
        <v>-780.76287135699999</v>
      </c>
      <c r="BT91" s="122">
        <f>Paca!O91-Paca!O87</f>
        <v>-209.09803470899999</v>
      </c>
      <c r="BU91" s="122">
        <f>Paca!P91-Paca!P87</f>
        <v>-171.33950176399998</v>
      </c>
      <c r="BV91" s="122">
        <f>Paca!Q91-Paca!Q87</f>
        <v>-1.6661629330000096</v>
      </c>
      <c r="BW91" s="122">
        <f>Paca!R91-Paca!R87</f>
        <v>-1215.4281199939996</v>
      </c>
      <c r="BX91" s="122">
        <f>Paca!S91-Paca!S87</f>
        <v>-171.87058914099998</v>
      </c>
      <c r="BY91" s="53">
        <f>Paca!T91-Paca!T87</f>
        <v>-116.40176530000008</v>
      </c>
    </row>
    <row r="92" spans="1:77" x14ac:dyDescent="0.25">
      <c r="A92" s="37" t="str">
        <f>Paca!A92</f>
        <v>T2 2020</v>
      </c>
      <c r="B92" s="144">
        <f>(Paca!B92/Paca!B91-1)*100</f>
        <v>32.267843586837721</v>
      </c>
      <c r="C92" s="179">
        <f>(Paca!C92/Paca!C91-1)*100</f>
        <v>82.090107304746127</v>
      </c>
      <c r="D92" s="179">
        <f>(Paca!D92/Paca!D91-1)*100</f>
        <v>18.871107380129292</v>
      </c>
      <c r="E92" s="180">
        <f>(Paca!E92/Paca!E91-1)*100</f>
        <v>5.0986686996521202</v>
      </c>
      <c r="F92" s="181">
        <f>(Paca!F92/Paca!F91-1)*100</f>
        <v>23.664012195479643</v>
      </c>
      <c r="G92" s="181">
        <f>(Paca!G92/Paca!G91-1)*100</f>
        <v>22.710111287154611</v>
      </c>
      <c r="H92" s="181">
        <f>(Paca!H92/Paca!H91-1)*100</f>
        <v>-10.844065051192153</v>
      </c>
      <c r="I92" s="182">
        <f>(Paca!I92/Paca!I91-1)*100</f>
        <v>31.227449753263457</v>
      </c>
      <c r="J92" s="179">
        <f>(Paca!J92/Paca!J91-1)*100</f>
        <v>103.09930230447249</v>
      </c>
      <c r="K92" s="179">
        <f>(Paca!K92/Paca!K91-1)*100</f>
        <v>15.554835476895557</v>
      </c>
      <c r="L92" s="180">
        <f>(Paca!L92/Paca!L91-1)*100</f>
        <v>1.3312403012749163</v>
      </c>
      <c r="M92" s="181">
        <f>(Paca!M92/Paca!M91-1)*100</f>
        <v>35.019273482046522</v>
      </c>
      <c r="N92" s="181">
        <f>(Paca!N92/Paca!N91-1)*100</f>
        <v>-71.490937719342696</v>
      </c>
      <c r="O92" s="181">
        <f>(Paca!O92/Paca!O91-1)*100</f>
        <v>15.634107652616859</v>
      </c>
      <c r="P92" s="181">
        <f>(Paca!P92/Paca!P91-1)*100</f>
        <v>-18.262854107031558</v>
      </c>
      <c r="Q92" s="181">
        <f>(Paca!Q92/Paca!Q91-1)*100</f>
        <v>4.4352271519565889</v>
      </c>
      <c r="R92" s="181">
        <f>(Paca!R92/Paca!R91-1)*100</f>
        <v>15.026293136288205</v>
      </c>
      <c r="S92" s="152">
        <f>(Paca!S92/Paca!S91-1)*100</f>
        <v>-1.2167295301916181</v>
      </c>
      <c r="T92" s="183">
        <f>(Paca!T92/Paca!T91-1)*100</f>
        <v>13.568330751075951</v>
      </c>
      <c r="U92" s="52">
        <f>Paca!B92-Paca!B91</f>
        <v>10053.552386386997</v>
      </c>
      <c r="V92" s="52">
        <f>Paca!C92-Paca!C91</f>
        <v>144.41607962600003</v>
      </c>
      <c r="W92" s="52">
        <f>Paca!D92-Paca!D91</f>
        <v>1401.4328415740001</v>
      </c>
      <c r="X92" s="121">
        <f>Paca!E92-Paca!E91</f>
        <v>65.692762622999908</v>
      </c>
      <c r="Y92" s="121">
        <f>Paca!F92-Paca!F91</f>
        <v>365.89608710400012</v>
      </c>
      <c r="Z92" s="121">
        <f>Paca!G92-Paca!G91</f>
        <v>140.31029430800004</v>
      </c>
      <c r="AA92" s="121">
        <f>Paca!H92-Paca!H91</f>
        <v>-106.04053836899993</v>
      </c>
      <c r="AB92" s="121">
        <f>Paca!I92-Paca!I91</f>
        <v>935.57423590799999</v>
      </c>
      <c r="AC92" s="52">
        <f>Paca!J92-Paca!J91</f>
        <v>5752.1588430729998</v>
      </c>
      <c r="AD92" s="52">
        <f>Paca!K92-Paca!K91</f>
        <v>2479.2846897159961</v>
      </c>
      <c r="AE92" s="121">
        <f>Paca!L92-Paca!L91</f>
        <v>55.024999625000419</v>
      </c>
      <c r="AF92" s="121">
        <f>Paca!M92-Paca!M91</f>
        <v>1914.8321577890001</v>
      </c>
      <c r="AG92" s="121">
        <f>Paca!N92-Paca!N91</f>
        <v>-190.884679619</v>
      </c>
      <c r="AH92" s="121">
        <f>Paca!O92-Paca!O91</f>
        <v>51.495432543999982</v>
      </c>
      <c r="AI92" s="121">
        <f>Paca!P92-Paca!P91</f>
        <v>-81.617947011000012</v>
      </c>
      <c r="AJ92" s="121">
        <f>Paca!Q92-Paca!Q91</f>
        <v>8.198204263000008</v>
      </c>
      <c r="AK92" s="121">
        <f>Paca!R92-Paca!R91</f>
        <v>725.64790800500032</v>
      </c>
      <c r="AL92" s="121">
        <f>Paca!S92-Paca!S91</f>
        <v>-3.4113858800000116</v>
      </c>
      <c r="AM92" s="52">
        <f>Paca!T92-Paca!T91</f>
        <v>276.25993239800027</v>
      </c>
      <c r="AN92" s="189">
        <f>(Paca!B92/Paca!B88-1)*100</f>
        <v>-20.095846024847063</v>
      </c>
      <c r="AO92" s="189">
        <f>(Paca!C92/Paca!C88-1)*100</f>
        <v>0.51757513095223029</v>
      </c>
      <c r="AP92" s="189">
        <f>(Paca!D92/Paca!D88-1)*100</f>
        <v>-21.578164962890376</v>
      </c>
      <c r="AQ92" s="190">
        <f>(Paca!E92/Paca!E88-1)*100</f>
        <v>-20.263078564431613</v>
      </c>
      <c r="AR92" s="190">
        <f>(Paca!F92/Paca!F88-1)*100</f>
        <v>-17.26122051373029</v>
      </c>
      <c r="AS92" s="190">
        <f>(Paca!G92/Paca!G88-1)*100</f>
        <v>-16.588679571753971</v>
      </c>
      <c r="AT92" s="190">
        <f>(Paca!H92/Paca!H88-1)*100</f>
        <v>-28.380230694264341</v>
      </c>
      <c r="AU92" s="190">
        <f>(Paca!I92/Paca!I88-1)*100</f>
        <v>-23.23101888032889</v>
      </c>
      <c r="AV92" s="189">
        <f>(Paca!J92/Paca!J88-1)*100</f>
        <v>-26.480770150495815</v>
      </c>
      <c r="AW92" s="189">
        <f>(Paca!K92/Paca!K88-1)*100</f>
        <v>-17.66856334422371</v>
      </c>
      <c r="AX92" s="190">
        <f>(Paca!L92/Paca!L88-1)*100</f>
        <v>-26.648794674828203</v>
      </c>
      <c r="AY92" s="190">
        <f>(Paca!M92/Paca!M88-1)*100</f>
        <v>-5.3182113631875421</v>
      </c>
      <c r="AZ92" s="190">
        <f>(Paca!N92/Paca!N88-1)*100</f>
        <v>-93.148457608753503</v>
      </c>
      <c r="BA92" s="190">
        <f>(Paca!O92/Paca!O88-1)*100</f>
        <v>-28.613817091827588</v>
      </c>
      <c r="BB92" s="190">
        <f>(Paca!P92/Paca!P88-1)*100</f>
        <v>-43.7234332082405</v>
      </c>
      <c r="BC92" s="190">
        <f>(Paca!Q92/Paca!Q88-1)*100</f>
        <v>-1.1579362175670016</v>
      </c>
      <c r="BD92" s="190">
        <f>(Paca!R92/Paca!R88-1)*100</f>
        <v>-5.6918841042629449</v>
      </c>
      <c r="BE92" s="190">
        <f>(Paca!S92/Paca!S88-1)*100</f>
        <v>-42.819142175204647</v>
      </c>
      <c r="BF92" s="189">
        <f>(Paca!T92/Paca!T88-1)*100</f>
        <v>4.3829182756756735</v>
      </c>
      <c r="BG92" s="53">
        <f>Paca!B92-Paca!B88</f>
        <v>-10364.319971170007</v>
      </c>
      <c r="BH92" s="53">
        <f>Paca!C92-Paca!C88</f>
        <v>1.6494626170000402</v>
      </c>
      <c r="BI92" s="53">
        <f>Paca!D92-Paca!D88</f>
        <v>-2429.0067510120025</v>
      </c>
      <c r="BJ92" s="122">
        <f>Paca!E92-Paca!E88</f>
        <v>-344.115243814</v>
      </c>
      <c r="BK92" s="122">
        <f>Paca!F92-Paca!F88</f>
        <v>-398.91016955299983</v>
      </c>
      <c r="BL92" s="122">
        <f>Paca!G92-Paca!G88</f>
        <v>-150.77781493099997</v>
      </c>
      <c r="BM92" s="122">
        <f>Paca!H92-Paca!H88</f>
        <v>-345.47217333899994</v>
      </c>
      <c r="BN92" s="122">
        <f>Paca!I92-Paca!I88</f>
        <v>-1189.7313493749998</v>
      </c>
      <c r="BO92" s="53">
        <f>Paca!J92-Paca!J88</f>
        <v>-4081.4383257400004</v>
      </c>
      <c r="BP92" s="53">
        <f>Paca!K92-Paca!K88</f>
        <v>-3952.6161811270031</v>
      </c>
      <c r="BQ92" s="122">
        <f>Paca!L92-Paca!L88</f>
        <v>-1521.6587440899993</v>
      </c>
      <c r="BR92" s="122">
        <f>Paca!M92-Paca!M88</f>
        <v>-414.68515377200038</v>
      </c>
      <c r="BS92" s="122">
        <f>Paca!N92-Paca!N88</f>
        <v>-1034.880804481</v>
      </c>
      <c r="BT92" s="122">
        <f>Paca!O92-Paca!O88</f>
        <v>-152.66630762600005</v>
      </c>
      <c r="BU92" s="122">
        <f>Paca!P92-Paca!P88</f>
        <v>-283.80702842699998</v>
      </c>
      <c r="BV92" s="122">
        <f>Paca!Q92-Paca!Q88</f>
        <v>-2.261479817999998</v>
      </c>
      <c r="BW92" s="122">
        <f>Paca!R92-Paca!R88</f>
        <v>-335.25726291499996</v>
      </c>
      <c r="BX92" s="122">
        <f>Paca!S92-Paca!S88</f>
        <v>-207.39939999799998</v>
      </c>
      <c r="BY92" s="53">
        <f>Paca!T92-Paca!T88</f>
        <v>97.091824092000024</v>
      </c>
    </row>
    <row r="93" spans="1:77" x14ac:dyDescent="0.25">
      <c r="A93" s="37" t="str">
        <f>Paca!A93</f>
        <v>T3 2020</v>
      </c>
      <c r="B93" s="144">
        <f>(Paca!B93/Paca!B92-1)*100</f>
        <v>15.53482279646099</v>
      </c>
      <c r="C93" s="179">
        <f>(Paca!C93/Paca!C92-1)*100</f>
        <v>3.6002974570808144</v>
      </c>
      <c r="D93" s="179">
        <f>(Paca!D93/Paca!D92-1)*100</f>
        <v>22.839341339805653</v>
      </c>
      <c r="E93" s="180">
        <f>(Paca!E93/Paca!E92-1)*100</f>
        <v>23.288966759563934</v>
      </c>
      <c r="F93" s="181">
        <f>(Paca!F93/Paca!F92-1)*100</f>
        <v>35.328558145284219</v>
      </c>
      <c r="G93" s="181">
        <f>(Paca!G93/Paca!G92-1)*100</f>
        <v>5.6274760975688398</v>
      </c>
      <c r="H93" s="181">
        <f>(Paca!H93/Paca!H92-1)*100</f>
        <v>23.264918323256722</v>
      </c>
      <c r="I93" s="182">
        <f>(Paca!I93/Paca!I92-1)*100</f>
        <v>19.835051997074203</v>
      </c>
      <c r="J93" s="179">
        <f>(Paca!J93/Paca!J92-1)*100</f>
        <v>14.134695760040451</v>
      </c>
      <c r="K93" s="179">
        <f>(Paca!K93/Paca!K92-1)*100</f>
        <v>12.729186342744715</v>
      </c>
      <c r="L93" s="180">
        <f>(Paca!L93/Paca!L92-1)*100</f>
        <v>28.732625099861696</v>
      </c>
      <c r="M93" s="181">
        <f>(Paca!M93/Paca!M92-1)*100</f>
        <v>7.1774972788366753</v>
      </c>
      <c r="N93" s="181">
        <f>(Paca!N93/Paca!N92-1)*100</f>
        <v>419.38827864776266</v>
      </c>
      <c r="O93" s="181">
        <f>(Paca!O93/Paca!O92-1)*100</f>
        <v>19.888672647021298</v>
      </c>
      <c r="P93" s="181">
        <f>(Paca!P93/Paca!P92-1)*100</f>
        <v>11.445967323510819</v>
      </c>
      <c r="Q93" s="181">
        <f>(Paca!Q93/Paca!Q92-1)*100</f>
        <v>-27.766716216826236</v>
      </c>
      <c r="R93" s="181">
        <f>(Paca!R93/Paca!R92-1)*100</f>
        <v>2.8847669379585605</v>
      </c>
      <c r="S93" s="152">
        <f>(Paca!S93/Paca!S92-1)*100</f>
        <v>24.450737193380824</v>
      </c>
      <c r="T93" s="183">
        <f>(Paca!T93/Paca!T92-1)*100</f>
        <v>18.510558677609936</v>
      </c>
      <c r="U93" s="52">
        <f>Paca!B93-Paca!B92</f>
        <v>6401.9190593030071</v>
      </c>
      <c r="V93" s="52">
        <f>Paca!C93-Paca!C92</f>
        <v>11.533190445000002</v>
      </c>
      <c r="W93" s="52">
        <f>Paca!D93-Paca!D92</f>
        <v>2016.2054694290018</v>
      </c>
      <c r="X93" s="121">
        <f>Paca!E93-Paca!E92</f>
        <v>315.36113382200006</v>
      </c>
      <c r="Y93" s="121">
        <f>Paca!F93-Paca!F92</f>
        <v>675.5206515789996</v>
      </c>
      <c r="Z93" s="121">
        <f>Paca!G93-Paca!G92</f>
        <v>42.664266372000043</v>
      </c>
      <c r="AA93" s="121">
        <f>Paca!H93-Paca!H92</f>
        <v>202.82972446300005</v>
      </c>
      <c r="AB93" s="121">
        <f>Paca!I93-Paca!I92</f>
        <v>779.82969319299991</v>
      </c>
      <c r="AC93" s="52">
        <f>Paca!J93-Paca!J92</f>
        <v>1601.6589340530008</v>
      </c>
      <c r="AD93" s="52">
        <f>Paca!K93-Paca!K92</f>
        <v>2344.4973398850016</v>
      </c>
      <c r="AE93" s="121">
        <f>Paca!L93-Paca!L92</f>
        <v>1203.4339419009993</v>
      </c>
      <c r="AF93" s="121">
        <f>Paca!M93-Paca!M92</f>
        <v>529.89812630500001</v>
      </c>
      <c r="AG93" s="121">
        <f>Paca!N93-Paca!N92</f>
        <v>319.24146922799997</v>
      </c>
      <c r="AH93" s="121">
        <f>Paca!O93-Paca!O92</f>
        <v>75.750824685999987</v>
      </c>
      <c r="AI93" s="121">
        <f>Paca!P93-Paca!P92</f>
        <v>41.810849099999984</v>
      </c>
      <c r="AJ93" s="121">
        <f>Paca!Q93-Paca!Q92</f>
        <v>-53.601186707000011</v>
      </c>
      <c r="AK93" s="121">
        <f>Paca!R93-Paca!R92</f>
        <v>160.24406263299988</v>
      </c>
      <c r="AL93" s="121">
        <f>Paca!S93-Paca!S92</f>
        <v>67.719252739000012</v>
      </c>
      <c r="AM93" s="52">
        <f>Paca!T93-Paca!T92</f>
        <v>428.02412549099972</v>
      </c>
      <c r="AN93" s="189">
        <f>(Paca!B93/Paca!B89-1)*100</f>
        <v>-8.037655509476604</v>
      </c>
      <c r="AO93" s="189">
        <f>(Paca!C93/Paca!C89-1)*100</f>
        <v>-12.519384767071385</v>
      </c>
      <c r="AP93" s="189">
        <f>(Paca!D93/Paca!D89-1)*100</f>
        <v>-4.5674830234312953</v>
      </c>
      <c r="AQ93" s="190">
        <f>(Paca!E93/Paca!E89-1)*100</f>
        <v>-5.06817105777988</v>
      </c>
      <c r="AR93" s="190">
        <f>(Paca!F93/Paca!F89-1)*100</f>
        <v>13.274266629316989</v>
      </c>
      <c r="AS93" s="190">
        <f>(Paca!G93/Paca!G89-1)*100</f>
        <v>-12.579834335202111</v>
      </c>
      <c r="AT93" s="190">
        <f>(Paca!H93/Paca!H89-1)*100</f>
        <v>-15.061108377254085</v>
      </c>
      <c r="AU93" s="190">
        <f>(Paca!I93/Paca!I89-1)*100</f>
        <v>-8.3156433111160943</v>
      </c>
      <c r="AV93" s="189">
        <f>(Paca!J93/Paca!J89-1)*100</f>
        <v>-16.208157851732729</v>
      </c>
      <c r="AW93" s="189">
        <f>(Paca!K93/Paca!K89-1)*100</f>
        <v>-7.1723024048348076</v>
      </c>
      <c r="AX93" s="190">
        <f>(Paca!L93/Paca!L89-1)*100</f>
        <v>-5.6586945753765665</v>
      </c>
      <c r="AY93" s="190">
        <f>(Paca!M93/Paca!M89-1)*100</f>
        <v>2.0681584423390298</v>
      </c>
      <c r="AZ93" s="190">
        <f>(Paca!N93/Paca!N89-1)*100</f>
        <v>-65.018730525903862</v>
      </c>
      <c r="BA93" s="190">
        <f>(Paca!O93/Paca!O89-1)*100</f>
        <v>-9.287045904413727</v>
      </c>
      <c r="BB93" s="190">
        <f>(Paca!P93/Paca!P89-1)*100</f>
        <v>-28.493878230989779</v>
      </c>
      <c r="BC93" s="190">
        <f>(Paca!Q93/Paca!Q89-1)*100</f>
        <v>-21.683627806323681</v>
      </c>
      <c r="BD93" s="190">
        <f>(Paca!R93/Paca!R89-1)*100</f>
        <v>-5.5767681944024812</v>
      </c>
      <c r="BE93" s="190">
        <f>(Paca!S93/Paca!S89-1)*100</f>
        <v>-26.012950740333373</v>
      </c>
      <c r="BF93" s="189">
        <f>(Paca!T93/Paca!T89-1)*100</f>
        <v>22.92405150076835</v>
      </c>
      <c r="BG93" s="53">
        <f>Paca!B93-Paca!B89</f>
        <v>-4161.3680821019952</v>
      </c>
      <c r="BH93" s="53">
        <f>Paca!C93-Paca!C89</f>
        <v>-47.494491314999948</v>
      </c>
      <c r="BI93" s="53">
        <f>Paca!D93-Paca!D89</f>
        <v>-519.00226840299729</v>
      </c>
      <c r="BJ93" s="122">
        <f>Paca!E93-Paca!E89</f>
        <v>-89.129521867999983</v>
      </c>
      <c r="BK93" s="122">
        <f>Paca!F93-Paca!F89</f>
        <v>303.23648214700006</v>
      </c>
      <c r="BL93" s="122">
        <f>Paca!G93-Paca!G89</f>
        <v>-115.23670254000001</v>
      </c>
      <c r="BM93" s="122">
        <f>Paca!H93-Paca!H89</f>
        <v>-190.55480523699998</v>
      </c>
      <c r="BN93" s="122">
        <f>Paca!I93-Paca!I89</f>
        <v>-427.31772090499999</v>
      </c>
      <c r="BO93" s="53">
        <f>Paca!J93-Paca!J89</f>
        <v>-2501.6882011289999</v>
      </c>
      <c r="BP93" s="53">
        <f>Paca!K93-Paca!K89</f>
        <v>-1604.2294550159968</v>
      </c>
      <c r="BQ93" s="122">
        <f>Paca!L93-Paca!L89</f>
        <v>-323.40739618400039</v>
      </c>
      <c r="BR93" s="122">
        <f>Paca!M93-Paca!M89</f>
        <v>160.33062551300009</v>
      </c>
      <c r="BS93" s="122">
        <f>Paca!N93-Paca!N89</f>
        <v>-734.84894782700007</v>
      </c>
      <c r="BT93" s="122">
        <f>Paca!O93-Paca!O89</f>
        <v>-46.748534364000022</v>
      </c>
      <c r="BU93" s="122">
        <f>Paca!P93-Paca!P89</f>
        <v>-162.22178791300001</v>
      </c>
      <c r="BV93" s="122">
        <f>Paca!Q93-Paca!Q89</f>
        <v>-38.607050557999997</v>
      </c>
      <c r="BW93" s="122">
        <f>Paca!R93-Paca!R89</f>
        <v>-337.54060549399946</v>
      </c>
      <c r="BX93" s="122">
        <f>Paca!S93-Paca!S89</f>
        <v>-121.18575818900001</v>
      </c>
      <c r="BY93" s="53">
        <f>Paca!T93-Paca!T89</f>
        <v>511.04633376099991</v>
      </c>
    </row>
    <row r="94" spans="1:77" s="106" customFormat="1" x14ac:dyDescent="0.25">
      <c r="A94" s="98" t="str">
        <f>Paca!A94</f>
        <v>T4 2020</v>
      </c>
      <c r="B94" s="143">
        <f>(Paca!B94/Paca!B93-1)*100</f>
        <v>4.8406139430410056</v>
      </c>
      <c r="C94" s="184">
        <f>(Paca!C94/Paca!C93-1)*100</f>
        <v>-29.731460545101427</v>
      </c>
      <c r="D94" s="184">
        <f>(Paca!D94/Paca!D93-1)*100</f>
        <v>6.5395839285636415</v>
      </c>
      <c r="E94" s="185">
        <f>(Paca!E94/Paca!E93-1)*100</f>
        <v>-0.99278219924201494</v>
      </c>
      <c r="F94" s="186">
        <f>(Paca!F94/Paca!F93-1)*100</f>
        <v>16.943916402717395</v>
      </c>
      <c r="G94" s="186">
        <f>(Paca!G94/Paca!G93-1)*100</f>
        <v>0.95245191302917309</v>
      </c>
      <c r="H94" s="186">
        <f>(Paca!H94/Paca!H93-1)*100</f>
        <v>0.88772472206124498</v>
      </c>
      <c r="I94" s="187">
        <f>(Paca!I94/Paca!I93-1)*100</f>
        <v>5.7331609438082909</v>
      </c>
      <c r="J94" s="184">
        <f>(Paca!J94/Paca!J93-1)*100</f>
        <v>2.4688534899432124</v>
      </c>
      <c r="K94" s="184">
        <f>(Paca!K94/Paca!K93-1)*100</f>
        <v>6.5423856226289656</v>
      </c>
      <c r="L94" s="185">
        <f>(Paca!L94/Paca!L93-1)*100</f>
        <v>0.75254916385882886</v>
      </c>
      <c r="M94" s="186">
        <f>(Paca!M94/Paca!M93-1)*100</f>
        <v>11.592994769933096</v>
      </c>
      <c r="N94" s="186">
        <f>(Paca!N94/Paca!N93-1)*100</f>
        <v>33.884979201309953</v>
      </c>
      <c r="O94" s="186">
        <f>(Paca!O94/Paca!O93-1)*100</f>
        <v>2.4477421829595336</v>
      </c>
      <c r="P94" s="186">
        <f>(Paca!P94/Paca!P93-1)*100</f>
        <v>-1.9889535499386324</v>
      </c>
      <c r="Q94" s="186">
        <f>(Paca!Q94/Paca!Q93-1)*100</f>
        <v>-0.4097647604369925</v>
      </c>
      <c r="R94" s="186">
        <f>(Paca!R94/Paca!R93-1)*100</f>
        <v>5.4362750329139065</v>
      </c>
      <c r="S94" s="151">
        <f>(Paca!S94/Paca!S93-1)*100</f>
        <v>-13.541423822174291</v>
      </c>
      <c r="T94" s="188">
        <f>(Paca!T94/Paca!T93-1)*100</f>
        <v>0.60412909677356463</v>
      </c>
      <c r="U94" s="100">
        <f>Paca!B94-Paca!B93</f>
        <v>2304.714983539001</v>
      </c>
      <c r="V94" s="100">
        <f>Paca!C94-Paca!C93</f>
        <v>-98.670726618000032</v>
      </c>
      <c r="W94" s="100">
        <f>Paca!D94-Paca!D93</f>
        <v>709.15114800899937</v>
      </c>
      <c r="X94" s="120">
        <f>Paca!E94-Paca!E93</f>
        <v>-16.574336119000009</v>
      </c>
      <c r="Y94" s="120">
        <f>Paca!F94-Paca!F93</f>
        <v>438.44585855400055</v>
      </c>
      <c r="Z94" s="120">
        <f>Paca!G94-Paca!G93</f>
        <v>7.6272957099999985</v>
      </c>
      <c r="AA94" s="120">
        <f>Paca!H94-Paca!H93</f>
        <v>9.539989031999994</v>
      </c>
      <c r="AB94" s="120">
        <f>Paca!I94-Paca!I93</f>
        <v>270.11234083199997</v>
      </c>
      <c r="AC94" s="100">
        <f>Paca!J94-Paca!J93</f>
        <v>319.29828011599966</v>
      </c>
      <c r="AD94" s="100">
        <f>Paca!K94-Paca!K93</f>
        <v>1358.3810405220029</v>
      </c>
      <c r="AE94" s="120">
        <f>Paca!L94-Paca!L93</f>
        <v>40.57611408700086</v>
      </c>
      <c r="AF94" s="120">
        <f>Paca!M94-Paca!M93</f>
        <v>917.31521892699948</v>
      </c>
      <c r="AG94" s="120">
        <f>Paca!N94-Paca!N93</f>
        <v>133.96840301700007</v>
      </c>
      <c r="AH94" s="120">
        <f>Paca!O94-Paca!O93</f>
        <v>11.177003575000015</v>
      </c>
      <c r="AI94" s="120">
        <f>Paca!P94-Paca!P93</f>
        <v>-8.0970250799999803</v>
      </c>
      <c r="AJ94" s="120">
        <f>Paca!Q94-Paca!Q93</f>
        <v>-0.5713758079999991</v>
      </c>
      <c r="AK94" s="120">
        <f>Paca!R94-Paca!R93</f>
        <v>310.68745217699961</v>
      </c>
      <c r="AL94" s="120">
        <f>Paca!S94-Paca!S93</f>
        <v>-46.674750372999995</v>
      </c>
      <c r="AM94" s="100">
        <f>Paca!T94-Paca!T93</f>
        <v>16.555241510000087</v>
      </c>
      <c r="AN94" s="184">
        <f>(Paca!B94/Paca!B90-1)*100</f>
        <v>-1.9373073313729061</v>
      </c>
      <c r="AO94" s="184">
        <f>(Paca!C94/Paca!C90-1)*100</f>
        <v>-11.988058961997861</v>
      </c>
      <c r="AP94" s="184">
        <f>(Paca!D94/Paca!D90-1)*100</f>
        <v>6.1415364448047072</v>
      </c>
      <c r="AQ94" s="191">
        <f>(Paca!E94/Paca!E90-1)*100</f>
        <v>-13.520977972745618</v>
      </c>
      <c r="AR94" s="191">
        <f>(Paca!F94/Paca!F90-1)*100</f>
        <v>38.127052153475091</v>
      </c>
      <c r="AS94" s="191">
        <f>(Paca!G94/Paca!G90-1)*100</f>
        <v>-2.7442193513021462</v>
      </c>
      <c r="AT94" s="191">
        <f>(Paca!H94/Paca!H90-1)*100</f>
        <v>-7.4057255687123069</v>
      </c>
      <c r="AU94" s="191">
        <f>(Paca!I94/Paca!I90-1)*100</f>
        <v>4.2080096198451544</v>
      </c>
      <c r="AV94" s="184">
        <f>(Paca!J94/Paca!J90-1)*100</f>
        <v>-6.523426501354967</v>
      </c>
      <c r="AW94" s="184">
        <f>(Paca!K94/Paca!K90-1)*100</f>
        <v>-4.9833558097262642</v>
      </c>
      <c r="AX94" s="191">
        <f>(Paca!L94/Paca!L90-1)*100</f>
        <v>-8.8122477478186347</v>
      </c>
      <c r="AY94" s="191">
        <f>(Paca!M94/Paca!M90-1)*100</f>
        <v>8.3900093100825792</v>
      </c>
      <c r="AZ94" s="191">
        <f>(Paca!N94/Paca!N90-1)*100</f>
        <v>-51.956303612873867</v>
      </c>
      <c r="BA94" s="191">
        <f>(Paca!O94/Paca!O90-1)*100</f>
        <v>-6.4698381266713234</v>
      </c>
      <c r="BB94" s="191">
        <f>(Paca!P94/Paca!P90-1)*100</f>
        <v>-32.433892934146769</v>
      </c>
      <c r="BC94" s="191">
        <f>(Paca!Q94/Paca!Q90-1)*100</f>
        <v>-41.89643012396639</v>
      </c>
      <c r="BD94" s="191">
        <f>(Paca!R94/Paca!R90-1)*100</f>
        <v>-4.2469677062143996</v>
      </c>
      <c r="BE94" s="191">
        <f>(Paca!S94/Paca!S90-1)*100</f>
        <v>-34.212472940960211</v>
      </c>
      <c r="BF94" s="184">
        <f>(Paca!T94/Paca!T90-1)*100</f>
        <v>20.140247818033032</v>
      </c>
      <c r="BG94" s="100">
        <f>Paca!B94-Paca!B90</f>
        <v>-986.14559955699951</v>
      </c>
      <c r="BH94" s="100">
        <f>Paca!C94-Paca!C90</f>
        <v>-31.764372478000013</v>
      </c>
      <c r="BI94" s="100">
        <f>Paca!D94-Paca!D90</f>
        <v>668.48451604199909</v>
      </c>
      <c r="BJ94" s="120">
        <f>Paca!E94-Paca!E90</f>
        <v>-258.43203803599999</v>
      </c>
      <c r="BK94" s="120">
        <f>Paca!F94-Paca!F90</f>
        <v>835.28424774599989</v>
      </c>
      <c r="BL94" s="120">
        <f>Paca!G94-Paca!G90</f>
        <v>-22.811182319999944</v>
      </c>
      <c r="BM94" s="120">
        <f>Paca!H94-Paca!H90</f>
        <v>-86.714429277999898</v>
      </c>
      <c r="BN94" s="120">
        <f>Paca!I94-Paca!I90</f>
        <v>201.15791792999971</v>
      </c>
      <c r="BO94" s="100">
        <f>Paca!J94-Paca!J90</f>
        <v>-924.83898247099933</v>
      </c>
      <c r="BP94" s="100">
        <f>Paca!K94-Paca!K90</f>
        <v>-1160.1926193089967</v>
      </c>
      <c r="BQ94" s="120">
        <f>Paca!L94-Paca!L90</f>
        <v>-524.97884898199936</v>
      </c>
      <c r="BR94" s="120">
        <f>Paca!M94-Paca!M90</f>
        <v>683.49144139499913</v>
      </c>
      <c r="BS94" s="120">
        <f>Paca!N94-Paca!N90</f>
        <v>-572.43851262999988</v>
      </c>
      <c r="BT94" s="120">
        <f>Paca!O94-Paca!O90</f>
        <v>-32.359651665000001</v>
      </c>
      <c r="BU94" s="120">
        <f>Paca!P94-Paca!P90</f>
        <v>-191.53407629999998</v>
      </c>
      <c r="BV94" s="120">
        <f>Paca!Q94-Paca!Q90</f>
        <v>-100.13322492399999</v>
      </c>
      <c r="BW94" s="120">
        <f>Paca!R94-Paca!R90</f>
        <v>-267.26295754500006</v>
      </c>
      <c r="BX94" s="120">
        <f>Paca!S94-Paca!S90</f>
        <v>-154.97678865799998</v>
      </c>
      <c r="BY94" s="100">
        <f>Paca!T94-Paca!T90</f>
        <v>462.16585865900015</v>
      </c>
    </row>
    <row r="95" spans="1:77" x14ac:dyDescent="0.25">
      <c r="A95" s="37" t="str">
        <f>Paca!A95</f>
        <v>T1 2021</v>
      </c>
      <c r="B95" s="144">
        <f>(Paca!B95/Paca!B94-1)*100</f>
        <v>3.3852106081239564</v>
      </c>
      <c r="C95" s="179">
        <f>(Paca!C95/Paca!C94-1)*100</f>
        <v>59.061858033558678</v>
      </c>
      <c r="D95" s="179">
        <f>(Paca!D95/Paca!D94-1)*100</f>
        <v>5.7415185143117053</v>
      </c>
      <c r="E95" s="180">
        <f>(Paca!E95/Paca!E94-1)*100</f>
        <v>6.5821818975108304</v>
      </c>
      <c r="F95" s="181">
        <f>(Paca!F95/Paca!F94-1)*100</f>
        <v>5.7611002481925855</v>
      </c>
      <c r="G95" s="181">
        <f>(Paca!G95/Paca!G94-1)*100</f>
        <v>11.382441816764466</v>
      </c>
      <c r="H95" s="181">
        <f>(Paca!H95/Paca!H94-1)*100</f>
        <v>0.61051525536035545</v>
      </c>
      <c r="I95" s="182">
        <f>(Paca!I95/Paca!I94-1)*100</f>
        <v>5.6519686308970085</v>
      </c>
      <c r="J95" s="179">
        <f>(Paca!J95/Paca!J94-1)*100</f>
        <v>5.3434897584001328</v>
      </c>
      <c r="K95" s="179">
        <f>(Paca!K95/Paca!K94-1)*100</f>
        <v>0.75862190187894196</v>
      </c>
      <c r="L95" s="180">
        <f>(Paca!L95/Paca!L94-1)*100</f>
        <v>1.3540111375250241</v>
      </c>
      <c r="M95" s="181">
        <f>(Paca!M95/Paca!M94-1)*100</f>
        <v>-2.1881344073413023</v>
      </c>
      <c r="N95" s="181">
        <f>(Paca!N95/Paca!N94-1)*100</f>
        <v>6.1369482593227387</v>
      </c>
      <c r="O95" s="181">
        <f>(Paca!O95/Paca!O94-1)*100</f>
        <v>2.2698608375463669</v>
      </c>
      <c r="P95" s="181">
        <f>(Paca!P95/Paca!P94-1)*100</f>
        <v>2.563087669889752</v>
      </c>
      <c r="Q95" s="181">
        <f>(Paca!Q95/Paca!Q94-1)*100</f>
        <v>11.366595546106417</v>
      </c>
      <c r="R95" s="181">
        <f>(Paca!R95/Paca!R94-1)*100</f>
        <v>3.3905084302787492</v>
      </c>
      <c r="S95" s="152">
        <f>(Paca!S95/Paca!S94-1)*100</f>
        <v>4.7159450303700501</v>
      </c>
      <c r="T95" s="183">
        <f>(Paca!T95/Paca!T94-1)*100</f>
        <v>0.46334995609349505</v>
      </c>
      <c r="U95" s="52">
        <f>Paca!B95-Paca!B94</f>
        <v>1689.7872406889946</v>
      </c>
      <c r="V95" s="52">
        <f>Paca!C95-Paca!C94</f>
        <v>137.73366826899999</v>
      </c>
      <c r="W95" s="52">
        <f>Paca!D95-Paca!D94</f>
        <v>663.32514164399981</v>
      </c>
      <c r="X95" s="121">
        <f>Paca!E95-Paca!E94</f>
        <v>108.79749513799993</v>
      </c>
      <c r="Y95" s="121">
        <f>Paca!F95-Paca!F94</f>
        <v>174.33526194199976</v>
      </c>
      <c r="Z95" s="121">
        <f>Paca!G95-Paca!G94</f>
        <v>92.01949305200003</v>
      </c>
      <c r="AA95" s="121">
        <f>Paca!H95-Paca!H94</f>
        <v>6.6191833159998623</v>
      </c>
      <c r="AB95" s="121">
        <f>Paca!I95-Paca!I94</f>
        <v>281.55370819600012</v>
      </c>
      <c r="AC95" s="52">
        <f>Paca!J95-Paca!J94</f>
        <v>708.13835755499895</v>
      </c>
      <c r="AD95" s="52">
        <f>Paca!K95-Paca!K94</f>
        <v>167.81596181299756</v>
      </c>
      <c r="AE95" s="121">
        <f>Paca!L95-Paca!L94</f>
        <v>73.555280373999267</v>
      </c>
      <c r="AF95" s="121">
        <f>Paca!M95-Paca!M94</f>
        <v>-193.21190692599885</v>
      </c>
      <c r="AG95" s="121">
        <f>Paca!N95-Paca!N94</f>
        <v>32.484745911999994</v>
      </c>
      <c r="AH95" s="121">
        <f>Paca!O95-Paca!O94</f>
        <v>10.618455247999975</v>
      </c>
      <c r="AI95" s="121">
        <f>Paca!P95-Paca!P94</f>
        <v>10.226789838999991</v>
      </c>
      <c r="AJ95" s="121">
        <f>Paca!Q95-Paca!Q94</f>
        <v>15.784630026999992</v>
      </c>
      <c r="AK95" s="121">
        <f>Paca!R95-Paca!R94</f>
        <v>204.30414411600032</v>
      </c>
      <c r="AL95" s="121">
        <f>Paca!S95-Paca!S94</f>
        <v>14.053823222999995</v>
      </c>
      <c r="AM95" s="52">
        <f>Paca!T95-Paca!T94</f>
        <v>12.774111407999953</v>
      </c>
      <c r="AN95" s="189">
        <f>(Paca!B95/Paca!B91-1)*100</f>
        <v>65.636157884785987</v>
      </c>
      <c r="AO95" s="189">
        <f>(Paca!C95/Paca!C91-1)*100</f>
        <v>110.85035286550418</v>
      </c>
      <c r="AP95" s="189">
        <f>(Paca!D95/Paca!D91-1)*100</f>
        <v>64.50167593516565</v>
      </c>
      <c r="AQ95" s="190">
        <f>(Paca!E95/Paca!E91-1)*100</f>
        <v>36.732857815800934</v>
      </c>
      <c r="AR95" s="190">
        <f>(Paca!F95/Paca!F91-1)*100</f>
        <v>106.9838123254427</v>
      </c>
      <c r="AS95" s="190">
        <f>(Paca!G95/Paca!G91-1)*100</f>
        <v>45.744058407179011</v>
      </c>
      <c r="AT95" s="190">
        <f>(Paca!H95/Paca!H91-1)*100</f>
        <v>11.550482157194342</v>
      </c>
      <c r="AU95" s="190">
        <f>(Paca!I95/Paca!I91-1)*100</f>
        <v>75.669905296662179</v>
      </c>
      <c r="AV95" s="189">
        <f>(Paca!J95/Paca!J91-1)*100</f>
        <v>150.22211767368682</v>
      </c>
      <c r="AW95" s="189">
        <f>(Paca!K95/Paca!K91-1)*100</f>
        <v>39.8392647416443</v>
      </c>
      <c r="AX95" s="190">
        <f>(Paca!L95/Paca!L91-1)*100</f>
        <v>33.20758900243905</v>
      </c>
      <c r="AY95" s="190">
        <f>(Paca!M95/Paca!M91-1)*100</f>
        <v>57.952990746135072</v>
      </c>
      <c r="AZ95" s="190">
        <f>(Paca!N95/Paca!N91-1)*100</f>
        <v>110.41346532959552</v>
      </c>
      <c r="BA95" s="190">
        <f>(Paca!O95/Paca!O91-1)*100</f>
        <v>45.249338016772377</v>
      </c>
      <c r="BB95" s="190">
        <f>(Paca!P95/Paca!P91-1)*100</f>
        <v>-8.4306903529962831</v>
      </c>
      <c r="BC95" s="190">
        <f>(Paca!Q95/Paca!Q91-1)*100</f>
        <v>-16.332637982444243</v>
      </c>
      <c r="BD95" s="190">
        <f>(Paca!R95/Paca!R91-1)*100</f>
        <v>29.008678856921865</v>
      </c>
      <c r="BE95" s="190">
        <f>(Paca!S95/Paca!S91-1)*100</f>
        <v>11.301692808009612</v>
      </c>
      <c r="BF95" s="189">
        <f>(Paca!T95/Paca!T91-1)*100</f>
        <v>36.030955755516516</v>
      </c>
      <c r="BG95" s="53">
        <f>Paca!B95-Paca!B91</f>
        <v>20449.973669917999</v>
      </c>
      <c r="BH95" s="53">
        <f>Paca!C95-Paca!C91</f>
        <v>195.01221172199999</v>
      </c>
      <c r="BI95" s="53">
        <f>Paca!D95-Paca!D91</f>
        <v>4790.1146006560011</v>
      </c>
      <c r="BJ95" s="122">
        <f>Paca!E95-Paca!E91</f>
        <v>473.27705546399989</v>
      </c>
      <c r="BK95" s="122">
        <f>Paca!F95-Paca!F91</f>
        <v>1654.197859179</v>
      </c>
      <c r="BL95" s="122">
        <f>Paca!G95-Paca!G91</f>
        <v>282.62134944200011</v>
      </c>
      <c r="BM95" s="122">
        <f>Paca!H95-Paca!H91</f>
        <v>112.94835844199997</v>
      </c>
      <c r="BN95" s="122">
        <f>Paca!I95-Paca!I91</f>
        <v>2267.069978129</v>
      </c>
      <c r="BO95" s="53">
        <f>Paca!J95-Paca!J91</f>
        <v>8381.2544147970002</v>
      </c>
      <c r="BP95" s="53">
        <f>Paca!K95-Paca!K91</f>
        <v>6349.9790319359981</v>
      </c>
      <c r="BQ95" s="122">
        <f>Paca!L95-Paca!L91</f>
        <v>1372.5903359869999</v>
      </c>
      <c r="BR95" s="122">
        <f>Paca!M95-Paca!M91</f>
        <v>3168.8335960950008</v>
      </c>
      <c r="BS95" s="122">
        <f>Paca!N95-Paca!N91</f>
        <v>294.80993853800004</v>
      </c>
      <c r="BT95" s="122">
        <f>Paca!O95-Paca!O91</f>
        <v>149.04171605299996</v>
      </c>
      <c r="BU95" s="122">
        <f>Paca!P95-Paca!P91</f>
        <v>-37.677333152000017</v>
      </c>
      <c r="BV95" s="122">
        <f>Paca!Q95-Paca!Q91</f>
        <v>-30.18972822500001</v>
      </c>
      <c r="BW95" s="122">
        <f>Paca!R95-Paca!R91</f>
        <v>1400.8835669310001</v>
      </c>
      <c r="BX95" s="122">
        <f>Paca!S95-Paca!S91</f>
        <v>31.686939709000001</v>
      </c>
      <c r="BY95" s="53">
        <f>Paca!T95-Paca!T91</f>
        <v>733.61341080700004</v>
      </c>
    </row>
    <row r="96" spans="1:77" x14ac:dyDescent="0.25">
      <c r="A96" s="37" t="str">
        <f>Paca!A96</f>
        <v>T2 2021</v>
      </c>
      <c r="B96" s="144">
        <f>(Paca!B96/Paca!B95-1)*100</f>
        <v>6.1441158829946829</v>
      </c>
      <c r="C96" s="179">
        <f>(Paca!C96/Paca!C95-1)*100</f>
        <v>-12.501397522610846</v>
      </c>
      <c r="D96" s="179">
        <f>(Paca!D96/Paca!D95-1)*100</f>
        <v>1.8739819834113991</v>
      </c>
      <c r="E96" s="180">
        <f>(Paca!E96/Paca!E95-1)*100</f>
        <v>2.5730648296421688</v>
      </c>
      <c r="F96" s="181">
        <f>(Paca!F96/Paca!F95-1)*100</f>
        <v>-0.14941941485276944</v>
      </c>
      <c r="G96" s="181">
        <f>(Paca!G96/Paca!G95-1)*100</f>
        <v>2.9040168019713208</v>
      </c>
      <c r="H96" s="181">
        <f>(Paca!H96/Paca!H95-1)*100</f>
        <v>-9.9919965766708039</v>
      </c>
      <c r="I96" s="182">
        <f>(Paca!I96/Paca!I95-1)*100</f>
        <v>5.1534810373112583</v>
      </c>
      <c r="J96" s="179">
        <f>(Paca!J96/Paca!J95-1)*100</f>
        <v>-0.28644867035402255</v>
      </c>
      <c r="K96" s="179">
        <f>(Paca!K96/Paca!K95-1)*100</f>
        <v>13.760822130803518</v>
      </c>
      <c r="L96" s="180">
        <f>(Paca!L96/Paca!L95-1)*100</f>
        <v>8.1604728013784609</v>
      </c>
      <c r="M96" s="181">
        <f>(Paca!M96/Paca!M95-1)*100</f>
        <v>1.2015767628158924</v>
      </c>
      <c r="N96" s="181">
        <f>(Paca!N96/Paca!N95-1)*100</f>
        <v>5.6595267312909758</v>
      </c>
      <c r="O96" s="181">
        <f>(Paca!O96/Paca!O95-1)*100</f>
        <v>-2.1519666282271088</v>
      </c>
      <c r="P96" s="181">
        <f>(Paca!P96/Paca!P95-1)*100</f>
        <v>6.8396056698542207</v>
      </c>
      <c r="Q96" s="181">
        <f>(Paca!Q96/Paca!Q95-1)*100</f>
        <v>3.4438314659925195</v>
      </c>
      <c r="R96" s="181">
        <f>(Paca!R96/Paca!R95-1)*100</f>
        <v>37.860884430496313</v>
      </c>
      <c r="S96" s="152">
        <f>(Paca!S96/Paca!S95-1)*100</f>
        <v>32.199081085734392</v>
      </c>
      <c r="T96" s="183">
        <f>(Paca!T96/Paca!T95-1)*100</f>
        <v>-1.4064071059050054</v>
      </c>
      <c r="U96" s="52">
        <f>Paca!B96-Paca!B95</f>
        <v>3170.7656771590046</v>
      </c>
      <c r="V96" s="52">
        <f>Paca!C96-Paca!C95</f>
        <v>-46.372191993999991</v>
      </c>
      <c r="W96" s="52">
        <f>Paca!D96-Paca!D95</f>
        <v>228.93418263300009</v>
      </c>
      <c r="X96" s="121">
        <f>Paca!E96-Paca!E95</f>
        <v>45.329857326000138</v>
      </c>
      <c r="Y96" s="121">
        <f>Paca!F96-Paca!F95</f>
        <v>-4.7820355210001253</v>
      </c>
      <c r="Z96" s="121">
        <f>Paca!G96-Paca!G95</f>
        <v>26.149311388000001</v>
      </c>
      <c r="AA96" s="121">
        <f>Paca!H96-Paca!H95</f>
        <v>-108.99423767299993</v>
      </c>
      <c r="AB96" s="121">
        <f>Paca!I96-Paca!I95</f>
        <v>271.23128711299978</v>
      </c>
      <c r="AC96" s="52">
        <f>Paca!J96-Paca!J95</f>
        <v>-39.989654318998873</v>
      </c>
      <c r="AD96" s="52">
        <f>Paca!K96-Paca!K95</f>
        <v>3067.1462843390036</v>
      </c>
      <c r="AE96" s="121">
        <f>Paca!L96-Paca!L95</f>
        <v>449.31185859000016</v>
      </c>
      <c r="AF96" s="121">
        <f>Paca!M96-Paca!M95</f>
        <v>103.77744041000005</v>
      </c>
      <c r="AG96" s="121">
        <f>Paca!N96-Paca!N95</f>
        <v>31.796090483999933</v>
      </c>
      <c r="AH96" s="121">
        <f>Paca!O96-Paca!O95</f>
        <v>-10.295449347999977</v>
      </c>
      <c r="AI96" s="121">
        <f>Paca!P96-Paca!P95</f>
        <v>27.989685612000017</v>
      </c>
      <c r="AJ96" s="121">
        <f>Paca!Q96-Paca!Q95</f>
        <v>5.3259959700000081</v>
      </c>
      <c r="AK96" s="121">
        <f>Paca!R96-Paca!R95</f>
        <v>2358.7601027229994</v>
      </c>
      <c r="AL96" s="121">
        <f>Paca!S96-Paca!S95</f>
        <v>100.48055989799997</v>
      </c>
      <c r="AM96" s="52">
        <f>Paca!T96-Paca!T95</f>
        <v>-38.952943499999947</v>
      </c>
      <c r="AN96" s="189">
        <f>(Paca!B96/Paca!B92-1)*100</f>
        <v>32.921979070401086</v>
      </c>
      <c r="AO96" s="189">
        <f>(Paca!C96/Paca!C92-1)*100</f>
        <v>1.3185805680235863</v>
      </c>
      <c r="AP96" s="189">
        <f>(Paca!D96/Paca!D92-1)*100</f>
        <v>40.979933137742599</v>
      </c>
      <c r="AQ96" s="190">
        <f>(Paca!E96/Paca!E92-1)*100</f>
        <v>33.447059440523795</v>
      </c>
      <c r="AR96" s="190">
        <f>(Paca!F96/Paca!F92-1)*100</f>
        <v>67.125855497498364</v>
      </c>
      <c r="AS96" s="190">
        <f>(Paca!G96/Paca!G92-1)*100</f>
        <v>22.220156740170815</v>
      </c>
      <c r="AT96" s="190">
        <f>(Paca!H96/Paca!H92-1)*100</f>
        <v>12.616576626602116</v>
      </c>
      <c r="AU96" s="190">
        <f>(Paca!I96/Paca!I92-1)*100</f>
        <v>40.765534117830015</v>
      </c>
      <c r="AV96" s="189">
        <f>(Paca!J96/Paca!J92-1)*100</f>
        <v>22.848949707684184</v>
      </c>
      <c r="AW96" s="189">
        <f>(Paca!K96/Paca!K92-1)*100</f>
        <v>37.668230477099215</v>
      </c>
      <c r="AX96" s="190">
        <f>(Paca!L96/Paca!L92-1)*100</f>
        <v>42.18513228890415</v>
      </c>
      <c r="AY96" s="190">
        <f>(Paca!M96/Paca!M92-1)*100</f>
        <v>18.391184500314097</v>
      </c>
      <c r="AZ96" s="190">
        <f>(Paca!N96/Paca!N92-1)*100</f>
        <v>679.82877675004966</v>
      </c>
      <c r="BA96" s="190">
        <f>(Paca!O96/Paca!O92-1)*100</f>
        <v>22.908044711074748</v>
      </c>
      <c r="BB96" s="190">
        <f>(Paca!P96/Paca!P92-1)*100</f>
        <v>19.691345070421296</v>
      </c>
      <c r="BC96" s="190">
        <f>(Paca!Q96/Paca!Q92-1)*100</f>
        <v>-17.126885900720968</v>
      </c>
      <c r="BD96" s="190">
        <f>(Paca!R96/Paca!R92-1)*100</f>
        <v>54.619001286535166</v>
      </c>
      <c r="BE96" s="190">
        <f>(Paca!S96/Paca!S92-1)*100</f>
        <v>48.952160042146708</v>
      </c>
      <c r="BF96" s="189">
        <f>(Paca!T96/Paca!T92-1)*100</f>
        <v>18.094371767694394</v>
      </c>
      <c r="BG96" s="53">
        <f>Paca!B96-Paca!B92</f>
        <v>13567.186960690007</v>
      </c>
      <c r="BH96" s="53">
        <f>Paca!C96-Paca!C92</f>
        <v>4.2239401019999718</v>
      </c>
      <c r="BI96" s="53">
        <f>Paca!D96-Paca!D92</f>
        <v>3617.6159417150011</v>
      </c>
      <c r="BJ96" s="122">
        <f>Paca!E96-Paca!E92</f>
        <v>452.91415016700012</v>
      </c>
      <c r="BK96" s="122">
        <f>Paca!F96-Paca!F92</f>
        <v>1283.5197365539998</v>
      </c>
      <c r="BL96" s="122">
        <f>Paca!G96-Paca!G92</f>
        <v>168.46036652200007</v>
      </c>
      <c r="BM96" s="122">
        <f>Paca!H96-Paca!H92</f>
        <v>109.99465913799997</v>
      </c>
      <c r="BN96" s="122">
        <f>Paca!I96-Paca!I92</f>
        <v>1602.7270293339998</v>
      </c>
      <c r="BO96" s="53">
        <f>Paca!J96-Paca!J92</f>
        <v>2589.1059174050006</v>
      </c>
      <c r="BP96" s="53">
        <f>Paca!K96-Paca!K92</f>
        <v>6937.8406265590056</v>
      </c>
      <c r="BQ96" s="122">
        <f>Paca!L96-Paca!L92</f>
        <v>1766.8771949519996</v>
      </c>
      <c r="BR96" s="122">
        <f>Paca!M96-Paca!M92</f>
        <v>1357.7788787160007</v>
      </c>
      <c r="BS96" s="122">
        <f>Paca!N96-Paca!N92</f>
        <v>517.49070864099997</v>
      </c>
      <c r="BT96" s="122">
        <f>Paca!O96-Paca!O92</f>
        <v>87.250834161</v>
      </c>
      <c r="BU96" s="122">
        <f>Paca!P96-Paca!P92</f>
        <v>71.930299471000012</v>
      </c>
      <c r="BV96" s="122">
        <f>Paca!Q96-Paca!Q92</f>
        <v>-33.06193651800001</v>
      </c>
      <c r="BW96" s="122">
        <f>Paca!R96-Paca!R92</f>
        <v>3033.9957616489992</v>
      </c>
      <c r="BX96" s="122">
        <f>Paca!S96-Paca!S92</f>
        <v>135.57888548699998</v>
      </c>
      <c r="BY96" s="53">
        <f>Paca!T96-Paca!T92</f>
        <v>418.40053490899982</v>
      </c>
    </row>
    <row r="97" spans="1:77" x14ac:dyDescent="0.25">
      <c r="A97" s="37" t="str">
        <f>Paca!A97</f>
        <v>T3 2021</v>
      </c>
      <c r="B97" s="144">
        <f>(Paca!B97/Paca!B96-1)*100</f>
        <v>0.15608215285958238</v>
      </c>
      <c r="C97" s="179">
        <f>(Paca!C97/Paca!C96-1)*100</f>
        <v>20.048183603963786</v>
      </c>
      <c r="D97" s="179">
        <f>(Paca!D97/Paca!D96-1)*100</f>
        <v>0.37018870904903523</v>
      </c>
      <c r="E97" s="180">
        <f>(Paca!E97/Paca!E96-1)*100</f>
        <v>-3.8455245599206545</v>
      </c>
      <c r="F97" s="181">
        <f>(Paca!F97/Paca!F96-1)*100</f>
        <v>8.5615960261179893</v>
      </c>
      <c r="G97" s="181">
        <f>(Paca!G97/Paca!G96-1)*100</f>
        <v>-0.68980464444273748</v>
      </c>
      <c r="H97" s="181">
        <f>(Paca!H97/Paca!H96-1)*100</f>
        <v>-15.608790762833213</v>
      </c>
      <c r="I97" s="182">
        <f>(Paca!I97/Paca!I96-1)*100</f>
        <v>2.903301722367857E-2</v>
      </c>
      <c r="J97" s="179">
        <f>(Paca!J97/Paca!J96-1)*100</f>
        <v>-0.10265175783107372</v>
      </c>
      <c r="K97" s="179">
        <f>(Paca!K97/Paca!K96-1)*100</f>
        <v>-1.1525316350536219</v>
      </c>
      <c r="L97" s="180">
        <f>(Paca!L97/Paca!L96-1)*100</f>
        <v>10.744757016811057</v>
      </c>
      <c r="M97" s="181">
        <f>(Paca!M97/Paca!M96-1)*100</f>
        <v>3.5868058556154159</v>
      </c>
      <c r="N97" s="181">
        <f>(Paca!N97/Paca!N96-1)*100</f>
        <v>55.186968199645257</v>
      </c>
      <c r="O97" s="181">
        <f>(Paca!O97/Paca!O96-1)*100</f>
        <v>-2.9859129296838649E-2</v>
      </c>
      <c r="P97" s="181">
        <f>(Paca!P97/Paca!P96-1)*100</f>
        <v>-9.5883878645975038</v>
      </c>
      <c r="Q97" s="181">
        <f>(Paca!Q97/Paca!Q96-1)*100</f>
        <v>-5.9935575576565263</v>
      </c>
      <c r="R97" s="181">
        <f>(Paca!R97/Paca!R96-1)*100</f>
        <v>-18.250379596560339</v>
      </c>
      <c r="S97" s="152">
        <f>(Paca!S97/Paca!S96-1)*100</f>
        <v>11.132472791431169</v>
      </c>
      <c r="T97" s="183">
        <f>(Paca!T97/Paca!T96-1)*100</f>
        <v>10.286059858443885</v>
      </c>
      <c r="U97" s="52">
        <f>Paca!B97-Paca!B96</f>
        <v>85.497599410999101</v>
      </c>
      <c r="V97" s="52">
        <f>Paca!C97-Paca!C96</f>
        <v>65.069161097999995</v>
      </c>
      <c r="W97" s="52">
        <f>Paca!D97-Paca!D96</f>
        <v>46.071428893999837</v>
      </c>
      <c r="X97" s="121">
        <f>Paca!E97-Paca!E96</f>
        <v>-69.490037348999977</v>
      </c>
      <c r="Y97" s="121">
        <f>Paca!F97-Paca!F96</f>
        <v>273.596849991</v>
      </c>
      <c r="Z97" s="121">
        <f>Paca!G97-Paca!G96</f>
        <v>-6.3917469610000808</v>
      </c>
      <c r="AA97" s="121">
        <f>Paca!H97-Paca!H96</f>
        <v>-153.25041127899999</v>
      </c>
      <c r="AB97" s="121">
        <f>Paca!I97-Paca!I96</f>
        <v>1.6067744920001132</v>
      </c>
      <c r="AC97" s="52">
        <f>Paca!J97-Paca!J96</f>
        <v>-14.28964415900009</v>
      </c>
      <c r="AD97" s="52">
        <f>Paca!K97-Paca!K96</f>
        <v>-292.23732590900181</v>
      </c>
      <c r="AE97" s="121">
        <f>Paca!L97-Paca!L96</f>
        <v>639.87881982900035</v>
      </c>
      <c r="AF97" s="121">
        <f>Paca!M97-Paca!M96</f>
        <v>313.50652421799896</v>
      </c>
      <c r="AG97" s="121">
        <f>Paca!N97-Paca!N96</f>
        <v>327.59616245000007</v>
      </c>
      <c r="AH97" s="121">
        <f>Paca!O97-Paca!O96</f>
        <v>-0.13977806200000487</v>
      </c>
      <c r="AI97" s="121">
        <f>Paca!P97-Paca!P96</f>
        <v>-41.922273476000044</v>
      </c>
      <c r="AJ97" s="121">
        <f>Paca!Q97-Paca!Q96</f>
        <v>-9.5884458959999961</v>
      </c>
      <c r="AK97" s="121">
        <f>Paca!R97-Paca!R96</f>
        <v>-1567.4943377099999</v>
      </c>
      <c r="AL97" s="121">
        <f>Paca!S97-Paca!S96</f>
        <v>45.926002738000022</v>
      </c>
      <c r="AM97" s="52">
        <f>Paca!T97-Paca!T96</f>
        <v>280.88397948700003</v>
      </c>
      <c r="AN97" s="189">
        <f>(Paca!B97/Paca!B93-1)*100</f>
        <v>15.228849047090677</v>
      </c>
      <c r="AO97" s="189">
        <f>(Paca!C97/Paca!C93-1)*100</f>
        <v>17.40421466996256</v>
      </c>
      <c r="AP97" s="189">
        <f>(Paca!D97/Paca!D93-1)*100</f>
        <v>15.192594969076278</v>
      </c>
      <c r="AQ97" s="190">
        <f>(Paca!E97/Paca!E93-1)*100</f>
        <v>4.0768881172351001</v>
      </c>
      <c r="AR97" s="190">
        <f>(Paca!F97/Paca!F93-1)*100</f>
        <v>34.069629195048279</v>
      </c>
      <c r="AS97" s="190">
        <f>(Paca!G97/Paca!G93-1)*100</f>
        <v>14.910514675570852</v>
      </c>
      <c r="AT97" s="190">
        <f>(Paca!H97/Paca!H93-1)*100</f>
        <v>-22.898995018634682</v>
      </c>
      <c r="AU97" s="190">
        <f>(Paca!I97/Paca!I93-1)*100</f>
        <v>17.500180667533961</v>
      </c>
      <c r="AV97" s="189">
        <f>(Paca!J97/Paca!J93-1)*100</f>
        <v>7.5245719840947523</v>
      </c>
      <c r="AW97" s="189">
        <f>(Paca!K97/Paca!K93-1)*100</f>
        <v>20.715464188383525</v>
      </c>
      <c r="AX97" s="190">
        <f>(Paca!L97/Paca!L93-1)*100</f>
        <v>22.317539275867237</v>
      </c>
      <c r="AY97" s="190">
        <f>(Paca!M97/Paca!M93-1)*100</f>
        <v>14.424808893834751</v>
      </c>
      <c r="AZ97" s="190">
        <f>(Paca!N97/Paca!N93-1)*100</f>
        <v>133.00345532200723</v>
      </c>
      <c r="BA97" s="190">
        <f>(Paca!O97/Paca!O93-1)*100</f>
        <v>2.4878687253870879</v>
      </c>
      <c r="BB97" s="190">
        <f>(Paca!P97/Paca!P93-1)*100</f>
        <v>-2.8992459183524666</v>
      </c>
      <c r="BC97" s="190">
        <f>(Paca!Q97/Paca!Q93-1)*100</f>
        <v>7.8534191243068596</v>
      </c>
      <c r="BD97" s="190">
        <f>(Paca!R97/Paca!R93-1)*100</f>
        <v>22.856327895026297</v>
      </c>
      <c r="BE97" s="190">
        <f>(Paca!S97/Paca!S93-1)*100</f>
        <v>33.011842648925672</v>
      </c>
      <c r="BF97" s="189">
        <f>(Paca!T97/Paca!T93-1)*100</f>
        <v>9.8987558496583805</v>
      </c>
      <c r="BG97" s="53">
        <f>Paca!B97-Paca!B93</f>
        <v>7250.7655007979993</v>
      </c>
      <c r="BH97" s="53">
        <f>Paca!C97-Paca!C93</f>
        <v>57.759910754999964</v>
      </c>
      <c r="BI97" s="53">
        <f>Paca!D97-Paca!D93</f>
        <v>1647.4819011799991</v>
      </c>
      <c r="BJ97" s="122">
        <f>Paca!E97-Paca!E93</f>
        <v>68.062978996000083</v>
      </c>
      <c r="BK97" s="122">
        <f>Paca!F97-Paca!F93</f>
        <v>881.59593496600019</v>
      </c>
      <c r="BL97" s="122">
        <f>Paca!G97-Paca!G93</f>
        <v>119.40435318899995</v>
      </c>
      <c r="BM97" s="122">
        <f>Paca!H97-Paca!H93</f>
        <v>-246.08547660400006</v>
      </c>
      <c r="BN97" s="122">
        <f>Paca!I97-Paca!I93</f>
        <v>824.50411063299998</v>
      </c>
      <c r="BO97" s="53">
        <f>Paca!J97-Paca!J93</f>
        <v>973.15733919299964</v>
      </c>
      <c r="BP97" s="53">
        <f>Paca!K97-Paca!K93</f>
        <v>4301.1059607650022</v>
      </c>
      <c r="BQ97" s="122">
        <f>Paca!L97-Paca!L93</f>
        <v>1203.3220728800006</v>
      </c>
      <c r="BR97" s="122">
        <f>Paca!M97-Paca!M93</f>
        <v>1141.3872766289996</v>
      </c>
      <c r="BS97" s="122">
        <f>Paca!N97-Paca!N93</f>
        <v>525.84540186300001</v>
      </c>
      <c r="BT97" s="122">
        <f>Paca!O97-Paca!O93</f>
        <v>11.360231413000008</v>
      </c>
      <c r="BU97" s="122">
        <f>Paca!P97-Paca!P93</f>
        <v>-11.802823105000016</v>
      </c>
      <c r="BV97" s="122">
        <f>Paca!Q97-Paca!Q93</f>
        <v>10.950804293000004</v>
      </c>
      <c r="BW97" s="122">
        <f>Paca!R97-Paca!R93</f>
        <v>1306.2573613059994</v>
      </c>
      <c r="BX97" s="122">
        <f>Paca!S97-Paca!S93</f>
        <v>113.78563548599999</v>
      </c>
      <c r="BY97" s="53">
        <f>Paca!T97-Paca!T93</f>
        <v>271.26038890500013</v>
      </c>
    </row>
    <row r="98" spans="1:77" s="106" customFormat="1" x14ac:dyDescent="0.25">
      <c r="A98" s="98" t="str">
        <f>Paca!A98</f>
        <v>T4 2021</v>
      </c>
      <c r="B98" s="143">
        <f>(Paca!B98/Paca!B97-1)*100</f>
        <v>2.0602215064372542</v>
      </c>
      <c r="C98" s="184">
        <f>(Paca!C98/Paca!C97-1)*100</f>
        <v>-16.412183416876434</v>
      </c>
      <c r="D98" s="184">
        <f>(Paca!D98/Paca!D97-1)*100</f>
        <v>6.0815897338556857</v>
      </c>
      <c r="E98" s="185">
        <f>(Paca!E98/Paca!E97-1)*100</f>
        <v>9.067980328256775</v>
      </c>
      <c r="F98" s="186">
        <f>(Paca!F98/Paca!F97-1)*100</f>
        <v>5.3181981551397639</v>
      </c>
      <c r="G98" s="186">
        <f>(Paca!G98/Paca!G97-1)*100</f>
        <v>9.8352119196885255</v>
      </c>
      <c r="H98" s="186">
        <f>(Paca!H98/Paca!H97-1)*100</f>
        <v>25.444802441171621</v>
      </c>
      <c r="I98" s="187">
        <f>(Paca!I98/Paca!I97-1)*100</f>
        <v>2.1005748760384968</v>
      </c>
      <c r="J98" s="184">
        <f>(Paca!J98/Paca!J97-1)*100</f>
        <v>-0.20428276824944192</v>
      </c>
      <c r="K98" s="184">
        <f>(Paca!K98/Paca!K97-1)*100</f>
        <v>0.44351441825249971</v>
      </c>
      <c r="L98" s="185">
        <f>(Paca!L98/Paca!L97-1)*100</f>
        <v>-1.4319222329090442</v>
      </c>
      <c r="M98" s="186">
        <f>(Paca!M98/Paca!M97-1)*100</f>
        <v>0.18513995918292281</v>
      </c>
      <c r="N98" s="186">
        <f>(Paca!N98/Paca!N97-1)*100</f>
        <v>2.1531294433391412</v>
      </c>
      <c r="O98" s="186">
        <f>(Paca!O98/Paca!O97-1)*100</f>
        <v>-0.35299357289952926</v>
      </c>
      <c r="P98" s="186">
        <f>(Paca!P98/Paca!P97-1)*100</f>
        <v>3.1765555460132378</v>
      </c>
      <c r="Q98" s="186">
        <f>(Paca!Q98/Paca!Q97-1)*100</f>
        <v>0.76665115655105698</v>
      </c>
      <c r="R98" s="186">
        <f>(Paca!R98/Paca!R97-1)*100</f>
        <v>2.2659143115835167</v>
      </c>
      <c r="S98" s="151">
        <f>(Paca!S98/Paca!S97-1)*100</f>
        <v>-0.469719663298096</v>
      </c>
      <c r="T98" s="188">
        <f>(Paca!T98/Paca!T97-1)*100</f>
        <v>11.681769947463838</v>
      </c>
      <c r="U98" s="100">
        <f>Paca!B98-Paca!B97</f>
        <v>1130.2952910349995</v>
      </c>
      <c r="V98" s="100">
        <f>Paca!C98-Paca!C97</f>
        <v>-63.947288148999974</v>
      </c>
      <c r="W98" s="100">
        <f>Paca!D98-Paca!D97</f>
        <v>759.67944107400035</v>
      </c>
      <c r="X98" s="120">
        <f>Paca!E98-Paca!E97</f>
        <v>157.56038306400001</v>
      </c>
      <c r="Y98" s="120">
        <f>Paca!F98-Paca!F97</f>
        <v>184.50030795800012</v>
      </c>
      <c r="Z98" s="120">
        <f>Paca!G98-Paca!G97</f>
        <v>90.504675965000047</v>
      </c>
      <c r="AA98" s="120">
        <f>Paca!H98-Paca!H97</f>
        <v>210.82819131899998</v>
      </c>
      <c r="AB98" s="120">
        <f>Paca!I98-Paca!I97</f>
        <v>116.28588276800019</v>
      </c>
      <c r="AC98" s="100">
        <f>Paca!J98-Paca!J97</f>
        <v>-28.408003832000759</v>
      </c>
      <c r="AD98" s="100">
        <f>Paca!K98-Paca!K97</f>
        <v>111.16194170199742</v>
      </c>
      <c r="AE98" s="120">
        <f>Paca!L98-Paca!L97</f>
        <v>-94.437339427000552</v>
      </c>
      <c r="AF98" s="120">
        <f>Paca!M98-Paca!M97</f>
        <v>16.762674747000347</v>
      </c>
      <c r="AG98" s="120">
        <f>Paca!N98-Paca!N97</f>
        <v>19.83479234999993</v>
      </c>
      <c r="AH98" s="120">
        <f>Paca!O98-Paca!O97</f>
        <v>-1.6519579089999752</v>
      </c>
      <c r="AI98" s="120">
        <f>Paca!P98-Paca!P97</f>
        <v>12.556826695000041</v>
      </c>
      <c r="AJ98" s="120">
        <f>Paca!Q98-Paca!Q97</f>
        <v>1.1529725149999877</v>
      </c>
      <c r="AK98" s="120">
        <f>Paca!R98-Paca!R97</f>
        <v>159.09748189299989</v>
      </c>
      <c r="AL98" s="120">
        <f>Paca!S98-Paca!S97</f>
        <v>-2.1535091619999776</v>
      </c>
      <c r="AM98" s="100">
        <f>Paca!T98-Paca!T97</f>
        <v>351.80920023999988</v>
      </c>
      <c r="AN98" s="184">
        <f>(Paca!B98/Paca!B94-1)*100</f>
        <v>12.17295869773476</v>
      </c>
      <c r="AO98" s="184">
        <f>(Paca!C98/Paca!C94-1)*100</f>
        <v>39.657975504347441</v>
      </c>
      <c r="AP98" s="184">
        <f>(Paca!D98/Paca!D94-1)*100</f>
        <v>14.697403061770187</v>
      </c>
      <c r="AQ98" s="191">
        <f>(Paca!E98/Paca!E94-1)*100</f>
        <v>14.65281257211406</v>
      </c>
      <c r="AR98" s="191">
        <f>(Paca!F98/Paca!F94-1)*100</f>
        <v>20.741396461578599</v>
      </c>
      <c r="AS98" s="191">
        <f>(Paca!G98/Paca!G94-1)*100</f>
        <v>25.021438231782824</v>
      </c>
      <c r="AT98" s="191">
        <f>(Paca!H98/Paca!H94-1)*100</f>
        <v>-4.1318419604700507</v>
      </c>
      <c r="AU98" s="191">
        <f>(Paca!I98/Paca!I94-1)*100</f>
        <v>13.463324912505925</v>
      </c>
      <c r="AV98" s="184">
        <f>(Paca!J98/Paca!J94-1)*100</f>
        <v>4.7195456543570158</v>
      </c>
      <c r="AW98" s="184">
        <f>(Paca!K98/Paca!K94-1)*100</f>
        <v>13.805274744445439</v>
      </c>
      <c r="AX98" s="191">
        <f>(Paca!L98/Paca!L94-1)*100</f>
        <v>19.665505475346691</v>
      </c>
      <c r="AY98" s="191">
        <f>(Paca!M98/Paca!M94-1)*100</f>
        <v>2.7274652630820073</v>
      </c>
      <c r="AZ98" s="191">
        <f>(Paca!N98/Paca!N94-1)*100</f>
        <v>77.779705193556239</v>
      </c>
      <c r="BA98" s="191">
        <f>(Paca!O98/Paca!O94-1)*100</f>
        <v>-0.31396401747961766</v>
      </c>
      <c r="BB98" s="191">
        <f>(Paca!P98/Paca!P94-1)*100</f>
        <v>2.218287733204849</v>
      </c>
      <c r="BC98" s="191">
        <f>(Paca!Q98/Paca!Q94-1)*100</f>
        <v>9.1274444206043359</v>
      </c>
      <c r="BD98" s="191">
        <f>(Paca!R98/Paca!R94-1)*100</f>
        <v>19.162164039145679</v>
      </c>
      <c r="BE98" s="191">
        <f>(Paca!S98/Paca!S94-1)*100</f>
        <v>53.1219524101326</v>
      </c>
      <c r="BF98" s="184">
        <f>(Paca!T98/Paca!T94-1)*100</f>
        <v>21.999839156777412</v>
      </c>
      <c r="BG98" s="100">
        <f>Paca!B98-Paca!B94</f>
        <v>6076.3458082939978</v>
      </c>
      <c r="BH98" s="100">
        <f>Paca!C98-Paca!C94</f>
        <v>92.483349224000023</v>
      </c>
      <c r="BI98" s="100">
        <f>Paca!D98-Paca!D94</f>
        <v>1698.0101942450001</v>
      </c>
      <c r="BJ98" s="120">
        <f>Paca!E98-Paca!E94</f>
        <v>242.1976981790001</v>
      </c>
      <c r="BK98" s="120">
        <f>Paca!F98-Paca!F94</f>
        <v>627.65038436999976</v>
      </c>
      <c r="BL98" s="120">
        <f>Paca!G98-Paca!G94</f>
        <v>202.281733444</v>
      </c>
      <c r="BM98" s="120">
        <f>Paca!H98-Paca!H94</f>
        <v>-44.797274317000074</v>
      </c>
      <c r="BN98" s="120">
        <f>Paca!I98-Paca!I94</f>
        <v>670.6776525690002</v>
      </c>
      <c r="BO98" s="100">
        <f>Paca!J98-Paca!J94</f>
        <v>625.45105524499922</v>
      </c>
      <c r="BP98" s="100">
        <f>Paca!K98-Paca!K94</f>
        <v>3053.8868619449968</v>
      </c>
      <c r="BQ98" s="120">
        <f>Paca!L98-Paca!L94</f>
        <v>1068.3086193659992</v>
      </c>
      <c r="BR98" s="120">
        <f>Paca!M98-Paca!M94</f>
        <v>240.83473244900051</v>
      </c>
      <c r="BS98" s="120">
        <f>Paca!N98-Paca!N94</f>
        <v>411.71179119599992</v>
      </c>
      <c r="BT98" s="120">
        <f>Paca!O98-Paca!O94</f>
        <v>-1.4687300709999818</v>
      </c>
      <c r="BU98" s="120">
        <f>Paca!P98-Paca!P94</f>
        <v>8.8510286700000051</v>
      </c>
      <c r="BV98" s="120">
        <f>Paca!Q98-Paca!Q94</f>
        <v>12.675152615999991</v>
      </c>
      <c r="BW98" s="120">
        <f>Paca!R98-Paca!R94</f>
        <v>1154.6673910219997</v>
      </c>
      <c r="BX98" s="120">
        <f>Paca!S98-Paca!S94</f>
        <v>158.30687669700001</v>
      </c>
      <c r="BY98" s="100">
        <f>Paca!T98-Paca!T94</f>
        <v>606.51434763499992</v>
      </c>
    </row>
    <row r="99" spans="1:77" x14ac:dyDescent="0.25">
      <c r="A99" s="37" t="str">
        <f>Paca!A99</f>
        <v>T1 2022</v>
      </c>
      <c r="B99" s="144">
        <f>(Paca!B99/Paca!B98-1)*100</f>
        <v>-1.3614256205402797</v>
      </c>
      <c r="C99" s="179">
        <f>(Paca!C99/Paca!C98-1)*100</f>
        <v>-1.9867971026478748</v>
      </c>
      <c r="D99" s="179">
        <f>(Paca!D99/Paca!D98-1)*100</f>
        <v>-4.4427846812136407</v>
      </c>
      <c r="E99" s="180">
        <f>(Paca!E99/Paca!E98-1)*100</f>
        <v>-7.8294935774358194</v>
      </c>
      <c r="F99" s="181">
        <f>(Paca!F99/Paca!F98-1)*100</f>
        <v>-5.0483483014715276</v>
      </c>
      <c r="G99" s="181">
        <f>(Paca!G99/Paca!G98-1)*100</f>
        <v>-5.301501449067036</v>
      </c>
      <c r="H99" s="181">
        <f>(Paca!H99/Paca!H98-1)*100</f>
        <v>-2.4659872479398159</v>
      </c>
      <c r="I99" s="182">
        <f>(Paca!I99/Paca!I98-1)*100</f>
        <v>-3.1257780115085732</v>
      </c>
      <c r="J99" s="179">
        <f>(Paca!J99/Paca!J98-1)*100</f>
        <v>-5.0234423679177524</v>
      </c>
      <c r="K99" s="179">
        <f>(Paca!K99/Paca!K98-1)*100</f>
        <v>0.25020496500680611</v>
      </c>
      <c r="L99" s="180">
        <f>(Paca!L99/Paca!L98-1)*100</f>
        <v>-0.86782582246688333</v>
      </c>
      <c r="M99" s="181">
        <f>(Paca!M99/Paca!M98-1)*100</f>
        <v>-0.33231638001023356</v>
      </c>
      <c r="N99" s="181">
        <f>(Paca!N99/Paca!N98-1)*100</f>
        <v>14.206960269325485</v>
      </c>
      <c r="O99" s="181">
        <f>(Paca!O99/Paca!O98-1)*100</f>
        <v>-7.1007109073402468</v>
      </c>
      <c r="P99" s="181">
        <f>(Paca!P99/Paca!P98-1)*100</f>
        <v>4.1465563413853213</v>
      </c>
      <c r="Q99" s="181">
        <f>(Paca!Q99/Paca!Q98-1)*100</f>
        <v>-2.9703307814928248</v>
      </c>
      <c r="R99" s="181">
        <f>(Paca!R99/Paca!R98-1)*100</f>
        <v>0.51659363145777348</v>
      </c>
      <c r="S99" s="152">
        <f>(Paca!S99/Paca!S98-1)*100</f>
        <v>-0.11765999750208422</v>
      </c>
      <c r="T99" s="183">
        <f>(Paca!T99/Paca!T98-1)*100</f>
        <v>13.885888631114573</v>
      </c>
      <c r="U99" s="52">
        <f>Paca!B99-Paca!B98</f>
        <v>-762.30440212100075</v>
      </c>
      <c r="V99" s="52">
        <f>Paca!C99-Paca!C98</f>
        <v>-6.4707149570000411</v>
      </c>
      <c r="W99" s="52">
        <f>Paca!D99-Paca!D98</f>
        <v>-588.71966046000125</v>
      </c>
      <c r="X99" s="121">
        <f>Paca!E99-Paca!E98</f>
        <v>-148.37727881800015</v>
      </c>
      <c r="Y99" s="121">
        <f>Paca!F99-Paca!F98</f>
        <v>-184.45282509900017</v>
      </c>
      <c r="Z99" s="121">
        <f>Paca!G99-Paca!G98</f>
        <v>-53.583092196000052</v>
      </c>
      <c r="AA99" s="121">
        <f>Paca!H99-Paca!H98</f>
        <v>-25.631445435000046</v>
      </c>
      <c r="AB99" s="121">
        <f>Paca!I99-Paca!I98</f>
        <v>-176.67501891200027</v>
      </c>
      <c r="AC99" s="52">
        <f>Paca!J99-Paca!J98</f>
        <v>-697.14370699000028</v>
      </c>
      <c r="AD99" s="52">
        <f>Paca!K99-Paca!K98</f>
        <v>62.989216236004722</v>
      </c>
      <c r="AE99" s="121">
        <f>Paca!L99-Paca!L98</f>
        <v>-56.414814799999476</v>
      </c>
      <c r="AF99" s="121">
        <f>Paca!M99-Paca!M98</f>
        <v>-30.143814756998836</v>
      </c>
      <c r="AG99" s="121">
        <f>Paca!N99-Paca!N98</f>
        <v>133.69352064700001</v>
      </c>
      <c r="AH99" s="121">
        <f>Paca!O99-Paca!O98</f>
        <v>-33.112980030000017</v>
      </c>
      <c r="AI99" s="121">
        <f>Paca!P99-Paca!P98</f>
        <v>16.911885996999956</v>
      </c>
      <c r="AJ99" s="121">
        <f>Paca!Q99-Paca!Q98</f>
        <v>-4.501350188999993</v>
      </c>
      <c r="AK99" s="121">
        <f>Paca!R99-Paca!R98</f>
        <v>37.093667688000096</v>
      </c>
      <c r="AL99" s="121">
        <f>Paca!S99-Paca!S98</f>
        <v>-0.53689832000003435</v>
      </c>
      <c r="AM99" s="52">
        <f>Paca!T99-Paca!T98</f>
        <v>467.04046405000008</v>
      </c>
      <c r="AN99" s="189">
        <f>(Paca!B99/Paca!B95-1)*100</f>
        <v>7.0228581514455657</v>
      </c>
      <c r="AO99" s="189">
        <f>(Paca!C99/Paca!C95-1)*100</f>
        <v>-13.943382413821093</v>
      </c>
      <c r="AP99" s="189">
        <f>(Paca!D99/Paca!D95-1)*100</f>
        <v>3.6505300365606619</v>
      </c>
      <c r="AQ99" s="190">
        <f>(Paca!E99/Paca!E95-1)*100</f>
        <v>-0.8501457804187873</v>
      </c>
      <c r="AR99" s="190">
        <f>(Paca!F99/Paca!F95-1)*100</f>
        <v>8.4008675733276093</v>
      </c>
      <c r="AS99" s="190">
        <f>(Paca!G99/Paca!G95-1)*100</f>
        <v>6.2945136963775017</v>
      </c>
      <c r="AT99" s="190">
        <f>(Paca!H99/Paca!H95-1)*100</f>
        <v>-7.063331054296917</v>
      </c>
      <c r="AU99" s="190">
        <f>(Paca!I99/Paca!I95-1)*100</f>
        <v>4.0365974014800132</v>
      </c>
      <c r="AV99" s="189">
        <f>(Paca!J99/Paca!J95-1)*100</f>
        <v>-5.5859836629969184</v>
      </c>
      <c r="AW99" s="189">
        <f>(Paca!K99/Paca!K95-1)*100</f>
        <v>13.231025830622389</v>
      </c>
      <c r="AX99" s="190">
        <f>(Paca!L99/Paca!L95-1)*100</f>
        <v>17.04225218801032</v>
      </c>
      <c r="AY99" s="190">
        <f>(Paca!M99/Paca!M95-1)*100</f>
        <v>4.6765486465970119</v>
      </c>
      <c r="AZ99" s="190">
        <f>(Paca!N99/Paca!N95-1)*100</f>
        <v>91.296999402368456</v>
      </c>
      <c r="BA99" s="190">
        <f>(Paca!O99/Paca!O95-1)*100</f>
        <v>-9.4477903910324184</v>
      </c>
      <c r="BB99" s="190">
        <f>(Paca!P99/Paca!P95-1)*100</f>
        <v>3.7964330480223074</v>
      </c>
      <c r="BC99" s="190">
        <f>(Paca!Q99/Paca!Q95-1)*100</f>
        <v>-4.9212218181840512</v>
      </c>
      <c r="BD99" s="190">
        <f>(Paca!R99/Paca!R95-1)*100</f>
        <v>15.849849283264872</v>
      </c>
      <c r="BE99" s="190">
        <f>(Paca!S99/Paca!S95-1)*100</f>
        <v>46.053964446765995</v>
      </c>
      <c r="BF99" s="189">
        <f>(Paca!T99/Paca!T95-1)*100</f>
        <v>38.299788940891411</v>
      </c>
      <c r="BG99" s="53">
        <f>Paca!B99-Paca!B95</f>
        <v>3624.2541654840024</v>
      </c>
      <c r="BH99" s="53">
        <f>Paca!C99-Paca!C95</f>
        <v>-51.72103400200001</v>
      </c>
      <c r="BI99" s="53">
        <f>Paca!D99-Paca!D95</f>
        <v>445.96539214099903</v>
      </c>
      <c r="BJ99" s="122">
        <f>Paca!E99-Paca!E95</f>
        <v>-14.977075776999982</v>
      </c>
      <c r="BK99" s="122">
        <f>Paca!F99-Paca!F95</f>
        <v>268.86229732899983</v>
      </c>
      <c r="BL99" s="122">
        <f>Paca!G99-Paca!G95</f>
        <v>56.679148195999915</v>
      </c>
      <c r="BM99" s="122">
        <f>Paca!H99-Paca!H95</f>
        <v>-77.047903067999982</v>
      </c>
      <c r="BN99" s="122">
        <f>Paca!I99-Paca!I95</f>
        <v>212.44892546099982</v>
      </c>
      <c r="BO99" s="53">
        <f>Paca!J99-Paca!J95</f>
        <v>-779.83100930000001</v>
      </c>
      <c r="BP99" s="53">
        <f>Paca!K99-Paca!K95</f>
        <v>2949.0601163680039</v>
      </c>
      <c r="BQ99" s="122">
        <f>Paca!L99-Paca!L95</f>
        <v>938.33852419200048</v>
      </c>
      <c r="BR99" s="122">
        <f>Paca!M99-Paca!M95</f>
        <v>403.90282461800052</v>
      </c>
      <c r="BS99" s="122">
        <f>Paca!N99-Paca!N95</f>
        <v>512.92056593099994</v>
      </c>
      <c r="BT99" s="122">
        <f>Paca!O99-Paca!O95</f>
        <v>-45.200165348999974</v>
      </c>
      <c r="BU99" s="122">
        <f>Paca!P99-Paca!P95</f>
        <v>15.53612482799997</v>
      </c>
      <c r="BV99" s="122">
        <f>Paca!Q99-Paca!Q95</f>
        <v>-7.6108275999999933</v>
      </c>
      <c r="BW99" s="122">
        <f>Paca!R99-Paca!R95</f>
        <v>987.4569145939995</v>
      </c>
      <c r="BX99" s="122">
        <f>Paca!S99-Paca!S95</f>
        <v>143.71615515399998</v>
      </c>
      <c r="BY99" s="53">
        <f>Paca!T99-Paca!T95</f>
        <v>1060.7807002770001</v>
      </c>
    </row>
    <row r="100" spans="1:77" x14ac:dyDescent="0.25">
      <c r="A100" s="37" t="str">
        <f>Paca!A100</f>
        <v>T2 2022</v>
      </c>
      <c r="B100" s="144">
        <f>(Paca!B100/Paca!B99-1)*100</f>
        <v>-0.35953697424716546</v>
      </c>
      <c r="C100" s="179">
        <f>(Paca!C100/Paca!C99-1)*100</f>
        <v>6.9141976784890202</v>
      </c>
      <c r="D100" s="179">
        <f>(Paca!D100/Paca!D99-1)*100</f>
        <v>-2.1084856291122334</v>
      </c>
      <c r="E100" s="180">
        <f>(Paca!E100/Paca!E99-1)*100</f>
        <v>0.25331542677171637</v>
      </c>
      <c r="F100" s="181">
        <f>(Paca!F100/Paca!F99-1)*100</f>
        <v>-3.1144616595802144</v>
      </c>
      <c r="G100" s="181">
        <f>(Paca!G100/Paca!G99-1)*100</f>
        <v>-1.5685891136912988</v>
      </c>
      <c r="H100" s="181">
        <f>(Paca!H100/Paca!H99-1)*100</f>
        <v>14.7315778479292</v>
      </c>
      <c r="I100" s="182">
        <f>(Paca!I100/Paca!I99-1)*100</f>
        <v>-5.436770240457256</v>
      </c>
      <c r="J100" s="179">
        <f>(Paca!J100/Paca!J99-1)*100</f>
        <v>-2.581948449301652</v>
      </c>
      <c r="K100" s="179">
        <f>(Paca!K100/Paca!K99-1)*100</f>
        <v>1.6700527433718637</v>
      </c>
      <c r="L100" s="180">
        <f>(Paca!L100/Paca!L99-1)*100</f>
        <v>3.9208295601772525</v>
      </c>
      <c r="M100" s="181">
        <f>(Paca!M100/Paca!M99-1)*100</f>
        <v>-0.99117899580880575</v>
      </c>
      <c r="N100" s="181">
        <f>(Paca!N100/Paca!N99-1)*100</f>
        <v>20.419397649927507</v>
      </c>
      <c r="O100" s="181">
        <f>(Paca!O100/Paca!O99-1)*100</f>
        <v>4.9172711039563888</v>
      </c>
      <c r="P100" s="181">
        <f>(Paca!P100/Paca!P99-1)*100</f>
        <v>8.5302623624179841</v>
      </c>
      <c r="Q100" s="181">
        <f>(Paca!Q100/Paca!Q99-1)*100</f>
        <v>0.43560634821628863</v>
      </c>
      <c r="R100" s="181">
        <f>(Paca!R100/Paca!R99-1)*100</f>
        <v>-2.5549982272810245</v>
      </c>
      <c r="S100" s="152">
        <f>(Paca!S100/Paca!S99-1)*100</f>
        <v>36.246802706994565</v>
      </c>
      <c r="T100" s="183">
        <f>(Paca!T100/Paca!T99-1)*100</f>
        <v>-0.90932966566279472</v>
      </c>
      <c r="U100" s="52">
        <f>Paca!B100-Paca!B99</f>
        <v>-198.57512949300144</v>
      </c>
      <c r="V100" s="52">
        <f>Paca!C100-Paca!C99</f>
        <v>22.07115823700002</v>
      </c>
      <c r="W100" s="52">
        <f>Paca!D100-Paca!D99</f>
        <v>-266.98533330499959</v>
      </c>
      <c r="X100" s="121">
        <f>Paca!E100-Paca!E99</f>
        <v>4.4247357819999706</v>
      </c>
      <c r="Y100" s="121">
        <f>Paca!F100-Paca!F99</f>
        <v>-108.04918946099951</v>
      </c>
      <c r="Z100" s="121">
        <f>Paca!G100-Paca!G99</f>
        <v>-15.01347336699996</v>
      </c>
      <c r="AA100" s="121">
        <f>Paca!H100-Paca!H99</f>
        <v>149.343948372</v>
      </c>
      <c r="AB100" s="121">
        <f>Paca!I100-Paca!I99</f>
        <v>-297.69135463099974</v>
      </c>
      <c r="AC100" s="52">
        <f>Paca!J100-Paca!J99</f>
        <v>-340.31796769299945</v>
      </c>
      <c r="AD100" s="52">
        <f>Paca!K100-Paca!K99</f>
        <v>421.48850751999635</v>
      </c>
      <c r="AE100" s="121">
        <f>Paca!L100-Paca!L99</f>
        <v>252.66971660599938</v>
      </c>
      <c r="AF100" s="121">
        <f>Paca!M100-Paca!M99</f>
        <v>-89.60926581700005</v>
      </c>
      <c r="AG100" s="121">
        <f>Paca!N100-Paca!N99</f>
        <v>219.45460241799992</v>
      </c>
      <c r="AH100" s="121">
        <f>Paca!O100-Paca!O99</f>
        <v>21.30261797899999</v>
      </c>
      <c r="AI100" s="121">
        <f>Paca!P100-Paca!P99</f>
        <v>36.233624128000031</v>
      </c>
      <c r="AJ100" s="121">
        <f>Paca!Q100-Paca!Q99</f>
        <v>0.64052596000001927</v>
      </c>
      <c r="AK100" s="121">
        <f>Paca!R100-Paca!R99</f>
        <v>-184.40771846899952</v>
      </c>
      <c r="AL100" s="121">
        <f>Paca!S100-Paca!S99</f>
        <v>165.20440471500007</v>
      </c>
      <c r="AM100" s="52">
        <f>Paca!T100-Paca!T99</f>
        <v>-34.831494252000084</v>
      </c>
      <c r="AN100" s="189">
        <f>(Paca!B100/Paca!B96-1)*100</f>
        <v>0.46536307584381653</v>
      </c>
      <c r="AO100" s="189">
        <f>(Paca!C100/Paca!C96-1)*100</f>
        <v>5.1522420204191066</v>
      </c>
      <c r="AP100" s="189">
        <f>(Paca!D100/Paca!D96-1)*100</f>
        <v>-0.40138656525359195</v>
      </c>
      <c r="AQ100" s="190">
        <f>(Paca!E100/Paca!E96-1)*100</f>
        <v>-3.0924772882328977</v>
      </c>
      <c r="AR100" s="190">
        <f>(Paca!F100/Paca!F96-1)*100</f>
        <v>5.181926332961595</v>
      </c>
      <c r="AS100" s="190">
        <f>(Paca!G100/Paca!G96-1)*100</f>
        <v>1.6745436938868652</v>
      </c>
      <c r="AT100" s="190">
        <f>(Paca!H100/Paca!H96-1)*100</f>
        <v>18.464694944088379</v>
      </c>
      <c r="AU100" s="190">
        <f>(Paca!I100/Paca!I96-1)*100</f>
        <v>-6.4411699315365052</v>
      </c>
      <c r="AV100" s="189">
        <f>(Paca!J100/Paca!J96-1)*100</f>
        <v>-7.7594831597169067</v>
      </c>
      <c r="AW100" s="189">
        <f>(Paca!K100/Paca!K96-1)*100</f>
        <v>1.1965644477200943</v>
      </c>
      <c r="AX100" s="190">
        <f>(Paca!L100/Paca!L96-1)*100</f>
        <v>12.45446350170254</v>
      </c>
      <c r="AY100" s="190">
        <f>(Paca!M100/Paca!M96-1)*100</f>
        <v>2.4084999443942046</v>
      </c>
      <c r="AZ100" s="190">
        <f>(Paca!N100/Paca!N96-1)*100</f>
        <v>118.01980524534845</v>
      </c>
      <c r="BA100" s="190">
        <f>(Paca!O100/Paca!O96-1)*100</f>
        <v>-2.905654848378092</v>
      </c>
      <c r="BB100" s="190">
        <f>(Paca!P100/Paca!P96-1)*100</f>
        <v>5.438933814443625</v>
      </c>
      <c r="BC100" s="190">
        <f>(Paca!Q100/Paca!Q96-1)*100</f>
        <v>-7.6861848386039267</v>
      </c>
      <c r="BD100" s="190">
        <f>(Paca!R100/Paca!R96-1)*100</f>
        <v>-18.113184784706604</v>
      </c>
      <c r="BE100" s="190">
        <f>(Paca!S100/Paca!S96-1)*100</f>
        <v>50.525900143342724</v>
      </c>
      <c r="BF100" s="189">
        <f>(Paca!T100/Paca!T96-1)*100</f>
        <v>38.997052353805287</v>
      </c>
      <c r="BG100" s="53">
        <f>Paca!B100-Paca!B96</f>
        <v>254.91335883199645</v>
      </c>
      <c r="BH100" s="53">
        <f>Paca!C100-Paca!C96</f>
        <v>16.722316229</v>
      </c>
      <c r="BI100" s="53">
        <f>Paca!D100-Paca!D96</f>
        <v>-49.954123797000648</v>
      </c>
      <c r="BJ100" s="122">
        <f>Paca!E100-Paca!E96</f>
        <v>-55.882197321000149</v>
      </c>
      <c r="BK100" s="122">
        <f>Paca!F100-Paca!F96</f>
        <v>165.59514338900044</v>
      </c>
      <c r="BL100" s="122">
        <f>Paca!G100-Paca!G96</f>
        <v>15.516363440999953</v>
      </c>
      <c r="BM100" s="122">
        <f>Paca!H100-Paca!H96</f>
        <v>181.29028297699995</v>
      </c>
      <c r="BN100" s="122">
        <f>Paca!I100-Paca!I96</f>
        <v>-356.4737162829997</v>
      </c>
      <c r="BO100" s="53">
        <f>Paca!J100-Paca!J96</f>
        <v>-1080.1593226740006</v>
      </c>
      <c r="BP100" s="53">
        <f>Paca!K100-Paca!K96</f>
        <v>303.40233954899668</v>
      </c>
      <c r="BQ100" s="122">
        <f>Paca!L100-Paca!L96</f>
        <v>741.6963822079997</v>
      </c>
      <c r="BR100" s="122">
        <f>Paca!M100-Paca!M96</f>
        <v>210.51611839100042</v>
      </c>
      <c r="BS100" s="122">
        <f>Paca!N100-Paca!N96</f>
        <v>700.57907786499993</v>
      </c>
      <c r="BT100" s="122">
        <f>Paca!O100-Paca!O96</f>
        <v>-13.602098022000007</v>
      </c>
      <c r="BU100" s="122">
        <f>Paca!P100-Paca!P96</f>
        <v>23.780063343999984</v>
      </c>
      <c r="BV100" s="122">
        <f>Paca!Q100-Paca!Q96</f>
        <v>-12.296297609999982</v>
      </c>
      <c r="BW100" s="122">
        <f>Paca!R100-Paca!R96</f>
        <v>-1555.7109065979994</v>
      </c>
      <c r="BX100" s="122">
        <f>Paca!S100-Paca!S96</f>
        <v>208.43999997100008</v>
      </c>
      <c r="BY100" s="53">
        <f>Paca!T100-Paca!T96</f>
        <v>1064.9021495249999</v>
      </c>
    </row>
    <row r="101" spans="1:77" x14ac:dyDescent="0.25">
      <c r="A101" s="37" t="str">
        <f>Paca!A101</f>
        <v>T3 2022</v>
      </c>
      <c r="B101" s="144">
        <f>(Paca!B101/Paca!B100-1)*100</f>
        <v>0.15145888949030795</v>
      </c>
      <c r="C101" s="179">
        <f>(Paca!C101/Paca!C100-1)*100</f>
        <v>-15.861174334708039</v>
      </c>
      <c r="D101" s="179">
        <f>(Paca!D101/Paca!D100-1)*100</f>
        <v>1.1708357183823459</v>
      </c>
      <c r="E101" s="180">
        <f>(Paca!E101/Paca!E100-1)*100</f>
        <v>2.8897768492631926</v>
      </c>
      <c r="F101" s="181">
        <f>(Paca!F101/Paca!F100-1)*100</f>
        <v>5.3486566201894181</v>
      </c>
      <c r="G101" s="181">
        <f>(Paca!G101/Paca!G100-1)*100</f>
        <v>6.4015637794281099</v>
      </c>
      <c r="H101" s="181">
        <f>(Paca!H101/Paca!H100-1)*100</f>
        <v>1.42150774980212</v>
      </c>
      <c r="I101" s="182">
        <f>(Paca!I101/Paca!I100-1)*100</f>
        <v>-3.1306310744676047</v>
      </c>
      <c r="J101" s="179">
        <f>(Paca!J101/Paca!J100-1)*100</f>
        <v>4.52319139629207</v>
      </c>
      <c r="K101" s="179">
        <f>(Paca!K101/Paca!K100-1)*100</f>
        <v>-0.68490253215031105</v>
      </c>
      <c r="L101" s="180">
        <f>(Paca!L101/Paca!L100-1)*100</f>
        <v>-1.6188105144780862</v>
      </c>
      <c r="M101" s="181">
        <f>(Paca!M101/Paca!M100-1)*100</f>
        <v>3.4825539484774293</v>
      </c>
      <c r="N101" s="181">
        <f>(Paca!N101/Paca!N100-1)*100</f>
        <v>-8.1268172715648905</v>
      </c>
      <c r="O101" s="181">
        <f>(Paca!O101/Paca!O100-1)*100</f>
        <v>-0.97885795284422539</v>
      </c>
      <c r="P101" s="181">
        <f>(Paca!P101/Paca!P100-1)*100</f>
        <v>-4.5296745163497576</v>
      </c>
      <c r="Q101" s="181">
        <f>(Paca!Q101/Paca!Q100-1)*100</f>
        <v>-3.9673065935398544</v>
      </c>
      <c r="R101" s="181">
        <f>(Paca!R101/Paca!R100-1)*100</f>
        <v>-0.48729759942689466</v>
      </c>
      <c r="S101" s="152">
        <f>(Paca!S101/Paca!S100-1)*100</f>
        <v>-33.562806779778207</v>
      </c>
      <c r="T101" s="183">
        <f>(Paca!T101/Paca!T100-1)*100</f>
        <v>-10.872979522160053</v>
      </c>
      <c r="U101" s="52">
        <f>Paca!B101-Paca!B100</f>
        <v>83.351189203000104</v>
      </c>
      <c r="V101" s="52">
        <f>Paca!C101-Paca!C100</f>
        <v>-54.131997395999974</v>
      </c>
      <c r="W101" s="52">
        <f>Paca!D101-Paca!D100</f>
        <v>145.13019169000108</v>
      </c>
      <c r="X101" s="121">
        <f>Paca!E101-Paca!E100</f>
        <v>50.604455342000165</v>
      </c>
      <c r="Y101" s="121">
        <f>Paca!F101-Paca!F100</f>
        <v>179.78034048699965</v>
      </c>
      <c r="Z101" s="121">
        <f>Paca!G101-Paca!G100</f>
        <v>60.310338811999941</v>
      </c>
      <c r="AA101" s="121">
        <f>Paca!H101-Paca!H100</f>
        <v>16.533719368999982</v>
      </c>
      <c r="AB101" s="121">
        <f>Paca!I101-Paca!I100</f>
        <v>-162.09866231999968</v>
      </c>
      <c r="AC101" s="52">
        <f>Paca!J101-Paca!J100</f>
        <v>580.79345841100076</v>
      </c>
      <c r="AD101" s="52">
        <f>Paca!K101-Paca!K100</f>
        <v>-175.74273100999926</v>
      </c>
      <c r="AE101" s="121">
        <f>Paca!L101-Paca!L100</f>
        <v>-108.41112492999946</v>
      </c>
      <c r="AF101" s="121">
        <f>Paca!M101-Paca!M100</f>
        <v>311.72567255899958</v>
      </c>
      <c r="AG101" s="121">
        <f>Paca!N101-Paca!N100</f>
        <v>-105.17649939099988</v>
      </c>
      <c r="AH101" s="121">
        <f>Paca!O101-Paca!O100</f>
        <v>-4.4491339989999688</v>
      </c>
      <c r="AI101" s="121">
        <f>Paca!P101-Paca!P100</f>
        <v>-20.881766512000013</v>
      </c>
      <c r="AJ101" s="121">
        <f>Paca!Q101-Paca!Q100</f>
        <v>-5.859033831000005</v>
      </c>
      <c r="AK101" s="121">
        <f>Paca!R101-Paca!R100</f>
        <v>-34.272227444000237</v>
      </c>
      <c r="AL101" s="121">
        <f>Paca!S101-Paca!S100</f>
        <v>-208.41861746200004</v>
      </c>
      <c r="AM101" s="52">
        <f>Paca!T101-Paca!T100</f>
        <v>-412.69773249199989</v>
      </c>
      <c r="AN101" s="189">
        <f>(Paca!B101/Paca!B97-1)*100</f>
        <v>0.46072553588614173</v>
      </c>
      <c r="AO101" s="189">
        <f>(Paca!C101/Paca!C97-1)*100</f>
        <v>-26.301374214390826</v>
      </c>
      <c r="AP101" s="189">
        <f>(Paca!D101/Paca!D97-1)*100</f>
        <v>0.39310563413275101</v>
      </c>
      <c r="AQ101" s="190">
        <f>(Paca!E101/Paca!E97-1)*100</f>
        <v>3.6955725793764937</v>
      </c>
      <c r="AR101" s="190">
        <f>(Paca!F101/Paca!F97-1)*100</f>
        <v>2.0690100874658501</v>
      </c>
      <c r="AS101" s="190">
        <f>(Paca!G101/Paca!G97-1)*100</f>
        <v>8.934741361214904</v>
      </c>
      <c r="AT101" s="190">
        <f>(Paca!H101/Paca!H97-1)*100</f>
        <v>42.371084440609373</v>
      </c>
      <c r="AU101" s="190">
        <f>(Paca!I101/Paca!I97-1)*100</f>
        <v>-9.3964566809052528</v>
      </c>
      <c r="AV101" s="189">
        <f>(Paca!J101/Paca!J97-1)*100</f>
        <v>-3.4881969757830644</v>
      </c>
      <c r="AW101" s="189">
        <f>(Paca!K101/Paca!K97-1)*100</f>
        <v>1.6753066900086822</v>
      </c>
      <c r="AX101" s="190">
        <f>(Paca!L101/Paca!L97-1)*100</f>
        <v>-9.9976014446612194E-2</v>
      </c>
      <c r="AY101" s="190">
        <f>(Paca!M101/Paca!M97-1)*100</f>
        <v>2.3054339087330122</v>
      </c>
      <c r="AZ101" s="190">
        <f>(Paca!N101/Paca!N97-1)*100</f>
        <v>29.071233481121126</v>
      </c>
      <c r="BA101" s="190">
        <f>(Paca!O101/Paca!O97-1)*100</f>
        <v>-3.8273542530149807</v>
      </c>
      <c r="BB101" s="190">
        <f>(Paca!P101/Paca!P97-1)*100</f>
        <v>11.338456334994707</v>
      </c>
      <c r="BC101" s="190">
        <f>(Paca!Q101/Paca!Q97-1)*100</f>
        <v>-5.6964174129640277</v>
      </c>
      <c r="BD101" s="190">
        <f>(Paca!R101/Paca!R97-1)*100</f>
        <v>-0.32029221866148871</v>
      </c>
      <c r="BE101" s="190">
        <f>(Paca!S101/Paca!S97-1)*100</f>
        <v>-10.0126357195378</v>
      </c>
      <c r="BF101" s="189">
        <f>(Paca!T101/Paca!T97-1)*100</f>
        <v>12.329637557076033</v>
      </c>
      <c r="BG101" s="53">
        <f>Paca!B101-Paca!B97</f>
        <v>252.76694862399745</v>
      </c>
      <c r="BH101" s="53">
        <f>Paca!C101-Paca!C97</f>
        <v>-102.47884226499997</v>
      </c>
      <c r="BI101" s="53">
        <f>Paca!D101-Paca!D97</f>
        <v>49.104638999000599</v>
      </c>
      <c r="BJ101" s="122">
        <f>Paca!E101-Paca!E97</f>
        <v>64.212295369999993</v>
      </c>
      <c r="BK101" s="122">
        <f>Paca!F101-Paca!F97</f>
        <v>71.77863388500009</v>
      </c>
      <c r="BL101" s="122">
        <f>Paca!G101-Paca!G97</f>
        <v>82.218449213999975</v>
      </c>
      <c r="BM101" s="122">
        <f>Paca!H101-Paca!H97</f>
        <v>351.07441362499992</v>
      </c>
      <c r="BN101" s="122">
        <f>Paca!I101-Paca!I97</f>
        <v>-520.17915309499949</v>
      </c>
      <c r="BO101" s="53">
        <f>Paca!J101-Paca!J97</f>
        <v>-485.07622010399973</v>
      </c>
      <c r="BP101" s="53">
        <f>Paca!K101-Paca!K97</f>
        <v>419.89693444799923</v>
      </c>
      <c r="BQ101" s="122">
        <f>Paca!L101-Paca!L97</f>
        <v>-6.5935625510001046</v>
      </c>
      <c r="BR101" s="122">
        <f>Paca!M101-Paca!M97</f>
        <v>208.73526673200104</v>
      </c>
      <c r="BS101" s="122">
        <f>Paca!N101-Paca!N97</f>
        <v>267.80641602399999</v>
      </c>
      <c r="BT101" s="122">
        <f>Paca!O101-Paca!O97</f>
        <v>-17.911453958999971</v>
      </c>
      <c r="BU101" s="122">
        <f>Paca!P101-Paca!P97</f>
        <v>44.820570308000015</v>
      </c>
      <c r="BV101" s="122">
        <f>Paca!Q101-Paca!Q97</f>
        <v>-8.566885544999991</v>
      </c>
      <c r="BW101" s="122">
        <f>Paca!R101-Paca!R97</f>
        <v>-22.488796331999765</v>
      </c>
      <c r="BX101" s="122">
        <f>Paca!S101-Paca!S97</f>
        <v>-45.904620228999988</v>
      </c>
      <c r="BY101" s="53">
        <f>Paca!T101-Paca!T97</f>
        <v>371.32043754599999</v>
      </c>
    </row>
    <row r="102" spans="1:77" s="106" customFormat="1" x14ac:dyDescent="0.25">
      <c r="A102" s="98" t="str">
        <f>Paca!A102</f>
        <v>T4 2022</v>
      </c>
      <c r="B102" s="143">
        <f>(Paca!B102/Paca!B101-1)*100</f>
        <v>-0.36301545389419987</v>
      </c>
      <c r="C102" s="184">
        <f>(Paca!C102/Paca!C101-1)*100</f>
        <v>-5.5361774810699931</v>
      </c>
      <c r="D102" s="184">
        <f>(Paca!D102/Paca!D101-1)*100</f>
        <v>-2.2510747475014914</v>
      </c>
      <c r="E102" s="185">
        <f>(Paca!E102/Paca!E101-1)*100</f>
        <v>-7.1068486398135233</v>
      </c>
      <c r="F102" s="186">
        <f>(Paca!F102/Paca!F101-1)*100</f>
        <v>3.5872355817000878</v>
      </c>
      <c r="G102" s="186">
        <f>(Paca!G102/Paca!G101-1)*100</f>
        <v>-3.637640081148652</v>
      </c>
      <c r="H102" s="186">
        <f>(Paca!H102/Paca!H101-1)*100</f>
        <v>2.84942335230296</v>
      </c>
      <c r="I102" s="187">
        <f>(Paca!I102/Paca!I101-1)*100</f>
        <v>-5.5509731329188021</v>
      </c>
      <c r="J102" s="184">
        <f>(Paca!J102/Paca!J101-1)*100</f>
        <v>0.36536768064012737</v>
      </c>
      <c r="K102" s="184">
        <f>(Paca!K102/Paca!K101-1)*100</f>
        <v>-1.0634133119829858</v>
      </c>
      <c r="L102" s="185">
        <f>(Paca!L102/Paca!L101-1)*100</f>
        <v>1.0825624774654097</v>
      </c>
      <c r="M102" s="186">
        <f>(Paca!M102/Paca!M101-1)*100</f>
        <v>2.2706154464678274</v>
      </c>
      <c r="N102" s="186">
        <f>(Paca!N102/Paca!N101-1)*100</f>
        <v>0.25070039984487202</v>
      </c>
      <c r="O102" s="186">
        <f>(Paca!O102/Paca!O101-1)*100</f>
        <v>4.3522284944825351</v>
      </c>
      <c r="P102" s="186">
        <f>(Paca!P102/Paca!P101-1)*100</f>
        <v>2.1644567445440854</v>
      </c>
      <c r="Q102" s="186">
        <f>(Paca!Q102/Paca!Q101-1)*100</f>
        <v>-21.168378006635212</v>
      </c>
      <c r="R102" s="186">
        <f>(Paca!R102/Paca!R101-1)*100</f>
        <v>-8.7899112931990153</v>
      </c>
      <c r="S102" s="151">
        <f>(Paca!S102/Paca!S101-1)*100</f>
        <v>14.65806599005659</v>
      </c>
      <c r="T102" s="188">
        <f>(Paca!T102/Paca!T101-1)*100</f>
        <v>9.4615714846974619</v>
      </c>
      <c r="U102" s="100">
        <f>Paca!B102-Paca!B101</f>
        <v>-200.07804074900923</v>
      </c>
      <c r="V102" s="100">
        <f>Paca!C102-Paca!C101</f>
        <v>-15.897365684000022</v>
      </c>
      <c r="W102" s="100">
        <f>Paca!D102-Paca!D101</f>
        <v>-282.29751787500027</v>
      </c>
      <c r="X102" s="120">
        <f>Paca!E102-Paca!E101</f>
        <v>-128.04827690699994</v>
      </c>
      <c r="Y102" s="120">
        <f>Paca!F102-Paca!F101</f>
        <v>127.02417468800013</v>
      </c>
      <c r="Z102" s="120">
        <f>Paca!G102-Paca!G101</f>
        <v>-36.464765815999954</v>
      </c>
      <c r="AA102" s="120">
        <f>Paca!H102-Paca!H101</f>
        <v>33.613084866999998</v>
      </c>
      <c r="AB102" s="120">
        <f>Paca!I102-Paca!I101</f>
        <v>-278.42173470699981</v>
      </c>
      <c r="AC102" s="100">
        <f>Paca!J102-Paca!J101</f>
        <v>49.03650861099959</v>
      </c>
      <c r="AD102" s="100">
        <f>Paca!K102-Paca!K101</f>
        <v>-270.99792457900548</v>
      </c>
      <c r="AE102" s="120">
        <f>Paca!L102-Paca!L101</f>
        <v>71.325179530999776</v>
      </c>
      <c r="AF102" s="120">
        <f>Paca!M102-Paca!M101</f>
        <v>210.32235902600041</v>
      </c>
      <c r="AG102" s="120">
        <f>Paca!N102-Paca!N101</f>
        <v>2.980862924999883</v>
      </c>
      <c r="AH102" s="120">
        <f>Paca!O102-Paca!O101</f>
        <v>19.588240667999969</v>
      </c>
      <c r="AI102" s="120">
        <f>Paca!P102-Paca!P101</f>
        <v>9.5261530160000234</v>
      </c>
      <c r="AJ102" s="120">
        <f>Paca!Q102-Paca!Q101</f>
        <v>-30.021814238000005</v>
      </c>
      <c r="AK102" s="120">
        <f>Paca!R102-Paca!R101</f>
        <v>-615.19255619500018</v>
      </c>
      <c r="AL102" s="120">
        <f>Paca!S102-Paca!S101</f>
        <v>60.473650687999964</v>
      </c>
      <c r="AM102" s="100">
        <f>Paca!T102-Paca!T101</f>
        <v>320.07825877799996</v>
      </c>
      <c r="AN102" s="184">
        <f>(Paca!B102/Paca!B98-1)*100</f>
        <v>-1.9245342606048821</v>
      </c>
      <c r="AO102" s="184">
        <f>(Paca!C102/Paca!C98-1)*100</f>
        <v>-16.712097639520994</v>
      </c>
      <c r="AP102" s="184">
        <f>(Paca!D102/Paca!D98-1)*100</f>
        <v>-7.4927308016658367</v>
      </c>
      <c r="AQ102" s="191">
        <f>(Paca!E102/Paca!E98-1)*100</f>
        <v>-11.682525980526892</v>
      </c>
      <c r="AR102" s="191">
        <f>(Paca!F102/Paca!F98-1)*100</f>
        <v>0.3914497088769231</v>
      </c>
      <c r="AS102" s="191">
        <f>(Paca!G102/Paca!G98-1)*100</f>
        <v>-4.4276551094386001</v>
      </c>
      <c r="AT102" s="191">
        <f>(Paca!H102/Paca!H98-1)*100</f>
        <v>16.726908184383007</v>
      </c>
      <c r="AU102" s="191">
        <f>(Paca!I102/Paca!I98-1)*100</f>
        <v>-16.186402401870946</v>
      </c>
      <c r="AV102" s="184">
        <f>(Paca!J102/Paca!J98-1)*100</f>
        <v>-2.937291651978291</v>
      </c>
      <c r="AW102" s="184">
        <f>(Paca!K102/Paca!K98-1)*100</f>
        <v>0.14989870305428532</v>
      </c>
      <c r="AX102" s="191">
        <f>(Paca!L102/Paca!L98-1)*100</f>
        <v>2.4484868202580889</v>
      </c>
      <c r="AY102" s="191">
        <f>(Paca!M102/Paca!M98-1)*100</f>
        <v>4.435045892302969</v>
      </c>
      <c r="AZ102" s="191">
        <f>(Paca!N102/Paca!N98-1)*100</f>
        <v>26.667500334695006</v>
      </c>
      <c r="BA102" s="191">
        <f>(Paca!O102/Paca!O98-1)*100</f>
        <v>0.71381232360747671</v>
      </c>
      <c r="BB102" s="191">
        <f>(Paca!P102/Paca!P98-1)*100</f>
        <v>10.246294286962199</v>
      </c>
      <c r="BC102" s="191">
        <f>(Paca!Q102/Paca!Q98-1)*100</f>
        <v>-26.224556539329146</v>
      </c>
      <c r="BD102" s="191">
        <f>(Paca!R102/Paca!R98-1)*100</f>
        <v>-11.096526636401761</v>
      </c>
      <c r="BE102" s="191">
        <f>(Paca!S102/Paca!S98-1)*100</f>
        <v>3.6647050227970102</v>
      </c>
      <c r="BF102" s="184">
        <f>(Paca!T102/Paca!T98-1)*100</f>
        <v>10.096559689984197</v>
      </c>
      <c r="BG102" s="100">
        <f>Paca!B102-Paca!B98</f>
        <v>-1077.6063831600113</v>
      </c>
      <c r="BH102" s="100">
        <f>Paca!C102-Paca!C98</f>
        <v>-54.428919800000017</v>
      </c>
      <c r="BI102" s="100">
        <f>Paca!D102-Paca!D98</f>
        <v>-992.87231995000002</v>
      </c>
      <c r="BJ102" s="120">
        <f>Paca!E102-Paca!E98</f>
        <v>-221.39636460099996</v>
      </c>
      <c r="BK102" s="120">
        <f>Paca!F102-Paca!F98</f>
        <v>14.302500615000099</v>
      </c>
      <c r="BL102" s="120">
        <f>Paca!G102-Paca!G98</f>
        <v>-44.750992567000026</v>
      </c>
      <c r="BM102" s="120">
        <f>Paca!H102-Paca!H98</f>
        <v>173.85930717299993</v>
      </c>
      <c r="BN102" s="120">
        <f>Paca!I102-Paca!I98</f>
        <v>-914.8867705699995</v>
      </c>
      <c r="BO102" s="100">
        <f>Paca!J102-Paca!J98</f>
        <v>-407.63170766099938</v>
      </c>
      <c r="BP102" s="100">
        <f>Paca!K102-Paca!K98</f>
        <v>37.737068166996323</v>
      </c>
      <c r="BQ102" s="120">
        <f>Paca!L102-Paca!L98</f>
        <v>159.16895640700022</v>
      </c>
      <c r="BR102" s="120">
        <f>Paca!M102-Paca!M98</f>
        <v>402.2949510110011</v>
      </c>
      <c r="BS102" s="120">
        <f>Paca!N102-Paca!N98</f>
        <v>250.95248659899994</v>
      </c>
      <c r="BT102" s="120">
        <f>Paca!O102-Paca!O98</f>
        <v>3.3287446179999733</v>
      </c>
      <c r="BU102" s="120">
        <f>Paca!P102-Paca!P98</f>
        <v>41.789896628999998</v>
      </c>
      <c r="BV102" s="120">
        <f>Paca!Q102-Paca!Q98</f>
        <v>-39.741672297999983</v>
      </c>
      <c r="BW102" s="120">
        <f>Paca!R102-Paca!R98</f>
        <v>-796.77883441999984</v>
      </c>
      <c r="BX102" s="120">
        <f>Paca!S102-Paca!S98</f>
        <v>16.722539620999953</v>
      </c>
      <c r="BY102" s="100">
        <f>Paca!T102-Paca!T98</f>
        <v>339.58949608400007</v>
      </c>
    </row>
    <row r="103" spans="1:77" x14ac:dyDescent="0.25">
      <c r="A103" s="37" t="str">
        <f>Paca!A103</f>
        <v>T1 2023</v>
      </c>
      <c r="B103" s="144">
        <f>(Paca!B103/Paca!B102-1)*100</f>
        <v>-1.8819767856508074</v>
      </c>
      <c r="C103" s="179">
        <f>(Paca!C103/Paca!C102-1)*100</f>
        <v>4.5253161278141052</v>
      </c>
      <c r="D103" s="179">
        <f>(Paca!D103/Paca!D102-1)*100</f>
        <v>-2.7148846176450303</v>
      </c>
      <c r="E103" s="180">
        <f>(Paca!E103/Paca!E102-1)*100</f>
        <v>-3.315928047418093</v>
      </c>
      <c r="F103" s="181">
        <f>(Paca!F103/Paca!F102-1)*100</f>
        <v>-3.5861102200135386</v>
      </c>
      <c r="G103" s="181">
        <f>(Paca!G103/Paca!G102-1)*100</f>
        <v>-1.8258410874232855</v>
      </c>
      <c r="H103" s="181">
        <f>(Paca!H103/Paca!H102-1)*100</f>
        <v>2.9584837864828906</v>
      </c>
      <c r="I103" s="182">
        <f>(Paca!I103/Paca!I102-1)*100</f>
        <v>-3.4622274493085747</v>
      </c>
      <c r="J103" s="179">
        <f>(Paca!J103/Paca!J102-1)*100</f>
        <v>3.0644581112386993</v>
      </c>
      <c r="K103" s="179">
        <f>(Paca!K103/Paca!K102-1)*100</f>
        <v>-2.2488672458449654</v>
      </c>
      <c r="L103" s="180">
        <f>(Paca!L103/Paca!L102-1)*100</f>
        <v>-5.4580771129689403</v>
      </c>
      <c r="M103" s="181">
        <f>(Paca!M103/Paca!M102-1)*100</f>
        <v>-1.3514452186118908</v>
      </c>
      <c r="N103" s="181">
        <f>(Paca!N103/Paca!N102-1)*100</f>
        <v>9.7557183729106036</v>
      </c>
      <c r="O103" s="181">
        <f>(Paca!O103/Paca!O102-1)*100</f>
        <v>-14.128527392021917</v>
      </c>
      <c r="P103" s="181">
        <f>(Paca!P103/Paca!P102-1)*100</f>
        <v>-12.866476551976557</v>
      </c>
      <c r="Q103" s="181">
        <f>(Paca!Q103/Paca!Q102-1)*100</f>
        <v>4.9300152032442757</v>
      </c>
      <c r="R103" s="181">
        <f>(Paca!R103/Paca!R102-1)*100</f>
        <v>-0.54988456096892735</v>
      </c>
      <c r="S103" s="152">
        <f>(Paca!S103/Paca!S102-1)*100</f>
        <v>-8.0256238277397802</v>
      </c>
      <c r="T103" s="183">
        <f>(Paca!T103/Paca!T102-1)*100</f>
        <v>-15.089359606291774</v>
      </c>
      <c r="U103" s="52">
        <f>Paca!B103-Paca!B102</f>
        <v>-1033.496831898985</v>
      </c>
      <c r="V103" s="52">
        <f>Paca!C103-Paca!C102</f>
        <v>12.27522888499999</v>
      </c>
      <c r="W103" s="52">
        <f>Paca!D103-Paca!D102</f>
        <v>-332.79784957799893</v>
      </c>
      <c r="X103" s="121">
        <f>Paca!E103-Paca!E102</f>
        <v>-55.499039531000108</v>
      </c>
      <c r="Y103" s="121">
        <f>Paca!F103-Paca!F102</f>
        <v>-131.53955249000001</v>
      </c>
      <c r="Z103" s="121">
        <f>Paca!G103-Paca!G102</f>
        <v>-17.636975254000049</v>
      </c>
      <c r="AA103" s="121">
        <f>Paca!H103-Paca!H102</f>
        <v>35.894048674000032</v>
      </c>
      <c r="AB103" s="121">
        <f>Paca!I103-Paca!I102</f>
        <v>-164.01633097700051</v>
      </c>
      <c r="AC103" s="52">
        <f>Paca!J103-Paca!J102</f>
        <v>412.78792229899955</v>
      </c>
      <c r="AD103" s="52">
        <f>Paca!K103-Paca!K102</f>
        <v>-567.0020309829888</v>
      </c>
      <c r="AE103" s="121">
        <f>Paca!L103-Paca!L102</f>
        <v>-363.50117042999955</v>
      </c>
      <c r="AF103" s="121">
        <f>Paca!M103-Paca!M102</f>
        <v>-128.02393504800057</v>
      </c>
      <c r="AG103" s="121">
        <f>Paca!N103-Paca!N102</f>
        <v>116.28766467900004</v>
      </c>
      <c r="AH103" s="121">
        <f>Paca!O103-Paca!O102</f>
        <v>-66.356331683000008</v>
      </c>
      <c r="AI103" s="121">
        <f>Paca!P103-Paca!P102</f>
        <v>-57.853295797000044</v>
      </c>
      <c r="AJ103" s="121">
        <f>Paca!Q103-Paca!Q102</f>
        <v>5.5118586569999906</v>
      </c>
      <c r="AK103" s="121">
        <f>Paca!R103-Paca!R102</f>
        <v>-35.10273730300014</v>
      </c>
      <c r="AL103" s="121">
        <f>Paca!S103-Paca!S102</f>
        <v>-37.964084057999969</v>
      </c>
      <c r="AM103" s="52">
        <f>Paca!T103-Paca!T102</f>
        <v>-558.76010252200012</v>
      </c>
      <c r="AN103" s="189">
        <f>(Paca!B103/Paca!B99-1)*100</f>
        <v>-2.4421136992836989</v>
      </c>
      <c r="AO103" s="189">
        <f>(Paca!C103/Paca!C99-1)*100</f>
        <v>-11.17835080882994</v>
      </c>
      <c r="AP103" s="189">
        <f>(Paca!D103/Paca!D99-1)*100</f>
        <v>-5.8199809648784235</v>
      </c>
      <c r="AQ103" s="190">
        <f>(Paca!E103/Paca!E99-1)*100</f>
        <v>-7.3576424369235838</v>
      </c>
      <c r="AR103" s="190">
        <f>(Paca!F103/Paca!F99-1)*100</f>
        <v>1.9374596854403014</v>
      </c>
      <c r="AS103" s="190">
        <f>(Paca!G103/Paca!G99-1)*100</f>
        <v>-0.91992250661584452</v>
      </c>
      <c r="AT103" s="190">
        <f>(Paca!H103/Paca!H99-1)*100</f>
        <v>23.218815105033428</v>
      </c>
      <c r="AU103" s="190">
        <f>(Paca!I103/Paca!I99-1)*100</f>
        <v>-16.477491581356041</v>
      </c>
      <c r="AV103" s="189">
        <f>(Paca!J103/Paca!J99-1)*100</f>
        <v>5.3282587630749667</v>
      </c>
      <c r="AW103" s="189">
        <f>(Paca!K103/Paca!K99-1)*100</f>
        <v>-2.3466730381784262</v>
      </c>
      <c r="AX103" s="190">
        <f>(Paca!L103/Paca!L99-1)*100</f>
        <v>-2.2953241849811179</v>
      </c>
      <c r="AY103" s="190">
        <f>(Paca!M103/Paca!M99-1)*100</f>
        <v>3.3671694938171903</v>
      </c>
      <c r="AZ103" s="190">
        <f>(Paca!N103/Paca!N99-1)*100</f>
        <v>21.730606093973527</v>
      </c>
      <c r="BA103" s="190">
        <f>(Paca!O103/Paca!O99-1)*100</f>
        <v>-6.9051716039983617</v>
      </c>
      <c r="BB103" s="190">
        <f>(Paca!P103/Paca!P99-1)*100</f>
        <v>-7.7631713830036198</v>
      </c>
      <c r="BC103" s="190">
        <f>(Paca!Q103/Paca!Q99-1)*100</f>
        <v>-20.217615227346009</v>
      </c>
      <c r="BD103" s="190">
        <f>(Paca!R103/Paca!R99-1)*100</f>
        <v>-12.039789953908297</v>
      </c>
      <c r="BE103" s="190">
        <f>(Paca!S103/Paca!S99-1)*100</f>
        <v>-4.5427192102759806</v>
      </c>
      <c r="BF103" s="189">
        <f>(Paca!T103/Paca!T99-1)*100</f>
        <v>-17.914594153971176</v>
      </c>
      <c r="BG103" s="53">
        <f>Paca!B103-Paca!B99</f>
        <v>-1348.7988129379955</v>
      </c>
      <c r="BH103" s="53">
        <f>Paca!C103-Paca!C99</f>
        <v>-35.682975957999986</v>
      </c>
      <c r="BI103" s="53">
        <f>Paca!D103-Paca!D99</f>
        <v>-736.9505090679977</v>
      </c>
      <c r="BJ103" s="122">
        <f>Paca!E103-Paca!E99</f>
        <v>-128.51812531399992</v>
      </c>
      <c r="BK103" s="122">
        <f>Paca!F103-Paca!F99</f>
        <v>67.215773224000259</v>
      </c>
      <c r="BL103" s="122">
        <f>Paca!G103-Paca!G99</f>
        <v>-8.8048756250000224</v>
      </c>
      <c r="BM103" s="122">
        <f>Paca!H103-Paca!H99</f>
        <v>235.38480128200001</v>
      </c>
      <c r="BN103" s="122">
        <f>Paca!I103-Paca!I99</f>
        <v>-902.22808263499974</v>
      </c>
      <c r="BO103" s="53">
        <f>Paca!J103-Paca!J99</f>
        <v>702.29992162800045</v>
      </c>
      <c r="BP103" s="53">
        <f>Paca!K103-Paca!K99</f>
        <v>-592.2541790519972</v>
      </c>
      <c r="BQ103" s="122">
        <f>Paca!L103-Paca!L99</f>
        <v>-147.91739922299985</v>
      </c>
      <c r="BR103" s="122">
        <f>Paca!M103-Paca!M99</f>
        <v>304.41483071999937</v>
      </c>
      <c r="BS103" s="122">
        <f>Paca!N103-Paca!N99</f>
        <v>233.54663063099997</v>
      </c>
      <c r="BT103" s="122">
        <f>Paca!O103-Paca!O99</f>
        <v>-29.914607035000017</v>
      </c>
      <c r="BU103" s="122">
        <f>Paca!P103-Paca!P99</f>
        <v>-32.975285165000003</v>
      </c>
      <c r="BV103" s="122">
        <f>Paca!Q103-Paca!Q99</f>
        <v>-29.728463452</v>
      </c>
      <c r="BW103" s="122">
        <f>Paca!R103-Paca!R99</f>
        <v>-868.97523941100008</v>
      </c>
      <c r="BX103" s="122">
        <f>Paca!S103-Paca!S99</f>
        <v>-20.704646116999982</v>
      </c>
      <c r="BY103" s="53">
        <f>Paca!T103-Paca!T99</f>
        <v>-686.21107048800013</v>
      </c>
    </row>
    <row r="104" spans="1:77" x14ac:dyDescent="0.25">
      <c r="A104" s="37" t="str">
        <f>Paca!A104</f>
        <v>T2 2023</v>
      </c>
      <c r="B104" s="144">
        <f>(Paca!B104/Paca!B103-1)*100</f>
        <v>-1.3072583908463109</v>
      </c>
      <c r="C104" s="179">
        <f>(Paca!C104/Paca!C103-1)*100</f>
        <v>0.11146512812068021</v>
      </c>
      <c r="D104" s="179">
        <f>(Paca!D104/Paca!D103-1)*100</f>
        <v>-0.41436638241439949</v>
      </c>
      <c r="E104" s="180">
        <f>(Paca!E104/Paca!E103-1)*100</f>
        <v>-6.4810144575822015E-2</v>
      </c>
      <c r="F104" s="181">
        <f>(Paca!F104/Paca!F103-1)*100</f>
        <v>-0.77544465542778163</v>
      </c>
      <c r="G104" s="181">
        <f>(Paca!G104/Paca!G103-1)*100</f>
        <v>-1.5902108141763183</v>
      </c>
      <c r="H104" s="181">
        <f>(Paca!H104/Paca!H103-1)*100</f>
        <v>0.73959243351764403</v>
      </c>
      <c r="I104" s="182">
        <f>(Paca!I104/Paca!I103-1)*100</f>
        <v>-0.33020188425174624</v>
      </c>
      <c r="J104" s="179">
        <f>(Paca!J104/Paca!J103-1)*100</f>
        <v>-4.2805498700052347</v>
      </c>
      <c r="K104" s="179">
        <f>(Paca!K104/Paca!K103-1)*100</f>
        <v>-1.0893937099564432</v>
      </c>
      <c r="L104" s="180">
        <f>(Paca!L104/Paca!L103-1)*100</f>
        <v>-5.6959362572762684</v>
      </c>
      <c r="M104" s="181">
        <f>(Paca!M104/Paca!M103-1)*100</f>
        <v>6.8321056611540865</v>
      </c>
      <c r="N104" s="181">
        <f>(Paca!N104/Paca!N103-1)*100</f>
        <v>-11.881640194336974</v>
      </c>
      <c r="O104" s="181">
        <f>(Paca!O104/Paca!O103-1)*100</f>
        <v>-3.699359187124529</v>
      </c>
      <c r="P104" s="181">
        <f>(Paca!P104/Paca!P103-1)*100</f>
        <v>-0.2928471778028241</v>
      </c>
      <c r="Q104" s="181">
        <f>(Paca!Q104/Paca!Q103-1)*100</f>
        <v>9.041864514757215</v>
      </c>
      <c r="R104" s="181">
        <f>(Paca!R104/Paca!R103-1)*100</f>
        <v>-5.6762776620184923</v>
      </c>
      <c r="S104" s="152">
        <f>(Paca!S104/Paca!S103-1)*100</f>
        <v>-6.2177856878091076</v>
      </c>
      <c r="T104" s="183">
        <f>(Paca!T104/Paca!T103-1)*100</f>
        <v>6.5986858884058419</v>
      </c>
      <c r="U104" s="52">
        <f>Paca!B104-Paca!B103</f>
        <v>-704.37691739200091</v>
      </c>
      <c r="V104" s="52">
        <f>Paca!C104-Paca!C103</f>
        <v>0.31603936800001975</v>
      </c>
      <c r="W104" s="52">
        <f>Paca!D104-Paca!D103</f>
        <v>-49.415141882000171</v>
      </c>
      <c r="X104" s="121">
        <f>Paca!E104-Paca!E103</f>
        <v>-1.0487652580000031</v>
      </c>
      <c r="Y104" s="121">
        <f>Paca!F104-Paca!F103</f>
        <v>-27.423516171999836</v>
      </c>
      <c r="Z104" s="121">
        <f>Paca!G104-Paca!G103</f>
        <v>-15.080405565999968</v>
      </c>
      <c r="AA104" s="121">
        <f>Paca!H104-Paca!H103</f>
        <v>9.2386358989999735</v>
      </c>
      <c r="AB104" s="121">
        <f>Paca!I104-Paca!I103</f>
        <v>-15.101090784999542</v>
      </c>
      <c r="AC104" s="52">
        <f>Paca!J104-Paca!J103</f>
        <v>-594.26722383800006</v>
      </c>
      <c r="AD104" s="52">
        <f>Paca!K104-Paca!K103</f>
        <v>-268.48959361900779</v>
      </c>
      <c r="AE104" s="121">
        <f>Paca!L104-Paca!L103</f>
        <v>-358.63749965200077</v>
      </c>
      <c r="AF104" s="121">
        <f>Paca!M104-Paca!M103</f>
        <v>638.46637095599908</v>
      </c>
      <c r="AG104" s="121">
        <f>Paca!N104-Paca!N103</f>
        <v>-155.44542610500002</v>
      </c>
      <c r="AH104" s="121">
        <f>Paca!O104-Paca!O103</f>
        <v>-14.91972722099996</v>
      </c>
      <c r="AI104" s="121">
        <f>Paca!P104-Paca!P103</f>
        <v>-1.1473470179999481</v>
      </c>
      <c r="AJ104" s="121">
        <f>Paca!Q104-Paca!Q103</f>
        <v>10.607365768000008</v>
      </c>
      <c r="AK104" s="121">
        <f>Paca!R104-Paca!R103</f>
        <v>-360.36149557499994</v>
      </c>
      <c r="AL104" s="121">
        <f>Paca!S104-Paca!S103</f>
        <v>-27.051834772000007</v>
      </c>
      <c r="AM104" s="52">
        <f>Paca!T104-Paca!T103</f>
        <v>207.47900257900028</v>
      </c>
      <c r="AN104" s="189">
        <f>(Paca!B104/Paca!B100-1)*100</f>
        <v>-3.3700268722828719</v>
      </c>
      <c r="AO104" s="189">
        <f>(Paca!C104/Paca!C100-1)*100</f>
        <v>-16.829891364249917</v>
      </c>
      <c r="AP104" s="189">
        <f>(Paca!D104/Paca!D100-1)*100</f>
        <v>-4.1900931862783093</v>
      </c>
      <c r="AQ104" s="190">
        <f>(Paca!E104/Paca!E100-1)*100</f>
        <v>-7.6516167838594162</v>
      </c>
      <c r="AR104" s="190">
        <f>(Paca!F104/Paca!F100-1)*100</f>
        <v>4.3984405051636921</v>
      </c>
      <c r="AS104" s="190">
        <f>(Paca!G104/Paca!G100-1)*100</f>
        <v>-0.94168669489990142</v>
      </c>
      <c r="AT104" s="190">
        <f>(Paca!H104/Paca!H100-1)*100</f>
        <v>8.1917763762897611</v>
      </c>
      <c r="AU104" s="190">
        <f>(Paca!I104/Paca!I100-1)*100</f>
        <v>-11.967140151882848</v>
      </c>
      <c r="AV104" s="189">
        <f>(Paca!J104/Paca!J100-1)*100</f>
        <v>3.4917333232073355</v>
      </c>
      <c r="AW104" s="189">
        <f>(Paca!K104/Paca!K100-1)*100</f>
        <v>-4.997100764626861</v>
      </c>
      <c r="AX104" s="190">
        <f>(Paca!L104/Paca!L100-1)*100</f>
        <v>-11.336851187410947</v>
      </c>
      <c r="AY104" s="190">
        <f>(Paca!M104/Paca!M100-1)*100</f>
        <v>11.534833575994586</v>
      </c>
      <c r="AZ104" s="190">
        <f>(Paca!N104/Paca!N100-1)*100</f>
        <v>-10.92214745722362</v>
      </c>
      <c r="BA104" s="190">
        <f>(Paca!O104/Paca!O100-1)*100</f>
        <v>-14.550850050068032</v>
      </c>
      <c r="BB104" s="190">
        <f>(Paca!P104/Paca!P100-1)*100</f>
        <v>-15.261684929508611</v>
      </c>
      <c r="BC104" s="190">
        <f>(Paca!Q104/Paca!Q100-1)*100</f>
        <v>-13.381117440742463</v>
      </c>
      <c r="BD104" s="190">
        <f>(Paca!R104/Paca!R100-1)*100</f>
        <v>-14.857260216081535</v>
      </c>
      <c r="BE104" s="190">
        <f>(Paca!S104/Paca!S100-1)*100</f>
        <v>-34.294273430158825</v>
      </c>
      <c r="BF104" s="189">
        <f>(Paca!T104/Paca!T100-1)*100</f>
        <v>-11.695052982490573</v>
      </c>
      <c r="BG104" s="53">
        <f>Paca!B104-Paca!B100</f>
        <v>-1854.600600836995</v>
      </c>
      <c r="BH104" s="53">
        <f>Paca!C104-Paca!C100</f>
        <v>-57.438094826999986</v>
      </c>
      <c r="BI104" s="53">
        <f>Paca!D104-Paca!D100</f>
        <v>-519.38031764499829</v>
      </c>
      <c r="BJ104" s="122">
        <f>Paca!E104-Paca!E100</f>
        <v>-133.99162635399989</v>
      </c>
      <c r="BK104" s="122">
        <f>Paca!F104-Paca!F100</f>
        <v>147.84144651299994</v>
      </c>
      <c r="BL104" s="122">
        <f>Paca!G104-Paca!G100</f>
        <v>-8.8718078240000295</v>
      </c>
      <c r="BM104" s="122">
        <f>Paca!H104-Paca!H100</f>
        <v>95.279488808999986</v>
      </c>
      <c r="BN104" s="122">
        <f>Paca!I104-Paca!I100</f>
        <v>-619.63781878899954</v>
      </c>
      <c r="BO104" s="53">
        <f>Paca!J104-Paca!J100</f>
        <v>448.35066548299983</v>
      </c>
      <c r="BP104" s="53">
        <f>Paca!K104-Paca!K100</f>
        <v>-1282.2322801910013</v>
      </c>
      <c r="BQ104" s="122">
        <f>Paca!L104-Paca!L100</f>
        <v>-759.224615481</v>
      </c>
      <c r="BR104" s="122">
        <f>Paca!M104-Paca!M100</f>
        <v>1032.4904674929985</v>
      </c>
      <c r="BS104" s="122">
        <f>Paca!N104-Paca!N100</f>
        <v>-141.35339789199998</v>
      </c>
      <c r="BT104" s="122">
        <f>Paca!O104-Paca!O100</f>
        <v>-66.136952234999967</v>
      </c>
      <c r="BU104" s="122">
        <f>Paca!P104-Paca!P100</f>
        <v>-70.356256310999981</v>
      </c>
      <c r="BV104" s="122">
        <f>Paca!Q104-Paca!Q100</f>
        <v>-19.761623644000011</v>
      </c>
      <c r="BW104" s="122">
        <f>Paca!R104-Paca!R100</f>
        <v>-1044.9290165170005</v>
      </c>
      <c r="BX104" s="122">
        <f>Paca!S104-Paca!S100</f>
        <v>-212.96088560400005</v>
      </c>
      <c r="BY104" s="53">
        <f>Paca!T104-Paca!T100</f>
        <v>-443.90057365699977</v>
      </c>
    </row>
    <row r="105" spans="1:77" x14ac:dyDescent="0.25">
      <c r="A105" s="37" t="str">
        <f>Paca!A105</f>
        <v>T3 2023</v>
      </c>
      <c r="B105" s="144">
        <f>(Paca!B105/Paca!B104-1)*100</f>
        <v>-0.72777291416437073</v>
      </c>
      <c r="C105" s="179">
        <f>(Paca!C105/Paca!C104-1)*100</f>
        <v>-4.5025842105298919</v>
      </c>
      <c r="D105" s="179">
        <f>(Paca!D105/Paca!D104-1)*100</f>
        <v>-0.98134980490202084</v>
      </c>
      <c r="E105" s="180">
        <f>(Paca!E105/Paca!E104-1)*100</f>
        <v>-3.2094843472629364</v>
      </c>
      <c r="F105" s="181">
        <f>(Paca!F105/Paca!F104-1)*100</f>
        <v>-0.55886468746977336</v>
      </c>
      <c r="G105" s="181">
        <f>(Paca!G105/Paca!G104-1)*100</f>
        <v>-11.343666323118129</v>
      </c>
      <c r="H105" s="181">
        <f>(Paca!H105/Paca!H104-1)*100</f>
        <v>-0.93697792976632499</v>
      </c>
      <c r="I105" s="182">
        <f>(Paca!I105/Paca!I104-1)*100</f>
        <v>1.5932454475136471</v>
      </c>
      <c r="J105" s="179">
        <f>(Paca!J105/Paca!J104-1)*100</f>
        <v>0.91279009940703482</v>
      </c>
      <c r="K105" s="179">
        <f>(Paca!K105/Paca!K104-1)*100</f>
        <v>-1.9015136477436911</v>
      </c>
      <c r="L105" s="180">
        <f>(Paca!L105/Paca!L104-1)*100</f>
        <v>-2.6125168764295159</v>
      </c>
      <c r="M105" s="181">
        <f>(Paca!M105/Paca!M104-1)*100</f>
        <v>-1.4225237270732105</v>
      </c>
      <c r="N105" s="181">
        <f>(Paca!N105/Paca!N104-1)*100</f>
        <v>-4.5702750422030869</v>
      </c>
      <c r="O105" s="181">
        <f>(Paca!O105/Paca!O104-1)*100</f>
        <v>-3.0472158764413448</v>
      </c>
      <c r="P105" s="181">
        <f>(Paca!P105/Paca!P104-1)*100</f>
        <v>-15.272596229531498</v>
      </c>
      <c r="Q105" s="181">
        <f>(Paca!Q105/Paca!Q104-1)*100</f>
        <v>-15.115018806169955</v>
      </c>
      <c r="R105" s="181">
        <f>(Paca!R105/Paca!R104-1)*100</f>
        <v>-0.57458779056065445</v>
      </c>
      <c r="S105" s="152">
        <f>(Paca!S105/Paca!S104-1)*100</f>
        <v>2.8263729238008573</v>
      </c>
      <c r="T105" s="183">
        <f>(Paca!T105/Paca!T104-1)*100</f>
        <v>2.5226838213088909</v>
      </c>
      <c r="U105" s="52">
        <f>Paca!B105-Paca!B104</f>
        <v>-387.01231004400324</v>
      </c>
      <c r="V105" s="52">
        <f>Paca!C105-Paca!C104</f>
        <v>-12.780499464000002</v>
      </c>
      <c r="W105" s="52">
        <f>Paca!D105-Paca!D104</f>
        <v>-116.5456488939999</v>
      </c>
      <c r="X105" s="121">
        <f>Paca!E105-Paca!E104</f>
        <v>-51.90258708500005</v>
      </c>
      <c r="Y105" s="121">
        <f>Paca!F105-Paca!F104</f>
        <v>-19.610928736999995</v>
      </c>
      <c r="Z105" s="121">
        <f>Paca!G105-Paca!G104</f>
        <v>-105.86442999400003</v>
      </c>
      <c r="AA105" s="121">
        <f>Paca!H105-Paca!H104</f>
        <v>-11.790845345999969</v>
      </c>
      <c r="AB105" s="121">
        <f>Paca!I105-Paca!I104</f>
        <v>72.623142267999356</v>
      </c>
      <c r="AC105" s="52">
        <f>Paca!J105-Paca!J104</f>
        <v>121.29791413900057</v>
      </c>
      <c r="AD105" s="52">
        <f>Paca!K105-Paca!K104</f>
        <v>-463.53753287899963</v>
      </c>
      <c r="AE105" s="121">
        <f>Paca!L105-Paca!L104</f>
        <v>-155.12439112499942</v>
      </c>
      <c r="AF105" s="121">
        <f>Paca!M105-Paca!M104</f>
        <v>-142.01844736099883</v>
      </c>
      <c r="AG105" s="121">
        <f>Paca!N105-Paca!N104</f>
        <v>-52.687827653999875</v>
      </c>
      <c r="AH105" s="121">
        <f>Paca!O105-Paca!O104</f>
        <v>-11.834959647000005</v>
      </c>
      <c r="AI105" s="121">
        <f>Paca!P105-Paca!P104</f>
        <v>-59.661330376000024</v>
      </c>
      <c r="AJ105" s="121">
        <f>Paca!Q105-Paca!Q104</f>
        <v>-19.335326508999998</v>
      </c>
      <c r="AK105" s="121">
        <f>Paca!R105-Paca!R104</f>
        <v>-34.407417236999208</v>
      </c>
      <c r="AL105" s="121">
        <f>Paca!S105-Paca!S104</f>
        <v>11.532167029999982</v>
      </c>
      <c r="AM105" s="52">
        <f>Paca!T105-Paca!T104</f>
        <v>84.553457053999864</v>
      </c>
      <c r="AN105" s="189">
        <f>(Paca!B105/Paca!B101-1)*100</f>
        <v>-4.2183434769759165</v>
      </c>
      <c r="AO105" s="189">
        <f>(Paca!C105/Paca!C101-1)*100</f>
        <v>-5.6020762966270894</v>
      </c>
      <c r="AP105" s="189">
        <f>(Paca!D105/Paca!D101-1)*100</f>
        <v>-6.2282368169753415</v>
      </c>
      <c r="AQ105" s="190">
        <f>(Paca!E105/Paca!E101-1)*100</f>
        <v>-13.125988753169061</v>
      </c>
      <c r="AR105" s="190">
        <f>(Paca!F105/Paca!F101-1)*100</f>
        <v>-1.4557965734745992</v>
      </c>
      <c r="AS105" s="190">
        <f>(Paca!G105/Paca!G101-1)*100</f>
        <v>-17.46223865608243</v>
      </c>
      <c r="AT105" s="190">
        <f>(Paca!H105/Paca!H101-1)*100</f>
        <v>5.6758528715827428</v>
      </c>
      <c r="AU105" s="190">
        <f>(Paca!I105/Paca!I101-1)*100</f>
        <v>-7.6741798031984887</v>
      </c>
      <c r="AV105" s="189">
        <f>(Paca!J105/Paca!J101-1)*100</f>
        <v>-8.3039731610079492E-2</v>
      </c>
      <c r="AW105" s="189">
        <f>(Paca!K105/Paca!K101-1)*100</f>
        <v>-6.1608874010017463</v>
      </c>
      <c r="AX105" s="190">
        <f>(Paca!L105/Paca!L101-1)*100</f>
        <v>-12.232399772526225</v>
      </c>
      <c r="AY105" s="190">
        <f>(Paca!M105/Paca!M101-1)*100</f>
        <v>6.2480774867290201</v>
      </c>
      <c r="AZ105" s="190">
        <f>(Paca!N105/Paca!N101-1)*100</f>
        <v>-7.4738164550671504</v>
      </c>
      <c r="BA105" s="190">
        <f>(Paca!O105/Paca!O101-1)*100</f>
        <v>-16.335715612206403</v>
      </c>
      <c r="BB105" s="190">
        <f>(Paca!P105/Paca!P101-1)*100</f>
        <v>-24.796973306263091</v>
      </c>
      <c r="BC105" s="190">
        <f>(Paca!Q105/Paca!Q101-1)*100</f>
        <v>-23.436051241914502</v>
      </c>
      <c r="BD105" s="190">
        <f>(Paca!R105/Paca!R101-1)*100</f>
        <v>-14.931945415559611</v>
      </c>
      <c r="BE105" s="190">
        <f>(Paca!S105/Paca!S101-1)*100</f>
        <v>1.6942651551290933</v>
      </c>
      <c r="BF105" s="189">
        <f>(Paca!T105/Paca!T101-1)*100</f>
        <v>1.5770538989857252</v>
      </c>
      <c r="BG105" s="53">
        <f>Paca!B105-Paca!B101</f>
        <v>-2324.9641000839983</v>
      </c>
      <c r="BH105" s="53">
        <f>Paca!C105-Paca!C101</f>
        <v>-16.086596895000014</v>
      </c>
      <c r="BI105" s="53">
        <f>Paca!D105-Paca!D101</f>
        <v>-781.05615822899927</v>
      </c>
      <c r="BJ105" s="122">
        <f>Paca!E105-Paca!E101</f>
        <v>-236.49866878100011</v>
      </c>
      <c r="BK105" s="122">
        <f>Paca!F105-Paca!F101</f>
        <v>-51.549822710999706</v>
      </c>
      <c r="BL105" s="122">
        <f>Paca!G105-Paca!G101</f>
        <v>-175.04657663</v>
      </c>
      <c r="BM105" s="122">
        <f>Paca!H105-Paca!H101</f>
        <v>66.954924094000035</v>
      </c>
      <c r="BN105" s="122">
        <f>Paca!I105-Paca!I101</f>
        <v>-384.91601420100051</v>
      </c>
      <c r="BO105" s="53">
        <f>Paca!J105-Paca!J101</f>
        <v>-11.144878789000359</v>
      </c>
      <c r="BP105" s="53">
        <f>Paca!K105-Paca!K101</f>
        <v>-1570.0270820600017</v>
      </c>
      <c r="BQ105" s="122">
        <f>Paca!L105-Paca!L101</f>
        <v>-805.93788167599996</v>
      </c>
      <c r="BR105" s="122">
        <f>Paca!M105-Paca!M101</f>
        <v>578.74634757300009</v>
      </c>
      <c r="BS105" s="122">
        <f>Paca!N105-Paca!N101</f>
        <v>-88.864726154999971</v>
      </c>
      <c r="BT105" s="122">
        <f>Paca!O105-Paca!O101</f>
        <v>-73.522777883000003</v>
      </c>
      <c r="BU105" s="122">
        <f>Paca!P105-Paca!P101</f>
        <v>-109.13582017499999</v>
      </c>
      <c r="BV105" s="122">
        <f>Paca!Q105-Paca!Q101</f>
        <v>-33.237916322000004</v>
      </c>
      <c r="BW105" s="122">
        <f>Paca!R105-Paca!R101</f>
        <v>-1045.0642063099995</v>
      </c>
      <c r="BX105" s="122">
        <f>Paca!S105-Paca!S101</f>
        <v>6.9898988879999706</v>
      </c>
      <c r="BY105" s="53">
        <f>Paca!T105-Paca!T101</f>
        <v>53.350615888999982</v>
      </c>
    </row>
    <row r="106" spans="1:77" s="106" customFormat="1" x14ac:dyDescent="0.25">
      <c r="A106" s="98" t="str">
        <f>Paca!A106</f>
        <v>T4 2023</v>
      </c>
      <c r="B106" s="143">
        <f>(Paca!B106/Paca!B105-1)*100</f>
        <v>2.0556876757788611</v>
      </c>
      <c r="C106" s="184">
        <f>(Paca!C106/Paca!C105-1)*100</f>
        <v>-1.8622096333394733</v>
      </c>
      <c r="D106" s="184">
        <f>(Paca!D106/Paca!D105-1)*100</f>
        <v>-0.14032385126291347</v>
      </c>
      <c r="E106" s="185">
        <f>(Paca!E106/Paca!E105-1)*100</f>
        <v>-7.2235605256665281E-2</v>
      </c>
      <c r="F106" s="186">
        <f>(Paca!F106/Paca!F105-1)*100</f>
        <v>-0.72685789102661102</v>
      </c>
      <c r="G106" s="186">
        <f>(Paca!G106/Paca!G105-1)*100</f>
        <v>-3.0203422435318705</v>
      </c>
      <c r="H106" s="186">
        <f>(Paca!H106/Paca!H105-1)*100</f>
        <v>2.105290260718129</v>
      </c>
      <c r="I106" s="187">
        <f>(Paca!I106/Paca!I105-1)*100</f>
        <v>0.18869023952452491</v>
      </c>
      <c r="J106" s="184">
        <f>(Paca!J106/Paca!J105-1)*100</f>
        <v>-0.37547998154057183</v>
      </c>
      <c r="K106" s="184">
        <f>(Paca!K106/Paca!K105-1)*100</f>
        <v>3.6093708373420963</v>
      </c>
      <c r="L106" s="185">
        <f>(Paca!L106/Paca!L105-1)*100</f>
        <v>3.0110345541607408</v>
      </c>
      <c r="M106" s="186">
        <f>(Paca!M106/Paca!M105-1)*100</f>
        <v>4.9821061625429319</v>
      </c>
      <c r="N106" s="186">
        <f>(Paca!N106/Paca!N105-1)*100</f>
        <v>13.148322854494365</v>
      </c>
      <c r="O106" s="186">
        <f>(Paca!O106/Paca!O105-1)*100</f>
        <v>7.8383045221368297</v>
      </c>
      <c r="P106" s="186">
        <f>(Paca!P106/Paca!P105-1)*100</f>
        <v>-1.5883561727499607</v>
      </c>
      <c r="Q106" s="186">
        <f>(Paca!Q106/Paca!Q105-1)*100</f>
        <v>5.1670620127532318</v>
      </c>
      <c r="R106" s="186">
        <f>(Paca!R106/Paca!R105-1)*100</f>
        <v>0.8662864949938065</v>
      </c>
      <c r="S106" s="151">
        <f>(Paca!S106/Paca!S105-1)*100</f>
        <v>-6.5291020945331013</v>
      </c>
      <c r="T106" s="188">
        <f>(Paca!T106/Paca!T105-1)*100</f>
        <v>8.5550373914496483</v>
      </c>
      <c r="U106" s="100">
        <f>Paca!B106-Paca!B105</f>
        <v>1085.2100029380017</v>
      </c>
      <c r="V106" s="100">
        <f>Paca!C106-Paca!C105</f>
        <v>-5.0478468590000034</v>
      </c>
      <c r="W106" s="100">
        <f>Paca!D106-Paca!D105</f>
        <v>-16.501397315001668</v>
      </c>
      <c r="X106" s="120">
        <f>Paca!E106-Paca!E105</f>
        <v>-1.1306751919998987</v>
      </c>
      <c r="Y106" s="120">
        <f>Paca!F106-Paca!F105</f>
        <v>-25.363376942000286</v>
      </c>
      <c r="Z106" s="120">
        <f>Paca!G106-Paca!G105</f>
        <v>-24.989786433999939</v>
      </c>
      <c r="AA106" s="120">
        <f>Paca!H106-Paca!H105</f>
        <v>26.244550311000012</v>
      </c>
      <c r="AB106" s="120">
        <f>Paca!I106-Paca!I105</f>
        <v>8.7378909420003765</v>
      </c>
      <c r="AC106" s="100">
        <f>Paca!J106-Paca!J105</f>
        <v>-50.351847902000372</v>
      </c>
      <c r="AD106" s="100">
        <f>Paca!K106-Paca!K105</f>
        <v>863.13607709500502</v>
      </c>
      <c r="AE106" s="120">
        <f>Paca!L106-Paca!L105</f>
        <v>174.11647522200019</v>
      </c>
      <c r="AF106" s="120">
        <f>Paca!M106-Paca!M105</f>
        <v>490.31582947999959</v>
      </c>
      <c r="AG106" s="120">
        <f>Paca!N106-Paca!N105</f>
        <v>144.65118222399997</v>
      </c>
      <c r="AH106" s="120">
        <f>Paca!O106-Paca!O105</f>
        <v>29.515216691999967</v>
      </c>
      <c r="AI106" s="120">
        <f>Paca!P106-Paca!P105</f>
        <v>-5.2571680180000158</v>
      </c>
      <c r="AJ106" s="120">
        <f>Paca!Q106-Paca!Q105</f>
        <v>5.6107038889999927</v>
      </c>
      <c r="AK106" s="120">
        <f>Paca!R106-Paca!R105</f>
        <v>51.576827453999613</v>
      </c>
      <c r="AL106" s="120">
        <f>Paca!S106-Paca!S105</f>
        <v>-27.392989847999957</v>
      </c>
      <c r="AM106" s="100">
        <f>Paca!T106-Paca!T105</f>
        <v>293.97501791900004</v>
      </c>
      <c r="AN106" s="184">
        <f>(Paca!B106/Paca!B102-1)*100</f>
        <v>-1.8932290282311692</v>
      </c>
      <c r="AO106" s="184">
        <f>(Paca!C106/Paca!C102-1)*100</f>
        <v>-1.9306714420415205</v>
      </c>
      <c r="AP106" s="184">
        <f>(Paca!D106/Paca!D102-1)*100</f>
        <v>-4.2033671555528285</v>
      </c>
      <c r="AQ106" s="191">
        <f>(Paca!E106/Paca!E102-1)*100</f>
        <v>-6.5471931914639514</v>
      </c>
      <c r="AR106" s="191">
        <f>(Paca!F106/Paca!F102-1)*100</f>
        <v>-5.559863086979755</v>
      </c>
      <c r="AS106" s="191">
        <f>(Paca!G106/Paca!G102-1)*100</f>
        <v>-16.933501277273567</v>
      </c>
      <c r="AT106" s="191">
        <f>(Paca!H106/Paca!H102-1)*100</f>
        <v>4.9112700811296373</v>
      </c>
      <c r="AU106" s="191">
        <f>(Paca!I106/Paca!I102-1)*100</f>
        <v>-2.0635436104071259</v>
      </c>
      <c r="AV106" s="184">
        <f>(Paca!J106/Paca!J102-1)*100</f>
        <v>-0.82057747134693937</v>
      </c>
      <c r="AW106" s="184">
        <f>(Paca!K106/Paca!K102-1)*100</f>
        <v>-1.7288574248509714</v>
      </c>
      <c r="AX106" s="191">
        <f>(Paca!L106/Paca!L102-1)*100</f>
        <v>-10.557953041766154</v>
      </c>
      <c r="AY106" s="191">
        <f>(Paca!M106/Paca!M102-1)*100</f>
        <v>9.0650222606351694</v>
      </c>
      <c r="AZ106" s="191">
        <f>(Paca!N106/Paca!N102-1)*100</f>
        <v>4.4300184086540906</v>
      </c>
      <c r="BA106" s="191">
        <f>(Paca!O106/Paca!O102-1)*100</f>
        <v>-13.54075799239325</v>
      </c>
      <c r="BB106" s="191">
        <f>(Paca!P106/Paca!P102-1)*100</f>
        <v>-27.559410449168343</v>
      </c>
      <c r="BC106" s="191">
        <f>(Paca!Q106/Paca!Q102-1)*100</f>
        <v>2.1418225754706866</v>
      </c>
      <c r="BD106" s="191">
        <f>(Paca!R106/Paca!R102-1)*100</f>
        <v>-5.9259903488489973</v>
      </c>
      <c r="BE106" s="191">
        <f>(Paca!S106/Paca!S102-1)*100</f>
        <v>-17.097378245409402</v>
      </c>
      <c r="BF106" s="184">
        <f>(Paca!T106/Paca!T102-1)*100</f>
        <v>0.73581746137463266</v>
      </c>
      <c r="BG106" s="100">
        <f>Paca!B106-Paca!B102</f>
        <v>-1039.6760563969874</v>
      </c>
      <c r="BH106" s="100">
        <f>Paca!C106-Paca!C102</f>
        <v>-5.2370780699999955</v>
      </c>
      <c r="BI106" s="100">
        <f>Paca!D106-Paca!D102</f>
        <v>-515.26003766900067</v>
      </c>
      <c r="BJ106" s="120">
        <f>Paca!E106-Paca!E102</f>
        <v>-109.58106706600006</v>
      </c>
      <c r="BK106" s="120">
        <f>Paca!F106-Paca!F102</f>
        <v>-203.93737434100012</v>
      </c>
      <c r="BL106" s="120">
        <f>Paca!G106-Paca!G102</f>
        <v>-163.57159724799999</v>
      </c>
      <c r="BM106" s="120">
        <f>Paca!H106-Paca!H102</f>
        <v>59.586389538000049</v>
      </c>
      <c r="BN106" s="120">
        <f>Paca!I106-Paca!I102</f>
        <v>-97.756388552000317</v>
      </c>
      <c r="BO106" s="100">
        <f>Paca!J106-Paca!J102</f>
        <v>-110.53323530200032</v>
      </c>
      <c r="BP106" s="100">
        <f>Paca!K106-Paca!K102</f>
        <v>-435.8930803859912</v>
      </c>
      <c r="BQ106" s="120">
        <f>Paca!L106-Paca!L102</f>
        <v>-703.14658598499955</v>
      </c>
      <c r="BR106" s="120">
        <f>Paca!M106-Paca!M102</f>
        <v>858.73981802699927</v>
      </c>
      <c r="BS106" s="120">
        <f>Paca!N106-Paca!N102</f>
        <v>52.805593144000113</v>
      </c>
      <c r="BT106" s="120">
        <f>Paca!O106-Paca!O102</f>
        <v>-63.595801859000005</v>
      </c>
      <c r="BU106" s="120">
        <f>Paca!P106-Paca!P102</f>
        <v>-123.91914120900003</v>
      </c>
      <c r="BV106" s="120">
        <f>Paca!Q106-Paca!Q102</f>
        <v>2.3946018049999935</v>
      </c>
      <c r="BW106" s="120">
        <f>Paca!R106-Paca!R102</f>
        <v>-378.29482266099967</v>
      </c>
      <c r="BX106" s="120">
        <f>Paca!S106-Paca!S102</f>
        <v>-80.87674164799995</v>
      </c>
      <c r="BY106" s="100">
        <f>Paca!T106-Paca!T102</f>
        <v>27.247375030000057</v>
      </c>
    </row>
    <row r="107" spans="1:77" x14ac:dyDescent="0.25">
      <c r="A107" s="37" t="str">
        <f>Paca!A107</f>
        <v>T1 2024</v>
      </c>
      <c r="B107" s="144">
        <f>(Paca!B107/Paca!B106-1)*100</f>
        <v>8.511149027303766E-2</v>
      </c>
      <c r="C107" s="179">
        <f>(Paca!C107/Paca!C106-1)*100</f>
        <v>-12.399735856250516</v>
      </c>
      <c r="D107" s="179">
        <f>(Paca!D107/Paca!D106-1)*100</f>
        <v>-0.30031612120388074</v>
      </c>
      <c r="E107" s="180">
        <f>(Paca!E107/Paca!E106-1)*100</f>
        <v>11.404279970147257</v>
      </c>
      <c r="F107" s="181">
        <f>(Paca!F107/Paca!F106-1)*100</f>
        <v>0.81021288449638629</v>
      </c>
      <c r="G107" s="181">
        <f>(Paca!G107/Paca!G106-1)*100</f>
        <v>-9.132785573897273</v>
      </c>
      <c r="H107" s="181">
        <f>(Paca!H107/Paca!H106-1)*100</f>
        <v>-0.82344781781225063</v>
      </c>
      <c r="I107" s="182">
        <f>(Paca!I107/Paca!I106-1)*100</f>
        <v>-3.4043891841209595</v>
      </c>
      <c r="J107" s="179">
        <f>(Paca!J107/Paca!J106-1)*100</f>
        <v>-6.0902412885294854</v>
      </c>
      <c r="K107" s="179">
        <f>(Paca!K107/Paca!K106-1)*100</f>
        <v>5.1174763637598764</v>
      </c>
      <c r="L107" s="180">
        <f>(Paca!L107/Paca!L106-1)*100</f>
        <v>7.5144566846609528</v>
      </c>
      <c r="M107" s="181">
        <f>(Paca!M107/Paca!M106-1)*100</f>
        <v>5.8544970171296562</v>
      </c>
      <c r="N107" s="181">
        <f>(Paca!N107/Paca!N106-1)*100</f>
        <v>2.0752948215522649</v>
      </c>
      <c r="O107" s="181">
        <f>(Paca!O107/Paca!O106-1)*100</f>
        <v>-10.888856652362644</v>
      </c>
      <c r="P107" s="181">
        <f>(Paca!P107/Paca!P106-1)*100</f>
        <v>-8.7846956453719649</v>
      </c>
      <c r="Q107" s="181">
        <f>(Paca!Q107/Paca!Q106-1)*100</f>
        <v>-3.723272511796738</v>
      </c>
      <c r="R107" s="181">
        <f>(Paca!R107/Paca!R106-1)*100</f>
        <v>3.9143946994142365</v>
      </c>
      <c r="S107" s="152">
        <f>(Paca!S107/Paca!S106-1)*100</f>
        <v>8.0662539794279517</v>
      </c>
      <c r="T107" s="183">
        <f>(Paca!T107/Paca!T106-1)*100</f>
        <v>-9.1203043060134821</v>
      </c>
      <c r="U107" s="52">
        <f>Paca!B107-Paca!B106</f>
        <v>45.854510784003651</v>
      </c>
      <c r="V107" s="52">
        <f>Paca!C107-Paca!C106</f>
        <v>-32.985746042000017</v>
      </c>
      <c r="W107" s="52">
        <f>Paca!D107-Paca!D106</f>
        <v>-35.266147933998582</v>
      </c>
      <c r="X107" s="121">
        <f>Paca!E107-Paca!E106</f>
        <v>178.37771210799997</v>
      </c>
      <c r="Y107" s="121">
        <f>Paca!F107-Paca!F106</f>
        <v>28.066514343000108</v>
      </c>
      <c r="Z107" s="121">
        <f>Paca!G107-Paca!G106</f>
        <v>-73.280815880999967</v>
      </c>
      <c r="AA107" s="121">
        <f>Paca!H107-Paca!H106</f>
        <v>-10.481211425000083</v>
      </c>
      <c r="AB107" s="121">
        <f>Paca!I107-Paca!I106</f>
        <v>-157.94834707900009</v>
      </c>
      <c r="AC107" s="52">
        <f>Paca!J107-Paca!J106</f>
        <v>-813.63452192499972</v>
      </c>
      <c r="AD107" s="52">
        <f>Paca!K107-Paca!K106</f>
        <v>1267.9515133689965</v>
      </c>
      <c r="AE107" s="121">
        <f>Paca!L107-Paca!L106</f>
        <v>447.61585538599957</v>
      </c>
      <c r="AF107" s="121">
        <f>Paca!M107-Paca!M106</f>
        <v>604.87802525100051</v>
      </c>
      <c r="AG107" s="121">
        <f>Paca!N107-Paca!N106</f>
        <v>25.833280005999995</v>
      </c>
      <c r="AH107" s="121">
        <f>Paca!O107-Paca!O106</f>
        <v>-44.215971904000014</v>
      </c>
      <c r="AI107" s="121">
        <f>Paca!P107-Paca!P106</f>
        <v>-28.61390742399999</v>
      </c>
      <c r="AJ107" s="121">
        <f>Paca!Q107-Paca!Q106</f>
        <v>-4.251852994999993</v>
      </c>
      <c r="AK107" s="121">
        <f>Paca!R107-Paca!R106</f>
        <v>235.07352916800028</v>
      </c>
      <c r="AL107" s="121">
        <f>Paca!S107-Paca!S106</f>
        <v>31.632555880999973</v>
      </c>
      <c r="AM107" s="52">
        <f>Paca!T107-Paca!T106</f>
        <v>-340.21058668400019</v>
      </c>
      <c r="AN107" s="189">
        <f>(Paca!B107/Paca!B103-1)*100</f>
        <v>7.3633660652361321E-2</v>
      </c>
      <c r="AO107" s="189">
        <f>(Paca!C107/Paca!C103-1)*100</f>
        <v>-17.810350598965709</v>
      </c>
      <c r="AP107" s="189">
        <f>(Paca!D107/Paca!D103-1)*100</f>
        <v>-1.8257420602620922</v>
      </c>
      <c r="AQ107" s="190">
        <f>(Paca!E107/Paca!E103-1)*100</f>
        <v>7.6810527674120221</v>
      </c>
      <c r="AR107" s="190">
        <f>(Paca!F107/Paca!F103-1)*100</f>
        <v>-1.2535400369374727</v>
      </c>
      <c r="AS107" s="190">
        <f>(Paca!G107/Paca!G103-1)*100</f>
        <v>-23.116006954691382</v>
      </c>
      <c r="AT107" s="190">
        <f>(Paca!H107/Paca!H103-1)*100</f>
        <v>1.0576075816954855</v>
      </c>
      <c r="AU107" s="190">
        <f>(Paca!I107/Paca!I103-1)*100</f>
        <v>-2.0048673577183429</v>
      </c>
      <c r="AV107" s="189">
        <f>(Paca!J107/Paca!J103-1)*100</f>
        <v>-9.6301886266537018</v>
      </c>
      <c r="AW107" s="189">
        <f>(Paca!K107/Paca!K103-1)*100</f>
        <v>5.676673157977441</v>
      </c>
      <c r="AX107" s="190">
        <f>(Paca!L107/Paca!L103-1)*100</f>
        <v>1.714803230404538</v>
      </c>
      <c r="AY107" s="190">
        <f>(Paca!M107/Paca!M103-1)*100</f>
        <v>17.031852105143752</v>
      </c>
      <c r="AZ107" s="190">
        <f>(Paca!N107/Paca!N103-1)*100</f>
        <v>-2.8777263243308204</v>
      </c>
      <c r="BA107" s="190">
        <f>(Paca!O107/Paca!O103-1)*100</f>
        <v>-10.278912492387937</v>
      </c>
      <c r="BB107" s="190">
        <f>(Paca!P107/Paca!P103-1)*100</f>
        <v>-24.165921885973198</v>
      </c>
      <c r="BC107" s="190">
        <f>(Paca!Q107/Paca!Q103-1)*100</f>
        <v>-6.2815306163898077</v>
      </c>
      <c r="BD107" s="190">
        <f>(Paca!R107/Paca!R103-1)*100</f>
        <v>-1.7030425083893408</v>
      </c>
      <c r="BE107" s="190">
        <f>(Paca!S107/Paca!S103-1)*100</f>
        <v>-2.5926986304029453</v>
      </c>
      <c r="BF107" s="189">
        <f>(Paca!T107/Paca!T103-1)*100</f>
        <v>7.8173523827652414</v>
      </c>
      <c r="BG107" s="53">
        <f>Paca!B107-Paca!B103</f>
        <v>39.67528628600121</v>
      </c>
      <c r="BH107" s="53">
        <f>Paca!C107-Paca!C103</f>
        <v>-50.498052997000002</v>
      </c>
      <c r="BI107" s="53">
        <f>Paca!D107-Paca!D103</f>
        <v>-217.72833602500032</v>
      </c>
      <c r="BJ107" s="122">
        <f>Paca!E107-Paca!E103</f>
        <v>124.29568457300002</v>
      </c>
      <c r="BK107" s="122">
        <f>Paca!F107-Paca!F103</f>
        <v>-44.331307508000009</v>
      </c>
      <c r="BL107" s="122">
        <f>Paca!G107-Paca!G103</f>
        <v>-219.21543787499991</v>
      </c>
      <c r="BM107" s="122">
        <f>Paca!H107-Paca!H103</f>
        <v>13.211129438999933</v>
      </c>
      <c r="BN107" s="122">
        <f>Paca!I107-Paca!I103</f>
        <v>-91.688404653999896</v>
      </c>
      <c r="BO107" s="53">
        <f>Paca!J107-Paca!J103</f>
        <v>-1336.9556795259996</v>
      </c>
      <c r="BP107" s="53">
        <f>Paca!K107-Paca!K103</f>
        <v>1399.0604639659941</v>
      </c>
      <c r="BQ107" s="122">
        <f>Paca!L107-Paca!L103</f>
        <v>107.97043983099957</v>
      </c>
      <c r="BR107" s="122">
        <f>Paca!M107-Paca!M103</f>
        <v>1591.6417783260003</v>
      </c>
      <c r="BS107" s="122">
        <f>Paca!N107-Paca!N103</f>
        <v>-37.648791528999936</v>
      </c>
      <c r="BT107" s="122">
        <f>Paca!O107-Paca!O103</f>
        <v>-41.455442080000012</v>
      </c>
      <c r="BU107" s="122">
        <f>Paca!P107-Paca!P103</f>
        <v>-94.679752835999977</v>
      </c>
      <c r="BV107" s="122">
        <f>Paca!Q107-Paca!Q103</f>
        <v>-7.3691098469999901</v>
      </c>
      <c r="BW107" s="122">
        <f>Paca!R107-Paca!R103</f>
        <v>-108.11855618999925</v>
      </c>
      <c r="BX107" s="122">
        <f>Paca!S107-Paca!S103</f>
        <v>-11.280101709000007</v>
      </c>
      <c r="BY107" s="53">
        <f>Paca!T107-Paca!T103</f>
        <v>245.79689086799999</v>
      </c>
    </row>
    <row r="108" spans="1:77" x14ac:dyDescent="0.25">
      <c r="A108" s="37" t="str">
        <f>Paca!A108</f>
        <v>T2 2024</v>
      </c>
      <c r="B108" s="144">
        <f>(Paca!B108/Paca!B107-1)*100</f>
        <v>0.28135264079729438</v>
      </c>
      <c r="C108" s="179">
        <f>(Paca!C108/Paca!C107-1)*100</f>
        <v>3.2298295261623755</v>
      </c>
      <c r="D108" s="179">
        <f>(Paca!D108/Paca!D107-1)*100</f>
        <v>-3.1916598773192195</v>
      </c>
      <c r="E108" s="180">
        <f>(Paca!E108/Paca!E107-1)*100</f>
        <v>-9.6397143567146912</v>
      </c>
      <c r="F108" s="181">
        <f>(Paca!F108/Paca!F107-1)*100</f>
        <v>-2.6590672767156875</v>
      </c>
      <c r="G108" s="181">
        <f>(Paca!G108/Paca!G107-1)*100</f>
        <v>2.8705210283624716</v>
      </c>
      <c r="H108" s="181">
        <f>(Paca!H108/Paca!H107-1)*100</f>
        <v>-2.396372424615989</v>
      </c>
      <c r="I108" s="182">
        <f>(Paca!I108/Paca!I107-1)*100</f>
        <v>-2.3098471506587281</v>
      </c>
      <c r="J108" s="179">
        <f>(Paca!J108/Paca!J107-1)*100</f>
        <v>1.7641817364275614</v>
      </c>
      <c r="K108" s="179">
        <f>(Paca!K108/Paca!K107-1)*100</f>
        <v>0.81265895582429692</v>
      </c>
      <c r="L108" s="180">
        <f>(Paca!L108/Paca!L107-1)*100</f>
        <v>0.68633362686960631</v>
      </c>
      <c r="M108" s="181">
        <f>(Paca!M108/Paca!M107-1)*100</f>
        <v>-1.0553080665540615</v>
      </c>
      <c r="N108" s="181">
        <f>(Paca!N108/Paca!N107-1)*100</f>
        <v>14.517206957755935</v>
      </c>
      <c r="O108" s="181">
        <f>(Paca!O108/Paca!O107-1)*100</f>
        <v>-2.2225622756538499</v>
      </c>
      <c r="P108" s="181">
        <f>(Paca!P108/Paca!P107-1)*100</f>
        <v>-2.0867466980028948</v>
      </c>
      <c r="Q108" s="181">
        <f>(Paca!Q108/Paca!Q107-1)*100</f>
        <v>8.5534107437689855</v>
      </c>
      <c r="R108" s="181">
        <f>(Paca!R108/Paca!R107-1)*100</f>
        <v>2.1640481304612935</v>
      </c>
      <c r="S108" s="152">
        <f>(Paca!S108/Paca!S107-1)*100</f>
        <v>-7.4450497153007227</v>
      </c>
      <c r="T108" s="183">
        <f>(Paca!T108/Paca!T107-1)*100</f>
        <v>2.5033486391839554</v>
      </c>
      <c r="U108" s="52">
        <f>Paca!B108-Paca!B107</f>
        <v>151.7100468849967</v>
      </c>
      <c r="V108" s="52">
        <f>Paca!C108-Paca!C107</f>
        <v>7.5266009919999988</v>
      </c>
      <c r="W108" s="52">
        <f>Paca!D108-Paca!D107</f>
        <v>-373.67131831699953</v>
      </c>
      <c r="X108" s="121">
        <f>Paca!E108-Paca!E107</f>
        <v>-167.97272197699999</v>
      </c>
      <c r="Y108" s="121">
        <f>Paca!F108-Paca!F107</f>
        <v>-92.858826676000263</v>
      </c>
      <c r="Z108" s="121">
        <f>Paca!G108-Paca!G107</f>
        <v>20.929313451999974</v>
      </c>
      <c r="AA108" s="121">
        <f>Paca!H108-Paca!H107</f>
        <v>-30.250929137999947</v>
      </c>
      <c r="AB108" s="121">
        <f>Paca!I108-Paca!I107</f>
        <v>-103.51815397799965</v>
      </c>
      <c r="AC108" s="52">
        <f>Paca!J108-Paca!J107</f>
        <v>221.33439831400028</v>
      </c>
      <c r="AD108" s="52">
        <f>Paca!K108-Paca!K107</f>
        <v>211.65574089099755</v>
      </c>
      <c r="AE108" s="121">
        <f>Paca!L108-Paca!L107</f>
        <v>43.955175506999694</v>
      </c>
      <c r="AF108" s="121">
        <f>Paca!M108-Paca!M107</f>
        <v>-115.41620464600055</v>
      </c>
      <c r="AG108" s="121">
        <f>Paca!N108-Paca!N107</f>
        <v>184.46053335600004</v>
      </c>
      <c r="AH108" s="121">
        <f>Paca!O108-Paca!O107</f>
        <v>-8.0423477809999895</v>
      </c>
      <c r="AI108" s="121">
        <f>Paca!P108-Paca!P107</f>
        <v>-6.1999458259999756</v>
      </c>
      <c r="AJ108" s="121">
        <f>Paca!Q108-Paca!Q107</f>
        <v>9.4040312650000004</v>
      </c>
      <c r="AK108" s="121">
        <f>Paca!R108-Paca!R107</f>
        <v>135.04600482799924</v>
      </c>
      <c r="AL108" s="121">
        <f>Paca!S108-Paca!S107</f>
        <v>-31.551505812000016</v>
      </c>
      <c r="AM108" s="52">
        <f>Paca!T108-Paca!T107</f>
        <v>84.864625005000107</v>
      </c>
      <c r="AN108" s="189">
        <f>(Paca!B108/Paca!B104-1)*100</f>
        <v>1.6844722676044865</v>
      </c>
      <c r="AO108" s="189">
        <f>(Paca!C108/Paca!C104-1)*100</f>
        <v>-15.250231473232102</v>
      </c>
      <c r="AP108" s="189">
        <f>(Paca!D108/Paca!D104-1)*100</f>
        <v>-4.5636744109279199</v>
      </c>
      <c r="AQ108" s="190">
        <f>(Paca!E108/Paca!E104-1)*100</f>
        <v>-2.6359913809188784</v>
      </c>
      <c r="AR108" s="190">
        <f>(Paca!F108/Paca!F104-1)*100</f>
        <v>-3.1280867669541301</v>
      </c>
      <c r="AS108" s="190">
        <f>(Paca!G108/Paca!G104-1)*100</f>
        <v>-19.630999225316593</v>
      </c>
      <c r="AT108" s="190">
        <f>(Paca!H108/Paca!H104-1)*100</f>
        <v>-2.0882569028407127</v>
      </c>
      <c r="AU108" s="190">
        <f>(Paca!I108/Paca!I104-1)*100</f>
        <v>-3.9512503557146639</v>
      </c>
      <c r="AV108" s="189">
        <f>(Paca!J108/Paca!J104-1)*100</f>
        <v>-3.9232894088461534</v>
      </c>
      <c r="AW108" s="189">
        <f>(Paca!K108/Paca!K104-1)*100</f>
        <v>7.7088374063853049</v>
      </c>
      <c r="AX108" s="190">
        <f>(Paca!L108/Paca!L104-1)*100</f>
        <v>8.5986139556801113</v>
      </c>
      <c r="AY108" s="190">
        <f>(Paca!M108/Paca!M104-1)*100</f>
        <v>8.3913911579355691</v>
      </c>
      <c r="AZ108" s="190">
        <f>(Paca!N108/Paca!N104-1)*100</f>
        <v>26.218548997658964</v>
      </c>
      <c r="BA108" s="190">
        <f>(Paca!O108/Paca!O104-1)*100</f>
        <v>-8.9030148471947239</v>
      </c>
      <c r="BB108" s="190">
        <f>(Paca!P108/Paca!P104-1)*100</f>
        <v>-25.530304605698007</v>
      </c>
      <c r="BC108" s="190">
        <f>(Paca!Q108/Paca!Q104-1)*100</f>
        <v>-6.7013431350529951</v>
      </c>
      <c r="BD108" s="190">
        <f>(Paca!R108/Paca!R104-1)*100</f>
        <v>6.4675444027405771</v>
      </c>
      <c r="BE108" s="190">
        <f>(Paca!S108/Paca!S104-1)*100</f>
        <v>-3.8674017056362864</v>
      </c>
      <c r="BF108" s="189">
        <f>(Paca!T108/Paca!T104-1)*100</f>
        <v>3.675196073372633</v>
      </c>
      <c r="BG108" s="53">
        <f>Paca!B108-Paca!B104</f>
        <v>895.76225056299882</v>
      </c>
      <c r="BH108" s="53">
        <f>Paca!C108-Paca!C104</f>
        <v>-43.287491373000023</v>
      </c>
      <c r="BI108" s="53">
        <f>Paca!D108-Paca!D104</f>
        <v>-541.98451245999968</v>
      </c>
      <c r="BJ108" s="122">
        <f>Paca!E108-Paca!E104</f>
        <v>-42.628272145999972</v>
      </c>
      <c r="BK108" s="122">
        <f>Paca!F108-Paca!F104</f>
        <v>-109.76661801200044</v>
      </c>
      <c r="BL108" s="122">
        <f>Paca!G108-Paca!G104</f>
        <v>-183.20571885699997</v>
      </c>
      <c r="BM108" s="122">
        <f>Paca!H108-Paca!H104</f>
        <v>-26.278435597999987</v>
      </c>
      <c r="BN108" s="122">
        <f>Paca!I108-Paca!I104</f>
        <v>-180.105467847</v>
      </c>
      <c r="BO108" s="53">
        <f>Paca!J108-Paca!J104</f>
        <v>-521.35405737399924</v>
      </c>
      <c r="BP108" s="53">
        <f>Paca!K108-Paca!K104</f>
        <v>1879.2057984759995</v>
      </c>
      <c r="BQ108" s="122">
        <f>Paca!L108-Paca!L104</f>
        <v>510.56311499000003</v>
      </c>
      <c r="BR108" s="122">
        <f>Paca!M108-Paca!M104</f>
        <v>837.75920272400072</v>
      </c>
      <c r="BS108" s="122">
        <f>Paca!N108-Paca!N104</f>
        <v>302.25716793200013</v>
      </c>
      <c r="BT108" s="122">
        <f>Paca!O108-Paca!O104</f>
        <v>-34.578062640000041</v>
      </c>
      <c r="BU108" s="122">
        <f>Paca!P108-Paca!P104</f>
        <v>-99.732351644000005</v>
      </c>
      <c r="BV108" s="122">
        <f>Paca!Q108-Paca!Q104</f>
        <v>-8.5724443499999978</v>
      </c>
      <c r="BW108" s="122">
        <f>Paca!R108-Paca!R104</f>
        <v>387.28894421299992</v>
      </c>
      <c r="BX108" s="122">
        <f>Paca!S108-Paca!S104</f>
        <v>-15.779772749000017</v>
      </c>
      <c r="BY108" s="53">
        <f>Paca!T108-Paca!T104</f>
        <v>123.18251329399982</v>
      </c>
    </row>
    <row r="109" spans="1:77" x14ac:dyDescent="0.25">
      <c r="A109" s="37" t="str">
        <f>Paca!A109</f>
        <v>T3 2024</v>
      </c>
      <c r="B109" s="144">
        <f>(Paca!B109/Paca!B108-1)*100</f>
        <v>0.265235004502129</v>
      </c>
      <c r="C109" s="179">
        <f>(Paca!C109/Paca!C108-1)*100</f>
        <v>-0.24518125722514661</v>
      </c>
      <c r="D109" s="179">
        <f>(Paca!D109/Paca!D108-1)*100</f>
        <v>-0.79818607118136153</v>
      </c>
      <c r="E109" s="180">
        <f>(Paca!E109/Paca!E108-1)*100</f>
        <v>4.205785366846615</v>
      </c>
      <c r="F109" s="181">
        <f>(Paca!F109/Paca!F108-1)*100</f>
        <v>-1.4480916133877253</v>
      </c>
      <c r="G109" s="181">
        <f>(Paca!G109/Paca!G108-1)*100</f>
        <v>-9.4912552680184845</v>
      </c>
      <c r="H109" s="181">
        <f>(Paca!H109/Paca!H108-1)*100</f>
        <v>-5.8553471471225693</v>
      </c>
      <c r="I109" s="182">
        <f>(Paca!I109/Paca!I108-1)*100</f>
        <v>0.81929096126289735</v>
      </c>
      <c r="J109" s="179">
        <f>(Paca!J109/Paca!J108-1)*100</f>
        <v>-1.4397323789759997</v>
      </c>
      <c r="K109" s="179">
        <f>(Paca!K109/Paca!K108-1)*100</f>
        <v>2.703733466665259</v>
      </c>
      <c r="L109" s="180">
        <f>(Paca!L109/Paca!L108-1)*100</f>
        <v>2.1838259353462508</v>
      </c>
      <c r="M109" s="181">
        <f>(Paca!M109/Paca!M108-1)*100</f>
        <v>7.2236612376215703</v>
      </c>
      <c r="N109" s="181">
        <f>(Paca!N109/Paca!N108-1)*100</f>
        <v>-7.0327646318835146</v>
      </c>
      <c r="O109" s="181">
        <f>(Paca!O109/Paca!O108-1)*100</f>
        <v>-8.4157603787868744</v>
      </c>
      <c r="P109" s="181">
        <f>(Paca!P109/Paca!P108-1)*100</f>
        <v>-12.943657071503257</v>
      </c>
      <c r="Q109" s="181">
        <f>(Paca!Q109/Paca!Q108-1)*100</f>
        <v>0.13724684720231028</v>
      </c>
      <c r="R109" s="181">
        <f>(Paca!R109/Paca!R108-1)*100</f>
        <v>-0.26168334751861533</v>
      </c>
      <c r="S109" s="152">
        <f>(Paca!S109/Paca!S108-1)*100</f>
        <v>-6.7116608883032836</v>
      </c>
      <c r="T109" s="183">
        <f>(Paca!T109/Paca!T108-1)*100</f>
        <v>-8.3919271924456478</v>
      </c>
      <c r="U109" s="52">
        <f>Paca!B109-Paca!B108</f>
        <v>143.4215361289971</v>
      </c>
      <c r="V109" s="52">
        <f>Paca!C109-Paca!C108</f>
        <v>-0.58980950999998072</v>
      </c>
      <c r="W109" s="52">
        <f>Paca!D109-Paca!D108</f>
        <v>-90.466977071000656</v>
      </c>
      <c r="X109" s="121">
        <f>Paca!E109-Paca!E108</f>
        <v>66.221542964000037</v>
      </c>
      <c r="Y109" s="121">
        <f>Paca!F109-Paca!F108</f>
        <v>-49.224964089999958</v>
      </c>
      <c r="Z109" s="121">
        <f>Paca!G109-Paca!G108</f>
        <v>-71.188336242999981</v>
      </c>
      <c r="AA109" s="121">
        <f>Paca!H109-Paca!H108</f>
        <v>-72.144464175999929</v>
      </c>
      <c r="AB109" s="121">
        <f>Paca!I109-Paca!I108</f>
        <v>35.86924447399997</v>
      </c>
      <c r="AC109" s="52">
        <f>Paca!J109-Paca!J108</f>
        <v>-183.81557593100115</v>
      </c>
      <c r="AD109" s="52">
        <f>Paca!K109-Paca!K108</f>
        <v>709.90571608800019</v>
      </c>
      <c r="AE109" s="121">
        <f>Paca!L109-Paca!L108</f>
        <v>140.81965859400043</v>
      </c>
      <c r="AF109" s="121">
        <f>Paca!M109-Paca!M108</f>
        <v>781.69512354399922</v>
      </c>
      <c r="AG109" s="121">
        <f>Paca!N109-Paca!N108</f>
        <v>-102.33335718300009</v>
      </c>
      <c r="AH109" s="121">
        <f>Paca!O109-Paca!O108</f>
        <v>-29.775627638000003</v>
      </c>
      <c r="AI109" s="121">
        <f>Paca!P109-Paca!P108</f>
        <v>-37.65447864600003</v>
      </c>
      <c r="AJ109" s="121">
        <f>Paca!Q109-Paca!Q108</f>
        <v>0.16380252300000109</v>
      </c>
      <c r="AK109" s="121">
        <f>Paca!R109-Paca!R108</f>
        <v>-16.683570647999659</v>
      </c>
      <c r="AL109" s="121">
        <f>Paca!S109-Paca!S108</f>
        <v>-26.325834457999974</v>
      </c>
      <c r="AM109" s="52">
        <f>Paca!T109-Paca!T108</f>
        <v>-291.61181744699979</v>
      </c>
      <c r="AN109" s="189">
        <f>(Paca!B109/Paca!B105-1)*100</f>
        <v>2.7016095791291717</v>
      </c>
      <c r="AO109" s="189">
        <f>(Paca!C109/Paca!C105-1)*100</f>
        <v>-11.471973058227537</v>
      </c>
      <c r="AP109" s="189">
        <f>(Paca!D109/Paca!D105-1)*100</f>
        <v>-4.387137226336602</v>
      </c>
      <c r="AQ109" s="190">
        <f>(Paca!E109/Paca!E105-1)*100</f>
        <v>4.8232145080927991</v>
      </c>
      <c r="AR109" s="190">
        <f>(Paca!F109/Paca!F105-1)*100</f>
        <v>-3.9943390813638846</v>
      </c>
      <c r="AS109" s="190">
        <f>(Paca!G109/Paca!G105-1)*100</f>
        <v>-17.95174609868797</v>
      </c>
      <c r="AT109" s="190">
        <f>(Paca!H109/Paca!H105-1)*100</f>
        <v>-6.9494663955749436</v>
      </c>
      <c r="AU109" s="190">
        <f>(Paca!I109/Paca!I105-1)*100</f>
        <v>-4.6829659373807235</v>
      </c>
      <c r="AV109" s="189">
        <f>(Paca!J109/Paca!J105-1)*100</f>
        <v>-6.163071116319907</v>
      </c>
      <c r="AW109" s="189">
        <f>(Paca!K109/Paca!K105-1)*100</f>
        <v>12.765243790485336</v>
      </c>
      <c r="AX109" s="190">
        <f>(Paca!L109/Paca!L105-1)*100</f>
        <v>13.947106027851476</v>
      </c>
      <c r="AY109" s="190">
        <f>(Paca!M109/Paca!M105-1)*100</f>
        <v>17.898350069496558</v>
      </c>
      <c r="AZ109" s="190">
        <f>(Paca!N109/Paca!N105-1)*100</f>
        <v>22.961577827839918</v>
      </c>
      <c r="BA109" s="190">
        <f>(Paca!O109/Paca!O105-1)*100</f>
        <v>-13.947307522679731</v>
      </c>
      <c r="BB109" s="190">
        <f>(Paca!P109/Paca!P105-1)*100</f>
        <v>-23.483323558573378</v>
      </c>
      <c r="BC109" s="190">
        <f>(Paca!Q109/Paca!Q105-1)*100</f>
        <v>10.062704869594841</v>
      </c>
      <c r="BD109" s="190">
        <f>(Paca!R109/Paca!R105-1)*100</f>
        <v>6.8026113332473992</v>
      </c>
      <c r="BE109" s="190">
        <f>(Paca!S109/Paca!S105-1)*100</f>
        <v>-12.784530131984106</v>
      </c>
      <c r="BF109" s="189">
        <f>(Paca!T109/Paca!T105-1)*100</f>
        <v>-7.3621119129054557</v>
      </c>
      <c r="BG109" s="53">
        <f>Paca!B109-Paca!B105</f>
        <v>1426.1960967359992</v>
      </c>
      <c r="BH109" s="53">
        <f>Paca!C109-Paca!C105</f>
        <v>-31.096801419000002</v>
      </c>
      <c r="BI109" s="53">
        <f>Paca!D109-Paca!D105</f>
        <v>-515.90584063700044</v>
      </c>
      <c r="BJ109" s="122">
        <f>Paca!E109-Paca!E105</f>
        <v>75.495857903000115</v>
      </c>
      <c r="BK109" s="122">
        <f>Paca!F109-Paca!F105</f>
        <v>-139.3806533650004</v>
      </c>
      <c r="BL109" s="122">
        <f>Paca!G109-Paca!G105</f>
        <v>-148.52962510599991</v>
      </c>
      <c r="BM109" s="122">
        <f>Paca!H109-Paca!H105</f>
        <v>-86.632054427999947</v>
      </c>
      <c r="BN109" s="122">
        <f>Paca!I109-Paca!I105</f>
        <v>-216.85936564099939</v>
      </c>
      <c r="BO109" s="53">
        <f>Paca!J109-Paca!J105</f>
        <v>-826.46754744400096</v>
      </c>
      <c r="BP109" s="53">
        <f>Paca!K109-Paca!K105</f>
        <v>3052.6490474429993</v>
      </c>
      <c r="BQ109" s="122">
        <f>Paca!L109-Paca!L105</f>
        <v>806.50716470899988</v>
      </c>
      <c r="BR109" s="122">
        <f>Paca!M109-Paca!M105</f>
        <v>1761.4727736289988</v>
      </c>
      <c r="BS109" s="122">
        <f>Paca!N109-Paca!N105</f>
        <v>252.61163840299992</v>
      </c>
      <c r="BT109" s="122">
        <f>Paca!O109-Paca!O105</f>
        <v>-52.518730631000039</v>
      </c>
      <c r="BU109" s="122">
        <f>Paca!P109-Paca!P105</f>
        <v>-77.725499914000011</v>
      </c>
      <c r="BV109" s="122">
        <f>Paca!Q109-Paca!Q105</f>
        <v>10.926684682000001</v>
      </c>
      <c r="BW109" s="122">
        <f>Paca!R109-Paca!R105</f>
        <v>405.01279080199947</v>
      </c>
      <c r="BX109" s="122">
        <f>Paca!S109-Paca!S105</f>
        <v>-53.637774236999974</v>
      </c>
      <c r="BY109" s="53">
        <f>Paca!T109-Paca!T105</f>
        <v>-252.98276120699984</v>
      </c>
    </row>
    <row r="110" spans="1:77" s="106" customFormat="1" x14ac:dyDescent="0.25">
      <c r="A110" s="98" t="str">
        <f>Paca!A110</f>
        <v>T4 2024</v>
      </c>
      <c r="B110" s="143">
        <f>(Paca!B110/Paca!B109-1)*100</f>
        <v>-2.7807475332176201</v>
      </c>
      <c r="C110" s="184">
        <f>(Paca!C110/Paca!C109-1)*100</f>
        <v>-3.0887900571480276</v>
      </c>
      <c r="D110" s="184">
        <f>(Paca!D110/Paca!D109-1)*100</f>
        <v>-2.8770013376082981</v>
      </c>
      <c r="E110" s="185">
        <f>(Paca!E110/Paca!E109-1)*100</f>
        <v>-4.0387466439884223</v>
      </c>
      <c r="F110" s="186">
        <f>(Paca!F110/Paca!F109-1)*100</f>
        <v>-5.2014382089992317</v>
      </c>
      <c r="G110" s="186">
        <f>(Paca!G110/Paca!G109-1)*100</f>
        <v>1.0135873099749171</v>
      </c>
      <c r="H110" s="186">
        <f>(Paca!H110/Paca!H109-1)*100</f>
        <v>5.371632094035439</v>
      </c>
      <c r="I110" s="187">
        <f>(Paca!I110/Paca!I109-1)*100</f>
        <v>-3.4470374256266201</v>
      </c>
      <c r="J110" s="184">
        <f>(Paca!J110/Paca!J109-1)*100</f>
        <v>0.75391634303498822</v>
      </c>
      <c r="K110" s="184">
        <f>(Paca!K110/Paca!K109-1)*100</f>
        <v>-4.5664927431435576</v>
      </c>
      <c r="L110" s="185">
        <f>(Paca!L110/Paca!L109-1)*100</f>
        <v>-2.929965642669774</v>
      </c>
      <c r="M110" s="186">
        <f>(Paca!M110/Paca!M109-1)*100</f>
        <v>-7.7965089990470471</v>
      </c>
      <c r="N110" s="186">
        <f>(Paca!N110/Paca!N109-1)*100</f>
        <v>-14.555798977045765</v>
      </c>
      <c r="O110" s="186">
        <f>(Paca!O110/Paca!O109-1)*100</f>
        <v>-6.3507302619933537</v>
      </c>
      <c r="P110" s="186">
        <f>(Paca!P110/Paca!P109-1)*100</f>
        <v>3.4981006505405032</v>
      </c>
      <c r="Q110" s="186">
        <f>(Paca!Q110/Paca!Q109-1)*100</f>
        <v>15.324960068215265</v>
      </c>
      <c r="R110" s="186">
        <f>(Paca!R110/Paca!R109-1)*100</f>
        <v>1.0720105486388354</v>
      </c>
      <c r="S110" s="151">
        <f>(Paca!S110/Paca!S109-1)*100</f>
        <v>-3.1668607077680266</v>
      </c>
      <c r="T110" s="188">
        <f>(Paca!T110/Paca!T109-1)*100</f>
        <v>-1.2625902090439012</v>
      </c>
      <c r="U110" s="100">
        <f>Paca!B110-Paca!B109</f>
        <v>-1507.6324158790012</v>
      </c>
      <c r="V110" s="100">
        <f>Paca!C110-Paca!C109</f>
        <v>-7.4121939990000101</v>
      </c>
      <c r="W110" s="100">
        <f>Paca!D110-Paca!D109</f>
        <v>-323.47864192400084</v>
      </c>
      <c r="X110" s="120">
        <f>Paca!E110-Paca!E109</f>
        <v>-66.265980934000027</v>
      </c>
      <c r="Y110" s="120">
        <f>Paca!F110-Paca!F109</f>
        <v>-174.25203221599986</v>
      </c>
      <c r="Z110" s="120">
        <f>Paca!G110-Paca!G109</f>
        <v>6.88076769099996</v>
      </c>
      <c r="AA110" s="120">
        <f>Paca!H110-Paca!H109</f>
        <v>62.309215345999974</v>
      </c>
      <c r="AB110" s="120">
        <f>Paca!I110-Paca!I109</f>
        <v>-152.15061181100009</v>
      </c>
      <c r="AC110" s="100">
        <f>Paca!J110-Paca!J109</f>
        <v>94.869272306999846</v>
      </c>
      <c r="AD110" s="100">
        <f>Paca!K110-Paca!K109</f>
        <v>-1231.4188560939983</v>
      </c>
      <c r="AE110" s="120">
        <f>Paca!L110-Paca!L109</f>
        <v>-193.05895664800028</v>
      </c>
      <c r="AF110" s="120">
        <f>Paca!M110-Paca!M109</f>
        <v>-904.62971385899982</v>
      </c>
      <c r="AG110" s="120">
        <f>Paca!N110-Paca!N109</f>
        <v>-196.90516325299996</v>
      </c>
      <c r="AH110" s="120">
        <f>Paca!O110-Paca!O109</f>
        <v>-20.578417521000006</v>
      </c>
      <c r="AI110" s="120">
        <f>Paca!P110-Paca!P109</f>
        <v>8.8591562440000189</v>
      </c>
      <c r="AJ110" s="120">
        <f>Paca!Q110-Paca!Q109</f>
        <v>18.315265069999995</v>
      </c>
      <c r="AK110" s="120">
        <f>Paca!R110-Paca!R109</f>
        <v>68.166973256000347</v>
      </c>
      <c r="AL110" s="120">
        <f>Paca!S110-Paca!S109</f>
        <v>-11.58799938300001</v>
      </c>
      <c r="AM110" s="100">
        <f>Paca!T110-Paca!T109</f>
        <v>-40.191996169000049</v>
      </c>
      <c r="AN110" s="184">
        <f>(Paca!B110/Paca!B106-1)*100</f>
        <v>-2.1654359712090732</v>
      </c>
      <c r="AO110" s="184">
        <f>(Paca!C110/Paca!C106-1)*100</f>
        <v>-12.578445339694987</v>
      </c>
      <c r="AP110" s="184">
        <f>(Paca!D110/Paca!D106-1)*100</f>
        <v>-7.0074298113834477</v>
      </c>
      <c r="AQ110" s="191">
        <f>(Paca!E110/Paca!E106-1)*100</f>
        <v>0.66238453275946352</v>
      </c>
      <c r="AR110" s="191">
        <f>(Paca!F110/Paca!F106-1)*100</f>
        <v>-8.3216428377909875</v>
      </c>
      <c r="AS110" s="191">
        <f>(Paca!G110/Paca!G106-1)*100</f>
        <v>-14.538897632494486</v>
      </c>
      <c r="AT110" s="191">
        <f>(Paca!H110/Paca!H106-1)*100</f>
        <v>-3.9727856599484412</v>
      </c>
      <c r="AU110" s="191">
        <f>(Paca!I110/Paca!I106-1)*100</f>
        <v>-8.1419070301639191</v>
      </c>
      <c r="AV110" s="184">
        <f>(Paca!J110/Paca!J106-1)*100</f>
        <v>-5.0992859902179166</v>
      </c>
      <c r="AW110" s="184">
        <f>(Paca!K110/Paca!K106-1)*100</f>
        <v>3.8668860222618173</v>
      </c>
      <c r="AX110" s="191">
        <f>(Paca!L110/Paca!L106-1)*100</f>
        <v>7.3753850246631725</v>
      </c>
      <c r="AY110" s="191">
        <f>(Paca!M110/Paca!M106-1)*100</f>
        <v>3.5475459296759215</v>
      </c>
      <c r="AZ110" s="191">
        <f>(Paca!N110/Paca!N106-1)*100</f>
        <v>-7.1452982336073223</v>
      </c>
      <c r="BA110" s="191">
        <f>(Paca!O110/Paca!O106-1)*100</f>
        <v>-25.269858004527379</v>
      </c>
      <c r="BB110" s="191">
        <f>(Paca!P110/Paca!P106-1)*100</f>
        <v>-19.528519473965321</v>
      </c>
      <c r="BC110" s="191">
        <f>(Paca!Q110/Paca!Q106-1)*100</f>
        <v>20.69346429537562</v>
      </c>
      <c r="BD110" s="191">
        <f>(Paca!R110/Paca!R106-1)*100</f>
        <v>7.0204429488134323</v>
      </c>
      <c r="BE110" s="191">
        <f>(Paca!S110/Paca!S106-1)*100</f>
        <v>-9.6473027282955588</v>
      </c>
      <c r="BF110" s="184">
        <f>(Paca!T110/Paca!T106-1)*100</f>
        <v>-15.740205724026268</v>
      </c>
      <c r="BG110" s="100">
        <f>Paca!B110-Paca!B106</f>
        <v>-1166.6463220810037</v>
      </c>
      <c r="BH110" s="100">
        <f>Paca!C110-Paca!C106</f>
        <v>-33.461148559000009</v>
      </c>
      <c r="BI110" s="100">
        <f>Paca!D110-Paca!D106</f>
        <v>-822.88308524599961</v>
      </c>
      <c r="BJ110" s="120">
        <f>Paca!E110-Paca!E106</f>
        <v>10.360552160999987</v>
      </c>
      <c r="BK110" s="120">
        <f>Paca!F110-Paca!F106</f>
        <v>-288.26930863899997</v>
      </c>
      <c r="BL110" s="120">
        <f>Paca!G110-Paca!G106</f>
        <v>-116.65907098100001</v>
      </c>
      <c r="BM110" s="120">
        <f>Paca!H110-Paca!H106</f>
        <v>-50.567389392999985</v>
      </c>
      <c r="BN110" s="120">
        <f>Paca!I110-Paca!I106</f>
        <v>-377.74786839399985</v>
      </c>
      <c r="BO110" s="100">
        <f>Paca!J110-Paca!J106</f>
        <v>-681.24642723500074</v>
      </c>
      <c r="BP110" s="100">
        <f>Paca!K110-Paca!K106</f>
        <v>958.09411425399594</v>
      </c>
      <c r="BQ110" s="120">
        <f>Paca!L110-Paca!L106</f>
        <v>439.33173283899941</v>
      </c>
      <c r="BR110" s="120">
        <f>Paca!M110-Paca!M106</f>
        <v>366.52723028999935</v>
      </c>
      <c r="BS110" s="120">
        <f>Paca!N110-Paca!N106</f>
        <v>-88.944707074000007</v>
      </c>
      <c r="BT110" s="120">
        <f>Paca!O110-Paca!O106</f>
        <v>-102.61236484400001</v>
      </c>
      <c r="BU110" s="120">
        <f>Paca!P110-Paca!P106</f>
        <v>-63.609175651999976</v>
      </c>
      <c r="BV110" s="120">
        <f>Paca!Q110-Paca!Q106</f>
        <v>23.631245863000004</v>
      </c>
      <c r="BW110" s="120">
        <f>Paca!R110-Paca!R106</f>
        <v>421.60293660400021</v>
      </c>
      <c r="BX110" s="120">
        <f>Paca!S110-Paca!S106</f>
        <v>-37.832783772000028</v>
      </c>
      <c r="BY110" s="100">
        <f>Paca!T110-Paca!T106</f>
        <v>-587.14977529499993</v>
      </c>
    </row>
    <row r="111" spans="1:77" x14ac:dyDescent="0.25">
      <c r="A111" s="37" t="str">
        <f>Paca!A111</f>
        <v>T1 2025</v>
      </c>
      <c r="B111" s="144">
        <f>(Paca!B111/Paca!B110-1)*100</f>
        <v>-1.4617105903472094</v>
      </c>
      <c r="C111" s="179">
        <f>(Paca!C111/Paca!C110-1)*100</f>
        <v>-0.32840813015517778</v>
      </c>
      <c r="D111" s="179">
        <f>(Paca!D111/Paca!D110-1)*100</f>
        <v>0.55359526357714461</v>
      </c>
      <c r="E111" s="180">
        <f>(Paca!E111/Paca!E110-1)*100</f>
        <v>1.7285713776468814</v>
      </c>
      <c r="F111" s="181">
        <f>(Paca!F111/Paca!F110-1)*100</f>
        <v>-1.9567910338258665</v>
      </c>
      <c r="G111" s="181">
        <f>(Paca!G111/Paca!G110-1)*100</f>
        <v>-0.12360325489463309</v>
      </c>
      <c r="H111" s="181">
        <f>(Paca!H111/Paca!H110-1)*100</f>
        <v>-14.36847032371621</v>
      </c>
      <c r="I111" s="182">
        <f>(Paca!I111/Paca!I110-1)*100</f>
        <v>6.3787905212892015</v>
      </c>
      <c r="J111" s="179">
        <f>(Paca!J111/Paca!J110-1)*100</f>
        <v>-1.8822842874602785</v>
      </c>
      <c r="K111" s="179">
        <f>(Paca!K111/Paca!K110-1)*100</f>
        <v>-2.8595845552733534</v>
      </c>
      <c r="L111" s="180">
        <f>(Paca!L111/Paca!L110-1)*100</f>
        <v>-1.42316306001945</v>
      </c>
      <c r="M111" s="181">
        <f>(Paca!M111/Paca!M110-1)*100</f>
        <v>-3.7766666426024775</v>
      </c>
      <c r="N111" s="181">
        <f>(Paca!N111/Paca!N110-1)*100</f>
        <v>-4.7381560245681413</v>
      </c>
      <c r="O111" s="181">
        <f>(Paca!O111/Paca!O110-1)*100</f>
        <v>2.0907765176201298</v>
      </c>
      <c r="P111" s="181">
        <f>(Paca!P111/Paca!P110-1)*100</f>
        <v>-0.29445105283213424</v>
      </c>
      <c r="Q111" s="181">
        <f>(Paca!Q111/Paca!Q110-1)*100</f>
        <v>1.8102573259364485</v>
      </c>
      <c r="R111" s="181">
        <f>(Paca!R111/Paca!R110-1)*100</f>
        <v>-2.9380706448980942</v>
      </c>
      <c r="S111" s="152">
        <f>(Paca!S111/Paca!S110-1)*100</f>
        <v>-1.5008477126550401</v>
      </c>
      <c r="T111" s="183">
        <f>(Paca!T111/Paca!T110-1)*100</f>
        <v>4.5945659764167424</v>
      </c>
      <c r="U111" s="52">
        <f>Paca!B111-Paca!B110</f>
        <v>-770.4555305449976</v>
      </c>
      <c r="V111" s="52">
        <f>Paca!C111-Paca!C110</f>
        <v>-0.76374134700000695</v>
      </c>
      <c r="W111" s="52">
        <f>Paca!D111-Paca!D110</f>
        <v>60.453297615002157</v>
      </c>
      <c r="X111" s="121">
        <f>Paca!E111-Paca!E110</f>
        <v>27.216185117999885</v>
      </c>
      <c r="Y111" s="121">
        <f>Paca!F111-Paca!F110</f>
        <v>-62.144200701000045</v>
      </c>
      <c r="Z111" s="121">
        <f>Paca!G111-Paca!G110</f>
        <v>-0.84758923599997615</v>
      </c>
      <c r="AA111" s="121">
        <f>Paca!H111-Paca!H110</f>
        <v>-175.62254424999992</v>
      </c>
      <c r="AB111" s="121">
        <f>Paca!I111-Paca!I110</f>
        <v>271.85144668399971</v>
      </c>
      <c r="AC111" s="52">
        <f>Paca!J111-Paca!J110</f>
        <v>-238.64347522599928</v>
      </c>
      <c r="AD111" s="52">
        <f>Paca!K111-Paca!K110</f>
        <v>-735.91364441299811</v>
      </c>
      <c r="AE111" s="121">
        <f>Paca!L111-Paca!L110</f>
        <v>-91.026380247999441</v>
      </c>
      <c r="AF111" s="121">
        <f>Paca!M111-Paca!M110</f>
        <v>-404.04215716699946</v>
      </c>
      <c r="AG111" s="121">
        <f>Paca!N111-Paca!N110</f>
        <v>-54.766250182000022</v>
      </c>
      <c r="AH111" s="121">
        <f>Paca!O111-Paca!O110</f>
        <v>6.3445425780000164</v>
      </c>
      <c r="AI111" s="121">
        <f>Paca!P111-Paca!P110</f>
        <v>-0.77180138099998885</v>
      </c>
      <c r="AJ111" s="121">
        <f>Paca!Q111-Paca!Q110</f>
        <v>2.4950398329999928</v>
      </c>
      <c r="AK111" s="121">
        <f>Paca!R111-Paca!R110</f>
        <v>-188.82873815499988</v>
      </c>
      <c r="AL111" s="121">
        <f>Paca!S111-Paca!S110</f>
        <v>-5.3178996909999796</v>
      </c>
      <c r="AM111" s="52">
        <f>Paca!T111-Paca!T110</f>
        <v>144.41203282600009</v>
      </c>
      <c r="AN111" s="189">
        <f>(Paca!B111/Paca!B107-1)*100</f>
        <v>-3.6774756905463168</v>
      </c>
      <c r="AO111" s="189">
        <f>(Paca!C111/Paca!C107-1)*100</f>
        <v>-0.53174380352619677</v>
      </c>
      <c r="AP111" s="189">
        <f>(Paca!D111/Paca!D107-1)*100</f>
        <v>-6.2109637515648242</v>
      </c>
      <c r="AQ111" s="190">
        <f>(Paca!E111/Paca!E107-1)*100</f>
        <v>-8.0803666364612781</v>
      </c>
      <c r="AR111" s="190">
        <f>(Paca!F111/Paca!F107-1)*100</f>
        <v>-10.837998733039701</v>
      </c>
      <c r="AS111" s="190">
        <f>(Paca!G111/Paca!G107-1)*100</f>
        <v>-6.0657133572358806</v>
      </c>
      <c r="AT111" s="190">
        <f>(Paca!H111/Paca!H107-1)*100</f>
        <v>-17.087687829827146</v>
      </c>
      <c r="AU111" s="190">
        <f>(Paca!I111/Paca!I107-1)*100</f>
        <v>1.1614580330078006</v>
      </c>
      <c r="AV111" s="189">
        <f>(Paca!J111/Paca!J107-1)*100</f>
        <v>-0.846925752014549</v>
      </c>
      <c r="AW111" s="189">
        <f>(Paca!K111/Paca!K107-1)*100</f>
        <v>-4.0152712167747513</v>
      </c>
      <c r="AX111" s="190">
        <f>(Paca!L111/Paca!L107-1)*100</f>
        <v>-1.5506737667031256</v>
      </c>
      <c r="AY111" s="190">
        <f>(Paca!M111/Paca!M107-1)*100</f>
        <v>-5.8737199542945646</v>
      </c>
      <c r="AZ111" s="190">
        <f>(Paca!N111/Paca!N107-1)*100</f>
        <v>-13.343281275659781</v>
      </c>
      <c r="BA111" s="190">
        <f>(Paca!O111/Paca!O107-1)*100</f>
        <v>-14.384913727042958</v>
      </c>
      <c r="BB111" s="190">
        <f>(Paca!P111/Paca!P107-1)*100</f>
        <v>-12.038301059151957</v>
      </c>
      <c r="BC111" s="190">
        <f>(Paca!Q111/Paca!Q107-1)*100</f>
        <v>27.630352402417667</v>
      </c>
      <c r="BD111" s="190">
        <f>(Paca!R111/Paca!R107-1)*100</f>
        <v>-3.6845683440256405E-2</v>
      </c>
      <c r="BE111" s="190">
        <f>(Paca!S111/Paca!S107-1)*100</f>
        <v>-17.646223863444199</v>
      </c>
      <c r="BF111" s="189">
        <f>(Paca!T111/Paca!T107-1)*100</f>
        <v>-3.0243604552386616</v>
      </c>
      <c r="BG111" s="53">
        <f>Paca!B111-Paca!B107</f>
        <v>-1982.956363410005</v>
      </c>
      <c r="BH111" s="53">
        <f>Paca!C111-Paca!C107</f>
        <v>-1.239143863999999</v>
      </c>
      <c r="BI111" s="53">
        <f>Paca!D111-Paca!D107</f>
        <v>-727.16363969699887</v>
      </c>
      <c r="BJ111" s="122">
        <f>Paca!E111-Paca!E107</f>
        <v>-140.8009748290001</v>
      </c>
      <c r="BK111" s="122">
        <f>Paca!F111-Paca!F107</f>
        <v>-378.48002368300013</v>
      </c>
      <c r="BL111" s="122">
        <f>Paca!G111-Paca!G107</f>
        <v>-44.225844336000023</v>
      </c>
      <c r="BM111" s="122">
        <f>Paca!H111-Paca!H107</f>
        <v>-215.70872221799982</v>
      </c>
      <c r="BN111" s="122">
        <f>Paca!I111-Paca!I107</f>
        <v>52.051925368999946</v>
      </c>
      <c r="BO111" s="53">
        <f>Paca!J111-Paca!J107</f>
        <v>-106.2553805360003</v>
      </c>
      <c r="BP111" s="53">
        <f>Paca!K111-Paca!K107</f>
        <v>-1045.7710435279987</v>
      </c>
      <c r="BQ111" s="122">
        <f>Paca!L111-Paca!L107</f>
        <v>-99.310502794999593</v>
      </c>
      <c r="BR111" s="122">
        <f>Paca!M111-Paca!M107</f>
        <v>-642.39295212800062</v>
      </c>
      <c r="BS111" s="122">
        <f>Paca!N111-Paca!N107</f>
        <v>-169.54423726200002</v>
      </c>
      <c r="BT111" s="122">
        <f>Paca!O111-Paca!O107</f>
        <v>-52.051850361999982</v>
      </c>
      <c r="BU111" s="122">
        <f>Paca!P111-Paca!P107</f>
        <v>-35.767069608999975</v>
      </c>
      <c r="BV111" s="122">
        <f>Paca!Q111-Paca!Q107</f>
        <v>30.37813869099999</v>
      </c>
      <c r="BW111" s="122">
        <f>Paca!R111-Paca!R107</f>
        <v>-2.2993307189999541</v>
      </c>
      <c r="BX111" s="122">
        <f>Paca!S111-Paca!S107</f>
        <v>-74.783239343999981</v>
      </c>
      <c r="BY111" s="53">
        <f>Paca!T111-Paca!T107</f>
        <v>-102.52715578499965</v>
      </c>
    </row>
    <row r="112" spans="1:77" x14ac:dyDescent="0.25">
      <c r="A112" s="37" t="str">
        <f>Paca!A112</f>
        <v>T2 2025</v>
      </c>
      <c r="B112" s="144">
        <f>(Paca!B112/Paca!B111-1)*100</f>
        <v>0.38142130577976108</v>
      </c>
      <c r="C112" s="179">
        <f>(Paca!C112/Paca!C111-1)*100</f>
        <v>13.617299261291315</v>
      </c>
      <c r="D112" s="179">
        <f>(Paca!D112/Paca!D111-1)*100</f>
        <v>-0.23416570145500248</v>
      </c>
      <c r="E112" s="180">
        <f>(Paca!E112/Paca!E111-1)*100</f>
        <v>-1.0465422758186294</v>
      </c>
      <c r="F112" s="181">
        <f>(Paca!F112/Paca!F111-1)*100</f>
        <v>-2.4709164628671898</v>
      </c>
      <c r="G112" s="181">
        <f>(Paca!G112/Paca!G111-1)*100</f>
        <v>7.0627367623866233</v>
      </c>
      <c r="H112" s="181">
        <f>(Paca!H112/Paca!H111-1)*100</f>
        <v>3.1528780985399241</v>
      </c>
      <c r="I112" s="182">
        <f>(Paca!I112/Paca!I111-1)*100</f>
        <v>-0.29524291583974405</v>
      </c>
      <c r="J112" s="179">
        <f>(Paca!J112/Paca!J111-1)*100</f>
        <v>-1.769087023462601</v>
      </c>
      <c r="K112" s="179">
        <f>(Paca!K112/Paca!K111-1)*100</f>
        <v>2.4109722800229827</v>
      </c>
      <c r="L112" s="180">
        <f>(Paca!L112/Paca!L111-1)*100</f>
        <v>0.24688280315796618</v>
      </c>
      <c r="M112" s="181">
        <f>(Paca!M112/Paca!M111-1)*100</f>
        <v>3.8136922152477437</v>
      </c>
      <c r="N112" s="181">
        <f>(Paca!N112/Paca!N111-1)*100</f>
        <v>7.9049399235676443</v>
      </c>
      <c r="O112" s="181">
        <f>(Paca!O112/Paca!O111-1)*100</f>
        <v>-1.7449107902427818</v>
      </c>
      <c r="P112" s="181">
        <f>(Paca!P112/Paca!P111-1)*100</f>
        <v>7.7495114622032624</v>
      </c>
      <c r="Q112" s="181">
        <f>(Paca!Q112/Paca!Q111-1)*100</f>
        <v>-23.676667469871539</v>
      </c>
      <c r="R112" s="181">
        <f>(Paca!R112/Paca!R111-1)*100</f>
        <v>1.2464747454783653</v>
      </c>
      <c r="S112" s="152">
        <f>(Paca!S112/Paca!S111-1)*100</f>
        <v>13.793264810435346</v>
      </c>
      <c r="T112" s="183">
        <f>(Paca!T112/Paca!T111-1)*100</f>
        <v>-5.7915054815784295</v>
      </c>
      <c r="U112" s="52">
        <f>Paca!B112-Paca!B111</f>
        <v>198.10532569300267</v>
      </c>
      <c r="V112" s="52">
        <f>Paca!C112-Paca!C111</f>
        <v>31.564199460000026</v>
      </c>
      <c r="W112" s="52">
        <f>Paca!D112-Paca!D111</f>
        <v>-25.712749395001083</v>
      </c>
      <c r="X112" s="121">
        <f>Paca!E112-Paca!E111</f>
        <v>-16.762533351000002</v>
      </c>
      <c r="Y112" s="121">
        <f>Paca!F112-Paca!F111</f>
        <v>-76.936378043999866</v>
      </c>
      <c r="Z112" s="121">
        <f>Paca!G112-Paca!G111</f>
        <v>48.371706719000031</v>
      </c>
      <c r="AA112" s="121">
        <f>Paca!H112-Paca!H111</f>
        <v>32.999747052999965</v>
      </c>
      <c r="AB112" s="121">
        <f>Paca!I112-Paca!I111</f>
        <v>-13.385291771999619</v>
      </c>
      <c r="AC112" s="52">
        <f>Paca!J112-Paca!J111</f>
        <v>-220.07006591500067</v>
      </c>
      <c r="AD112" s="52">
        <f>Paca!K112-Paca!K111</f>
        <v>602.7206705719982</v>
      </c>
      <c r="AE112" s="121">
        <f>Paca!L112-Paca!L111</f>
        <v>15.566046694999386</v>
      </c>
      <c r="AF112" s="121">
        <f>Paca!M112-Paca!M111</f>
        <v>392.59436941400054</v>
      </c>
      <c r="AG112" s="121">
        <f>Paca!N112-Paca!N111</f>
        <v>87.040465680999887</v>
      </c>
      <c r="AH112" s="121">
        <f>Paca!O112-Paca!O111</f>
        <v>-5.4057061980000185</v>
      </c>
      <c r="AI112" s="121">
        <f>Paca!P112-Paca!P111</f>
        <v>20.252847552999981</v>
      </c>
      <c r="AJ112" s="121">
        <f>Paca!Q112-Paca!Q111</f>
        <v>-33.223798150999997</v>
      </c>
      <c r="AK112" s="121">
        <f>Paca!R112-Paca!R111</f>
        <v>77.75677872399956</v>
      </c>
      <c r="AL112" s="121">
        <f>Paca!S112-Paca!S111</f>
        <v>48.139666853999984</v>
      </c>
      <c r="AM112" s="52">
        <f>Paca!T112-Paca!T111</f>
        <v>-190.3967290290002</v>
      </c>
      <c r="AN112" s="189">
        <f>(Paca!B112/Paca!B108-1)*100</f>
        <v>-3.5813574575791818</v>
      </c>
      <c r="AO112" s="189">
        <f>(Paca!C112/Paca!C108-1)*100</f>
        <v>9.4772187762779616</v>
      </c>
      <c r="AP112" s="189">
        <f>(Paca!D112/Paca!D108-1)*100</f>
        <v>-3.3457092898815266</v>
      </c>
      <c r="AQ112" s="190">
        <f>(Paca!E112/Paca!E108-1)*100</f>
        <v>0.66109784079781964</v>
      </c>
      <c r="AR112" s="190">
        <f>(Paca!F112/Paca!F108-1)*100</f>
        <v>-10.665657019914454</v>
      </c>
      <c r="AS112" s="190">
        <f>(Paca!G112/Paca!G108-1)*100</f>
        <v>-2.2376701968482959</v>
      </c>
      <c r="AT112" s="190">
        <f>(Paca!H112/Paca!H108-1)*100</f>
        <v>-12.373711483701689</v>
      </c>
      <c r="AU112" s="190">
        <f>(Paca!I112/Paca!I108-1)*100</f>
        <v>3.2476488701545403</v>
      </c>
      <c r="AV112" s="189">
        <f>(Paca!J112/Paca!J108-1)*100</f>
        <v>-4.2895364398777165</v>
      </c>
      <c r="AW112" s="189">
        <f>(Paca!K112/Paca!K108-1)*100</f>
        <v>-2.4935013068961731</v>
      </c>
      <c r="AX112" s="190">
        <f>(Paca!L112/Paca!L108-1)*100</f>
        <v>-1.9803610534346872</v>
      </c>
      <c r="AY112" s="190">
        <f>(Paca!M112/Paca!M108-1)*100</f>
        <v>-1.2418304096207922</v>
      </c>
      <c r="AZ112" s="190">
        <f>(Paca!N112/Paca!N108-1)*100</f>
        <v>-18.346873135206742</v>
      </c>
      <c r="BA112" s="190">
        <f>(Paca!O112/Paca!O108-1)*100</f>
        <v>-13.966676410913204</v>
      </c>
      <c r="BB112" s="190">
        <f>(Paca!P112/Paca!P108-1)*100</f>
        <v>-3.2017651478805309</v>
      </c>
      <c r="BC112" s="190">
        <f>(Paca!Q112/Paca!Q108-1)*100</f>
        <v>-10.263770059326749</v>
      </c>
      <c r="BD112" s="190">
        <f>(Paca!R112/Paca!R108-1)*100</f>
        <v>-0.93465202097584577</v>
      </c>
      <c r="BE112" s="190">
        <f>(Paca!S112/Paca!S108-1)*100</f>
        <v>1.2512569799912887</v>
      </c>
      <c r="BF112" s="189">
        <f>(Paca!T112/Paca!T108-1)*100</f>
        <v>-10.871897086680304</v>
      </c>
      <c r="BG112" s="53">
        <f>Paca!B112-Paca!B108</f>
        <v>-1936.561084601999</v>
      </c>
      <c r="BH112" s="53">
        <f>Paca!C112-Paca!C108</f>
        <v>22.798454604000028</v>
      </c>
      <c r="BI112" s="53">
        <f>Paca!D112-Paca!D108</f>
        <v>-379.20507077500042</v>
      </c>
      <c r="BJ112" s="122">
        <f>Paca!E112-Paca!E108</f>
        <v>10.409213796999893</v>
      </c>
      <c r="BK112" s="122">
        <f>Paca!F112-Paca!F108</f>
        <v>-362.55757505099973</v>
      </c>
      <c r="BL112" s="122">
        <f>Paca!G112-Paca!G108</f>
        <v>-16.783451068999966</v>
      </c>
      <c r="BM112" s="122">
        <f>Paca!H112-Paca!H108</f>
        <v>-152.45804602699991</v>
      </c>
      <c r="BN112" s="122">
        <f>Paca!I112-Paca!I108</f>
        <v>142.18478757499997</v>
      </c>
      <c r="BO112" s="53">
        <f>Paca!J112-Paca!J108</f>
        <v>-547.65984476500125</v>
      </c>
      <c r="BP112" s="53">
        <f>Paca!K112-Paca!K108</f>
        <v>-654.70611384699805</v>
      </c>
      <c r="BQ112" s="122">
        <f>Paca!L112-Paca!L108</f>
        <v>-127.6996316069999</v>
      </c>
      <c r="BR112" s="122">
        <f>Paca!M112-Paca!M108</f>
        <v>-134.38237806799953</v>
      </c>
      <c r="BS112" s="122">
        <f>Paca!N112-Paca!N108</f>
        <v>-266.96430493700018</v>
      </c>
      <c r="BT112" s="122">
        <f>Paca!O112-Paca!O108</f>
        <v>-49.415208779000011</v>
      </c>
      <c r="BU112" s="122">
        <f>Paca!P112-Paca!P108</f>
        <v>-9.3142762300000186</v>
      </c>
      <c r="BV112" s="122">
        <f>Paca!Q112-Paca!Q108</f>
        <v>-12.249690725000008</v>
      </c>
      <c r="BW112" s="122">
        <f>Paca!R112-Paca!R108</f>
        <v>-59.588556822999635</v>
      </c>
      <c r="BX112" s="122">
        <f>Paca!S112-Paca!S108</f>
        <v>4.9079333220000194</v>
      </c>
      <c r="BY112" s="53">
        <f>Paca!T112-Paca!T108</f>
        <v>-377.78850981899996</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P9:AU9"/>
    <mergeCell ref="AV9:AV10"/>
    <mergeCell ref="AW9:BE9"/>
    <mergeCell ref="BG8:BY8"/>
    <mergeCell ref="BG9:BG10"/>
    <mergeCell ref="BH9:BH10"/>
    <mergeCell ref="BI9:BN9"/>
    <mergeCell ref="BO9:BO10"/>
    <mergeCell ref="BP9:BX9"/>
    <mergeCell ref="AD9:AL9"/>
    <mergeCell ref="A8:A10"/>
    <mergeCell ref="B8:S8"/>
    <mergeCell ref="U8:AM8"/>
    <mergeCell ref="AN8:BF8"/>
    <mergeCell ref="B9:B10"/>
    <mergeCell ref="C9:C10"/>
    <mergeCell ref="D9:I9"/>
    <mergeCell ref="J9:J10"/>
    <mergeCell ref="K9:S9"/>
    <mergeCell ref="U9:U10"/>
    <mergeCell ref="V9:V10"/>
    <mergeCell ref="W9:AB9"/>
    <mergeCell ref="AC9:AC10"/>
    <mergeCell ref="AN9:AN10"/>
    <mergeCell ref="AO9:AO10"/>
  </mergeCells>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BY183"/>
  <sheetViews>
    <sheetView zoomScaleNormal="100" workbookViewId="0">
      <pane xSplit="1" ySplit="10" topLeftCell="B110" activePane="bottomRight" state="frozen"/>
      <selection activeCell="B7" sqref="B7:K7"/>
      <selection pane="topRight" activeCell="B7" sqref="B7:K7"/>
      <selection pane="bottomLeft" activeCell="B7" sqref="B7:K7"/>
      <selection pane="bottomRight" activeCell="B7" sqref="B7:K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31</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tr">
        <f>'France métro'!B7</f>
        <v>: 18 septembre 2025</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('dep04'!B12/'dep04'!B11-1)*100</f>
        <v>3.4804730656255778</v>
      </c>
      <c r="C12" s="179">
        <f>('dep04'!C12/'dep04'!C11-1)*100</f>
        <v>-89.170628986708806</v>
      </c>
      <c r="D12" s="179">
        <f>('dep04'!D12/'dep04'!D11-1)*100</f>
        <v>7.5526984772089856</v>
      </c>
      <c r="E12" s="180">
        <f>('dep04'!E12/'dep04'!E11-1)*100</f>
        <v>57.250529109973833</v>
      </c>
      <c r="F12" s="181">
        <f>('dep04'!F12/'dep04'!F11-1)*100</f>
        <v>-3.8161968834729443</v>
      </c>
      <c r="G12" s="181">
        <f>('dep04'!G12/'dep04'!G11-1)*100</f>
        <v>66.36154441096194</v>
      </c>
      <c r="H12" s="181" t="e">
        <f>('dep04'!H12/'dep04'!H11-1)*100</f>
        <v>#DIV/0!</v>
      </c>
      <c r="I12" s="182">
        <f>('dep04'!I12/'dep04'!I11-1)*100</f>
        <v>-6.7184461993184392</v>
      </c>
      <c r="J12" s="179">
        <f>('dep04'!J12/'dep04'!J11-1)*100</f>
        <v>0.84530537384917004</v>
      </c>
      <c r="K12" s="179">
        <f>('dep04'!K12/'dep04'!K11-1)*100</f>
        <v>5.5725787677589178</v>
      </c>
      <c r="L12" s="180">
        <f>('dep04'!L12/'dep04'!L11-1)*100</f>
        <v>38.869169255939305</v>
      </c>
      <c r="M12" s="181">
        <f>('dep04'!M12/'dep04'!M11-1)*100</f>
        <v>-7.8623357975551418</v>
      </c>
      <c r="N12" s="181">
        <f>('dep04'!N12/'dep04'!N11-1)*100</f>
        <v>-13.482963907527413</v>
      </c>
      <c r="O12" s="181" t="e">
        <f>('dep04'!O12/'dep04'!O11-1)*100</f>
        <v>#DIV/0!</v>
      </c>
      <c r="P12" s="181">
        <f>('dep04'!P12/'dep04'!P11-1)*100</f>
        <v>-49.875482725548238</v>
      </c>
      <c r="Q12" s="181">
        <f>('dep04'!Q12/'dep04'!Q11-1)*100</f>
        <v>5.9061323010651368</v>
      </c>
      <c r="R12" s="181">
        <f>('dep04'!R12/'dep04'!R11-1)*100</f>
        <v>-9.4107387183175124</v>
      </c>
      <c r="S12" s="152" t="e">
        <f>('dep04'!S12/'dep04'!S11-1)*100</f>
        <v>#DIV/0!</v>
      </c>
      <c r="T12" s="183">
        <f>('dep04'!T12/'dep04'!T11-1)*100</f>
        <v>21.830423942375642</v>
      </c>
      <c r="U12" s="52">
        <f>'dep04'!B12-'dep04'!B11</f>
        <v>31.45642510499988</v>
      </c>
      <c r="V12" s="52">
        <f>'dep04'!C12-'dep04'!C11</f>
        <v>-7.5858240020000007</v>
      </c>
      <c r="W12" s="52">
        <f>'dep04'!D12-'dep04'!D11</f>
        <v>26.516011942000034</v>
      </c>
      <c r="X12" s="121">
        <f>'dep04'!E12-'dep04'!E11</f>
        <v>30.824437422999992</v>
      </c>
      <c r="Y12" s="121">
        <f>'dep04'!F12-'dep04'!F11</f>
        <v>-1.9606478469999971</v>
      </c>
      <c r="Z12" s="121">
        <f>'dep04'!G12-'dep04'!G11</f>
        <v>7.2763385389999993</v>
      </c>
      <c r="AA12" s="121">
        <f>'dep04'!H12-'dep04'!H11</f>
        <v>6.1573096779999998</v>
      </c>
      <c r="AB12" s="121">
        <f>'dep04'!I12-'dep04'!I11</f>
        <v>-15.781425850999995</v>
      </c>
      <c r="AC12" s="52">
        <f>'dep04'!J12-'dep04'!J11</f>
        <v>3.2269220339999833</v>
      </c>
      <c r="AD12" s="52">
        <f>'dep04'!K12-'dep04'!K11</f>
        <v>8.9691580810000175</v>
      </c>
      <c r="AE12" s="121">
        <f>'dep04'!L12-'dep04'!L11</f>
        <v>18.358522135000001</v>
      </c>
      <c r="AF12" s="121">
        <f>'dep04'!M12-'dep04'!M11</f>
        <v>-1.2192498439999984</v>
      </c>
      <c r="AG12" s="121">
        <f>'dep04'!N12-'dep04'!N11</f>
        <v>-2.810531847</v>
      </c>
      <c r="AH12" s="121">
        <f>'dep04'!O12-'dep04'!O11</f>
        <v>0</v>
      </c>
      <c r="AI12" s="121">
        <f>'dep04'!P12-'dep04'!P11</f>
        <v>-3.3000732139999998</v>
      </c>
      <c r="AJ12" s="121">
        <f>'dep04'!Q12-'dep04'!Q11</f>
        <v>1.417996996000003</v>
      </c>
      <c r="AK12" s="121">
        <f>'dep04'!R12-'dep04'!R11</f>
        <v>-4.398770282000001</v>
      </c>
      <c r="AL12" s="121">
        <f>'dep04'!S12-'dep04'!S11</f>
        <v>0.92126413699999998</v>
      </c>
      <c r="AM12" s="52">
        <f>'dep04'!T12-'dep04'!T11</f>
        <v>0.33015704999999995</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('dep04'!B13/'dep04'!B12-1)*100</f>
        <v>3.174404986597601</v>
      </c>
      <c r="C13" s="179">
        <f>('dep04'!C13/'dep04'!C12-1)*100</f>
        <v>0.83559271340658547</v>
      </c>
      <c r="D13" s="179">
        <f>('dep04'!D13/'dep04'!D12-1)*100</f>
        <v>10.491050306718218</v>
      </c>
      <c r="E13" s="180">
        <f>('dep04'!E13/'dep04'!E12-1)*100</f>
        <v>56.110523628326824</v>
      </c>
      <c r="F13" s="181">
        <f>('dep04'!F13/'dep04'!F12-1)*100</f>
        <v>4.5780843679322114</v>
      </c>
      <c r="G13" s="181">
        <f>('dep04'!G13/'dep04'!G12-1)*100</f>
        <v>-34.813354226964975</v>
      </c>
      <c r="H13" s="181">
        <f>('dep04'!H13/'dep04'!H12-1)*100</f>
        <v>-84.721879892427921</v>
      </c>
      <c r="I13" s="182">
        <f>('dep04'!I13/'dep04'!I12-1)*100</f>
        <v>0.64439446313238058</v>
      </c>
      <c r="J13" s="179">
        <f>('dep04'!J13/'dep04'!J12-1)*100</f>
        <v>-0.70784159931778223</v>
      </c>
      <c r="K13" s="179">
        <f>('dep04'!K13/'dep04'!K12-1)*100</f>
        <v>-3.7041794891232938</v>
      </c>
      <c r="L13" s="180">
        <f>('dep04'!L13/'dep04'!L12-1)*100</f>
        <v>-12.93901404320451</v>
      </c>
      <c r="M13" s="181">
        <f>('dep04'!M13/'dep04'!M12-1)*100</f>
        <v>21.091883428376956</v>
      </c>
      <c r="N13" s="181">
        <f>('dep04'!N13/'dep04'!N12-1)*100</f>
        <v>-28.386546936384672</v>
      </c>
      <c r="O13" s="181" t="e">
        <f>('dep04'!O13/'dep04'!O12-1)*100</f>
        <v>#DIV/0!</v>
      </c>
      <c r="P13" s="181">
        <f>('dep04'!P13/'dep04'!P12-1)*100</f>
        <v>23.243502169516226</v>
      </c>
      <c r="Q13" s="181">
        <f>('dep04'!Q13/'dep04'!Q12-1)*100</f>
        <v>-46.659432859518688</v>
      </c>
      <c r="R13" s="181">
        <f>('dep04'!R13/'dep04'!R12-1)*100</f>
        <v>-0.96504290434668016</v>
      </c>
      <c r="S13" s="152">
        <f>('dep04'!S13/'dep04'!S12-1)*100</f>
        <v>1715.0406687327718</v>
      </c>
      <c r="T13" s="183">
        <f>('dep04'!T13/'dep04'!T12-1)*100</f>
        <v>-49.5822036706601</v>
      </c>
      <c r="U13" s="52">
        <f>'dep04'!B13-'dep04'!B12</f>
        <v>29.688744089000011</v>
      </c>
      <c r="V13" s="52">
        <f>'dep04'!C13-'dep04'!C12</f>
        <v>7.6980159999999742E-3</v>
      </c>
      <c r="W13" s="52">
        <f>'dep04'!D13-'dep04'!D12</f>
        <v>39.613784968999994</v>
      </c>
      <c r="X13" s="121">
        <f>'dep04'!E13-'dep04'!E12</f>
        <v>47.506396730000006</v>
      </c>
      <c r="Y13" s="121">
        <f>'dep04'!F13-'dep04'!F12</f>
        <v>2.2623227419999949</v>
      </c>
      <c r="Z13" s="121">
        <f>'dep04'!G13-'dep04'!G12</f>
        <v>-6.3503143599999987</v>
      </c>
      <c r="AA13" s="121">
        <f>'dep04'!H13-'dep04'!H12</f>
        <v>-5.2165885099999993</v>
      </c>
      <c r="AB13" s="121">
        <f>'dep04'!I13-'dep04'!I12</f>
        <v>1.4119683669999858</v>
      </c>
      <c r="AC13" s="52">
        <f>'dep04'!J13-'dep04'!J12</f>
        <v>-2.7250006499999699</v>
      </c>
      <c r="AD13" s="52">
        <f>'dep04'!K13-'dep04'!K12</f>
        <v>-6.2941721240000277</v>
      </c>
      <c r="AE13" s="121">
        <f>'dep04'!L13-'dep04'!L12</f>
        <v>-8.4867123140000018</v>
      </c>
      <c r="AF13" s="121">
        <f>'dep04'!M13-'dep04'!M12</f>
        <v>3.0136560239999994</v>
      </c>
      <c r="AG13" s="121">
        <f>'dep04'!N13-'dep04'!N12</f>
        <v>-5.1193796530000011</v>
      </c>
      <c r="AH13" s="121">
        <f>'dep04'!O13-'dep04'!O12</f>
        <v>0</v>
      </c>
      <c r="AI13" s="121">
        <f>'dep04'!P13-'dep04'!P12</f>
        <v>0.77088257899999979</v>
      </c>
      <c r="AJ13" s="121">
        <f>'dep04'!Q13-'dep04'!Q12</f>
        <v>-11.864042756000002</v>
      </c>
      <c r="AK13" s="121">
        <f>'dep04'!R13-'dep04'!R12</f>
        <v>-0.40863061999999672</v>
      </c>
      <c r="AL13" s="121">
        <f>'dep04'!S13-'dep04'!S12</f>
        <v>15.800054615999999</v>
      </c>
      <c r="AM13" s="52">
        <f>'dep04'!T13-'dep04'!T12</f>
        <v>-0.91356612200000009</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('dep04'!B14/'dep04'!B13-1)*100</f>
        <v>-2.200983981425686</v>
      </c>
      <c r="C14" s="184">
        <f>('dep04'!C14/'dep04'!C13-1)*100</f>
        <v>-62.241483588190917</v>
      </c>
      <c r="D14" s="184">
        <f>('dep04'!D14/'dep04'!D13-1)*100</f>
        <v>-14.294591252216138</v>
      </c>
      <c r="E14" s="185">
        <f>('dep04'!E14/'dep04'!E13-1)*100</f>
        <v>-56.299592787313713</v>
      </c>
      <c r="F14" s="186">
        <f>('dep04'!F14/'dep04'!F13-1)*100</f>
        <v>13.531143529664957</v>
      </c>
      <c r="G14" s="186">
        <f>('dep04'!G14/'dep04'!G13-1)*100</f>
        <v>-30.677723743427542</v>
      </c>
      <c r="H14" s="186">
        <f>('dep04'!H14/'dep04'!H13-1)*100</f>
        <v>-100</v>
      </c>
      <c r="I14" s="187">
        <f>('dep04'!I14/'dep04'!I13-1)*100</f>
        <v>5.6091665634820709</v>
      </c>
      <c r="J14" s="184">
        <f>('dep04'!J14/'dep04'!J13-1)*100</f>
        <v>-5.4883573333002307</v>
      </c>
      <c r="K14" s="184">
        <f>('dep04'!K14/'dep04'!K13-1)*100</f>
        <v>35.817244172654085</v>
      </c>
      <c r="L14" s="185">
        <f>('dep04'!L14/'dep04'!L13-1)*100</f>
        <v>71.405931940072037</v>
      </c>
      <c r="M14" s="186">
        <f>('dep04'!M14/'dep04'!M13-1)*100</f>
        <v>-14.559780875531303</v>
      </c>
      <c r="N14" s="186">
        <f>('dep04'!N14/'dep04'!N13-1)*100</f>
        <v>2.1932830139233417</v>
      </c>
      <c r="O14" s="186" t="e">
        <f>('dep04'!O14/'dep04'!O13-1)*100</f>
        <v>#DIV/0!</v>
      </c>
      <c r="P14" s="186">
        <f>('dep04'!P14/'dep04'!P13-1)*100</f>
        <v>208.93331623406218</v>
      </c>
      <c r="Q14" s="186">
        <f>('dep04'!Q14/'dep04'!Q13-1)*100</f>
        <v>75.861583364608805</v>
      </c>
      <c r="R14" s="186">
        <f>('dep04'!R14/'dep04'!R13-1)*100</f>
        <v>40.736288504318097</v>
      </c>
      <c r="S14" s="151">
        <f>('dep04'!S14/'dep04'!S13-1)*100</f>
        <v>-94.755761606167141</v>
      </c>
      <c r="T14" s="188">
        <f>('dep04'!T14/'dep04'!T13-1)*100</f>
        <v>145.43035673058253</v>
      </c>
      <c r="U14" s="100">
        <f>'dep04'!B14-'dep04'!B13</f>
        <v>-21.238231396999936</v>
      </c>
      <c r="V14" s="100">
        <f>'dep04'!C14-'dep04'!C13</f>
        <v>-0.57819982599999997</v>
      </c>
      <c r="W14" s="100">
        <f>'dep04'!D14-'dep04'!D13</f>
        <v>-59.638431589999982</v>
      </c>
      <c r="X14" s="120">
        <f>'dep04'!E14-'dep04'!E13</f>
        <v>-74.412381461999999</v>
      </c>
      <c r="Y14" s="120">
        <f>'dep04'!F14-'dep04'!F13</f>
        <v>6.9927170010000026</v>
      </c>
      <c r="Z14" s="120">
        <f>'dep04'!G14-'dep04'!G13</f>
        <v>-3.6478008699999993</v>
      </c>
      <c r="AA14" s="120">
        <f>'dep04'!H14-'dep04'!H13</f>
        <v>-0.94072116800000005</v>
      </c>
      <c r="AB14" s="120">
        <f>'dep04'!I14-'dep04'!I13</f>
        <v>12.369754909000022</v>
      </c>
      <c r="AC14" s="100">
        <f>'dep04'!J14-'dep04'!J13</f>
        <v>-20.979148586000008</v>
      </c>
      <c r="AD14" s="100">
        <f>'dep04'!K14-'dep04'!K13</f>
        <v>58.606555632000038</v>
      </c>
      <c r="AE14" s="120">
        <f>'dep04'!L14-'dep04'!L13</f>
        <v>40.775206499999996</v>
      </c>
      <c r="AF14" s="120">
        <f>'dep04'!M14-'dep04'!M13</f>
        <v>-2.519116146</v>
      </c>
      <c r="AG14" s="120">
        <f>'dep04'!N14-'dep04'!N13</f>
        <v>0.28326574700000151</v>
      </c>
      <c r="AH14" s="120">
        <f>'dep04'!O14-'dep04'!O13</f>
        <v>0</v>
      </c>
      <c r="AI14" s="120">
        <f>'dep04'!P14-'dep04'!P13</f>
        <v>8.5400103039999991</v>
      </c>
      <c r="AJ14" s="120">
        <f>'dep04'!Q14-'dep04'!Q13</f>
        <v>10.288990812</v>
      </c>
      <c r="AK14" s="120">
        <f>'dep04'!R14-'dep04'!R13</f>
        <v>17.082611350000001</v>
      </c>
      <c r="AL14" s="120">
        <f>'dep04'!S14-'dep04'!S13</f>
        <v>-15.844412934999998</v>
      </c>
      <c r="AM14" s="100">
        <f>'dep04'!T14-'dep04'!T13</f>
        <v>1.3509929729999999</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('dep04'!B15/'dep04'!B14-1)*100</f>
        <v>-13.777800482200963</v>
      </c>
      <c r="C15" s="179">
        <f>('dep04'!C15/'dep04'!C14-1)*100</f>
        <v>171.79404446133694</v>
      </c>
      <c r="D15" s="179">
        <f>('dep04'!D15/'dep04'!D14-1)*100</f>
        <v>-5.7621656237884071</v>
      </c>
      <c r="E15" s="180">
        <f>('dep04'!E15/'dep04'!E14-1)*100</f>
        <v>-14.891989980917298</v>
      </c>
      <c r="F15" s="181">
        <f>('dep04'!F15/'dep04'!F14-1)*100</f>
        <v>-3.4115123125921243</v>
      </c>
      <c r="G15" s="181">
        <f>('dep04'!G15/'dep04'!G14-1)*100</f>
        <v>-25.979494269394053</v>
      </c>
      <c r="H15" s="181" t="e">
        <f>('dep04'!H15/'dep04'!H14-1)*100</f>
        <v>#DIV/0!</v>
      </c>
      <c r="I15" s="182">
        <f>('dep04'!I15/'dep04'!I14-1)*100</f>
        <v>-3.457450876275503</v>
      </c>
      <c r="J15" s="179">
        <f>('dep04'!J15/'dep04'!J14-1)*100</f>
        <v>-15.121183499508495</v>
      </c>
      <c r="K15" s="179">
        <f>('dep04'!K15/'dep04'!K14-1)*100</f>
        <v>-24.414147937059603</v>
      </c>
      <c r="L15" s="180">
        <f>('dep04'!L15/'dep04'!L14-1)*100</f>
        <v>-32.86719058017367</v>
      </c>
      <c r="M15" s="181">
        <f>('dep04'!M15/'dep04'!M14-1)*100</f>
        <v>-1.3338116312788473</v>
      </c>
      <c r="N15" s="181">
        <f>('dep04'!N15/'dep04'!N14-1)*100</f>
        <v>-52.32270862015416</v>
      </c>
      <c r="O15" s="181" t="e">
        <f>('dep04'!O15/'dep04'!O14-1)*100</f>
        <v>#DIV/0!</v>
      </c>
      <c r="P15" s="181">
        <f>('dep04'!P15/'dep04'!P14-1)*100</f>
        <v>-10.911952088907729</v>
      </c>
      <c r="Q15" s="181">
        <f>('dep04'!Q15/'dep04'!Q14-1)*100</f>
        <v>4.7206465532526831</v>
      </c>
      <c r="R15" s="181">
        <f>('dep04'!R15/'dep04'!R14-1)*100</f>
        <v>-25.090909690813913</v>
      </c>
      <c r="S15" s="152">
        <f>('dep04'!S15/'dep04'!S14-1)*100</f>
        <v>-100</v>
      </c>
      <c r="T15" s="183">
        <f>('dep04'!T15/'dep04'!T14-1)*100</f>
        <v>-49.822637912742849</v>
      </c>
      <c r="U15" s="52">
        <f>'dep04'!B15-'dep04'!B14</f>
        <v>-130.02170092300003</v>
      </c>
      <c r="V15" s="52">
        <f>'dep04'!C15-'dep04'!C14</f>
        <v>0.60258878800000004</v>
      </c>
      <c r="W15" s="52">
        <f>'dep04'!D15-'dep04'!D14</f>
        <v>-20.603852865000022</v>
      </c>
      <c r="X15" s="121">
        <f>'dep04'!E15-'dep04'!E14</f>
        <v>-8.6015787409999973</v>
      </c>
      <c r="Y15" s="121">
        <f>'dep04'!F15-'dep04'!F14</f>
        <v>-2.0015820930000032</v>
      </c>
      <c r="Z15" s="121">
        <f>'dep04'!G15-'dep04'!G14</f>
        <v>-2.1414675490000006</v>
      </c>
      <c r="AA15" s="121">
        <f>'dep04'!H15-'dep04'!H14</f>
        <v>0.19308376999999999</v>
      </c>
      <c r="AB15" s="121">
        <f>'dep04'!I15-'dep04'!I14</f>
        <v>-8.0523082520000173</v>
      </c>
      <c r="AC15" s="52">
        <f>'dep04'!J15-'dep04'!J14</f>
        <v>-54.628160240999989</v>
      </c>
      <c r="AD15" s="52">
        <f>'dep04'!K15-'dep04'!K14</f>
        <v>-54.256342818000007</v>
      </c>
      <c r="AE15" s="121">
        <f>'dep04'!L15-'dep04'!L14</f>
        <v>-32.16994425099999</v>
      </c>
      <c r="AF15" s="121">
        <f>'dep04'!M15-'dep04'!M14</f>
        <v>-0.1971742540000001</v>
      </c>
      <c r="AG15" s="121">
        <f>'dep04'!N15-'dep04'!N14</f>
        <v>-6.905767560000001</v>
      </c>
      <c r="AH15" s="121">
        <f>'dep04'!O15-'dep04'!O14</f>
        <v>0.95335111500000003</v>
      </c>
      <c r="AI15" s="121">
        <f>'dep04'!P15-'dep04'!P14</f>
        <v>-1.3779006149999997</v>
      </c>
      <c r="AJ15" s="121">
        <f>'dep04'!Q15-'dep04'!Q14</f>
        <v>1.1259609799999986</v>
      </c>
      <c r="AK15" s="121">
        <f>'dep04'!R15-'dep04'!R14</f>
        <v>-14.807962414999999</v>
      </c>
      <c r="AL15" s="121">
        <f>'dep04'!S15-'dep04'!S14</f>
        <v>-0.876905818</v>
      </c>
      <c r="AM15" s="52">
        <f>'dep04'!T15-'dep04'!T14</f>
        <v>-1.1359337869999999</v>
      </c>
      <c r="AN15" s="189">
        <f>(Paca!B15/Paca!B11-1)*100</f>
        <v>13.006839271931403</v>
      </c>
      <c r="AO15" s="189">
        <f>(Paca!C15/Paca!C11-1)*100</f>
        <v>26.532095448738822</v>
      </c>
      <c r="AP15" s="189">
        <f>(Paca!D15/Paca!D11-1)*100</f>
        <v>12.927961714592652</v>
      </c>
      <c r="AQ15" s="190">
        <f>(Paca!E15/Paca!E11-1)*100</f>
        <v>10.123932121142399</v>
      </c>
      <c r="AR15" s="190">
        <f>(Paca!F15/Paca!F11-1)*100</f>
        <v>14.214339428897361</v>
      </c>
      <c r="AS15" s="190">
        <f>(Paca!G15/Paca!G11-1)*100</f>
        <v>25.576998094613444</v>
      </c>
      <c r="AT15" s="190">
        <f>(Paca!H15/Paca!H11-1)*100</f>
        <v>9.7255162242225737</v>
      </c>
      <c r="AU15" s="190">
        <f>(Paca!I15/Paca!I11-1)*100</f>
        <v>11.130284467846829</v>
      </c>
      <c r="AV15" s="189">
        <f>(Paca!J15/Paca!J11-1)*100</f>
        <v>12.717241472144792</v>
      </c>
      <c r="AW15" s="189">
        <f>(Paca!K15/Paca!K11-1)*100</f>
        <v>11.46420644374755</v>
      </c>
      <c r="AX15" s="190">
        <f>(Paca!L15/Paca!L11-1)*100</f>
        <v>9.7698511211775863</v>
      </c>
      <c r="AY15" s="190">
        <f>(Paca!M15/Paca!M11-1)*100</f>
        <v>8.5089396347975299</v>
      </c>
      <c r="AZ15" s="190">
        <f>(Paca!N15/Paca!N11-1)*100</f>
        <v>46.867956910454382</v>
      </c>
      <c r="BA15" s="190">
        <f>(Paca!O15/Paca!O11-1)*100</f>
        <v>17.409825859858842</v>
      </c>
      <c r="BB15" s="190">
        <f>(Paca!P15/Paca!P11-1)*100</f>
        <v>31.176323166126952</v>
      </c>
      <c r="BC15" s="190">
        <f>(Paca!Q15/Paca!Q11-1)*100</f>
        <v>-29.771224215209745</v>
      </c>
      <c r="BD15" s="190">
        <f>(Paca!R15/Paca!R11-1)*100</f>
        <v>10.002868182582159</v>
      </c>
      <c r="BE15" s="190">
        <f>(Paca!S15/Paca!S11-1)*100</f>
        <v>51.134303121190364</v>
      </c>
      <c r="BF15" s="189">
        <f>(Paca!T15/Paca!T11-1)*100</f>
        <v>36.29713101347609</v>
      </c>
      <c r="BG15" s="53">
        <f>Paca!B15-Paca!B11</f>
        <v>3723.0326362170053</v>
      </c>
      <c r="BH15" s="53">
        <f>Paca!C15-Paca!C11</f>
        <v>33.351572958999995</v>
      </c>
      <c r="BI15" s="53">
        <f>Paca!D15-Paca!D11</f>
        <v>1167.9170440350008</v>
      </c>
      <c r="BJ15" s="122">
        <f>Paca!E15-Paca!E11</f>
        <v>150.17983254400019</v>
      </c>
      <c r="BK15" s="122">
        <f>Paca!F15-Paca!F11</f>
        <v>165.87140547699983</v>
      </c>
      <c r="BL15" s="122">
        <f>Paca!G15-Paca!G11</f>
        <v>263.55316427000002</v>
      </c>
      <c r="BM15" s="122">
        <f>Paca!H15-Paca!H11</f>
        <v>52.068601686000079</v>
      </c>
      <c r="BN15" s="122">
        <f>Paca!I15-Paca!I11</f>
        <v>536.24404005799988</v>
      </c>
      <c r="BO15" s="53">
        <f>Paca!J15-Paca!J11</f>
        <v>1155.8661073099993</v>
      </c>
      <c r="BP15" s="53">
        <f>Paca!K15-Paca!K11</f>
        <v>1107.9263731900028</v>
      </c>
      <c r="BQ15" s="122">
        <f>Paca!L15-Paca!L11</f>
        <v>278.82486736500005</v>
      </c>
      <c r="BR15" s="122">
        <f>Paca!M15-Paca!M11</f>
        <v>241.59948635000001</v>
      </c>
      <c r="BS15" s="122">
        <f>Paca!N15-Paca!N11</f>
        <v>147.29523618100001</v>
      </c>
      <c r="BT15" s="122">
        <f>Paca!O15-Paca!O11</f>
        <v>80.586362382999994</v>
      </c>
      <c r="BU15" s="122">
        <f>Paca!P15-Paca!P11</f>
        <v>111.30329702299997</v>
      </c>
      <c r="BV15" s="122">
        <f>Paca!Q15-Paca!Q11</f>
        <v>-104.85435568400001</v>
      </c>
      <c r="BW15" s="122">
        <f>Paca!R15-Paca!R11</f>
        <v>223.07873440100002</v>
      </c>
      <c r="BX15" s="122">
        <f>Paca!S15-Paca!S11</f>
        <v>130.09274517100002</v>
      </c>
      <c r="BY15" s="53">
        <f>Paca!T15-Paca!T11</f>
        <v>257.97153872299998</v>
      </c>
    </row>
    <row r="16" spans="1:77" s="29" customFormat="1" x14ac:dyDescent="0.25">
      <c r="A16" s="37" t="str">
        <f>Paca!A16</f>
        <v>T2 2001</v>
      </c>
      <c r="B16" s="144">
        <f>('dep04'!B16/'dep04'!B15-1)*100</f>
        <v>26.422609825236876</v>
      </c>
      <c r="C16" s="179">
        <f>('dep04'!C16/'dep04'!C15-1)*100</f>
        <v>-100</v>
      </c>
      <c r="D16" s="179">
        <f>('dep04'!D16/'dep04'!D15-1)*100</f>
        <v>11.391259551796718</v>
      </c>
      <c r="E16" s="180">
        <f>('dep04'!E16/'dep04'!E15-1)*100</f>
        <v>-7.0911482723541308</v>
      </c>
      <c r="F16" s="181">
        <f>('dep04'!F16/'dep04'!F15-1)*100</f>
        <v>33.850407720888498</v>
      </c>
      <c r="G16" s="181">
        <f>('dep04'!G16/'dep04'!G15-1)*100</f>
        <v>223.03699755121323</v>
      </c>
      <c r="H16" s="181">
        <f>('dep04'!H16/'dep04'!H15-1)*100</f>
        <v>387.60301603806477</v>
      </c>
      <c r="I16" s="182">
        <f>('dep04'!I16/'dep04'!I15-1)*100</f>
        <v>3.7051635758001744</v>
      </c>
      <c r="J16" s="179">
        <f>('dep04'!J16/'dep04'!J15-1)*100</f>
        <v>31.183892399850155</v>
      </c>
      <c r="K16" s="179">
        <f>('dep04'!K16/'dep04'!K15-1)*100</f>
        <v>46.252684073700181</v>
      </c>
      <c r="L16" s="180">
        <f>('dep04'!L16/'dep04'!L15-1)*100</f>
        <v>54.256047970395052</v>
      </c>
      <c r="M16" s="181">
        <f>('dep04'!M16/'dep04'!M15-1)*100</f>
        <v>48.101424591136485</v>
      </c>
      <c r="N16" s="181">
        <f>('dep04'!N16/'dep04'!N15-1)*100</f>
        <v>192.21455841419993</v>
      </c>
      <c r="O16" s="181">
        <f>('dep04'!O16/'dep04'!O15-1)*100</f>
        <v>-2.479396900899411</v>
      </c>
      <c r="P16" s="181">
        <f>('dep04'!P16/'dep04'!P15-1)*100</f>
        <v>-22.314095886838825</v>
      </c>
      <c r="Q16" s="181">
        <f>('dep04'!Q16/'dep04'!Q15-1)*100</f>
        <v>39.208799753654034</v>
      </c>
      <c r="R16" s="181">
        <f>('dep04'!R16/'dep04'!R15-1)*100</f>
        <v>33.767198855955115</v>
      </c>
      <c r="S16" s="152" t="e">
        <f>('dep04'!S16/'dep04'!S15-1)*100</f>
        <v>#DIV/0!</v>
      </c>
      <c r="T16" s="183">
        <f>('dep04'!T16/'dep04'!T15-1)*100</f>
        <v>371.34958118119511</v>
      </c>
      <c r="U16" s="52">
        <f>'dep04'!B16-'dep04'!B15</f>
        <v>214.99618858600002</v>
      </c>
      <c r="V16" s="52">
        <f>'dep04'!C16-'dep04'!C15</f>
        <v>-0.95335111500000003</v>
      </c>
      <c r="W16" s="52">
        <f>'dep04'!D16-'dep04'!D15</f>
        <v>38.384841126000026</v>
      </c>
      <c r="X16" s="121">
        <f>'dep04'!E16-'dep04'!E15</f>
        <v>-3.4858800300000041</v>
      </c>
      <c r="Y16" s="121">
        <f>'dep04'!F16-'dep04'!F15</f>
        <v>19.182964992000009</v>
      </c>
      <c r="Z16" s="121">
        <f>'dep04'!G16-'dep04'!G15</f>
        <v>13.608484506</v>
      </c>
      <c r="AA16" s="121">
        <f>'dep04'!H16-'dep04'!H15</f>
        <v>0.74839851599999996</v>
      </c>
      <c r="AB16" s="121">
        <f>'dep04'!I16-'dep04'!I15</f>
        <v>8.3308731420000015</v>
      </c>
      <c r="AC16" s="52">
        <f>'dep04'!J16-'dep04'!J15</f>
        <v>95.622573908999982</v>
      </c>
      <c r="AD16" s="52">
        <f>'dep04'!K16-'dep04'!K15</f>
        <v>77.693806214999995</v>
      </c>
      <c r="AE16" s="121">
        <f>'dep04'!L16-'dep04'!L15</f>
        <v>35.650916897999991</v>
      </c>
      <c r="AF16" s="121">
        <f>'dep04'!M16-'dep04'!M15</f>
        <v>7.0158774749999981</v>
      </c>
      <c r="AG16" s="121">
        <f>'dep04'!N16-'dep04'!N15</f>
        <v>12.095382054</v>
      </c>
      <c r="AH16" s="121">
        <f>'dep04'!O16-'dep04'!O15</f>
        <v>-2.3637357999999997E-2</v>
      </c>
      <c r="AI16" s="121">
        <f>'dep04'!P16-'dep04'!P15</f>
        <v>-2.5102338480000004</v>
      </c>
      <c r="AJ16" s="121">
        <f>'dep04'!Q16-'dep04'!Q15</f>
        <v>9.7934952809999984</v>
      </c>
      <c r="AK16" s="121">
        <f>'dep04'!R16-'dep04'!R15</f>
        <v>14.928234707999998</v>
      </c>
      <c r="AL16" s="121">
        <f>'dep04'!S16-'dep04'!S15</f>
        <v>0.74377100500000004</v>
      </c>
      <c r="AM16" s="52">
        <f>'dep04'!T16-'dep04'!T15</f>
        <v>4.2483184510000003</v>
      </c>
      <c r="AN16" s="189">
        <f>(Paca!B16/Paca!B12-1)*100</f>
        <v>0.82500466599457756</v>
      </c>
      <c r="AO16" s="189">
        <f>(Paca!C16/Paca!C12-1)*100</f>
        <v>-12.828649001416693</v>
      </c>
      <c r="AP16" s="189">
        <f>(Paca!D16/Paca!D12-1)*100</f>
        <v>0.39869282290490027</v>
      </c>
      <c r="AQ16" s="190">
        <f>(Paca!E16/Paca!E12-1)*100</f>
        <v>16.828689128530129</v>
      </c>
      <c r="AR16" s="190">
        <f>(Paca!F16/Paca!F12-1)*100</f>
        <v>4.8387781993476819</v>
      </c>
      <c r="AS16" s="190">
        <f>(Paca!G16/Paca!G12-1)*100</f>
        <v>-26.959879555951428</v>
      </c>
      <c r="AT16" s="190">
        <f>(Paca!H16/Paca!H12-1)*100</f>
        <v>45.244272691495738</v>
      </c>
      <c r="AU16" s="190">
        <f>(Paca!I16/Paca!I12-1)*100</f>
        <v>-3.0724965496245038</v>
      </c>
      <c r="AV16" s="189">
        <f>(Paca!J16/Paca!J12-1)*100</f>
        <v>-8.1164665883137754E-2</v>
      </c>
      <c r="AW16" s="189">
        <f>(Paca!K16/Paca!K12-1)*100</f>
        <v>1.9672381077932899</v>
      </c>
      <c r="AX16" s="190">
        <f>(Paca!L16/Paca!L12-1)*100</f>
        <v>0.86158811417769154</v>
      </c>
      <c r="AY16" s="190">
        <f>(Paca!M16/Paca!M12-1)*100</f>
        <v>4.3209091226171559</v>
      </c>
      <c r="AZ16" s="190">
        <f>(Paca!N16/Paca!N12-1)*100</f>
        <v>0.88656633348804803</v>
      </c>
      <c r="BA16" s="190">
        <f>(Paca!O16/Paca!O12-1)*100</f>
        <v>-1.4321286692159041</v>
      </c>
      <c r="BB16" s="190">
        <f>(Paca!P16/Paca!P12-1)*100</f>
        <v>20.508848875715756</v>
      </c>
      <c r="BC16" s="190">
        <f>(Paca!Q16/Paca!Q12-1)*100</f>
        <v>-16.333100143810388</v>
      </c>
      <c r="BD16" s="190">
        <f>(Paca!R16/Paca!R12-1)*100</f>
        <v>-2.7286602695986706</v>
      </c>
      <c r="BE16" s="190">
        <f>(Paca!S16/Paca!S12-1)*100</f>
        <v>31.076406729924532</v>
      </c>
      <c r="BF16" s="189">
        <f>(Paca!T16/Paca!T12-1)*100</f>
        <v>4.4940469117076276</v>
      </c>
      <c r="BG16" s="53">
        <f>Paca!B16-Paca!B12</f>
        <v>251.72532525599308</v>
      </c>
      <c r="BH16" s="53">
        <f>Paca!C16-Paca!C12</f>
        <v>-16.775204880999993</v>
      </c>
      <c r="BI16" s="53">
        <f>Paca!D16-Paca!D12</f>
        <v>39.244170942998608</v>
      </c>
      <c r="BJ16" s="122">
        <f>Paca!E16-Paca!E12</f>
        <v>265.51609736900014</v>
      </c>
      <c r="BK16" s="122">
        <f>Paca!F16-Paca!F12</f>
        <v>59.426734732999876</v>
      </c>
      <c r="BL16" s="122">
        <f>Paca!G16-Paca!G12</f>
        <v>-353.64860439400002</v>
      </c>
      <c r="BM16" s="122">
        <f>Paca!H16-Paca!H12</f>
        <v>228.35978846199998</v>
      </c>
      <c r="BN16" s="122">
        <f>Paca!I16-Paca!I12</f>
        <v>-160.40984522700001</v>
      </c>
      <c r="BO16" s="53">
        <f>Paca!J16-Paca!J12</f>
        <v>-7.7127457010010403</v>
      </c>
      <c r="BP16" s="53">
        <f>Paca!K16-Paca!K12</f>
        <v>201.61865797799874</v>
      </c>
      <c r="BQ16" s="122">
        <f>Paca!L16-Paca!L12</f>
        <v>26.151224289999845</v>
      </c>
      <c r="BR16" s="122">
        <f>Paca!M16-Paca!M12</f>
        <v>118.04580290900003</v>
      </c>
      <c r="BS16" s="122">
        <f>Paca!N16-Paca!N12</f>
        <v>3.3408906139999885</v>
      </c>
      <c r="BT16" s="122">
        <f>Paca!O16-Paca!O12</f>
        <v>-8.0631091479999668</v>
      </c>
      <c r="BU16" s="122">
        <f>Paca!P16-Paca!P12</f>
        <v>78.021010144999991</v>
      </c>
      <c r="BV16" s="122">
        <f>Paca!Q16-Paca!Q12</f>
        <v>-44.78668425799998</v>
      </c>
      <c r="BW16" s="122">
        <f>Paca!R16-Paca!R12</f>
        <v>-70.087586087000091</v>
      </c>
      <c r="BX16" s="122">
        <f>Paca!S16-Paca!S12</f>
        <v>98.997109512999998</v>
      </c>
      <c r="BY16" s="53">
        <f>Paca!T16-Paca!T12</f>
        <v>35.350446916999999</v>
      </c>
    </row>
    <row r="17" spans="1:77" s="29" customFormat="1" x14ac:dyDescent="0.25">
      <c r="A17" s="37" t="str">
        <f>Paca!A17</f>
        <v>T3 2001</v>
      </c>
      <c r="B17" s="144">
        <f>('dep04'!B17/'dep04'!B16-1)*100</f>
        <v>0.22029692883749341</v>
      </c>
      <c r="C17" s="179" t="e">
        <f>('dep04'!C17/'dep04'!C16-1)*100</f>
        <v>#DIV/0!</v>
      </c>
      <c r="D17" s="179">
        <f>('dep04'!D17/'dep04'!D16-1)*100</f>
        <v>-4.6701052432758345</v>
      </c>
      <c r="E17" s="180">
        <f>('dep04'!E17/'dep04'!E16-1)*100</f>
        <v>-34.416168581343328</v>
      </c>
      <c r="F17" s="181">
        <f>('dep04'!F17/'dep04'!F16-1)*100</f>
        <v>-7.3608874327337652</v>
      </c>
      <c r="G17" s="181">
        <f>('dep04'!G17/'dep04'!G16-1)*100</f>
        <v>-61.786246930436782</v>
      </c>
      <c r="H17" s="181">
        <f>('dep04'!H17/'dep04'!H16-1)*100</f>
        <v>102.53289120301092</v>
      </c>
      <c r="I17" s="182">
        <f>('dep04'!I17/'dep04'!I16-1)*100</f>
        <v>6.4266723133365122</v>
      </c>
      <c r="J17" s="179">
        <f>('dep04'!J17/'dep04'!J16-1)*100</f>
        <v>-1.36970812948215</v>
      </c>
      <c r="K17" s="179">
        <f>('dep04'!K17/'dep04'!K16-1)*100</f>
        <v>10.196066202648346</v>
      </c>
      <c r="L17" s="180">
        <f>('dep04'!L17/'dep04'!L16-1)*100</f>
        <v>5.1991935560918856</v>
      </c>
      <c r="M17" s="181">
        <f>('dep04'!M17/'dep04'!M16-1)*100</f>
        <v>-19.795589385644373</v>
      </c>
      <c r="N17" s="181">
        <f>('dep04'!N17/'dep04'!N16-1)*100</f>
        <v>-14.978480346010182</v>
      </c>
      <c r="O17" s="181">
        <f>('dep04'!O17/'dep04'!O16-1)*100</f>
        <v>102.53289120685776</v>
      </c>
      <c r="P17" s="181">
        <f>('dep04'!P17/'dep04'!P16-1)*100</f>
        <v>-13.815790946611639</v>
      </c>
      <c r="Q17" s="181">
        <f>('dep04'!Q17/'dep04'!Q16-1)*100</f>
        <v>18.595463064753837</v>
      </c>
      <c r="R17" s="181">
        <f>('dep04'!R17/'dep04'!R16-1)*100</f>
        <v>30.993047409260612</v>
      </c>
      <c r="S17" s="152">
        <f>('dep04'!S17/'dep04'!S16-1)*100</f>
        <v>305.065782713592</v>
      </c>
      <c r="T17" s="183">
        <f>('dep04'!T17/'dep04'!T16-1)*100</f>
        <v>4.7583920337483043</v>
      </c>
      <c r="U17" s="52">
        <f>'dep04'!B17-'dep04'!B16</f>
        <v>2.2661478620000253</v>
      </c>
      <c r="V17" s="52">
        <f>'dep04'!C17-'dep04'!C16</f>
        <v>0</v>
      </c>
      <c r="W17" s="52">
        <f>'dep04'!D17-'dep04'!D16</f>
        <v>-17.52934878800005</v>
      </c>
      <c r="X17" s="121">
        <f>'dep04'!E17-'dep04'!E16</f>
        <v>-15.718658655999999</v>
      </c>
      <c r="Y17" s="121">
        <f>'dep04'!F17-'dep04'!F16</f>
        <v>-5.5834380890000119</v>
      </c>
      <c r="Z17" s="121">
        <f>'dep04'!G17-'dep04'!G16</f>
        <v>-12.178027036000001</v>
      </c>
      <c r="AA17" s="121">
        <f>'dep04'!H17-'dep04'!H16</f>
        <v>0.96532900799999999</v>
      </c>
      <c r="AB17" s="121">
        <f>'dep04'!I17-'dep04'!I16</f>
        <v>14.985445985000013</v>
      </c>
      <c r="AC17" s="52">
        <f>'dep04'!J17-'dep04'!J16</f>
        <v>-5.5098357499999793</v>
      </c>
      <c r="AD17" s="52">
        <f>'dep04'!K17-'dep04'!K16</f>
        <v>25.048743733000038</v>
      </c>
      <c r="AE17" s="121">
        <f>'dep04'!L17-'dep04'!L16</f>
        <v>5.2698800929999976</v>
      </c>
      <c r="AF17" s="121">
        <f>'dep04'!M17-'dep04'!M16</f>
        <v>-4.2761381729999997</v>
      </c>
      <c r="AG17" s="121">
        <f>'dep04'!N17-'dep04'!N16</f>
        <v>-2.7542471939999995</v>
      </c>
      <c r="AH17" s="121">
        <f>'dep04'!O17-'dep04'!O16</f>
        <v>0.95326239499999987</v>
      </c>
      <c r="AI17" s="121">
        <f>'dep04'!P17-'dep04'!P16</f>
        <v>-1.2074047050000001</v>
      </c>
      <c r="AJ17" s="121">
        <f>'dep04'!Q17-'dep04'!Q16</f>
        <v>6.4658832270000062</v>
      </c>
      <c r="AK17" s="121">
        <f>'dep04'!R17-'dep04'!R16</f>
        <v>18.328517251999997</v>
      </c>
      <c r="AL17" s="121">
        <f>'dep04'!S17-'dep04'!S16</f>
        <v>2.2689908379999997</v>
      </c>
      <c r="AM17" s="52">
        <f>'dep04'!T17-'dep04'!T16</f>
        <v>0.25658866699999994</v>
      </c>
      <c r="AN17" s="189">
        <f>(Paca!B17/Paca!B13-1)*100</f>
        <v>2.806584342087759</v>
      </c>
      <c r="AO17" s="189">
        <f>(Paca!C17/Paca!C13-1)*100</f>
        <v>28.232598763731676</v>
      </c>
      <c r="AP17" s="189">
        <f>(Paca!D17/Paca!D13-1)*100</f>
        <v>4.6197212210024485</v>
      </c>
      <c r="AQ17" s="190">
        <f>(Paca!E17/Paca!E13-1)*100</f>
        <v>10.842539977131004</v>
      </c>
      <c r="AR17" s="190">
        <f>(Paca!F17/Paca!F13-1)*100</f>
        <v>2.7312930379856937</v>
      </c>
      <c r="AS17" s="190">
        <f>(Paca!G17/Paca!G13-1)*100</f>
        <v>-18.597090574299912</v>
      </c>
      <c r="AT17" s="190">
        <f>(Paca!H17/Paca!H13-1)*100</f>
        <v>18.902627677556239</v>
      </c>
      <c r="AU17" s="190">
        <f>(Paca!I17/Paca!I13-1)*100</f>
        <v>6.7709033819508546</v>
      </c>
      <c r="AV17" s="189">
        <f>(Paca!J17/Paca!J13-1)*100</f>
        <v>1.6734456612883752</v>
      </c>
      <c r="AW17" s="189">
        <f>(Paca!K17/Paca!K13-1)*100</f>
        <v>2.061689010934753</v>
      </c>
      <c r="AX17" s="190">
        <f>(Paca!L17/Paca!L13-1)*100</f>
        <v>8.7762864268455143</v>
      </c>
      <c r="AY17" s="190">
        <f>(Paca!M17/Paca!M13-1)*100</f>
        <v>4.8625333448304886</v>
      </c>
      <c r="AZ17" s="190">
        <f>(Paca!N17/Paca!N13-1)*100</f>
        <v>-1.3711675257895295</v>
      </c>
      <c r="BA17" s="190">
        <f>(Paca!O17/Paca!O13-1)*100</f>
        <v>-3.8482584857098212</v>
      </c>
      <c r="BB17" s="190">
        <f>(Paca!P17/Paca!P13-1)*100</f>
        <v>-0.17765345868223648</v>
      </c>
      <c r="BC17" s="190">
        <f>(Paca!Q17/Paca!Q13-1)*100</f>
        <v>-13.190915335674614</v>
      </c>
      <c r="BD17" s="190">
        <f>(Paca!R17/Paca!R13-1)*100</f>
        <v>4.5035372742233237</v>
      </c>
      <c r="BE17" s="190">
        <f>(Paca!S17/Paca!S13-1)*100</f>
        <v>-41.686394534232939</v>
      </c>
      <c r="BF17" s="189">
        <f>(Paca!T17/Paca!T13-1)*100</f>
        <v>1.7872173172449823</v>
      </c>
      <c r="BG17" s="53">
        <f>Paca!B17-Paca!B13</f>
        <v>880.77795696099929</v>
      </c>
      <c r="BH17" s="53">
        <f>Paca!C17-Paca!C13</f>
        <v>26.210283822999997</v>
      </c>
      <c r="BI17" s="53">
        <f>Paca!D17-Paca!D13</f>
        <v>453.22048286100107</v>
      </c>
      <c r="BJ17" s="122">
        <f>Paca!E17-Paca!E13</f>
        <v>179.82150229299987</v>
      </c>
      <c r="BK17" s="122">
        <f>Paca!F17-Paca!F13</f>
        <v>34.31394304399987</v>
      </c>
      <c r="BL17" s="122">
        <f>Paca!G17-Paca!G13</f>
        <v>-224.664553716</v>
      </c>
      <c r="BM17" s="122">
        <f>Paca!H17-Paca!H13</f>
        <v>122.532801221</v>
      </c>
      <c r="BN17" s="122">
        <f>Paca!I17-Paca!I13</f>
        <v>341.21679001899975</v>
      </c>
      <c r="BO17" s="53">
        <f>Paca!J17-Paca!J13</f>
        <v>169.23832326900083</v>
      </c>
      <c r="BP17" s="53">
        <f>Paca!K17-Paca!K13</f>
        <v>217.63620303700009</v>
      </c>
      <c r="BQ17" s="122">
        <f>Paca!L17-Paca!L13</f>
        <v>267.86625971100011</v>
      </c>
      <c r="BR17" s="122">
        <f>Paca!M17-Paca!M13</f>
        <v>143.39349338599959</v>
      </c>
      <c r="BS17" s="122">
        <f>Paca!N17-Paca!N13</f>
        <v>-5.3194727679999687</v>
      </c>
      <c r="BT17" s="122">
        <f>Paca!O17-Paca!O13</f>
        <v>-19.768760925000038</v>
      </c>
      <c r="BU17" s="122">
        <f>Paca!P17-Paca!P13</f>
        <v>-0.77310473699998283</v>
      </c>
      <c r="BV17" s="122">
        <f>Paca!Q17-Paca!Q13</f>
        <v>-36.344316328000019</v>
      </c>
      <c r="BW17" s="122">
        <f>Paca!R17-Paca!R13</f>
        <v>106.79276328399965</v>
      </c>
      <c r="BX17" s="122">
        <f>Paca!S17-Paca!S13</f>
        <v>-238.21065858599997</v>
      </c>
      <c r="BY17" s="53">
        <f>Paca!T17-Paca!T13</f>
        <v>14.472663971000088</v>
      </c>
    </row>
    <row r="18" spans="1:77" s="105" customFormat="1" x14ac:dyDescent="0.25">
      <c r="A18" s="98" t="str">
        <f>Paca!A18</f>
        <v>T4 2001</v>
      </c>
      <c r="B18" s="143">
        <f>('dep04'!B18/'dep04'!B17-1)*100</f>
        <v>-20.096645859104544</v>
      </c>
      <c r="C18" s="184" t="e">
        <f>('dep04'!C18/'dep04'!C17-1)*100</f>
        <v>#DIV/0!</v>
      </c>
      <c r="D18" s="184">
        <f>('dep04'!D18/'dep04'!D17-1)*100</f>
        <v>-12.751102114122848</v>
      </c>
      <c r="E18" s="185">
        <f>('dep04'!E18/'dep04'!E17-1)*100</f>
        <v>82.5521624288873</v>
      </c>
      <c r="F18" s="186">
        <f>('dep04'!F18/'dep04'!F17-1)*100</f>
        <v>-10.114487018727857</v>
      </c>
      <c r="G18" s="186">
        <f>('dep04'!G18/'dep04'!G17-1)*100</f>
        <v>143.14391820784675</v>
      </c>
      <c r="H18" s="186">
        <f>('dep04'!H18/'dep04'!H17-1)*100</f>
        <v>-5.5751774354657169</v>
      </c>
      <c r="I18" s="187">
        <f>('dep04'!I18/'dep04'!I17-1)*100</f>
        <v>-29.787698593873714</v>
      </c>
      <c r="J18" s="184">
        <f>('dep04'!J18/'dep04'!J17-1)*100</f>
        <v>-34.444096116592249</v>
      </c>
      <c r="K18" s="184">
        <f>('dep04'!K18/'dep04'!K17-1)*100</f>
        <v>-8.7532844595075154</v>
      </c>
      <c r="L18" s="185">
        <f>('dep04'!L18/'dep04'!L17-1)*100</f>
        <v>-19.105853041293884</v>
      </c>
      <c r="M18" s="186">
        <f>('dep04'!M18/'dep04'!M17-1)*100</f>
        <v>0.30419178412088854</v>
      </c>
      <c r="N18" s="186">
        <f>('dep04'!N18/'dep04'!N17-1)*100</f>
        <v>1.8524903437542095</v>
      </c>
      <c r="O18" s="186">
        <f>('dep04'!O18/'dep04'!O17-1)*100</f>
        <v>69.964680731654852</v>
      </c>
      <c r="P18" s="186">
        <f>('dep04'!P18/'dep04'!P17-1)*100</f>
        <v>152.58640046061157</v>
      </c>
      <c r="Q18" s="186">
        <f>('dep04'!Q18/'dep04'!Q17-1)*100</f>
        <v>-0.83237808421918746</v>
      </c>
      <c r="R18" s="186">
        <f>('dep04'!R18/'dep04'!R17-1)*100</f>
        <v>-19.232633031098267</v>
      </c>
      <c r="S18" s="151">
        <f>('dep04'!S18/'dep04'!S17-1)*100</f>
        <v>-40.984485875274679</v>
      </c>
      <c r="T18" s="188">
        <f>('dep04'!T18/'dep04'!T17-1)*100</f>
        <v>-37.050118264579758</v>
      </c>
      <c r="U18" s="100">
        <f>'dep04'!B18-'dep04'!B17</f>
        <v>-207.18536046500014</v>
      </c>
      <c r="V18" s="100">
        <f>'dep04'!C18-'dep04'!C17</f>
        <v>0.888998446</v>
      </c>
      <c r="W18" s="100">
        <f>'dep04'!D18-'dep04'!D17</f>
        <v>-45.626373569000009</v>
      </c>
      <c r="X18" s="120">
        <f>'dep04'!E18-'dep04'!E17</f>
        <v>24.727385594999998</v>
      </c>
      <c r="Y18" s="120">
        <f>'dep04'!F18-'dep04'!F17</f>
        <v>-7.107383930999994</v>
      </c>
      <c r="Z18" s="120">
        <f>'dep04'!G18-'dep04'!G17</f>
        <v>10.781463372999999</v>
      </c>
      <c r="AA18" s="120">
        <f>'dep04'!H18-'dep04'!H17</f>
        <v>-0.10630811299999987</v>
      </c>
      <c r="AB18" s="120">
        <f>'dep04'!I18-'dep04'!I17</f>
        <v>-73.921530493000006</v>
      </c>
      <c r="AC18" s="100">
        <f>'dep04'!J18-'dep04'!J17</f>
        <v>-136.65821065800003</v>
      </c>
      <c r="AD18" s="100">
        <f>'dep04'!K18-'dep04'!K17</f>
        <v>-23.696840010000045</v>
      </c>
      <c r="AE18" s="120">
        <f>'dep04'!L18-'dep04'!L17</f>
        <v>-20.372465522999988</v>
      </c>
      <c r="AF18" s="120">
        <f>'dep04'!M18-'dep04'!M17</f>
        <v>5.2702234000001624E-2</v>
      </c>
      <c r="AG18" s="120">
        <f>'dep04'!N18-'dep04'!N17</f>
        <v>0.28961428400000067</v>
      </c>
      <c r="AH18" s="120">
        <f>'dep04'!O18-'dep04'!O17</f>
        <v>1.317418253</v>
      </c>
      <c r="AI18" s="120">
        <f>'dep04'!P18-'dep04'!P17</f>
        <v>11.492662129000001</v>
      </c>
      <c r="AJ18" s="120">
        <f>'dep04'!Q18-'dep04'!Q17</f>
        <v>-0.34324923000000496</v>
      </c>
      <c r="AK18" s="120">
        <f>'dep04'!R18-'dep04'!R17</f>
        <v>-14.898757204999995</v>
      </c>
      <c r="AL18" s="120">
        <f>'dep04'!S18-'dep04'!S17</f>
        <v>-1.2347649519999999</v>
      </c>
      <c r="AM18" s="100">
        <f>'dep04'!T18-'dep04'!T17</f>
        <v>-2.0929346740000003</v>
      </c>
      <c r="AN18" s="184">
        <f>(Paca!B18/Paca!B14-1)*100</f>
        <v>1.4305685387001388</v>
      </c>
      <c r="AO18" s="184">
        <f>(Paca!C18/Paca!C14-1)*100</f>
        <v>63.716863604256034</v>
      </c>
      <c r="AP18" s="184">
        <f>(Paca!D18/Paca!D14-1)*100</f>
        <v>-4.0654178146090958</v>
      </c>
      <c r="AQ18" s="191">
        <f>(Paca!E18/Paca!E14-1)*100</f>
        <v>33.817105868553845</v>
      </c>
      <c r="AR18" s="191">
        <f>(Paca!F18/Paca!F14-1)*100</f>
        <v>-5.1317816840906083</v>
      </c>
      <c r="AS18" s="191">
        <f>(Paca!G18/Paca!G14-1)*100</f>
        <v>-26.830664988198848</v>
      </c>
      <c r="AT18" s="191">
        <f>(Paca!H18/Paca!H14-1)*100</f>
        <v>-2.7540942561676829E-2</v>
      </c>
      <c r="AU18" s="191">
        <f>(Paca!I18/Paca!I14-1)*100</f>
        <v>-9.4806896245238299</v>
      </c>
      <c r="AV18" s="184">
        <f>(Paca!J18/Paca!J14-1)*100</f>
        <v>-5.7888644031070307</v>
      </c>
      <c r="AW18" s="184">
        <f>(Paca!K18/Paca!K14-1)*100</f>
        <v>12.10207824784364</v>
      </c>
      <c r="AX18" s="191">
        <f>(Paca!L18/Paca!L14-1)*100</f>
        <v>-3.2751772312815786</v>
      </c>
      <c r="AY18" s="191">
        <f>(Paca!M18/Paca!M14-1)*100</f>
        <v>11.717007007395686</v>
      </c>
      <c r="AZ18" s="191">
        <f>(Paca!N18/Paca!N14-1)*100</f>
        <v>1.8435466473527118</v>
      </c>
      <c r="BA18" s="191">
        <f>(Paca!O18/Paca!O14-1)*100</f>
        <v>-9.4709240830021297</v>
      </c>
      <c r="BB18" s="191">
        <f>(Paca!P18/Paca!P14-1)*100</f>
        <v>136.54256840240407</v>
      </c>
      <c r="BC18" s="191">
        <f>(Paca!Q18/Paca!Q14-1)*100</f>
        <v>1.6642769199339602</v>
      </c>
      <c r="BD18" s="191">
        <f>(Paca!R18/Paca!R14-1)*100</f>
        <v>18.781204882288449</v>
      </c>
      <c r="BE18" s="191">
        <f>(Paca!S18/Paca!S14-1)*100</f>
        <v>21.009037176987544</v>
      </c>
      <c r="BF18" s="184">
        <f>(Paca!T18/Paca!T14-1)*100</f>
        <v>7.405113895654436</v>
      </c>
      <c r="BG18" s="100">
        <f>Paca!B18-Paca!B14</f>
        <v>441.8723382140015</v>
      </c>
      <c r="BH18" s="100">
        <f>Paca!C18-Paca!C14</f>
        <v>65.047210593999992</v>
      </c>
      <c r="BI18" s="100">
        <f>Paca!D18-Paca!D14</f>
        <v>-397.48123056799886</v>
      </c>
      <c r="BJ18" s="120">
        <f>Paca!E18-Paca!E14</f>
        <v>487.98848520800016</v>
      </c>
      <c r="BK18" s="120">
        <f>Paca!F18-Paca!F14</f>
        <v>-67.187915189000023</v>
      </c>
      <c r="BL18" s="120">
        <f>Paca!G18-Paca!G14</f>
        <v>-335.395423661</v>
      </c>
      <c r="BM18" s="120">
        <f>Paca!H18-Paca!H14</f>
        <v>-0.18822301699992749</v>
      </c>
      <c r="BN18" s="120">
        <f>Paca!I18-Paca!I14</f>
        <v>-482.69815390900021</v>
      </c>
      <c r="BO18" s="100">
        <f>Paca!J18-Paca!J14</f>
        <v>-559.38331611000103</v>
      </c>
      <c r="BP18" s="100">
        <f>Paca!K18-Paca!K14</f>
        <v>1271.6352481040012</v>
      </c>
      <c r="BQ18" s="120">
        <f>Paca!L18-Paca!L14</f>
        <v>-108.96990480600016</v>
      </c>
      <c r="BR18" s="120">
        <f>Paca!M18-Paca!M14</f>
        <v>348.4627687709999</v>
      </c>
      <c r="BS18" s="120">
        <f>Paca!N18-Paca!N14</f>
        <v>7.7156366309999953</v>
      </c>
      <c r="BT18" s="120">
        <f>Paca!O18-Paca!O14</f>
        <v>-55.41601071499997</v>
      </c>
      <c r="BU18" s="120">
        <f>Paca!P18-Paca!P14</f>
        <v>598.96672418799994</v>
      </c>
      <c r="BV18" s="120">
        <f>Paca!Q18-Paca!Q14</f>
        <v>4.383186204000026</v>
      </c>
      <c r="BW18" s="120">
        <f>Paca!R18-Paca!R14</f>
        <v>412.19064848900007</v>
      </c>
      <c r="BX18" s="120">
        <f>Paca!S18-Paca!S14</f>
        <v>64.302199341999994</v>
      </c>
      <c r="BY18" s="100">
        <f>Paca!T18-Paca!T14</f>
        <v>62.05442619400003</v>
      </c>
    </row>
    <row r="19" spans="1:77" s="29" customFormat="1" x14ac:dyDescent="0.25">
      <c r="A19" s="37" t="str">
        <f>Paca!A19</f>
        <v>T1 2002</v>
      </c>
      <c r="B19" s="144">
        <f>('dep04'!B19/'dep04'!B18-1)*100</f>
        <v>31.289114198351321</v>
      </c>
      <c r="C19" s="179">
        <f>('dep04'!C19/'dep04'!C18-1)*100</f>
        <v>534.20276709910024</v>
      </c>
      <c r="D19" s="179">
        <f>('dep04'!D19/'dep04'!D18-1)*100</f>
        <v>36.868101153233887</v>
      </c>
      <c r="E19" s="180">
        <f>('dep04'!E19/'dep04'!E18-1)*100</f>
        <v>71.780139401820975</v>
      </c>
      <c r="F19" s="181">
        <f>('dep04'!F19/'dep04'!F18-1)*100</f>
        <v>33.882081521603034</v>
      </c>
      <c r="G19" s="181">
        <f>('dep04'!G19/'dep04'!G18-1)*100</f>
        <v>-0.45684721173204768</v>
      </c>
      <c r="H19" s="181">
        <f>('dep04'!H19/'dep04'!H18-1)*100</f>
        <v>5.7004612423397827</v>
      </c>
      <c r="I19" s="182">
        <f>('dep04'!I19/'dep04'!I18-1)*100</f>
        <v>31.239301414586549</v>
      </c>
      <c r="J19" s="179">
        <f>('dep04'!J19/'dep04'!J18-1)*100</f>
        <v>51.213027558582816</v>
      </c>
      <c r="K19" s="179">
        <f>('dep04'!K19/'dep04'!K18-1)*100</f>
        <v>0.7531780666986565</v>
      </c>
      <c r="L19" s="180">
        <f>('dep04'!L19/'dep04'!L18-1)*100</f>
        <v>1.0395101060460155</v>
      </c>
      <c r="M19" s="181">
        <f>('dep04'!M19/'dep04'!M18-1)*100</f>
        <v>3.482659837425639</v>
      </c>
      <c r="N19" s="181">
        <f>('dep04'!N19/'dep04'!N18-1)*100</f>
        <v>41.431894427418861</v>
      </c>
      <c r="O19" s="181">
        <f>('dep04'!O19/'dep04'!O18-1)*100</f>
        <v>-88.255504308694725</v>
      </c>
      <c r="P19" s="181">
        <f>('dep04'!P19/'dep04'!P18-1)*100</f>
        <v>-75.303630559872985</v>
      </c>
      <c r="Q19" s="181">
        <f>('dep04'!Q19/'dep04'!Q18-1)*100</f>
        <v>-3.9504504681703079</v>
      </c>
      <c r="R19" s="181">
        <f>('dep04'!R19/'dep04'!R18-1)*100</f>
        <v>19.259704045659042</v>
      </c>
      <c r="S19" s="152">
        <f>('dep04'!S19/'dep04'!S18-1)*100</f>
        <v>26.840553457413229</v>
      </c>
      <c r="T19" s="183">
        <f>('dep04'!T19/'dep04'!T18-1)*100</f>
        <v>79.690784037571547</v>
      </c>
      <c r="U19" s="52">
        <f>'dep04'!B19-'dep04'!B18</f>
        <v>257.74708625799997</v>
      </c>
      <c r="V19" s="52">
        <f>'dep04'!C19-'dep04'!C18</f>
        <v>4.7490542980000008</v>
      </c>
      <c r="W19" s="52">
        <f>'dep04'!D19-'dep04'!D18</f>
        <v>115.10096066000006</v>
      </c>
      <c r="X19" s="121">
        <f>'dep04'!E19-'dep04'!E18</f>
        <v>39.250123396999996</v>
      </c>
      <c r="Y19" s="121">
        <f>'dep04'!F19-'dep04'!F18</f>
        <v>21.400587652000006</v>
      </c>
      <c r="Z19" s="121">
        <f>'dep04'!G19-'dep04'!G18</f>
        <v>-8.3664110999997376E-2</v>
      </c>
      <c r="AA19" s="121">
        <f>'dep04'!H19-'dep04'!H18</f>
        <v>0.10263698600000004</v>
      </c>
      <c r="AB19" s="121">
        <f>'dep04'!I19-'dep04'!I18</f>
        <v>54.431276736000001</v>
      </c>
      <c r="AC19" s="52">
        <f>'dep04'!J19-'dep04'!J18</f>
        <v>133.20275215999999</v>
      </c>
      <c r="AD19" s="52">
        <f>'dep04'!K19-'dep04'!K18</f>
        <v>1.8605198140000141</v>
      </c>
      <c r="AE19" s="121">
        <f>'dep04'!L19-'dep04'!L18</f>
        <v>0.89665004399999759</v>
      </c>
      <c r="AF19" s="121">
        <f>'dep04'!M19-'dep04'!M18</f>
        <v>0.60521779000000109</v>
      </c>
      <c r="AG19" s="121">
        <f>'dep04'!N19-'dep04'!N18</f>
        <v>6.5973643369999984</v>
      </c>
      <c r="AH19" s="121">
        <f>'dep04'!O19-'dep04'!O18</f>
        <v>-2.824524222</v>
      </c>
      <c r="AI19" s="121">
        <f>'dep04'!P19-'dep04'!P18</f>
        <v>-14.326189452000001</v>
      </c>
      <c r="AJ19" s="121">
        <f>'dep04'!Q19-'dep04'!Q18</f>
        <v>-1.615494389999995</v>
      </c>
      <c r="AK19" s="121">
        <f>'dep04'!R19-'dep04'!R18</f>
        <v>12.050271500999997</v>
      </c>
      <c r="AL19" s="121">
        <f>'dep04'!S19-'dep04'!S18</f>
        <v>0.47722420600000026</v>
      </c>
      <c r="AM19" s="52">
        <f>'dep04'!T19-'dep04'!T18</f>
        <v>2.8337993260000003</v>
      </c>
      <c r="AN19" s="189">
        <f>(Paca!B19/Paca!B15-1)*100</f>
        <v>0.23863644962891506</v>
      </c>
      <c r="AO19" s="189">
        <f>(Paca!C19/Paca!C15-1)*100</f>
        <v>-10.520160482597641</v>
      </c>
      <c r="AP19" s="189">
        <f>(Paca!D19/Paca!D15-1)*100</f>
        <v>1.0751549087854473</v>
      </c>
      <c r="AQ19" s="190">
        <f>(Paca!E19/Paca!E15-1)*100</f>
        <v>18.828169413792327</v>
      </c>
      <c r="AR19" s="190">
        <f>(Paca!F19/Paca!F15-1)*100</f>
        <v>3.7565973512662776</v>
      </c>
      <c r="AS19" s="190">
        <f>(Paca!G19/Paca!G15-1)*100</f>
        <v>-21.443001336494451</v>
      </c>
      <c r="AT19" s="190">
        <f>(Paca!H19/Paca!H15-1)*100</f>
        <v>22.273394701417782</v>
      </c>
      <c r="AU19" s="190">
        <f>(Paca!I19/Paca!I15-1)*100</f>
        <v>-1.8926172060277913</v>
      </c>
      <c r="AV19" s="189">
        <f>(Paca!J19/Paca!J15-1)*100</f>
        <v>-5.9062426172421301</v>
      </c>
      <c r="AW19" s="189">
        <f>(Paca!K19/Paca!K15-1)*100</f>
        <v>6.2348612479057763</v>
      </c>
      <c r="AX19" s="190">
        <f>(Paca!L19/Paca!L15-1)*100</f>
        <v>8.8755219514562214</v>
      </c>
      <c r="AY19" s="190">
        <f>(Paca!M19/Paca!M15-1)*100</f>
        <v>10.680234366618336</v>
      </c>
      <c r="AZ19" s="190">
        <f>(Paca!N19/Paca!N15-1)*100</f>
        <v>2.6062308991299687</v>
      </c>
      <c r="BA19" s="190">
        <f>(Paca!O19/Paca!O15-1)*100</f>
        <v>-33.083482721611844</v>
      </c>
      <c r="BB19" s="190">
        <f>(Paca!P19/Paca!P15-1)*100</f>
        <v>-10.914185384077468</v>
      </c>
      <c r="BC19" s="190">
        <f>(Paca!Q19/Paca!Q15-1)*100</f>
        <v>6.2534813503033915</v>
      </c>
      <c r="BD19" s="190">
        <f>(Paca!R19/Paca!R15-1)*100</f>
        <v>13.197583351940168</v>
      </c>
      <c r="BE19" s="190">
        <f>(Paca!S19/Paca!S15-1)*100</f>
        <v>-14.519321531769814</v>
      </c>
      <c r="BF19" s="189">
        <f>(Paca!T19/Paca!T15-1)*100</f>
        <v>-8.4966826607139048</v>
      </c>
      <c r="BG19" s="53">
        <f>Paca!B19-Paca!B15</f>
        <v>77.190983949993097</v>
      </c>
      <c r="BH19" s="53">
        <f>Paca!C19-Paca!C15</f>
        <v>-16.732769770999994</v>
      </c>
      <c r="BI19" s="53">
        <f>Paca!D19-Paca!D15</f>
        <v>109.68682627899943</v>
      </c>
      <c r="BJ19" s="122">
        <f>Paca!E19-Paca!E15</f>
        <v>307.57582568499993</v>
      </c>
      <c r="BK19" s="122">
        <f>Paca!F19-Paca!F15</f>
        <v>50.067986096000141</v>
      </c>
      <c r="BL19" s="122">
        <f>Paca!G19-Paca!G15</f>
        <v>-277.46891339599995</v>
      </c>
      <c r="BM19" s="122">
        <f>Paca!H19-Paca!H15</f>
        <v>130.84505014599995</v>
      </c>
      <c r="BN19" s="122">
        <f>Paca!I19-Paca!I15</f>
        <v>-101.33312225200007</v>
      </c>
      <c r="BO19" s="53">
        <f>Paca!J19-Paca!J15</f>
        <v>-605.08480428700022</v>
      </c>
      <c r="BP19" s="53">
        <f>Paca!K19-Paca!K15</f>
        <v>671.62851097399653</v>
      </c>
      <c r="BQ19" s="122">
        <f>Paca!L19-Paca!L15</f>
        <v>278.04848698800015</v>
      </c>
      <c r="BR19" s="122">
        <f>Paca!M19-Paca!M15</f>
        <v>329.053766602</v>
      </c>
      <c r="BS19" s="122">
        <f>Paca!N19-Paca!N15</f>
        <v>12.029639755999995</v>
      </c>
      <c r="BT19" s="122">
        <f>Paca!O19-Paca!O15</f>
        <v>-179.79714487199999</v>
      </c>
      <c r="BU19" s="122">
        <f>Paca!P19-Paca!P15</f>
        <v>-51.112828461999982</v>
      </c>
      <c r="BV19" s="122">
        <f>Paca!Q19-Paca!Q15</f>
        <v>15.467735583000007</v>
      </c>
      <c r="BW19" s="122">
        <f>Paca!R19-Paca!R15</f>
        <v>323.76660308700002</v>
      </c>
      <c r="BX19" s="122">
        <f>Paca!S19-Paca!S15</f>
        <v>-55.827747708000004</v>
      </c>
      <c r="BY19" s="53">
        <f>Paca!T19-Paca!T15</f>
        <v>-82.306779244999916</v>
      </c>
    </row>
    <row r="20" spans="1:77" s="29" customFormat="1" x14ac:dyDescent="0.25">
      <c r="A20" s="37" t="str">
        <f>Paca!A20</f>
        <v>T2 2002</v>
      </c>
      <c r="B20" s="144">
        <f>('dep04'!B20/'dep04'!B19-1)*100</f>
        <v>-1.7043129587922645</v>
      </c>
      <c r="C20" s="179">
        <f>('dep04'!C20/'dep04'!C19-1)*100</f>
        <v>-100</v>
      </c>
      <c r="D20" s="179">
        <f>('dep04'!D20/'dep04'!D19-1)*100</f>
        <v>-2.2484152177975392</v>
      </c>
      <c r="E20" s="180">
        <f>('dep04'!E20/'dep04'!E19-1)*100</f>
        <v>0.66614078265407883</v>
      </c>
      <c r="F20" s="181">
        <f>('dep04'!F20/'dep04'!F19-1)*100</f>
        <v>-24.852252347336712</v>
      </c>
      <c r="G20" s="181">
        <f>('dep04'!G20/'dep04'!G19-1)*100</f>
        <v>7.5175036670786177</v>
      </c>
      <c r="H20" s="181">
        <f>('dep04'!H20/'dep04'!H19-1)*100</f>
        <v>328.86421087238807</v>
      </c>
      <c r="I20" s="182">
        <f>('dep04'!I20/'dep04'!I19-1)*100</f>
        <v>1.3790097352517572</v>
      </c>
      <c r="J20" s="179">
        <f>('dep04'!J20/'dep04'!J19-1)*100</f>
        <v>-2.2631385943167825</v>
      </c>
      <c r="K20" s="179">
        <f>('dep04'!K20/'dep04'!K19-1)*100</f>
        <v>3.2440782232764809</v>
      </c>
      <c r="L20" s="180">
        <f>('dep04'!L20/'dep04'!L19-1)*100</f>
        <v>-31.924161732601142</v>
      </c>
      <c r="M20" s="181">
        <f>('dep04'!M20/'dep04'!M19-1)*100</f>
        <v>-0.24332289818261854</v>
      </c>
      <c r="N20" s="181">
        <f>('dep04'!N20/'dep04'!N19-1)*100</f>
        <v>-22.068421959812813</v>
      </c>
      <c r="O20" s="181">
        <f>('dep04'!O20/'dep04'!O19-1)*100</f>
        <v>582.28397169774962</v>
      </c>
      <c r="P20" s="181">
        <f>('dep04'!P20/'dep04'!P19-1)*100</f>
        <v>-10.328392261004138</v>
      </c>
      <c r="Q20" s="181">
        <f>('dep04'!Q20/'dep04'!Q19-1)*100</f>
        <v>43.172371406699185</v>
      </c>
      <c r="R20" s="181">
        <f>('dep04'!R20/'dep04'!R19-1)*100</f>
        <v>27.440269389915283</v>
      </c>
      <c r="S20" s="152">
        <f>('dep04'!S20/'dep04'!S19-1)*100</f>
        <v>78.693421250838867</v>
      </c>
      <c r="T20" s="183">
        <f>('dep04'!T20/'dep04'!T19-1)*100</f>
        <v>-36.931733684399646</v>
      </c>
      <c r="U20" s="52">
        <f>'dep04'!B20-'dep04'!B19</f>
        <v>-18.432258837999825</v>
      </c>
      <c r="V20" s="52">
        <f>'dep04'!C20-'dep04'!C19</f>
        <v>-5.6380527440000003</v>
      </c>
      <c r="W20" s="52">
        <f>'dep04'!D20-'dep04'!D19</f>
        <v>-9.6074235240000121</v>
      </c>
      <c r="X20" s="121">
        <f>'dep04'!E20-'dep04'!E19</f>
        <v>0.62571375600001033</v>
      </c>
      <c r="Y20" s="121">
        <f>'dep04'!F20-'dep04'!F19</f>
        <v>-21.015698375000007</v>
      </c>
      <c r="Z20" s="121">
        <f>'dep04'!G20-'dep04'!G19</f>
        <v>1.3704186569999983</v>
      </c>
      <c r="AA20" s="121">
        <f>'dep04'!H20-'dep04'!H19</f>
        <v>6.2587468919999996</v>
      </c>
      <c r="AB20" s="121">
        <f>'dep04'!I20-'dep04'!I19</f>
        <v>3.1533955460000129</v>
      </c>
      <c r="AC20" s="52">
        <f>'dep04'!J20-'dep04'!J19</f>
        <v>-8.9008833009999648</v>
      </c>
      <c r="AD20" s="52">
        <f>'dep04'!K20-'dep04'!K19</f>
        <v>8.0739621049999641</v>
      </c>
      <c r="AE20" s="121">
        <f>'dep04'!L20-'dep04'!L19</f>
        <v>-27.823066417000007</v>
      </c>
      <c r="AF20" s="121">
        <f>'dep04'!M20-'dep04'!M19</f>
        <v>-4.3757368000001406E-2</v>
      </c>
      <c r="AG20" s="121">
        <f>'dep04'!N20-'dep04'!N19</f>
        <v>-4.969976269</v>
      </c>
      <c r="AH20" s="121">
        <f>'dep04'!O20-'dep04'!O19</f>
        <v>2.1886318299999998</v>
      </c>
      <c r="AI20" s="121">
        <f>'dep04'!P20-'dep04'!P19</f>
        <v>-0.48526683600000009</v>
      </c>
      <c r="AJ20" s="121">
        <f>'dep04'!Q20-'dep04'!Q19</f>
        <v>16.957431457999995</v>
      </c>
      <c r="AK20" s="121">
        <f>'dep04'!R20-'dep04'!R19</f>
        <v>20.475255068999999</v>
      </c>
      <c r="AL20" s="121">
        <f>'dep04'!S20-'dep04'!S19</f>
        <v>1.7747106379999997</v>
      </c>
      <c r="AM20" s="52">
        <f>'dep04'!T20-'dep04'!T19</f>
        <v>-2.3598613740000003</v>
      </c>
      <c r="AN20" s="189">
        <f>(Paca!B20/Paca!B16-1)*100</f>
        <v>5.9602807233191113</v>
      </c>
      <c r="AO20" s="189">
        <f>(Paca!C20/Paca!C16-1)*100</f>
        <v>-3.1287851042205883</v>
      </c>
      <c r="AP20" s="189">
        <f>(Paca!D20/Paca!D16-1)*100</f>
        <v>7.3406705741041467</v>
      </c>
      <c r="AQ20" s="190">
        <f>(Paca!E20/Paca!E16-1)*100</f>
        <v>1.1499123616911078</v>
      </c>
      <c r="AR20" s="190">
        <f>(Paca!F20/Paca!F16-1)*100</f>
        <v>2.1637807169296863</v>
      </c>
      <c r="AS20" s="190">
        <f>(Paca!G20/Paca!G16-1)*100</f>
        <v>49.677603724867289</v>
      </c>
      <c r="AT20" s="190">
        <f>(Paca!H20/Paca!H16-1)*100</f>
        <v>-9.8703522114154669</v>
      </c>
      <c r="AU20" s="190">
        <f>(Paca!I20/Paca!I16-1)*100</f>
        <v>5.3903482487802412</v>
      </c>
      <c r="AV20" s="189">
        <f>(Paca!J20/Paca!J16-1)*100</f>
        <v>-3.1761336365973558</v>
      </c>
      <c r="AW20" s="189">
        <f>(Paca!K20/Paca!K16-1)*100</f>
        <v>12.397200659731</v>
      </c>
      <c r="AX20" s="190">
        <f>(Paca!L20/Paca!L16-1)*100</f>
        <v>19.732578684054513</v>
      </c>
      <c r="AY20" s="190">
        <f>(Paca!M20/Paca!M16-1)*100</f>
        <v>11.668108086398776</v>
      </c>
      <c r="AZ20" s="190">
        <f>(Paca!N20/Paca!N16-1)*100</f>
        <v>18.20343018190156</v>
      </c>
      <c r="BA20" s="190">
        <f>(Paca!O20/Paca!O16-1)*100</f>
        <v>-27.562856832071748</v>
      </c>
      <c r="BB20" s="190">
        <f>(Paca!P20/Paca!P16-1)*100</f>
        <v>10.507600071775492</v>
      </c>
      <c r="BC20" s="190">
        <f>(Paca!Q20/Paca!Q16-1)*100</f>
        <v>21.764520970707089</v>
      </c>
      <c r="BD20" s="190">
        <f>(Paca!R20/Paca!R16-1)*100</f>
        <v>16.536624261969823</v>
      </c>
      <c r="BE20" s="190">
        <f>(Paca!S20/Paca!S16-1)*100</f>
        <v>-16.42522178381094</v>
      </c>
      <c r="BF20" s="189">
        <f>(Paca!T20/Paca!T16-1)*100</f>
        <v>14.32437184791462</v>
      </c>
      <c r="BG20" s="53">
        <f>Paca!B20-Paca!B16</f>
        <v>1833.6036792080049</v>
      </c>
      <c r="BH20" s="53">
        <f>Paca!C20-Paca!C16</f>
        <v>-3.5664523209999999</v>
      </c>
      <c r="BI20" s="53">
        <f>Paca!D20-Paca!D16</f>
        <v>725.43838929900085</v>
      </c>
      <c r="BJ20" s="122">
        <f>Paca!E20-Paca!E16</f>
        <v>21.196044109000013</v>
      </c>
      <c r="BK20" s="122">
        <f>Paca!F20-Paca!F16</f>
        <v>27.860015259999955</v>
      </c>
      <c r="BL20" s="122">
        <f>Paca!G20-Paca!G16</f>
        <v>475.96620805500004</v>
      </c>
      <c r="BM20" s="122">
        <f>Paca!H20-Paca!H16</f>
        <v>-72.358188748999964</v>
      </c>
      <c r="BN20" s="122">
        <f>Paca!I20-Paca!I16</f>
        <v>272.77431062399955</v>
      </c>
      <c r="BO20" s="53">
        <f>Paca!J20-Paca!J16</f>
        <v>-301.57000107699969</v>
      </c>
      <c r="BP20" s="53">
        <f>Paca!K20-Paca!K16</f>
        <v>1295.5616318229986</v>
      </c>
      <c r="BQ20" s="122">
        <f>Paca!L20-Paca!L16</f>
        <v>604.09045223300018</v>
      </c>
      <c r="BR20" s="122">
        <f>Paca!M20-Paca!M16</f>
        <v>332.54255157999978</v>
      </c>
      <c r="BS20" s="122">
        <f>Paca!N20-Paca!N16</f>
        <v>69.205019373000027</v>
      </c>
      <c r="BT20" s="122">
        <f>Paca!O20-Paca!O16</f>
        <v>-152.96078610300003</v>
      </c>
      <c r="BU20" s="122">
        <f>Paca!P20-Paca!P16</f>
        <v>48.171786934000011</v>
      </c>
      <c r="BV20" s="122">
        <f>Paca!Q20-Paca!Q16</f>
        <v>49.932473049999999</v>
      </c>
      <c r="BW20" s="122">
        <f>Paca!R20-Paca!R16</f>
        <v>413.164873274</v>
      </c>
      <c r="BX20" s="122">
        <f>Paca!S20-Paca!S16</f>
        <v>-68.584738517999995</v>
      </c>
      <c r="BY20" s="53">
        <f>Paca!T20-Paca!T16</f>
        <v>117.74011148399995</v>
      </c>
    </row>
    <row r="21" spans="1:77" s="29" customFormat="1" x14ac:dyDescent="0.25">
      <c r="A21" s="37" t="str">
        <f>Paca!A21</f>
        <v>T3 2002</v>
      </c>
      <c r="B21" s="144">
        <f>('dep04'!B21/'dep04'!B20-1)*100</f>
        <v>-29.124473469874413</v>
      </c>
      <c r="C21" s="179" t="e">
        <f>('dep04'!C21/'dep04'!C20-1)*100</f>
        <v>#DIV/0!</v>
      </c>
      <c r="D21" s="179">
        <f>('dep04'!D21/'dep04'!D20-1)*100</f>
        <v>-21.562564574182062</v>
      </c>
      <c r="E21" s="180">
        <f>('dep04'!E21/'dep04'!E20-1)*100</f>
        <v>-8.3767761768638653</v>
      </c>
      <c r="F21" s="181">
        <f>('dep04'!F21/'dep04'!F20-1)*100</f>
        <v>-25.63586968975158</v>
      </c>
      <c r="G21" s="181">
        <f>('dep04'!G21/'dep04'!G20-1)*100</f>
        <v>7.4926418235501169</v>
      </c>
      <c r="H21" s="181">
        <f>('dep04'!H21/'dep04'!H20-1)*100</f>
        <v>-88.534975401697722</v>
      </c>
      <c r="I21" s="182">
        <f>('dep04'!I21/'dep04'!I20-1)*100</f>
        <v>-25.922871365599185</v>
      </c>
      <c r="J21" s="179">
        <f>('dep04'!J21/'dep04'!J20-1)*100</f>
        <v>-37.243513005578109</v>
      </c>
      <c r="K21" s="179">
        <f>('dep04'!K21/'dep04'!K20-1)*100</f>
        <v>-30.316943114576979</v>
      </c>
      <c r="L21" s="180">
        <f>('dep04'!L21/'dep04'!L20-1)*100</f>
        <v>-35.784046361489651</v>
      </c>
      <c r="M21" s="181">
        <f>('dep04'!M21/'dep04'!M20-1)*100</f>
        <v>-28.572788317549357</v>
      </c>
      <c r="N21" s="181">
        <f>('dep04'!N21/'dep04'!N20-1)*100</f>
        <v>29.165236318595245</v>
      </c>
      <c r="O21" s="181">
        <f>('dep04'!O21/'dep04'!O20-1)*100</f>
        <v>-27.934131124427385</v>
      </c>
      <c r="P21" s="181">
        <f>('dep04'!P21/'dep04'!P20-1)*100</f>
        <v>180.74355881175629</v>
      </c>
      <c r="Q21" s="181">
        <f>('dep04'!Q21/'dep04'!Q20-1)*100</f>
        <v>-92.769938887369563</v>
      </c>
      <c r="R21" s="181">
        <f>('dep04'!R21/'dep04'!R20-1)*100</f>
        <v>-10.074328820833268</v>
      </c>
      <c r="S21" s="152">
        <f>('dep04'!S21/'dep04'!S20-1)*100</f>
        <v>-44.967881943538679</v>
      </c>
      <c r="T21" s="183">
        <f>('dep04'!T21/'dep04'!T20-1)*100</f>
        <v>37.580295141153307</v>
      </c>
      <c r="U21" s="52">
        <f>'dep04'!B21-'dep04'!B20</f>
        <v>-309.61483357600002</v>
      </c>
      <c r="V21" s="52">
        <f>'dep04'!C21-'dep04'!C20</f>
        <v>0</v>
      </c>
      <c r="W21" s="52">
        <f>'dep04'!D21-'dep04'!D20</f>
        <v>-90.06470692900001</v>
      </c>
      <c r="X21" s="121">
        <f>'dep04'!E21-'dep04'!E20</f>
        <v>-7.9208175690000076</v>
      </c>
      <c r="Y21" s="121">
        <f>'dep04'!F21-'dep04'!F20</f>
        <v>-16.290788134000003</v>
      </c>
      <c r="Z21" s="121">
        <f>'dep04'!G21-'dep04'!G20</f>
        <v>1.4685669779999984</v>
      </c>
      <c r="AA21" s="121">
        <f>'dep04'!H21-'dep04'!H20</f>
        <v>-7.2261246999999997</v>
      </c>
      <c r="AB21" s="121">
        <f>'dep04'!I21-'dep04'!I20</f>
        <v>-60.095543504000005</v>
      </c>
      <c r="AC21" s="52">
        <f>'dep04'!J21-'dep04'!J20</f>
        <v>-143.16306375000002</v>
      </c>
      <c r="AD21" s="52">
        <f>'dep04'!K21-'dep04'!K20</f>
        <v>-77.90152313699997</v>
      </c>
      <c r="AE21" s="121">
        <f>'dep04'!L21-'dep04'!L20</f>
        <v>-21.230877073999999</v>
      </c>
      <c r="AF21" s="121">
        <f>'dep04'!M21-'dep04'!M20</f>
        <v>-5.1258135970000005</v>
      </c>
      <c r="AG21" s="121">
        <f>'dep04'!N21-'dep04'!N20</f>
        <v>5.1187274500000015</v>
      </c>
      <c r="AH21" s="121">
        <f>'dep04'!O21-'dep04'!O20</f>
        <v>-0.71637135499999971</v>
      </c>
      <c r="AI21" s="121">
        <f>'dep04'!P21-'dep04'!P20</f>
        <v>7.6149257640000005</v>
      </c>
      <c r="AJ21" s="121">
        <f>'dep04'!Q21-'dep04'!Q20</f>
        <v>-52.169978123</v>
      </c>
      <c r="AK21" s="121">
        <f>'dep04'!R21-'dep04'!R20</f>
        <v>-9.5799612569999937</v>
      </c>
      <c r="AL21" s="121">
        <f>'dep04'!S21-'dep04'!S20</f>
        <v>-1.8121749449999998</v>
      </c>
      <c r="AM21" s="52">
        <f>'dep04'!T21-'dep04'!T20</f>
        <v>1.51446024</v>
      </c>
      <c r="AN21" s="189">
        <f>(Paca!B21/Paca!B17-1)*100</f>
        <v>-3.2833131532608695</v>
      </c>
      <c r="AO21" s="189">
        <f>(Paca!C21/Paca!C17-1)*100</f>
        <v>88.218749769561015</v>
      </c>
      <c r="AP21" s="189">
        <f>(Paca!D21/Paca!D17-1)*100</f>
        <v>-4.1545860402749879</v>
      </c>
      <c r="AQ21" s="190">
        <f>(Paca!E21/Paca!E17-1)*100</f>
        <v>0.8513674938479987</v>
      </c>
      <c r="AR21" s="190">
        <f>(Paca!F21/Paca!F17-1)*100</f>
        <v>-8.6406099542509764</v>
      </c>
      <c r="AS21" s="190">
        <f>(Paca!G21/Paca!G17-1)*100</f>
        <v>32.230089652765884</v>
      </c>
      <c r="AT21" s="190">
        <f>(Paca!H21/Paca!H17-1)*100</f>
        <v>-25.629780812895298</v>
      </c>
      <c r="AU21" s="190">
        <f>(Paca!I21/Paca!I17-1)*100</f>
        <v>-8.3624105042831136</v>
      </c>
      <c r="AV21" s="189">
        <f>(Paca!J21/Paca!J17-1)*100</f>
        <v>-15.158290931573026</v>
      </c>
      <c r="AW21" s="189">
        <f>(Paca!K21/Paca!K17-1)*100</f>
        <v>6.1468460645731415</v>
      </c>
      <c r="AX21" s="190">
        <f>(Paca!L21/Paca!L17-1)*100</f>
        <v>-0.61743550772275224</v>
      </c>
      <c r="AY21" s="190">
        <f>(Paca!M21/Paca!M17-1)*100</f>
        <v>7.0423677316999722E-2</v>
      </c>
      <c r="AZ21" s="190">
        <f>(Paca!N21/Paca!N17-1)*100</f>
        <v>33.716569652473382</v>
      </c>
      <c r="BA21" s="190">
        <f>(Paca!O21/Paca!O17-1)*100</f>
        <v>-10.083465359621101</v>
      </c>
      <c r="BB21" s="190">
        <f>(Paca!P21/Paca!P17-1)*100</f>
        <v>39.604668848617884</v>
      </c>
      <c r="BC21" s="190">
        <f>(Paca!Q21/Paca!Q17-1)*100</f>
        <v>66.913374295835354</v>
      </c>
      <c r="BD21" s="190">
        <f>(Paca!R21/Paca!R17-1)*100</f>
        <v>9.3331737566900053</v>
      </c>
      <c r="BE21" s="190">
        <f>(Paca!S21/Paca!S17-1)*100</f>
        <v>11.402261657172041</v>
      </c>
      <c r="BF21" s="189">
        <f>(Paca!T21/Paca!T17-1)*100</f>
        <v>19.226229654487813</v>
      </c>
      <c r="BG21" s="53">
        <f>Paca!B21-Paca!B17</f>
        <v>-1059.3063507999977</v>
      </c>
      <c r="BH21" s="53">
        <f>Paca!C21-Paca!C17</f>
        <v>105.02198201700001</v>
      </c>
      <c r="BI21" s="53">
        <f>Paca!D21-Paca!D17</f>
        <v>-426.41755575000025</v>
      </c>
      <c r="BJ21" s="122">
        <f>Paca!E21-Paca!E17</f>
        <v>15.650712837000128</v>
      </c>
      <c r="BK21" s="122">
        <f>Paca!F21-Paca!F17</f>
        <v>-111.51915855700008</v>
      </c>
      <c r="BL21" s="122">
        <f>Paca!G21-Paca!G17</f>
        <v>316.95017213200003</v>
      </c>
      <c r="BM21" s="122">
        <f>Paca!H21-Paca!H17</f>
        <v>-197.54522035899993</v>
      </c>
      <c r="BN21" s="122">
        <f>Paca!I21-Paca!I17</f>
        <v>-449.9540618029996</v>
      </c>
      <c r="BO21" s="53">
        <f>Paca!J21-Paca!J17</f>
        <v>-1558.6366318540004</v>
      </c>
      <c r="BP21" s="53">
        <f>Paca!K21-Paca!K17</f>
        <v>662.25168616500014</v>
      </c>
      <c r="BQ21" s="122">
        <f>Paca!L21-Paca!L17</f>
        <v>-20.499017891000221</v>
      </c>
      <c r="BR21" s="122">
        <f>Paca!M21-Paca!M17</f>
        <v>2.1777393430002121</v>
      </c>
      <c r="BS21" s="122">
        <f>Paca!N21-Paca!N17</f>
        <v>129.01058538499996</v>
      </c>
      <c r="BT21" s="122">
        <f>Paca!O21-Paca!O17</f>
        <v>-49.806059020999953</v>
      </c>
      <c r="BU21" s="122">
        <f>Paca!P21-Paca!P17</f>
        <v>172.04372149700004</v>
      </c>
      <c r="BV21" s="122">
        <f>Paca!Q21-Paca!Q17</f>
        <v>160.044103761</v>
      </c>
      <c r="BW21" s="122">
        <f>Paca!R21-Paca!R17</f>
        <v>231.28549904800002</v>
      </c>
      <c r="BX21" s="122">
        <f>Paca!S21-Paca!S17</f>
        <v>37.995114043000001</v>
      </c>
      <c r="BY21" s="53">
        <f>Paca!T21-Paca!T17</f>
        <v>158.47416862199998</v>
      </c>
    </row>
    <row r="22" spans="1:77" s="105" customFormat="1" x14ac:dyDescent="0.25">
      <c r="A22" s="98" t="str">
        <f>Paca!A22</f>
        <v>T4 2002</v>
      </c>
      <c r="B22" s="143">
        <f>('dep04'!B22/'dep04'!B21-1)*100</f>
        <v>27.304480162651991</v>
      </c>
      <c r="C22" s="184" t="e">
        <f>('dep04'!C22/'dep04'!C21-1)*100</f>
        <v>#DIV/0!</v>
      </c>
      <c r="D22" s="184">
        <f>('dep04'!D22/'dep04'!D21-1)*100</f>
        <v>8.4747161374244087</v>
      </c>
      <c r="E22" s="185">
        <f>('dep04'!E22/'dep04'!E21-1)*100</f>
        <v>-0.11200165921627647</v>
      </c>
      <c r="F22" s="186">
        <f>('dep04'!F22/'dep04'!F21-1)*100</f>
        <v>28.606926224835803</v>
      </c>
      <c r="G22" s="186">
        <f>('dep04'!G22/'dep04'!G21-1)*100</f>
        <v>53.730997672048588</v>
      </c>
      <c r="H22" s="186">
        <f>('dep04'!H22/'dep04'!H21-1)*100</f>
        <v>-4.7536209991964506</v>
      </c>
      <c r="I22" s="187">
        <f>('dep04'!I22/'dep04'!I21-1)*100</f>
        <v>1.786489295656235</v>
      </c>
      <c r="J22" s="184">
        <f>('dep04'!J22/'dep04'!J21-1)*100</f>
        <v>36.756060420246413</v>
      </c>
      <c r="K22" s="184">
        <f>('dep04'!K22/'dep04'!K21-1)*100</f>
        <v>49.820411088442171</v>
      </c>
      <c r="L22" s="185">
        <f>('dep04'!L22/'dep04'!L21-1)*100</f>
        <v>57.819195512140233</v>
      </c>
      <c r="M22" s="186">
        <f>('dep04'!M22/'dep04'!M21-1)*100</f>
        <v>1.200632887777231</v>
      </c>
      <c r="N22" s="186">
        <f>('dep04'!N22/'dep04'!N21-1)*100</f>
        <v>-43.611394890515285</v>
      </c>
      <c r="O22" s="186">
        <f>('dep04'!O22/'dep04'!O21-1)*100</f>
        <v>-100</v>
      </c>
      <c r="P22" s="186">
        <f>('dep04'!P22/'dep04'!P21-1)*100</f>
        <v>56.26359052843528</v>
      </c>
      <c r="Q22" s="186">
        <f>('dep04'!Q22/'dep04'!Q21-1)*100</f>
        <v>125.12780491507596</v>
      </c>
      <c r="R22" s="186">
        <f>('dep04'!R22/'dep04'!R21-1)*100</f>
        <v>79.933292466604726</v>
      </c>
      <c r="S22" s="151">
        <f>('dep04'!S22/'dep04'!S21-1)*100</f>
        <v>-60.314008733121725</v>
      </c>
      <c r="T22" s="188">
        <f>('dep04'!T22/'dep04'!T21-1)*100</f>
        <v>-84.12560349324869</v>
      </c>
      <c r="U22" s="100">
        <f>'dep04'!B22-'dep04'!B21</f>
        <v>205.7282290820001</v>
      </c>
      <c r="V22" s="100">
        <f>'dep04'!C22-'dep04'!C21</f>
        <v>4.7527493339999998</v>
      </c>
      <c r="W22" s="100">
        <f>'dep04'!D22-'dep04'!D21</f>
        <v>27.765325749999988</v>
      </c>
      <c r="X22" s="120">
        <f>'dep04'!E22-'dep04'!E21</f>
        <v>-9.7033819000003518E-2</v>
      </c>
      <c r="Y22" s="120">
        <f>'dep04'!F22-'dep04'!F21</f>
        <v>13.518507286000002</v>
      </c>
      <c r="Z22" s="120">
        <f>'dep04'!G22-'dep04'!G21</f>
        <v>11.320417068000005</v>
      </c>
      <c r="AA22" s="120">
        <f>'dep04'!H22-'dep04'!H21</f>
        <v>-4.4482596000000041E-2</v>
      </c>
      <c r="AB22" s="120">
        <f>'dep04'!I22-'dep04'!I21</f>
        <v>3.0679178110000009</v>
      </c>
      <c r="AC22" s="100">
        <f>'dep04'!J22-'dep04'!J21</f>
        <v>88.668206892000029</v>
      </c>
      <c r="AD22" s="100">
        <f>'dep04'!K22-'dep04'!K21</f>
        <v>89.206200315000046</v>
      </c>
      <c r="AE22" s="120">
        <f>'dep04'!L22-'dep04'!L21</f>
        <v>22.028933354999999</v>
      </c>
      <c r="AF22" s="120">
        <f>'dep04'!M22-'dep04'!M21</f>
        <v>0.15384525900000057</v>
      </c>
      <c r="AG22" s="120">
        <f>'dep04'!N22-'dep04'!N21</f>
        <v>-9.88648989</v>
      </c>
      <c r="AH22" s="120">
        <f>'dep04'!O22-'dep04'!O21</f>
        <v>-1.8481306580000001</v>
      </c>
      <c r="AI22" s="120">
        <f>'dep04'!P22-'dep04'!P21</f>
        <v>6.6548778629999994</v>
      </c>
      <c r="AJ22" s="120">
        <f>'dep04'!Q22-'dep04'!Q21</f>
        <v>5.0875557140000005</v>
      </c>
      <c r="AK22" s="120">
        <f>'dep04'!R22-'dep04'!R21</f>
        <v>68.353226696000007</v>
      </c>
      <c r="AL22" s="120">
        <f>'dep04'!S22-'dep04'!S21</f>
        <v>-1.3376180240000002</v>
      </c>
      <c r="AM22" s="100">
        <f>'dep04'!T22-'dep04'!T21</f>
        <v>-4.664253209</v>
      </c>
      <c r="AN22" s="184">
        <f>(Paca!B22/Paca!B18-1)*100</f>
        <v>2.3388107657884127</v>
      </c>
      <c r="AO22" s="184">
        <f>(Paca!C22/Paca!C18-1)*100</f>
        <v>-5.7191753570768444</v>
      </c>
      <c r="AP22" s="184">
        <f>(Paca!D22/Paca!D18-1)*100</f>
        <v>6.6272331386917349</v>
      </c>
      <c r="AQ22" s="191">
        <f>(Paca!E22/Paca!E18-1)*100</f>
        <v>3.5113751954034989</v>
      </c>
      <c r="AR22" s="191">
        <f>(Paca!F22/Paca!F18-1)*100</f>
        <v>10.598045817633128</v>
      </c>
      <c r="AS22" s="191">
        <f>(Paca!G22/Paca!G18-1)*100</f>
        <v>13.052866405400643</v>
      </c>
      <c r="AT22" s="191">
        <f>(Paca!H22/Paca!H18-1)*100</f>
        <v>-18.696882767343158</v>
      </c>
      <c r="AU22" s="191">
        <f>(Paca!I22/Paca!I18-1)*100</f>
        <v>9.3416828789770321</v>
      </c>
      <c r="AV22" s="184">
        <f>(Paca!J22/Paca!J18-1)*100</f>
        <v>5.4556679665835439</v>
      </c>
      <c r="AW22" s="184">
        <f>(Paca!K22/Paca!K18-1)*100</f>
        <v>-3.8747679282691516</v>
      </c>
      <c r="AX22" s="191">
        <f>(Paca!L22/Paca!L18-1)*100</f>
        <v>6.5968500336188285</v>
      </c>
      <c r="AY22" s="191">
        <f>(Paca!M22/Paca!M18-1)*100</f>
        <v>-5.0308540021709147</v>
      </c>
      <c r="AZ22" s="191">
        <f>(Paca!N22/Paca!N18-1)*100</f>
        <v>27.165449981276481</v>
      </c>
      <c r="BA22" s="191">
        <f>(Paca!O22/Paca!O18-1)*100</f>
        <v>-14.119646983476175</v>
      </c>
      <c r="BB22" s="191">
        <f>(Paca!P22/Paca!P18-1)*100</f>
        <v>-54.502096154403176</v>
      </c>
      <c r="BC22" s="191">
        <f>(Paca!Q22/Paca!Q18-1)*100</f>
        <v>-2.214265320982256</v>
      </c>
      <c r="BD22" s="191">
        <f>(Paca!R22/Paca!R18-1)*100</f>
        <v>2.1132909389312005</v>
      </c>
      <c r="BE22" s="191">
        <f>(Paca!S22/Paca!S18-1)*100</f>
        <v>-7.0726972576732212</v>
      </c>
      <c r="BF22" s="184">
        <f>(Paca!T22/Paca!T18-1)*100</f>
        <v>8.9373163300657588</v>
      </c>
      <c r="BG22" s="100">
        <f>Paca!B22-Paca!B18</f>
        <v>732.7436935989972</v>
      </c>
      <c r="BH22" s="100">
        <f>Paca!C22-Paca!C18</f>
        <v>-9.5587502909999955</v>
      </c>
      <c r="BI22" s="100">
        <f>Paca!D22-Paca!D18</f>
        <v>621.61126618599883</v>
      </c>
      <c r="BJ22" s="120">
        <f>Paca!E22-Paca!E18</f>
        <v>67.805044770999984</v>
      </c>
      <c r="BK22" s="120">
        <f>Paca!F22-Paca!F18</f>
        <v>131.63443995000011</v>
      </c>
      <c r="BL22" s="120">
        <f>Paca!G22-Paca!G18</f>
        <v>119.38800552499993</v>
      </c>
      <c r="BM22" s="120">
        <f>Paca!H22-Paca!H18</f>
        <v>-127.74488232300007</v>
      </c>
      <c r="BN22" s="120">
        <f>Paca!I22-Paca!I18</f>
        <v>430.52865826299967</v>
      </c>
      <c r="BO22" s="100">
        <f>Paca!J22-Paca!J18</f>
        <v>496.66814019200137</v>
      </c>
      <c r="BP22" s="100">
        <f>Paca!K22-Paca!K18</f>
        <v>-456.41715683800248</v>
      </c>
      <c r="BQ22" s="120">
        <f>Paca!L22-Paca!L18</f>
        <v>212.2982036100002</v>
      </c>
      <c r="BR22" s="120">
        <f>Paca!M22-Paca!M18</f>
        <v>-167.14781338199964</v>
      </c>
      <c r="BS22" s="120">
        <f>Paca!N22-Paca!N18</f>
        <v>115.78920004100007</v>
      </c>
      <c r="BT22" s="120">
        <f>Paca!O22-Paca!O18</f>
        <v>-74.791945309000027</v>
      </c>
      <c r="BU22" s="120">
        <f>Paca!P22-Paca!P18</f>
        <v>-565.53194473999997</v>
      </c>
      <c r="BV22" s="120">
        <f>Paca!Q22-Paca!Q18</f>
        <v>-5.9287394450000193</v>
      </c>
      <c r="BW22" s="120">
        <f>Paca!R22-Paca!R18</f>
        <v>55.091132657999879</v>
      </c>
      <c r="BX22" s="120">
        <f>Paca!S22-Paca!S18</f>
        <v>-26.19525027100002</v>
      </c>
      <c r="BY22" s="100">
        <f>Paca!T22-Paca!T18</f>
        <v>80.440194349999956</v>
      </c>
    </row>
    <row r="23" spans="1:77" s="29" customFormat="1" x14ac:dyDescent="0.25">
      <c r="A23" s="37" t="str">
        <f>Paca!A23</f>
        <v>T1 2003</v>
      </c>
      <c r="B23" s="144">
        <f>('dep04'!B23/'dep04'!B22-1)*100</f>
        <v>1.7718063764606828</v>
      </c>
      <c r="C23" s="179">
        <f>('dep04'!C23/'dep04'!C22-1)*100</f>
        <v>96.342403274744242</v>
      </c>
      <c r="D23" s="179">
        <f>('dep04'!D23/'dep04'!D22-1)*100</f>
        <v>11.780559495521036</v>
      </c>
      <c r="E23" s="180">
        <f>('dep04'!E23/'dep04'!E22-1)*100</f>
        <v>-2.5543730477262772</v>
      </c>
      <c r="F23" s="181">
        <f>('dep04'!F23/'dep04'!F22-1)*100</f>
        <v>17.644963006669268</v>
      </c>
      <c r="G23" s="181">
        <f>('dep04'!G23/'dep04'!G22-1)*100</f>
        <v>-42.377772951657214</v>
      </c>
      <c r="H23" s="181">
        <f>('dep04'!H23/'dep04'!H22-1)*100</f>
        <v>-100</v>
      </c>
      <c r="I23" s="182">
        <f>('dep04'!I23/'dep04'!I22-1)*100</f>
        <v>27.443846386008452</v>
      </c>
      <c r="J23" s="179">
        <f>('dep04'!J23/'dep04'!J22-1)*100</f>
        <v>10.148857174658655</v>
      </c>
      <c r="K23" s="179">
        <f>('dep04'!K23/'dep04'!K22-1)*100</f>
        <v>-27.305485361109717</v>
      </c>
      <c r="L23" s="180">
        <f>('dep04'!L23/'dep04'!L22-1)*100</f>
        <v>15.60399990086545</v>
      </c>
      <c r="M23" s="181">
        <f>('dep04'!M23/'dep04'!M22-1)*100</f>
        <v>75.838615176237553</v>
      </c>
      <c r="N23" s="181">
        <f>('dep04'!N23/'dep04'!N22-1)*100</f>
        <v>30.65595220301034</v>
      </c>
      <c r="O23" s="181" t="e">
        <f>('dep04'!O23/'dep04'!O22-1)*100</f>
        <v>#DIV/0!</v>
      </c>
      <c r="P23" s="181">
        <f>('dep04'!P23/'dep04'!P22-1)*100</f>
        <v>-64.658367410101334</v>
      </c>
      <c r="Q23" s="181">
        <f>('dep04'!Q23/'dep04'!Q22-1)*100</f>
        <v>-69.415894877438461</v>
      </c>
      <c r="R23" s="181">
        <f>('dep04'!R23/'dep04'!R22-1)*100</f>
        <v>-53.085227161402557</v>
      </c>
      <c r="S23" s="152">
        <f>('dep04'!S23/'dep04'!S22-1)*100</f>
        <v>154.45975447467109</v>
      </c>
      <c r="T23" s="183">
        <f>('dep04'!T23/'dep04'!T22-1)*100</f>
        <v>1172.2987726005927</v>
      </c>
      <c r="U23" s="52">
        <f>'dep04'!B23-'dep04'!B22</f>
        <v>16.994951251999964</v>
      </c>
      <c r="V23" s="52">
        <f>'dep04'!C23-'dep04'!C22</f>
        <v>4.5789129300000004</v>
      </c>
      <c r="W23" s="52">
        <f>'dep04'!D23-'dep04'!D22</f>
        <v>41.867020206000007</v>
      </c>
      <c r="X23" s="121">
        <f>'dep04'!E23-'dep04'!E22</f>
        <v>-2.2105294309999977</v>
      </c>
      <c r="Y23" s="121">
        <f>'dep04'!F23-'dep04'!F22</f>
        <v>10.723650571999997</v>
      </c>
      <c r="Z23" s="121">
        <f>'dep04'!G23-'dep04'!G22</f>
        <v>-13.725782045000003</v>
      </c>
      <c r="AA23" s="121">
        <f>'dep04'!H23-'dep04'!H22</f>
        <v>-0.891279763</v>
      </c>
      <c r="AB23" s="121">
        <f>'dep04'!I23-'dep04'!I22</f>
        <v>47.970960872999996</v>
      </c>
      <c r="AC23" s="52">
        <f>'dep04'!J23-'dep04'!J22</f>
        <v>33.481329222999989</v>
      </c>
      <c r="AD23" s="52">
        <f>'dep04'!K23-'dep04'!K22</f>
        <v>-73.250167058000045</v>
      </c>
      <c r="AE23" s="121">
        <f>'dep04'!L23-'dep04'!L22</f>
        <v>9.3824700870000015</v>
      </c>
      <c r="AF23" s="121">
        <f>'dep04'!M23-'dep04'!M22</f>
        <v>9.8343917549999986</v>
      </c>
      <c r="AG23" s="121">
        <f>'dep04'!N23-'dep04'!N22</f>
        <v>3.9187567909999999</v>
      </c>
      <c r="AH23" s="121">
        <f>'dep04'!O23-'dep04'!O22</f>
        <v>2.2395989429999998</v>
      </c>
      <c r="AI23" s="121">
        <f>'dep04'!P23-'dep04'!P22</f>
        <v>-11.950750492000001</v>
      </c>
      <c r="AJ23" s="121">
        <f>'dep04'!Q23-'dep04'!Q22</f>
        <v>-6.3539444830000003</v>
      </c>
      <c r="AK23" s="121">
        <f>'dep04'!R23-'dep04'!R22</f>
        <v>-81.680149836000012</v>
      </c>
      <c r="AL23" s="121">
        <f>'dep04'!S23-'dep04'!S22</f>
        <v>1.3594601769999999</v>
      </c>
      <c r="AM23" s="52">
        <f>'dep04'!T23-'dep04'!T22</f>
        <v>10.317855951</v>
      </c>
      <c r="AN23" s="189">
        <f>(Paca!B23/Paca!B19-1)*100</f>
        <v>-2.2309486819448443</v>
      </c>
      <c r="AO23" s="189">
        <f>(Paca!C23/Paca!C19-1)*100</f>
        <v>69.693945121893393</v>
      </c>
      <c r="AP23" s="189">
        <f>(Paca!D23/Paca!D19-1)*100</f>
        <v>-2.5580053322384444</v>
      </c>
      <c r="AQ23" s="190">
        <f>(Paca!E23/Paca!E19-1)*100</f>
        <v>0.73110613983222716</v>
      </c>
      <c r="AR23" s="190">
        <f>(Paca!F23/Paca!F19-1)*100</f>
        <v>5.3878723418574914</v>
      </c>
      <c r="AS23" s="190">
        <f>(Paca!G23/Paca!G19-1)*100</f>
        <v>1.0141580605337985</v>
      </c>
      <c r="AT23" s="190">
        <f>(Paca!H23/Paca!H19-1)*100</f>
        <v>-23.471604357604491</v>
      </c>
      <c r="AU23" s="190">
        <f>(Paca!I23/Paca!I19-1)*100</f>
        <v>-3.6968008731543267</v>
      </c>
      <c r="AV23" s="189">
        <f>(Paca!J23/Paca!J19-1)*100</f>
        <v>-3.8424496002025577</v>
      </c>
      <c r="AW23" s="189">
        <f>(Paca!K23/Paca!K19-1)*100</f>
        <v>-2.7328964779480991</v>
      </c>
      <c r="AX23" s="190">
        <f>(Paca!L23/Paca!L19-1)*100</f>
        <v>-1.1496023470684347</v>
      </c>
      <c r="AY23" s="190">
        <f>(Paca!M23/Paca!M19-1)*100</f>
        <v>-8.8664366516679856</v>
      </c>
      <c r="AZ23" s="190">
        <f>(Paca!N23/Paca!N19-1)*100</f>
        <v>18.987199768575636</v>
      </c>
      <c r="BA23" s="190">
        <f>(Paca!O23/Paca!O19-1)*100</f>
        <v>-32.540045509499848</v>
      </c>
      <c r="BB23" s="190">
        <f>(Paca!P23/Paca!P19-1)*100</f>
        <v>20.59551839076077</v>
      </c>
      <c r="BC23" s="190">
        <f>(Paca!Q23/Paca!Q19-1)*100</f>
        <v>0.70435724551867196</v>
      </c>
      <c r="BD23" s="190">
        <f>(Paca!R23/Paca!R19-1)*100</f>
        <v>-6.9444888180743352</v>
      </c>
      <c r="BE23" s="190">
        <f>(Paca!S23/Paca!S19-1)*100</f>
        <v>49.378455434615411</v>
      </c>
      <c r="BF23" s="189">
        <f>(Paca!T23/Paca!T19-1)*100</f>
        <v>14.031343623549741</v>
      </c>
      <c r="BG23" s="53">
        <f>Paca!B23-Paca!B19</f>
        <v>-723.36006468799314</v>
      </c>
      <c r="BH23" s="53">
        <f>Paca!C23-Paca!C19</f>
        <v>99.189503460999987</v>
      </c>
      <c r="BI23" s="53">
        <f>Paca!D23-Paca!D19</f>
        <v>-263.77236275699943</v>
      </c>
      <c r="BJ23" s="122">
        <f>Paca!E23-Paca!E19</f>
        <v>14.192010996999898</v>
      </c>
      <c r="BK23" s="122">
        <f>Paca!F23-Paca!F19</f>
        <v>74.507242923000149</v>
      </c>
      <c r="BL23" s="122">
        <f>Paca!G23-Paca!G19</f>
        <v>10.309065287999942</v>
      </c>
      <c r="BM23" s="122">
        <f>Paca!H23-Paca!H19</f>
        <v>-168.59536488499998</v>
      </c>
      <c r="BN23" s="122">
        <f>Paca!I23-Paca!I19</f>
        <v>-194.18531708000046</v>
      </c>
      <c r="BO23" s="53">
        <f>Paca!J23-Paca!J19</f>
        <v>-370.40253859499899</v>
      </c>
      <c r="BP23" s="53">
        <f>Paca!K23-Paca!K19</f>
        <v>-312.74657825499889</v>
      </c>
      <c r="BQ23" s="122">
        <f>Paca!L23-Paca!L19</f>
        <v>-39.210693685000024</v>
      </c>
      <c r="BR23" s="122">
        <f>Paca!M23-Paca!M19</f>
        <v>-302.3467252559999</v>
      </c>
      <c r="BS23" s="122">
        <f>Paca!N23-Paca!N19</f>
        <v>89.923745327999939</v>
      </c>
      <c r="BT23" s="122">
        <f>Paca!O23-Paca!O19</f>
        <v>-118.337681135</v>
      </c>
      <c r="BU23" s="122">
        <f>Paca!P23-Paca!P19</f>
        <v>85.925065415999995</v>
      </c>
      <c r="BV23" s="122">
        <f>Paca!Q23-Paca!Q19</f>
        <v>1.851147544000014</v>
      </c>
      <c r="BW23" s="122">
        <f>Paca!R23-Paca!R19</f>
        <v>-192.84797075400002</v>
      </c>
      <c r="BX23" s="122">
        <f>Paca!S23-Paca!S19</f>
        <v>162.29653428699999</v>
      </c>
      <c r="BY23" s="53">
        <f>Paca!T23-Paca!T19</f>
        <v>124.371911458</v>
      </c>
    </row>
    <row r="24" spans="1:77" s="29" customFormat="1" x14ac:dyDescent="0.25">
      <c r="A24" s="37" t="str">
        <f>Paca!A24</f>
        <v>T2 2003</v>
      </c>
      <c r="B24" s="144">
        <f>('dep04'!B24/'dep04'!B23-1)*100</f>
        <v>-1.5700571371412675</v>
      </c>
      <c r="C24" s="179">
        <f>('dep04'!C24/'dep04'!C23-1)*100</f>
        <v>-60.75634988283155</v>
      </c>
      <c r="D24" s="179">
        <f>('dep04'!D24/'dep04'!D23-1)*100</f>
        <v>2.2255597063509214</v>
      </c>
      <c r="E24" s="180">
        <f>('dep04'!E24/'dep04'!E23-1)*100</f>
        <v>-0.75496629706534035</v>
      </c>
      <c r="F24" s="181">
        <f>('dep04'!F24/'dep04'!F23-1)*100</f>
        <v>14.137946171917392</v>
      </c>
      <c r="G24" s="181">
        <f>('dep04'!G24/'dep04'!G23-1)*100</f>
        <v>5.9578552967464171</v>
      </c>
      <c r="H24" s="181" t="e">
        <f>('dep04'!H24/'dep04'!H23-1)*100</f>
        <v>#DIV/0!</v>
      </c>
      <c r="I24" s="182">
        <f>('dep04'!I24/'dep04'!I23-1)*100</f>
        <v>-0.78218375844277821</v>
      </c>
      <c r="J24" s="179">
        <f>('dep04'!J24/'dep04'!J23-1)*100</f>
        <v>-4.5126669816010772</v>
      </c>
      <c r="K24" s="179">
        <f>('dep04'!K24/'dep04'!K23-1)*100</f>
        <v>2.5997136567025292</v>
      </c>
      <c r="L24" s="180">
        <f>('dep04'!L24/'dep04'!L23-1)*100</f>
        <v>2.6460280351102039</v>
      </c>
      <c r="M24" s="181">
        <f>('dep04'!M24/'dep04'!M23-1)*100</f>
        <v>-7.1097823332570425</v>
      </c>
      <c r="N24" s="181">
        <f>('dep04'!N24/'dep04'!N23-1)*100</f>
        <v>6.4098624105890734</v>
      </c>
      <c r="O24" s="181">
        <f>('dep04'!O24/'dep04'!O23-1)*100</f>
        <v>-100</v>
      </c>
      <c r="P24" s="181">
        <f>('dep04'!P24/'dep04'!P23-1)*100</f>
        <v>-55.150114156242459</v>
      </c>
      <c r="Q24" s="181">
        <f>('dep04'!Q24/'dep04'!Q23-1)*100</f>
        <v>-1.8908747268603365</v>
      </c>
      <c r="R24" s="181">
        <f>('dep04'!R24/'dep04'!R23-1)*100</f>
        <v>13.463073266261638</v>
      </c>
      <c r="S24" s="152">
        <f>('dep04'!S24/'dep04'!S23-1)*100</f>
        <v>-1.8908747091688549</v>
      </c>
      <c r="T24" s="183">
        <f>('dep04'!T24/'dep04'!T23-1)*100</f>
        <v>-64.026654067941905</v>
      </c>
      <c r="U24" s="52">
        <f>'dep04'!B24-'dep04'!B23</f>
        <v>-15.326627532999964</v>
      </c>
      <c r="V24" s="52">
        <f>'dep04'!C24-'dep04'!C23</f>
        <v>-5.6695773750000003</v>
      </c>
      <c r="W24" s="52">
        <f>'dep04'!D24-'dep04'!D23</f>
        <v>8.8412091400000463</v>
      </c>
      <c r="X24" s="121">
        <f>'dep04'!E24-'dep04'!E23</f>
        <v>-0.6366516909999973</v>
      </c>
      <c r="Y24" s="121">
        <f>'dep04'!F24-'dep04'!F23</f>
        <v>10.108380081000007</v>
      </c>
      <c r="Z24" s="121">
        <f>'dep04'!G24-'dep04'!G23</f>
        <v>1.1119338689999978</v>
      </c>
      <c r="AA24" s="121">
        <f>'dep04'!H24-'dep04'!H23</f>
        <v>0</v>
      </c>
      <c r="AB24" s="121">
        <f>'dep04'!I24-'dep04'!I23</f>
        <v>-1.7424531190000039</v>
      </c>
      <c r="AC24" s="52">
        <f>'dep04'!J24-'dep04'!J23</f>
        <v>-16.39830015800004</v>
      </c>
      <c r="AD24" s="52">
        <f>'dep04'!K24-'dep04'!K23</f>
        <v>5.069742199999979</v>
      </c>
      <c r="AE24" s="121">
        <f>'dep04'!L24-'dep04'!L23</f>
        <v>1.8392829790000036</v>
      </c>
      <c r="AF24" s="121">
        <f>'dep04'!M24-'dep04'!M23</f>
        <v>-1.6211666839999985</v>
      </c>
      <c r="AG24" s="121">
        <f>'dep04'!N24-'dep04'!N23</f>
        <v>1.0705609729999992</v>
      </c>
      <c r="AH24" s="121">
        <f>'dep04'!O24-'dep04'!O23</f>
        <v>-2.2395989429999998</v>
      </c>
      <c r="AI24" s="121">
        <f>'dep04'!P24-'dep04'!P23</f>
        <v>-3.602495674</v>
      </c>
      <c r="AJ24" s="121">
        <f>'dep04'!Q24-'dep04'!Q23</f>
        <v>-5.293501299999992E-2</v>
      </c>
      <c r="AK24" s="121">
        <f>'dep04'!R24-'dep04'!R23</f>
        <v>9.7184425720000007</v>
      </c>
      <c r="AL24" s="121">
        <f>'dep04'!S24-'dep04'!S23</f>
        <v>-4.2348009999999991E-2</v>
      </c>
      <c r="AM24" s="52">
        <f>'dep04'!T24-'dep04'!T23</f>
        <v>-7.1697013400000005</v>
      </c>
      <c r="AN24" s="189">
        <f>(Paca!B24/Paca!B20-1)*100</f>
        <v>2.3908961081838154</v>
      </c>
      <c r="AO24" s="189">
        <f>(Paca!C24/Paca!C20-1)*100</f>
        <v>119.64101041627097</v>
      </c>
      <c r="AP24" s="189">
        <f>(Paca!D24/Paca!D20-1)*100</f>
        <v>-5.2841185878481856</v>
      </c>
      <c r="AQ24" s="190">
        <f>(Paca!E24/Paca!E20-1)*100</f>
        <v>-0.73591613835444214</v>
      </c>
      <c r="AR24" s="190">
        <f>(Paca!F24/Paca!F20-1)*100</f>
        <v>8.7514082389327896</v>
      </c>
      <c r="AS24" s="190">
        <f>(Paca!G24/Paca!G20-1)*100</f>
        <v>-14.528376505993968</v>
      </c>
      <c r="AT24" s="190">
        <f>(Paca!H24/Paca!H20-1)*100</f>
        <v>-11.025789761103667</v>
      </c>
      <c r="AU24" s="190">
        <f>(Paca!I24/Paca!I20-1)*100</f>
        <v>-7.1389117700757172</v>
      </c>
      <c r="AV24" s="189">
        <f>(Paca!J24/Paca!J20-1)*100</f>
        <v>4.7489408822026347</v>
      </c>
      <c r="AW24" s="189">
        <f>(Paca!K24/Paca!K20-1)*100</f>
        <v>5.5287501342987211</v>
      </c>
      <c r="AX24" s="190">
        <f>(Paca!L24/Paca!L20-1)*100</f>
        <v>4.2987302130756744</v>
      </c>
      <c r="AY24" s="190">
        <f>(Paca!M24/Paca!M20-1)*100</f>
        <v>12.122570125862264</v>
      </c>
      <c r="AZ24" s="190">
        <f>(Paca!N24/Paca!N20-1)*100</f>
        <v>30.248650275498477</v>
      </c>
      <c r="BA24" s="190">
        <f>(Paca!O24/Paca!O20-1)*100</f>
        <v>-24.476058037782177</v>
      </c>
      <c r="BB24" s="190">
        <f>(Paca!P24/Paca!P20-1)*100</f>
        <v>2.2266715610659293</v>
      </c>
      <c r="BC24" s="190">
        <f>(Paca!Q24/Paca!Q20-1)*100</f>
        <v>-12.771665362366647</v>
      </c>
      <c r="BD24" s="190">
        <f>(Paca!R24/Paca!R20-1)*100</f>
        <v>-1.2800215709895202</v>
      </c>
      <c r="BE24" s="190">
        <f>(Paca!S24/Paca!S20-1)*100</f>
        <v>37.29740015090988</v>
      </c>
      <c r="BF24" s="189">
        <f>(Paca!T24/Paca!T20-1)*100</f>
        <v>12.961629748474923</v>
      </c>
      <c r="BG24" s="53">
        <f>Paca!B24-Paca!B20</f>
        <v>779.36798527899373</v>
      </c>
      <c r="BH24" s="53">
        <f>Paca!C24-Paca!C20</f>
        <v>132.10994314999999</v>
      </c>
      <c r="BI24" s="53">
        <f>Paca!D24-Paca!D20</f>
        <v>-560.53361101800147</v>
      </c>
      <c r="BJ24" s="122">
        <f>Paca!E24-Paca!E20</f>
        <v>-13.720941404000087</v>
      </c>
      <c r="BK24" s="122">
        <f>Paca!F24-Paca!F20</f>
        <v>115.11793842799989</v>
      </c>
      <c r="BL24" s="122">
        <f>Paca!G24-Paca!G20</f>
        <v>-208.34802569299995</v>
      </c>
      <c r="BM24" s="122">
        <f>Paca!H24-Paca!H20</f>
        <v>-72.850480068000024</v>
      </c>
      <c r="BN24" s="122">
        <f>Paca!I24-Paca!I20</f>
        <v>-380.73210228100015</v>
      </c>
      <c r="BO24" s="53">
        <f>Paca!J24-Paca!J20</f>
        <v>436.58474279700022</v>
      </c>
      <c r="BP24" s="53">
        <f>Paca!K24-Paca!K20</f>
        <v>649.4069093850012</v>
      </c>
      <c r="BQ24" s="122">
        <f>Paca!L24-Paca!L20</f>
        <v>157.56895480699995</v>
      </c>
      <c r="BR24" s="122">
        <f>Paca!M24-Paca!M20</f>
        <v>385.8074810170001</v>
      </c>
      <c r="BS24" s="122">
        <f>Paca!N24-Paca!N20</f>
        <v>135.93160429399995</v>
      </c>
      <c r="BT24" s="122">
        <f>Paca!O24-Paca!O20</f>
        <v>-98.391745662000005</v>
      </c>
      <c r="BU24" s="122">
        <f>Paca!P24-Paca!P20</f>
        <v>11.280738492999944</v>
      </c>
      <c r="BV24" s="122">
        <f>Paca!Q24-Paca!Q20</f>
        <v>-35.678144387000003</v>
      </c>
      <c r="BW24" s="122">
        <f>Paca!R24-Paca!R20</f>
        <v>-37.269730703999812</v>
      </c>
      <c r="BX24" s="122">
        <f>Paca!S24-Paca!S20</f>
        <v>130.15775152700002</v>
      </c>
      <c r="BY24" s="53">
        <f>Paca!T24-Paca!T20</f>
        <v>121.80000096499998</v>
      </c>
    </row>
    <row r="25" spans="1:77" s="29" customFormat="1" x14ac:dyDescent="0.25">
      <c r="A25" s="37" t="str">
        <f>Paca!A25</f>
        <v>T3 2003</v>
      </c>
      <c r="B25" s="144">
        <f>('dep04'!B25/'dep04'!B24-1)*100</f>
        <v>16.64558219084298</v>
      </c>
      <c r="C25" s="179">
        <f>('dep04'!C25/'dep04'!C24-1)*100</f>
        <v>7.7380252394253057</v>
      </c>
      <c r="D25" s="179">
        <f>('dep04'!D25/'dep04'!D24-1)*100</f>
        <v>15.75771056264581</v>
      </c>
      <c r="E25" s="180">
        <f>('dep04'!E25/'dep04'!E24-1)*100</f>
        <v>-16.704225658086269</v>
      </c>
      <c r="F25" s="181">
        <f>('dep04'!F25/'dep04'!F24-1)*100</f>
        <v>13.017055705857782</v>
      </c>
      <c r="G25" s="181">
        <f>('dep04'!G25/'dep04'!G24-1)*100</f>
        <v>31.109766174393961</v>
      </c>
      <c r="H25" s="181" t="e">
        <f>('dep04'!H25/'dep04'!H24-1)*100</f>
        <v>#DIV/0!</v>
      </c>
      <c r="I25" s="182">
        <f>('dep04'!I25/'dep04'!I24-1)*100</f>
        <v>25.966268545718197</v>
      </c>
      <c r="J25" s="179">
        <f>('dep04'!J25/'dep04'!J24-1)*100</f>
        <v>30.624070013159699</v>
      </c>
      <c r="K25" s="179">
        <f>('dep04'!K25/'dep04'!K24-1)*100</f>
        <v>-5.2545727918773988</v>
      </c>
      <c r="L25" s="180">
        <f>('dep04'!L25/'dep04'!L24-1)*100</f>
        <v>14.599720506987723</v>
      </c>
      <c r="M25" s="181">
        <f>('dep04'!M25/'dep04'!M24-1)*100</f>
        <v>17.632246605558223</v>
      </c>
      <c r="N25" s="181">
        <f>('dep04'!N25/'dep04'!N24-1)*100</f>
        <v>-23.306636249861711</v>
      </c>
      <c r="O25" s="181" t="e">
        <f>('dep04'!O25/'dep04'!O24-1)*100</f>
        <v>#DIV/0!</v>
      </c>
      <c r="P25" s="181">
        <f>('dep04'!P25/'dep04'!P24-1)*100</f>
        <v>118.04124156923943</v>
      </c>
      <c r="Q25" s="181">
        <f>('dep04'!Q25/'dep04'!Q24-1)*100</f>
        <v>228.34445793618823</v>
      </c>
      <c r="R25" s="181">
        <f>('dep04'!R25/'dep04'!R24-1)*100</f>
        <v>-39.988649109131977</v>
      </c>
      <c r="S25" s="152">
        <f>('dep04'!S25/'dep04'!S24-1)*100</f>
        <v>28.25955386680452</v>
      </c>
      <c r="T25" s="183">
        <f>('dep04'!T25/'dep04'!T24-1)*100</f>
        <v>-2.056340669548995</v>
      </c>
      <c r="U25" s="52">
        <f>'dep04'!B25-'dep04'!B24</f>
        <v>159.94010190999995</v>
      </c>
      <c r="V25" s="52">
        <f>'dep04'!C25-'dep04'!C24</f>
        <v>0.28337305300000004</v>
      </c>
      <c r="W25" s="52">
        <f>'dep04'!D25-'dep04'!D24</f>
        <v>63.991903717000014</v>
      </c>
      <c r="X25" s="121">
        <f>'dep04'!E25-'dep04'!E24</f>
        <v>-13.980073809000004</v>
      </c>
      <c r="Y25" s="121">
        <f>'dep04'!F25-'dep04'!F24</f>
        <v>10.622776798000004</v>
      </c>
      <c r="Z25" s="121">
        <f>'dep04'!G25-'dep04'!G24</f>
        <v>6.1520366480000028</v>
      </c>
      <c r="AA25" s="121">
        <f>'dep04'!H25-'dep04'!H24</f>
        <v>3.8051432840000001</v>
      </c>
      <c r="AB25" s="121">
        <f>'dep04'!I25-'dep04'!I24</f>
        <v>57.392020795999997</v>
      </c>
      <c r="AC25" s="52">
        <f>'dep04'!J25-'dep04'!J24</f>
        <v>106.26107832800005</v>
      </c>
      <c r="AD25" s="52">
        <f>'dep04'!K25-'dep04'!K24</f>
        <v>-10.513417752999999</v>
      </c>
      <c r="AE25" s="121">
        <f>'dep04'!L25-'dep04'!L24</f>
        <v>10.416955311999999</v>
      </c>
      <c r="AF25" s="121">
        <f>'dep04'!M25-'dep04'!M24</f>
        <v>3.7346421720000009</v>
      </c>
      <c r="AG25" s="121">
        <f>'dep04'!N25-'dep04'!N24</f>
        <v>-4.1421343359999998</v>
      </c>
      <c r="AH25" s="121">
        <f>'dep04'!O25-'dep04'!O24</f>
        <v>1.878789496</v>
      </c>
      <c r="AI25" s="121">
        <f>'dep04'!P25-'dep04'!P24</f>
        <v>3.4582163760000002</v>
      </c>
      <c r="AJ25" s="121">
        <f>'dep04'!Q25-'dep04'!Q24</f>
        <v>6.2716259149999996</v>
      </c>
      <c r="AK25" s="121">
        <f>'dep04'!R25-'dep04'!R24</f>
        <v>-32.752445999000003</v>
      </c>
      <c r="AL25" s="121">
        <f>'dep04'!S25-'dep04'!S24</f>
        <v>0.62093331099999993</v>
      </c>
      <c r="AM25" s="52">
        <f>'dep04'!T25-'dep04'!T24</f>
        <v>-8.2835434999999791E-2</v>
      </c>
      <c r="AN25" s="189">
        <f>(Paca!B25/Paca!B21-1)*100</f>
        <v>8.0313926539230973</v>
      </c>
      <c r="AO25" s="189">
        <f>(Paca!C25/Paca!C21-1)*100</f>
        <v>-42.231374818121445</v>
      </c>
      <c r="AP25" s="189">
        <f>(Paca!D25/Paca!D21-1)*100</f>
        <v>5.7324559410236509</v>
      </c>
      <c r="AQ25" s="190">
        <f>(Paca!E25/Paca!E21-1)*100</f>
        <v>5.6900797822696303</v>
      </c>
      <c r="AR25" s="190">
        <f>(Paca!F25/Paca!F21-1)*100</f>
        <v>28.152628400351041</v>
      </c>
      <c r="AS25" s="190">
        <f>(Paca!G25/Paca!G21-1)*100</f>
        <v>-4.4151826591148797</v>
      </c>
      <c r="AT25" s="190">
        <f>(Paca!H25/Paca!H21-1)*100</f>
        <v>-9.7027926927350521</v>
      </c>
      <c r="AU25" s="190">
        <f>(Paca!I25/Paca!I21-1)*100</f>
        <v>4.8574763374296781</v>
      </c>
      <c r="AV25" s="189">
        <f>(Paca!J25/Paca!J21-1)*100</f>
        <v>16.576586813065951</v>
      </c>
      <c r="AW25" s="189">
        <f>(Paca!K25/Paca!K21-1)*100</f>
        <v>4.062403529999381</v>
      </c>
      <c r="AX25" s="190">
        <f>(Paca!L25/Paca!L21-1)*100</f>
        <v>4.3164332190042121</v>
      </c>
      <c r="AY25" s="190">
        <f>(Paca!M25/Paca!M21-1)*100</f>
        <v>18.750142274934657</v>
      </c>
      <c r="AZ25" s="190">
        <f>(Paca!N25/Paca!N21-1)*100</f>
        <v>13.652063183572661</v>
      </c>
      <c r="BA25" s="190">
        <f>(Paca!O25/Paca!O21-1)*100</f>
        <v>-12.960786791073142</v>
      </c>
      <c r="BB25" s="190">
        <f>(Paca!P25/Paca!P21-1)*100</f>
        <v>-7.2575585676551206</v>
      </c>
      <c r="BC25" s="190">
        <f>(Paca!Q25/Paca!Q21-1)*100</f>
        <v>-51.86345386042224</v>
      </c>
      <c r="BD25" s="190">
        <f>(Paca!R25/Paca!R21-1)*100</f>
        <v>-4.2644620936752471</v>
      </c>
      <c r="BE25" s="190">
        <f>(Paca!S25/Paca!S21-1)*100</f>
        <v>25.928371666165617</v>
      </c>
      <c r="BF25" s="189">
        <f>(Paca!T25/Paca!T21-1)*100</f>
        <v>12.835615316255943</v>
      </c>
      <c r="BG25" s="53">
        <f>Paca!B25-Paca!B21</f>
        <v>2506.1181357549976</v>
      </c>
      <c r="BH25" s="53">
        <f>Paca!C25-Paca!C21</f>
        <v>-94.627510730000012</v>
      </c>
      <c r="BI25" s="53">
        <f>Paca!D25-Paca!D21</f>
        <v>563.92244671700064</v>
      </c>
      <c r="BJ25" s="122">
        <f>Paca!E25-Paca!E21</f>
        <v>105.49143640800003</v>
      </c>
      <c r="BK25" s="122">
        <f>Paca!F25-Paca!F21</f>
        <v>331.95347709399994</v>
      </c>
      <c r="BL25" s="122">
        <f>Paca!G25-Paca!G21</f>
        <v>-57.412762770000199</v>
      </c>
      <c r="BM25" s="122">
        <f>Paca!H25-Paca!H21</f>
        <v>-55.618266425000002</v>
      </c>
      <c r="BN25" s="122">
        <f>Paca!I25-Paca!I21</f>
        <v>239.5085624100002</v>
      </c>
      <c r="BO25" s="53">
        <f>Paca!J25-Paca!J21</f>
        <v>1446.1027823250006</v>
      </c>
      <c r="BP25" s="53">
        <f>Paca!K25-Paca!K21</f>
        <v>464.58040788399921</v>
      </c>
      <c r="BQ25" s="122">
        <f>Paca!L25-Paca!L21</f>
        <v>142.421868249</v>
      </c>
      <c r="BR25" s="122">
        <f>Paca!M25-Paca!M21</f>
        <v>580.2264255619998</v>
      </c>
      <c r="BS25" s="122">
        <f>Paca!N25-Paca!N21</f>
        <v>69.849850252000067</v>
      </c>
      <c r="BT25" s="122">
        <f>Paca!O25-Paca!O21</f>
        <v>-57.562983521000035</v>
      </c>
      <c r="BU25" s="122">
        <f>Paca!P25-Paca!P21</f>
        <v>-44.013198851000084</v>
      </c>
      <c r="BV25" s="122">
        <f>Paca!Q25-Paca!Q21</f>
        <v>-207.05194763</v>
      </c>
      <c r="BW25" s="122">
        <f>Paca!R25-Paca!R21</f>
        <v>-115.54077249199963</v>
      </c>
      <c r="BX25" s="122">
        <f>Paca!S25-Paca!S21</f>
        <v>96.251166314999978</v>
      </c>
      <c r="BY25" s="53">
        <f>Paca!T25-Paca!T21</f>
        <v>126.14000955900008</v>
      </c>
    </row>
    <row r="26" spans="1:77" s="105" customFormat="1" x14ac:dyDescent="0.25">
      <c r="A26" s="98" t="str">
        <f>Paca!A26</f>
        <v>T4 2003</v>
      </c>
      <c r="B26" s="143">
        <f>('dep04'!B26/'dep04'!B25-1)*100</f>
        <v>5.2687645263845617</v>
      </c>
      <c r="C26" s="184">
        <f>('dep04'!C26/'dep04'!C25-1)*100</f>
        <v>720.76018378705112</v>
      </c>
      <c r="D26" s="184">
        <f>('dep04'!D26/'dep04'!D25-1)*100</f>
        <v>-4.3994568830512115</v>
      </c>
      <c r="E26" s="185">
        <f>('dep04'!E26/'dep04'!E25-1)*100</f>
        <v>25.086678594679192</v>
      </c>
      <c r="F26" s="186">
        <f>('dep04'!F26/'dep04'!F25-1)*100</f>
        <v>-20.773488805749029</v>
      </c>
      <c r="G26" s="186">
        <f>('dep04'!G26/'dep04'!G25-1)*100</f>
        <v>-65.306030875797987</v>
      </c>
      <c r="H26" s="186">
        <f>('dep04'!H26/'dep04'!H25-1)*100</f>
        <v>43.633032164157527</v>
      </c>
      <c r="I26" s="187">
        <f>('dep04'!I26/'dep04'!I25-1)*100</f>
        <v>-1.3428638551684968</v>
      </c>
      <c r="J26" s="184">
        <f>('dep04'!J26/'dep04'!J25-1)*100</f>
        <v>3.4169761103706175</v>
      </c>
      <c r="K26" s="184">
        <f>('dep04'!K26/'dep04'!K25-1)*100</f>
        <v>18.598508525100744</v>
      </c>
      <c r="L26" s="185">
        <f>('dep04'!L26/'dep04'!L25-1)*100</f>
        <v>-20.727703670721574</v>
      </c>
      <c r="M26" s="186">
        <f>('dep04'!M26/'dep04'!M25-1)*100</f>
        <v>8.4676812503982291</v>
      </c>
      <c r="N26" s="186">
        <f>('dep04'!N26/'dep04'!N25-1)*100</f>
        <v>23.245009636657766</v>
      </c>
      <c r="O26" s="186">
        <f>('dep04'!O26/'dep04'!O25-1)*100</f>
        <v>91.510709563813734</v>
      </c>
      <c r="P26" s="186">
        <f>('dep04'!P26/'dep04'!P25-1)*100</f>
        <v>23.918694412004783</v>
      </c>
      <c r="Q26" s="186">
        <f>('dep04'!Q26/'dep04'!Q25-1)*100</f>
        <v>-80.05096774866746</v>
      </c>
      <c r="R26" s="186">
        <f>('dep04'!R26/'dep04'!R25-1)*100</f>
        <v>99.771955852173491</v>
      </c>
      <c r="S26" s="151">
        <f>('dep04'!S26/'dep04'!S25-1)*100</f>
        <v>65.975948306380488</v>
      </c>
      <c r="T26" s="188">
        <f>('dep04'!T26/'dep04'!T25-1)*100</f>
        <v>13.994469973239919</v>
      </c>
      <c r="U26" s="100">
        <f>'dep04'!B26-'dep04'!B25</f>
        <v>59.052115879999974</v>
      </c>
      <c r="V26" s="100">
        <f>'dep04'!C26-'dep04'!C25</f>
        <v>28.437289914000001</v>
      </c>
      <c r="W26" s="100">
        <f>'dep04'!D26-'dep04'!D25</f>
        <v>-20.681446257000061</v>
      </c>
      <c r="X26" s="120">
        <f>'dep04'!E26-'dep04'!E25</f>
        <v>17.488366724000002</v>
      </c>
      <c r="Y26" s="120">
        <f>'dep04'!F26-'dep04'!F25</f>
        <v>-19.159259610000007</v>
      </c>
      <c r="Z26" s="120">
        <f>'dep04'!G26-'dep04'!G25</f>
        <v>-16.932087308</v>
      </c>
      <c r="AA26" s="120">
        <f>'dep04'!H26-'dep04'!H25</f>
        <v>1.6602993930000003</v>
      </c>
      <c r="AB26" s="120">
        <f>'dep04'!I26-'dep04'!I25</f>
        <v>-3.7387654560000101</v>
      </c>
      <c r="AC26" s="100">
        <f>'dep04'!J26-'dep04'!J25</f>
        <v>15.487326841999959</v>
      </c>
      <c r="AD26" s="100">
        <f>'dep04'!K26-'dep04'!K25</f>
        <v>35.256799454000031</v>
      </c>
      <c r="AE26" s="120">
        <f>'dep04'!L26-'dep04'!L25</f>
        <v>-16.948489899999998</v>
      </c>
      <c r="AF26" s="120">
        <f>'dep04'!M26-'dep04'!M25</f>
        <v>2.1097560390000005</v>
      </c>
      <c r="AG26" s="120">
        <f>'dep04'!N26-'dep04'!N25</f>
        <v>3.1683423199999989</v>
      </c>
      <c r="AH26" s="120">
        <f>'dep04'!O26-'dep04'!O25</f>
        <v>1.7192935989999998</v>
      </c>
      <c r="AI26" s="120">
        <f>'dep04'!P26-'dep04'!P25</f>
        <v>1.5278985220000001</v>
      </c>
      <c r="AJ26" s="120">
        <f>'dep04'!Q26-'dep04'!Q25</f>
        <v>-7.2191480329999997</v>
      </c>
      <c r="AK26" s="120">
        <f>'dep04'!R26-'dep04'!R25</f>
        <v>49.039823127000005</v>
      </c>
      <c r="AL26" s="120">
        <f>'dep04'!S26-'dep04'!S25</f>
        <v>1.85932378</v>
      </c>
      <c r="AM26" s="100">
        <f>'dep04'!T26-'dep04'!T25</f>
        <v>0.55214592699999976</v>
      </c>
      <c r="AN26" s="184">
        <f>(Paca!B26/Paca!B22-1)*100</f>
        <v>7.8277107506806276</v>
      </c>
      <c r="AO26" s="184">
        <f>(Paca!C26/Paca!C22-1)*100</f>
        <v>64.719600182106944</v>
      </c>
      <c r="AP26" s="184">
        <f>(Paca!D26/Paca!D22-1)*100</f>
        <v>2.837199452937722</v>
      </c>
      <c r="AQ26" s="191">
        <f>(Paca!E26/Paca!E22-1)*100</f>
        <v>-6.9839315901966126</v>
      </c>
      <c r="AR26" s="191">
        <f>(Paca!F26/Paca!F22-1)*100</f>
        <v>7.01102187638456</v>
      </c>
      <c r="AS26" s="191">
        <f>(Paca!G26/Paca!G22-1)*100</f>
        <v>29.815135971236749</v>
      </c>
      <c r="AT26" s="191">
        <f>(Paca!H26/Paca!H22-1)*100</f>
        <v>-12.015588283659673</v>
      </c>
      <c r="AU26" s="191">
        <f>(Paca!I26/Paca!I22-1)*100</f>
        <v>1.6964529665419725</v>
      </c>
      <c r="AV26" s="184">
        <f>(Paca!J26/Paca!J22-1)*100</f>
        <v>12.799690668944287</v>
      </c>
      <c r="AW26" s="184">
        <f>(Paca!K26/Paca!K22-1)*100</f>
        <v>6.600761397305388</v>
      </c>
      <c r="AX26" s="191">
        <f>(Paca!L26/Paca!L22-1)*100</f>
        <v>0.91571244815569219</v>
      </c>
      <c r="AY26" s="191">
        <f>(Paca!M26/Paca!M22-1)*100</f>
        <v>5.6151340698193941</v>
      </c>
      <c r="AZ26" s="191">
        <f>(Paca!N26/Paca!N22-1)*100</f>
        <v>8.6360968381570036</v>
      </c>
      <c r="BA26" s="191">
        <f>(Paca!O26/Paca!O22-1)*100</f>
        <v>61.377120544798849</v>
      </c>
      <c r="BB26" s="191">
        <f>(Paca!P26/Paca!P22-1)*100</f>
        <v>7.4910710047599416</v>
      </c>
      <c r="BC26" s="191">
        <f>(Paca!Q26/Paca!Q22-1)*100</f>
        <v>4.7221085207322711</v>
      </c>
      <c r="BD26" s="191">
        <f>(Paca!R26/Paca!R22-1)*100</f>
        <v>2.6719860318021871</v>
      </c>
      <c r="BE26" s="191">
        <f>(Paca!S26/Paca!S22-1)*100</f>
        <v>27.29005953532495</v>
      </c>
      <c r="BF26" s="184">
        <f>(Paca!T26/Paca!T22-1)*100</f>
        <v>15.075323768543946</v>
      </c>
      <c r="BG26" s="100">
        <f>Paca!B26-Paca!B22</f>
        <v>2509.7596932009983</v>
      </c>
      <c r="BH26" s="100">
        <f>Paca!C26-Paca!C22</f>
        <v>101.98279300499999</v>
      </c>
      <c r="BI26" s="100">
        <f>Paca!D26-Paca!D22</f>
        <v>283.75572697400094</v>
      </c>
      <c r="BJ26" s="120">
        <f>Paca!E26-Paca!E22</f>
        <v>-139.59595213500006</v>
      </c>
      <c r="BK26" s="120">
        <f>Paca!F26-Paca!F22</f>
        <v>96.310250605999954</v>
      </c>
      <c r="BL26" s="120">
        <f>Paca!G26-Paca!G22</f>
        <v>308.29975270800014</v>
      </c>
      <c r="BM26" s="120">
        <f>Paca!H26-Paca!H22</f>
        <v>-66.746199394999962</v>
      </c>
      <c r="BN26" s="120">
        <f>Paca!I26-Paca!I22</f>
        <v>85.487875190000523</v>
      </c>
      <c r="BO26" s="100">
        <f>Paca!J26-Paca!J22</f>
        <v>1228.8185875729996</v>
      </c>
      <c r="BP26" s="100">
        <f>Paca!K26-Paca!K22</f>
        <v>747.39071890300147</v>
      </c>
      <c r="BQ26" s="120">
        <f>Paca!L26-Paca!L22</f>
        <v>31.4132736319998</v>
      </c>
      <c r="BR26" s="120">
        <f>Paca!M26-Paca!M22</f>
        <v>177.17467643400005</v>
      </c>
      <c r="BS26" s="120">
        <f>Paca!N26-Paca!N22</f>
        <v>46.809907842999905</v>
      </c>
      <c r="BT26" s="120">
        <f>Paca!O26-Paca!O22</f>
        <v>279.21022684099995</v>
      </c>
      <c r="BU26" s="120">
        <f>Paca!P26-Paca!P22</f>
        <v>35.365454037999996</v>
      </c>
      <c r="BV26" s="120">
        <f>Paca!Q26-Paca!Q22</f>
        <v>12.36357799000001</v>
      </c>
      <c r="BW26" s="120">
        <f>Paca!R26-Paca!R22</f>
        <v>71.127716620000228</v>
      </c>
      <c r="BX26" s="120">
        <f>Paca!S26-Paca!S22</f>
        <v>93.925885504999997</v>
      </c>
      <c r="BY26" s="100">
        <f>Paca!T26-Paca!T22</f>
        <v>147.81186674600008</v>
      </c>
    </row>
    <row r="27" spans="1:77" s="29" customFormat="1" x14ac:dyDescent="0.25">
      <c r="A27" s="37" t="str">
        <f>Paca!A27</f>
        <v>T1 2004</v>
      </c>
      <c r="B27" s="144">
        <f>('dep04'!B27/'dep04'!B26-1)*100</f>
        <v>-5.4891908555280704</v>
      </c>
      <c r="C27" s="179">
        <f>('dep04'!C27/'dep04'!C26-1)*100</f>
        <v>-100</v>
      </c>
      <c r="D27" s="179">
        <f>('dep04'!D27/'dep04'!D26-1)*100</f>
        <v>-3.6925683058858461</v>
      </c>
      <c r="E27" s="180">
        <f>('dep04'!E27/'dep04'!E26-1)*100</f>
        <v>-8.3085674468630799</v>
      </c>
      <c r="F27" s="181">
        <f>('dep04'!F27/'dep04'!F26-1)*100</f>
        <v>-15.039860490113321</v>
      </c>
      <c r="G27" s="181">
        <f>('dep04'!G27/'dep04'!G26-1)*100</f>
        <v>131.29693376737887</v>
      </c>
      <c r="H27" s="181">
        <f>('dep04'!H27/'dep04'!H26-1)*100</f>
        <v>-64.955010029464816</v>
      </c>
      <c r="I27" s="182">
        <f>('dep04'!I27/'dep04'!I26-1)*100</f>
        <v>-2.4102276178518678</v>
      </c>
      <c r="J27" s="179">
        <f>('dep04'!J27/'dep04'!J26-1)*100</f>
        <v>4.0952588149127056</v>
      </c>
      <c r="K27" s="179">
        <f>('dep04'!K27/'dep04'!K26-1)*100</f>
        <v>-14.821337476980979</v>
      </c>
      <c r="L27" s="180">
        <f>('dep04'!L27/'dep04'!L26-1)*100</f>
        <v>19.175736636972985</v>
      </c>
      <c r="M27" s="181">
        <f>('dep04'!M27/'dep04'!M26-1)*100</f>
        <v>-13.297942309906707</v>
      </c>
      <c r="N27" s="181">
        <f>('dep04'!N27/'dep04'!N26-1)*100</f>
        <v>-29.431303602353832</v>
      </c>
      <c r="O27" s="181">
        <f>('dep04'!O27/'dep04'!O26-1)*100</f>
        <v>-84.229754510436067</v>
      </c>
      <c r="P27" s="181">
        <f>('dep04'!P27/'dep04'!P26-1)*100</f>
        <v>-23.538203712228722</v>
      </c>
      <c r="Q27" s="181">
        <f>('dep04'!Q27/'dep04'!Q26-1)*100</f>
        <v>110.2699397468279</v>
      </c>
      <c r="R27" s="181">
        <f>('dep04'!R27/'dep04'!R26-1)*100</f>
        <v>-35.179943372412978</v>
      </c>
      <c r="S27" s="152">
        <f>('dep04'!S27/'dep04'!S26-1)*100</f>
        <v>5.1349698978089942</v>
      </c>
      <c r="T27" s="183">
        <f>('dep04'!T27/'dep04'!T26-1)*100</f>
        <v>-36.919018067484679</v>
      </c>
      <c r="U27" s="52">
        <f>'dep04'!B27-'dep04'!B26</f>
        <v>-64.764129283000102</v>
      </c>
      <c r="V27" s="52">
        <f>'dep04'!C27-'dep04'!C26</f>
        <v>-32.382747856000002</v>
      </c>
      <c r="W27" s="52">
        <f>'dep04'!D27-'dep04'!D26</f>
        <v>-16.594750884999996</v>
      </c>
      <c r="X27" s="121">
        <f>'dep04'!E27-'dep04'!E26</f>
        <v>-7.2450818559999988</v>
      </c>
      <c r="Y27" s="121">
        <f>'dep04'!F27-'dep04'!F26</f>
        <v>-10.989643934999997</v>
      </c>
      <c r="Z27" s="121">
        <f>'dep04'!G27-'dep04'!G26</f>
        <v>11.810431946</v>
      </c>
      <c r="AA27" s="121">
        <f>'dep04'!H27-'dep04'!H26</f>
        <v>-3.5500788390000002</v>
      </c>
      <c r="AB27" s="121">
        <f>'dep04'!I27-'dep04'!I26</f>
        <v>-6.6203782009999941</v>
      </c>
      <c r="AC27" s="52">
        <f>'dep04'!J27-'dep04'!J26</f>
        <v>19.195866018000004</v>
      </c>
      <c r="AD27" s="52">
        <f>'dep04'!K27-'dep04'!K26</f>
        <v>-33.32202537500001</v>
      </c>
      <c r="AE27" s="121">
        <f>'dep04'!L27-'dep04'!L26</f>
        <v>12.429490103999996</v>
      </c>
      <c r="AF27" s="121">
        <f>'dep04'!M27-'dep04'!M26</f>
        <v>-3.5937886930000005</v>
      </c>
      <c r="AG27" s="121">
        <f>'dep04'!N27-'dep04'!N26</f>
        <v>-4.9440312779999989</v>
      </c>
      <c r="AH27" s="121">
        <f>'dep04'!O27-'dep04'!O26</f>
        <v>-3.0306565579999996</v>
      </c>
      <c r="AI27" s="121">
        <f>'dep04'!P27-'dep04'!P26</f>
        <v>-1.8632330830000008</v>
      </c>
      <c r="AJ27" s="121">
        <f>'dep04'!Q27-'dep04'!Q26</f>
        <v>1.9838020310000002</v>
      </c>
      <c r="AK27" s="121">
        <f>'dep04'!R27-'dep04'!R26</f>
        <v>-34.543796527000005</v>
      </c>
      <c r="AL27" s="121">
        <f>'dep04'!S27-'dep04'!S26</f>
        <v>0.24018862900000038</v>
      </c>
      <c r="AM27" s="52">
        <f>'dep04'!T27-'dep04'!T26</f>
        <v>-1.6604711849999996</v>
      </c>
      <c r="AN27" s="189">
        <f>(Paca!B27/Paca!B23-1)*100</f>
        <v>7.8191650592948081</v>
      </c>
      <c r="AO27" s="189">
        <f>(Paca!C27/Paca!C23-1)*100</f>
        <v>-43.112454742761983</v>
      </c>
      <c r="AP27" s="189">
        <f>(Paca!D27/Paca!D23-1)*100</f>
        <v>2.2777101782420983</v>
      </c>
      <c r="AQ27" s="190">
        <f>(Paca!E27/Paca!E23-1)*100</f>
        <v>-9.02546193917998</v>
      </c>
      <c r="AR27" s="190">
        <f>(Paca!F27/Paca!F23-1)*100</f>
        <v>-5.412898486707185</v>
      </c>
      <c r="AS27" s="190">
        <f>(Paca!G27/Paca!G23-1)*100</f>
        <v>32.004711257458055</v>
      </c>
      <c r="AT27" s="190">
        <f>(Paca!H27/Paca!H23-1)*100</f>
        <v>9.9636466414611427</v>
      </c>
      <c r="AU27" s="190">
        <f>(Paca!I27/Paca!I23-1)*100</f>
        <v>1.993157195403672</v>
      </c>
      <c r="AV27" s="189">
        <f>(Paca!J27/Paca!J23-1)*100</f>
        <v>20.136229657863367</v>
      </c>
      <c r="AW27" s="189">
        <f>(Paca!K27/Paca!K23-1)*100</f>
        <v>4.0894025757124863</v>
      </c>
      <c r="AX27" s="190">
        <f>(Paca!L27/Paca!L23-1)*100</f>
        <v>-8.8455823505984021E-2</v>
      </c>
      <c r="AY27" s="190">
        <f>(Paca!M27/Paca!M23-1)*100</f>
        <v>5.6635937848319218</v>
      </c>
      <c r="AZ27" s="190">
        <f>(Paca!N27/Paca!N23-1)*100</f>
        <v>-7.5723372246792593</v>
      </c>
      <c r="BA27" s="190">
        <f>(Paca!O27/Paca!O23-1)*100</f>
        <v>118.70540168417247</v>
      </c>
      <c r="BB27" s="190">
        <f>(Paca!P27/Paca!P23-1)*100</f>
        <v>-4.1631183656508641</v>
      </c>
      <c r="BC27" s="190">
        <f>(Paca!Q27/Paca!Q23-1)*100</f>
        <v>-17.141348549221867</v>
      </c>
      <c r="BD27" s="190">
        <f>(Paca!R27/Paca!R23-1)*100</f>
        <v>8.7967086094815627</v>
      </c>
      <c r="BE27" s="190">
        <f>(Paca!S27/Paca!S23-1)*100</f>
        <v>-25.945394010226931</v>
      </c>
      <c r="BF27" s="189">
        <f>(Paca!T27/Paca!T23-1)*100</f>
        <v>3.1942359871363291</v>
      </c>
      <c r="BG27" s="53">
        <f>Paca!B27-Paca!B23</f>
        <v>2478.7157722849952</v>
      </c>
      <c r="BH27" s="53">
        <f>Paca!C27-Paca!C23</f>
        <v>-104.12134393599999</v>
      </c>
      <c r="BI27" s="53">
        <f>Paca!D27-Paca!D23</f>
        <v>228.86135882299823</v>
      </c>
      <c r="BJ27" s="122">
        <f>Paca!E27-Paca!E23</f>
        <v>-176.48042867499998</v>
      </c>
      <c r="BK27" s="122">
        <f>Paca!F27-Paca!F23</f>
        <v>-78.886323270000275</v>
      </c>
      <c r="BL27" s="122">
        <f>Paca!G27-Paca!G23</f>
        <v>328.63196610099999</v>
      </c>
      <c r="BM27" s="122">
        <f>Paca!H27-Paca!H23</f>
        <v>54.770131085000003</v>
      </c>
      <c r="BN27" s="122">
        <f>Paca!I27-Paca!I23</f>
        <v>100.82601358200009</v>
      </c>
      <c r="BO27" s="53">
        <f>Paca!J27-Paca!J23</f>
        <v>1866.4971096949994</v>
      </c>
      <c r="BP27" s="53">
        <f>Paca!K27-Paca!K23</f>
        <v>455.19264428799943</v>
      </c>
      <c r="BQ27" s="122">
        <f>Paca!L27-Paca!L23</f>
        <v>-2.9823714590002055</v>
      </c>
      <c r="BR27" s="122">
        <f>Paca!M27-Paca!M23</f>
        <v>176.00564687799988</v>
      </c>
      <c r="BS27" s="122">
        <f>Paca!N27-Paca!N23</f>
        <v>-42.672064790999912</v>
      </c>
      <c r="BT27" s="122">
        <f>Paca!O27-Paca!O23</f>
        <v>291.22015234100002</v>
      </c>
      <c r="BU27" s="122">
        <f>Paca!P27-Paca!P23</f>
        <v>-20.945805741000015</v>
      </c>
      <c r="BV27" s="122">
        <f>Paca!Q27-Paca!Q23</f>
        <v>-45.367129014</v>
      </c>
      <c r="BW27" s="122">
        <f>Paca!R27-Paca!R23</f>
        <v>227.31971129699969</v>
      </c>
      <c r="BX27" s="122">
        <f>Paca!S27-Paca!S23</f>
        <v>-127.38549522299996</v>
      </c>
      <c r="BY27" s="53">
        <f>Paca!T27-Paca!T23</f>
        <v>32.286003414999868</v>
      </c>
    </row>
    <row r="28" spans="1:77" s="29" customFormat="1" x14ac:dyDescent="0.25">
      <c r="A28" s="37" t="str">
        <f>Paca!A28</f>
        <v>T2 2004</v>
      </c>
      <c r="B28" s="144">
        <f>('dep04'!B28/'dep04'!B27-1)*100</f>
        <v>6.9362718581096994</v>
      </c>
      <c r="C28" s="179" t="e">
        <f>('dep04'!C28/'dep04'!C27-1)*100</f>
        <v>#DIV/0!</v>
      </c>
      <c r="D28" s="179">
        <f>('dep04'!D28/'dep04'!D27-1)*100</f>
        <v>0.39994889145842372</v>
      </c>
      <c r="E28" s="180">
        <f>('dep04'!E28/'dep04'!E27-1)*100</f>
        <v>6.2823383441370062</v>
      </c>
      <c r="F28" s="181">
        <f>('dep04'!F28/'dep04'!F27-1)*100</f>
        <v>13.051910078159224</v>
      </c>
      <c r="G28" s="181">
        <f>('dep04'!G28/'dep04'!G27-1)*100</f>
        <v>-64.20952719984632</v>
      </c>
      <c r="H28" s="181">
        <f>('dep04'!H28/'dep04'!H27-1)*100</f>
        <v>-100</v>
      </c>
      <c r="I28" s="182">
        <f>('dep04'!I28/'dep04'!I27-1)*100</f>
        <v>1.4473984220841896</v>
      </c>
      <c r="J28" s="179">
        <f>('dep04'!J28/'dep04'!J27-1)*100</f>
        <v>7.058999554085621</v>
      </c>
      <c r="K28" s="179">
        <f>('dep04'!K28/'dep04'!K27-1)*100</f>
        <v>20.06425549519566</v>
      </c>
      <c r="L28" s="180">
        <f>('dep04'!L28/'dep04'!L27-1)*100</f>
        <v>16.988496274397935</v>
      </c>
      <c r="M28" s="181">
        <f>('dep04'!M28/'dep04'!M27-1)*100</f>
        <v>-28.625165372816042</v>
      </c>
      <c r="N28" s="181">
        <f>('dep04'!N28/'dep04'!N27-1)*100</f>
        <v>45.627917182981712</v>
      </c>
      <c r="O28" s="181">
        <f>('dep04'!O28/'dep04'!O27-1)*100</f>
        <v>-100</v>
      </c>
      <c r="P28" s="181">
        <f>('dep04'!P28/'dep04'!P27-1)*100</f>
        <v>7.651031482000592</v>
      </c>
      <c r="Q28" s="181">
        <f>('dep04'!Q28/'dep04'!Q27-1)*100</f>
        <v>-50.788099900971353</v>
      </c>
      <c r="R28" s="181">
        <f>('dep04'!R28/'dep04'!R27-1)*100</f>
        <v>51.236571042837234</v>
      </c>
      <c r="S28" s="152">
        <f>('dep04'!S28/'dep04'!S27-1)*100</f>
        <v>-81.072346106745513</v>
      </c>
      <c r="T28" s="183">
        <f>('dep04'!T28/'dep04'!T27-1)*100</f>
        <v>70.601253698714899</v>
      </c>
      <c r="U28" s="52">
        <f>'dep04'!B28-'dep04'!B27</f>
        <v>77.345274948999986</v>
      </c>
      <c r="V28" s="52">
        <f>'dep04'!C28-'dep04'!C27</f>
        <v>0.744643681</v>
      </c>
      <c r="W28" s="52">
        <f>'dep04'!D28-'dep04'!D27</f>
        <v>1.7310375879999924</v>
      </c>
      <c r="X28" s="121">
        <f>'dep04'!E28-'dep04'!E27</f>
        <v>5.0230468299999984</v>
      </c>
      <c r="Y28" s="121">
        <f>'dep04'!F28-'dep04'!F27</f>
        <v>8.1026877619999951</v>
      </c>
      <c r="Z28" s="121">
        <f>'dep04'!G28-'dep04'!G27</f>
        <v>-13.359202871999999</v>
      </c>
      <c r="AA28" s="121">
        <f>'dep04'!H28-'dep04'!H27</f>
        <v>-1.915363838</v>
      </c>
      <c r="AB28" s="121">
        <f>'dep04'!I28-'dep04'!I27</f>
        <v>3.8798697060000222</v>
      </c>
      <c r="AC28" s="52">
        <f>'dep04'!J28-'dep04'!J27</f>
        <v>34.442959420999955</v>
      </c>
      <c r="AD28" s="52">
        <f>'dep04'!K28-'dep04'!K27</f>
        <v>38.423583014999963</v>
      </c>
      <c r="AE28" s="121">
        <f>'dep04'!L28-'dep04'!L27</f>
        <v>13.123329729999995</v>
      </c>
      <c r="AF28" s="121">
        <f>'dep04'!M28-'dep04'!M27</f>
        <v>-6.7072655720000007</v>
      </c>
      <c r="AG28" s="121">
        <f>'dep04'!N28-'dep04'!N27</f>
        <v>5.4089684760000001</v>
      </c>
      <c r="AH28" s="121">
        <f>'dep04'!O28-'dep04'!O27</f>
        <v>-0.56742653700000001</v>
      </c>
      <c r="AI28" s="121">
        <f>'dep04'!P28-'dep04'!P27</f>
        <v>0.46308248500000015</v>
      </c>
      <c r="AJ28" s="121">
        <f>'dep04'!Q28-'dep04'!Q27</f>
        <v>-1.9212343760000001</v>
      </c>
      <c r="AK28" s="121">
        <f>'dep04'!R28-'dep04'!R27</f>
        <v>32.611020860000004</v>
      </c>
      <c r="AL28" s="121">
        <f>'dep04'!S28-'dep04'!S27</f>
        <v>-3.9868920509999999</v>
      </c>
      <c r="AM28" s="52">
        <f>'dep04'!T28-'dep04'!T27</f>
        <v>2.0030512439999999</v>
      </c>
      <c r="AN28" s="189">
        <f>(Paca!B28/Paca!B24-1)*100</f>
        <v>5.3197579423877484</v>
      </c>
      <c r="AO28" s="189">
        <f>(Paca!C28/Paca!C24-1)*100</f>
        <v>-7.846673070454413</v>
      </c>
      <c r="AP28" s="189">
        <f>(Paca!D28/Paca!D24-1)*100</f>
        <v>7.3882842883007172</v>
      </c>
      <c r="AQ28" s="190">
        <f>(Paca!E28/Paca!E24-1)*100</f>
        <v>-9.4179940753707179</v>
      </c>
      <c r="AR28" s="190">
        <f>(Paca!F28/Paca!F24-1)*100</f>
        <v>7.6855658129544757</v>
      </c>
      <c r="AS28" s="190">
        <f>(Paca!G28/Paca!G24-1)*100</f>
        <v>19.108261113430114</v>
      </c>
      <c r="AT28" s="190">
        <f>(Paca!H28/Paca!H24-1)*100</f>
        <v>7.1938827680013473</v>
      </c>
      <c r="AU28" s="190">
        <f>(Paca!I28/Paca!I24-1)*100</f>
        <v>10.705364930565153</v>
      </c>
      <c r="AV28" s="189">
        <f>(Paca!J28/Paca!J24-1)*100</f>
        <v>15.618213148542193</v>
      </c>
      <c r="AW28" s="189">
        <f>(Paca!K28/Paca!K24-1)*100</f>
        <v>-2.9912171874286742</v>
      </c>
      <c r="AX28" s="190">
        <f>(Paca!L28/Paca!L24-1)*100</f>
        <v>-4.9453427023716028</v>
      </c>
      <c r="AY28" s="190">
        <f>(Paca!M28/Paca!M24-1)*100</f>
        <v>-11.237853516996733</v>
      </c>
      <c r="AZ28" s="190">
        <f>(Paca!N28/Paca!N24-1)*100</f>
        <v>15.372929312758178</v>
      </c>
      <c r="BA28" s="190">
        <f>(Paca!O28/Paca!O24-1)*100</f>
        <v>76.675752943892263</v>
      </c>
      <c r="BB28" s="190">
        <f>(Paca!P28/Paca!P24-1)*100</f>
        <v>-0.21098153424251587</v>
      </c>
      <c r="BC28" s="190">
        <f>(Paca!Q28/Paca!Q24-1)*100</f>
        <v>3.6455221090406331</v>
      </c>
      <c r="BD28" s="190">
        <f>(Paca!R28/Paca!R24-1)*100</f>
        <v>1.2376527556166694</v>
      </c>
      <c r="BE28" s="190">
        <f>(Paca!S28/Paca!S24-1)*100</f>
        <v>-30.646372455500536</v>
      </c>
      <c r="BF28" s="189">
        <f>(Paca!T28/Paca!T24-1)*100</f>
        <v>-7.6289925235674794</v>
      </c>
      <c r="BG28" s="53">
        <f>Paca!B28-Paca!B24</f>
        <v>1775.5588543120029</v>
      </c>
      <c r="BH28" s="53">
        <f>Paca!C28-Paca!C24</f>
        <v>-19.030685169999998</v>
      </c>
      <c r="BI28" s="53">
        <f>Paca!D28-Paca!D24</f>
        <v>742.32742650399996</v>
      </c>
      <c r="BJ28" s="122">
        <f>Paca!E28-Paca!E24</f>
        <v>-174.30351064899992</v>
      </c>
      <c r="BK28" s="122">
        <f>Paca!F28-Paca!F24</f>
        <v>109.94507891400008</v>
      </c>
      <c r="BL28" s="122">
        <f>Paca!G28-Paca!G24</f>
        <v>234.21538740200003</v>
      </c>
      <c r="BM28" s="122">
        <f>Paca!H28-Paca!H24</f>
        <v>42.291219534999982</v>
      </c>
      <c r="BN28" s="122">
        <f>Paca!I28-Paca!I24</f>
        <v>530.17925130200001</v>
      </c>
      <c r="BO28" s="53">
        <f>Paca!J28-Paca!J24</f>
        <v>1504.0171112640001</v>
      </c>
      <c r="BP28" s="53">
        <f>Paca!K28-Paca!K24</f>
        <v>-370.77349789099935</v>
      </c>
      <c r="BQ28" s="122">
        <f>Paca!L28-Paca!L24</f>
        <v>-189.06270981700027</v>
      </c>
      <c r="BR28" s="122">
        <f>Paca!M28-Paca!M24</f>
        <v>-401.0073665079999</v>
      </c>
      <c r="BS28" s="122">
        <f>Paca!N28-Paca!N24</f>
        <v>89.979650836000019</v>
      </c>
      <c r="BT28" s="122">
        <f>Paca!O28-Paca!O24</f>
        <v>232.78762568099995</v>
      </c>
      <c r="BU28" s="122">
        <f>Paca!P28-Paca!P24</f>
        <v>-1.0926725580000038</v>
      </c>
      <c r="BV28" s="122">
        <f>Paca!Q28-Paca!Q24</f>
        <v>8.8832532890000095</v>
      </c>
      <c r="BW28" s="122">
        <f>Paca!R28-Paca!R24</f>
        <v>35.574829816999681</v>
      </c>
      <c r="BX28" s="122">
        <f>Paca!S28-Paca!S24</f>
        <v>-146.836108631</v>
      </c>
      <c r="BY28" s="53">
        <f>Paca!T28-Paca!T24</f>
        <v>-80.981500395000012</v>
      </c>
    </row>
    <row r="29" spans="1:77" s="29" customFormat="1" x14ac:dyDescent="0.25">
      <c r="A29" s="37" t="str">
        <f>Paca!A29</f>
        <v>T3 2004</v>
      </c>
      <c r="B29" s="144">
        <f>('dep04'!B29/'dep04'!B28-1)*100</f>
        <v>3.0538537965908441</v>
      </c>
      <c r="C29" s="179">
        <f>('dep04'!C29/'dep04'!C28-1)*100</f>
        <v>-49.539663789881807</v>
      </c>
      <c r="D29" s="179">
        <f>('dep04'!D29/'dep04'!D28-1)*100</f>
        <v>5.7475945770844694</v>
      </c>
      <c r="E29" s="180">
        <f>('dep04'!E29/'dep04'!E28-1)*100</f>
        <v>1.4113184066980589</v>
      </c>
      <c r="F29" s="181">
        <f>('dep04'!F29/'dep04'!F28-1)*100</f>
        <v>-7.3934078062009023</v>
      </c>
      <c r="G29" s="181">
        <f>('dep04'!G29/'dep04'!G28-1)*100</f>
        <v>11.01273963244369</v>
      </c>
      <c r="H29" s="181" t="e">
        <f>('dep04'!H29/'dep04'!H28-1)*100</f>
        <v>#DIV/0!</v>
      </c>
      <c r="I29" s="182">
        <f>('dep04'!I29/'dep04'!I28-1)*100</f>
        <v>7.1317156466893739</v>
      </c>
      <c r="J29" s="179">
        <f>('dep04'!J29/'dep04'!J28-1)*100</f>
        <v>4.6299278095595753</v>
      </c>
      <c r="K29" s="179">
        <f>('dep04'!K29/'dep04'!K28-1)*100</f>
        <v>-3.8501036283123624</v>
      </c>
      <c r="L29" s="180">
        <f>('dep04'!L29/'dep04'!L28-1)*100</f>
        <v>1.516396938166964</v>
      </c>
      <c r="M29" s="181">
        <f>('dep04'!M29/'dep04'!M28-1)*100</f>
        <v>35.81762889545135</v>
      </c>
      <c r="N29" s="181">
        <f>('dep04'!N29/'dep04'!N28-1)*100</f>
        <v>3.0738794171010442</v>
      </c>
      <c r="O29" s="181" t="e">
        <f>('dep04'!O29/'dep04'!O28-1)*100</f>
        <v>#DIV/0!</v>
      </c>
      <c r="P29" s="181">
        <f>('dep04'!P29/'dep04'!P28-1)*100</f>
        <v>-48.097939916087142</v>
      </c>
      <c r="Q29" s="181">
        <f>('dep04'!Q29/'dep04'!Q28-1)*100</f>
        <v>172.48581548831118</v>
      </c>
      <c r="R29" s="181">
        <f>('dep04'!R29/'dep04'!R28-1)*100</f>
        <v>-24.509735130477218</v>
      </c>
      <c r="S29" s="152">
        <f>('dep04'!S29/'dep04'!S28-1)*100</f>
        <v>424.78749616237934</v>
      </c>
      <c r="T29" s="183">
        <f>('dep04'!T29/'dep04'!T28-1)*100</f>
        <v>-72.829049731103524</v>
      </c>
      <c r="U29" s="52">
        <f>'dep04'!B29-'dep04'!B28</f>
        <v>36.415054284999997</v>
      </c>
      <c r="V29" s="52">
        <f>'dep04'!C29-'dep04'!C28</f>
        <v>-0.36889397600000001</v>
      </c>
      <c r="W29" s="52">
        <f>'dep04'!D29-'dep04'!D28</f>
        <v>24.975927152000054</v>
      </c>
      <c r="X29" s="121">
        <f>'dep04'!E29-'dep04'!E28</f>
        <v>1.1993115369999998</v>
      </c>
      <c r="Y29" s="121">
        <f>'dep04'!F29-'dep04'!F28</f>
        <v>-5.1889274279999995</v>
      </c>
      <c r="Z29" s="121">
        <f>'dep04'!G29-'dep04'!G28</f>
        <v>0.82005669800000014</v>
      </c>
      <c r="AA29" s="121">
        <f>'dep04'!H29-'dep04'!H28</f>
        <v>8.7516387009999992</v>
      </c>
      <c r="AB29" s="121">
        <f>'dep04'!I29-'dep04'!I28</f>
        <v>19.393847644000004</v>
      </c>
      <c r="AC29" s="52">
        <f>'dep04'!J29-'dep04'!J28</f>
        <v>24.185479700000087</v>
      </c>
      <c r="AD29" s="52">
        <f>'dep04'!K29-'dep04'!K28</f>
        <v>-8.8523986309999714</v>
      </c>
      <c r="AE29" s="121">
        <f>'dep04'!L29-'dep04'!L28</f>
        <v>1.3703930870000107</v>
      </c>
      <c r="AF29" s="121">
        <f>'dep04'!M29-'dep04'!M28</f>
        <v>5.9901741070000014</v>
      </c>
      <c r="AG29" s="121">
        <f>'dep04'!N29-'dep04'!N28</f>
        <v>0.53065867800000177</v>
      </c>
      <c r="AH29" s="121">
        <f>'dep04'!O29-'dep04'!O28</f>
        <v>2.8181227880000002</v>
      </c>
      <c r="AI29" s="121">
        <f>'dep04'!P29-'dep04'!P28</f>
        <v>-3.1338848659999998</v>
      </c>
      <c r="AJ29" s="121">
        <f>'dep04'!Q29-'dep04'!Q28</f>
        <v>3.2110118150000004</v>
      </c>
      <c r="AK29" s="121">
        <f>'dep04'!R29-'dep04'!R28</f>
        <v>-23.592815803000008</v>
      </c>
      <c r="AL29" s="121">
        <f>'dep04'!S29-'dep04'!S28</f>
        <v>3.9539415629999999</v>
      </c>
      <c r="AM29" s="52">
        <f>'dep04'!T29-'dep04'!T28</f>
        <v>-3.5250599600000001</v>
      </c>
      <c r="AN29" s="189">
        <f>(Paca!B29/Paca!B25-1)*100</f>
        <v>3.654506258028456</v>
      </c>
      <c r="AO29" s="189">
        <f>(Paca!C29/Paca!C25-1)*100</f>
        <v>12.220245872968349</v>
      </c>
      <c r="AP29" s="189">
        <f>(Paca!D29/Paca!D25-1)*100</f>
        <v>-1.4700817312662151</v>
      </c>
      <c r="AQ29" s="190">
        <f>(Paca!E29/Paca!E25-1)*100</f>
        <v>-19.047367156716877</v>
      </c>
      <c r="AR29" s="190">
        <f>(Paca!F29/Paca!F25-1)*100</f>
        <v>-3.9094561582886045</v>
      </c>
      <c r="AS29" s="190">
        <f>(Paca!G29/Paca!G25-1)*100</f>
        <v>19.029534381274573</v>
      </c>
      <c r="AT29" s="190">
        <f>(Paca!H29/Paca!H25-1)*100</f>
        <v>20.946625366235573</v>
      </c>
      <c r="AU29" s="190">
        <f>(Paca!I29/Paca!I25-1)*100</f>
        <v>-1.2679270255402941</v>
      </c>
      <c r="AV29" s="189">
        <f>(Paca!J29/Paca!J25-1)*100</f>
        <v>14.388828074424943</v>
      </c>
      <c r="AW29" s="189">
        <f>(Paca!K29/Paca!K25-1)*100</f>
        <v>6.0388882503992214E-2</v>
      </c>
      <c r="AX29" s="190">
        <f>(Paca!L29/Paca!L25-1)*100</f>
        <v>-2.0344113221670734</v>
      </c>
      <c r="AY29" s="190">
        <f>(Paca!M29/Paca!M25-1)*100</f>
        <v>-11.806330924395336</v>
      </c>
      <c r="AZ29" s="190">
        <f>(Paca!N29/Paca!N25-1)*100</f>
        <v>20.63768335340832</v>
      </c>
      <c r="BA29" s="190">
        <f>(Paca!O29/Paca!O25-1)*100</f>
        <v>27.392518165873557</v>
      </c>
      <c r="BB29" s="190">
        <f>(Paca!P29/Paca!P25-1)*100</f>
        <v>-8.3117664134024221</v>
      </c>
      <c r="BC29" s="190">
        <f>(Paca!Q29/Paca!Q25-1)*100</f>
        <v>61.587689986797557</v>
      </c>
      <c r="BD29" s="190">
        <f>(Paca!R29/Paca!R25-1)*100</f>
        <v>12.228958809983137</v>
      </c>
      <c r="BE29" s="190">
        <f>(Paca!S29/Paca!S25-1)*100</f>
        <v>-22.170889751240953</v>
      </c>
      <c r="BF29" s="189">
        <f>(Paca!T29/Paca!T25-1)*100</f>
        <v>-9.1518924690555679</v>
      </c>
      <c r="BG29" s="53">
        <f>Paca!B29-Paca!B25</f>
        <v>1231.9394561969966</v>
      </c>
      <c r="BH29" s="53">
        <f>Paca!C29-Paca!C25</f>
        <v>15.818094723999991</v>
      </c>
      <c r="BI29" s="53">
        <f>Paca!D29-Paca!D25</f>
        <v>-152.90738357300143</v>
      </c>
      <c r="BJ29" s="122">
        <f>Paca!E29-Paca!E25</f>
        <v>-373.22268175500017</v>
      </c>
      <c r="BK29" s="122">
        <f>Paca!F29-Paca!F25</f>
        <v>-59.074783587999946</v>
      </c>
      <c r="BL29" s="122">
        <f>Paca!G29-Paca!G25</f>
        <v>236.52488901300012</v>
      </c>
      <c r="BM29" s="122">
        <f>Paca!H29-Paca!H25</f>
        <v>108.41991932499991</v>
      </c>
      <c r="BN29" s="122">
        <f>Paca!I29-Paca!I25</f>
        <v>-65.55472656800066</v>
      </c>
      <c r="BO29" s="53">
        <f>Paca!J29-Paca!J25</f>
        <v>1463.3250542409987</v>
      </c>
      <c r="BP29" s="53">
        <f>Paca!K29-Paca!K25</f>
        <v>7.1866860919999453</v>
      </c>
      <c r="BQ29" s="122">
        <f>Paca!L29-Paca!L25</f>
        <v>-70.023392177000005</v>
      </c>
      <c r="BR29" s="122">
        <f>Paca!M29-Paca!M25</f>
        <v>-433.85242317999973</v>
      </c>
      <c r="BS29" s="122">
        <f>Paca!N29-Paca!N25</f>
        <v>120.00669037199998</v>
      </c>
      <c r="BT29" s="122">
        <f>Paca!O29-Paca!O25</f>
        <v>105.89094987200002</v>
      </c>
      <c r="BU29" s="122">
        <f>Paca!P29-Paca!P25</f>
        <v>-46.748129546999962</v>
      </c>
      <c r="BV29" s="122">
        <f>Paca!Q29-Paca!Q25</f>
        <v>118.35503155400002</v>
      </c>
      <c r="BW29" s="122">
        <f>Paca!R29-Paca!R25</f>
        <v>317.20036067799992</v>
      </c>
      <c r="BX29" s="122">
        <f>Paca!S29-Paca!S25</f>
        <v>-103.64240147999999</v>
      </c>
      <c r="BY29" s="53">
        <f>Paca!T29-Paca!T25</f>
        <v>-101.48299528700011</v>
      </c>
    </row>
    <row r="30" spans="1:77" s="105" customFormat="1" x14ac:dyDescent="0.25">
      <c r="A30" s="98" t="str">
        <f>Paca!A30</f>
        <v>T4 2004</v>
      </c>
      <c r="B30" s="143">
        <f>('dep04'!B30/'dep04'!B29-1)*100</f>
        <v>1.8853359129136438</v>
      </c>
      <c r="C30" s="184">
        <f>('dep04'!C30/'dep04'!C29-1)*100</f>
        <v>141.51821596240509</v>
      </c>
      <c r="D30" s="184">
        <f>('dep04'!D30/'dep04'!D29-1)*100</f>
        <v>-11.575379688912468</v>
      </c>
      <c r="E30" s="185">
        <f>('dep04'!E30/'dep04'!E29-1)*100</f>
        <v>-20.280227142869723</v>
      </c>
      <c r="F30" s="186">
        <f>('dep04'!F30/'dep04'!F29-1)*100</f>
        <v>7.6732273206903123</v>
      </c>
      <c r="G30" s="186">
        <f>('dep04'!G30/'dep04'!G29-1)*100</f>
        <v>-58.283217269470768</v>
      </c>
      <c r="H30" s="186">
        <f>('dep04'!H30/'dep04'!H29-1)*100</f>
        <v>-100</v>
      </c>
      <c r="I30" s="187">
        <f>('dep04'!I30/'dep04'!I29-1)*100</f>
        <v>-9.3130695627589795</v>
      </c>
      <c r="J30" s="184">
        <f>('dep04'!J30/'dep04'!J29-1)*100</f>
        <v>6.2943416720246281</v>
      </c>
      <c r="K30" s="184">
        <f>('dep04'!K30/'dep04'!K29-1)*100</f>
        <v>18.922568991781219</v>
      </c>
      <c r="L30" s="185">
        <f>('dep04'!L30/'dep04'!L29-1)*100</f>
        <v>-3.5394584746693103</v>
      </c>
      <c r="M30" s="186">
        <f>('dep04'!M30/'dep04'!M29-1)*100</f>
        <v>-7.4735016996275832</v>
      </c>
      <c r="N30" s="186">
        <f>('dep04'!N30/'dep04'!N29-1)*100</f>
        <v>57.66173681712057</v>
      </c>
      <c r="O30" s="186">
        <f>('dep04'!O30/'dep04'!O29-1)*100</f>
        <v>-74.238056975677807</v>
      </c>
      <c r="P30" s="186">
        <f>('dep04'!P30/'dep04'!P29-1)*100</f>
        <v>103.94871560104674</v>
      </c>
      <c r="Q30" s="186">
        <f>('dep04'!Q30/'dep04'!Q29-1)*100</f>
        <v>-21.28295187377628</v>
      </c>
      <c r="R30" s="186">
        <f>('dep04'!R30/'dep04'!R29-1)*100</f>
        <v>44.014044875042217</v>
      </c>
      <c r="S30" s="151">
        <f>('dep04'!S30/'dep04'!S29-1)*100</f>
        <v>85.783242945644432</v>
      </c>
      <c r="T30" s="188">
        <f>('dep04'!T30/'dep04'!T29-1)*100</f>
        <v>-30.994795465548087</v>
      </c>
      <c r="U30" s="100">
        <f>'dep04'!B30-'dep04'!B29</f>
        <v>23.167848145000107</v>
      </c>
      <c r="V30" s="100">
        <f>'dep04'!C30-'dep04'!C29</f>
        <v>0.53175427900000005</v>
      </c>
      <c r="W30" s="100">
        <f>'dep04'!D30-'dep04'!D29</f>
        <v>-53.191377252000052</v>
      </c>
      <c r="X30" s="120">
        <f>'dep04'!E30-'dep04'!E29</f>
        <v>-17.476974374999998</v>
      </c>
      <c r="Y30" s="120">
        <f>'dep04'!F30-'dep04'!F29</f>
        <v>4.9871554160000073</v>
      </c>
      <c r="Z30" s="120">
        <f>'dep04'!G30-'dep04'!G29</f>
        <v>-4.8179783730000008</v>
      </c>
      <c r="AA30" s="120">
        <f>'dep04'!H30-'dep04'!H29</f>
        <v>-8.7516387009999992</v>
      </c>
      <c r="AB30" s="120">
        <f>'dep04'!I30-'dep04'!I29</f>
        <v>-27.131941218999998</v>
      </c>
      <c r="AC30" s="100">
        <f>'dep04'!J30-'dep04'!J29</f>
        <v>34.402240344999996</v>
      </c>
      <c r="AD30" s="100">
        <f>'dep04'!K30-'dep04'!K29</f>
        <v>41.832850756999989</v>
      </c>
      <c r="AE30" s="120">
        <f>'dep04'!L30-'dep04'!L29</f>
        <v>-3.2471718769999995</v>
      </c>
      <c r="AF30" s="120">
        <f>'dep04'!M30-'dep04'!M29</f>
        <v>-1.6975512510000001</v>
      </c>
      <c r="AG30" s="120">
        <f>'dep04'!N30-'dep04'!N29</f>
        <v>10.260411656999999</v>
      </c>
      <c r="AH30" s="120">
        <f>'dep04'!O30-'dep04'!O29</f>
        <v>-2.0921196010000003</v>
      </c>
      <c r="AI30" s="120">
        <f>'dep04'!P30-'dep04'!P29</f>
        <v>3.5152829299999997</v>
      </c>
      <c r="AJ30" s="120">
        <f>'dep04'!Q30-'dep04'!Q29</f>
        <v>-1.0796034900000002</v>
      </c>
      <c r="AK30" s="120">
        <f>'dep04'!R30-'dep04'!R29</f>
        <v>31.983308719000007</v>
      </c>
      <c r="AL30" s="120">
        <f>'dep04'!S30-'dep04'!S29</f>
        <v>4.19029367</v>
      </c>
      <c r="AM30" s="100">
        <f>'dep04'!T30-'dep04'!T29</f>
        <v>-0.40761998399999999</v>
      </c>
      <c r="AN30" s="184">
        <f>(Paca!B30/Paca!B26-1)*100</f>
        <v>2.5457452765273114</v>
      </c>
      <c r="AO30" s="184">
        <f>(Paca!C30/Paca!C26-1)*100</f>
        <v>-13.149876428374451</v>
      </c>
      <c r="AP30" s="184">
        <f>(Paca!D30/Paca!D26-1)*100</f>
        <v>1.072509102116137</v>
      </c>
      <c r="AQ30" s="191">
        <f>(Paca!E30/Paca!E26-1)*100</f>
        <v>-9.1660121109295787</v>
      </c>
      <c r="AR30" s="191">
        <f>(Paca!F30/Paca!F26-1)*100</f>
        <v>-0.67209029635114659</v>
      </c>
      <c r="AS30" s="191">
        <f>(Paca!G30/Paca!G26-1)*100</f>
        <v>13.659353266568131</v>
      </c>
      <c r="AT30" s="191">
        <f>(Paca!H30/Paca!H26-1)*100</f>
        <v>35.676236850995416</v>
      </c>
      <c r="AU30" s="191">
        <f>(Paca!I30/Paca!I26-1)*100</f>
        <v>-1.3097065643661421</v>
      </c>
      <c r="AV30" s="184">
        <f>(Paca!J30/Paca!J26-1)*100</f>
        <v>11.804342353233089</v>
      </c>
      <c r="AW30" s="184">
        <f>(Paca!K30/Paca!K26-1)*100</f>
        <v>-2.4764184837507308</v>
      </c>
      <c r="AX30" s="191">
        <f>(Paca!L30/Paca!L26-1)*100</f>
        <v>-6.3816539302371522</v>
      </c>
      <c r="AY30" s="191">
        <f>(Paca!M30/Paca!M26-1)*100</f>
        <v>-6.7297053565592684</v>
      </c>
      <c r="AZ30" s="191">
        <f>(Paca!N30/Paca!N26-1)*100</f>
        <v>-2.1319549265233939</v>
      </c>
      <c r="BA30" s="191">
        <f>(Paca!O30/Paca!O26-1)*100</f>
        <v>-16.18139239789236</v>
      </c>
      <c r="BB30" s="191">
        <f>(Paca!P30/Paca!P26-1)*100</f>
        <v>11.532416978280891</v>
      </c>
      <c r="BC30" s="191">
        <f>(Paca!Q30/Paca!Q26-1)*100</f>
        <v>-2.808199475485329</v>
      </c>
      <c r="BD30" s="191">
        <f>(Paca!R30/Paca!R26-1)*100</f>
        <v>8.2091378259851133</v>
      </c>
      <c r="BE30" s="191">
        <f>(Paca!S30/Paca!S26-1)*100</f>
        <v>0.55693217292105412</v>
      </c>
      <c r="BF30" s="184">
        <f>(Paca!T30/Paca!T26-1)*100</f>
        <v>-15.550943995243893</v>
      </c>
      <c r="BG30" s="100">
        <f>Paca!B30-Paca!B26</f>
        <v>880.12164658700931</v>
      </c>
      <c r="BH30" s="100">
        <f>Paca!C30-Paca!C26</f>
        <v>-34.131708453999977</v>
      </c>
      <c r="BI30" s="100">
        <f>Paca!D30-Paca!D26</f>
        <v>110.30774228799964</v>
      </c>
      <c r="BJ30" s="120">
        <f>Paca!E30-Paca!E26</f>
        <v>-170.41634798700011</v>
      </c>
      <c r="BK30" s="120">
        <f>Paca!F30-Paca!F26</f>
        <v>-9.8797812080001677</v>
      </c>
      <c r="BL30" s="120">
        <f>Paca!G30-Paca!G26</f>
        <v>183.35461765399987</v>
      </c>
      <c r="BM30" s="120">
        <f>Paca!H30-Paca!H26</f>
        <v>174.36779509500002</v>
      </c>
      <c r="BN30" s="120">
        <f>Paca!I30-Paca!I26</f>
        <v>-67.118541266000648</v>
      </c>
      <c r="BO30" s="100">
        <f>Paca!J30-Paca!J26</f>
        <v>1278.3153475609997</v>
      </c>
      <c r="BP30" s="100">
        <f>Paca!K30-Paca!K26</f>
        <v>-298.90832421499908</v>
      </c>
      <c r="BQ30" s="120">
        <f>Paca!L30-Paca!L26</f>
        <v>-220.92563865900001</v>
      </c>
      <c r="BR30" s="120">
        <f>Paca!M30-Paca!M26</f>
        <v>-224.26614763200041</v>
      </c>
      <c r="BS30" s="120">
        <f>Paca!N30-Paca!N26</f>
        <v>-12.553720489999932</v>
      </c>
      <c r="BT30" s="120">
        <f>Paca!O30-Paca!O26</f>
        <v>-118.79076062499996</v>
      </c>
      <c r="BU30" s="120">
        <f>Paca!P30-Paca!P26</f>
        <v>58.523198175000061</v>
      </c>
      <c r="BV30" s="120">
        <f>Paca!Q30-Paca!Q26</f>
        <v>-7.6997130610000113</v>
      </c>
      <c r="BW30" s="120">
        <f>Paca!R30-Paca!R26</f>
        <v>224.36452670199969</v>
      </c>
      <c r="BX30" s="120">
        <f>Paca!S30-Paca!S26</f>
        <v>2.4399313750000147</v>
      </c>
      <c r="BY30" s="100">
        <f>Paca!T30-Paca!T26</f>
        <v>-175.4614105930001</v>
      </c>
    </row>
    <row r="31" spans="1:77" s="29" customFormat="1" x14ac:dyDescent="0.25">
      <c r="A31" s="37" t="str">
        <f>Paca!A31</f>
        <v>T1 2005</v>
      </c>
      <c r="B31" s="144">
        <f>('dep04'!B31/'dep04'!B30-1)*100</f>
        <v>-5.9900149192868675</v>
      </c>
      <c r="C31" s="179">
        <f>('dep04'!C31/'dep04'!C30-1)*100</f>
        <v>380.39369929642095</v>
      </c>
      <c r="D31" s="179">
        <f>('dep04'!D31/'dep04'!D30-1)*100</f>
        <v>-12.077569198272586</v>
      </c>
      <c r="E31" s="180">
        <f>('dep04'!E31/'dep04'!E30-1)*100</f>
        <v>49.605660081561041</v>
      </c>
      <c r="F31" s="181">
        <f>('dep04'!F31/'dep04'!F30-1)*100</f>
        <v>9.1763781027742972</v>
      </c>
      <c r="G31" s="181">
        <f>('dep04'!G31/'dep04'!G30-1)*100</f>
        <v>449.64954193269068</v>
      </c>
      <c r="H31" s="181" t="e">
        <f>('dep04'!H31/'dep04'!H30-1)*100</f>
        <v>#DIV/0!</v>
      </c>
      <c r="I31" s="182">
        <f>('dep04'!I31/'dep04'!I30-1)*100</f>
        <v>-39.773708227352323</v>
      </c>
      <c r="J31" s="179">
        <f>('dep04'!J31/'dep04'!J30-1)*100</f>
        <v>-0.49954196246255744</v>
      </c>
      <c r="K31" s="179">
        <f>('dep04'!K31/'dep04'!K30-1)*100</f>
        <v>-12.607229925734709</v>
      </c>
      <c r="L31" s="180">
        <f>('dep04'!L31/'dep04'!L30-1)*100</f>
        <v>6.9571041868293992</v>
      </c>
      <c r="M31" s="181">
        <f>('dep04'!M31/'dep04'!M30-1)*100</f>
        <v>-10.992546390509672</v>
      </c>
      <c r="N31" s="181">
        <f>('dep04'!N31/'dep04'!N30-1)*100</f>
        <v>-30.632145782005125</v>
      </c>
      <c r="O31" s="181">
        <f>('dep04'!O31/'dep04'!O30-1)*100</f>
        <v>30.541766203018049</v>
      </c>
      <c r="P31" s="181">
        <f>('dep04'!P31/'dep04'!P30-1)*100</f>
        <v>59.398367147228456</v>
      </c>
      <c r="Q31" s="181">
        <f>('dep04'!Q31/'dep04'!Q30-1)*100</f>
        <v>70.891039374370607</v>
      </c>
      <c r="R31" s="181">
        <f>('dep04'!R31/'dep04'!R30-1)*100</f>
        <v>-32.359853530225237</v>
      </c>
      <c r="S31" s="152">
        <f>('dep04'!S31/'dep04'!S30-1)*100</f>
        <v>-18.541937893322757</v>
      </c>
      <c r="T31" s="183">
        <f>('dep04'!T31/'dep04'!T30-1)*100</f>
        <v>735.46730324877569</v>
      </c>
      <c r="U31" s="52">
        <f>'dep04'!B31-'dep04'!B30</f>
        <v>-74.995731124000031</v>
      </c>
      <c r="V31" s="52">
        <f>'dep04'!C31-'dep04'!C30</f>
        <v>3.4520879760000005</v>
      </c>
      <c r="W31" s="52">
        <f>'dep04'!D31-'dep04'!D30</f>
        <v>-49.074821441999973</v>
      </c>
      <c r="X31" s="121">
        <f>'dep04'!E31-'dep04'!E30</f>
        <v>34.079304280000002</v>
      </c>
      <c r="Y31" s="121">
        <f>'dep04'!F31-'dep04'!F30</f>
        <v>6.4217570089999896</v>
      </c>
      <c r="Z31" s="121">
        <f>'dep04'!G31-'dep04'!G30</f>
        <v>15.506232516999999</v>
      </c>
      <c r="AA31" s="121">
        <f>'dep04'!H31-'dep04'!H30</f>
        <v>0</v>
      </c>
      <c r="AB31" s="121">
        <f>'dep04'!I31-'dep04'!I30</f>
        <v>-105.08211524800001</v>
      </c>
      <c r="AC31" s="52">
        <f>'dep04'!J31-'dep04'!J30</f>
        <v>-2.9021411690000605</v>
      </c>
      <c r="AD31" s="52">
        <f>'dep04'!K31-'dep04'!K30</f>
        <v>-33.145251566999974</v>
      </c>
      <c r="AE31" s="121">
        <f>'dep04'!L31-'dep04'!L30</f>
        <v>6.1566810939999925</v>
      </c>
      <c r="AF31" s="121">
        <f>'dep04'!M31-'dep04'!M30</f>
        <v>-2.3102724060000028</v>
      </c>
      <c r="AG31" s="121">
        <f>'dep04'!N31-'dep04'!N30</f>
        <v>-8.5937119489999994</v>
      </c>
      <c r="AH31" s="121">
        <f>'dep04'!O31-'dep04'!O30</f>
        <v>0.22173419599999999</v>
      </c>
      <c r="AI31" s="121">
        <f>'dep04'!P31-'dep04'!P30</f>
        <v>4.0967233649999999</v>
      </c>
      <c r="AJ31" s="121">
        <f>'dep04'!Q31-'dep04'!Q30</f>
        <v>2.8306916279999994</v>
      </c>
      <c r="AK31" s="121">
        <f>'dep04'!R31-'dep04'!R30</f>
        <v>-33.864409245000004</v>
      </c>
      <c r="AL31" s="121">
        <f>'dep04'!S31-'dep04'!S30</f>
        <v>-1.68268825</v>
      </c>
      <c r="AM31" s="52">
        <f>'dep04'!T31-'dep04'!T30</f>
        <v>6.6743950779999999</v>
      </c>
      <c r="AN31" s="189">
        <f>(Paca!B31/Paca!B27-1)*100</f>
        <v>4.7322418016342294</v>
      </c>
      <c r="AO31" s="189">
        <f>(Paca!C31/Paca!C27-1)*100</f>
        <v>18.539499006945313</v>
      </c>
      <c r="AP31" s="189">
        <f>(Paca!D31/Paca!D27-1)*100</f>
        <v>-1.2970234815704473</v>
      </c>
      <c r="AQ31" s="190">
        <f>(Paca!E31/Paca!E27-1)*100</f>
        <v>0.46012499051590883</v>
      </c>
      <c r="AR31" s="190">
        <f>(Paca!F31/Paca!F27-1)*100</f>
        <v>1.9618141113634247</v>
      </c>
      <c r="AS31" s="190">
        <f>(Paca!G31/Paca!G27-1)*100</f>
        <v>11.224297523801541</v>
      </c>
      <c r="AT31" s="190">
        <f>(Paca!H31/Paca!H27-1)*100</f>
        <v>5.6662785875419397</v>
      </c>
      <c r="AU31" s="190">
        <f>(Paca!I31/Paca!I27-1)*100</f>
        <v>-6.8788828690312993</v>
      </c>
      <c r="AV31" s="189">
        <f>(Paca!J31/Paca!J27-1)*100</f>
        <v>7.8102411481109302</v>
      </c>
      <c r="AW31" s="189">
        <f>(Paca!K31/Paca!K27-1)*100</f>
        <v>7.4128447690081867</v>
      </c>
      <c r="AX31" s="190">
        <f>(Paca!L31/Paca!L27-1)*100</f>
        <v>3.9579692002395639</v>
      </c>
      <c r="AY31" s="190">
        <f>(Paca!M31/Paca!M27-1)*100</f>
        <v>15.628040808271004</v>
      </c>
      <c r="AZ31" s="190">
        <f>(Paca!N31/Paca!N27-1)*100</f>
        <v>25.389692245500981</v>
      </c>
      <c r="BA31" s="190">
        <f>(Paca!O31/Paca!O27-1)*100</f>
        <v>9.8544111280213684</v>
      </c>
      <c r="BB31" s="190">
        <f>(Paca!P31/Paca!P27-1)*100</f>
        <v>4.0367539126520136</v>
      </c>
      <c r="BC31" s="190">
        <f>(Paca!Q31/Paca!Q27-1)*100</f>
        <v>39.848516239859343</v>
      </c>
      <c r="BD31" s="190">
        <f>(Paca!R31/Paca!R27-1)*100</f>
        <v>-1.5048502460628166</v>
      </c>
      <c r="BE31" s="190">
        <f>(Paca!S31/Paca!S27-1)*100</f>
        <v>-10.257076740140281</v>
      </c>
      <c r="BF31" s="189">
        <f>(Paca!T31/Paca!T27-1)*100</f>
        <v>-0.32029712057780602</v>
      </c>
      <c r="BG31" s="53">
        <f>Paca!B31-Paca!B27</f>
        <v>1617.4439548930022</v>
      </c>
      <c r="BH31" s="53">
        <f>Paca!C31-Paca!C27</f>
        <v>25.471363967999991</v>
      </c>
      <c r="BI31" s="53">
        <f>Paca!D31-Paca!D27</f>
        <v>-133.29161950899834</v>
      </c>
      <c r="BJ31" s="122">
        <f>Paca!E31-Paca!E27</f>
        <v>8.1850774170000022</v>
      </c>
      <c r="BK31" s="122">
        <f>Paca!F31-Paca!F27</f>
        <v>27.043419434000043</v>
      </c>
      <c r="BL31" s="122">
        <f>Paca!G31-Paca!G27</f>
        <v>152.14037879800003</v>
      </c>
      <c r="BM31" s="122">
        <f>Paca!H31-Paca!H27</f>
        <v>34.250941983999951</v>
      </c>
      <c r="BN31" s="122">
        <f>Paca!I31-Paca!I27</f>
        <v>-354.91143714200007</v>
      </c>
      <c r="BO31" s="53">
        <f>Paca!J31-Paca!J27</f>
        <v>869.73632150699996</v>
      </c>
      <c r="BP31" s="53">
        <f>Paca!K31-Paca!K27</f>
        <v>858.8687296019998</v>
      </c>
      <c r="BQ31" s="122">
        <f>Paca!L31-Paca!L27</f>
        <v>133.32862062300001</v>
      </c>
      <c r="BR31" s="122">
        <f>Paca!M31-Paca!M27</f>
        <v>513.17373386000008</v>
      </c>
      <c r="BS31" s="122">
        <f>Paca!N31-Paca!N27</f>
        <v>132.24312979599995</v>
      </c>
      <c r="BT31" s="122">
        <f>Paca!O31-Paca!O27</f>
        <v>52.873873725000067</v>
      </c>
      <c r="BU31" s="122">
        <f>Paca!P31-Paca!P27</f>
        <v>19.46450041899999</v>
      </c>
      <c r="BV31" s="122">
        <f>Paca!Q31-Paca!Q27</f>
        <v>87.386898626999994</v>
      </c>
      <c r="BW31" s="122">
        <f>Paca!R31-Paca!R27</f>
        <v>-42.308334584000022</v>
      </c>
      <c r="BX31" s="122">
        <f>Paca!S31-Paca!S27</f>
        <v>-37.293692864000036</v>
      </c>
      <c r="BY31" s="53">
        <f>Paca!T31-Paca!T27</f>
        <v>-3.3408406749999813</v>
      </c>
    </row>
    <row r="32" spans="1:77" s="29" customFormat="1" x14ac:dyDescent="0.25">
      <c r="A32" s="37" t="str">
        <f>Paca!A32</f>
        <v>T2 2005</v>
      </c>
      <c r="B32" s="144">
        <f>('dep04'!B32/'dep04'!B31-1)*100</f>
        <v>-1.5579466464542335</v>
      </c>
      <c r="C32" s="179">
        <f>('dep04'!C32/'dep04'!C31-1)*100</f>
        <v>-53.060344069448192</v>
      </c>
      <c r="D32" s="179">
        <f>('dep04'!D32/'dep04'!D31-1)*100</f>
        <v>-2.0682495608885021</v>
      </c>
      <c r="E32" s="180">
        <f>('dep04'!E32/'dep04'!E31-1)*100</f>
        <v>-20.638521412438227</v>
      </c>
      <c r="F32" s="181">
        <f>('dep04'!F32/'dep04'!F31-1)*100</f>
        <v>-12.13387889142532</v>
      </c>
      <c r="G32" s="181">
        <f>('dep04'!G32/'dep04'!G31-1)*100</f>
        <v>-37.186205887117417</v>
      </c>
      <c r="H32" s="181" t="e">
        <f>('dep04'!H32/'dep04'!H31-1)*100</f>
        <v>#DIV/0!</v>
      </c>
      <c r="I32" s="182">
        <f>('dep04'!I32/'dep04'!I31-1)*100</f>
        <v>18.943509274373117</v>
      </c>
      <c r="J32" s="179">
        <f>('dep04'!J32/'dep04'!J31-1)*100</f>
        <v>3.0026023400916424</v>
      </c>
      <c r="K32" s="179">
        <f>('dep04'!K32/'dep04'!K31-1)*100</f>
        <v>-12.951750589708444</v>
      </c>
      <c r="L32" s="180">
        <f>('dep04'!L32/'dep04'!L31-1)*100</f>
        <v>2.996444910602758</v>
      </c>
      <c r="M32" s="181">
        <f>('dep04'!M32/'dep04'!M31-1)*100</f>
        <v>32.215382492667423</v>
      </c>
      <c r="N32" s="181">
        <f>('dep04'!N32/'dep04'!N31-1)*100</f>
        <v>-13.580057981988869</v>
      </c>
      <c r="O32" s="181">
        <f>('dep04'!O32/'dep04'!O31-1)*100</f>
        <v>57.034485258876821</v>
      </c>
      <c r="P32" s="181">
        <f>('dep04'!P32/'dep04'!P31-1)*100</f>
        <v>-69.540724836544541</v>
      </c>
      <c r="Q32" s="181">
        <f>('dep04'!Q32/'dep04'!Q31-1)*100</f>
        <v>-18.211205586148516</v>
      </c>
      <c r="R32" s="181">
        <f>('dep04'!R32/'dep04'!R31-1)*100</f>
        <v>-40.680654601936851</v>
      </c>
      <c r="S32" s="152">
        <f>('dep04'!S32/'dep04'!S31-1)*100</f>
        <v>15.762601326543901</v>
      </c>
      <c r="T32" s="183">
        <f>('dep04'!T32/'dep04'!T31-1)*100</f>
        <v>49.673493767226852</v>
      </c>
      <c r="U32" s="52">
        <f>'dep04'!B32-'dep04'!B31</f>
        <v>-18.337292129999923</v>
      </c>
      <c r="V32" s="52">
        <f>'dep04'!C32-'dep04'!C31</f>
        <v>-2.3132144940000003</v>
      </c>
      <c r="W32" s="52">
        <f>'dep04'!D32-'dep04'!D31</f>
        <v>-7.3889345729999718</v>
      </c>
      <c r="X32" s="121">
        <f>'dep04'!E32-'dep04'!E31</f>
        <v>-21.212218507000003</v>
      </c>
      <c r="Y32" s="121">
        <f>'dep04'!F32-'dep04'!F31</f>
        <v>-9.2706654079999993</v>
      </c>
      <c r="Z32" s="121">
        <f>'dep04'!G32-'dep04'!G31</f>
        <v>-7.0485514879999975</v>
      </c>
      <c r="AA32" s="121">
        <f>'dep04'!H32-'dep04'!H31</f>
        <v>0</v>
      </c>
      <c r="AB32" s="121">
        <f>'dep04'!I32-'dep04'!I31</f>
        <v>30.142500829999989</v>
      </c>
      <c r="AC32" s="52">
        <f>'dep04'!J32-'dep04'!J31</f>
        <v>17.35679192300006</v>
      </c>
      <c r="AD32" s="52">
        <f>'dep04'!K32-'dep04'!K31</f>
        <v>-29.758129144000009</v>
      </c>
      <c r="AE32" s="121">
        <f>'dep04'!L32-'dep04'!L31</f>
        <v>2.8361819250000053</v>
      </c>
      <c r="AF32" s="121">
        <f>'dep04'!M32-'dep04'!M31</f>
        <v>6.026352794000001</v>
      </c>
      <c r="AG32" s="121">
        <f>'dep04'!N32-'dep04'!N31</f>
        <v>-2.6427936650000028</v>
      </c>
      <c r="AH32" s="121">
        <f>'dep04'!O32-'dep04'!O31</f>
        <v>0.54053713799999992</v>
      </c>
      <c r="AI32" s="121">
        <f>'dep04'!P32-'dep04'!P31</f>
        <v>-7.6451359679999999</v>
      </c>
      <c r="AJ32" s="121">
        <f>'dep04'!Q32-'dep04'!Q31</f>
        <v>-1.2426797029999994</v>
      </c>
      <c r="AK32" s="121">
        <f>'dep04'!R32-'dep04'!R31</f>
        <v>-28.795818573999995</v>
      </c>
      <c r="AL32" s="121">
        <f>'dep04'!S32-'dep04'!S31</f>
        <v>1.1652269089999994</v>
      </c>
      <c r="AM32" s="52">
        <f>'dep04'!T32-'dep04'!T31</f>
        <v>3.7661941580000011</v>
      </c>
      <c r="AN32" s="189">
        <f>(Paca!B32/Paca!B28-1)*100</f>
        <v>-0.9548255844500031</v>
      </c>
      <c r="AO32" s="189">
        <f>(Paca!C32/Paca!C28-1)*100</f>
        <v>-33.011831043107684</v>
      </c>
      <c r="AP32" s="189">
        <f>(Paca!D32/Paca!D28-1)*100</f>
        <v>-10.351673166174303</v>
      </c>
      <c r="AQ32" s="190">
        <f>(Paca!E32/Paca!E28-1)*100</f>
        <v>1.4744517057684092</v>
      </c>
      <c r="AR32" s="190">
        <f>(Paca!F32/Paca!F28-1)*100</f>
        <v>-6.4891461805789863</v>
      </c>
      <c r="AS32" s="190">
        <f>(Paca!G32/Paca!G28-1)*100</f>
        <v>-15.394099960626018</v>
      </c>
      <c r="AT32" s="190">
        <f>(Paca!H32/Paca!H28-1)*100</f>
        <v>-11.850782721743247</v>
      </c>
      <c r="AU32" s="190">
        <f>(Paca!I32/Paca!I28-1)*100</f>
        <v>-13.538033896810287</v>
      </c>
      <c r="AV32" s="189">
        <f>(Paca!J32/Paca!J28-1)*100</f>
        <v>8.1096670388479666</v>
      </c>
      <c r="AW32" s="189">
        <f>(Paca!K32/Paca!K28-1)*100</f>
        <v>-1.2321213200118031</v>
      </c>
      <c r="AX32" s="190">
        <f>(Paca!L32/Paca!L28-1)*100</f>
        <v>-3.3034471286948919</v>
      </c>
      <c r="AY32" s="190">
        <f>(Paca!M32/Paca!M28-1)*100</f>
        <v>1.4576890412130616</v>
      </c>
      <c r="AZ32" s="190">
        <f>(Paca!N32/Paca!N28-1)*100</f>
        <v>-9.2578781872498119</v>
      </c>
      <c r="BA32" s="190">
        <f>(Paca!O32/Paca!O28-1)*100</f>
        <v>-3.5260691201293159</v>
      </c>
      <c r="BB32" s="190">
        <f>(Paca!P32/Paca!P28-1)*100</f>
        <v>-17.407629919564005</v>
      </c>
      <c r="BC32" s="190">
        <f>(Paca!Q32/Paca!Q28-1)*100</f>
        <v>9.116274401328873</v>
      </c>
      <c r="BD32" s="190">
        <f>(Paca!R32/Paca!R28-1)*100</f>
        <v>-0.35130773498067702</v>
      </c>
      <c r="BE32" s="190">
        <f>(Paca!S32/Paca!S28-1)*100</f>
        <v>25.372784268785644</v>
      </c>
      <c r="BF32" s="189">
        <f>(Paca!T32/Paca!T28-1)*100</f>
        <v>10.22802553177069</v>
      </c>
      <c r="BG32" s="53">
        <f>Paca!B32-Paca!B28</f>
        <v>-335.64261838899984</v>
      </c>
      <c r="BH32" s="53">
        <f>Paca!C32-Paca!C28</f>
        <v>-73.781842936999993</v>
      </c>
      <c r="BI32" s="53">
        <f>Paca!D32-Paca!D28</f>
        <v>-1116.9130466699989</v>
      </c>
      <c r="BJ32" s="122">
        <f>Paca!E32-Paca!E28</f>
        <v>24.718391556999904</v>
      </c>
      <c r="BK32" s="122">
        <f>Paca!F32-Paca!F28</f>
        <v>-99.964316614999916</v>
      </c>
      <c r="BL32" s="122">
        <f>Paca!G32-Paca!G28</f>
        <v>-224.74520937600005</v>
      </c>
      <c r="BM32" s="122">
        <f>Paca!H32-Paca!H28</f>
        <v>-74.679927981999981</v>
      </c>
      <c r="BN32" s="122">
        <f>Paca!I32-Paca!I28</f>
        <v>-742.24198425399936</v>
      </c>
      <c r="BO32" s="53">
        <f>Paca!J32-Paca!J28</f>
        <v>902.92298471100003</v>
      </c>
      <c r="BP32" s="53">
        <f>Paca!K32-Paca!K28</f>
        <v>-148.15805377800098</v>
      </c>
      <c r="BQ32" s="122">
        <f>Paca!L32-Paca!L28</f>
        <v>-120.04670559999977</v>
      </c>
      <c r="BR32" s="122">
        <f>Paca!M32-Paca!M28</f>
        <v>46.170190726999863</v>
      </c>
      <c r="BS32" s="122">
        <f>Paca!N32-Paca!N28</f>
        <v>-62.517709045999936</v>
      </c>
      <c r="BT32" s="122">
        <f>Paca!O32-Paca!O28</f>
        <v>-18.913400260999992</v>
      </c>
      <c r="BU32" s="122">
        <f>Paca!P32-Paca!P28</f>
        <v>-89.963840304999962</v>
      </c>
      <c r="BV32" s="122">
        <f>Paca!Q32-Paca!Q28</f>
        <v>23.023971635999999</v>
      </c>
      <c r="BW32" s="122">
        <f>Paca!R32-Paca!R28</f>
        <v>-10.222892580999996</v>
      </c>
      <c r="BX32" s="122">
        <f>Paca!S32-Paca!S28</f>
        <v>84.312331652000012</v>
      </c>
      <c r="BY32" s="53">
        <f>Paca!T32-Paca!T28</f>
        <v>100.28734028500003</v>
      </c>
    </row>
    <row r="33" spans="1:77" s="29" customFormat="1" x14ac:dyDescent="0.25">
      <c r="A33" s="37" t="str">
        <f>Paca!A33</f>
        <v>T3 2005</v>
      </c>
      <c r="B33" s="144">
        <f>('dep04'!B33/'dep04'!B32-1)*100</f>
        <v>0.53131087081166317</v>
      </c>
      <c r="C33" s="179">
        <f>('dep04'!C33/'dep04'!C32-1)*100</f>
        <v>264.48331785920868</v>
      </c>
      <c r="D33" s="179">
        <f>('dep04'!D33/'dep04'!D32-1)*100</f>
        <v>-6.0826617523519921</v>
      </c>
      <c r="E33" s="180">
        <f>('dep04'!E33/'dep04'!E32-1)*100</f>
        <v>-11.27359656694037</v>
      </c>
      <c r="F33" s="181">
        <f>('dep04'!F33/'dep04'!F32-1)*100</f>
        <v>-5.1631059928130334</v>
      </c>
      <c r="G33" s="181">
        <f>('dep04'!G33/'dep04'!G32-1)*100</f>
        <v>-71.809493383077523</v>
      </c>
      <c r="H33" s="181" t="e">
        <f>('dep04'!H33/'dep04'!H32-1)*100</f>
        <v>#DIV/0!</v>
      </c>
      <c r="I33" s="182">
        <f>('dep04'!I33/'dep04'!I32-1)*100</f>
        <v>-3.6829695265672147E-2</v>
      </c>
      <c r="J33" s="179">
        <f>('dep04'!J33/'dep04'!J32-1)*100</f>
        <v>-2.2960897345630116</v>
      </c>
      <c r="K33" s="179">
        <f>('dep04'!K33/'dep04'!K32-1)*100</f>
        <v>20.72485141236653</v>
      </c>
      <c r="L33" s="180">
        <f>('dep04'!L33/'dep04'!L32-1)*100</f>
        <v>-2.9588482247910108</v>
      </c>
      <c r="M33" s="181">
        <f>('dep04'!M33/'dep04'!M32-1)*100</f>
        <v>26.490137560236992</v>
      </c>
      <c r="N33" s="181">
        <f>('dep04'!N33/'dep04'!N32-1)*100</f>
        <v>6.4343886854261845</v>
      </c>
      <c r="O33" s="181">
        <f>('dep04'!O33/'dep04'!O32-1)*100</f>
        <v>87.936710703119019</v>
      </c>
      <c r="P33" s="181">
        <f>('dep04'!P33/'dep04'!P32-1)*100</f>
        <v>33.643883188585157</v>
      </c>
      <c r="Q33" s="181">
        <f>('dep04'!Q33/'dep04'!Q32-1)*100</f>
        <v>214.06312553283709</v>
      </c>
      <c r="R33" s="181">
        <f>('dep04'!R33/'dep04'!R32-1)*100</f>
        <v>53.994201792928997</v>
      </c>
      <c r="S33" s="152">
        <f>('dep04'!S33/'dep04'!S32-1)*100</f>
        <v>-4.125040304888838</v>
      </c>
      <c r="T33" s="183">
        <f>('dep04'!T33/'dep04'!T32-1)*100</f>
        <v>-50.705125041262235</v>
      </c>
      <c r="U33" s="52">
        <f>'dep04'!B33-'dep04'!B32</f>
        <v>6.156189626000014</v>
      </c>
      <c r="V33" s="52">
        <f>'dep04'!C33-'dep04'!C32</f>
        <v>5.412327018</v>
      </c>
      <c r="W33" s="52">
        <f>'dep04'!D33-'dep04'!D32</f>
        <v>-21.281197592000012</v>
      </c>
      <c r="X33" s="121">
        <f>'dep04'!E33-'dep04'!E32</f>
        <v>-9.1955932259999997</v>
      </c>
      <c r="Y33" s="121">
        <f>'dep04'!F33-'dep04'!F32</f>
        <v>-3.466121214999994</v>
      </c>
      <c r="Z33" s="121">
        <f>'dep04'!G33-'dep04'!G32</f>
        <v>-8.5497791480000007</v>
      </c>
      <c r="AA33" s="121">
        <f>'dep04'!H33-'dep04'!H32</f>
        <v>0</v>
      </c>
      <c r="AB33" s="121">
        <f>'dep04'!I33-'dep04'!I32</f>
        <v>-6.9704002999998238E-2</v>
      </c>
      <c r="AC33" s="52">
        <f>'dep04'!J33-'dep04'!J32</f>
        <v>-13.671264712000038</v>
      </c>
      <c r="AD33" s="52">
        <f>'dep04'!K33-'dep04'!K32</f>
        <v>41.450389768999997</v>
      </c>
      <c r="AE33" s="121">
        <f>'dep04'!L33-'dep04'!L32</f>
        <v>-2.8845143930000035</v>
      </c>
      <c r="AF33" s="121">
        <f>'dep04'!M33-'dep04'!M32</f>
        <v>6.551752147000002</v>
      </c>
      <c r="AG33" s="121">
        <f>'dep04'!N33-'dep04'!N32</f>
        <v>1.0821386170000018</v>
      </c>
      <c r="AH33" s="121">
        <f>'dep04'!O33-'dep04'!O32</f>
        <v>1.3087396600000003</v>
      </c>
      <c r="AI33" s="121">
        <f>'dep04'!P33-'dep04'!P32</f>
        <v>1.1266050179999998</v>
      </c>
      <c r="AJ33" s="121">
        <f>'dep04'!Q33-'dep04'!Q32</f>
        <v>11.946926084000001</v>
      </c>
      <c r="AK33" s="121">
        <f>'dep04'!R33-'dep04'!R32</f>
        <v>22.671746197999994</v>
      </c>
      <c r="AL33" s="121">
        <f>'dep04'!S33-'dep04'!S32</f>
        <v>-0.3530035619999996</v>
      </c>
      <c r="AM33" s="52">
        <f>'dep04'!T33-'dep04'!T32</f>
        <v>-5.7540648570000013</v>
      </c>
      <c r="AN33" s="189">
        <f>(Paca!B33/Paca!B29-1)*100</f>
        <v>3.4567539684587478</v>
      </c>
      <c r="AO33" s="189">
        <f>(Paca!C33/Paca!C29-1)*100</f>
        <v>16.896757929848107</v>
      </c>
      <c r="AP33" s="189">
        <f>(Paca!D33/Paca!D29-1)*100</f>
        <v>-4.4963348378362022</v>
      </c>
      <c r="AQ33" s="190">
        <f>(Paca!E33/Paca!E29-1)*100</f>
        <v>-0.17885546588668477</v>
      </c>
      <c r="AR33" s="190">
        <f>(Paca!F33/Paca!F29-1)*100</f>
        <v>-0.45611667825063984</v>
      </c>
      <c r="AS33" s="190">
        <f>(Paca!G33/Paca!G29-1)*100</f>
        <v>-17.009028555269591</v>
      </c>
      <c r="AT33" s="190">
        <f>(Paca!H33/Paca!H29-1)*100</f>
        <v>12.461744034914734</v>
      </c>
      <c r="AU33" s="190">
        <f>(Paca!I33/Paca!I29-1)*100</f>
        <v>-5.4403615868771071</v>
      </c>
      <c r="AV33" s="189">
        <f>(Paca!J33/Paca!J29-1)*100</f>
        <v>6.5797899674009175</v>
      </c>
      <c r="AW33" s="189">
        <f>(Paca!K33/Paca!K29-1)*100</f>
        <v>6.4294195939765153</v>
      </c>
      <c r="AX33" s="190">
        <f>(Paca!L33/Paca!L29-1)*100</f>
        <v>13.028501774517508</v>
      </c>
      <c r="AY33" s="190">
        <f>(Paca!M33/Paca!M29-1)*100</f>
        <v>3.8660889130389453</v>
      </c>
      <c r="AZ33" s="190">
        <f>(Paca!N33/Paca!N29-1)*100</f>
        <v>-7.3302277112321734</v>
      </c>
      <c r="BA33" s="190">
        <f>(Paca!O33/Paca!O29-1)*100</f>
        <v>41.424331308060736</v>
      </c>
      <c r="BB33" s="190">
        <f>(Paca!P33/Paca!P29-1)*100</f>
        <v>-19.157574619020291</v>
      </c>
      <c r="BC33" s="190">
        <f>(Paca!Q33/Paca!Q29-1)*100</f>
        <v>-10.340443267507116</v>
      </c>
      <c r="BD33" s="190">
        <f>(Paca!R33/Paca!R29-1)*100</f>
        <v>5.6238207481184244</v>
      </c>
      <c r="BE33" s="190">
        <f>(Paca!S33/Paca!S29-1)*100</f>
        <v>4.2914504897774597</v>
      </c>
      <c r="BF33" s="189">
        <f>(Paca!T33/Paca!T29-1)*100</f>
        <v>11.224317772632265</v>
      </c>
      <c r="BG33" s="53">
        <f>Paca!B33-Paca!B29</f>
        <v>1207.8619834030033</v>
      </c>
      <c r="BH33" s="53">
        <f>Paca!C33-Paca!C29</f>
        <v>24.544196882000023</v>
      </c>
      <c r="BI33" s="53">
        <f>Paca!D33-Paca!D29</f>
        <v>-460.80135158199846</v>
      </c>
      <c r="BJ33" s="122">
        <f>Paca!E33-Paca!E29</f>
        <v>-2.8370453019999786</v>
      </c>
      <c r="BK33" s="122">
        <f>Paca!F33-Paca!F29</f>
        <v>-6.6228115320000143</v>
      </c>
      <c r="BL33" s="122">
        <f>Paca!G33-Paca!G29</f>
        <v>-251.64188535099993</v>
      </c>
      <c r="BM33" s="122">
        <f>Paca!H33-Paca!H29</f>
        <v>78.013110866000034</v>
      </c>
      <c r="BN33" s="122">
        <f>Paca!I33-Paca!I29</f>
        <v>-277.71272026299994</v>
      </c>
      <c r="BO33" s="53">
        <f>Paca!J33-Paca!J29</f>
        <v>765.43977571000141</v>
      </c>
      <c r="BP33" s="53">
        <f>Paca!K33-Paca!K29</f>
        <v>765.60654674700163</v>
      </c>
      <c r="BQ33" s="122">
        <f>Paca!L33-Paca!L29</f>
        <v>439.31133653200004</v>
      </c>
      <c r="BR33" s="122">
        <f>Paca!M33-Paca!M29</f>
        <v>125.29574532300012</v>
      </c>
      <c r="BS33" s="122">
        <f>Paca!N33-Paca!N29</f>
        <v>-51.421526939000046</v>
      </c>
      <c r="BT33" s="122">
        <f>Paca!O33-Paca!O29</f>
        <v>203.99819026699998</v>
      </c>
      <c r="BU33" s="122">
        <f>Paca!P33-Paca!P29</f>
        <v>-98.792742332999978</v>
      </c>
      <c r="BV33" s="122">
        <f>Paca!Q33-Paca!Q29</f>
        <v>-32.109995093000009</v>
      </c>
      <c r="BW33" s="122">
        <f>Paca!R33-Paca!R29</f>
        <v>163.71203002099992</v>
      </c>
      <c r="BX33" s="122">
        <f>Paca!S33-Paca!S29</f>
        <v>15.613508969000009</v>
      </c>
      <c r="BY33" s="53">
        <f>Paca!T33-Paca!T29</f>
        <v>113.07281564600009</v>
      </c>
    </row>
    <row r="34" spans="1:77" s="105" customFormat="1" x14ac:dyDescent="0.25">
      <c r="A34" s="98" t="str">
        <f>Paca!A34</f>
        <v>T4 2005</v>
      </c>
      <c r="B34" s="143">
        <f>('dep04'!B34/'dep04'!B33-1)*100</f>
        <v>-1.1565778534992077</v>
      </c>
      <c r="C34" s="184">
        <f>('dep04'!C34/'dep04'!C33-1)*100</f>
        <v>-87.265573585365814</v>
      </c>
      <c r="D34" s="184">
        <f>('dep04'!D34/'dep04'!D33-1)*100</f>
        <v>19.936865053649711</v>
      </c>
      <c r="E34" s="185">
        <f>('dep04'!E34/'dep04'!E33-1)*100</f>
        <v>59.819620283783557</v>
      </c>
      <c r="F34" s="186">
        <f>('dep04'!F34/'dep04'!F33-1)*100</f>
        <v>-15.360119823977914</v>
      </c>
      <c r="G34" s="186">
        <f>('dep04'!G34/'dep04'!G33-1)*100</f>
        <v>188.6469985714987</v>
      </c>
      <c r="H34" s="186" t="e">
        <f>('dep04'!H34/'dep04'!H33-1)*100</f>
        <v>#DIV/0!</v>
      </c>
      <c r="I34" s="187">
        <f>('dep04'!I34/'dep04'!I33-1)*100</f>
        <v>13.565392663763888</v>
      </c>
      <c r="J34" s="184">
        <f>('dep04'!J34/'dep04'!J33-1)*100</f>
        <v>-7.5862282586646295</v>
      </c>
      <c r="K34" s="184">
        <f>('dep04'!K34/'dep04'!K33-1)*100</f>
        <v>-11.387539933904279</v>
      </c>
      <c r="L34" s="185">
        <f>('dep04'!L34/'dep04'!L33-1)*100</f>
        <v>1.7722450457719363</v>
      </c>
      <c r="M34" s="186">
        <f>('dep04'!M34/'dep04'!M33-1)*100</f>
        <v>-57.140178170092206</v>
      </c>
      <c r="N34" s="186">
        <f>('dep04'!N34/'dep04'!N33-1)*100</f>
        <v>0.7154173996154034</v>
      </c>
      <c r="O34" s="186">
        <f>('dep04'!O34/'dep04'!O33-1)*100</f>
        <v>-52.458141398318503</v>
      </c>
      <c r="P34" s="186">
        <f>('dep04'!P34/'dep04'!P33-1)*100</f>
        <v>-23.593441536648985</v>
      </c>
      <c r="Q34" s="186">
        <f>('dep04'!Q34/'dep04'!Q33-1)*100</f>
        <v>-89.162190290875571</v>
      </c>
      <c r="R34" s="186">
        <f>('dep04'!R34/'dep04'!R33-1)*100</f>
        <v>16.041518755108886</v>
      </c>
      <c r="S34" s="151">
        <f>('dep04'!S34/'dep04'!S33-1)*100</f>
        <v>-44.431593851156016</v>
      </c>
      <c r="T34" s="188">
        <f>('dep04'!T34/'dep04'!T33-1)*100</f>
        <v>-15.103823938191219</v>
      </c>
      <c r="U34" s="100">
        <f>'dep04'!B34-'dep04'!B33</f>
        <v>-13.472230494000087</v>
      </c>
      <c r="V34" s="100">
        <f>'dep04'!C34-'dep04'!C33</f>
        <v>-6.50888125</v>
      </c>
      <c r="W34" s="100">
        <f>'dep04'!D34-'dep04'!D33</f>
        <v>65.509614266999961</v>
      </c>
      <c r="X34" s="120">
        <f>'dep04'!E34-'dep04'!E33</f>
        <v>43.292612274000007</v>
      </c>
      <c r="Y34" s="120">
        <f>'dep04'!F34-'dep04'!F33</f>
        <v>-9.7792293450000045</v>
      </c>
      <c r="Z34" s="120">
        <f>'dep04'!G34-'dep04'!G33</f>
        <v>6.331779963999999</v>
      </c>
      <c r="AA34" s="120">
        <f>'dep04'!H34-'dep04'!H33</f>
        <v>0</v>
      </c>
      <c r="AB34" s="120">
        <f>'dep04'!I34-'dep04'!I33</f>
        <v>25.664451374000009</v>
      </c>
      <c r="AC34" s="100">
        <f>'dep04'!J34-'dep04'!J33</f>
        <v>-44.132414309999945</v>
      </c>
      <c r="AD34" s="100">
        <f>'dep04'!K34-'dep04'!K33</f>
        <v>-27.495637006000038</v>
      </c>
      <c r="AE34" s="120">
        <f>'dep04'!L34-'dep04'!L33</f>
        <v>1.6766010559999955</v>
      </c>
      <c r="AF34" s="120">
        <f>'dep04'!M34-'dep04'!M33</f>
        <v>-17.876047552000003</v>
      </c>
      <c r="AG34" s="120">
        <f>'dep04'!N34-'dep04'!N33</f>
        <v>0.12806105399999979</v>
      </c>
      <c r="AH34" s="120">
        <f>'dep04'!O34-'dep04'!O33</f>
        <v>-1.4672616540000003</v>
      </c>
      <c r="AI34" s="120">
        <f>'dep04'!P34-'dep04'!P33</f>
        <v>-1.0558590489999999</v>
      </c>
      <c r="AJ34" s="120">
        <f>'dep04'!Q34-'dep04'!Q33</f>
        <v>-15.62830907</v>
      </c>
      <c r="AK34" s="120">
        <f>'dep04'!R34-'dep04'!R33</f>
        <v>10.372601619999998</v>
      </c>
      <c r="AL34" s="120">
        <f>'dep04'!S34-'dep04'!S33</f>
        <v>-3.6454234109999994</v>
      </c>
      <c r="AM34" s="100">
        <f>'dep04'!T34-'dep04'!T33</f>
        <v>-0.84491219500000003</v>
      </c>
      <c r="AN34" s="184">
        <f>(Paca!B34/Paca!B30-1)*100</f>
        <v>5.9776017566145256</v>
      </c>
      <c r="AO34" s="184">
        <f>(Paca!C34/Paca!C30-1)*100</f>
        <v>-51.724167776602869</v>
      </c>
      <c r="AP34" s="184">
        <f>(Paca!D34/Paca!D30-1)*100</f>
        <v>-2.3312059533970642</v>
      </c>
      <c r="AQ34" s="191">
        <f>(Paca!E34/Paca!E30-1)*100</f>
        <v>2.7082016830076938</v>
      </c>
      <c r="AR34" s="191">
        <f>(Paca!F34/Paca!F30-1)*100</f>
        <v>-1.1605978746338175</v>
      </c>
      <c r="AS34" s="191">
        <f>(Paca!G34/Paca!G30-1)*100</f>
        <v>-17.194090972684251</v>
      </c>
      <c r="AT34" s="191">
        <f>(Paca!H34/Paca!H30-1)*100</f>
        <v>-14.306993453900052</v>
      </c>
      <c r="AU34" s="191">
        <f>(Paca!I34/Paca!I30-1)*100</f>
        <v>1.7018953912012247</v>
      </c>
      <c r="AV34" s="184">
        <f>(Paca!J34/Paca!J30-1)*100</f>
        <v>7.4492506103563505</v>
      </c>
      <c r="AW34" s="184">
        <f>(Paca!K34/Paca!K30-1)*100</f>
        <v>10.95634753645529</v>
      </c>
      <c r="AX34" s="191">
        <f>(Paca!L34/Paca!L30-1)*100</f>
        <v>10.695714520430212</v>
      </c>
      <c r="AY34" s="191">
        <f>(Paca!M34/Paca!M30-1)*100</f>
        <v>20.285296612787953</v>
      </c>
      <c r="AZ34" s="191">
        <f>(Paca!N34/Paca!N30-1)*100</f>
        <v>16.955403250308688</v>
      </c>
      <c r="BA34" s="191">
        <f>(Paca!O34/Paca!O30-1)*100</f>
        <v>39.557436581875024</v>
      </c>
      <c r="BB34" s="191">
        <f>(Paca!P34/Paca!P30-1)*100</f>
        <v>-25.821593630943486</v>
      </c>
      <c r="BC34" s="191">
        <f>(Paca!Q34/Paca!Q30-1)*100</f>
        <v>3.4585095676969324</v>
      </c>
      <c r="BD34" s="191">
        <f>(Paca!R34/Paca!R30-1)*100</f>
        <v>6.5732717626209913</v>
      </c>
      <c r="BE34" s="191">
        <f>(Paca!S34/Paca!S30-1)*100</f>
        <v>-19.53120905903808</v>
      </c>
      <c r="BF34" s="184">
        <f>(Paca!T34/Paca!T30-1)*100</f>
        <v>30.069923421770927</v>
      </c>
      <c r="BG34" s="100">
        <f>Paca!B34-Paca!B30</f>
        <v>2119.2021191479944</v>
      </c>
      <c r="BH34" s="100">
        <f>Paca!C34-Paca!C30</f>
        <v>-116.60047189700001</v>
      </c>
      <c r="BI34" s="100">
        <f>Paca!D34-Paca!D30</f>
        <v>-242.33642667799904</v>
      </c>
      <c r="BJ34" s="120">
        <f>Paca!E34-Paca!E30</f>
        <v>45.736214131999986</v>
      </c>
      <c r="BK34" s="120">
        <f>Paca!F34-Paca!F30</f>
        <v>-16.946217219999653</v>
      </c>
      <c r="BL34" s="120">
        <f>Paca!G34-Paca!G30</f>
        <v>-262.32888626599993</v>
      </c>
      <c r="BM34" s="120">
        <f>Paca!H34-Paca!H30</f>
        <v>-94.872294721999992</v>
      </c>
      <c r="BN34" s="120">
        <f>Paca!I34-Paca!I30</f>
        <v>86.074757398000656</v>
      </c>
      <c r="BO34" s="100">
        <f>Paca!J34-Paca!J30</f>
        <v>901.91884883300008</v>
      </c>
      <c r="BP34" s="100">
        <f>Paca!K34-Paca!K30</f>
        <v>1289.7021229990005</v>
      </c>
      <c r="BQ34" s="120">
        <f>Paca!L34-Paca!L30</f>
        <v>346.64395961299988</v>
      </c>
      <c r="BR34" s="120">
        <f>Paca!M34-Paca!M30</f>
        <v>630.5105879040002</v>
      </c>
      <c r="BS34" s="120">
        <f>Paca!N34-Paca!N30</f>
        <v>97.711003269999992</v>
      </c>
      <c r="BT34" s="120">
        <f>Paca!O34-Paca!O30</f>
        <v>243.40828479699996</v>
      </c>
      <c r="BU34" s="120">
        <f>Paca!P34-Paca!P30</f>
        <v>-146.14766144100003</v>
      </c>
      <c r="BV34" s="120">
        <f>Paca!Q34-Paca!Q30</f>
        <v>9.2164823609999758</v>
      </c>
      <c r="BW34" s="120">
        <f>Paca!R34-Paca!R30</f>
        <v>194.40264566900032</v>
      </c>
      <c r="BX34" s="120">
        <f>Paca!S34-Paca!S30</f>
        <v>-86.043179173999988</v>
      </c>
      <c r="BY34" s="100">
        <f>Paca!T34-Paca!T30</f>
        <v>286.51804589100004</v>
      </c>
    </row>
    <row r="35" spans="1:77" s="29" customFormat="1" x14ac:dyDescent="0.25">
      <c r="A35" s="37" t="str">
        <f>Paca!A35</f>
        <v>T1 2006</v>
      </c>
      <c r="B35" s="144">
        <f>('dep04'!B35/'dep04'!B34-1)*100</f>
        <v>19.797956249946115</v>
      </c>
      <c r="C35" s="179">
        <f>('dep04'!C35/'dep04'!C34-1)*100</f>
        <v>208.54898459980186</v>
      </c>
      <c r="D35" s="179">
        <f>('dep04'!D35/'dep04'!D34-1)*100</f>
        <v>19.214758420696644</v>
      </c>
      <c r="E35" s="180">
        <f>('dep04'!E35/'dep04'!E34-1)*100</f>
        <v>3.6490471134097424</v>
      </c>
      <c r="F35" s="181">
        <f>('dep04'!F35/'dep04'!F34-1)*100</f>
        <v>13.356739965802621</v>
      </c>
      <c r="G35" s="181">
        <f>('dep04'!G35/'dep04'!G34-1)*100</f>
        <v>4.8663216166634493</v>
      </c>
      <c r="H35" s="181" t="e">
        <f>('dep04'!H35/'dep04'!H34-1)*100</f>
        <v>#DIV/0!</v>
      </c>
      <c r="I35" s="182">
        <f>('dep04'!I35/'dep04'!I34-1)*100</f>
        <v>29.710591946897559</v>
      </c>
      <c r="J35" s="179">
        <f>('dep04'!J35/'dep04'!J34-1)*100</f>
        <v>24.11567892678157</v>
      </c>
      <c r="K35" s="179">
        <f>('dep04'!K35/'dep04'!K34-1)*100</f>
        <v>11.205001678773939</v>
      </c>
      <c r="L35" s="180">
        <f>('dep04'!L35/'dep04'!L34-1)*100</f>
        <v>-6.8416324716189418</v>
      </c>
      <c r="M35" s="181">
        <f>('dep04'!M35/'dep04'!M34-1)*100</f>
        <v>65.562037783935352</v>
      </c>
      <c r="N35" s="181">
        <f>('dep04'!N35/'dep04'!N34-1)*100</f>
        <v>-12.336456194122846</v>
      </c>
      <c r="O35" s="181">
        <f>('dep04'!O35/'dep04'!O34-1)*100</f>
        <v>-26.535956039585695</v>
      </c>
      <c r="P35" s="181">
        <f>('dep04'!P35/'dep04'!P34-1)*100</f>
        <v>-8.5780786074633237</v>
      </c>
      <c r="Q35" s="181">
        <f>('dep04'!Q35/'dep04'!Q34-1)*100</f>
        <v>95.414357012567237</v>
      </c>
      <c r="R35" s="181">
        <f>('dep04'!R35/'dep04'!R34-1)*100</f>
        <v>25.823871707564816</v>
      </c>
      <c r="S35" s="152">
        <f>('dep04'!S35/'dep04'!S34-1)*100</f>
        <v>75.701505205577902</v>
      </c>
      <c r="T35" s="183">
        <f>('dep04'!T35/'dep04'!T34-1)*100</f>
        <v>-71.202094755749926</v>
      </c>
      <c r="U35" s="52">
        <f>'dep04'!B35-'dep04'!B34</f>
        <v>227.94641471299997</v>
      </c>
      <c r="V35" s="52">
        <f>'dep04'!C35-'dep04'!C34</f>
        <v>1.9808467099999998</v>
      </c>
      <c r="W35" s="52">
        <f>'dep04'!D35-'dep04'!D34</f>
        <v>75.724391911999987</v>
      </c>
      <c r="X35" s="121">
        <f>'dep04'!E35-'dep04'!E34</f>
        <v>4.2206535529999911</v>
      </c>
      <c r="Y35" s="121">
        <f>'dep04'!F35-'dep04'!F34</f>
        <v>7.197564057000001</v>
      </c>
      <c r="Z35" s="121">
        <f>'dep04'!G35-'dep04'!G34</f>
        <v>0.47145882400000083</v>
      </c>
      <c r="AA35" s="121">
        <f>'dep04'!H35-'dep04'!H34</f>
        <v>0</v>
      </c>
      <c r="AB35" s="121">
        <f>'dep04'!I35-'dep04'!I34</f>
        <v>63.834715477999993</v>
      </c>
      <c r="AC35" s="52">
        <f>'dep04'!J35-'dep04'!J34</f>
        <v>129.64864124600001</v>
      </c>
      <c r="AD35" s="52">
        <f>'dep04'!K35-'dep04'!K34</f>
        <v>23.974005039000019</v>
      </c>
      <c r="AE35" s="121">
        <f>'dep04'!L35-'dep04'!L34</f>
        <v>-6.5871121819999985</v>
      </c>
      <c r="AF35" s="121">
        <f>'dep04'!M35-'dep04'!M34</f>
        <v>8.7908873749999987</v>
      </c>
      <c r="AG35" s="121">
        <f>'dep04'!N35-'dep04'!N34</f>
        <v>-2.2240469520000001</v>
      </c>
      <c r="AH35" s="121">
        <f>'dep04'!O35-'dep04'!O34</f>
        <v>-0.35286254599999989</v>
      </c>
      <c r="AI35" s="121">
        <f>'dep04'!P35-'dep04'!P34</f>
        <v>-0.29331570100000004</v>
      </c>
      <c r="AJ35" s="121">
        <f>'dep04'!Q35-'dep04'!Q34</f>
        <v>1.8125354620000003</v>
      </c>
      <c r="AK35" s="121">
        <f>'dep04'!R35-'dep04'!R34</f>
        <v>19.376573257000004</v>
      </c>
      <c r="AL35" s="121">
        <f>'dep04'!S35-'dep04'!S34</f>
        <v>3.4513463259999995</v>
      </c>
      <c r="AM35" s="52">
        <f>'dep04'!T35-'dep04'!T34</f>
        <v>-3.3814701939999994</v>
      </c>
      <c r="AN35" s="189">
        <f>(Paca!B35/Paca!B31-1)*100</f>
        <v>4.8919320767209618</v>
      </c>
      <c r="AO35" s="189">
        <f>(Paca!C35/Paca!C31-1)*100</f>
        <v>-37.904705578836229</v>
      </c>
      <c r="AP35" s="189">
        <f>(Paca!D35/Paca!D31-1)*100</f>
        <v>8.4897738991474014E-2</v>
      </c>
      <c r="AQ35" s="190">
        <f>(Paca!E35/Paca!E31-1)*100</f>
        <v>1.5354164521311997</v>
      </c>
      <c r="AR35" s="190">
        <f>(Paca!F35/Paca!F31-1)*100</f>
        <v>3.1117279572940415</v>
      </c>
      <c r="AS35" s="190">
        <f>(Paca!G35/Paca!G31-1)*100</f>
        <v>-14.741550118199498</v>
      </c>
      <c r="AT35" s="190">
        <f>(Paca!H35/Paca!H31-1)*100</f>
        <v>-11.746550515176846</v>
      </c>
      <c r="AU35" s="190">
        <f>(Paca!I35/Paca!I31-1)*100</f>
        <v>4.8851247664276842</v>
      </c>
      <c r="AV35" s="189">
        <f>(Paca!J35/Paca!J31-1)*100</f>
        <v>12.907680055081205</v>
      </c>
      <c r="AW35" s="189">
        <f>(Paca!K35/Paca!K31-1)*100</f>
        <v>1.6883487481929915</v>
      </c>
      <c r="AX35" s="190">
        <f>(Paca!L35/Paca!L31-1)*100</f>
        <v>-4.2310251159321073</v>
      </c>
      <c r="AY35" s="190">
        <f>(Paca!M35/Paca!M31-1)*100</f>
        <v>4.8178290219303976</v>
      </c>
      <c r="AZ35" s="190">
        <f>(Paca!N35/Paca!N31-1)*100</f>
        <v>-13.170481265652779</v>
      </c>
      <c r="BA35" s="190">
        <f>(Paca!O35/Paca!O31-1)*100</f>
        <v>1.295383318070864</v>
      </c>
      <c r="BB35" s="190">
        <f>(Paca!P35/Paca!P31-1)*100</f>
        <v>-9.9503467186401355</v>
      </c>
      <c r="BC35" s="190">
        <f>(Paca!Q35/Paca!Q31-1)*100</f>
        <v>-10.669070185684326</v>
      </c>
      <c r="BD35" s="190">
        <f>(Paca!R35/Paca!R31-1)*100</f>
        <v>9.6735360101337431</v>
      </c>
      <c r="BE35" s="190">
        <f>(Paca!S35/Paca!S31-1)*100</f>
        <v>20.993275832942171</v>
      </c>
      <c r="BF35" s="189">
        <f>(Paca!T35/Paca!T31-1)*100</f>
        <v>4.2811298652038365</v>
      </c>
      <c r="BG35" s="53">
        <f>Paca!B35-Paca!B31</f>
        <v>1751.1491258599999</v>
      </c>
      <c r="BH35" s="53">
        <f>Paca!C35-Paca!C31</f>
        <v>-61.732010685999995</v>
      </c>
      <c r="BI35" s="53">
        <f>Paca!D35-Paca!D31</f>
        <v>8.6115510370000266</v>
      </c>
      <c r="BJ35" s="122">
        <f>Paca!E35-Paca!E31</f>
        <v>27.438911183000073</v>
      </c>
      <c r="BK35" s="122">
        <f>Paca!F35-Paca!F31</f>
        <v>43.736389194000139</v>
      </c>
      <c r="BL35" s="122">
        <f>Paca!G35-Paca!G31</f>
        <v>-222.24302920700006</v>
      </c>
      <c r="BM35" s="122">
        <f>Paca!H35-Paca!H31</f>
        <v>-75.027652821999936</v>
      </c>
      <c r="BN35" s="122">
        <f>Paca!I35-Paca!I31</f>
        <v>234.7069326890005</v>
      </c>
      <c r="BO35" s="53">
        <f>Paca!J35-Paca!J31</f>
        <v>1549.6419813209995</v>
      </c>
      <c r="BP35" s="53">
        <f>Paca!K35-Paca!K31</f>
        <v>210.11655134399916</v>
      </c>
      <c r="BQ35" s="122">
        <f>Paca!L35-Paca!L31</f>
        <v>-148.16798205899977</v>
      </c>
      <c r="BR35" s="122">
        <f>Paca!M35-Paca!M31</f>
        <v>182.92557689799969</v>
      </c>
      <c r="BS35" s="122">
        <f>Paca!N35-Paca!N31</f>
        <v>-86.015984366999987</v>
      </c>
      <c r="BT35" s="122">
        <f>Paca!O35-Paca!O31</f>
        <v>7.6353025839999873</v>
      </c>
      <c r="BU35" s="122">
        <f>Paca!P35-Paca!P31</f>
        <v>-49.915565275000006</v>
      </c>
      <c r="BV35" s="122">
        <f>Paca!Q35-Paca!Q31</f>
        <v>-32.720400170999994</v>
      </c>
      <c r="BW35" s="122">
        <f>Paca!R35-Paca!R31</f>
        <v>267.87534543700031</v>
      </c>
      <c r="BX35" s="122">
        <f>Paca!S35-Paca!S31</f>
        <v>68.500258297000016</v>
      </c>
      <c r="BY35" s="53">
        <f>Paca!T35-Paca!T31</f>
        <v>44.511052844000005</v>
      </c>
    </row>
    <row r="36" spans="1:77" s="29" customFormat="1" x14ac:dyDescent="0.25">
      <c r="A36" s="37" t="str">
        <f>Paca!A36</f>
        <v>T2 2006</v>
      </c>
      <c r="B36" s="144">
        <f>('dep04'!B36/'dep04'!B35-1)*100</f>
        <v>11.545889547970688</v>
      </c>
      <c r="C36" s="179">
        <f>('dep04'!C36/'dep04'!C35-1)*100</f>
        <v>165.41994873647226</v>
      </c>
      <c r="D36" s="179">
        <f>('dep04'!D36/'dep04'!D35-1)*100</f>
        <v>15.178816954597242</v>
      </c>
      <c r="E36" s="180">
        <f>('dep04'!E36/'dep04'!E35-1)*100</f>
        <v>-3.9005153145900695</v>
      </c>
      <c r="F36" s="181">
        <f>('dep04'!F36/'dep04'!F35-1)*100</f>
        <v>45.933825292120886</v>
      </c>
      <c r="G36" s="181">
        <f>('dep04'!G36/'dep04'!G35-1)*100</f>
        <v>-33.006984095067281</v>
      </c>
      <c r="H36" s="181" t="e">
        <f>('dep04'!H36/'dep04'!H35-1)*100</f>
        <v>#DIV/0!</v>
      </c>
      <c r="I36" s="182">
        <f>('dep04'!I36/'dep04'!I35-1)*100</f>
        <v>7.0960020023976611</v>
      </c>
      <c r="J36" s="179">
        <f>('dep04'!J36/'dep04'!J35-1)*100</f>
        <v>6.9540872531317577</v>
      </c>
      <c r="K36" s="179">
        <f>('dep04'!K36/'dep04'!K35-1)*100</f>
        <v>12.644535727903294</v>
      </c>
      <c r="L36" s="180">
        <f>('dep04'!L36/'dep04'!L35-1)*100</f>
        <v>-2.842075726222959</v>
      </c>
      <c r="M36" s="181">
        <f>('dep04'!M36/'dep04'!M35-1)*100</f>
        <v>37.501600144213199</v>
      </c>
      <c r="N36" s="181">
        <f>('dep04'!N36/'dep04'!N35-1)*100</f>
        <v>33.970376841942553</v>
      </c>
      <c r="O36" s="181">
        <f>('dep04'!O36/'dep04'!O35-1)*100</f>
        <v>-0.46751917706483459</v>
      </c>
      <c r="P36" s="181">
        <f>('dep04'!P36/'dep04'!P35-1)*100</f>
        <v>-37.79219950158538</v>
      </c>
      <c r="Q36" s="181">
        <f>('dep04'!Q36/'dep04'!Q35-1)*100</f>
        <v>120.01916803145987</v>
      </c>
      <c r="R36" s="181">
        <f>('dep04'!R36/'dep04'!R35-1)*100</f>
        <v>16.22688837503372</v>
      </c>
      <c r="S36" s="152">
        <f>('dep04'!S36/'dep04'!S35-1)*100</f>
        <v>4.3877237434329031</v>
      </c>
      <c r="T36" s="183">
        <f>('dep04'!T36/'dep04'!T35-1)*100</f>
        <v>482.97595873301634</v>
      </c>
      <c r="U36" s="52">
        <f>'dep04'!B36-'dep04'!B35</f>
        <v>159.253583359</v>
      </c>
      <c r="V36" s="52">
        <f>'dep04'!C36-'dep04'!C35</f>
        <v>4.847912719</v>
      </c>
      <c r="W36" s="52">
        <f>'dep04'!D36-'dep04'!D35</f>
        <v>71.313017390000027</v>
      </c>
      <c r="X36" s="121">
        <f>'dep04'!E36-'dep04'!E35</f>
        <v>-4.6761403289999919</v>
      </c>
      <c r="Y36" s="121">
        <f>'dep04'!F36-'dep04'!F35</f>
        <v>28.058537431999994</v>
      </c>
      <c r="Z36" s="121">
        <f>'dep04'!G36-'dep04'!G35</f>
        <v>-3.3533959759999998</v>
      </c>
      <c r="AA36" s="121">
        <f>'dep04'!H36-'dep04'!H35</f>
        <v>31.508182943000001</v>
      </c>
      <c r="AB36" s="121">
        <f>'dep04'!I36-'dep04'!I35</f>
        <v>19.775833320000004</v>
      </c>
      <c r="AC36" s="52">
        <f>'dep04'!J36-'dep04'!J35</f>
        <v>46.401846092999904</v>
      </c>
      <c r="AD36" s="52">
        <f>'dep04'!K36-'dep04'!K35</f>
        <v>30.085405902000048</v>
      </c>
      <c r="AE36" s="121">
        <f>'dep04'!L36-'dep04'!L35</f>
        <v>-2.5491349899999989</v>
      </c>
      <c r="AF36" s="121">
        <f>'dep04'!M36-'dep04'!M35</f>
        <v>8.3251263679999994</v>
      </c>
      <c r="AG36" s="121">
        <f>'dep04'!N36-'dep04'!N35</f>
        <v>5.3687467490000014</v>
      </c>
      <c r="AH36" s="121">
        <f>'dep04'!O36-'dep04'!O35</f>
        <v>-4.5671480000000209E-3</v>
      </c>
      <c r="AI36" s="121">
        <f>'dep04'!P36-'dep04'!P35</f>
        <v>-1.1814022739999999</v>
      </c>
      <c r="AJ36" s="121">
        <f>'dep04'!Q36-'dep04'!Q35</f>
        <v>4.4553298669999997</v>
      </c>
      <c r="AK36" s="121">
        <f>'dep04'!R36-'dep04'!R35</f>
        <v>15.319828814000005</v>
      </c>
      <c r="AL36" s="121">
        <f>'dep04'!S36-'dep04'!S35</f>
        <v>0.35147851600000024</v>
      </c>
      <c r="AM36" s="52">
        <f>'dep04'!T36-'dep04'!T35</f>
        <v>6.6054012549999994</v>
      </c>
      <c r="AN36" s="189">
        <f>(Paca!B36/Paca!B32-1)*100</f>
        <v>9.2714239833323155</v>
      </c>
      <c r="AO36" s="189">
        <f>(Paca!C36/Paca!C32-1)*100</f>
        <v>-43.32822549573163</v>
      </c>
      <c r="AP36" s="189">
        <f>(Paca!D36/Paca!D32-1)*100</f>
        <v>9.975352294045269</v>
      </c>
      <c r="AQ36" s="190">
        <f>(Paca!E36/Paca!E32-1)*100</f>
        <v>12.708112947947292</v>
      </c>
      <c r="AR36" s="190">
        <f>(Paca!F36/Paca!F32-1)*100</f>
        <v>5.7541202067805219</v>
      </c>
      <c r="AS36" s="190">
        <f>(Paca!G36/Paca!G32-1)*100</f>
        <v>14.32450563834311</v>
      </c>
      <c r="AT36" s="190">
        <f>(Paca!H36/Paca!H32-1)*100</f>
        <v>28.511617244542322</v>
      </c>
      <c r="AU36" s="190">
        <f>(Paca!I36/Paca!I32-1)*100</f>
        <v>6.9720489781855743</v>
      </c>
      <c r="AV36" s="189">
        <f>(Paca!J36/Paca!J32-1)*100</f>
        <v>12.319889264086004</v>
      </c>
      <c r="AW36" s="189">
        <f>(Paca!K36/Paca!K32-1)*100</f>
        <v>5.8243906942264223</v>
      </c>
      <c r="AX36" s="190">
        <f>(Paca!L36/Paca!L32-1)*100</f>
        <v>-6.8537633051072522</v>
      </c>
      <c r="AY36" s="190">
        <f>(Paca!M36/Paca!M32-1)*100</f>
        <v>19.842433996773835</v>
      </c>
      <c r="AZ36" s="190">
        <f>(Paca!N36/Paca!N32-1)*100</f>
        <v>-1.4080631090950368</v>
      </c>
      <c r="BA36" s="190">
        <f>(Paca!O36/Paca!O32-1)*100</f>
        <v>-10.625563540449622</v>
      </c>
      <c r="BB36" s="190">
        <f>(Paca!P36/Paca!P32-1)*100</f>
        <v>26.819003053083044</v>
      </c>
      <c r="BC36" s="190">
        <f>(Paca!Q36/Paca!Q32-1)*100</f>
        <v>-8.1903513169201414E-2</v>
      </c>
      <c r="BD36" s="190">
        <f>(Paca!R36/Paca!R32-1)*100</f>
        <v>8.4693431451487555</v>
      </c>
      <c r="BE36" s="190">
        <f>(Paca!S36/Paca!S32-1)*100</f>
        <v>-0.31138689253483731</v>
      </c>
      <c r="BF36" s="189">
        <f>(Paca!T36/Paca!T32-1)*100</f>
        <v>14.185349214419452</v>
      </c>
      <c r="BG36" s="53">
        <f>Paca!B36-Paca!B32</f>
        <v>3227.9947226040022</v>
      </c>
      <c r="BH36" s="53">
        <f>Paca!C36-Paca!C32</f>
        <v>-64.87074643199999</v>
      </c>
      <c r="BI36" s="53">
        <f>Paca!D36-Paca!D32</f>
        <v>964.89319439899919</v>
      </c>
      <c r="BJ36" s="122">
        <f>Paca!E36-Paca!E32</f>
        <v>216.18593465999993</v>
      </c>
      <c r="BK36" s="122">
        <f>Paca!F36-Paca!F32</f>
        <v>82.889285584999925</v>
      </c>
      <c r="BL36" s="122">
        <f>Paca!G36-Paca!G32</f>
        <v>176.93609309399994</v>
      </c>
      <c r="BM36" s="122">
        <f>Paca!H36-Paca!H32</f>
        <v>158.37884349600006</v>
      </c>
      <c r="BN36" s="122">
        <f>Paca!I36-Paca!I32</f>
        <v>330.5030375639999</v>
      </c>
      <c r="BO36" s="53">
        <f>Paca!J36-Paca!J32</f>
        <v>1482.9244267220001</v>
      </c>
      <c r="BP36" s="53">
        <f>Paca!K36-Paca!K32</f>
        <v>691.73223979500108</v>
      </c>
      <c r="BQ36" s="122">
        <f>Paca!L36-Paca!L32</f>
        <v>-240.83687325900019</v>
      </c>
      <c r="BR36" s="122">
        <f>Paca!M36-Paca!M32</f>
        <v>637.64166932999979</v>
      </c>
      <c r="BS36" s="122">
        <f>Paca!N36-Paca!N32</f>
        <v>-8.6282484710000062</v>
      </c>
      <c r="BT36" s="122">
        <f>Paca!O36-Paca!O32</f>
        <v>-54.984558134999986</v>
      </c>
      <c r="BU36" s="122">
        <f>Paca!P36-Paca!P32</f>
        <v>114.47506515800001</v>
      </c>
      <c r="BV36" s="122">
        <f>Paca!Q36-Paca!Q32</f>
        <v>-0.22571213700001636</v>
      </c>
      <c r="BW36" s="122">
        <f>Paca!R36-Paca!R32</f>
        <v>245.5881559469999</v>
      </c>
      <c r="BX36" s="122">
        <f>Paca!S36-Paca!S32</f>
        <v>-1.2972586380000166</v>
      </c>
      <c r="BY36" s="53">
        <f>Paca!T36-Paca!T32</f>
        <v>153.31560811999998</v>
      </c>
    </row>
    <row r="37" spans="1:77" s="29" customFormat="1" x14ac:dyDescent="0.25">
      <c r="A37" s="37" t="str">
        <f>Paca!A37</f>
        <v>T3 2006</v>
      </c>
      <c r="B37" s="144">
        <f>('dep04'!B37/'dep04'!B36-1)*100</f>
        <v>-11.863537700954986</v>
      </c>
      <c r="C37" s="179">
        <f>('dep04'!C37/'dep04'!C36-1)*100</f>
        <v>-74.915329057550181</v>
      </c>
      <c r="D37" s="179">
        <f>('dep04'!D37/'dep04'!D36-1)*100</f>
        <v>-13.353504113458159</v>
      </c>
      <c r="E37" s="180">
        <f>('dep04'!E37/'dep04'!E36-1)*100</f>
        <v>4.5576146565249553</v>
      </c>
      <c r="F37" s="181">
        <f>('dep04'!F37/'dep04'!F36-1)*100</f>
        <v>-18.346056453017788</v>
      </c>
      <c r="G37" s="181">
        <f>('dep04'!G37/'dep04'!G36-1)*100</f>
        <v>92.076908985709395</v>
      </c>
      <c r="H37" s="181">
        <f>('dep04'!H37/'dep04'!H36-1)*100</f>
        <v>-94.355949036422984</v>
      </c>
      <c r="I37" s="182">
        <f>('dep04'!I37/'dep04'!I36-1)*100</f>
        <v>-12.629191921860505</v>
      </c>
      <c r="J37" s="179">
        <f>('dep04'!J37/'dep04'!J36-1)*100</f>
        <v>-5.6629405530167816</v>
      </c>
      <c r="K37" s="179">
        <f>('dep04'!K37/'dep04'!K36-1)*100</f>
        <v>-21.64205788994834</v>
      </c>
      <c r="L37" s="180">
        <f>('dep04'!L37/'dep04'!L36-1)*100</f>
        <v>-0.46475570106561115</v>
      </c>
      <c r="M37" s="181">
        <f>('dep04'!M37/'dep04'!M36-1)*100</f>
        <v>-22.441148501103068</v>
      </c>
      <c r="N37" s="181">
        <f>('dep04'!N37/'dep04'!N36-1)*100</f>
        <v>-3.040239958874924</v>
      </c>
      <c r="O37" s="181">
        <f>('dep04'!O37/'dep04'!O36-1)*100</f>
        <v>0.33868380832315914</v>
      </c>
      <c r="P37" s="181">
        <f>('dep04'!P37/'dep04'!P36-1)*100</f>
        <v>30.440288909681513</v>
      </c>
      <c r="Q37" s="181">
        <f>('dep04'!Q37/'dep04'!Q36-1)*100</f>
        <v>-100</v>
      </c>
      <c r="R37" s="181">
        <f>('dep04'!R37/'dep04'!R36-1)*100</f>
        <v>-35.053506487386919</v>
      </c>
      <c r="S37" s="152">
        <f>('dep04'!S37/'dep04'!S36-1)*100</f>
        <v>-48.663929223785587</v>
      </c>
      <c r="T37" s="183">
        <f>('dep04'!T37/'dep04'!T36-1)*100</f>
        <v>-75.527150298284027</v>
      </c>
      <c r="U37" s="52">
        <f>'dep04'!B37-'dep04'!B36</f>
        <v>-182.52804429100001</v>
      </c>
      <c r="V37" s="52">
        <f>'dep04'!C37-'dep04'!C36</f>
        <v>-5.8273507979999994</v>
      </c>
      <c r="W37" s="52">
        <f>'dep04'!D37-'dep04'!D36</f>
        <v>-72.260131387000001</v>
      </c>
      <c r="X37" s="121">
        <f>'dep04'!E37-'dep04'!E36</f>
        <v>5.2507846889999996</v>
      </c>
      <c r="Y37" s="121">
        <f>'dep04'!F37-'dep04'!F36</f>
        <v>-16.354267885999988</v>
      </c>
      <c r="Z37" s="121">
        <f>'dep04'!G37-'dep04'!G36</f>
        <v>6.2669936689999997</v>
      </c>
      <c r="AA37" s="121">
        <f>'dep04'!H37-'dep04'!H36</f>
        <v>-29.729845040000001</v>
      </c>
      <c r="AB37" s="121">
        <f>'dep04'!I37-'dep04'!I36</f>
        <v>-37.693796818999999</v>
      </c>
      <c r="AC37" s="52">
        <f>'dep04'!J37-'dep04'!J36</f>
        <v>-40.414248933999943</v>
      </c>
      <c r="AD37" s="52">
        <f>'dep04'!K37-'dep04'!K36</f>
        <v>-58.004497808000053</v>
      </c>
      <c r="AE37" s="121">
        <f>'dep04'!L37-'dep04'!L36</f>
        <v>-0.40500477399999113</v>
      </c>
      <c r="AF37" s="121">
        <f>'dep04'!M37-'dep04'!M36</f>
        <v>-6.8500519850000003</v>
      </c>
      <c r="AG37" s="121">
        <f>'dep04'!N37-'dep04'!N36</f>
        <v>-0.64370842800000005</v>
      </c>
      <c r="AH37" s="121">
        <f>'dep04'!O37-'dep04'!O36</f>
        <v>3.2931000000000488E-3</v>
      </c>
      <c r="AI37" s="121">
        <f>'dep04'!P37-'dep04'!P36</f>
        <v>0.59195575900000019</v>
      </c>
      <c r="AJ37" s="121">
        <f>'dep04'!Q37-'dep04'!Q36</f>
        <v>-8.1675117959999994</v>
      </c>
      <c r="AK37" s="121">
        <f>'dep04'!R37-'dep04'!R36</f>
        <v>-38.464203425000008</v>
      </c>
      <c r="AL37" s="121">
        <f>'dep04'!S37-'dep04'!S36</f>
        <v>-4.0692662589999999</v>
      </c>
      <c r="AM37" s="52">
        <f>'dep04'!T37-'dep04'!T36</f>
        <v>-6.0218153640000001</v>
      </c>
      <c r="AN37" s="189">
        <f>(Paca!B37/Paca!B33-1)*100</f>
        <v>8.2457684152794197</v>
      </c>
      <c r="AO37" s="189">
        <f>(Paca!C37/Paca!C33-1)*100</f>
        <v>-40.778865622229389</v>
      </c>
      <c r="AP37" s="189">
        <f>(Paca!D37/Paca!D33-1)*100</f>
        <v>12.232998977125643</v>
      </c>
      <c r="AQ37" s="190">
        <f>(Paca!E37/Paca!E33-1)*100</f>
        <v>20.450185812708167</v>
      </c>
      <c r="AR37" s="190">
        <f>(Paca!F37/Paca!F33-1)*100</f>
        <v>6.0017601213894878</v>
      </c>
      <c r="AS37" s="190">
        <f>(Paca!G37/Paca!G33-1)*100</f>
        <v>12.538064379115067</v>
      </c>
      <c r="AT37" s="190">
        <f>(Paca!H37/Paca!H33-1)*100</f>
        <v>26.919267823478044</v>
      </c>
      <c r="AU37" s="190">
        <f>(Paca!I37/Paca!I33-1)*100</f>
        <v>9.1837343499363122</v>
      </c>
      <c r="AV37" s="189">
        <f>(Paca!J37/Paca!J33-1)*100</f>
        <v>12.116586324356771</v>
      </c>
      <c r="AW37" s="189">
        <f>(Paca!K37/Paca!K33-1)*100</f>
        <v>0.96958483022688835</v>
      </c>
      <c r="AX37" s="190">
        <f>(Paca!L37/Paca!L33-1)*100</f>
        <v>-10.44267350271577</v>
      </c>
      <c r="AY37" s="190">
        <f>(Paca!M37/Paca!M33-1)*100</f>
        <v>24.051877924555185</v>
      </c>
      <c r="AZ37" s="190">
        <f>(Paca!N37/Paca!N33-1)*100</f>
        <v>-12.699599033175858</v>
      </c>
      <c r="BA37" s="190">
        <f>(Paca!O37/Paca!O33-1)*100</f>
        <v>-14.709620349574493</v>
      </c>
      <c r="BB37" s="190">
        <f>(Paca!P37/Paca!P33-1)*100</f>
        <v>7.775681461039663</v>
      </c>
      <c r="BC37" s="190">
        <f>(Paca!Q37/Paca!Q33-1)*100</f>
        <v>37.07071669359803</v>
      </c>
      <c r="BD37" s="190">
        <f>(Paca!R37/Paca!R33-1)*100</f>
        <v>-6.9119269580457443</v>
      </c>
      <c r="BE37" s="190">
        <f>(Paca!S37/Paca!S33-1)*100</f>
        <v>-7.0775917988774477</v>
      </c>
      <c r="BF37" s="189">
        <f>(Paca!T37/Paca!T33-1)*100</f>
        <v>20.312998829089501</v>
      </c>
      <c r="BG37" s="53">
        <f>Paca!B37-Paca!B33</f>
        <v>2980.8410858329953</v>
      </c>
      <c r="BH37" s="53">
        <f>Paca!C37-Paca!C33</f>
        <v>-69.244143967000014</v>
      </c>
      <c r="BI37" s="53">
        <f>Paca!D37-Paca!D33</f>
        <v>1197.3140458739981</v>
      </c>
      <c r="BJ37" s="122">
        <f>Paca!E37-Paca!E33</f>
        <v>323.80522869900005</v>
      </c>
      <c r="BK37" s="122">
        <f>Paca!F37-Paca!F33</f>
        <v>86.748037013000157</v>
      </c>
      <c r="BL37" s="122">
        <f>Paca!G37-Paca!G33</f>
        <v>153.94470785499993</v>
      </c>
      <c r="BM37" s="122">
        <f>Paca!H37-Paca!H33</f>
        <v>189.52077655000005</v>
      </c>
      <c r="BN37" s="122">
        <f>Paca!I37-Paca!I33</f>
        <v>443.29529575700053</v>
      </c>
      <c r="BO37" s="53">
        <f>Paca!J37-Paca!J33</f>
        <v>1502.2912455179994</v>
      </c>
      <c r="BP37" s="53">
        <f>Paca!K37-Paca!K33</f>
        <v>122.88004871500016</v>
      </c>
      <c r="BQ37" s="122">
        <f>Paca!L37-Paca!L33</f>
        <v>-397.994989541</v>
      </c>
      <c r="BR37" s="122">
        <f>Paca!M37-Paca!M33</f>
        <v>809.63123674100007</v>
      </c>
      <c r="BS37" s="122">
        <f>Paca!N37-Paca!N33</f>
        <v>-82.557324041000015</v>
      </c>
      <c r="BT37" s="122">
        <f>Paca!O37-Paca!O33</f>
        <v>-102.44633022400001</v>
      </c>
      <c r="BU37" s="122">
        <f>Paca!P37-Paca!P33</f>
        <v>32.41621547699998</v>
      </c>
      <c r="BV37" s="122">
        <f>Paca!Q37-Paca!Q33</f>
        <v>103.211633796</v>
      </c>
      <c r="BW37" s="122">
        <f>Paca!R37-Paca!R33</f>
        <v>-212.52505508700006</v>
      </c>
      <c r="BX37" s="122">
        <f>Paca!S37-Paca!S33</f>
        <v>-26.855338405999987</v>
      </c>
      <c r="BY37" s="53">
        <f>Paca!T37-Paca!T33</f>
        <v>227.59988969300002</v>
      </c>
    </row>
    <row r="38" spans="1:77" s="105" customFormat="1" x14ac:dyDescent="0.25">
      <c r="A38" s="98" t="str">
        <f>Paca!A38</f>
        <v>T4 2006</v>
      </c>
      <c r="B38" s="143">
        <f>('dep04'!B38/'dep04'!B37-1)*100</f>
        <v>-0.18518627011623323</v>
      </c>
      <c r="C38" s="184">
        <f>('dep04'!C38/'dep04'!C37-1)*100</f>
        <v>989.87247130673518</v>
      </c>
      <c r="D38" s="184">
        <f>('dep04'!D38/'dep04'!D37-1)*100</f>
        <v>-7.125162766884352</v>
      </c>
      <c r="E38" s="185">
        <f>('dep04'!E38/'dep04'!E37-1)*100</f>
        <v>-24.565484714302578</v>
      </c>
      <c r="F38" s="186">
        <f>('dep04'!F38/'dep04'!F37-1)*100</f>
        <v>-12.654015638083461</v>
      </c>
      <c r="G38" s="186">
        <f>('dep04'!G38/'dep04'!G37-1)*100</f>
        <v>-12.751050487374926</v>
      </c>
      <c r="H38" s="186">
        <f>('dep04'!H38/'dep04'!H37-1)*100</f>
        <v>10.088128397722173</v>
      </c>
      <c r="I38" s="187">
        <f>('dep04'!I38/'dep04'!I37-1)*100</f>
        <v>2.6390646097262271</v>
      </c>
      <c r="J38" s="184">
        <f>('dep04'!J38/'dep04'!J37-1)*100</f>
        <v>-1.4099994888785328</v>
      </c>
      <c r="K38" s="184">
        <f>('dep04'!K38/'dep04'!K37-1)*100</f>
        <v>10.043552486607021</v>
      </c>
      <c r="L38" s="185">
        <f>('dep04'!L38/'dep04'!L37-1)*100</f>
        <v>-30.402758030590103</v>
      </c>
      <c r="M38" s="186">
        <f>('dep04'!M38/'dep04'!M37-1)*100</f>
        <v>-50.414760266861805</v>
      </c>
      <c r="N38" s="186">
        <f>('dep04'!N38/'dep04'!N37-1)*100</f>
        <v>25.201455731927069</v>
      </c>
      <c r="O38" s="186">
        <f>('dep04'!O38/'dep04'!O37-1)*100</f>
        <v>98.158631035805357</v>
      </c>
      <c r="P38" s="186">
        <f>('dep04'!P38/'dep04'!P37-1)*100</f>
        <v>67.672687876062355</v>
      </c>
      <c r="Q38" s="186" t="e">
        <f>('dep04'!Q38/'dep04'!Q37-1)*100</f>
        <v>#DIV/0!</v>
      </c>
      <c r="R38" s="186">
        <f>('dep04'!R38/'dep04'!R37-1)*100</f>
        <v>66.152672423783571</v>
      </c>
      <c r="S38" s="151">
        <f>('dep04'!S38/'dep04'!S37-1)*100</f>
        <v>35.108157562181376</v>
      </c>
      <c r="T38" s="188">
        <f>('dep04'!T38/'dep04'!T37-1)*100</f>
        <v>-0.92068443131949618</v>
      </c>
      <c r="U38" s="100">
        <f>'dep04'!B38-'dep04'!B37</f>
        <v>-2.5111912229999689</v>
      </c>
      <c r="V38" s="100">
        <f>'dep04'!C38-'dep04'!C37</f>
        <v>19.314707082999998</v>
      </c>
      <c r="W38" s="100">
        <f>'dep04'!D38-'dep04'!D37</f>
        <v>-33.40790915599996</v>
      </c>
      <c r="X38" s="120">
        <f>'dep04'!E38-'dep04'!E37</f>
        <v>-29.591543035000001</v>
      </c>
      <c r="Y38" s="120">
        <f>'dep04'!F38-'dep04'!F37</f>
        <v>-9.2107270530000065</v>
      </c>
      <c r="Z38" s="120">
        <f>'dep04'!G38-'dep04'!G37</f>
        <v>-1.6669771539999996</v>
      </c>
      <c r="AA38" s="120">
        <f>'dep04'!H38-'dep04'!H37</f>
        <v>0.17940101100000017</v>
      </c>
      <c r="AB38" s="120">
        <f>'dep04'!I38-'dep04'!I37</f>
        <v>6.8819370749999962</v>
      </c>
      <c r="AC38" s="100">
        <f>'dep04'!J38-'dep04'!J37</f>
        <v>-9.4927883860000293</v>
      </c>
      <c r="AD38" s="100">
        <f>'dep04'!K38-'dep04'!K37</f>
        <v>21.092763924000053</v>
      </c>
      <c r="AE38" s="120">
        <f>'dep04'!L38-'dep04'!L37</f>
        <v>-26.37092031200001</v>
      </c>
      <c r="AF38" s="120">
        <f>'dep04'!M38-'dep04'!M37</f>
        <v>-11.935424322999998</v>
      </c>
      <c r="AG38" s="120">
        <f>'dep04'!N38-'dep04'!N37</f>
        <v>5.1736672430000006</v>
      </c>
      <c r="AH38" s="120">
        <f>'dep04'!O38-'dep04'!O37</f>
        <v>0.95765124400000001</v>
      </c>
      <c r="AI38" s="120">
        <f>'dep04'!P38-'dep04'!P37</f>
        <v>1.7165863649999999</v>
      </c>
      <c r="AJ38" s="120">
        <f>'dep04'!Q38-'dep04'!Q37</f>
        <v>2.899900766</v>
      </c>
      <c r="AK38" s="120">
        <f>'dep04'!R38-'dep04'!R37</f>
        <v>47.144211514000006</v>
      </c>
      <c r="AL38" s="120">
        <f>'dep04'!S38-'dep04'!S37</f>
        <v>1.5070914269999998</v>
      </c>
      <c r="AM38" s="100">
        <f>'dep04'!T38-'dep04'!T37</f>
        <v>-1.7964687999999951E-2</v>
      </c>
      <c r="AN38" s="184">
        <f>(Paca!B38/Paca!B34-1)*100</f>
        <v>4.5617957398360387</v>
      </c>
      <c r="AO38" s="184">
        <f>(Paca!C38/Paca!C34-1)*100</f>
        <v>3.9010313434220345</v>
      </c>
      <c r="AP38" s="184">
        <f>(Paca!D38/Paca!D34-1)*100</f>
        <v>6.7327587510942255</v>
      </c>
      <c r="AQ38" s="191">
        <f>(Paca!E38/Paca!E34-1)*100</f>
        <v>1.475128084227495</v>
      </c>
      <c r="AR38" s="191">
        <f>(Paca!F38/Paca!F34-1)*100</f>
        <v>12.690364156190782</v>
      </c>
      <c r="AS38" s="191">
        <f>(Paca!G38/Paca!G34-1)*100</f>
        <v>-0.24161721000601766</v>
      </c>
      <c r="AT38" s="191">
        <f>(Paca!H38/Paca!H34-1)*100</f>
        <v>37.552965757156322</v>
      </c>
      <c r="AU38" s="191">
        <f>(Paca!I38/Paca!I34-1)*100</f>
        <v>5.1423283824651556</v>
      </c>
      <c r="AV38" s="184">
        <f>(Paca!J38/Paca!J34-1)*100</f>
        <v>8.0376544134625583</v>
      </c>
      <c r="AW38" s="184">
        <f>(Paca!K38/Paca!K34-1)*100</f>
        <v>-0.45116174451316216</v>
      </c>
      <c r="AX38" s="191">
        <f>(Paca!L38/Paca!L34-1)*100</f>
        <v>2.9833272904414176</v>
      </c>
      <c r="AY38" s="191">
        <f>(Paca!M38/Paca!M34-1)*100</f>
        <v>9.7518420095995992</v>
      </c>
      <c r="AZ38" s="191">
        <f>(Paca!N38/Paca!N34-1)*100</f>
        <v>1.1838696645632307</v>
      </c>
      <c r="BA38" s="191">
        <f>(Paca!O38/Paca!O34-1)*100</f>
        <v>-44.068266025767564</v>
      </c>
      <c r="BB38" s="191">
        <f>(Paca!P38/Paca!P34-1)*100</f>
        <v>18.717822310068065</v>
      </c>
      <c r="BC38" s="191">
        <f>(Paca!Q38/Paca!Q34-1)*100</f>
        <v>-8.7159063498116645</v>
      </c>
      <c r="BD38" s="191">
        <f>(Paca!R38/Paca!R34-1)*100</f>
        <v>-6.8210832316053516</v>
      </c>
      <c r="BE38" s="191">
        <f>(Paca!S38/Paca!S34-1)*100</f>
        <v>9.5135644014066045E-2</v>
      </c>
      <c r="BF38" s="184">
        <f>(Paca!T38/Paca!T34-1)*100</f>
        <v>3.1782923243943495</v>
      </c>
      <c r="BG38" s="100">
        <f>Paca!B38-Paca!B34</f>
        <v>1713.938855018001</v>
      </c>
      <c r="BH38" s="100">
        <f>Paca!C38-Paca!C34</f>
        <v>4.2453744839999956</v>
      </c>
      <c r="BI38" s="100">
        <f>Paca!D38-Paca!D34</f>
        <v>683.57620183899962</v>
      </c>
      <c r="BJ38" s="120">
        <f>Paca!E38-Paca!E34</f>
        <v>25.586687533000031</v>
      </c>
      <c r="BK38" s="120">
        <f>Paca!F38-Paca!F34</f>
        <v>183.14505302999964</v>
      </c>
      <c r="BL38" s="120">
        <f>Paca!G38-Paca!G34</f>
        <v>-3.052502929999946</v>
      </c>
      <c r="BM38" s="120">
        <f>Paca!H38-Paca!H34</f>
        <v>213.39323551999996</v>
      </c>
      <c r="BN38" s="120">
        <f>Paca!I38-Paca!I34</f>
        <v>264.5037286859997</v>
      </c>
      <c r="BO38" s="100">
        <f>Paca!J38-Paca!J34</f>
        <v>1045.6530251069998</v>
      </c>
      <c r="BP38" s="100">
        <f>Paca!K38-Paca!K34</f>
        <v>-58.926145602003089</v>
      </c>
      <c r="BQ38" s="120">
        <f>Paca!L38-Paca!L34</f>
        <v>107.03000434200021</v>
      </c>
      <c r="BR38" s="120">
        <f>Paca!M38-Paca!M34</f>
        <v>364.5945912520001</v>
      </c>
      <c r="BS38" s="120">
        <f>Paca!N38-Paca!N34</f>
        <v>7.9792033369999444</v>
      </c>
      <c r="BT38" s="120">
        <f>Paca!O38-Paca!O34</f>
        <v>-378.43052624299997</v>
      </c>
      <c r="BU38" s="120">
        <f>Paca!P38-Paca!P34</f>
        <v>78.585360056999946</v>
      </c>
      <c r="BV38" s="120">
        <f>Paca!Q38-Paca!Q34</f>
        <v>-24.030067328999991</v>
      </c>
      <c r="BW38" s="120">
        <f>Paca!R38-Paca!R34</f>
        <v>-214.99196575500036</v>
      </c>
      <c r="BX38" s="120">
        <f>Paca!S38-Paca!S34</f>
        <v>0.33725473699996655</v>
      </c>
      <c r="BY38" s="100">
        <f>Paca!T38-Paca!T34</f>
        <v>39.390399189999926</v>
      </c>
    </row>
    <row r="39" spans="1:77" s="29" customFormat="1" x14ac:dyDescent="0.25">
      <c r="A39" s="37" t="str">
        <f>Paca!A39</f>
        <v>T1 2007</v>
      </c>
      <c r="B39" s="144">
        <f>('dep04'!B39/'dep04'!B38-1)*100</f>
        <v>1.0214896058211131</v>
      </c>
      <c r="C39" s="179">
        <f>('dep04'!C39/'dep04'!C38-1)*100</f>
        <v>-95.334600125458806</v>
      </c>
      <c r="D39" s="179">
        <f>('dep04'!D39/'dep04'!D38-1)*100</f>
        <v>-2.0844380224975256</v>
      </c>
      <c r="E39" s="180">
        <f>('dep04'!E39/'dep04'!E38-1)*100</f>
        <v>8.7981559058097893</v>
      </c>
      <c r="F39" s="181">
        <f>('dep04'!F39/'dep04'!F38-1)*100</f>
        <v>25.146148305692062</v>
      </c>
      <c r="G39" s="181">
        <f>('dep04'!G39/'dep04'!G38-1)*100</f>
        <v>-13.017968459539365</v>
      </c>
      <c r="H39" s="181">
        <f>('dep04'!H39/'dep04'!H38-1)*100</f>
        <v>2.6387972180850205</v>
      </c>
      <c r="I39" s="182">
        <f>('dep04'!I39/'dep04'!I38-1)*100</f>
        <v>-11.816008324318549</v>
      </c>
      <c r="J39" s="179">
        <f>('dep04'!J39/'dep04'!J38-1)*100</f>
        <v>0.40353856517600928</v>
      </c>
      <c r="K39" s="179">
        <f>('dep04'!K39/'dep04'!K38-1)*100</f>
        <v>16.557207495363802</v>
      </c>
      <c r="L39" s="180">
        <f>('dep04'!L39/'dep04'!L38-1)*100</f>
        <v>30.68547049853294</v>
      </c>
      <c r="M39" s="181">
        <f>('dep04'!M39/'dep04'!M38-1)*100</f>
        <v>179.40555748258902</v>
      </c>
      <c r="N39" s="181">
        <f>('dep04'!N39/'dep04'!N38-1)*100</f>
        <v>2.4044495298709556</v>
      </c>
      <c r="O39" s="181">
        <f>('dep04'!O39/'dep04'!O38-1)*100</f>
        <v>-79.472240530363081</v>
      </c>
      <c r="P39" s="181">
        <f>('dep04'!P39/'dep04'!P38-1)*100</f>
        <v>11.96959695024422</v>
      </c>
      <c r="Q39" s="181">
        <f>('dep04'!Q39/'dep04'!Q38-1)*100</f>
        <v>-11.046375750362481</v>
      </c>
      <c r="R39" s="181">
        <f>('dep04'!R39/'dep04'!R38-1)*100</f>
        <v>-0.62776416329834994</v>
      </c>
      <c r="S39" s="152">
        <f>('dep04'!S39/'dep04'!S38-1)*100</f>
        <v>2.6387972274908522</v>
      </c>
      <c r="T39" s="183">
        <f>('dep04'!T39/'dep04'!T38-1)*100</f>
        <v>115.54147417255818</v>
      </c>
      <c r="U39" s="52">
        <f>'dep04'!B39-'dep04'!B38</f>
        <v>13.826108245999876</v>
      </c>
      <c r="V39" s="52">
        <f>'dep04'!C39-'dep04'!C38</f>
        <v>-20.273797858999998</v>
      </c>
      <c r="W39" s="52">
        <f>'dep04'!D39-'dep04'!D38</f>
        <v>-9.076983761000065</v>
      </c>
      <c r="X39" s="121">
        <f>'dep04'!E39-'dep04'!E38</f>
        <v>7.9947342399999997</v>
      </c>
      <c r="Y39" s="121">
        <f>'dep04'!F39-'dep04'!F38</f>
        <v>15.987478082000003</v>
      </c>
      <c r="Z39" s="121">
        <f>'dep04'!G39-'dep04'!G38</f>
        <v>-1.4848654569999997</v>
      </c>
      <c r="AA39" s="121">
        <f>'dep04'!H39-'dep04'!H38</f>
        <v>5.1660759999999861E-2</v>
      </c>
      <c r="AB39" s="121">
        <f>'dep04'!I39-'dep04'!I38</f>
        <v>-31.62599138600001</v>
      </c>
      <c r="AC39" s="52">
        <f>'dep04'!J39-'dep04'!J38</f>
        <v>2.678506834000018</v>
      </c>
      <c r="AD39" s="52">
        <f>'dep04'!K39-'dep04'!K38</f>
        <v>38.264657635999981</v>
      </c>
      <c r="AE39" s="121">
        <f>'dep04'!L39-'dep04'!L38</f>
        <v>18.524100117000003</v>
      </c>
      <c r="AF39" s="121">
        <f>'dep04'!M39-'dep04'!M38</f>
        <v>21.060489764000003</v>
      </c>
      <c r="AG39" s="121">
        <f>'dep04'!N39-'dep04'!N38</f>
        <v>0.61801342399999726</v>
      </c>
      <c r="AH39" s="121">
        <f>'dep04'!O39-'dep04'!O38</f>
        <v>-1.5364107410000001</v>
      </c>
      <c r="AI39" s="121">
        <f>'dep04'!P39-'dep04'!P38</f>
        <v>0.50908943600000001</v>
      </c>
      <c r="AJ39" s="121">
        <f>'dep04'!Q39-'dep04'!Q38</f>
        <v>-0.32033393499999985</v>
      </c>
      <c r="AK39" s="121">
        <f>'dep04'!R39-'dep04'!R38</f>
        <v>-0.74333543100000554</v>
      </c>
      <c r="AL39" s="121">
        <f>'dep04'!S39-'dep04'!S38</f>
        <v>0.15304500199999982</v>
      </c>
      <c r="AM39" s="52">
        <f>'dep04'!T39-'dep04'!T38</f>
        <v>2.2337253959999996</v>
      </c>
      <c r="AN39" s="189">
        <f>(Paca!B39/Paca!B35-1)*100</f>
        <v>7.2122717671663228</v>
      </c>
      <c r="AO39" s="189">
        <f>(Paca!C39/Paca!C35-1)*100</f>
        <v>17.14404459010894</v>
      </c>
      <c r="AP39" s="189">
        <f>(Paca!D39/Paca!D35-1)*100</f>
        <v>7.680778802553867</v>
      </c>
      <c r="AQ39" s="190">
        <f>(Paca!E39/Paca!E35-1)*100</f>
        <v>-2.1219356641756892</v>
      </c>
      <c r="AR39" s="190">
        <f>(Paca!F39/Paca!F35-1)*100</f>
        <v>13.244595426280625</v>
      </c>
      <c r="AS39" s="190">
        <f>(Paca!G39/Paca!G35-1)*100</f>
        <v>-0.67410348116095919</v>
      </c>
      <c r="AT39" s="190">
        <f>(Paca!H39/Paca!H35-1)*100</f>
        <v>55.566757988034766</v>
      </c>
      <c r="AU39" s="190">
        <f>(Paca!I39/Paca!I35-1)*100</f>
        <v>6.3848628842164912</v>
      </c>
      <c r="AV39" s="189">
        <f>(Paca!J39/Paca!J35-1)*100</f>
        <v>2.0393775511485135</v>
      </c>
      <c r="AW39" s="189">
        <f>(Paca!K39/Paca!K35-1)*100</f>
        <v>10.833940245714913</v>
      </c>
      <c r="AX39" s="190">
        <f>(Paca!L39/Paca!L35-1)*100</f>
        <v>17.216395813312712</v>
      </c>
      <c r="AY39" s="190">
        <f>(Paca!M39/Paca!M35-1)*100</f>
        <v>13.517870826371015</v>
      </c>
      <c r="AZ39" s="190">
        <f>(Paca!N39/Paca!N35-1)*100</f>
        <v>23.396480642842299</v>
      </c>
      <c r="BA39" s="190">
        <f>(Paca!O39/Paca!O35-1)*100</f>
        <v>-32.412791255827969</v>
      </c>
      <c r="BB39" s="190">
        <f>(Paca!P39/Paca!P35-1)*100</f>
        <v>18.826408184495634</v>
      </c>
      <c r="BC39" s="190">
        <f>(Paca!Q39/Paca!Q35-1)*100</f>
        <v>-1.5727654176132644</v>
      </c>
      <c r="BD39" s="190">
        <f>(Paca!R39/Paca!R35-1)*100</f>
        <v>9.0237683901739594</v>
      </c>
      <c r="BE39" s="190">
        <f>(Paca!S39/Paca!S35-1)*100</f>
        <v>-9.6924390648766909</v>
      </c>
      <c r="BF39" s="189">
        <f>(Paca!T39/Paca!T35-1)*100</f>
        <v>24.299358996510144</v>
      </c>
      <c r="BG39" s="53">
        <f>Paca!B39-Paca!B35</f>
        <v>2708.0512647720025</v>
      </c>
      <c r="BH39" s="53">
        <f>Paca!C39-Paca!C35</f>
        <v>17.337611745999993</v>
      </c>
      <c r="BI39" s="53">
        <f>Paca!D39-Paca!D35</f>
        <v>779.75660736600003</v>
      </c>
      <c r="BJ39" s="122">
        <f>Paca!E39-Paca!E35</f>
        <v>-38.502634866000108</v>
      </c>
      <c r="BK39" s="122">
        <f>Paca!F39-Paca!F35</f>
        <v>191.94997740699978</v>
      </c>
      <c r="BL39" s="122">
        <f>Paca!G39-Paca!G35</f>
        <v>-8.6646095459998378</v>
      </c>
      <c r="BM39" s="122">
        <f>Paca!H39-Paca!H35</f>
        <v>313.22596620100001</v>
      </c>
      <c r="BN39" s="122">
        <f>Paca!I39-Paca!I35</f>
        <v>321.7479081700003</v>
      </c>
      <c r="BO39" s="53">
        <f>Paca!J39-Paca!J35</f>
        <v>276.44217402899994</v>
      </c>
      <c r="BP39" s="53">
        <f>Paca!K39-Paca!K35</f>
        <v>1371.057709005001</v>
      </c>
      <c r="BQ39" s="122">
        <f>Paca!L39-Paca!L35</f>
        <v>577.39875119999988</v>
      </c>
      <c r="BR39" s="122">
        <f>Paca!M39-Paca!M35</f>
        <v>537.98046061200057</v>
      </c>
      <c r="BS39" s="122">
        <f>Paca!N39-Paca!N35</f>
        <v>132.67694024900004</v>
      </c>
      <c r="BT39" s="122">
        <f>Paca!O39-Paca!O35</f>
        <v>-193.52364585500004</v>
      </c>
      <c r="BU39" s="122">
        <f>Paca!P39-Paca!P35</f>
        <v>85.044708197000034</v>
      </c>
      <c r="BV39" s="122">
        <f>Paca!Q39-Paca!Q35</f>
        <v>-4.3088149210000211</v>
      </c>
      <c r="BW39" s="122">
        <f>Paca!R39-Paca!R35</f>
        <v>274.05471428800001</v>
      </c>
      <c r="BX39" s="122">
        <f>Paca!S39-Paca!S35</f>
        <v>-38.265404765000028</v>
      </c>
      <c r="BY39" s="53">
        <f>Paca!T39-Paca!T35</f>
        <v>263.45716262600013</v>
      </c>
    </row>
    <row r="40" spans="1:77" s="29" customFormat="1" x14ac:dyDescent="0.25">
      <c r="A40" s="37" t="str">
        <f>Paca!A40</f>
        <v>T2 2007</v>
      </c>
      <c r="B40" s="144">
        <f>('dep04'!B40/'dep04'!B39-1)*100</f>
        <v>-2.4836119842577609</v>
      </c>
      <c r="C40" s="179">
        <f>('dep04'!C40/'dep04'!C39-1)*100</f>
        <v>193.22059979717264</v>
      </c>
      <c r="D40" s="179">
        <f>('dep04'!D40/'dep04'!D39-1)*100</f>
        <v>7.4116889831939092</v>
      </c>
      <c r="E40" s="180">
        <f>('dep04'!E40/'dep04'!E39-1)*100</f>
        <v>-2.9858795917095615</v>
      </c>
      <c r="F40" s="181">
        <f>('dep04'!F40/'dep04'!F39-1)*100</f>
        <v>-16.634644666271715</v>
      </c>
      <c r="G40" s="181">
        <f>('dep04'!G40/'dep04'!G39-1)*100</f>
        <v>11.423827929260133</v>
      </c>
      <c r="H40" s="181">
        <f>('dep04'!H40/'dep04'!H39-1)*100</f>
        <v>-100</v>
      </c>
      <c r="I40" s="182">
        <f>('dep04'!I40/'dep04'!I39-1)*100</f>
        <v>20.618718585879115</v>
      </c>
      <c r="J40" s="179">
        <f>('dep04'!J40/'dep04'!J39-1)*100</f>
        <v>-7.2742034625837277</v>
      </c>
      <c r="K40" s="179">
        <f>('dep04'!K40/'dep04'!K39-1)*100</f>
        <v>-6.9470770135560027</v>
      </c>
      <c r="L40" s="180">
        <f>('dep04'!L40/'dep04'!L39-1)*100</f>
        <v>9.2875438614148376</v>
      </c>
      <c r="M40" s="181">
        <f>('dep04'!M40/'dep04'!M39-1)*100</f>
        <v>1.8434932341087062</v>
      </c>
      <c r="N40" s="181">
        <f>('dep04'!N40/'dep04'!N39-1)*100</f>
        <v>-16.022947692887612</v>
      </c>
      <c r="O40" s="181">
        <f>('dep04'!O40/'dep04'!O39-1)*100</f>
        <v>-100</v>
      </c>
      <c r="P40" s="181">
        <f>('dep04'!P40/'dep04'!P39-1)*100</f>
        <v>34.392774932502412</v>
      </c>
      <c r="Q40" s="181">
        <f>('dep04'!Q40/'dep04'!Q39-1)*100</f>
        <v>-62.407615404789652</v>
      </c>
      <c r="R40" s="181">
        <f>('dep04'!R40/'dep04'!R39-1)*100</f>
        <v>-17.478862336792421</v>
      </c>
      <c r="S40" s="152">
        <f>('dep04'!S40/'dep04'!S39-1)*100</f>
        <v>-25.065846712631856</v>
      </c>
      <c r="T40" s="183">
        <f>('dep04'!T40/'dep04'!T39-1)*100</f>
        <v>-6.9140952846137971</v>
      </c>
      <c r="U40" s="52">
        <f>'dep04'!B40-'dep04'!B39</f>
        <v>-33.959674251999786</v>
      </c>
      <c r="V40" s="52">
        <f>'dep04'!C40-'dep04'!C39</f>
        <v>1.9170209630000001</v>
      </c>
      <c r="W40" s="52">
        <f>'dep04'!D40-'dep04'!D39</f>
        <v>31.602502872000059</v>
      </c>
      <c r="X40" s="121">
        <f>'dep04'!E40-'dep04'!E39</f>
        <v>-2.9519310060000095</v>
      </c>
      <c r="Y40" s="121">
        <f>'dep04'!F40-'dep04'!F39</f>
        <v>-13.235474189000001</v>
      </c>
      <c r="Z40" s="121">
        <f>'dep04'!G40-'dep04'!G39</f>
        <v>1.1334049079999993</v>
      </c>
      <c r="AA40" s="121">
        <f>'dep04'!H40-'dep04'!H39</f>
        <v>-2.009399674</v>
      </c>
      <c r="AB40" s="121">
        <f>'dep04'!I40-'dep04'!I39</f>
        <v>48.665902833000018</v>
      </c>
      <c r="AC40" s="52">
        <f>'dep04'!J40-'dep04'!J39</f>
        <v>-48.477718967999976</v>
      </c>
      <c r="AD40" s="52">
        <f>'dep04'!K40-'dep04'!K39</f>
        <v>-18.713369282000002</v>
      </c>
      <c r="AE40" s="121">
        <f>'dep04'!L40-'dep04'!L39</f>
        <v>7.3271067080000023</v>
      </c>
      <c r="AF40" s="121">
        <f>'dep04'!M40-'dep04'!M39</f>
        <v>0.60465710799999783</v>
      </c>
      <c r="AG40" s="121">
        <f>'dep04'!N40-'dep04'!N39</f>
        <v>-4.2173872949999982</v>
      </c>
      <c r="AH40" s="121">
        <f>'dep04'!O40-'dep04'!O39</f>
        <v>-0.39685643599999998</v>
      </c>
      <c r="AI40" s="121">
        <f>'dep04'!P40-'dep04'!P39</f>
        <v>1.6378792879999997</v>
      </c>
      <c r="AJ40" s="121">
        <f>'dep04'!Q40-'dep04'!Q39</f>
        <v>-1.6098461470000003</v>
      </c>
      <c r="AK40" s="121">
        <f>'dep04'!R40-'dep04'!R39</f>
        <v>-20.566791120999994</v>
      </c>
      <c r="AL40" s="121">
        <f>'dep04'!S40-'dep04'!S39</f>
        <v>-1.4921313869999997</v>
      </c>
      <c r="AM40" s="52">
        <f>'dep04'!T40-'dep04'!T39</f>
        <v>-0.28810983699999992</v>
      </c>
      <c r="AN40" s="189">
        <f>(Paca!B40/Paca!B36-1)*100</f>
        <v>5.6551070533854109</v>
      </c>
      <c r="AO40" s="189">
        <f>(Paca!C40/Paca!C36-1)*100</f>
        <v>35.30219273755926</v>
      </c>
      <c r="AP40" s="189">
        <f>(Paca!D40/Paca!D36-1)*100</f>
        <v>3.80945586220931</v>
      </c>
      <c r="AQ40" s="190">
        <f>(Paca!E40/Paca!E36-1)*100</f>
        <v>-3.4393406459667042</v>
      </c>
      <c r="AR40" s="190">
        <f>(Paca!F40/Paca!F36-1)*100</f>
        <v>3.4511160111683648</v>
      </c>
      <c r="AS40" s="190">
        <f>(Paca!G40/Paca!G36-1)*100</f>
        <v>-3.9604061248296185</v>
      </c>
      <c r="AT40" s="190">
        <f>(Paca!H40/Paca!H36-1)*100</f>
        <v>31.406398283492475</v>
      </c>
      <c r="AU40" s="190">
        <f>(Paca!I40/Paca!I36-1)*100</f>
        <v>4.9366534962303366</v>
      </c>
      <c r="AV40" s="189">
        <f>(Paca!J40/Paca!J36-1)*100</f>
        <v>2.2379822123220761</v>
      </c>
      <c r="AW40" s="189">
        <f>(Paca!K40/Paca!K36-1)*100</f>
        <v>9.9670797629429551</v>
      </c>
      <c r="AX40" s="190">
        <f>(Paca!L40/Paca!L36-1)*100</f>
        <v>10.078285794724229</v>
      </c>
      <c r="AY40" s="190">
        <f>(Paca!M40/Paca!M36-1)*100</f>
        <v>19.347045817630224</v>
      </c>
      <c r="AZ40" s="190">
        <f>(Paca!N40/Paca!N36-1)*100</f>
        <v>32.351015260148628</v>
      </c>
      <c r="BA40" s="190">
        <f>(Paca!O40/Paca!O36-1)*100</f>
        <v>19.081124173807694</v>
      </c>
      <c r="BB40" s="190">
        <f>(Paca!P40/Paca!P36-1)*100</f>
        <v>-2.9044950010610249</v>
      </c>
      <c r="BC40" s="190">
        <f>(Paca!Q40/Paca!Q36-1)*100</f>
        <v>-6.8654307781121364</v>
      </c>
      <c r="BD40" s="190">
        <f>(Paca!R40/Paca!R36-1)*100</f>
        <v>0.17987753594592704</v>
      </c>
      <c r="BE40" s="190">
        <f>(Paca!S40/Paca!S36-1)*100</f>
        <v>-18.541009335835945</v>
      </c>
      <c r="BF40" s="189">
        <f>(Paca!T40/Paca!T36-1)*100</f>
        <v>13.047302529692573</v>
      </c>
      <c r="BG40" s="53">
        <f>Paca!B40-Paca!B36</f>
        <v>2151.4626327980004</v>
      </c>
      <c r="BH40" s="53">
        <f>Paca!C40-Paca!C36</f>
        <v>29.953424779999992</v>
      </c>
      <c r="BI40" s="53">
        <f>Paca!D40-Paca!D36</f>
        <v>405.23720266300006</v>
      </c>
      <c r="BJ40" s="122">
        <f>Paca!E40-Paca!E36</f>
        <v>-65.944220556999881</v>
      </c>
      <c r="BK40" s="122">
        <f>Paca!F40-Paca!F36</f>
        <v>52.574641672000098</v>
      </c>
      <c r="BL40" s="122">
        <f>Paca!G40-Paca!G36</f>
        <v>-55.926268874000016</v>
      </c>
      <c r="BM40" s="122">
        <f>Paca!H40-Paca!H36</f>
        <v>224.20011864200001</v>
      </c>
      <c r="BN40" s="122">
        <f>Paca!I40-Paca!I36</f>
        <v>250.33293177999985</v>
      </c>
      <c r="BO40" s="53">
        <f>Paca!J40-Paca!J36</f>
        <v>302.56975368299936</v>
      </c>
      <c r="BP40" s="53">
        <f>Paca!K40-Paca!K36</f>
        <v>1252.683129289002</v>
      </c>
      <c r="BQ40" s="122">
        <f>Paca!L40-Paca!L36</f>
        <v>329.87230952100026</v>
      </c>
      <c r="BR40" s="122">
        <f>Paca!M40-Paca!M36</f>
        <v>745.087069961</v>
      </c>
      <c r="BS40" s="122">
        <f>Paca!N40-Paca!N36</f>
        <v>195.44737237899994</v>
      </c>
      <c r="BT40" s="122">
        <f>Paca!O40-Paca!O36</f>
        <v>88.248237596000024</v>
      </c>
      <c r="BU40" s="122">
        <f>Paca!P40-Paca!P36</f>
        <v>-15.722559169999954</v>
      </c>
      <c r="BV40" s="122">
        <f>Paca!Q40-Paca!Q36</f>
        <v>-18.904462171999967</v>
      </c>
      <c r="BW40" s="122">
        <f>Paca!R40-Paca!R36</f>
        <v>5.6577223250001225</v>
      </c>
      <c r="BX40" s="122">
        <f>Paca!S40-Paca!S36</f>
        <v>-77.002561151000009</v>
      </c>
      <c r="BY40" s="53">
        <f>Paca!T40-Paca!T36</f>
        <v>161.01912238299997</v>
      </c>
    </row>
    <row r="41" spans="1:77" s="29" customFormat="1" x14ac:dyDescent="0.25">
      <c r="A41" s="37" t="str">
        <f>Paca!A41</f>
        <v>T3 2007</v>
      </c>
      <c r="B41" s="144">
        <f>('dep04'!B41/'dep04'!B40-1)*100</f>
        <v>-0.21952930339380616</v>
      </c>
      <c r="C41" s="179">
        <f>('dep04'!C41/'dep04'!C40-1)*100</f>
        <v>99.898288546766722</v>
      </c>
      <c r="D41" s="179">
        <f>('dep04'!D41/'dep04'!D40-1)*100</f>
        <v>-2.1435289766180476</v>
      </c>
      <c r="E41" s="180">
        <f>('dep04'!E41/'dep04'!E40-1)*100</f>
        <v>6.9292584117222944</v>
      </c>
      <c r="F41" s="181">
        <f>('dep04'!F41/'dep04'!F40-1)*100</f>
        <v>-5.4193913658947768</v>
      </c>
      <c r="G41" s="181">
        <f>('dep04'!G41/'dep04'!G40-1)*100</f>
        <v>12.22360060028269</v>
      </c>
      <c r="H41" s="181" t="e">
        <f>('dep04'!H41/'dep04'!H40-1)*100</f>
        <v>#DIV/0!</v>
      </c>
      <c r="I41" s="182">
        <f>('dep04'!I41/'dep04'!I40-1)*100</f>
        <v>-6.0289931716074001</v>
      </c>
      <c r="J41" s="179">
        <f>('dep04'!J41/'dep04'!J40-1)*100</f>
        <v>2.4680512210140781</v>
      </c>
      <c r="K41" s="179">
        <f>('dep04'!K41/'dep04'!K40-1)*100</f>
        <v>-4.7264850035386825</v>
      </c>
      <c r="L41" s="180">
        <f>('dep04'!L41/'dep04'!L40-1)*100</f>
        <v>-1.2979877147659136</v>
      </c>
      <c r="M41" s="181">
        <f>('dep04'!M41/'dep04'!M40-1)*100</f>
        <v>-13.808028516831673</v>
      </c>
      <c r="N41" s="181">
        <f>('dep04'!N41/'dep04'!N40-1)*100</f>
        <v>25.3482725631075</v>
      </c>
      <c r="O41" s="181" t="e">
        <f>('dep04'!O41/'dep04'!O40-1)*100</f>
        <v>#DIV/0!</v>
      </c>
      <c r="P41" s="181">
        <f>('dep04'!P41/'dep04'!P40-1)*100</f>
        <v>-51.539808827868924</v>
      </c>
      <c r="Q41" s="181">
        <f>('dep04'!Q41/'dep04'!Q40-1)*100</f>
        <v>239.82709056044018</v>
      </c>
      <c r="R41" s="181">
        <f>('dep04'!R41/'dep04'!R40-1)*100</f>
        <v>-9.2674776285951452</v>
      </c>
      <c r="S41" s="152">
        <f>('dep04'!S41/'dep04'!S40-1)*100</f>
        <v>-78.271925167220715</v>
      </c>
      <c r="T41" s="183">
        <f>('dep04'!T41/'dep04'!T40-1)*100</f>
        <v>14.941515906656688</v>
      </c>
      <c r="U41" s="52">
        <f>'dep04'!B41-'dep04'!B40</f>
        <v>-2.9271830049999608</v>
      </c>
      <c r="V41" s="52">
        <f>'dep04'!C41-'dep04'!C40</f>
        <v>2.906203101</v>
      </c>
      <c r="W41" s="52">
        <f>'dep04'!D41-'dep04'!D40</f>
        <v>-9.8171448090000126</v>
      </c>
      <c r="X41" s="121">
        <f>'dep04'!E41-'dep04'!E40</f>
        <v>6.6459278240000117</v>
      </c>
      <c r="Y41" s="121">
        <f>'dep04'!F41-'dep04'!F40</f>
        <v>-3.5946954160000004</v>
      </c>
      <c r="Z41" s="121">
        <f>'dep04'!G41-'dep04'!G40</f>
        <v>1.3512965300000008</v>
      </c>
      <c r="AA41" s="121">
        <f>'dep04'!H41-'dep04'!H40</f>
        <v>2.944488685</v>
      </c>
      <c r="AB41" s="121">
        <f>'dep04'!I41-'dep04'!I40</f>
        <v>-17.164162432000012</v>
      </c>
      <c r="AC41" s="52">
        <f>'dep04'!J41-'dep04'!J40</f>
        <v>15.251461886000016</v>
      </c>
      <c r="AD41" s="52">
        <f>'dep04'!K41-'dep04'!K40</f>
        <v>-11.847267064000022</v>
      </c>
      <c r="AE41" s="121">
        <f>'dep04'!L41-'dep04'!L40</f>
        <v>-1.1191102829999977</v>
      </c>
      <c r="AF41" s="121">
        <f>'dep04'!M41-'dep04'!M40</f>
        <v>-4.6124596189999991</v>
      </c>
      <c r="AG41" s="121">
        <f>'dep04'!N41-'dep04'!N40</f>
        <v>5.6028637969999977</v>
      </c>
      <c r="AH41" s="121">
        <f>'dep04'!O41-'dep04'!O40</f>
        <v>1.744609546</v>
      </c>
      <c r="AI41" s="121">
        <f>'dep04'!P41-'dep04'!P40</f>
        <v>-3.2986284319999997</v>
      </c>
      <c r="AJ41" s="121">
        <f>'dep04'!Q41-'dep04'!Q40</f>
        <v>2.3256529029999999</v>
      </c>
      <c r="AK41" s="121">
        <f>'dep04'!R41-'dep04'!R40</f>
        <v>-8.9987073550000076</v>
      </c>
      <c r="AL41" s="121">
        <f>'dep04'!S41-'dep04'!S40</f>
        <v>-3.4914876210000001</v>
      </c>
      <c r="AM41" s="52">
        <f>'dep04'!T41-'dep04'!T40</f>
        <v>0.57956388099999989</v>
      </c>
      <c r="AN41" s="189">
        <f>(Paca!B41/Paca!B37-1)*100</f>
        <v>-1.4009966590493028</v>
      </c>
      <c r="AO41" s="189">
        <f>(Paca!C41/Paca!C37-1)*100</f>
        <v>-6.3655067586906089</v>
      </c>
      <c r="AP41" s="189">
        <f>(Paca!D41/Paca!D37-1)*100</f>
        <v>-1.7385706053004824</v>
      </c>
      <c r="AQ41" s="190">
        <f>(Paca!E41/Paca!E37-1)*100</f>
        <v>0.64475147808005229</v>
      </c>
      <c r="AR41" s="190">
        <f>(Paca!F41/Paca!F37-1)*100</f>
        <v>2.862526484129968</v>
      </c>
      <c r="AS41" s="190">
        <f>(Paca!G41/Paca!G37-1)*100</f>
        <v>-21.241396719190131</v>
      </c>
      <c r="AT41" s="190">
        <f>(Paca!H41/Paca!H37-1)*100</f>
        <v>11.666130911487492</v>
      </c>
      <c r="AU41" s="190">
        <f>(Paca!I41/Paca!I37-1)*100</f>
        <v>-1.0980789412907033</v>
      </c>
      <c r="AV41" s="189">
        <f>(Paca!J41/Paca!J37-1)*100</f>
        <v>-4.2574783336401634</v>
      </c>
      <c r="AW41" s="189">
        <f>(Paca!K41/Paca!K37-1)*100</f>
        <v>1.8375810825585148</v>
      </c>
      <c r="AX41" s="190">
        <f>(Paca!L41/Paca!L37-1)*100</f>
        <v>6.8372812776020808</v>
      </c>
      <c r="AY41" s="190">
        <f>(Paca!M41/Paca!M37-1)*100</f>
        <v>-2.2311541250622513</v>
      </c>
      <c r="AZ41" s="190">
        <f>(Paca!N41/Paca!N37-1)*100</f>
        <v>31.653026407427465</v>
      </c>
      <c r="BA41" s="190">
        <f>(Paca!O41/Paca!O37-1)*100</f>
        <v>-29.880560087661866</v>
      </c>
      <c r="BB41" s="190">
        <f>(Paca!P41/Paca!P37-1)*100</f>
        <v>9.1483219014631079</v>
      </c>
      <c r="BC41" s="190">
        <f>(Paca!Q41/Paca!Q37-1)*100</f>
        <v>-41.482378455648238</v>
      </c>
      <c r="BD41" s="190">
        <f>(Paca!R41/Paca!R37-1)*100</f>
        <v>7.268208336138926</v>
      </c>
      <c r="BE41" s="190">
        <f>(Paca!S41/Paca!S37-1)*100</f>
        <v>0.55807638196998521</v>
      </c>
      <c r="BF41" s="189">
        <f>(Paca!T41/Paca!T37-1)*100</f>
        <v>0.43363861696663619</v>
      </c>
      <c r="BG41" s="53">
        <f>Paca!B41-Paca!B37</f>
        <v>-548.22106329999224</v>
      </c>
      <c r="BH41" s="53">
        <f>Paca!C41-Paca!C37</f>
        <v>-6.4011442740000035</v>
      </c>
      <c r="BI41" s="53">
        <f>Paca!D41-Paca!D37</f>
        <v>-190.98006565399919</v>
      </c>
      <c r="BJ41" s="122">
        <f>Paca!E41-Paca!E37</f>
        <v>12.296638893999898</v>
      </c>
      <c r="BK41" s="122">
        <f>Paca!F41-Paca!F37</f>
        <v>43.857473804999927</v>
      </c>
      <c r="BL41" s="122">
        <f>Paca!G41-Paca!G37</f>
        <v>-293.5058620750001</v>
      </c>
      <c r="BM41" s="122">
        <f>Paca!H41-Paca!H37</f>
        <v>104.24326068999994</v>
      </c>
      <c r="BN41" s="122">
        <f>Paca!I41-Paca!I37</f>
        <v>-57.871576968000227</v>
      </c>
      <c r="BO41" s="53">
        <f>Paca!J41-Paca!J37</f>
        <v>-591.82889943100054</v>
      </c>
      <c r="BP41" s="53">
        <f>Paca!K41-Paca!K37</f>
        <v>235.14331937399947</v>
      </c>
      <c r="BQ41" s="122">
        <f>Paca!L41-Paca!L37</f>
        <v>233.37292630899992</v>
      </c>
      <c r="BR41" s="122">
        <f>Paca!M41-Paca!M37</f>
        <v>-93.168945370000074</v>
      </c>
      <c r="BS41" s="122">
        <f>Paca!N41-Paca!N37</f>
        <v>179.63753083800009</v>
      </c>
      <c r="BT41" s="122">
        <f>Paca!O41-Paca!O37</f>
        <v>-177.49401905399998</v>
      </c>
      <c r="BU41" s="122">
        <f>Paca!P41-Paca!P37</f>
        <v>41.104187201000002</v>
      </c>
      <c r="BV41" s="122">
        <f>Paca!Q41-Paca!Q37</f>
        <v>-158.309144992</v>
      </c>
      <c r="BW41" s="122">
        <f>Paca!R41-Paca!R37</f>
        <v>208.03308293500004</v>
      </c>
      <c r="BX41" s="122">
        <f>Paca!S41-Paca!S37</f>
        <v>1.9677015070000152</v>
      </c>
      <c r="BY41" s="53">
        <f>Paca!T41-Paca!T37</f>
        <v>5.8457266849998177</v>
      </c>
    </row>
    <row r="42" spans="1:77" s="105" customFormat="1" x14ac:dyDescent="0.25">
      <c r="A42" s="98" t="str">
        <f>Paca!A42</f>
        <v>T4 2007</v>
      </c>
      <c r="B42" s="143">
        <f>('dep04'!B42/'dep04'!B41-1)*100</f>
        <v>18.066978266511423</v>
      </c>
      <c r="C42" s="184">
        <f>('dep04'!C42/'dep04'!C41-1)*100</f>
        <v>-22.923257627464753</v>
      </c>
      <c r="D42" s="184">
        <f>('dep04'!D42/'dep04'!D41-1)*100</f>
        <v>8.3972227650798814</v>
      </c>
      <c r="E42" s="185">
        <f>('dep04'!E42/'dep04'!E41-1)*100</f>
        <v>-11.885144812258597</v>
      </c>
      <c r="F42" s="186">
        <f>('dep04'!F42/'dep04'!F41-1)*100</f>
        <v>-8.491494105681884</v>
      </c>
      <c r="G42" s="186">
        <f>('dep04'!G42/'dep04'!G41-1)*100</f>
        <v>-5.7485487174364742</v>
      </c>
      <c r="H42" s="186">
        <f>('dep04'!H42/'dep04'!H41-1)*100</f>
        <v>134.58138987550566</v>
      </c>
      <c r="I42" s="187">
        <f>('dep04'!I42/'dep04'!I41-1)*100</f>
        <v>19.400002582195075</v>
      </c>
      <c r="J42" s="184">
        <f>('dep04'!J42/'dep04'!J41-1)*100</f>
        <v>14.165719223387917</v>
      </c>
      <c r="K42" s="184">
        <f>('dep04'!K42/'dep04'!K41-1)*100</f>
        <v>47.802262084813862</v>
      </c>
      <c r="L42" s="185">
        <f>('dep04'!L42/'dep04'!L41-1)*100</f>
        <v>70.773071791954223</v>
      </c>
      <c r="M42" s="186">
        <f>('dep04'!M42/'dep04'!M41-1)*100</f>
        <v>129.38661417467139</v>
      </c>
      <c r="N42" s="186">
        <f>('dep04'!N42/'dep04'!N41-1)*100</f>
        <v>12.446060724815467</v>
      </c>
      <c r="O42" s="186">
        <f>('dep04'!O42/'dep04'!O41-1)*100</f>
        <v>503.20928812572259</v>
      </c>
      <c r="P42" s="186">
        <f>('dep04'!P42/'dep04'!P41-1)*100</f>
        <v>82.219472452933928</v>
      </c>
      <c r="Q42" s="186">
        <f>('dep04'!Q42/'dep04'!Q41-1)*100</f>
        <v>-40.861834491604789</v>
      </c>
      <c r="R42" s="186">
        <f>('dep04'!R42/'dep04'!R41-1)*100</f>
        <v>2.350409693207145</v>
      </c>
      <c r="S42" s="151">
        <f>('dep04'!S42/'dep04'!S41-1)*100</f>
        <v>121.17673907372782</v>
      </c>
      <c r="T42" s="188">
        <f>('dep04'!T42/'dep04'!T41-1)*100</f>
        <v>4.9059631703559425</v>
      </c>
      <c r="U42" s="100">
        <f>'dep04'!B42-'dep04'!B41</f>
        <v>240.37452892799979</v>
      </c>
      <c r="V42" s="100">
        <f>'dep04'!C42-'dep04'!C41</f>
        <v>-1.333071136</v>
      </c>
      <c r="W42" s="100">
        <f>'dep04'!D42-'dep04'!D41</f>
        <v>37.634059111999989</v>
      </c>
      <c r="X42" s="120">
        <f>'dep04'!E42-'dep04'!E41</f>
        <v>-12.189051031000005</v>
      </c>
      <c r="Y42" s="120">
        <f>'dep04'!F42-'dep04'!F41</f>
        <v>-5.3271852529999961</v>
      </c>
      <c r="Z42" s="120">
        <f>'dep04'!G42-'dep04'!G41</f>
        <v>-0.71317141100000114</v>
      </c>
      <c r="AA42" s="120">
        <f>'dep04'!H42-'dep04'!H41</f>
        <v>3.9627337969999998</v>
      </c>
      <c r="AB42" s="120">
        <f>'dep04'!I42-'dep04'!I41</f>
        <v>51.90073301000001</v>
      </c>
      <c r="AC42" s="100">
        <f>'dep04'!J42-'dep04'!J41</f>
        <v>89.698341117999917</v>
      </c>
      <c r="AD42" s="100">
        <f>'dep04'!K42-'dep04'!K41</f>
        <v>114.15647008499997</v>
      </c>
      <c r="AE42" s="120">
        <f>'dep04'!L42-'dep04'!L41</f>
        <v>60.227710908999995</v>
      </c>
      <c r="AF42" s="120">
        <f>'dep04'!M42-'dep04'!M41</f>
        <v>37.252640773000003</v>
      </c>
      <c r="AG42" s="120">
        <f>'dep04'!N42-'dep04'!N41</f>
        <v>3.4483549730000007</v>
      </c>
      <c r="AH42" s="120">
        <f>'dep04'!O42-'dep04'!O41</f>
        <v>8.7790372770000005</v>
      </c>
      <c r="AI42" s="120">
        <f>'dep04'!P42-'dep04'!P41</f>
        <v>2.5500600270000002</v>
      </c>
      <c r="AJ42" s="120">
        <f>'dep04'!Q42-'dep04'!Q41</f>
        <v>-1.3465501009999998</v>
      </c>
      <c r="AK42" s="120">
        <f>'dep04'!R42-'dep04'!R41</f>
        <v>2.0707379180000061</v>
      </c>
      <c r="AL42" s="120">
        <f>'dep04'!S42-'dep04'!S41</f>
        <v>1.1744783089999999</v>
      </c>
      <c r="AM42" s="100">
        <f>'dep04'!T42-'dep04'!T41</f>
        <v>0.21872974900000042</v>
      </c>
      <c r="AN42" s="184">
        <f>(Paca!B42/Paca!B38-1)*100</f>
        <v>-2.3813060438213296</v>
      </c>
      <c r="AO42" s="184">
        <f>(Paca!C42/Paca!C38-1)*100</f>
        <v>-0.60317833747499661</v>
      </c>
      <c r="AP42" s="184">
        <f>(Paca!D42/Paca!D38-1)*100</f>
        <v>-4.9632221405448202</v>
      </c>
      <c r="AQ42" s="191">
        <f>(Paca!E42/Paca!E38-1)*100</f>
        <v>3.8109594801414515</v>
      </c>
      <c r="AR42" s="191">
        <f>(Paca!F42/Paca!F38-1)*100</f>
        <v>5.1712806261511091</v>
      </c>
      <c r="AS42" s="191">
        <f>(Paca!G42/Paca!G38-1)*100</f>
        <v>-31.525694209358292</v>
      </c>
      <c r="AT42" s="191">
        <f>(Paca!H42/Paca!H38-1)*100</f>
        <v>13.660647714263362</v>
      </c>
      <c r="AU42" s="191">
        <f>(Paca!I42/Paca!I38-1)*100</f>
        <v>-7.3680819133176705</v>
      </c>
      <c r="AV42" s="184">
        <f>(Paca!J42/Paca!J38-1)*100</f>
        <v>-8.3152153135686131</v>
      </c>
      <c r="AW42" s="184">
        <f>(Paca!K42/Paca!K38-1)*100</f>
        <v>5.2134530408538327</v>
      </c>
      <c r="AX42" s="191">
        <f>(Paca!L42/Paca!L38-1)*100</f>
        <v>1.1035141758051425</v>
      </c>
      <c r="AY42" s="191">
        <f>(Paca!M42/Paca!M38-1)*100</f>
        <v>7.0814674910380848</v>
      </c>
      <c r="AZ42" s="191">
        <f>(Paca!N42/Paca!N38-1)*100</f>
        <v>6.0331217698309958</v>
      </c>
      <c r="BA42" s="191">
        <f>(Paca!O42/Paca!O38-1)*100</f>
        <v>6.7038802146724086</v>
      </c>
      <c r="BB42" s="191">
        <f>(Paca!P42/Paca!P38-1)*100</f>
        <v>-27.342954550045008</v>
      </c>
      <c r="BC42" s="191">
        <f>(Paca!Q42/Paca!Q38-1)*100</f>
        <v>7.7161885551802145</v>
      </c>
      <c r="BD42" s="191">
        <f>(Paca!R42/Paca!R38-1)*100</f>
        <v>12.076373937300588</v>
      </c>
      <c r="BE42" s="191">
        <f>(Paca!S42/Paca!S38-1)*100</f>
        <v>9.9659728314468445</v>
      </c>
      <c r="BF42" s="184">
        <f>(Paca!T42/Paca!T38-1)*100</f>
        <v>7.3408329145850493</v>
      </c>
      <c r="BG42" s="100">
        <f>Paca!B42-Paca!B38</f>
        <v>-935.508497058996</v>
      </c>
      <c r="BH42" s="100">
        <f>Paca!C42-Paca!C38</f>
        <v>-0.68202793000000383</v>
      </c>
      <c r="BI42" s="100">
        <f>Paca!D42-Paca!D38</f>
        <v>-537.84276389200022</v>
      </c>
      <c r="BJ42" s="120">
        <f>Paca!E42-Paca!E38</f>
        <v>67.077717085000131</v>
      </c>
      <c r="BK42" s="120">
        <f>Paca!F42-Paca!F38</f>
        <v>84.101936542000203</v>
      </c>
      <c r="BL42" s="120">
        <f>Paca!G42-Paca!G38</f>
        <v>-397.32169826200004</v>
      </c>
      <c r="BM42" s="120">
        <f>Paca!H42-Paca!H38</f>
        <v>106.77698589800002</v>
      </c>
      <c r="BN42" s="120">
        <f>Paca!I42-Paca!I38</f>
        <v>-398.47770515499997</v>
      </c>
      <c r="BO42" s="100">
        <f>Paca!J42-Paca!J38</f>
        <v>-1168.7104166030003</v>
      </c>
      <c r="BP42" s="100">
        <f>Paca!K42-Paca!K38</f>
        <v>677.8559764770016</v>
      </c>
      <c r="BQ42" s="120">
        <f>Paca!L42-Paca!L38</f>
        <v>40.770822979000059</v>
      </c>
      <c r="BR42" s="120">
        <f>Paca!M42-Paca!M38</f>
        <v>290.57526910700017</v>
      </c>
      <c r="BS42" s="120">
        <f>Paca!N42-Paca!N38</f>
        <v>41.144237255999997</v>
      </c>
      <c r="BT42" s="120">
        <f>Paca!O42-Paca!O38</f>
        <v>32.199173800999972</v>
      </c>
      <c r="BU42" s="120">
        <f>Paca!P42-Paca!P38</f>
        <v>-136.28488413999997</v>
      </c>
      <c r="BV42" s="120">
        <f>Paca!Q42-Paca!Q38</f>
        <v>19.419604103000012</v>
      </c>
      <c r="BW42" s="120">
        <f>Paca!R42-Paca!R38</f>
        <v>354.66888640200023</v>
      </c>
      <c r="BX42" s="120">
        <f>Paca!S42-Paca!S38</f>
        <v>35.362866969000038</v>
      </c>
      <c r="BY42" s="100">
        <f>Paca!T42-Paca!T38</f>
        <v>93.870734889000005</v>
      </c>
    </row>
    <row r="43" spans="1:77" s="29" customFormat="1" x14ac:dyDescent="0.25">
      <c r="A43" s="37" t="str">
        <f>Paca!A43</f>
        <v>T1 2008</v>
      </c>
      <c r="B43" s="144">
        <f>('dep04'!B43/'dep04'!B42-1)*100</f>
        <v>-5.6198561616088494</v>
      </c>
      <c r="C43" s="179">
        <f>('dep04'!C43/'dep04'!C42-1)*100</f>
        <v>-30.30663126621932</v>
      </c>
      <c r="D43" s="179">
        <f>('dep04'!D43/'dep04'!D42-1)*100</f>
        <v>-3.3530119642362854</v>
      </c>
      <c r="E43" s="180">
        <f>('dep04'!E43/'dep04'!E42-1)*100</f>
        <v>-45.339992993700463</v>
      </c>
      <c r="F43" s="181">
        <f>('dep04'!F43/'dep04'!F42-1)*100</f>
        <v>1.2857924611855642</v>
      </c>
      <c r="G43" s="181">
        <f>('dep04'!G43/'dep04'!G42-1)*100</f>
        <v>70.313169841241759</v>
      </c>
      <c r="H43" s="181">
        <f>('dep04'!H43/'dep04'!H42-1)*100</f>
        <v>-100</v>
      </c>
      <c r="I43" s="182">
        <f>('dep04'!I43/'dep04'!I42-1)*100</f>
        <v>7.0848229890309478</v>
      </c>
      <c r="J43" s="179">
        <f>('dep04'!J43/'dep04'!J42-1)*100</f>
        <v>-23.525362003807892</v>
      </c>
      <c r="K43" s="179">
        <f>('dep04'!K43/'dep04'!K42-1)*100</f>
        <v>28.777234874753166</v>
      </c>
      <c r="L43" s="180">
        <f>('dep04'!L43/'dep04'!L42-1)*100</f>
        <v>-7.9741823646828136</v>
      </c>
      <c r="M43" s="181">
        <f>('dep04'!M43/'dep04'!M42-1)*100</f>
        <v>54.530249871871071</v>
      </c>
      <c r="N43" s="181">
        <f>('dep04'!N43/'dep04'!N42-1)*100</f>
        <v>10.750793792698566</v>
      </c>
      <c r="O43" s="181">
        <f>('dep04'!O43/'dep04'!O42-1)*100</f>
        <v>-83.302630404133239</v>
      </c>
      <c r="P43" s="181">
        <f>('dep04'!P43/'dep04'!P42-1)*100</f>
        <v>-100</v>
      </c>
      <c r="Q43" s="181">
        <f>('dep04'!Q43/'dep04'!Q42-1)*100</f>
        <v>0.18421755617121782</v>
      </c>
      <c r="R43" s="181">
        <f>('dep04'!R43/'dep04'!R42-1)*100</f>
        <v>93.92643443390034</v>
      </c>
      <c r="S43" s="152">
        <f>('dep04'!S43/'dep04'!S42-1)*100</f>
        <v>164.12202813457478</v>
      </c>
      <c r="T43" s="183">
        <f>('dep04'!T43/'dep04'!T42-1)*100</f>
        <v>-45.733548825513758</v>
      </c>
      <c r="U43" s="52">
        <f>'dep04'!B43-'dep04'!B42</f>
        <v>-88.278830771000003</v>
      </c>
      <c r="V43" s="52">
        <f>'dep04'!C43-'dep04'!C42</f>
        <v>-1.3584323199999999</v>
      </c>
      <c r="W43" s="52">
        <f>'dep04'!D43-'dep04'!D42</f>
        <v>-16.289158405000023</v>
      </c>
      <c r="X43" s="121">
        <f>'dep04'!E43-'dep04'!E42</f>
        <v>-40.972833426999998</v>
      </c>
      <c r="Y43" s="121">
        <f>'dep04'!F43-'dep04'!F42</f>
        <v>0.73815238399999572</v>
      </c>
      <c r="Z43" s="121">
        <f>'dep04'!G43-'dep04'!G42</f>
        <v>8.2216774049999994</v>
      </c>
      <c r="AA43" s="121">
        <f>'dep04'!H43-'dep04'!H42</f>
        <v>-6.9072224819999999</v>
      </c>
      <c r="AB43" s="121">
        <f>'dep04'!I43-'dep04'!I42</f>
        <v>22.631067714999972</v>
      </c>
      <c r="AC43" s="52">
        <f>'dep04'!J43-'dep04'!J42</f>
        <v>-170.06612400999995</v>
      </c>
      <c r="AD43" s="52">
        <f>'dep04'!K43-'dep04'!K42</f>
        <v>101.57392270100001</v>
      </c>
      <c r="AE43" s="121">
        <f>'dep04'!L43-'dep04'!L42</f>
        <v>-11.588677181000008</v>
      </c>
      <c r="AF43" s="121">
        <f>'dep04'!M43-'dep04'!M42</f>
        <v>36.014158791999989</v>
      </c>
      <c r="AG43" s="121">
        <f>'dep04'!N43-'dep04'!N42</f>
        <v>3.349383121999999</v>
      </c>
      <c r="AH43" s="121">
        <f>'dep04'!O43-'dep04'!O42</f>
        <v>-8.7664746180000002</v>
      </c>
      <c r="AI43" s="121">
        <f>'dep04'!P43-'dep04'!P42</f>
        <v>-5.6515881090000004</v>
      </c>
      <c r="AJ43" s="121">
        <f>'dep04'!Q43-'dep04'!Q42</f>
        <v>3.5900749999999704E-3</v>
      </c>
      <c r="AK43" s="121">
        <f>'dep04'!R43-'dep04'!R42</f>
        <v>84.695237127999988</v>
      </c>
      <c r="AL43" s="121">
        <f>'dep04'!S43-'dep04'!S42</f>
        <v>3.5182934920000002</v>
      </c>
      <c r="AM43" s="52">
        <f>'dep04'!T43-'dep04'!T42</f>
        <v>-2.1390387370000004</v>
      </c>
      <c r="AN43" s="189">
        <f>(Paca!B43/Paca!B39-1)*100</f>
        <v>0.69599383874239251</v>
      </c>
      <c r="AO43" s="189">
        <f>(Paca!C43/Paca!C39-1)*100</f>
        <v>12.237540688647265</v>
      </c>
      <c r="AP43" s="189">
        <f>(Paca!D43/Paca!D39-1)*100</f>
        <v>4.6829699632330968</v>
      </c>
      <c r="AQ43" s="190">
        <f>(Paca!E43/Paca!E39-1)*100</f>
        <v>4.6491078998174951</v>
      </c>
      <c r="AR43" s="190">
        <f>(Paca!F43/Paca!F39-1)*100</f>
        <v>19.963090935940087</v>
      </c>
      <c r="AS43" s="190">
        <f>(Paca!G43/Paca!G39-1)*100</f>
        <v>-17.153842491235871</v>
      </c>
      <c r="AT43" s="190">
        <f>(Paca!H43/Paca!H39-1)*100</f>
        <v>34.337081278078706</v>
      </c>
      <c r="AU43" s="190">
        <f>(Paca!I43/Paca!I39-1)*100</f>
        <v>0.36596757958116122</v>
      </c>
      <c r="AV43" s="189">
        <f>(Paca!J43/Paca!J39-1)*100</f>
        <v>-4.3575014954373987</v>
      </c>
      <c r="AW43" s="189">
        <f>(Paca!K43/Paca!K39-1)*100</f>
        <v>2.9948629232432911</v>
      </c>
      <c r="AX43" s="190">
        <f>(Paca!L43/Paca!L39-1)*100</f>
        <v>5.1711589323232054</v>
      </c>
      <c r="AY43" s="190">
        <f>(Paca!M43/Paca!M39-1)*100</f>
        <v>-1.1824725398829727</v>
      </c>
      <c r="AZ43" s="190">
        <f>(Paca!N43/Paca!N39-1)*100</f>
        <v>9.3727787628676396</v>
      </c>
      <c r="BA43" s="190">
        <f>(Paca!O43/Paca!O39-1)*100</f>
        <v>15.660944237446706</v>
      </c>
      <c r="BB43" s="190">
        <f>(Paca!P43/Paca!P39-1)*100</f>
        <v>-10.69138267570805</v>
      </c>
      <c r="BC43" s="190">
        <f>(Paca!Q43/Paca!Q39-1)*100</f>
        <v>-26.64148622738939</v>
      </c>
      <c r="BD43" s="190">
        <f>(Paca!R43/Paca!R39-1)*100</f>
        <v>2.9020478440228592</v>
      </c>
      <c r="BE43" s="190">
        <f>(Paca!S43/Paca!S39-1)*100</f>
        <v>48.959800149951185</v>
      </c>
      <c r="BF43" s="189">
        <f>(Paca!T43/Paca!T39-1)*100</f>
        <v>-4.7195985366854432</v>
      </c>
      <c r="BG43" s="53">
        <f>Paca!B43-Paca!B39</f>
        <v>280.17842655499408</v>
      </c>
      <c r="BH43" s="53">
        <f>Paca!C43-Paca!C39</f>
        <v>14.497407589999995</v>
      </c>
      <c r="BI43" s="53">
        <f>Paca!D43-Paca!D39</f>
        <v>511.93328262499926</v>
      </c>
      <c r="BJ43" s="122">
        <f>Paca!E43-Paca!E39</f>
        <v>82.568279716999996</v>
      </c>
      <c r="BK43" s="122">
        <f>Paca!F43-Paca!F39</f>
        <v>327.63828067000009</v>
      </c>
      <c r="BL43" s="122">
        <f>Paca!G43-Paca!G39</f>
        <v>-219.00112139900011</v>
      </c>
      <c r="BM43" s="122">
        <f>Paca!H43-Paca!H39</f>
        <v>301.10840356200003</v>
      </c>
      <c r="BN43" s="122">
        <f>Paca!I43-Paca!I39</f>
        <v>19.619440074999147</v>
      </c>
      <c r="BO43" s="53">
        <f>Paca!J43-Paca!J39</f>
        <v>-602.71501500500017</v>
      </c>
      <c r="BP43" s="53">
        <f>Paca!K43-Paca!K39</f>
        <v>420.06744127300044</v>
      </c>
      <c r="BQ43" s="122">
        <f>Paca!L43-Paca!L39</f>
        <v>203.28711417900013</v>
      </c>
      <c r="BR43" s="122">
        <f>Paca!M43-Paca!M39</f>
        <v>-53.421184232000087</v>
      </c>
      <c r="BS43" s="122">
        <f>Paca!N43-Paca!N39</f>
        <v>65.586741122999911</v>
      </c>
      <c r="BT43" s="122">
        <f>Paca!O43-Paca!O39</f>
        <v>63.197523379000017</v>
      </c>
      <c r="BU43" s="122">
        <f>Paca!P43-Paca!P39</f>
        <v>-57.388737260000028</v>
      </c>
      <c r="BV43" s="122">
        <f>Paca!Q43-Paca!Q39</f>
        <v>-71.840214587999981</v>
      </c>
      <c r="BW43" s="122">
        <f>Paca!R43-Paca!R39</f>
        <v>96.089314389999799</v>
      </c>
      <c r="BX43" s="122">
        <f>Paca!S43-Paca!S39</f>
        <v>174.55688428200006</v>
      </c>
      <c r="BY43" s="53">
        <f>Paca!T43-Paca!T39</f>
        <v>-63.604689927999971</v>
      </c>
    </row>
    <row r="44" spans="1:77" s="29" customFormat="1" x14ac:dyDescent="0.25">
      <c r="A44" s="37" t="str">
        <f>Paca!A44</f>
        <v>T2 2008</v>
      </c>
      <c r="B44" s="144">
        <f>('dep04'!B44/'dep04'!B43-1)*100</f>
        <v>-10.440339281550804</v>
      </c>
      <c r="C44" s="179">
        <f>('dep04'!C44/'dep04'!C43-1)*100</f>
        <v>-6.7352953302016854</v>
      </c>
      <c r="D44" s="179">
        <f>('dep04'!D44/'dep04'!D43-1)*100</f>
        <v>7.1103462279697771</v>
      </c>
      <c r="E44" s="180">
        <f>('dep04'!E44/'dep04'!E43-1)*100</f>
        <v>108.35553868296132</v>
      </c>
      <c r="F44" s="181">
        <f>('dep04'!F44/'dep04'!F43-1)*100</f>
        <v>-2.8068083476461836</v>
      </c>
      <c r="G44" s="181">
        <f>('dep04'!G44/'dep04'!G43-1)*100</f>
        <v>-12.221454435587697</v>
      </c>
      <c r="H44" s="181" t="e">
        <f>('dep04'!H44/'dep04'!H43-1)*100</f>
        <v>#DIV/0!</v>
      </c>
      <c r="I44" s="182">
        <f>('dep04'!I44/'dep04'!I43-1)*100</f>
        <v>-4.6986102253234296</v>
      </c>
      <c r="J44" s="179">
        <f>('dep04'!J44/'dep04'!J43-1)*100</f>
        <v>-5.435351559374646</v>
      </c>
      <c r="K44" s="179">
        <f>('dep04'!K44/'dep04'!K43-1)*100</f>
        <v>-34.908498749333049</v>
      </c>
      <c r="L44" s="180">
        <f>('dep04'!L44/'dep04'!L43-1)*100</f>
        <v>-17.504389355693228</v>
      </c>
      <c r="M44" s="181">
        <f>('dep04'!M44/'dep04'!M43-1)*100</f>
        <v>-18.205134317508353</v>
      </c>
      <c r="N44" s="181">
        <f>('dep04'!N44/'dep04'!N43-1)*100</f>
        <v>-28.063174371921118</v>
      </c>
      <c r="O44" s="181">
        <f>('dep04'!O44/'dep04'!O43-1)*100</f>
        <v>-77.892810739059001</v>
      </c>
      <c r="P44" s="181" t="e">
        <f>('dep04'!P44/'dep04'!P43-1)*100</f>
        <v>#DIV/0!</v>
      </c>
      <c r="Q44" s="181">
        <f>('dep04'!Q44/'dep04'!Q43-1)*100</f>
        <v>-0.5176483713226987</v>
      </c>
      <c r="R44" s="181">
        <f>('dep04'!R44/'dep04'!R43-1)*100</f>
        <v>-61.939169018611693</v>
      </c>
      <c r="S44" s="152">
        <f>('dep04'!S44/'dep04'!S43-1)*100</f>
        <v>-17.669777942322551</v>
      </c>
      <c r="T44" s="183">
        <f>('dep04'!T44/'dep04'!T43-1)*100</f>
        <v>30.092305999218926</v>
      </c>
      <c r="U44" s="52">
        <f>'dep04'!B44-'dep04'!B43</f>
        <v>-154.78419735800003</v>
      </c>
      <c r="V44" s="52">
        <f>'dep04'!C44-'dep04'!C43</f>
        <v>-0.21040131100000004</v>
      </c>
      <c r="W44" s="52">
        <f>'dep04'!D44-'dep04'!D43</f>
        <v>33.384326267000063</v>
      </c>
      <c r="X44" s="121">
        <f>'dep04'!E44-'dep04'!E43</f>
        <v>53.522371480000004</v>
      </c>
      <c r="Y44" s="121">
        <f>'dep04'!F44-'dep04'!F43</f>
        <v>-1.6320612049999994</v>
      </c>
      <c r="Z44" s="121">
        <f>'dep04'!G44-'dep04'!G43</f>
        <v>-2.433856003999999</v>
      </c>
      <c r="AA44" s="121">
        <f>'dep04'!H44-'dep04'!H43</f>
        <v>0</v>
      </c>
      <c r="AB44" s="121">
        <f>'dep04'!I44-'dep04'!I43</f>
        <v>-16.072128003999978</v>
      </c>
      <c r="AC44" s="52">
        <f>'dep04'!J44-'dep04'!J43</f>
        <v>-30.048760915000003</v>
      </c>
      <c r="AD44" s="52">
        <f>'dep04'!K44-'dep04'!K43</f>
        <v>-158.67314554099994</v>
      </c>
      <c r="AE44" s="121">
        <f>'dep04'!L44-'dep04'!L43</f>
        <v>-23.410158349999989</v>
      </c>
      <c r="AF44" s="121">
        <f>'dep04'!M44-'dep04'!M43</f>
        <v>-18.579891849999996</v>
      </c>
      <c r="AG44" s="121">
        <f>'dep04'!N44-'dep04'!N43</f>
        <v>-9.6829555469999988</v>
      </c>
      <c r="AH44" s="121">
        <f>'dep04'!O44-'dep04'!O43</f>
        <v>-1.36871082</v>
      </c>
      <c r="AI44" s="121">
        <f>'dep04'!P44-'dep04'!P43</f>
        <v>3.6903831560000002</v>
      </c>
      <c r="AJ44" s="121">
        <f>'dep04'!Q44-'dep04'!Q43</f>
        <v>-1.0106637000000029E-2</v>
      </c>
      <c r="AK44" s="121">
        <f>'dep04'!R44-'dep04'!R43</f>
        <v>-108.31124278499999</v>
      </c>
      <c r="AL44" s="121">
        <f>'dep04'!S44-'dep04'!S43</f>
        <v>-1.0004627079999997</v>
      </c>
      <c r="AM44" s="52">
        <f>'dep04'!T44-'dep04'!T43</f>
        <v>0.763784142</v>
      </c>
      <c r="AN44" s="189">
        <f>(Paca!B44/Paca!B40-1)*100</f>
        <v>-5.7216610176227034</v>
      </c>
      <c r="AO44" s="189">
        <f>(Paca!C44/Paca!C40-1)*100</f>
        <v>31.121629702059028</v>
      </c>
      <c r="AP44" s="189">
        <f>(Paca!D44/Paca!D40-1)*100</f>
        <v>-5.8292353448871959</v>
      </c>
      <c r="AQ44" s="190">
        <f>(Paca!E44/Paca!E40-1)*100</f>
        <v>-16.760620001544201</v>
      </c>
      <c r="AR44" s="190">
        <f>(Paca!F44/Paca!F40-1)*100</f>
        <v>13.618376845661007</v>
      </c>
      <c r="AS44" s="190">
        <f>(Paca!G44/Paca!G40-1)*100</f>
        <v>-24.017210728380746</v>
      </c>
      <c r="AT44" s="190">
        <f>(Paca!H44/Paca!H40-1)*100</f>
        <v>34.807004337182221</v>
      </c>
      <c r="AU44" s="190">
        <f>(Paca!I44/Paca!I40-1)*100</f>
        <v>-10.313824879161205</v>
      </c>
      <c r="AV44" s="189">
        <f>(Paca!J44/Paca!J40-1)*100</f>
        <v>-8.7844283361495084</v>
      </c>
      <c r="AW44" s="189">
        <f>(Paca!K44/Paca!K40-1)*100</f>
        <v>-3.6965092153381729</v>
      </c>
      <c r="AX44" s="190">
        <f>(Paca!L44/Paca!L40-1)*100</f>
        <v>-2.344610873489883</v>
      </c>
      <c r="AY44" s="190">
        <f>(Paca!M44/Paca!M40-1)*100</f>
        <v>-7.2206069845279881</v>
      </c>
      <c r="AZ44" s="190">
        <f>(Paca!N44/Paca!N40-1)*100</f>
        <v>-20.428986297441721</v>
      </c>
      <c r="BA44" s="190">
        <f>(Paca!O44/Paca!O40-1)*100</f>
        <v>-16.099528412210862</v>
      </c>
      <c r="BB44" s="190">
        <f>(Paca!P44/Paca!P40-1)*100</f>
        <v>1.8513656833585079</v>
      </c>
      <c r="BC44" s="190">
        <f>(Paca!Q44/Paca!Q40-1)*100</f>
        <v>-24.974182927148181</v>
      </c>
      <c r="BD44" s="190">
        <f>(Paca!R44/Paca!R40-1)*100</f>
        <v>0.92126436381727572</v>
      </c>
      <c r="BE44" s="190">
        <f>(Paca!S44/Paca!S40-1)*100</f>
        <v>54.023490208913415</v>
      </c>
      <c r="BF44" s="189">
        <f>(Paca!T44/Paca!T40-1)*100</f>
        <v>2.3803513818607458</v>
      </c>
      <c r="BG44" s="53">
        <f>Paca!B44-Paca!B40</f>
        <v>-2299.8822183950033</v>
      </c>
      <c r="BH44" s="53">
        <f>Paca!C44-Paca!C40</f>
        <v>35.728268512</v>
      </c>
      <c r="BI44" s="53">
        <f>Paca!D44-Paca!D40</f>
        <v>-643.71683437799948</v>
      </c>
      <c r="BJ44" s="122">
        <f>Paca!E44-Paca!E40</f>
        <v>-310.307197911</v>
      </c>
      <c r="BK44" s="122">
        <f>Paca!F44-Paca!F40</f>
        <v>214.6235087739999</v>
      </c>
      <c r="BL44" s="122">
        <f>Paca!G44-Paca!G40</f>
        <v>-325.72343514799991</v>
      </c>
      <c r="BM44" s="122">
        <f>Paca!H44-Paca!H40</f>
        <v>326.5132903199999</v>
      </c>
      <c r="BN44" s="122">
        <f>Paca!I44-Paca!I40</f>
        <v>-548.82300041300005</v>
      </c>
      <c r="BO44" s="53">
        <f>Paca!J44-Paca!J40</f>
        <v>-1214.2123757949994</v>
      </c>
      <c r="BP44" s="53">
        <f>Paca!K44-Paca!K40</f>
        <v>-510.89044494100381</v>
      </c>
      <c r="BQ44" s="122">
        <f>Paca!L44-Paca!L40</f>
        <v>-84.475665922000189</v>
      </c>
      <c r="BR44" s="122">
        <f>Paca!M44-Paca!M40</f>
        <v>-331.87745208999968</v>
      </c>
      <c r="BS44" s="122">
        <f>Paca!N44-Paca!N40</f>
        <v>-163.34882535700001</v>
      </c>
      <c r="BT44" s="122">
        <f>Paca!O44-Paca!O40</f>
        <v>-88.666213818000017</v>
      </c>
      <c r="BU44" s="122">
        <f>Paca!P44-Paca!P40</f>
        <v>9.7306967609999901</v>
      </c>
      <c r="BV44" s="122">
        <f>Paca!Q44-Paca!Q40</f>
        <v>-64.046991194000015</v>
      </c>
      <c r="BW44" s="122">
        <f>Paca!R44-Paca!R40</f>
        <v>29.028825707000124</v>
      </c>
      <c r="BX44" s="122">
        <f>Paca!S44-Paca!S40</f>
        <v>182.765180972</v>
      </c>
      <c r="BY44" s="53">
        <f>Paca!T44-Paca!T40</f>
        <v>33.209168207000175</v>
      </c>
    </row>
    <row r="45" spans="1:77" s="29" customFormat="1" x14ac:dyDescent="0.25">
      <c r="A45" s="37" t="str">
        <f>Paca!A45</f>
        <v>T3 2008</v>
      </c>
      <c r="B45" s="144">
        <f>('dep04'!B45/'dep04'!B44-1)*100</f>
        <v>4.6570002216017814</v>
      </c>
      <c r="C45" s="179">
        <f>('dep04'!C45/'dep04'!C44-1)*100</f>
        <v>575.72631190050436</v>
      </c>
      <c r="D45" s="179">
        <f>('dep04'!D45/'dep04'!D44-1)*100</f>
        <v>6.8116782889204863</v>
      </c>
      <c r="E45" s="180">
        <f>('dep04'!E45/'dep04'!E44-1)*100</f>
        <v>10.564692700286816</v>
      </c>
      <c r="F45" s="181">
        <f>('dep04'!F45/'dep04'!F44-1)*100</f>
        <v>-4.491321825791017</v>
      </c>
      <c r="G45" s="181">
        <f>('dep04'!G45/'dep04'!G44-1)*100</f>
        <v>-8.5650865044345714</v>
      </c>
      <c r="H45" s="181" t="e">
        <f>('dep04'!H45/'dep04'!H44-1)*100</f>
        <v>#DIV/0!</v>
      </c>
      <c r="I45" s="182">
        <f>('dep04'!I45/'dep04'!I44-1)*100</f>
        <v>7.199890149694399</v>
      </c>
      <c r="J45" s="179">
        <f>('dep04'!J45/'dep04'!J44-1)*100</f>
        <v>0.92853053654258222</v>
      </c>
      <c r="K45" s="179">
        <f>('dep04'!K45/'dep04'!K44-1)*100</f>
        <v>2.4684408603902863</v>
      </c>
      <c r="L45" s="180">
        <f>('dep04'!L45/'dep04'!L44-1)*100</f>
        <v>-6.5362275123660556</v>
      </c>
      <c r="M45" s="181">
        <f>('dep04'!M45/'dep04'!M44-1)*100</f>
        <v>7.5527224826829054</v>
      </c>
      <c r="N45" s="181">
        <f>('dep04'!N45/'dep04'!N44-1)*100</f>
        <v>4.4432854321878823</v>
      </c>
      <c r="O45" s="181">
        <f>('dep04'!O45/'dep04'!O44-1)*100</f>
        <v>50.533089151190659</v>
      </c>
      <c r="P45" s="181">
        <f>('dep04'!P45/'dep04'!P44-1)*100</f>
        <v>-78.872548864408486</v>
      </c>
      <c r="Q45" s="181">
        <f>('dep04'!Q45/'dep04'!Q44-1)*100</f>
        <v>251.24387498708211</v>
      </c>
      <c r="R45" s="181">
        <f>('dep04'!R45/'dep04'!R44-1)*100</f>
        <v>0.95632335460351658</v>
      </c>
      <c r="S45" s="152">
        <f>('dep04'!S45/'dep04'!S44-1)*100</f>
        <v>92.347836298815892</v>
      </c>
      <c r="T45" s="183">
        <f>('dep04'!T45/'dep04'!T44-1)*100</f>
        <v>-40.967415972133281</v>
      </c>
      <c r="U45" s="52">
        <f>'dep04'!B45-'dep04'!B44</f>
        <v>61.834478939999826</v>
      </c>
      <c r="V45" s="52">
        <f>'dep04'!C45-'dep04'!C44</f>
        <v>16.773558029</v>
      </c>
      <c r="W45" s="52">
        <f>'dep04'!D45-'dep04'!D44</f>
        <v>34.256060660999879</v>
      </c>
      <c r="X45" s="121">
        <f>'dep04'!E45-'dep04'!E44</f>
        <v>10.872918963999993</v>
      </c>
      <c r="Y45" s="121">
        <f>'dep04'!F45-'dep04'!F44</f>
        <v>-2.5382459470000001</v>
      </c>
      <c r="Z45" s="121">
        <f>'dep04'!G45-'dep04'!G44</f>
        <v>-1.4972424140000005</v>
      </c>
      <c r="AA45" s="121">
        <f>'dep04'!H45-'dep04'!H44</f>
        <v>3.9477665709999998</v>
      </c>
      <c r="AB45" s="121">
        <f>'dep04'!I45-'dep04'!I44</f>
        <v>23.470863486999974</v>
      </c>
      <c r="AC45" s="52">
        <f>'dep04'!J45-'dep04'!J44</f>
        <v>4.854270036999992</v>
      </c>
      <c r="AD45" s="52">
        <f>'dep04'!K45-'dep04'!K44</f>
        <v>7.3033022399999368</v>
      </c>
      <c r="AE45" s="121">
        <f>'dep04'!L45-'dep04'!L44</f>
        <v>-7.2113303120000012</v>
      </c>
      <c r="AF45" s="121">
        <f>'dep04'!M45-'dep04'!M44</f>
        <v>6.3049096149999997</v>
      </c>
      <c r="AG45" s="121">
        <f>'dep04'!N45-'dep04'!N44</f>
        <v>1.102875847</v>
      </c>
      <c r="AH45" s="121">
        <f>'dep04'!O45-'dep04'!O44</f>
        <v>0.196301538</v>
      </c>
      <c r="AI45" s="121">
        <f>'dep04'!P45-'dep04'!P44</f>
        <v>-2.9106992580000002</v>
      </c>
      <c r="AJ45" s="121">
        <f>'dep04'!Q45-'dep04'!Q44</f>
        <v>4.8799271799999993</v>
      </c>
      <c r="AK45" s="121">
        <f>'dep04'!R45-'dep04'!R44</f>
        <v>0.63648942500000771</v>
      </c>
      <c r="AL45" s="121">
        <f>'dep04'!S45-'dep04'!S44</f>
        <v>4.3048282049999989</v>
      </c>
      <c r="AM45" s="52">
        <f>'dep04'!T45-'dep04'!T44</f>
        <v>-1.3527120269999999</v>
      </c>
      <c r="AN45" s="189">
        <f>(Paca!B45/Paca!B41-1)*100</f>
        <v>-1.0725691588291175</v>
      </c>
      <c r="AO45" s="189">
        <f>(Paca!C45/Paca!C41-1)*100</f>
        <v>93.369270066176895</v>
      </c>
      <c r="AP45" s="189">
        <f>(Paca!D45/Paca!D41-1)*100</f>
        <v>-1.7474864310042859</v>
      </c>
      <c r="AQ45" s="190">
        <f>(Paca!E45/Paca!E41-1)*100</f>
        <v>-17.926980769979362</v>
      </c>
      <c r="AR45" s="190">
        <f>(Paca!F45/Paca!F41-1)*100</f>
        <v>27.090788103890517</v>
      </c>
      <c r="AS45" s="190">
        <f>(Paca!G45/Paca!G41-1)*100</f>
        <v>-3.8275400602651777</v>
      </c>
      <c r="AT45" s="190">
        <f>(Paca!H45/Paca!H41-1)*100</f>
        <v>31.917224698299741</v>
      </c>
      <c r="AU45" s="190">
        <f>(Paca!I45/Paca!I41-1)*100</f>
        <v>-10.518753368177002</v>
      </c>
      <c r="AV45" s="189">
        <f>(Paca!J45/Paca!J41-1)*100</f>
        <v>-7.2307872728705984</v>
      </c>
      <c r="AW45" s="189">
        <f>(Paca!K45/Paca!K41-1)*100</f>
        <v>5.0323141079406719</v>
      </c>
      <c r="AX45" s="190">
        <f>(Paca!L45/Paca!L41-1)*100</f>
        <v>2.6733158270609847</v>
      </c>
      <c r="AY45" s="190">
        <f>(Paca!M45/Paca!M41-1)*100</f>
        <v>13.40253555290014</v>
      </c>
      <c r="AZ45" s="190">
        <f>(Paca!N45/Paca!N41-1)*100</f>
        <v>-7.17070536466532</v>
      </c>
      <c r="BA45" s="190">
        <f>(Paca!O45/Paca!O41-1)*100</f>
        <v>21.23637917371348</v>
      </c>
      <c r="BB45" s="190">
        <f>(Paca!P45/Paca!P41-1)*100</f>
        <v>10.73693812131804</v>
      </c>
      <c r="BC45" s="190">
        <f>(Paca!Q45/Paca!Q41-1)*100</f>
        <v>11.375201507325205</v>
      </c>
      <c r="BD45" s="190">
        <f>(Paca!R45/Paca!R41-1)*100</f>
        <v>-4.0933738387381897</v>
      </c>
      <c r="BE45" s="190">
        <f>(Paca!S45/Paca!S41-1)*100</f>
        <v>6.730676373741673</v>
      </c>
      <c r="BF45" s="189">
        <f>(Paca!T45/Paca!T41-1)*100</f>
        <v>-0.48386990556694709</v>
      </c>
      <c r="BG45" s="53">
        <f>Paca!B45-Paca!B41</f>
        <v>-413.82473719700647</v>
      </c>
      <c r="BH45" s="53">
        <f>Paca!C45-Paca!C41</f>
        <v>87.915299551000018</v>
      </c>
      <c r="BI45" s="53">
        <f>Paca!D45-Paca!D41</f>
        <v>-188.62210855200101</v>
      </c>
      <c r="BJ45" s="122">
        <f>Paca!E45-Paca!E41</f>
        <v>-344.10608903299999</v>
      </c>
      <c r="BK45" s="122">
        <f>Paca!F45-Paca!F41</f>
        <v>426.9459770420001</v>
      </c>
      <c r="BL45" s="122">
        <f>Paca!G45-Paca!G41</f>
        <v>-41.653496206999989</v>
      </c>
      <c r="BM45" s="122">
        <f>Paca!H45-Paca!H41</f>
        <v>318.46941611500006</v>
      </c>
      <c r="BN45" s="122">
        <f>Paca!I45-Paca!I41</f>
        <v>-548.27791646900005</v>
      </c>
      <c r="BO45" s="53">
        <f>Paca!J45-Paca!J41</f>
        <v>-962.35247687300034</v>
      </c>
      <c r="BP45" s="53">
        <f>Paca!K45-Paca!K41</f>
        <v>655.7857110620007</v>
      </c>
      <c r="BQ45" s="122">
        <f>Paca!L45-Paca!L41</f>
        <v>97.485522280000168</v>
      </c>
      <c r="BR45" s="122">
        <f>Paca!M45-Paca!M41</f>
        <v>547.17854996299957</v>
      </c>
      <c r="BS45" s="122">
        <f>Paca!N45-Paca!N41</f>
        <v>-53.576527529000032</v>
      </c>
      <c r="BT45" s="122">
        <f>Paca!O45-Paca!O41</f>
        <v>88.453271284999971</v>
      </c>
      <c r="BU45" s="122">
        <f>Paca!P45-Paca!P41</f>
        <v>52.655305931000044</v>
      </c>
      <c r="BV45" s="122">
        <f>Paca!Q45-Paca!Q41</f>
        <v>25.403181933999974</v>
      </c>
      <c r="BW45" s="122">
        <f>Paca!R45-Paca!R41</f>
        <v>-125.67748294000012</v>
      </c>
      <c r="BX45" s="122">
        <f>Paca!S45-Paca!S41</f>
        <v>23.863890137999988</v>
      </c>
      <c r="BY45" s="53">
        <f>Paca!T45-Paca!T41</f>
        <v>-6.5511623849999978</v>
      </c>
    </row>
    <row r="46" spans="1:77" s="105" customFormat="1" x14ac:dyDescent="0.25">
      <c r="A46" s="98" t="str">
        <f>Paca!A46</f>
        <v>T4 2008</v>
      </c>
      <c r="B46" s="143">
        <f>('dep04'!B46/'dep04'!B45-1)*100</f>
        <v>-16.427700004305724</v>
      </c>
      <c r="C46" s="184">
        <f>('dep04'!C46/'dep04'!C45-1)*100</f>
        <v>-82.423314856232892</v>
      </c>
      <c r="D46" s="184">
        <f>('dep04'!D46/'dep04'!D45-1)*100</f>
        <v>-12.930779965461337</v>
      </c>
      <c r="E46" s="185">
        <f>('dep04'!E46/'dep04'!E45-1)*100</f>
        <v>-12.175168444339734</v>
      </c>
      <c r="F46" s="186">
        <f>('dep04'!F46/'dep04'!F45-1)*100</f>
        <v>-15.221289809855133</v>
      </c>
      <c r="G46" s="186">
        <f>('dep04'!G46/'dep04'!G45-1)*100</f>
        <v>86.42480077414929</v>
      </c>
      <c r="H46" s="186">
        <f>('dep04'!H46/'dep04'!H45-1)*100</f>
        <v>181.08048992849129</v>
      </c>
      <c r="I46" s="187">
        <f>('dep04'!I46/'dep04'!I45-1)*100</f>
        <v>-19.559038107299507</v>
      </c>
      <c r="J46" s="184">
        <f>('dep04'!J46/'dep04'!J45-1)*100</f>
        <v>-9.187291431434252</v>
      </c>
      <c r="K46" s="184">
        <f>('dep04'!K46/'dep04'!K45-1)*100</f>
        <v>-31.226372591461214</v>
      </c>
      <c r="L46" s="185">
        <f>('dep04'!L46/'dep04'!L45-1)*100</f>
        <v>-32.91041236681189</v>
      </c>
      <c r="M46" s="186">
        <f>('dep04'!M46/'dep04'!M45-1)*100</f>
        <v>-57.22549987793635</v>
      </c>
      <c r="N46" s="186">
        <f>('dep04'!N46/'dep04'!N45-1)*100</f>
        <v>-18.557768404345765</v>
      </c>
      <c r="O46" s="186">
        <f>('dep04'!O46/'dep04'!O45-1)*100</f>
        <v>31.499644514910543</v>
      </c>
      <c r="P46" s="186">
        <f>('dep04'!P46/'dep04'!P45-1)*100</f>
        <v>-1.3752666981459272</v>
      </c>
      <c r="Q46" s="186">
        <f>('dep04'!Q46/'dep04'!Q45-1)*100</f>
        <v>-26.735912388737336</v>
      </c>
      <c r="R46" s="186">
        <f>('dep04'!R46/'dep04'!R45-1)*100</f>
        <v>-8.126364500603799</v>
      </c>
      <c r="S46" s="151">
        <f>('dep04'!S46/'dep04'!S45-1)*100</f>
        <v>28.640956493456304</v>
      </c>
      <c r="T46" s="188">
        <f>('dep04'!T46/'dep04'!T45-1)*100</f>
        <v>28.21215329405824</v>
      </c>
      <c r="U46" s="100">
        <f>'dep04'!B46-'dep04'!B45</f>
        <v>-228.28085613999974</v>
      </c>
      <c r="V46" s="100">
        <f>'dep04'!C46-'dep04'!C45</f>
        <v>-16.226693174000001</v>
      </c>
      <c r="W46" s="100">
        <f>'dep04'!D46-'dep04'!D45</f>
        <v>-69.458716093999897</v>
      </c>
      <c r="X46" s="120">
        <f>'dep04'!E46-'dep04'!E45</f>
        <v>-13.854176742999996</v>
      </c>
      <c r="Y46" s="120">
        <f>'dep04'!F46-'dep04'!F45</f>
        <v>-8.2158748519999989</v>
      </c>
      <c r="Z46" s="120">
        <f>'dep04'!G46-'dep04'!G45</f>
        <v>13.813725232000001</v>
      </c>
      <c r="AA46" s="120">
        <f>'dep04'!H46-'dep04'!H45</f>
        <v>7.148635048</v>
      </c>
      <c r="AB46" s="120">
        <f>'dep04'!I46-'dep04'!I45</f>
        <v>-68.351024778999999</v>
      </c>
      <c r="AC46" s="100">
        <f>'dep04'!J46-'dep04'!J45</f>
        <v>-48.476268705999985</v>
      </c>
      <c r="AD46" s="100">
        <f>'dep04'!K46-'dep04'!K45</f>
        <v>-94.669092206999949</v>
      </c>
      <c r="AE46" s="120">
        <f>'dep04'!L46-'dep04'!L45</f>
        <v>-33.936328770000003</v>
      </c>
      <c r="AF46" s="120">
        <f>'dep04'!M46-'dep04'!M45</f>
        <v>-51.379082070999999</v>
      </c>
      <c r="AG46" s="120">
        <f>'dep04'!N46-'dep04'!N45</f>
        <v>-4.8109261279999984</v>
      </c>
      <c r="AH46" s="120">
        <f>'dep04'!O46-'dep04'!O45</f>
        <v>0.18419824200000001</v>
      </c>
      <c r="AI46" s="120">
        <f>'dep04'!P46-'dep04'!P45</f>
        <v>-1.072273300000004E-2</v>
      </c>
      <c r="AJ46" s="120">
        <f>'dep04'!Q46-'dep04'!Q45</f>
        <v>-1.8239865329999994</v>
      </c>
      <c r="AK46" s="120">
        <f>'dep04'!R46-'dep04'!R45</f>
        <v>-5.460296862000007</v>
      </c>
      <c r="AL46" s="120">
        <f>'dep04'!S46-'dep04'!S45</f>
        <v>2.5680526480000001</v>
      </c>
      <c r="AM46" s="100">
        <f>'dep04'!T46-'dep04'!T45</f>
        <v>0.54991404100000008</v>
      </c>
      <c r="AN46" s="184">
        <f>(Paca!B46/Paca!B42-1)*100</f>
        <v>-8.459723150054332</v>
      </c>
      <c r="AO46" s="184">
        <f>(Paca!C46/Paca!C42-1)*100</f>
        <v>40.571369497237697</v>
      </c>
      <c r="AP46" s="184">
        <f>(Paca!D46/Paca!D42-1)*100</f>
        <v>-5.182048413786589</v>
      </c>
      <c r="AQ46" s="191">
        <f>(Paca!E46/Paca!E42-1)*100</f>
        <v>-8.8501762277718665</v>
      </c>
      <c r="AR46" s="191">
        <f>(Paca!F46/Paca!F42-1)*100</f>
        <v>4.6295102785045561</v>
      </c>
      <c r="AS46" s="191">
        <f>(Paca!G46/Paca!G42-1)*100</f>
        <v>9.0776875836576352</v>
      </c>
      <c r="AT46" s="191">
        <f>(Paca!H46/Paca!H42-1)*100</f>
        <v>49.64856803430262</v>
      </c>
      <c r="AU46" s="191">
        <f>(Paca!I46/Paca!I42-1)*100</f>
        <v>-19.374156377965225</v>
      </c>
      <c r="AV46" s="184">
        <f>(Paca!J46/Paca!J42-1)*100</f>
        <v>-12.821852412355007</v>
      </c>
      <c r="AW46" s="184">
        <f>(Paca!K46/Paca!K42-1)*100</f>
        <v>-8.080843225320999</v>
      </c>
      <c r="AX46" s="191">
        <f>(Paca!L46/Paca!L42-1)*100</f>
        <v>-10.134799731248068</v>
      </c>
      <c r="AY46" s="191">
        <f>(Paca!M46/Paca!M42-1)*100</f>
        <v>-6.1139776675801389</v>
      </c>
      <c r="AZ46" s="191">
        <f>(Paca!N46/Paca!N42-1)*100</f>
        <v>-14.368978637955465</v>
      </c>
      <c r="BA46" s="191">
        <f>(Paca!O46/Paca!O42-1)*100</f>
        <v>-7.2523163626493918</v>
      </c>
      <c r="BB46" s="191">
        <f>(Paca!P46/Paca!P42-1)*100</f>
        <v>65.345424193352116</v>
      </c>
      <c r="BC46" s="191">
        <f>(Paca!Q46/Paca!Q42-1)*100</f>
        <v>-14.644938961424492</v>
      </c>
      <c r="BD46" s="191">
        <f>(Paca!R46/Paca!R42-1)*100</f>
        <v>-15.619904298555454</v>
      </c>
      <c r="BE46" s="191">
        <f>(Paca!S46/Paca!S42-1)*100</f>
        <v>8.5605762313534228E-3</v>
      </c>
      <c r="BF46" s="184">
        <f>(Paca!T46/Paca!T42-1)*100</f>
        <v>0.10966444478806014</v>
      </c>
      <c r="BG46" s="100">
        <f>Paca!B46-Paca!B42</f>
        <v>-3244.30492533301</v>
      </c>
      <c r="BH46" s="100">
        <f>Paca!C46-Paca!C42</f>
        <v>45.598293460000008</v>
      </c>
      <c r="BI46" s="100">
        <f>Paca!D46-Paca!D42</f>
        <v>-533.6847415150005</v>
      </c>
      <c r="BJ46" s="120">
        <f>Paca!E46-Paca!E42</f>
        <v>-161.71081501499998</v>
      </c>
      <c r="BK46" s="120">
        <f>Paca!F46-Paca!F42</f>
        <v>79.184486532999927</v>
      </c>
      <c r="BL46" s="120">
        <f>Paca!G46-Paca!G42</f>
        <v>78.339445716</v>
      </c>
      <c r="BM46" s="120">
        <f>Paca!H46-Paca!H42</f>
        <v>441.08594497400009</v>
      </c>
      <c r="BN46" s="120">
        <f>Paca!I46-Paca!I42</f>
        <v>-970.58380372300007</v>
      </c>
      <c r="BO46" s="100">
        <f>Paca!J46-Paca!J42</f>
        <v>-1652.2716780390001</v>
      </c>
      <c r="BP46" s="100">
        <f>Paca!K46-Paca!K42</f>
        <v>-1105.4520736670001</v>
      </c>
      <c r="BQ46" s="120">
        <f>Paca!L46-Paca!L42</f>
        <v>-378.5759177660002</v>
      </c>
      <c r="BR46" s="120">
        <f>Paca!M46-Paca!M42</f>
        <v>-268.64177311900039</v>
      </c>
      <c r="BS46" s="120">
        <f>Paca!N46-Paca!N42</f>
        <v>-103.90450354199993</v>
      </c>
      <c r="BT46" s="120">
        <f>Paca!O46-Paca!O42</f>
        <v>-37.168534330999989</v>
      </c>
      <c r="BU46" s="120">
        <f>Paca!P46-Paca!P42</f>
        <v>236.64381815300004</v>
      </c>
      <c r="BV46" s="120">
        <f>Paca!Q46-Paca!Q42</f>
        <v>-39.701423989000006</v>
      </c>
      <c r="BW46" s="120">
        <f>Paca!R46-Paca!R42</f>
        <v>-514.13714235099997</v>
      </c>
      <c r="BX46" s="120">
        <f>Paca!S46-Paca!S42</f>
        <v>3.3403277999980219E-2</v>
      </c>
      <c r="BY46" s="100">
        <f>Paca!T46-Paca!T42</f>
        <v>1.5052744280001207</v>
      </c>
    </row>
    <row r="47" spans="1:77" s="29" customFormat="1" x14ac:dyDescent="0.25">
      <c r="A47" s="37" t="str">
        <f>Paca!A47</f>
        <v>T1 2009</v>
      </c>
      <c r="B47" s="144">
        <f>('dep04'!B47/'dep04'!B46-1)*100</f>
        <v>14.308591981008401</v>
      </c>
      <c r="C47" s="179">
        <f>('dep04'!C47/'dep04'!C46-1)*100</f>
        <v>115.22300198139091</v>
      </c>
      <c r="D47" s="179">
        <f>('dep04'!D47/'dep04'!D46-1)*100</f>
        <v>-9.1558009798931472</v>
      </c>
      <c r="E47" s="180">
        <f>('dep04'!E47/'dep04'!E46-1)*100</f>
        <v>0.79810061392509013</v>
      </c>
      <c r="F47" s="181">
        <f>('dep04'!F47/'dep04'!F46-1)*100</f>
        <v>-2.8736808684499016</v>
      </c>
      <c r="G47" s="181">
        <f>('dep04'!G47/'dep04'!G46-1)*100</f>
        <v>-29.505120948138462</v>
      </c>
      <c r="H47" s="181">
        <f>('dep04'!H47/'dep04'!H46-1)*100</f>
        <v>100.41008279586859</v>
      </c>
      <c r="I47" s="182">
        <f>('dep04'!I47/'dep04'!I46-1)*100</f>
        <v>-15.885079443429017</v>
      </c>
      <c r="J47" s="179">
        <f>('dep04'!J47/'dep04'!J46-1)*100</f>
        <v>26.62571425479312</v>
      </c>
      <c r="K47" s="179">
        <f>('dep04'!K47/'dep04'!K46-1)*100</f>
        <v>35.675343704403595</v>
      </c>
      <c r="L47" s="180">
        <f>('dep04'!L47/'dep04'!L46-1)*100</f>
        <v>9.8268707547071834</v>
      </c>
      <c r="M47" s="181">
        <f>('dep04'!M47/'dep04'!M46-1)*100</f>
        <v>131.42171189800854</v>
      </c>
      <c r="N47" s="181">
        <f>('dep04'!N47/'dep04'!N46-1)*100</f>
        <v>41.523371469285443</v>
      </c>
      <c r="O47" s="181">
        <f>('dep04'!O47/'dep04'!O46-1)*100</f>
        <v>943.00377835075722</v>
      </c>
      <c r="P47" s="181">
        <f>('dep04'!P47/'dep04'!P46-1)*100</f>
        <v>123.50080969303568</v>
      </c>
      <c r="Q47" s="181">
        <f>('dep04'!Q47/'dep04'!Q46-1)*100</f>
        <v>71.923699775454764</v>
      </c>
      <c r="R47" s="181">
        <f>('dep04'!R47/'dep04'!R46-1)*100</f>
        <v>5.3635340101461759</v>
      </c>
      <c r="S47" s="152">
        <f>('dep04'!S47/'dep04'!S46-1)*100</f>
        <v>-58.610961160346228</v>
      </c>
      <c r="T47" s="183">
        <f>('dep04'!T47/'dep04'!T46-1)*100</f>
        <v>121.59054642425406</v>
      </c>
      <c r="U47" s="52">
        <f>'dep04'!B47-'dep04'!B46</f>
        <v>166.16975652100018</v>
      </c>
      <c r="V47" s="52">
        <f>'dep04'!C47-'dep04'!C46</f>
        <v>3.9870906209999997</v>
      </c>
      <c r="W47" s="52">
        <f>'dep04'!D47-'dep04'!D46</f>
        <v>-42.821613528000057</v>
      </c>
      <c r="X47" s="121">
        <f>'dep04'!E47-'dep04'!E46</f>
        <v>0.79759186500000112</v>
      </c>
      <c r="Y47" s="121">
        <f>'dep04'!F47-'dep04'!F46</f>
        <v>-1.3150059020000029</v>
      </c>
      <c r="Z47" s="121">
        <f>'dep04'!G47-'dep04'!G46</f>
        <v>-8.7917132160000016</v>
      </c>
      <c r="AA47" s="121">
        <f>'dep04'!H47-'dep04'!H46</f>
        <v>11.141906053000001</v>
      </c>
      <c r="AB47" s="121">
        <f>'dep04'!I47-'dep04'!I46</f>
        <v>-44.654392327999972</v>
      </c>
      <c r="AC47" s="52">
        <f>'dep04'!J47-'dep04'!J46</f>
        <v>127.58205323600004</v>
      </c>
      <c r="AD47" s="52">
        <f>'dep04'!K47-'dep04'!K46</f>
        <v>74.383527925999942</v>
      </c>
      <c r="AE47" s="121">
        <f>'dep04'!L47-'dep04'!L46</f>
        <v>6.7983246649999955</v>
      </c>
      <c r="AF47" s="121">
        <f>'dep04'!M47-'dep04'!M46</f>
        <v>50.471801792000008</v>
      </c>
      <c r="AG47" s="121">
        <f>'dep04'!N47-'dep04'!N46</f>
        <v>8.7668830199999981</v>
      </c>
      <c r="AH47" s="121">
        <f>'dep04'!O47-'dep04'!O46</f>
        <v>7.2513328399999999</v>
      </c>
      <c r="AI47" s="121">
        <f>'dep04'!P47-'dep04'!P46</f>
        <v>0.94967326500000004</v>
      </c>
      <c r="AJ47" s="121">
        <f>'dep04'!Q47-'dep04'!Q46</f>
        <v>3.5949245770000005</v>
      </c>
      <c r="AK47" s="121">
        <f>'dep04'!R47-'dep04'!R46</f>
        <v>3.3110207109999976</v>
      </c>
      <c r="AL47" s="121">
        <f>'dep04'!S47-'dep04'!S46</f>
        <v>-6.7604329439999997</v>
      </c>
      <c r="AM47" s="52">
        <f>'dep04'!T47-'dep04'!T46</f>
        <v>3.0386982659999999</v>
      </c>
      <c r="AN47" s="189">
        <f>(Paca!B47/Paca!B43-1)*100</f>
        <v>-20.868311956910681</v>
      </c>
      <c r="AO47" s="189">
        <f>(Paca!C47/Paca!C43-1)*100</f>
        <v>7.4641381925889982</v>
      </c>
      <c r="AP47" s="189">
        <f>(Paca!D47/Paca!D43-1)*100</f>
        <v>-24.914205977593152</v>
      </c>
      <c r="AQ47" s="190">
        <f>(Paca!E47/Paca!E43-1)*100</f>
        <v>-18.163461398478198</v>
      </c>
      <c r="AR47" s="190">
        <f>(Paca!F47/Paca!F43-1)*100</f>
        <v>-9.0263514530998243</v>
      </c>
      <c r="AS47" s="190">
        <f>(Paca!G47/Paca!G43-1)*100</f>
        <v>-29.140112888599589</v>
      </c>
      <c r="AT47" s="190">
        <f>(Paca!H47/Paca!H43-1)*100</f>
        <v>13.762419508414659</v>
      </c>
      <c r="AU47" s="190">
        <f>(Paca!I47/Paca!I43-1)*100</f>
        <v>-40.696862031684041</v>
      </c>
      <c r="AV47" s="189">
        <f>(Paca!J47/Paca!J43-1)*100</f>
        <v>-19.034992114707418</v>
      </c>
      <c r="AW47" s="189">
        <f>(Paca!K47/Paca!K43-1)*100</f>
        <v>-21.011205095935047</v>
      </c>
      <c r="AX47" s="190">
        <f>(Paca!L47/Paca!L43-1)*100</f>
        <v>-29.914890096915205</v>
      </c>
      <c r="AY47" s="190">
        <f>(Paca!M47/Paca!M43-1)*100</f>
        <v>-11.198037086715118</v>
      </c>
      <c r="AZ47" s="190">
        <f>(Paca!N47/Paca!N43-1)*100</f>
        <v>-25.629301001317273</v>
      </c>
      <c r="BA47" s="190">
        <f>(Paca!O47/Paca!O43-1)*100</f>
        <v>-20.296169875914881</v>
      </c>
      <c r="BB47" s="190">
        <f>(Paca!P47/Paca!P43-1)*100</f>
        <v>3.9387116616087736</v>
      </c>
      <c r="BC47" s="190">
        <f>(Paca!Q47/Paca!Q43-1)*100</f>
        <v>-3.7000310537788961</v>
      </c>
      <c r="BD47" s="190">
        <f>(Paca!R47/Paca!R43-1)*100</f>
        <v>-24.727614179314717</v>
      </c>
      <c r="BE47" s="190">
        <f>(Paca!S47/Paca!S43-1)*100</f>
        <v>-33.286449136579044</v>
      </c>
      <c r="BF47" s="189">
        <f>(Paca!T47/Paca!T43-1)*100</f>
        <v>-5.0246275417710979</v>
      </c>
      <c r="BG47" s="53">
        <f>Paca!B47-Paca!B43</f>
        <v>-8459.1905884900007</v>
      </c>
      <c r="BH47" s="53">
        <f>Paca!C47-Paca!C43</f>
        <v>9.9246228920000021</v>
      </c>
      <c r="BI47" s="53">
        <f>Paca!D47-Paca!D43</f>
        <v>-2851.1172616439981</v>
      </c>
      <c r="BJ47" s="122">
        <f>Paca!E47-Paca!E43</f>
        <v>-337.58081422199984</v>
      </c>
      <c r="BK47" s="122">
        <f>Paca!F47-Paca!F43</f>
        <v>-177.71608593699989</v>
      </c>
      <c r="BL47" s="122">
        <f>Paca!G47-Paca!G43</f>
        <v>-308.21127405799996</v>
      </c>
      <c r="BM47" s="122">
        <f>Paca!H47-Paca!H43</f>
        <v>162.12507872899982</v>
      </c>
      <c r="BN47" s="122">
        <f>Paca!I47-Paca!I43</f>
        <v>-2189.7341661559994</v>
      </c>
      <c r="BO47" s="53">
        <f>Paca!J47-Paca!J43</f>
        <v>-2518.1296117780003</v>
      </c>
      <c r="BP47" s="53">
        <f>Paca!K47-Paca!K43</f>
        <v>-3035.3487574740029</v>
      </c>
      <c r="BQ47" s="122">
        <f>Paca!L47-Paca!L43</f>
        <v>-1236.8186811830001</v>
      </c>
      <c r="BR47" s="122">
        <f>Paca!M47-Paca!M43</f>
        <v>-499.91749061500013</v>
      </c>
      <c r="BS47" s="122">
        <f>Paca!N47-Paca!N43</f>
        <v>-196.15243058299995</v>
      </c>
      <c r="BT47" s="122">
        <f>Paca!O47-Paca!O43</f>
        <v>-94.728996945000006</v>
      </c>
      <c r="BU47" s="122">
        <f>Paca!P47-Paca!P43</f>
        <v>18.881667649999997</v>
      </c>
      <c r="BV47" s="122">
        <f>Paca!Q47-Paca!Q43</f>
        <v>-7.3192244470000105</v>
      </c>
      <c r="BW47" s="122">
        <f>Paca!R47-Paca!R43</f>
        <v>-842.51328981899997</v>
      </c>
      <c r="BX47" s="122">
        <f>Paca!S47-Paca!S43</f>
        <v>-176.78031153200004</v>
      </c>
      <c r="BY47" s="53">
        <f>Paca!T47-Paca!T43</f>
        <v>-64.519580485999995</v>
      </c>
    </row>
    <row r="48" spans="1:77" s="29" customFormat="1" x14ac:dyDescent="0.25">
      <c r="A48" s="37" t="str">
        <f>Paca!A48</f>
        <v>T2 2009</v>
      </c>
      <c r="B48" s="144">
        <f>('dep04'!B48/'dep04'!B47-1)*100</f>
        <v>7.4389447258812691</v>
      </c>
      <c r="C48" s="179">
        <f>('dep04'!C48/'dep04'!C47-1)*100</f>
        <v>31.102239070854786</v>
      </c>
      <c r="D48" s="179">
        <f>('dep04'!D48/'dep04'!D47-1)*100</f>
        <v>15.882292703649338</v>
      </c>
      <c r="E48" s="180">
        <f>('dep04'!E48/'dep04'!E47-1)*100</f>
        <v>11.86161308362137</v>
      </c>
      <c r="F48" s="181">
        <f>('dep04'!F48/'dep04'!F47-1)*100</f>
        <v>32.200819425926476</v>
      </c>
      <c r="G48" s="181">
        <f>('dep04'!G48/'dep04'!G47-1)*100</f>
        <v>-41.186416681914373</v>
      </c>
      <c r="H48" s="181">
        <f>('dep04'!H48/'dep04'!H47-1)*100</f>
        <v>-50.095066046894473</v>
      </c>
      <c r="I48" s="182">
        <f>('dep04'!I48/'dep04'!I47-1)*100</f>
        <v>25.802672081592991</v>
      </c>
      <c r="J48" s="179">
        <f>('dep04'!J48/'dep04'!J47-1)*100</f>
        <v>-6.7167321814489256</v>
      </c>
      <c r="K48" s="179">
        <f>('dep04'!K48/'dep04'!K47-1)*100</f>
        <v>25.261502081370899</v>
      </c>
      <c r="L48" s="180">
        <f>('dep04'!L48/'dep04'!L47-1)*100</f>
        <v>15.137955353519228</v>
      </c>
      <c r="M48" s="181">
        <f>('dep04'!M48/'dep04'!M47-1)*100</f>
        <v>5.766975106019756</v>
      </c>
      <c r="N48" s="181">
        <f>('dep04'!N48/'dep04'!N47-1)*100</f>
        <v>35.077381820048892</v>
      </c>
      <c r="O48" s="181">
        <f>('dep04'!O48/'dep04'!O47-1)*100</f>
        <v>-100</v>
      </c>
      <c r="P48" s="181">
        <f>('dep04'!P48/'dep04'!P47-1)*100</f>
        <v>213.04004016723903</v>
      </c>
      <c r="Q48" s="181">
        <f>('dep04'!Q48/'dep04'!Q47-1)*100</f>
        <v>127.24388106835352</v>
      </c>
      <c r="R48" s="181">
        <f>('dep04'!R48/'dep04'!R47-1)*100</f>
        <v>57.148614578790571</v>
      </c>
      <c r="S48" s="152">
        <f>('dep04'!S48/'dep04'!S47-1)*100</f>
        <v>12.694414478566252</v>
      </c>
      <c r="T48" s="183">
        <f>('dep04'!T48/'dep04'!T47-1)*100</f>
        <v>-31.63493373145948</v>
      </c>
      <c r="U48" s="52">
        <f>'dep04'!B48-'dep04'!B47</f>
        <v>98.751861485999825</v>
      </c>
      <c r="V48" s="52">
        <f>'dep04'!C48-'dep04'!C47</f>
        <v>2.316313086000001</v>
      </c>
      <c r="W48" s="52">
        <f>'dep04'!D48-'dep04'!D47</f>
        <v>67.480311615000005</v>
      </c>
      <c r="X48" s="121">
        <f>'dep04'!E48-'dep04'!E47</f>
        <v>11.948659163999992</v>
      </c>
      <c r="Y48" s="121">
        <f>'dep04'!F48-'dep04'!F47</f>
        <v>14.311759155000004</v>
      </c>
      <c r="Z48" s="121">
        <f>'dep04'!G48-'dep04'!G47</f>
        <v>-8.6514259019999997</v>
      </c>
      <c r="AA48" s="121">
        <f>'dep04'!H48-'dep04'!H47</f>
        <v>-11.140294916000002</v>
      </c>
      <c r="AB48" s="121">
        <f>'dep04'!I48-'dep04'!I47</f>
        <v>61.011614113999997</v>
      </c>
      <c r="AC48" s="52">
        <f>'dep04'!J48-'dep04'!J47</f>
        <v>-40.753814117000047</v>
      </c>
      <c r="AD48" s="52">
        <f>'dep04'!K48-'dep04'!K47</f>
        <v>71.460937238000042</v>
      </c>
      <c r="AE48" s="121">
        <f>'dep04'!L48-'dep04'!L47</f>
        <v>11.501711945000011</v>
      </c>
      <c r="AF48" s="121">
        <f>'dep04'!M48-'dep04'!M47</f>
        <v>5.1254720249999934</v>
      </c>
      <c r="AG48" s="121">
        <f>'dep04'!N48-'dep04'!N47</f>
        <v>10.481125934999998</v>
      </c>
      <c r="AH48" s="121">
        <f>'dep04'!O48-'dep04'!O47</f>
        <v>-8.0202940050000002</v>
      </c>
      <c r="AI48" s="121">
        <f>'dep04'!P48-'dep04'!P47</f>
        <v>3.6613794799999999</v>
      </c>
      <c r="AJ48" s="121">
        <f>'dep04'!Q48-'dep04'!Q47</f>
        <v>10.934285748000001</v>
      </c>
      <c r="AK48" s="121">
        <f>'dep04'!R48-'dep04'!R47</f>
        <v>37.171226727000004</v>
      </c>
      <c r="AL48" s="121">
        <f>'dep04'!S48-'dep04'!S47</f>
        <v>0.60602938300000009</v>
      </c>
      <c r="AM48" s="52">
        <f>'dep04'!T48-'dep04'!T47</f>
        <v>-1.7518863360000001</v>
      </c>
      <c r="AN48" s="189">
        <f>(Paca!B48/Paca!B44-1)*100</f>
        <v>-13.059666579776351</v>
      </c>
      <c r="AO48" s="189">
        <f>(Paca!C48/Paca!C44-1)*100</f>
        <v>-12.31368477349376</v>
      </c>
      <c r="AP48" s="189">
        <f>(Paca!D48/Paca!D44-1)*100</f>
        <v>-18.07740188596728</v>
      </c>
      <c r="AQ48" s="190">
        <f>(Paca!E48/Paca!E44-1)*100</f>
        <v>1.7425640155704691</v>
      </c>
      <c r="AR48" s="190">
        <f>(Paca!F48/Paca!F44-1)*100</f>
        <v>0.32784201502287225</v>
      </c>
      <c r="AS48" s="190">
        <f>(Paca!G48/Paca!G44-1)*100</f>
        <v>-24.58452108093492</v>
      </c>
      <c r="AT48" s="190">
        <f>(Paca!H48/Paca!H44-1)*100</f>
        <v>-14.195625369015474</v>
      </c>
      <c r="AU48" s="190">
        <f>(Paca!I48/Paca!I44-1)*100</f>
        <v>-31.006802438750125</v>
      </c>
      <c r="AV48" s="189">
        <f>(Paca!J48/Paca!J44-1)*100</f>
        <v>-15.105192484667263</v>
      </c>
      <c r="AW48" s="189">
        <f>(Paca!K48/Paca!K44-1)*100</f>
        <v>-7.9453337214278497</v>
      </c>
      <c r="AX48" s="190">
        <f>(Paca!L48/Paca!L44-1)*100</f>
        <v>1.2364383744366103</v>
      </c>
      <c r="AY48" s="190">
        <f>(Paca!M48/Paca!M44-1)*100</f>
        <v>-2.3793965262680961</v>
      </c>
      <c r="AZ48" s="190">
        <f>(Paca!N48/Paca!N44-1)*100</f>
        <v>-17.761655540697163</v>
      </c>
      <c r="BA48" s="190">
        <f>(Paca!O48/Paca!O44-1)*100</f>
        <v>-3.3064702193742912</v>
      </c>
      <c r="BB48" s="190">
        <f>(Paca!P48/Paca!P44-1)*100</f>
        <v>-6.244724071945706</v>
      </c>
      <c r="BC48" s="190">
        <f>(Paca!Q48/Paca!Q44-1)*100</f>
        <v>6.4453939356203138</v>
      </c>
      <c r="BD48" s="190">
        <f>(Paca!R48/Paca!R44-1)*100</f>
        <v>-19.578384449905116</v>
      </c>
      <c r="BE48" s="190">
        <f>(Paca!S48/Paca!S44-1)*100</f>
        <v>-43.689455095731645</v>
      </c>
      <c r="BF48" s="189">
        <f>(Paca!T48/Paca!T44-1)*100</f>
        <v>-6.208013979055405</v>
      </c>
      <c r="BG48" s="53">
        <f>Paca!B48-Paca!B44</f>
        <v>-4949.1142884450019</v>
      </c>
      <c r="BH48" s="53">
        <f>Paca!C48-Paca!C44</f>
        <v>-18.535828759999987</v>
      </c>
      <c r="BI48" s="53">
        <f>Paca!D48-Paca!D44</f>
        <v>-1879.9027678250004</v>
      </c>
      <c r="BJ48" s="122">
        <f>Paca!E48-Paca!E44</f>
        <v>26.854640818000007</v>
      </c>
      <c r="BK48" s="122">
        <f>Paca!F48-Paca!F44</f>
        <v>5.8703653899999608</v>
      </c>
      <c r="BL48" s="122">
        <f>Paca!G48-Paca!G44</f>
        <v>-253.33979936100013</v>
      </c>
      <c r="BM48" s="122">
        <f>Paca!H48-Paca!H44</f>
        <v>-179.51519018999988</v>
      </c>
      <c r="BN48" s="122">
        <f>Paca!I48-Paca!I44</f>
        <v>-1479.7727844820001</v>
      </c>
      <c r="BO48" s="53">
        <f>Paca!J48-Paca!J44</f>
        <v>-1904.4799243670004</v>
      </c>
      <c r="BP48" s="53">
        <f>Paca!K48-Paca!K44</f>
        <v>-1057.523823751997</v>
      </c>
      <c r="BQ48" s="122">
        <f>Paca!L48-Paca!L44</f>
        <v>43.504034996999962</v>
      </c>
      <c r="BR48" s="122">
        <f>Paca!M48-Paca!M44</f>
        <v>-101.46643230500013</v>
      </c>
      <c r="BS48" s="122">
        <f>Paca!N48-Paca!N44</f>
        <v>-113.00756907999994</v>
      </c>
      <c r="BT48" s="122">
        <f>Paca!O48-Paca!O44</f>
        <v>-15.278264570999966</v>
      </c>
      <c r="BU48" s="122">
        <f>Paca!P48-Paca!P44</f>
        <v>-33.429650756000058</v>
      </c>
      <c r="BV48" s="122">
        <f>Paca!Q48-Paca!Q44</f>
        <v>12.401312281000003</v>
      </c>
      <c r="BW48" s="122">
        <f>Paca!R48-Paca!R44</f>
        <v>-622.59371282800021</v>
      </c>
      <c r="BX48" s="122">
        <f>Paca!S48-Paca!S44</f>
        <v>-227.65354149000001</v>
      </c>
      <c r="BY48" s="53">
        <f>Paca!T48-Paca!T44</f>
        <v>-88.671943741000177</v>
      </c>
    </row>
    <row r="49" spans="1:77" s="29" customFormat="1" x14ac:dyDescent="0.25">
      <c r="A49" s="37" t="str">
        <f>Paca!A49</f>
        <v>T3 2009</v>
      </c>
      <c r="B49" s="144">
        <f>('dep04'!B49/'dep04'!B48-1)*100</f>
        <v>7.6552950070051251</v>
      </c>
      <c r="C49" s="179">
        <f>('dep04'!C49/'dep04'!C48-1)*100</f>
        <v>559.06642380912604</v>
      </c>
      <c r="D49" s="179">
        <f>('dep04'!D49/'dep04'!D48-1)*100</f>
        <v>2.9901448026161459</v>
      </c>
      <c r="E49" s="180">
        <f>('dep04'!E49/'dep04'!E48-1)*100</f>
        <v>-1.0504120730912003</v>
      </c>
      <c r="F49" s="181">
        <f>('dep04'!F49/'dep04'!F48-1)*100</f>
        <v>7.6104098704015577</v>
      </c>
      <c r="G49" s="181">
        <f>('dep04'!G49/'dep04'!G48-1)*100</f>
        <v>103.95710841696571</v>
      </c>
      <c r="H49" s="181">
        <f>('dep04'!H49/'dep04'!H48-1)*100</f>
        <v>142.29533969910318</v>
      </c>
      <c r="I49" s="182">
        <f>('dep04'!I49/'dep04'!I48-1)*100</f>
        <v>-5.7824155893409941</v>
      </c>
      <c r="J49" s="179">
        <f>('dep04'!J49/'dep04'!J48-1)*100</f>
        <v>-4.945673504477643</v>
      </c>
      <c r="K49" s="179">
        <f>('dep04'!K49/'dep04'!K48-1)*100</f>
        <v>19.674505205399505</v>
      </c>
      <c r="L49" s="180">
        <f>('dep04'!L49/'dep04'!L48-1)*100</f>
        <v>66.554816289828707</v>
      </c>
      <c r="M49" s="181">
        <f>('dep04'!M49/'dep04'!M48-1)*100</f>
        <v>52.139592997649608</v>
      </c>
      <c r="N49" s="181">
        <f>('dep04'!N49/'dep04'!N48-1)*100</f>
        <v>-18.438538802031356</v>
      </c>
      <c r="O49" s="181" t="e">
        <f>('dep04'!O49/'dep04'!O48-1)*100</f>
        <v>#DIV/0!</v>
      </c>
      <c r="P49" s="181">
        <f>('dep04'!P49/'dep04'!P48-1)*100</f>
        <v>-81.986694119904229</v>
      </c>
      <c r="Q49" s="181">
        <f>('dep04'!Q49/'dep04'!Q48-1)*100</f>
        <v>4.2198411149501958</v>
      </c>
      <c r="R49" s="181">
        <f>('dep04'!R49/'dep04'!R48-1)*100</f>
        <v>-29.186091956980476</v>
      </c>
      <c r="S49" s="152">
        <f>('dep04'!S49/'dep04'!S48-1)*100</f>
        <v>62.119752846512633</v>
      </c>
      <c r="T49" s="183">
        <f>('dep04'!T49/'dep04'!T48-1)*100</f>
        <v>-48.804288585232882</v>
      </c>
      <c r="U49" s="52">
        <f>'dep04'!B49-'dep04'!B48</f>
        <v>109.18365401599999</v>
      </c>
      <c r="V49" s="52">
        <f>'dep04'!C49-'dep04'!C48</f>
        <v>54.585730259999998</v>
      </c>
      <c r="W49" s="52">
        <f>'dep04'!D49-'dep04'!D48</f>
        <v>14.72221592599999</v>
      </c>
      <c r="X49" s="121">
        <f>'dep04'!E49-'dep04'!E48</f>
        <v>-1.1836306479999905</v>
      </c>
      <c r="Y49" s="121">
        <f>'dep04'!F49-'dep04'!F48</f>
        <v>4.4716550050000023</v>
      </c>
      <c r="Z49" s="121">
        <f>'dep04'!G49-'dep04'!G48</f>
        <v>12.842971385000002</v>
      </c>
      <c r="AA49" s="121">
        <f>'dep04'!H49-'dep04'!H48</f>
        <v>15.791954951000001</v>
      </c>
      <c r="AB49" s="121">
        <f>'dep04'!I49-'dep04'!I48</f>
        <v>-17.200734767000029</v>
      </c>
      <c r="AC49" s="52">
        <f>'dep04'!J49-'dep04'!J48</f>
        <v>-27.992354037000041</v>
      </c>
      <c r="AD49" s="52">
        <f>'dep04'!K49-'dep04'!K48</f>
        <v>69.715760859</v>
      </c>
      <c r="AE49" s="121">
        <f>'dep04'!L49-'dep04'!L48</f>
        <v>58.222824295999985</v>
      </c>
      <c r="AF49" s="121">
        <f>'dep04'!M49-'dep04'!M48</f>
        <v>49.01212261900001</v>
      </c>
      <c r="AG49" s="121">
        <f>'dep04'!N49-'dep04'!N48</f>
        <v>-7.4420040989999947</v>
      </c>
      <c r="AH49" s="121">
        <f>'dep04'!O49-'dep04'!O48</f>
        <v>0</v>
      </c>
      <c r="AI49" s="121">
        <f>'dep04'!P49-'dep04'!P48</f>
        <v>-4.4108955480000001</v>
      </c>
      <c r="AJ49" s="121">
        <f>'dep04'!Q49-'dep04'!Q48</f>
        <v>0.82402769699999823</v>
      </c>
      <c r="AK49" s="121">
        <f>'dep04'!R49-'dep04'!R48</f>
        <v>-29.832365449999998</v>
      </c>
      <c r="AL49" s="121">
        <f>'dep04'!S49-'dep04'!S48</f>
        <v>3.3420513440000006</v>
      </c>
      <c r="AM49" s="52">
        <f>'dep04'!T49-'dep04'!T48</f>
        <v>-1.847698992</v>
      </c>
      <c r="AN49" s="189">
        <f>(Paca!B49/Paca!B45-1)*100</f>
        <v>-12.172946232747284</v>
      </c>
      <c r="AO49" s="189">
        <f>(Paca!C49/Paca!C45-1)*100</f>
        <v>28.840470966972354</v>
      </c>
      <c r="AP49" s="189">
        <f>(Paca!D49/Paca!D45-1)*100</f>
        <v>-18.113880234600465</v>
      </c>
      <c r="AQ49" s="190">
        <f>(Paca!E49/Paca!E45-1)*100</f>
        <v>2.8937295503192129</v>
      </c>
      <c r="AR49" s="190">
        <f>(Paca!F49/Paca!F45-1)*100</f>
        <v>-9.2614687528575264</v>
      </c>
      <c r="AS49" s="190">
        <f>(Paca!G49/Paca!G45-1)*100</f>
        <v>-16.340872393100014</v>
      </c>
      <c r="AT49" s="190">
        <f>(Paca!H49/Paca!H45-1)*100</f>
        <v>-29.806032540852158</v>
      </c>
      <c r="AU49" s="190">
        <f>(Paca!I49/Paca!I45-1)*100</f>
        <v>-26.109274084080212</v>
      </c>
      <c r="AV49" s="189">
        <f>(Paca!J49/Paca!J45-1)*100</f>
        <v>-15.474573831853588</v>
      </c>
      <c r="AW49" s="189">
        <f>(Paca!K49/Paca!K45-1)*100</f>
        <v>-6.7281491684275334</v>
      </c>
      <c r="AX49" s="190">
        <f>(Paca!L49/Paca!L45-1)*100</f>
        <v>1.5940247761537352</v>
      </c>
      <c r="AY49" s="190">
        <f>(Paca!M49/Paca!M45-1)*100</f>
        <v>-4.9893678305241052</v>
      </c>
      <c r="AZ49" s="190">
        <f>(Paca!N49/Paca!N45-1)*100</f>
        <v>-14.003763841372718</v>
      </c>
      <c r="BA49" s="190">
        <f>(Paca!O49/Paca!O45-1)*100</f>
        <v>-38.793373271619799</v>
      </c>
      <c r="BB49" s="190">
        <f>(Paca!P49/Paca!P45-1)*100</f>
        <v>9.1772369099585305E-2</v>
      </c>
      <c r="BC49" s="190">
        <f>(Paca!Q49/Paca!Q45-1)*100</f>
        <v>-28.438781780124867</v>
      </c>
      <c r="BD49" s="190">
        <f>(Paca!R49/Paca!R45-1)*100</f>
        <v>-10.675923027572743</v>
      </c>
      <c r="BE49" s="190">
        <f>(Paca!S49/Paca!S45-1)*100</f>
        <v>-19.016744848953216</v>
      </c>
      <c r="BF49" s="189">
        <f>(Paca!T49/Paca!T45-1)*100</f>
        <v>3.9903279689074811</v>
      </c>
      <c r="BG49" s="53">
        <f>Paca!B49-Paca!B45</f>
        <v>-4646.2607329309976</v>
      </c>
      <c r="BH49" s="53">
        <f>Paca!C49-Paca!C45</f>
        <v>52.511001652999994</v>
      </c>
      <c r="BI49" s="53">
        <f>Paca!D49-Paca!D45</f>
        <v>-1921.029104973999</v>
      </c>
      <c r="BJ49" s="122">
        <f>Paca!E49-Paca!E45</f>
        <v>45.587266770000042</v>
      </c>
      <c r="BK49" s="122">
        <f>Paca!F49-Paca!F45</f>
        <v>-185.50055997200002</v>
      </c>
      <c r="BL49" s="122">
        <f>Paca!G49-Paca!G45</f>
        <v>-171.02424365799993</v>
      </c>
      <c r="BM49" s="122">
        <f>Paca!H49-Paca!H45</f>
        <v>-392.32708169</v>
      </c>
      <c r="BN49" s="122">
        <f>Paca!I49-Paca!I45</f>
        <v>-1217.7644864240001</v>
      </c>
      <c r="BO49" s="53">
        <f>Paca!J49-Paca!J45</f>
        <v>-1910.6060646669994</v>
      </c>
      <c r="BP49" s="53">
        <f>Paca!K49-Paca!K45</f>
        <v>-920.9005960930026</v>
      </c>
      <c r="BQ49" s="122">
        <f>Paca!L49-Paca!L45</f>
        <v>59.681881819999944</v>
      </c>
      <c r="BR49" s="122">
        <f>Paca!M49-Paca!M45</f>
        <v>-230.99915104499996</v>
      </c>
      <c r="BS49" s="122">
        <f>Paca!N49-Paca!N45</f>
        <v>-97.127567580000004</v>
      </c>
      <c r="BT49" s="122">
        <f>Paca!O49-Paca!O45</f>
        <v>-195.89526135899996</v>
      </c>
      <c r="BU49" s="122">
        <f>Paca!P49-Paca!P45</f>
        <v>0.49838635599996906</v>
      </c>
      <c r="BV49" s="122">
        <f>Paca!Q49-Paca!Q45</f>
        <v>-70.734047771999997</v>
      </c>
      <c r="BW49" s="122">
        <f>Paca!R49-Paca!R45</f>
        <v>-314.36204976599993</v>
      </c>
      <c r="BX49" s="122">
        <f>Paca!S49-Paca!S45</f>
        <v>-71.962786746999996</v>
      </c>
      <c r="BY49" s="53">
        <f>Paca!T49-Paca!T45</f>
        <v>53.764031150000164</v>
      </c>
    </row>
    <row r="50" spans="1:77" s="105" customFormat="1" x14ac:dyDescent="0.25">
      <c r="A50" s="98" t="str">
        <f>Paca!A50</f>
        <v>T4 2009</v>
      </c>
      <c r="B50" s="143">
        <f>('dep04'!B50/'dep04'!B49-1)*100</f>
        <v>-2.0025922528671747</v>
      </c>
      <c r="C50" s="184">
        <f>('dep04'!C50/'dep04'!C49-1)*100</f>
        <v>-94.949470893772542</v>
      </c>
      <c r="D50" s="184">
        <f>('dep04'!D50/'dep04'!D49-1)*100</f>
        <v>5.7833084378027477</v>
      </c>
      <c r="E50" s="185">
        <f>('dep04'!E50/'dep04'!E49-1)*100</f>
        <v>15.038303416818444</v>
      </c>
      <c r="F50" s="186">
        <f>('dep04'!F50/'dep04'!F49-1)*100</f>
        <v>14.755706227244536</v>
      </c>
      <c r="G50" s="186">
        <f>('dep04'!G50/'dep04'!G49-1)*100</f>
        <v>-52.959234782008522</v>
      </c>
      <c r="H50" s="186">
        <f>('dep04'!H50/'dep04'!H49-1)*100</f>
        <v>-18.645062268687084</v>
      </c>
      <c r="I50" s="187">
        <f>('dep04'!I50/'dep04'!I49-1)*100</f>
        <v>7.7021444690985597</v>
      </c>
      <c r="J50" s="184">
        <f>('dep04'!J50/'dep04'!J49-1)*100</f>
        <v>-2.0437025737869541</v>
      </c>
      <c r="K50" s="184">
        <f>('dep04'!K50/'dep04'!K49-1)*100</f>
        <v>1.7588144266674988</v>
      </c>
      <c r="L50" s="185">
        <f>('dep04'!L50/'dep04'!L49-1)*100</f>
        <v>-20.074982385794826</v>
      </c>
      <c r="M50" s="186">
        <f>('dep04'!M50/'dep04'!M49-1)*100</f>
        <v>19.184689817927826</v>
      </c>
      <c r="N50" s="186">
        <f>('dep04'!N50/'dep04'!N49-1)*100</f>
        <v>3.1691219209311727</v>
      </c>
      <c r="O50" s="186" t="e">
        <f>('dep04'!O50/'dep04'!O49-1)*100</f>
        <v>#DIV/0!</v>
      </c>
      <c r="P50" s="186">
        <f>('dep04'!P50/'dep04'!P49-1)*100</f>
        <v>195.90158750908077</v>
      </c>
      <c r="Q50" s="186">
        <f>('dep04'!Q50/'dep04'!Q49-1)*100</f>
        <v>-33.304721510508948</v>
      </c>
      <c r="R50" s="186">
        <f>('dep04'!R50/'dep04'!R49-1)*100</f>
        <v>23.292328197793431</v>
      </c>
      <c r="S50" s="151">
        <f>('dep04'!S50/'dep04'!S49-1)*100</f>
        <v>-53.970864134972686</v>
      </c>
      <c r="T50" s="188">
        <f>('dep04'!T50/'dep04'!T49-1)*100</f>
        <v>235.35513272802646</v>
      </c>
      <c r="U50" s="100">
        <f>'dep04'!B50-'dep04'!B49</f>
        <v>-30.748477752000099</v>
      </c>
      <c r="V50" s="100">
        <f>'dep04'!C50-'dep04'!C49</f>
        <v>-61.099471041000001</v>
      </c>
      <c r="W50" s="100">
        <f>'dep04'!D50-'dep04'!D49</f>
        <v>29.326010552000071</v>
      </c>
      <c r="X50" s="120">
        <f>'dep04'!E50-'dep04'!E49</f>
        <v>16.767539192000001</v>
      </c>
      <c r="Y50" s="120">
        <f>'dep04'!F50-'dep04'!F49</f>
        <v>9.329847142999995</v>
      </c>
      <c r="Z50" s="120">
        <f>'dep04'!G50-'dep04'!G49</f>
        <v>-13.344179379000002</v>
      </c>
      <c r="AA50" s="120">
        <f>'dep04'!H50-'dep04'!H49</f>
        <v>-5.0136512230000001</v>
      </c>
      <c r="AB50" s="120">
        <f>'dep04'!I50-'dep04'!I49</f>
        <v>21.586454819000039</v>
      </c>
      <c r="AC50" s="100">
        <f>'dep04'!J50-'dep04'!J49</f>
        <v>-10.995210817999919</v>
      </c>
      <c r="AD50" s="100">
        <f>'dep04'!K50-'dep04'!K49</f>
        <v>7.458453942999995</v>
      </c>
      <c r="AE50" s="120">
        <f>'dep04'!L50-'dep04'!L49</f>
        <v>-29.250018708999988</v>
      </c>
      <c r="AF50" s="120">
        <f>'dep04'!M50-'dep04'!M49</f>
        <v>27.436765194000003</v>
      </c>
      <c r="AG50" s="120">
        <f>'dep04'!N50-'dep04'!N49</f>
        <v>1.0432474899999988</v>
      </c>
      <c r="AH50" s="120">
        <f>'dep04'!O50-'dep04'!O49</f>
        <v>0.95587887299999996</v>
      </c>
      <c r="AI50" s="120">
        <f>'dep04'!P50-'dep04'!P49</f>
        <v>1.898518256</v>
      </c>
      <c r="AJ50" s="120">
        <f>'dep04'!Q50-'dep04'!Q49</f>
        <v>-6.7780056000000002</v>
      </c>
      <c r="AK50" s="120">
        <f>'dep04'!R50-'dep04'!R49</f>
        <v>16.859442427000005</v>
      </c>
      <c r="AL50" s="120">
        <f>'dep04'!S50-'dep04'!S49</f>
        <v>-4.7073739880000005</v>
      </c>
      <c r="AM50" s="100">
        <f>'dep04'!T50-'dep04'!T49</f>
        <v>4.5617396120000002</v>
      </c>
      <c r="AN50" s="184">
        <f>(Paca!B50/Paca!B46-1)*100</f>
        <v>-3.137590082660846</v>
      </c>
      <c r="AO50" s="184">
        <f>(Paca!C50/Paca!C46-1)*100</f>
        <v>24.551434690033958</v>
      </c>
      <c r="AP50" s="184">
        <f>(Paca!D50/Paca!D46-1)*100</f>
        <v>-9.2195127889789887</v>
      </c>
      <c r="AQ50" s="191">
        <f>(Paca!E50/Paca!E46-1)*100</f>
        <v>-9.8986220479995168</v>
      </c>
      <c r="AR50" s="191">
        <f>(Paca!F50/Paca!F46-1)*100</f>
        <v>4.1042901163688139</v>
      </c>
      <c r="AS50" s="191">
        <f>(Paca!G50/Paca!G46-1)*100</f>
        <v>-9.8508621010045534</v>
      </c>
      <c r="AT50" s="191">
        <f>(Paca!H50/Paca!H46-1)*100</f>
        <v>-34.44870383439136</v>
      </c>
      <c r="AU50" s="191">
        <f>(Paca!I50/Paca!I46-1)*100</f>
        <v>-6.3913656525858675</v>
      </c>
      <c r="AV50" s="184">
        <f>(Paca!J50/Paca!J46-1)*100</f>
        <v>-2.5601679315986448</v>
      </c>
      <c r="AW50" s="184">
        <f>(Paca!K50/Paca!K46-1)*100</f>
        <v>2.1059559022185148E-2</v>
      </c>
      <c r="AX50" s="191">
        <f>(Paca!L50/Paca!L46-1)*100</f>
        <v>14.920972662892318</v>
      </c>
      <c r="AY50" s="191">
        <f>(Paca!M50/Paca!M46-1)*100</f>
        <v>4.1308109141583227</v>
      </c>
      <c r="AZ50" s="191">
        <f>(Paca!N50/Paca!N46-1)*100</f>
        <v>-8.0610487076667177</v>
      </c>
      <c r="BA50" s="191">
        <f>(Paca!O50/Paca!O46-1)*100</f>
        <v>-37.934220683700346</v>
      </c>
      <c r="BB50" s="191">
        <f>(Paca!P50/Paca!P46-1)*100</f>
        <v>-8.215714904569948</v>
      </c>
      <c r="BC50" s="191">
        <f>(Paca!Q50/Paca!Q46-1)*100</f>
        <v>-20.759106624190483</v>
      </c>
      <c r="BD50" s="191">
        <f>(Paca!R50/Paca!R46-1)*100</f>
        <v>-8.9165933455833564</v>
      </c>
      <c r="BE50" s="191">
        <f>(Paca!S50/Paca!S46-1)*100</f>
        <v>-23.965046500482046</v>
      </c>
      <c r="BF50" s="184">
        <f>(Paca!T50/Paca!T46-1)*100</f>
        <v>3.2741493638760888</v>
      </c>
      <c r="BG50" s="100">
        <f>Paca!B50-Paca!B46</f>
        <v>-1101.473214079997</v>
      </c>
      <c r="BH50" s="100">
        <f>Paca!C50-Paca!C46</f>
        <v>38.788472130999992</v>
      </c>
      <c r="BI50" s="100">
        <f>Paca!D50-Paca!D46</f>
        <v>-900.28882593399976</v>
      </c>
      <c r="BJ50" s="120">
        <f>Paca!E50-Paca!E46</f>
        <v>-164.86092144500003</v>
      </c>
      <c r="BK50" s="120">
        <f>Paca!F50-Paca!F46</f>
        <v>73.450929601000098</v>
      </c>
      <c r="BL50" s="120">
        <f>Paca!G50-Paca!G46</f>
        <v>-92.728967555000054</v>
      </c>
      <c r="BM50" s="120">
        <f>Paca!H50-Paca!H46</f>
        <v>-457.99627269200005</v>
      </c>
      <c r="BN50" s="120">
        <f>Paca!I50-Paca!I46</f>
        <v>-258.15359384299973</v>
      </c>
      <c r="BO50" s="100">
        <f>Paca!J50-Paca!J46</f>
        <v>-287.61184959899947</v>
      </c>
      <c r="BP50" s="100">
        <f>Paca!K50-Paca!K46</f>
        <v>2.6481253709989687</v>
      </c>
      <c r="BQ50" s="120">
        <f>Paca!L50-Paca!L46</f>
        <v>500.87169967099999</v>
      </c>
      <c r="BR50" s="120">
        <f>Paca!M50-Paca!M46</f>
        <v>170.40642004700021</v>
      </c>
      <c r="BS50" s="120">
        <f>Paca!N50-Paca!N46</f>
        <v>-49.915007639000009</v>
      </c>
      <c r="BT50" s="120">
        <f>Paca!O50-Paca!O46</f>
        <v>-180.31544727400001</v>
      </c>
      <c r="BU50" s="120">
        <f>Paca!P50-Paca!P46</f>
        <v>-49.194610148000038</v>
      </c>
      <c r="BV50" s="120">
        <f>Paca!Q50-Paca!Q46</f>
        <v>-48.034851780999986</v>
      </c>
      <c r="BW50" s="120">
        <f>Paca!R50-Paca!R46</f>
        <v>-247.65071417400031</v>
      </c>
      <c r="BX50" s="120">
        <f>Paca!S50-Paca!S46</f>
        <v>-93.519363331000022</v>
      </c>
      <c r="BY50" s="100">
        <f>Paca!T50-Paca!T46</f>
        <v>44.990863950999938</v>
      </c>
    </row>
    <row r="51" spans="1:77" s="29" customFormat="1" x14ac:dyDescent="0.25">
      <c r="A51" s="37" t="str">
        <f>Paca!A51</f>
        <v>T1 2010</v>
      </c>
      <c r="B51" s="144">
        <f>('dep04'!B51/'dep04'!B50-1)*100</f>
        <v>3.536972614016709</v>
      </c>
      <c r="C51" s="179">
        <f>('dep04'!C51/'dep04'!C50-1)*100</f>
        <v>244.47655292032326</v>
      </c>
      <c r="D51" s="179">
        <f>('dep04'!D51/'dep04'!D50-1)*100</f>
        <v>27.299924686111776</v>
      </c>
      <c r="E51" s="180">
        <f>('dep04'!E51/'dep04'!E50-1)*100</f>
        <v>-2.2235334710394072</v>
      </c>
      <c r="F51" s="181">
        <f>('dep04'!F51/'dep04'!F50-1)*100</f>
        <v>37.955067063168244</v>
      </c>
      <c r="G51" s="181">
        <f>('dep04'!G51/'dep04'!G50-1)*100</f>
        <v>-11.950361686829003</v>
      </c>
      <c r="H51" s="181">
        <f>('dep04'!H51/'dep04'!H50-1)*100</f>
        <v>171.41672898829506</v>
      </c>
      <c r="I51" s="182">
        <f>('dep04'!I51/'dep04'!I50-1)*100</f>
        <v>28.38068910106908</v>
      </c>
      <c r="J51" s="179">
        <f>('dep04'!J51/'dep04'!J50-1)*100</f>
        <v>-2.3903694705309175</v>
      </c>
      <c r="K51" s="179">
        <f>('dep04'!K51/'dep04'!K50-1)*100</f>
        <v>-19.721511231348611</v>
      </c>
      <c r="L51" s="180">
        <f>('dep04'!L51/'dep04'!L50-1)*100</f>
        <v>-16.151208356646929</v>
      </c>
      <c r="M51" s="181">
        <f>('dep04'!M51/'dep04'!M50-1)*100</f>
        <v>-27.231983131781501</v>
      </c>
      <c r="N51" s="181">
        <f>('dep04'!N51/'dep04'!N50-1)*100</f>
        <v>-24.015522471091266</v>
      </c>
      <c r="O51" s="181">
        <f>('dep04'!O51/'dep04'!O50-1)*100</f>
        <v>-60.297617645954602</v>
      </c>
      <c r="P51" s="181">
        <f>('dep04'!P51/'dep04'!P50-1)*100</f>
        <v>290.40675996835796</v>
      </c>
      <c r="Q51" s="181">
        <f>('dep04'!Q51/'dep04'!Q50-1)*100</f>
        <v>-51.071007645607246</v>
      </c>
      <c r="R51" s="181">
        <f>('dep04'!R51/'dep04'!R50-1)*100</f>
        <v>-12.742016783423482</v>
      </c>
      <c r="S51" s="152">
        <f>('dep04'!S51/'dep04'!S50-1)*100</f>
        <v>-29.10288863044045</v>
      </c>
      <c r="T51" s="183">
        <f>('dep04'!T51/'dep04'!T50-1)*100</f>
        <v>-53.291314867533288</v>
      </c>
      <c r="U51" s="52">
        <f>'dep04'!B51-'dep04'!B50</f>
        <v>53.220306760000312</v>
      </c>
      <c r="V51" s="52">
        <f>'dep04'!C51-'dep04'!C50</f>
        <v>7.9454590409999994</v>
      </c>
      <c r="W51" s="52">
        <f>'dep04'!D51-'dep04'!D50</f>
        <v>146.43848469</v>
      </c>
      <c r="X51" s="121">
        <f>'dep04'!E51-'dep04'!E50</f>
        <v>-2.8520466610000028</v>
      </c>
      <c r="Y51" s="121">
        <f>'dep04'!F51-'dep04'!F50</f>
        <v>27.539660455000003</v>
      </c>
      <c r="Z51" s="121">
        <f>'dep04'!G51-'dep04'!G50</f>
        <v>-1.4164641840000005</v>
      </c>
      <c r="AA51" s="121">
        <f>'dep04'!H51-'dep04'!H50</f>
        <v>37.499666140000002</v>
      </c>
      <c r="AB51" s="121">
        <f>'dep04'!I51-'dep04'!I50</f>
        <v>85.667668939999999</v>
      </c>
      <c r="AC51" s="52">
        <f>'dep04'!J51-'dep04'!J50</f>
        <v>-12.59746799100003</v>
      </c>
      <c r="AD51" s="52">
        <f>'dep04'!K51-'dep04'!K50</f>
        <v>-85.102246125000022</v>
      </c>
      <c r="AE51" s="121">
        <f>'dep04'!L51-'dep04'!L50</f>
        <v>-18.808698104000001</v>
      </c>
      <c r="AF51" s="121">
        <f>'dep04'!M51-'dep04'!M50</f>
        <v>-46.417085155000009</v>
      </c>
      <c r="AG51" s="121">
        <f>'dep04'!N51-'dep04'!N50</f>
        <v>-8.156243345</v>
      </c>
      <c r="AH51" s="121">
        <f>'dep04'!O51-'dep04'!O50</f>
        <v>-0.5763721879999999</v>
      </c>
      <c r="AI51" s="121">
        <f>'dep04'!P51-'dep04'!P50</f>
        <v>8.3278105899999986</v>
      </c>
      <c r="AJ51" s="121">
        <f>'dep04'!Q51-'dep04'!Q50</f>
        <v>-6.9321130049999997</v>
      </c>
      <c r="AK51" s="121">
        <f>'dep04'!R51-'dep04'!R50</f>
        <v>-11.371153790000008</v>
      </c>
      <c r="AL51" s="121">
        <f>'dep04'!S51-'dep04'!S50</f>
        <v>-1.1683911279999997</v>
      </c>
      <c r="AM51" s="52">
        <f>'dep04'!T51-'dep04'!T50</f>
        <v>-3.4639228550000003</v>
      </c>
      <c r="AN51" s="189">
        <f>(Paca!B51/Paca!B47-1)*100</f>
        <v>9.8119569979588039</v>
      </c>
      <c r="AO51" s="189">
        <f>(Paca!C51/Paca!C47-1)*100</f>
        <v>55.770188625107544</v>
      </c>
      <c r="AP51" s="189">
        <f>(Paca!D51/Paca!D47-1)*100</f>
        <v>13.381449334763285</v>
      </c>
      <c r="AQ51" s="190">
        <f>(Paca!E51/Paca!E47-1)*100</f>
        <v>-0.6648075907437434</v>
      </c>
      <c r="AR51" s="190">
        <f>(Paca!F51/Paca!F47-1)*100</f>
        <v>14.971053695438652</v>
      </c>
      <c r="AS51" s="190">
        <f>(Paca!G51/Paca!G47-1)*100</f>
        <v>23.045584827186815</v>
      </c>
      <c r="AT51" s="190">
        <f>(Paca!H51/Paca!H47-1)*100</f>
        <v>-28.765794906651788</v>
      </c>
      <c r="AU51" s="190">
        <f>(Paca!I51/Paca!I47-1)*100</f>
        <v>34.616366057990568</v>
      </c>
      <c r="AV51" s="189">
        <f>(Paca!J51/Paca!J47-1)*100</f>
        <v>2.134829863639931</v>
      </c>
      <c r="AW51" s="189">
        <f>(Paca!K51/Paca!K47-1)*100</f>
        <v>13.678553451509767</v>
      </c>
      <c r="AX51" s="190">
        <f>(Paca!L51/Paca!L47-1)*100</f>
        <v>21.679019450306015</v>
      </c>
      <c r="AY51" s="190">
        <f>(Paca!M51/Paca!M47-1)*100</f>
        <v>13.973493293558882</v>
      </c>
      <c r="AZ51" s="190">
        <f>(Paca!N51/Paca!N47-1)*100</f>
        <v>13.784021080078478</v>
      </c>
      <c r="BA51" s="190">
        <f>(Paca!O51/Paca!O47-1)*100</f>
        <v>0.26677130486980616</v>
      </c>
      <c r="BB51" s="190">
        <f>(Paca!P51/Paca!P47-1)*100</f>
        <v>22.836438310312502</v>
      </c>
      <c r="BC51" s="190">
        <f>(Paca!Q51/Paca!Q47-1)*100</f>
        <v>9.8519578706278246</v>
      </c>
      <c r="BD51" s="190">
        <f>(Paca!R51/Paca!R47-1)*100</f>
        <v>9.0559595661589896</v>
      </c>
      <c r="BE51" s="190">
        <f>(Paca!S51/Paca!S47-1)*100</f>
        <v>-18.500441971530389</v>
      </c>
      <c r="BF51" s="189">
        <f>(Paca!T51/Paca!T47-1)*100</f>
        <v>10.524057281406595</v>
      </c>
      <c r="BG51" s="53">
        <f>Paca!B51-Paca!B47</f>
        <v>3147.3682251340033</v>
      </c>
      <c r="BH51" s="53">
        <f>Paca!C51-Paca!C47</f>
        <v>79.689300728000006</v>
      </c>
      <c r="BI51" s="53">
        <f>Paca!D51-Paca!D47</f>
        <v>1149.8176228839984</v>
      </c>
      <c r="BJ51" s="122">
        <f>Paca!E51-Paca!E47</f>
        <v>-10.111657773000161</v>
      </c>
      <c r="BK51" s="122">
        <f>Paca!F51-Paca!F47</f>
        <v>268.15288944100007</v>
      </c>
      <c r="BL51" s="122">
        <f>Paca!G51-Paca!G47</f>
        <v>172.72113397400005</v>
      </c>
      <c r="BM51" s="122">
        <f>Paca!H51-Paca!H47</f>
        <v>-385.50552604399991</v>
      </c>
      <c r="BN51" s="122">
        <f>Paca!I51-Paca!I47</f>
        <v>1104.5607832859996</v>
      </c>
      <c r="BO51" s="53">
        <f>Paca!J51-Paca!J47</f>
        <v>228.6577948030008</v>
      </c>
      <c r="BP51" s="53">
        <f>Paca!K51-Paca!K47</f>
        <v>1560.8576453620026</v>
      </c>
      <c r="BQ51" s="122">
        <f>Paca!L51-Paca!L47</f>
        <v>628.17987441600008</v>
      </c>
      <c r="BR51" s="122">
        <f>Paca!M51-Paca!M47</f>
        <v>553.96711770799993</v>
      </c>
      <c r="BS51" s="122">
        <f>Paca!N51-Paca!N47</f>
        <v>78.457546757000046</v>
      </c>
      <c r="BT51" s="122">
        <f>Paca!O51-Paca!O47</f>
        <v>0.99240091100000427</v>
      </c>
      <c r="BU51" s="122">
        <f>Paca!P51-Paca!P47</f>
        <v>113.78679358099998</v>
      </c>
      <c r="BV51" s="122">
        <f>Paca!Q51-Paca!Q47</f>
        <v>18.76758490200001</v>
      </c>
      <c r="BW51" s="122">
        <f>Paca!R51-Paca!R47</f>
        <v>232.2548012430002</v>
      </c>
      <c r="BX51" s="122">
        <f>Paca!S51-Paca!S47</f>
        <v>-65.548474155999997</v>
      </c>
      <c r="BY51" s="53">
        <f>Paca!T51-Paca!T47</f>
        <v>128.34586135699988</v>
      </c>
    </row>
    <row r="52" spans="1:77" s="29" customFormat="1" x14ac:dyDescent="0.25">
      <c r="A52" s="37" t="str">
        <f>Paca!A52</f>
        <v>T2 2010</v>
      </c>
      <c r="B52" s="144">
        <f>('dep04'!B52/'dep04'!B51-1)*100</f>
        <v>11.156461436329291</v>
      </c>
      <c r="C52" s="179">
        <f>('dep04'!C52/'dep04'!C51-1)*100</f>
        <v>-49.773298176227712</v>
      </c>
      <c r="D52" s="179">
        <f>('dep04'!D52/'dep04'!D51-1)*100</f>
        <v>1.834399642313711</v>
      </c>
      <c r="E52" s="180">
        <f>('dep04'!E52/'dep04'!E51-1)*100</f>
        <v>-14.253422489027878</v>
      </c>
      <c r="F52" s="181">
        <f>('dep04'!F52/'dep04'!F51-1)*100</f>
        <v>9.9684240240751407</v>
      </c>
      <c r="G52" s="181">
        <f>('dep04'!G52/'dep04'!G51-1)*100</f>
        <v>59.78074297068143</v>
      </c>
      <c r="H52" s="181">
        <f>('dep04'!H52/'dep04'!H51-1)*100</f>
        <v>67.332658871804767</v>
      </c>
      <c r="I52" s="182">
        <f>('dep04'!I52/'dep04'!I51-1)*100</f>
        <v>-6.6563551455303465</v>
      </c>
      <c r="J52" s="179">
        <f>('dep04'!J52/'dep04'!J51-1)*100</f>
        <v>0.36004931070787727</v>
      </c>
      <c r="K52" s="179">
        <f>('dep04'!K52/'dep04'!K51-1)*100</f>
        <v>48.507140087789381</v>
      </c>
      <c r="L52" s="180">
        <f>('dep04'!L52/'dep04'!L51-1)*100</f>
        <v>13.22982139622686</v>
      </c>
      <c r="M52" s="181">
        <f>('dep04'!M52/'dep04'!M51-1)*100</f>
        <v>56.590116371446243</v>
      </c>
      <c r="N52" s="181">
        <f>('dep04'!N52/'dep04'!N51-1)*100</f>
        <v>30.710078461442116</v>
      </c>
      <c r="O52" s="181">
        <f>('dep04'!O52/'dep04'!O51-1)*100</f>
        <v>819.66822982314534</v>
      </c>
      <c r="P52" s="181">
        <f>('dep04'!P52/'dep04'!P51-1)*100</f>
        <v>190.96847950587025</v>
      </c>
      <c r="Q52" s="181">
        <f>('dep04'!Q52/'dep04'!Q51-1)*100</f>
        <v>-12.412549532189775</v>
      </c>
      <c r="R52" s="181">
        <f>('dep04'!R52/'dep04'!R51-1)*100</f>
        <v>70.905012724742505</v>
      </c>
      <c r="S52" s="152">
        <f>('dep04'!S52/'dep04'!S51-1)*100</f>
        <v>-65.938213716237399</v>
      </c>
      <c r="T52" s="183">
        <f>('dep04'!T52/'dep04'!T51-1)*100</f>
        <v>-100</v>
      </c>
      <c r="U52" s="52">
        <f>'dep04'!B52-'dep04'!B51</f>
        <v>173.80713751299959</v>
      </c>
      <c r="V52" s="52">
        <f>'dep04'!C52-'dep04'!C51</f>
        <v>-5.5723433209999991</v>
      </c>
      <c r="W52" s="52">
        <f>'dep04'!D52-'dep04'!D51</f>
        <v>12.526100189999966</v>
      </c>
      <c r="X52" s="121">
        <f>'dep04'!E52-'dep04'!E51</f>
        <v>-17.875839726000009</v>
      </c>
      <c r="Y52" s="121">
        <f>'dep04'!F52-'dep04'!F51</f>
        <v>9.9782177729999972</v>
      </c>
      <c r="Z52" s="121">
        <f>'dep04'!G52-'dep04'!G51</f>
        <v>6.2389776880000021</v>
      </c>
      <c r="AA52" s="121">
        <f>'dep04'!H52-'dep04'!H51</f>
        <v>39.979427831999999</v>
      </c>
      <c r="AB52" s="121">
        <f>'dep04'!I52-'dep04'!I51</f>
        <v>-25.794683377000013</v>
      </c>
      <c r="AC52" s="52">
        <f>'dep04'!J52-'dep04'!J51</f>
        <v>1.8521360409999943</v>
      </c>
      <c r="AD52" s="52">
        <f>'dep04'!K52-'dep04'!K51</f>
        <v>168.03729808299994</v>
      </c>
      <c r="AE52" s="121">
        <f>'dep04'!L52-'dep04'!L51</f>
        <v>12.918274406999998</v>
      </c>
      <c r="AF52" s="121">
        <f>'dep04'!M52-'dep04'!M51</f>
        <v>70.190723928999986</v>
      </c>
      <c r="AG52" s="121">
        <f>'dep04'!N52-'dep04'!N51</f>
        <v>7.9250852549999991</v>
      </c>
      <c r="AH52" s="121">
        <f>'dep04'!O52-'dep04'!O51</f>
        <v>3.110695727</v>
      </c>
      <c r="AI52" s="121">
        <f>'dep04'!P52-'dep04'!P51</f>
        <v>21.379775307000003</v>
      </c>
      <c r="AJ52" s="121">
        <f>'dep04'!Q52-'dep04'!Q51</f>
        <v>-0.82436296699999989</v>
      </c>
      <c r="AK52" s="121">
        <f>'dep04'!R52-'dep04'!R51</f>
        <v>55.213905892999989</v>
      </c>
      <c r="AL52" s="121">
        <f>'dep04'!S52-'dep04'!S51</f>
        <v>-1.8767994680000002</v>
      </c>
      <c r="AM52" s="52">
        <f>'dep04'!T52-'dep04'!T51</f>
        <v>-3.0360534800000001</v>
      </c>
      <c r="AN52" s="189">
        <f>(Paca!B52/Paca!B48-1)*100</f>
        <v>11.63664962618116</v>
      </c>
      <c r="AO52" s="189">
        <f>(Paca!C52/Paca!C48-1)*100</f>
        <v>62.758512392197098</v>
      </c>
      <c r="AP52" s="189">
        <f>(Paca!D52/Paca!D48-1)*100</f>
        <v>22.954146924826535</v>
      </c>
      <c r="AQ52" s="190">
        <f>(Paca!E52/Paca!E48-1)*100</f>
        <v>2.0833423013054242</v>
      </c>
      <c r="AR52" s="190">
        <f>(Paca!F52/Paca!F48-1)*100</f>
        <v>23.098126657440954</v>
      </c>
      <c r="AS52" s="190">
        <f>(Paca!G52/Paca!G48-1)*100</f>
        <v>26.392202540625043</v>
      </c>
      <c r="AT52" s="190">
        <f>(Paca!H52/Paca!H48-1)*100</f>
        <v>-11.603158209442487</v>
      </c>
      <c r="AU52" s="190">
        <f>(Paca!I52/Paca!I48-1)*100</f>
        <v>43.390901263095529</v>
      </c>
      <c r="AV52" s="189">
        <f>(Paca!J52/Paca!J48-1)*100</f>
        <v>6.8994478618307209</v>
      </c>
      <c r="AW52" s="189">
        <f>(Paca!K52/Paca!K48-1)*100</f>
        <v>8.1144714830670317</v>
      </c>
      <c r="AX52" s="190">
        <f>(Paca!L52/Paca!L48-1)*100</f>
        <v>-4.4989802092332383</v>
      </c>
      <c r="AY52" s="190">
        <f>(Paca!M52/Paca!M48-1)*100</f>
        <v>8.1856638067277387</v>
      </c>
      <c r="AZ52" s="190">
        <f>(Paca!N52/Paca!N48-1)*100</f>
        <v>26.85485519596369</v>
      </c>
      <c r="BA52" s="190">
        <f>(Paca!O52/Paca!O48-1)*100</f>
        <v>-23.030476687296453</v>
      </c>
      <c r="BB52" s="190">
        <f>(Paca!P52/Paca!P48-1)*100</f>
        <v>44.945014206127354</v>
      </c>
      <c r="BC52" s="190">
        <f>(Paca!Q52/Paca!Q48-1)*100</f>
        <v>-2.7364762671074683</v>
      </c>
      <c r="BD52" s="190">
        <f>(Paca!R52/Paca!R48-1)*100</f>
        <v>21.999038604761779</v>
      </c>
      <c r="BE52" s="190">
        <f>(Paca!S52/Paca!S48-1)*100</f>
        <v>-2.2082763924023197</v>
      </c>
      <c r="BF52" s="189">
        <f>(Paca!T52/Paca!T48-1)*100</f>
        <v>4.6916028118717978</v>
      </c>
      <c r="BG52" s="53">
        <f>Paca!B52-Paca!B48</f>
        <v>3833.9341837140018</v>
      </c>
      <c r="BH52" s="53">
        <f>Paca!C52-Paca!C48</f>
        <v>82.837777442999993</v>
      </c>
      <c r="BI52" s="53">
        <f>Paca!D52-Paca!D48</f>
        <v>1955.5289446319985</v>
      </c>
      <c r="BJ52" s="122">
        <f>Paca!E52-Paca!E48</f>
        <v>32.665846484999975</v>
      </c>
      <c r="BK52" s="122">
        <f>Paca!F52-Paca!F48</f>
        <v>414.95285114500007</v>
      </c>
      <c r="BL52" s="122">
        <f>Paca!G52-Paca!G48</f>
        <v>205.10573248900005</v>
      </c>
      <c r="BM52" s="122">
        <f>Paca!H52-Paca!H48</f>
        <v>-125.9019098980001</v>
      </c>
      <c r="BN52" s="122">
        <f>Paca!I52-Paca!I48</f>
        <v>1428.7064244109997</v>
      </c>
      <c r="BO52" s="53">
        <f>Paca!J52-Paca!J48</f>
        <v>738.49166880399935</v>
      </c>
      <c r="BP52" s="53">
        <f>Paca!K52-Paca!K48</f>
        <v>994.22358870799872</v>
      </c>
      <c r="BQ52" s="122">
        <f>Paca!L52-Paca!L48</f>
        <v>-160.25367753699993</v>
      </c>
      <c r="BR52" s="122">
        <f>Paca!M52-Paca!M48</f>
        <v>340.76184334899972</v>
      </c>
      <c r="BS52" s="122">
        <f>Paca!N52-Paca!N48</f>
        <v>140.51453917100002</v>
      </c>
      <c r="BT52" s="122">
        <f>Paca!O52-Paca!O48</f>
        <v>-102.89866786600004</v>
      </c>
      <c r="BU52" s="122">
        <f>Paca!P52-Paca!P48</f>
        <v>225.57752344400006</v>
      </c>
      <c r="BV52" s="122">
        <f>Paca!Q52-Paca!Q48</f>
        <v>-5.6044982399999981</v>
      </c>
      <c r="BW52" s="122">
        <f>Paca!R52-Paca!R48</f>
        <v>562.60601815200016</v>
      </c>
      <c r="BX52" s="122">
        <f>Paca!S52-Paca!S48</f>
        <v>-6.4794917649999775</v>
      </c>
      <c r="BY52" s="53">
        <f>Paca!T52-Paca!T48</f>
        <v>62.85220412700005</v>
      </c>
    </row>
    <row r="53" spans="1:77" s="29" customFormat="1" x14ac:dyDescent="0.25">
      <c r="A53" s="37" t="str">
        <f>Paca!A53</f>
        <v>T3 2010</v>
      </c>
      <c r="B53" s="144">
        <f>('dep04'!B53/'dep04'!B52-1)*100</f>
        <v>9.12559112209712</v>
      </c>
      <c r="C53" s="179">
        <f>('dep04'!C53/'dep04'!C52-1)*100</f>
        <v>31.812388672661918</v>
      </c>
      <c r="D53" s="179">
        <f>('dep04'!D53/'dep04'!D52-1)*100</f>
        <v>19.924551406926216</v>
      </c>
      <c r="E53" s="180">
        <f>('dep04'!E53/'dep04'!E52-1)*100</f>
        <v>2.9803641558997285</v>
      </c>
      <c r="F53" s="181">
        <f>('dep04'!F53/'dep04'!F52-1)*100</f>
        <v>13.91632107821521</v>
      </c>
      <c r="G53" s="181">
        <f>('dep04'!G53/'dep04'!G52-1)*100</f>
        <v>-21.630516766414221</v>
      </c>
      <c r="H53" s="181">
        <f>('dep04'!H53/'dep04'!H52-1)*100</f>
        <v>0.39486334181442206</v>
      </c>
      <c r="I53" s="182">
        <f>('dep04'!I53/'dep04'!I52-1)*100</f>
        <v>34.070232222619843</v>
      </c>
      <c r="J53" s="179">
        <f>('dep04'!J53/'dep04'!J52-1)*100</f>
        <v>8.2126749014460376</v>
      </c>
      <c r="K53" s="179">
        <f>('dep04'!K53/'dep04'!K52-1)*100</f>
        <v>-4.8407453159134306</v>
      </c>
      <c r="L53" s="180">
        <f>('dep04'!L53/'dep04'!L52-1)*100</f>
        <v>-27.954006666077614</v>
      </c>
      <c r="M53" s="181">
        <f>('dep04'!M53/'dep04'!M52-1)*100</f>
        <v>16.057042290072832</v>
      </c>
      <c r="N53" s="181">
        <f>('dep04'!N53/'dep04'!N52-1)*100</f>
        <v>55.91634856420049</v>
      </c>
      <c r="O53" s="181">
        <f>('dep04'!O53/'dep04'!O52-1)*100</f>
        <v>-100</v>
      </c>
      <c r="P53" s="181">
        <f>('dep04'!P53/'dep04'!P52-1)*100</f>
        <v>-47.906852027837942</v>
      </c>
      <c r="Q53" s="181">
        <f>('dep04'!Q53/'dep04'!Q52-1)*100</f>
        <v>-39.643800978558751</v>
      </c>
      <c r="R53" s="181">
        <f>('dep04'!R53/'dep04'!R52-1)*100</f>
        <v>-17.750770133912642</v>
      </c>
      <c r="S53" s="152">
        <f>('dep04'!S53/'dep04'!S52-1)*100</f>
        <v>101.18733007167498</v>
      </c>
      <c r="T53" s="183" t="e">
        <f>('dep04'!T53/'dep04'!T52-1)*100</f>
        <v>#DIV/0!</v>
      </c>
      <c r="U53" s="52">
        <f>'dep04'!B53-'dep04'!B52</f>
        <v>158.02902386300048</v>
      </c>
      <c r="V53" s="52">
        <f>'dep04'!C53-'dep04'!C52</f>
        <v>1.7888436639999998</v>
      </c>
      <c r="W53" s="52">
        <f>'dep04'!D53-'dep04'!D52</f>
        <v>138.54950664000012</v>
      </c>
      <c r="X53" s="121">
        <f>'dep04'!E53-'dep04'!E52</f>
        <v>3.205039749000008</v>
      </c>
      <c r="Y53" s="121">
        <f>'dep04'!F53-'dep04'!F52</f>
        <v>15.318594368999996</v>
      </c>
      <c r="Z53" s="121">
        <f>'dep04'!G53-'dep04'!G52</f>
        <v>-3.6069776860000005</v>
      </c>
      <c r="AA53" s="121">
        <f>'dep04'!H53-'dep04'!H52</f>
        <v>0.39231809400000373</v>
      </c>
      <c r="AB53" s="121">
        <f>'dep04'!I53-'dep04'!I52</f>
        <v>123.24053211400002</v>
      </c>
      <c r="AC53" s="52">
        <f>'dep04'!J53-'dep04'!J52</f>
        <v>42.399076440000044</v>
      </c>
      <c r="AD53" s="52">
        <f>'dep04'!K53-'dep04'!K52</f>
        <v>-24.903454131999922</v>
      </c>
      <c r="AE53" s="121">
        <f>'dep04'!L53-'dep04'!L52</f>
        <v>-30.906897435999994</v>
      </c>
      <c r="AF53" s="121">
        <f>'dep04'!M53-'dep04'!M52</f>
        <v>31.186671998999998</v>
      </c>
      <c r="AG53" s="121">
        <f>'dep04'!N53-'dep04'!N52</f>
        <v>18.861268420000002</v>
      </c>
      <c r="AH53" s="121">
        <f>'dep04'!O53-'dep04'!O52</f>
        <v>-3.4902024119999999</v>
      </c>
      <c r="AI53" s="121">
        <f>'dep04'!P53-'dep04'!P52</f>
        <v>-15.605763648</v>
      </c>
      <c r="AJ53" s="121">
        <f>'dep04'!Q53-'dep04'!Q52</f>
        <v>-2.3060814969999996</v>
      </c>
      <c r="AK53" s="121">
        <f>'dep04'!R53-'dep04'!R52</f>
        <v>-23.623461400999986</v>
      </c>
      <c r="AL53" s="121">
        <f>'dep04'!S53-'dep04'!S52</f>
        <v>0.98101184300000011</v>
      </c>
      <c r="AM53" s="52">
        <f>'dep04'!T53-'dep04'!T52</f>
        <v>0.19505125100000001</v>
      </c>
      <c r="AN53" s="189">
        <f>(Paca!B53/Paca!B49-1)*100</f>
        <v>13.71673220755525</v>
      </c>
      <c r="AO53" s="189">
        <f>(Paca!C53/Paca!C49-1)*100</f>
        <v>-16.607566835556963</v>
      </c>
      <c r="AP53" s="189">
        <f>(Paca!D53/Paca!D49-1)*100</f>
        <v>24.869812614384745</v>
      </c>
      <c r="AQ53" s="190">
        <f>(Paca!E53/Paca!E49-1)*100</f>
        <v>4.5381854326720372E-2</v>
      </c>
      <c r="AR53" s="190">
        <f>(Paca!F53/Paca!F49-1)*100</f>
        <v>28.393604577057129</v>
      </c>
      <c r="AS53" s="190">
        <f>(Paca!G53/Paca!G49-1)*100</f>
        <v>13.24717593463205</v>
      </c>
      <c r="AT53" s="190">
        <f>(Paca!H53/Paca!H49-1)*100</f>
        <v>-2.840023056759744</v>
      </c>
      <c r="AU53" s="190">
        <f>(Paca!I53/Paca!I49-1)*100</f>
        <v>45.069243954131252</v>
      </c>
      <c r="AV53" s="189">
        <f>(Paca!J53/Paca!J49-1)*100</f>
        <v>16.861601688608818</v>
      </c>
      <c r="AW53" s="189">
        <f>(Paca!K53/Paca!K49-1)*100</f>
        <v>4.9075628320362163</v>
      </c>
      <c r="AX53" s="190">
        <f>(Paca!L53/Paca!L49-1)*100</f>
        <v>-5.6546207642601765</v>
      </c>
      <c r="AY53" s="190">
        <f>(Paca!M53/Paca!M49-1)*100</f>
        <v>5.6430180872295566</v>
      </c>
      <c r="AZ53" s="190">
        <f>(Paca!N53/Paca!N49-1)*100</f>
        <v>3.2079679940786976</v>
      </c>
      <c r="BA53" s="190">
        <f>(Paca!O53/Paca!O49-1)*100</f>
        <v>28.349764148591028</v>
      </c>
      <c r="BB53" s="190">
        <f>(Paca!P53/Paca!P49-1)*100</f>
        <v>18.329993998287254</v>
      </c>
      <c r="BC53" s="190">
        <f>(Paca!Q53/Paca!Q49-1)*100</f>
        <v>-1.8809369659852027</v>
      </c>
      <c r="BD53" s="190">
        <f>(Paca!R53/Paca!R49-1)*100</f>
        <v>15.598868799781386</v>
      </c>
      <c r="BE53" s="190">
        <f>(Paca!S53/Paca!S49-1)*100</f>
        <v>-6.5095746925275089</v>
      </c>
      <c r="BF53" s="189">
        <f>(Paca!T53/Paca!T49-1)*100</f>
        <v>6.5070107408934375</v>
      </c>
      <c r="BG53" s="53">
        <f>Paca!B53-Paca!B49</f>
        <v>4598.1893132620025</v>
      </c>
      <c r="BH53" s="53">
        <f>Paca!C53-Paca!C49</f>
        <v>-38.958862401000005</v>
      </c>
      <c r="BI53" s="53">
        <f>Paca!D53-Paca!D49</f>
        <v>2159.7588291810007</v>
      </c>
      <c r="BJ53" s="122">
        <f>Paca!E53-Paca!E49</f>
        <v>0.73562547699998504</v>
      </c>
      <c r="BK53" s="122">
        <f>Paca!F53-Paca!F49</f>
        <v>516.03318872499972</v>
      </c>
      <c r="BL53" s="122">
        <f>Paca!G53-Paca!G49</f>
        <v>115.98960662499996</v>
      </c>
      <c r="BM53" s="122">
        <f>Paca!H53-Paca!H49</f>
        <v>-26.240117320000081</v>
      </c>
      <c r="BN53" s="122">
        <f>Paca!I53-Paca!I49</f>
        <v>1553.2405256740003</v>
      </c>
      <c r="BO53" s="53">
        <f>Paca!J53-Paca!J49</f>
        <v>1759.7000632390009</v>
      </c>
      <c r="BP53" s="53">
        <f>Paca!K53-Paca!K49</f>
        <v>626.51807646700036</v>
      </c>
      <c r="BQ53" s="122">
        <f>Paca!L53-Paca!L49</f>
        <v>-215.08944074100009</v>
      </c>
      <c r="BR53" s="122">
        <f>Paca!M53-Paca!M49</f>
        <v>248.22671006600012</v>
      </c>
      <c r="BS53" s="122">
        <f>Paca!N53-Paca!N49</f>
        <v>19.134063225999967</v>
      </c>
      <c r="BT53" s="122">
        <f>Paca!O53-Paca!O49</f>
        <v>87.622225710000009</v>
      </c>
      <c r="BU53" s="122">
        <f>Paca!P53-Paca!P49</f>
        <v>99.635683315000051</v>
      </c>
      <c r="BV53" s="122">
        <f>Paca!Q53-Paca!Q49</f>
        <v>-3.3478769669999906</v>
      </c>
      <c r="BW53" s="122">
        <f>Paca!R53-Paca!R49</f>
        <v>410.2856432829999</v>
      </c>
      <c r="BX53" s="122">
        <f>Paca!S53-Paca!S49</f>
        <v>-19.948931425000012</v>
      </c>
      <c r="BY53" s="53">
        <f>Paca!T53-Paca!T49</f>
        <v>91.171206775999963</v>
      </c>
    </row>
    <row r="54" spans="1:77" s="105" customFormat="1" x14ac:dyDescent="0.25">
      <c r="A54" s="98" t="str">
        <f>Paca!A54</f>
        <v>T4 2010</v>
      </c>
      <c r="B54" s="143">
        <f>('dep04'!B54/'dep04'!B53-1)*100</f>
        <v>27.835363152724923</v>
      </c>
      <c r="C54" s="184">
        <f>('dep04'!C54/'dep04'!C53-1)*100</f>
        <v>287.11414478545333</v>
      </c>
      <c r="D54" s="184">
        <f>('dep04'!D54/'dep04'!D53-1)*100</f>
        <v>14.410140206683586</v>
      </c>
      <c r="E54" s="185">
        <f>('dep04'!E54/'dep04'!E53-1)*100</f>
        <v>22.733472244555731</v>
      </c>
      <c r="F54" s="186">
        <f>('dep04'!F54/'dep04'!F53-1)*100</f>
        <v>-8.7200162266220183</v>
      </c>
      <c r="G54" s="186">
        <f>('dep04'!G54/'dep04'!G53-1)*100</f>
        <v>141.80970277613616</v>
      </c>
      <c r="H54" s="186">
        <f>('dep04'!H54/'dep04'!H53-1)*100</f>
        <v>-30.916129742786012</v>
      </c>
      <c r="I54" s="187">
        <f>('dep04'!I54/'dep04'!I53-1)*100</f>
        <v>24.379780747848233</v>
      </c>
      <c r="J54" s="184">
        <f>('dep04'!J54/'dep04'!J53-1)*100</f>
        <v>5.7165001430080631</v>
      </c>
      <c r="K54" s="184">
        <f>('dep04'!K54/'dep04'!K53-1)*100</f>
        <v>71.081181854871915</v>
      </c>
      <c r="L54" s="185">
        <f>('dep04'!L54/'dep04'!L53-1)*100</f>
        <v>194.74703495398012</v>
      </c>
      <c r="M54" s="186">
        <f>('dep04'!M54/'dep04'!M53-1)*100</f>
        <v>61.353880331893507</v>
      </c>
      <c r="N54" s="186">
        <f>('dep04'!N54/'dep04'!N53-1)*100</f>
        <v>-19.843897200824024</v>
      </c>
      <c r="O54" s="186" t="e">
        <f>('dep04'!O54/'dep04'!O53-1)*100</f>
        <v>#DIV/0!</v>
      </c>
      <c r="P54" s="186">
        <f>('dep04'!P54/'dep04'!P53-1)*100</f>
        <v>-82.863073738578748</v>
      </c>
      <c r="Q54" s="186">
        <f>('dep04'!Q54/'dep04'!Q53-1)*100</f>
        <v>120.87593847456826</v>
      </c>
      <c r="R54" s="186">
        <f>('dep04'!R54/'dep04'!R53-1)*100</f>
        <v>64.808984070224525</v>
      </c>
      <c r="S54" s="151">
        <f>('dep04'!S54/'dep04'!S53-1)*100</f>
        <v>148.48543081353714</v>
      </c>
      <c r="T54" s="188">
        <f>('dep04'!T54/'dep04'!T53-1)*100</f>
        <v>2384.8543119572196</v>
      </c>
      <c r="U54" s="100">
        <f>'dep04'!B54-'dep04'!B53</f>
        <v>526.01648201399985</v>
      </c>
      <c r="V54" s="100">
        <f>'dep04'!C54-'dep04'!C53</f>
        <v>21.280749823000001</v>
      </c>
      <c r="W54" s="100">
        <f>'dep04'!D54-'dep04'!D53</f>
        <v>120.16908114999978</v>
      </c>
      <c r="X54" s="120">
        <f>'dep04'!E54-'dep04'!E53</f>
        <v>25.175858288000001</v>
      </c>
      <c r="Y54" s="120">
        <f>'dep04'!F54-'dep04'!F53</f>
        <v>-10.934469566999994</v>
      </c>
      <c r="Z54" s="120">
        <f>'dep04'!G54-'dep04'!G53</f>
        <v>18.532307186000001</v>
      </c>
      <c r="AA54" s="120">
        <f>'dep04'!H54-'dep04'!H53</f>
        <v>-30.838137174000011</v>
      </c>
      <c r="AB54" s="120">
        <f>'dep04'!I54-'dep04'!I53</f>
        <v>118.23352241699996</v>
      </c>
      <c r="AC54" s="100">
        <f>'dep04'!J54-'dep04'!J53</f>
        <v>31.93597033399999</v>
      </c>
      <c r="AD54" s="100">
        <f>'dep04'!K54-'dep04'!K53</f>
        <v>347.97899253700001</v>
      </c>
      <c r="AE54" s="120">
        <f>'dep04'!L54-'dep04'!L53</f>
        <v>155.128657592</v>
      </c>
      <c r="AF54" s="120">
        <f>'dep04'!M54-'dep04'!M53</f>
        <v>138.29835512899999</v>
      </c>
      <c r="AG54" s="120">
        <f>'dep04'!N54-'dep04'!N53</f>
        <v>-10.436400001000003</v>
      </c>
      <c r="AH54" s="120">
        <f>'dep04'!O54-'dep04'!O53</f>
        <v>0.96934788400000005</v>
      </c>
      <c r="AI54" s="120">
        <f>'dep04'!P54-'dep04'!P53</f>
        <v>-14.061415214</v>
      </c>
      <c r="AJ54" s="120">
        <f>'dep04'!Q54-'dep04'!Q53</f>
        <v>4.2438605499999991</v>
      </c>
      <c r="AK54" s="120">
        <f>'dep04'!R54-'dep04'!R53</f>
        <v>70.94035968899999</v>
      </c>
      <c r="AL54" s="120">
        <f>'dep04'!S54-'dep04'!S53</f>
        <v>2.8962269079999996</v>
      </c>
      <c r="AM54" s="100">
        <f>'dep04'!T54-'dep04'!T53</f>
        <v>4.6516881699999999</v>
      </c>
      <c r="AN54" s="184">
        <f>(Paca!B54/Paca!B50-1)*100</f>
        <v>14.466176107373506</v>
      </c>
      <c r="AO54" s="184">
        <f>(Paca!C54/Paca!C50-1)*100</f>
        <v>6.9295723116132413</v>
      </c>
      <c r="AP54" s="184">
        <f>(Paca!D54/Paca!D50-1)*100</f>
        <v>27.788345710301886</v>
      </c>
      <c r="AQ54" s="191">
        <f>(Paca!E54/Paca!E50-1)*100</f>
        <v>10.164626174336288</v>
      </c>
      <c r="AR54" s="191">
        <f>(Paca!F54/Paca!F50-1)*100</f>
        <v>17.869330140336672</v>
      </c>
      <c r="AS54" s="191">
        <f>(Paca!G54/Paca!G50-1)*100</f>
        <v>34.216751679275689</v>
      </c>
      <c r="AT54" s="191">
        <f>(Paca!H54/Paca!H50-1)*100</f>
        <v>35.417075537610508</v>
      </c>
      <c r="AU54" s="191">
        <f>(Paca!I54/Paca!I50-1)*100</f>
        <v>36.469473188706218</v>
      </c>
      <c r="AV54" s="184">
        <f>(Paca!J54/Paca!J50-1)*100</f>
        <v>11.452520799110054</v>
      </c>
      <c r="AW54" s="184">
        <f>(Paca!K54/Paca!K50-1)*100</f>
        <v>9.6053206952230852</v>
      </c>
      <c r="AX54" s="191">
        <f>(Paca!L54/Paca!L50-1)*100</f>
        <v>-6.2570114732827697</v>
      </c>
      <c r="AY54" s="191">
        <f>(Paca!M54/Paca!M50-1)*100</f>
        <v>10.310625732434154</v>
      </c>
      <c r="AZ54" s="191">
        <f>(Paca!N54/Paca!N50-1)*100</f>
        <v>15.119117026680495</v>
      </c>
      <c r="BA54" s="191">
        <f>(Paca!O54/Paca!O50-1)*100</f>
        <v>41.344637715055896</v>
      </c>
      <c r="BB54" s="191">
        <f>(Paca!P54/Paca!P50-1)*100</f>
        <v>15.206024977581812</v>
      </c>
      <c r="BC54" s="191">
        <f>(Paca!Q54/Paca!Q50-1)*100</f>
        <v>3.2868410559057315</v>
      </c>
      <c r="BD54" s="191">
        <f>(Paca!R54/Paca!R50-1)*100</f>
        <v>27.748689665298663</v>
      </c>
      <c r="BE54" s="191">
        <f>(Paca!S54/Paca!S50-1)*100</f>
        <v>2.3310314725640824</v>
      </c>
      <c r="BF54" s="184">
        <f>(Paca!T54/Paca!T50-1)*100</f>
        <v>-1.3818798849030811</v>
      </c>
      <c r="BG54" s="100">
        <f>Paca!B54-Paca!B50</f>
        <v>4919.1124946620039</v>
      </c>
      <c r="BH54" s="100">
        <f>Paca!C54-Paca!C50</f>
        <v>13.635810687000003</v>
      </c>
      <c r="BI54" s="100">
        <f>Paca!D54-Paca!D50</f>
        <v>2463.3668414400017</v>
      </c>
      <c r="BJ54" s="120">
        <f>Paca!E54-Paca!E50</f>
        <v>152.53370689999997</v>
      </c>
      <c r="BK54" s="120">
        <f>Paca!F54-Paca!F50</f>
        <v>332.9171319080001</v>
      </c>
      <c r="BL54" s="120">
        <f>Paca!G54-Paca!G50</f>
        <v>290.36317775700002</v>
      </c>
      <c r="BM54" s="120">
        <f>Paca!H54-Paca!H50</f>
        <v>308.66190985699996</v>
      </c>
      <c r="BN54" s="120">
        <f>Paca!I54-Paca!I50</f>
        <v>1378.8909150180002</v>
      </c>
      <c r="BO54" s="100">
        <f>Paca!J54-Paca!J50</f>
        <v>1253.6489395360004</v>
      </c>
      <c r="BP54" s="100">
        <f>Paca!K54-Paca!K50</f>
        <v>1208.0713623640022</v>
      </c>
      <c r="BQ54" s="120">
        <f>Paca!L54-Paca!L50</f>
        <v>-241.37684341799968</v>
      </c>
      <c r="BR54" s="120">
        <f>Paca!M54-Paca!M50</f>
        <v>442.90941268200004</v>
      </c>
      <c r="BS54" s="120">
        <f>Paca!N54-Paca!N50</f>
        <v>86.072728611000002</v>
      </c>
      <c r="BT54" s="120">
        <f>Paca!O54-Paca!O50</f>
        <v>121.97565831600002</v>
      </c>
      <c r="BU54" s="120">
        <f>Paca!P54-Paca!P50</f>
        <v>83.571114139999963</v>
      </c>
      <c r="BV54" s="120">
        <f>Paca!Q54-Paca!Q50</f>
        <v>6.0266484919999925</v>
      </c>
      <c r="BW54" s="120">
        <f>Paca!R54-Paca!R50</f>
        <v>701.97617051700036</v>
      </c>
      <c r="BX54" s="120">
        <f>Paca!S54-Paca!S50</f>
        <v>6.9164730240000267</v>
      </c>
      <c r="BY54" s="100">
        <f>Paca!T54-Paca!T50</f>
        <v>-19.610459364999997</v>
      </c>
    </row>
    <row r="55" spans="1:77" s="29" customFormat="1" x14ac:dyDescent="0.25">
      <c r="A55" s="37" t="str">
        <f>Paca!A55</f>
        <v>T1 2011</v>
      </c>
      <c r="B55" s="144">
        <f>('dep04'!B55/'dep04'!B54-1)*100</f>
        <v>-21.366967695344474</v>
      </c>
      <c r="C55" s="179">
        <f>('dep04'!C55/'dep04'!C54-1)*100</f>
        <v>-85.319825155871044</v>
      </c>
      <c r="D55" s="179">
        <f>('dep04'!D55/'dep04'!D54-1)*100</f>
        <v>-6.9305399535607997</v>
      </c>
      <c r="E55" s="180">
        <f>('dep04'!E55/'dep04'!E54-1)*100</f>
        <v>43.186729252999335</v>
      </c>
      <c r="F55" s="181">
        <f>('dep04'!F55/'dep04'!F54-1)*100</f>
        <v>-44.055819569685575</v>
      </c>
      <c r="G55" s="181">
        <f>('dep04'!G55/'dep04'!G54-1)*100</f>
        <v>-54.559414169479602</v>
      </c>
      <c r="H55" s="181">
        <f>('dep04'!H55/'dep04'!H54-1)*100</f>
        <v>-7.7137519129902969</v>
      </c>
      <c r="I55" s="182">
        <f>('dep04'!I55/'dep04'!I54-1)*100</f>
        <v>-8.5940879794980987</v>
      </c>
      <c r="J55" s="179">
        <f>('dep04'!J55/'dep04'!J54-1)*100</f>
        <v>-10.513903355688214</v>
      </c>
      <c r="K55" s="179">
        <f>('dep04'!K55/'dep04'!K54-1)*100</f>
        <v>-43.642712705404044</v>
      </c>
      <c r="L55" s="180">
        <f>('dep04'!L55/'dep04'!L54-1)*100</f>
        <v>-52.334182259507436</v>
      </c>
      <c r="M55" s="181">
        <f>('dep04'!M55/'dep04'!M54-1)*100</f>
        <v>-36.446292946604828</v>
      </c>
      <c r="N55" s="181">
        <f>('dep04'!N55/'dep04'!N54-1)*100</f>
        <v>-18.546755536437797</v>
      </c>
      <c r="O55" s="181">
        <f>('dep04'!O55/'dep04'!O54-1)*100</f>
        <v>216.02412772172514</v>
      </c>
      <c r="P55" s="181">
        <f>('dep04'!P55/'dep04'!P54-1)*100</f>
        <v>-27.577804108018324</v>
      </c>
      <c r="Q55" s="181">
        <f>('dep04'!Q55/'dep04'!Q54-1)*100</f>
        <v>-50.621230065886948</v>
      </c>
      <c r="R55" s="181">
        <f>('dep04'!R55/'dep04'!R54-1)*100</f>
        <v>-57.426462966800315</v>
      </c>
      <c r="S55" s="152">
        <f>('dep04'!S55/'dep04'!S54-1)*100</f>
        <v>81.713873368972273</v>
      </c>
      <c r="T55" s="183">
        <f>('dep04'!T55/'dep04'!T54-1)*100</f>
        <v>42.210857429960448</v>
      </c>
      <c r="U55" s="52">
        <f>'dep04'!B55-'dep04'!B54</f>
        <v>-516.17428352900015</v>
      </c>
      <c r="V55" s="52">
        <f>'dep04'!C55-'dep04'!C54</f>
        <v>-24.480559232000001</v>
      </c>
      <c r="W55" s="52">
        <f>'dep04'!D55-'dep04'!D54</f>
        <v>-66.123544169999832</v>
      </c>
      <c r="X55" s="121">
        <f>'dep04'!E55-'dep04'!E54</f>
        <v>58.699154622000009</v>
      </c>
      <c r="Y55" s="121">
        <f>'dep04'!F55-'dep04'!F54</f>
        <v>-50.426551137000004</v>
      </c>
      <c r="Z55" s="121">
        <f>'dep04'!G55-'dep04'!G54</f>
        <v>-17.241179176999999</v>
      </c>
      <c r="AA55" s="121">
        <f>'dep04'!H55-'dep04'!H54</f>
        <v>-5.315514922999995</v>
      </c>
      <c r="AB55" s="121">
        <f>'dep04'!I55-'dep04'!I54</f>
        <v>-51.839453554999977</v>
      </c>
      <c r="AC55" s="52">
        <f>'dep04'!J55-'dep04'!J54</f>
        <v>-62.095003378999991</v>
      </c>
      <c r="AD55" s="52">
        <f>'dep04'!K55-'dep04'!K54</f>
        <v>-365.52102701500007</v>
      </c>
      <c r="AE55" s="121">
        <f>'dep04'!L55-'dep04'!L54</f>
        <v>-122.872888448</v>
      </c>
      <c r="AF55" s="121">
        <f>'dep04'!M55-'dep04'!M54</f>
        <v>-132.55855324399997</v>
      </c>
      <c r="AG55" s="121">
        <f>'dep04'!N55-'dep04'!N54</f>
        <v>-7.8185872829999994</v>
      </c>
      <c r="AH55" s="121">
        <f>'dep04'!O55-'dep04'!O54</f>
        <v>2.0940253110000002</v>
      </c>
      <c r="AI55" s="121">
        <f>'dep04'!P55-'dep04'!P54</f>
        <v>-0.80197458200000016</v>
      </c>
      <c r="AJ55" s="121">
        <f>'dep04'!Q55-'dep04'!Q54</f>
        <v>-3.9255665809999996</v>
      </c>
      <c r="AK55" s="121">
        <f>'dep04'!R55-'dep04'!R54</f>
        <v>-103.597940701</v>
      </c>
      <c r="AL55" s="121">
        <f>'dep04'!S55-'dep04'!S54</f>
        <v>3.9604585129999998</v>
      </c>
      <c r="AM55" s="52">
        <f>'dep04'!T55-'dep04'!T54</f>
        <v>2.0458502670000005</v>
      </c>
      <c r="AN55" s="189">
        <f>(Paca!B55/Paca!B51-1)*100</f>
        <v>9.1473515721055101</v>
      </c>
      <c r="AO55" s="189">
        <f>(Paca!C55/Paca!C51-1)*100</f>
        <v>-23.1667409462062</v>
      </c>
      <c r="AP55" s="189">
        <f>(Paca!D55/Paca!D51-1)*100</f>
        <v>14.840962028809045</v>
      </c>
      <c r="AQ55" s="190">
        <f>(Paca!E55/Paca!E51-1)*100</f>
        <v>0.85631549369815652</v>
      </c>
      <c r="AR55" s="190">
        <f>(Paca!F55/Paca!F51-1)*100</f>
        <v>-0.45305856357028551</v>
      </c>
      <c r="AS55" s="190">
        <f>(Paca!G55/Paca!G51-1)*100</f>
        <v>21.245183897442878</v>
      </c>
      <c r="AT55" s="190">
        <f>(Paca!H55/Paca!H51-1)*100</f>
        <v>25.635541377870339</v>
      </c>
      <c r="AU55" s="190">
        <f>(Paca!I55/Paca!I51-1)*100</f>
        <v>23.318132238650023</v>
      </c>
      <c r="AV55" s="189">
        <f>(Paca!J55/Paca!J51-1)*100</f>
        <v>10.961293537496775</v>
      </c>
      <c r="AW55" s="189">
        <f>(Paca!K55/Paca!K51-1)*100</f>
        <v>4.5448468870236791</v>
      </c>
      <c r="AX55" s="190">
        <f>(Paca!L55/Paca!L51-1)*100</f>
        <v>5.7800254446149779E-2</v>
      </c>
      <c r="AY55" s="190">
        <f>(Paca!M55/Paca!M51-1)*100</f>
        <v>5.1246414755428349</v>
      </c>
      <c r="AZ55" s="190">
        <f>(Paca!N55/Paca!N51-1)*100</f>
        <v>-6.4435727254081083</v>
      </c>
      <c r="BA55" s="190">
        <f>(Paca!O55/Paca!O51-1)*100</f>
        <v>7.4127173385069467</v>
      </c>
      <c r="BB55" s="190">
        <f>(Paca!P55/Paca!P51-1)*100</f>
        <v>1.6249467466257217</v>
      </c>
      <c r="BC55" s="190">
        <f>(Paca!Q55/Paca!Q51-1)*100</f>
        <v>-11.772638524549549</v>
      </c>
      <c r="BD55" s="190">
        <f>(Paca!R55/Paca!R51-1)*100</f>
        <v>13.991775821244733</v>
      </c>
      <c r="BE55" s="190">
        <f>(Paca!S55/Paca!S51-1)*100</f>
        <v>-2.2870085028826925</v>
      </c>
      <c r="BF55" s="189">
        <f>(Paca!T55/Paca!T51-1)*100</f>
        <v>2.9021427934829758</v>
      </c>
      <c r="BG55" s="53">
        <f>Paca!B55-Paca!B51</f>
        <v>3222.0844750260003</v>
      </c>
      <c r="BH55" s="53">
        <f>Paca!C55-Paca!C51</f>
        <v>-51.564070166999983</v>
      </c>
      <c r="BI55" s="53">
        <f>Paca!D55-Paca!D51</f>
        <v>1445.8720572700004</v>
      </c>
      <c r="BJ55" s="122">
        <f>Paca!E55-Paca!E51</f>
        <v>12.937886364000178</v>
      </c>
      <c r="BK55" s="122">
        <f>Paca!F55-Paca!F51</f>
        <v>-9.3298136270000214</v>
      </c>
      <c r="BL55" s="122">
        <f>Paca!G55-Paca!G51</f>
        <v>195.92248312599986</v>
      </c>
      <c r="BM55" s="122">
        <f>Paca!H55-Paca!H51</f>
        <v>244.7289257760001</v>
      </c>
      <c r="BN55" s="122">
        <f>Paca!I55-Paca!I51</f>
        <v>1001.6125756310003</v>
      </c>
      <c r="BO55" s="53">
        <f>Paca!J55-Paca!J51</f>
        <v>1199.1083280220009</v>
      </c>
      <c r="BP55" s="53">
        <f>Paca!K55-Paca!K51</f>
        <v>589.5503742949968</v>
      </c>
      <c r="BQ55" s="122">
        <f>Paca!L55-Paca!L51</f>
        <v>2.0379326859997491</v>
      </c>
      <c r="BR55" s="122">
        <f>Paca!M55-Paca!M51</f>
        <v>231.55083031999948</v>
      </c>
      <c r="BS55" s="122">
        <f>Paca!N55-Paca!N51</f>
        <v>-41.731770248000089</v>
      </c>
      <c r="BT55" s="122">
        <f>Paca!O55-Paca!O51</f>
        <v>27.649196281000002</v>
      </c>
      <c r="BU55" s="122">
        <f>Paca!P55-Paca!P51</f>
        <v>9.9455736450000813</v>
      </c>
      <c r="BV55" s="122">
        <f>Paca!Q55-Paca!Q51</f>
        <v>-24.635844501999998</v>
      </c>
      <c r="BW55" s="122">
        <f>Paca!R55-Paca!R51</f>
        <v>391.33840214799966</v>
      </c>
      <c r="BX55" s="122">
        <f>Paca!S55-Paca!S51</f>
        <v>-6.6039460349999786</v>
      </c>
      <c r="BY55" s="53">
        <f>Paca!T55-Paca!T51</f>
        <v>39.117785606000098</v>
      </c>
    </row>
    <row r="56" spans="1:77" s="29" customFormat="1" x14ac:dyDescent="0.25">
      <c r="A56" s="37" t="str">
        <f>Paca!A56</f>
        <v>T2 2011</v>
      </c>
      <c r="B56" s="144">
        <f>('dep04'!B56/'dep04'!B55-1)*100</f>
        <v>-2.5089925176410621</v>
      </c>
      <c r="C56" s="179">
        <f>('dep04'!C56/'dep04'!C55-1)*100</f>
        <v>-23.56800832578201</v>
      </c>
      <c r="D56" s="179">
        <f>('dep04'!D56/'dep04'!D55-1)*100</f>
        <v>-9.1781975665799145</v>
      </c>
      <c r="E56" s="180">
        <f>('dep04'!E56/'dep04'!E55-1)*100</f>
        <v>-23.68124224812339</v>
      </c>
      <c r="F56" s="181">
        <f>('dep04'!F56/'dep04'!F55-1)*100</f>
        <v>11.06516978877381</v>
      </c>
      <c r="G56" s="181">
        <f>('dep04'!G56/'dep04'!G55-1)*100</f>
        <v>308.83622212392476</v>
      </c>
      <c r="H56" s="181">
        <f>('dep04'!H56/'dep04'!H55-1)*100</f>
        <v>-5.0083030348807789</v>
      </c>
      <c r="I56" s="182">
        <f>('dep04'!I56/'dep04'!I55-1)*100</f>
        <v>-15.173252678530735</v>
      </c>
      <c r="J56" s="179">
        <f>('dep04'!J56/'dep04'!J55-1)*100</f>
        <v>11.208993561104696</v>
      </c>
      <c r="K56" s="179">
        <f>('dep04'!K56/'dep04'!K55-1)*100</f>
        <v>-5.5163780996675627</v>
      </c>
      <c r="L56" s="180">
        <f>('dep04'!L56/'dep04'!L55-1)*100</f>
        <v>-9.5251039651407474</v>
      </c>
      <c r="M56" s="181">
        <f>('dep04'!M56/'dep04'!M55-1)*100</f>
        <v>-2.383524667699044</v>
      </c>
      <c r="N56" s="181">
        <f>('dep04'!N56/'dep04'!N55-1)*100</f>
        <v>21.795131831315896</v>
      </c>
      <c r="O56" s="181">
        <f>('dep04'!O56/'dep04'!O55-1)*100</f>
        <v>-50.54400539663925</v>
      </c>
      <c r="P56" s="181">
        <f>('dep04'!P56/'dep04'!P55-1)*100</f>
        <v>-28.064007830444037</v>
      </c>
      <c r="Q56" s="181">
        <f>('dep04'!Q56/'dep04'!Q55-1)*100</f>
        <v>-6.0336102286813187</v>
      </c>
      <c r="R56" s="181">
        <f>('dep04'!R56/'dep04'!R55-1)*100</f>
        <v>-12.724715391991904</v>
      </c>
      <c r="S56" s="152">
        <f>('dep04'!S56/'dep04'!S55-1)*100</f>
        <v>-59.145047925977501</v>
      </c>
      <c r="T56" s="183">
        <f>('dep04'!T56/'dep04'!T55-1)*100</f>
        <v>23.639986518228362</v>
      </c>
      <c r="U56" s="52">
        <f>'dep04'!B56-'dep04'!B55</f>
        <v>-47.660419427000079</v>
      </c>
      <c r="V56" s="52">
        <f>'dep04'!C56-'dep04'!C55</f>
        <v>-0.9927170679999997</v>
      </c>
      <c r="W56" s="52">
        <f>'dep04'!D56-'dep04'!D55</f>
        <v>-81.499256745000139</v>
      </c>
      <c r="X56" s="121">
        <f>'dep04'!E56-'dep04'!E55</f>
        <v>-46.088097599000008</v>
      </c>
      <c r="Y56" s="121">
        <f>'dep04'!F56-'dep04'!F55</f>
        <v>7.0854751549999975</v>
      </c>
      <c r="Z56" s="121">
        <f>'dep04'!G56-'dep04'!G55</f>
        <v>44.347528327999996</v>
      </c>
      <c r="AA56" s="121">
        <f>'dep04'!H56-'dep04'!H55</f>
        <v>-3.1849840610000015</v>
      </c>
      <c r="AB56" s="121">
        <f>'dep04'!I56-'dep04'!I55</f>
        <v>-83.659178568000016</v>
      </c>
      <c r="AC56" s="52">
        <f>'dep04'!J56-'dep04'!J55</f>
        <v>59.239973939999913</v>
      </c>
      <c r="AD56" s="52">
        <f>'dep04'!K56-'dep04'!K55</f>
        <v>-26.037826826999947</v>
      </c>
      <c r="AE56" s="121">
        <f>'dep04'!L56-'dep04'!L55</f>
        <v>-10.659759285999996</v>
      </c>
      <c r="AF56" s="121">
        <f>'dep04'!M56-'dep04'!M55</f>
        <v>-5.5095348260000208</v>
      </c>
      <c r="AG56" s="121">
        <f>'dep04'!N56-'dep04'!N55</f>
        <v>7.4839043690000011</v>
      </c>
      <c r="AH56" s="121">
        <f>'dep04'!O56-'dep04'!O55</f>
        <v>-1.5483515130000001</v>
      </c>
      <c r="AI56" s="121">
        <f>'dep04'!P56-'dep04'!P55</f>
        <v>-0.59104738899999987</v>
      </c>
      <c r="AJ56" s="121">
        <f>'dep04'!Q56-'dep04'!Q55</f>
        <v>-0.23103999799999997</v>
      </c>
      <c r="AK56" s="121">
        <f>'dep04'!R56-'dep04'!R55</f>
        <v>-9.772976744999994</v>
      </c>
      <c r="AL56" s="121">
        <f>'dep04'!S56-'dep04'!S55</f>
        <v>-5.2090214389999989</v>
      </c>
      <c r="AM56" s="52">
        <f>'dep04'!T56-'dep04'!T55</f>
        <v>1.6294072729999991</v>
      </c>
      <c r="AN56" s="189">
        <f>(Paca!B56/Paca!B52-1)*100</f>
        <v>0.52602724918815458</v>
      </c>
      <c r="AO56" s="189">
        <f>(Paca!C56/Paca!C52-1)*100</f>
        <v>-11.274493377408156</v>
      </c>
      <c r="AP56" s="189">
        <f>(Paca!D56/Paca!D52-1)*100</f>
        <v>3.9597894291471647</v>
      </c>
      <c r="AQ56" s="190">
        <f>(Paca!E56/Paca!E52-1)*100</f>
        <v>-5.6366343295865544</v>
      </c>
      <c r="AR56" s="190">
        <f>(Paca!F56/Paca!F52-1)*100</f>
        <v>-3.6491174394276404</v>
      </c>
      <c r="AS56" s="190">
        <f>(Paca!G56/Paca!G52-1)*100</f>
        <v>1.2251276322254645</v>
      </c>
      <c r="AT56" s="190">
        <f>(Paca!H56/Paca!H52-1)*100</f>
        <v>26.011244347042961</v>
      </c>
      <c r="AU56" s="190">
        <f>(Paca!I56/Paca!I52-1)*100</f>
        <v>6.8661554771648037</v>
      </c>
      <c r="AV56" s="189">
        <f>(Paca!J56/Paca!J52-1)*100</f>
        <v>1.2289683106039506</v>
      </c>
      <c r="AW56" s="189">
        <f>(Paca!K56/Paca!K52-1)*100</f>
        <v>-2.1904831638673961</v>
      </c>
      <c r="AX56" s="190">
        <f>(Paca!L56/Paca!L52-1)*100</f>
        <v>-2.743554917333535</v>
      </c>
      <c r="AY56" s="190">
        <f>(Paca!M56/Paca!M52-1)*100</f>
        <v>3.282216892577039</v>
      </c>
      <c r="AZ56" s="190">
        <f>(Paca!N56/Paca!N52-1)*100</f>
        <v>-13.128325413246621</v>
      </c>
      <c r="BA56" s="190">
        <f>(Paca!O56/Paca!O52-1)*100</f>
        <v>13.437683684240852</v>
      </c>
      <c r="BB56" s="190">
        <f>(Paca!P56/Paca!P52-1)*100</f>
        <v>-17.81568632216538</v>
      </c>
      <c r="BC56" s="190">
        <f>(Paca!Q56/Paca!Q52-1)*100</f>
        <v>6.8475525336115561</v>
      </c>
      <c r="BD56" s="190">
        <f>(Paca!R56/Paca!R52-1)*100</f>
        <v>-5.703234951377711</v>
      </c>
      <c r="BE56" s="190">
        <f>(Paca!S56/Paca!S52-1)*100</f>
        <v>-3.4238223619471153</v>
      </c>
      <c r="BF56" s="189">
        <f>(Paca!T56/Paca!T52-1)*100</f>
        <v>-3.3892132738720604</v>
      </c>
      <c r="BG56" s="53">
        <f>Paca!B56-Paca!B52</f>
        <v>193.47806320199743</v>
      </c>
      <c r="BH56" s="53">
        <f>Paca!C56-Paca!C52</f>
        <v>-24.221249599999993</v>
      </c>
      <c r="BI56" s="53">
        <f>Paca!D56-Paca!D52</f>
        <v>414.78053196600013</v>
      </c>
      <c r="BJ56" s="122">
        <f>Paca!E56-Paca!E52</f>
        <v>-90.221081092000077</v>
      </c>
      <c r="BK56" s="122">
        <f>Paca!F56-Paca!F52</f>
        <v>-80.697722646999864</v>
      </c>
      <c r="BL56" s="122">
        <f>Paca!G56-Paca!G52</f>
        <v>12.033827465000059</v>
      </c>
      <c r="BM56" s="122">
        <f>Paca!H56-Paca!H52</f>
        <v>249.49048208000011</v>
      </c>
      <c r="BN56" s="122">
        <f>Paca!I56-Paca!I52</f>
        <v>324.17502616000002</v>
      </c>
      <c r="BO56" s="53">
        <f>Paca!J56-Paca!J52</f>
        <v>140.62010238600124</v>
      </c>
      <c r="BP56" s="53">
        <f>Paca!K56-Paca!K52</f>
        <v>-290.16670204699949</v>
      </c>
      <c r="BQ56" s="122">
        <f>Paca!L56-Paca!L52</f>
        <v>-93.328780020000067</v>
      </c>
      <c r="BR56" s="122">
        <f>Paca!M56-Paca!M52</f>
        <v>147.82028852300027</v>
      </c>
      <c r="BS56" s="122">
        <f>Paca!N56-Paca!N52</f>
        <v>-87.139462237000089</v>
      </c>
      <c r="BT56" s="122">
        <f>Paca!O56-Paca!O52</f>
        <v>46.211496836000038</v>
      </c>
      <c r="BU56" s="122">
        <f>Paca!P56-Paca!P52</f>
        <v>-129.60451792600009</v>
      </c>
      <c r="BV56" s="122">
        <f>Paca!Q56-Paca!Q52</f>
        <v>13.640504192999998</v>
      </c>
      <c r="BW56" s="122">
        <f>Paca!R56-Paca!R52</f>
        <v>-177.94194902399977</v>
      </c>
      <c r="BX56" s="122">
        <f>Paca!S56-Paca!S52</f>
        <v>-9.8242823919999864</v>
      </c>
      <c r="BY56" s="53">
        <f>Paca!T56-Paca!T52</f>
        <v>-47.534619502999931</v>
      </c>
    </row>
    <row r="57" spans="1:77" s="29" customFormat="1" x14ac:dyDescent="0.25">
      <c r="A57" s="37" t="str">
        <f>Paca!A57</f>
        <v>T3 2011</v>
      </c>
      <c r="B57" s="144">
        <f>('dep04'!B57/'dep04'!B56-1)*100</f>
        <v>2.0586954293309256</v>
      </c>
      <c r="C57" s="179">
        <f>('dep04'!C57/'dep04'!C56-1)*100</f>
        <v>-57.488355311673033</v>
      </c>
      <c r="D57" s="179">
        <f>('dep04'!D57/'dep04'!D56-1)*100</f>
        <v>-2.7569586250366873</v>
      </c>
      <c r="E57" s="180">
        <f>('dep04'!E57/'dep04'!E56-1)*100</f>
        <v>60.595768580582913</v>
      </c>
      <c r="F57" s="181">
        <f>('dep04'!F57/'dep04'!F56-1)*100</f>
        <v>14.682960399068069</v>
      </c>
      <c r="G57" s="181">
        <f>('dep04'!G57/'dep04'!G56-1)*100</f>
        <v>-44.049190218818424</v>
      </c>
      <c r="H57" s="181">
        <f>('dep04'!H57/'dep04'!H56-1)*100</f>
        <v>-98.36122911667664</v>
      </c>
      <c r="I57" s="182">
        <f>('dep04'!I57/'dep04'!I56-1)*100</f>
        <v>-7.9966717110103058</v>
      </c>
      <c r="J57" s="179">
        <f>('dep04'!J57/'dep04'!J56-1)*100</f>
        <v>12.906162860983983</v>
      </c>
      <c r="K57" s="179">
        <f>('dep04'!K57/'dep04'!K56-1)*100</f>
        <v>-2.1132261798672891</v>
      </c>
      <c r="L57" s="180">
        <f>('dep04'!L57/'dep04'!L56-1)*100</f>
        <v>27.364536164146912</v>
      </c>
      <c r="M57" s="181">
        <f>('dep04'!M57/'dep04'!M56-1)*100</f>
        <v>-22.750265487643805</v>
      </c>
      <c r="N57" s="181">
        <f>('dep04'!N57/'dep04'!N56-1)*100</f>
        <v>-9.588855302505884</v>
      </c>
      <c r="O57" s="181">
        <f>('dep04'!O57/'dep04'!O56-1)*100</f>
        <v>-35.473396479087484</v>
      </c>
      <c r="P57" s="181">
        <f>('dep04'!P57/'dep04'!P56-1)*100</f>
        <v>-22.568075761703852</v>
      </c>
      <c r="Q57" s="181">
        <f>('dep04'!Q57/'dep04'!Q56-1)*100</f>
        <v>470.5510207608645</v>
      </c>
      <c r="R57" s="181">
        <f>('dep04'!R57/'dep04'!R56-1)*100</f>
        <v>7.1328652447568253</v>
      </c>
      <c r="S57" s="152">
        <f>('dep04'!S57/'dep04'!S56-1)*100</f>
        <v>-72.830903782556106</v>
      </c>
      <c r="T57" s="183">
        <f>('dep04'!T57/'dep04'!T56-1)*100</f>
        <v>-49.525856783510761</v>
      </c>
      <c r="U57" s="52">
        <f>'dep04'!B57-'dep04'!B56</f>
        <v>38.125465287999987</v>
      </c>
      <c r="V57" s="52">
        <f>'dep04'!C57-'dep04'!C56</f>
        <v>-1.850792226</v>
      </c>
      <c r="W57" s="52">
        <f>'dep04'!D57-'dep04'!D56</f>
        <v>-22.23394931200005</v>
      </c>
      <c r="X57" s="121">
        <f>'dep04'!E57-'dep04'!E56</f>
        <v>90.003187922999984</v>
      </c>
      <c r="Y57" s="121">
        <f>'dep04'!F57-'dep04'!F56</f>
        <v>10.442450122000011</v>
      </c>
      <c r="Z57" s="121">
        <f>'dep04'!G57-'dep04'!G56</f>
        <v>-25.859997823999997</v>
      </c>
      <c r="AA57" s="121">
        <f>'dep04'!H57-'dep04'!H56</f>
        <v>-59.419125774999998</v>
      </c>
      <c r="AB57" s="121">
        <f>'dep04'!I57-'dep04'!I56</f>
        <v>-37.400463758000001</v>
      </c>
      <c r="AC57" s="52">
        <f>'dep04'!J57-'dep04'!J56</f>
        <v>75.855188276000035</v>
      </c>
      <c r="AD57" s="52">
        <f>'dep04'!K57-'dep04'!K56</f>
        <v>-9.4243894400000272</v>
      </c>
      <c r="AE57" s="121">
        <f>'dep04'!L57-'dep04'!L56</f>
        <v>27.707277667</v>
      </c>
      <c r="AF57" s="121">
        <f>'dep04'!M57-'dep04'!M56</f>
        <v>-51.333972448999987</v>
      </c>
      <c r="AG57" s="121">
        <f>'dep04'!N57-'dep04'!N56</f>
        <v>-4.0101943800000015</v>
      </c>
      <c r="AH57" s="121">
        <f>'dep04'!O57-'dep04'!O56</f>
        <v>-0.53742964799999993</v>
      </c>
      <c r="AI57" s="121">
        <f>'dep04'!P57-'dep04'!P56</f>
        <v>-0.34191124100000003</v>
      </c>
      <c r="AJ57" s="121">
        <f>'dep04'!Q57-'dep04'!Q56</f>
        <v>16.931256225999999</v>
      </c>
      <c r="AK57" s="121">
        <f>'dep04'!R57-'dep04'!R56</f>
        <v>4.7811688459999999</v>
      </c>
      <c r="AL57" s="121">
        <f>'dep04'!S57-'dep04'!S56</f>
        <v>-2.620584461</v>
      </c>
      <c r="AM57" s="52">
        <f>'dep04'!T57-'dep04'!T56</f>
        <v>-4.220592009999999</v>
      </c>
      <c r="AN57" s="189">
        <f>(Paca!B57/Paca!B53-1)*100</f>
        <v>-0.28259077733338023</v>
      </c>
      <c r="AO57" s="189">
        <f>(Paca!C57/Paca!C53-1)*100</f>
        <v>-6.4045688075382357</v>
      </c>
      <c r="AP57" s="189">
        <f>(Paca!D57/Paca!D53-1)*100</f>
        <v>2.7082276085296009</v>
      </c>
      <c r="AQ57" s="190">
        <f>(Paca!E57/Paca!E53-1)*100</f>
        <v>-2.8887823084846942</v>
      </c>
      <c r="AR57" s="190">
        <f>(Paca!F57/Paca!F53-1)*100</f>
        <v>-4.7460981081916316</v>
      </c>
      <c r="AS57" s="190">
        <f>(Paca!G57/Paca!G53-1)*100</f>
        <v>-11.433884817857709</v>
      </c>
      <c r="AT57" s="190">
        <f>(Paca!H57/Paca!H53-1)*100</f>
        <v>25.525897445556357</v>
      </c>
      <c r="AU57" s="190">
        <f>(Paca!I57/Paca!I53-1)*100</f>
        <v>6.7106674057932691</v>
      </c>
      <c r="AV57" s="189">
        <f>(Paca!J57/Paca!J53-1)*100</f>
        <v>1.8413257880062872</v>
      </c>
      <c r="AW57" s="189">
        <f>(Paca!K57/Paca!K53-1)*100</f>
        <v>-3.8985323423511908</v>
      </c>
      <c r="AX57" s="190">
        <f>(Paca!L57/Paca!L53-1)*100</f>
        <v>-8.4746525498491376E-2</v>
      </c>
      <c r="AY57" s="190">
        <f>(Paca!M57/Paca!M53-1)*100</f>
        <v>-6.153318720135581</v>
      </c>
      <c r="AZ57" s="190">
        <f>(Paca!N57/Paca!N53-1)*100</f>
        <v>2.1099746479561698</v>
      </c>
      <c r="BA57" s="190">
        <f>(Paca!O57/Paca!O53-1)*100</f>
        <v>-14.263988389092198</v>
      </c>
      <c r="BB57" s="190">
        <f>(Paca!P57/Paca!P53-1)*100</f>
        <v>-18.261904083095558</v>
      </c>
      <c r="BC57" s="190">
        <f>(Paca!Q57/Paca!Q53-1)*100</f>
        <v>32.914176423607763</v>
      </c>
      <c r="BD57" s="190">
        <f>(Paca!R57/Paca!R53-1)*100</f>
        <v>-3.4776030197983476</v>
      </c>
      <c r="BE57" s="190">
        <f>(Paca!S57/Paca!S53-1)*100</f>
        <v>-8.3156568800323178</v>
      </c>
      <c r="BF57" s="189">
        <f>(Paca!T57/Paca!T53-1)*100</f>
        <v>-6.1191600583658357</v>
      </c>
      <c r="BG57" s="53">
        <f>Paca!B57-Paca!B53</f>
        <v>-107.72550608600432</v>
      </c>
      <c r="BH57" s="53">
        <f>Paca!C57-Paca!C53</f>
        <v>-12.529011259000015</v>
      </c>
      <c r="BI57" s="53">
        <f>Paca!D57-Paca!D53</f>
        <v>293.68067262899785</v>
      </c>
      <c r="BJ57" s="122">
        <f>Paca!E57-Paca!E53</f>
        <v>-46.847496375999981</v>
      </c>
      <c r="BK57" s="122">
        <f>Paca!F57-Paca!F53</f>
        <v>-110.74833542499982</v>
      </c>
      <c r="BL57" s="122">
        <f>Paca!G57-Paca!G53</f>
        <v>-113.37491253499991</v>
      </c>
      <c r="BM57" s="122">
        <f>Paca!H57-Paca!H53</f>
        <v>229.14602592600011</v>
      </c>
      <c r="BN57" s="122">
        <f>Paca!I57-Paca!I53</f>
        <v>335.50539103899973</v>
      </c>
      <c r="BO57" s="53">
        <f>Paca!J57-Paca!J53</f>
        <v>224.56511590899936</v>
      </c>
      <c r="BP57" s="53">
        <f>Paca!K57-Paca!K53</f>
        <v>-522.12642860500091</v>
      </c>
      <c r="BQ57" s="122">
        <f>Paca!L57-Paca!L53</f>
        <v>-3.0412921639999695</v>
      </c>
      <c r="BR57" s="122">
        <f>Paca!M57-Paca!M53</f>
        <v>-285.94814236699949</v>
      </c>
      <c r="BS57" s="122">
        <f>Paca!N57-Paca!N53</f>
        <v>12.988758520000033</v>
      </c>
      <c r="BT57" s="122">
        <f>Paca!O57-Paca!O53</f>
        <v>-56.584942903000012</v>
      </c>
      <c r="BU57" s="122">
        <f>Paca!P57-Paca!P53</f>
        <v>-117.46094235300006</v>
      </c>
      <c r="BV57" s="122">
        <f>Paca!Q57-Paca!Q53</f>
        <v>57.481968560000013</v>
      </c>
      <c r="BW57" s="122">
        <f>Paca!R57-Paca!R53</f>
        <v>-105.73695602599992</v>
      </c>
      <c r="BX57" s="122">
        <f>Paca!S57-Paca!S53</f>
        <v>-23.824879871999997</v>
      </c>
      <c r="BY57" s="53">
        <f>Paca!T57-Paca!T53</f>
        <v>-91.315854760000093</v>
      </c>
    </row>
    <row r="58" spans="1:77" s="105" customFormat="1" x14ac:dyDescent="0.25">
      <c r="A58" s="98" t="str">
        <f>Paca!A58</f>
        <v>T4 2011</v>
      </c>
      <c r="B58" s="143">
        <f>('dep04'!B58/'dep04'!B57-1)*100</f>
        <v>27.998782780981536</v>
      </c>
      <c r="C58" s="184">
        <f>('dep04'!C58/'dep04'!C57-1)*100</f>
        <v>1157.137190491253</v>
      </c>
      <c r="D58" s="184">
        <f>('dep04'!D58/'dep04'!D57-1)*100</f>
        <v>17.497798742430227</v>
      </c>
      <c r="E58" s="185">
        <f>('dep04'!E58/'dep04'!E57-1)*100</f>
        <v>28.544016056177</v>
      </c>
      <c r="F58" s="186">
        <f>('dep04'!F58/'dep04'!F57-1)*100</f>
        <v>-17.759617998477871</v>
      </c>
      <c r="G58" s="186">
        <f>('dep04'!G58/'dep04'!G57-1)*100</f>
        <v>-9.9522518092881711</v>
      </c>
      <c r="H58" s="186">
        <f>('dep04'!H58/'dep04'!H57-1)*100</f>
        <v>691.00767051420689</v>
      </c>
      <c r="I58" s="187">
        <f>('dep04'!I58/'dep04'!I57-1)*100</f>
        <v>18.603240418677668</v>
      </c>
      <c r="J58" s="184">
        <f>('dep04'!J58/'dep04'!J57-1)*100</f>
        <v>55.684545111180441</v>
      </c>
      <c r="K58" s="184">
        <f>('dep04'!K58/'dep04'!K57-1)*100</f>
        <v>0.19629933230527197</v>
      </c>
      <c r="L58" s="185">
        <f>('dep04'!L58/'dep04'!L57-1)*100</f>
        <v>-1.2833673868726914</v>
      </c>
      <c r="M58" s="186">
        <f>('dep04'!M58/'dep04'!M57-1)*100</f>
        <v>-12.390874946420038</v>
      </c>
      <c r="N58" s="186">
        <f>('dep04'!N58/'dep04'!N57-1)*100</f>
        <v>24.474205954392204</v>
      </c>
      <c r="O58" s="186">
        <f>('dep04'!O58/'dep04'!O57-1)*100</f>
        <v>295.50383529414069</v>
      </c>
      <c r="P58" s="186">
        <f>('dep04'!P58/'dep04'!P57-1)*100</f>
        <v>229.58652935559374</v>
      </c>
      <c r="Q58" s="186">
        <f>('dep04'!Q58/'dep04'!Q57-1)*100</f>
        <v>-95.291621010008527</v>
      </c>
      <c r="R58" s="186">
        <f>('dep04'!R58/'dep04'!R57-1)*100</f>
        <v>35.056826401914542</v>
      </c>
      <c r="S58" s="151">
        <f>('dep04'!S58/'dep04'!S57-1)*100</f>
        <v>374.60460239388567</v>
      </c>
      <c r="T58" s="188">
        <f>('dep04'!T58/'dep04'!T57-1)*100</f>
        <v>133.70681169330339</v>
      </c>
      <c r="U58" s="100">
        <f>'dep04'!B58-'dep04'!B57</f>
        <v>529.1907156530001</v>
      </c>
      <c r="V58" s="100">
        <f>'dep04'!C58-'dep04'!C57</f>
        <v>15.8369134</v>
      </c>
      <c r="W58" s="100">
        <f>'dep04'!D58-'dep04'!D57</f>
        <v>137.22344343400005</v>
      </c>
      <c r="X58" s="120">
        <f>'dep04'!E58-'dep04'!E57</f>
        <v>68.087089408999987</v>
      </c>
      <c r="Y58" s="120">
        <f>'dep04'!F58-'dep04'!F57</f>
        <v>-14.485093315</v>
      </c>
      <c r="Z58" s="120">
        <f>'dep04'!G58-'dep04'!G57</f>
        <v>-3.2690253429999991</v>
      </c>
      <c r="AA58" s="120">
        <f>'dep04'!H58-'dep04'!H57</f>
        <v>6.8407452589999993</v>
      </c>
      <c r="AB58" s="120">
        <f>'dep04'!I58-'dep04'!I57</f>
        <v>80.049727424000025</v>
      </c>
      <c r="AC58" s="100">
        <f>'dep04'!J58-'dep04'!J57</f>
        <v>369.52214806399991</v>
      </c>
      <c r="AD58" s="100">
        <f>'dep04'!K58-'dep04'!K57</f>
        <v>0.85693933700002844</v>
      </c>
      <c r="AE58" s="120">
        <f>'dep04'!L58-'dep04'!L57</f>
        <v>-1.6550277609999995</v>
      </c>
      <c r="AF58" s="120">
        <f>'dep04'!M58-'dep04'!M57</f>
        <v>-21.598190805999991</v>
      </c>
      <c r="AG58" s="120">
        <f>'dep04'!N58-'dep04'!N57</f>
        <v>9.2539945030000013</v>
      </c>
      <c r="AH58" s="120">
        <f>'dep04'!O58-'dep04'!O57</f>
        <v>2.888821954</v>
      </c>
      <c r="AI58" s="120">
        <f>'dep04'!P58-'dep04'!P57</f>
        <v>2.6933035470000002</v>
      </c>
      <c r="AJ58" s="120">
        <f>'dep04'!Q58-'dep04'!Q57</f>
        <v>-19.562829223999998</v>
      </c>
      <c r="AK58" s="120">
        <f>'dep04'!R58-'dep04'!R57</f>
        <v>25.174762372000004</v>
      </c>
      <c r="AL58" s="120">
        <f>'dep04'!S58-'dep04'!S57</f>
        <v>3.6621047519999999</v>
      </c>
      <c r="AM58" s="100">
        <f>'dep04'!T58-'dep04'!T57</f>
        <v>5.751271418</v>
      </c>
      <c r="AN58" s="184">
        <f>(Paca!B58/Paca!B54-1)*100</f>
        <v>-1.8610517125634329</v>
      </c>
      <c r="AO58" s="184">
        <f>(Paca!C58/Paca!C54-1)*100</f>
        <v>-7.1057558366796947</v>
      </c>
      <c r="AP58" s="184">
        <f>(Paca!D58/Paca!D54-1)*100</f>
        <v>-3.3204635740296307</v>
      </c>
      <c r="AQ58" s="191">
        <f>(Paca!E58/Paca!E54-1)*100</f>
        <v>0.54106627174390631</v>
      </c>
      <c r="AR58" s="191">
        <f>(Paca!F58/Paca!F54-1)*100</f>
        <v>-5.2300596014881577</v>
      </c>
      <c r="AS58" s="191">
        <f>(Paca!G58/Paca!G54-1)*100</f>
        <v>-24.531510251686118</v>
      </c>
      <c r="AT58" s="191">
        <f>(Paca!H58/Paca!H54-1)*100</f>
        <v>-3.035892144738217</v>
      </c>
      <c r="AU58" s="191">
        <f>(Paca!I58/Paca!I54-1)*100</f>
        <v>0.87200153224087362</v>
      </c>
      <c r="AV58" s="184">
        <f>(Paca!J58/Paca!J54-1)*100</f>
        <v>4.4500128967639441</v>
      </c>
      <c r="AW58" s="184">
        <f>(Paca!K58/Paca!K54-1)*100</f>
        <v>-7.218914514414287</v>
      </c>
      <c r="AX58" s="191">
        <f>(Paca!L58/Paca!L54-1)*100</f>
        <v>-4.3860768804041106</v>
      </c>
      <c r="AY58" s="191">
        <f>(Paca!M58/Paca!M54-1)*100</f>
        <v>-8.5904558001408624</v>
      </c>
      <c r="AZ58" s="191">
        <f>(Paca!N58/Paca!N54-1)*100</f>
        <v>-1.2398909935601998</v>
      </c>
      <c r="BA58" s="191">
        <f>(Paca!O58/Paca!O54-1)*100</f>
        <v>-8.4166990745122678</v>
      </c>
      <c r="BB58" s="191">
        <f>(Paca!P58/Paca!P54-1)*100</f>
        <v>-26.022644772869352</v>
      </c>
      <c r="BC58" s="191">
        <f>(Paca!Q58/Paca!Q54-1)*100</f>
        <v>-1.4152097570348299</v>
      </c>
      <c r="BD58" s="191">
        <f>(Paca!R58/Paca!R54-1)*100</f>
        <v>-5.4392348783202094</v>
      </c>
      <c r="BE58" s="191">
        <f>(Paca!S58/Paca!S54-1)*100</f>
        <v>-14.165125537602119</v>
      </c>
      <c r="BF58" s="184">
        <f>(Paca!T58/Paca!T54-1)*100</f>
        <v>8.4991663373081607</v>
      </c>
      <c r="BG58" s="100">
        <f>Paca!B58-Paca!B54</f>
        <v>-724.38362199699623</v>
      </c>
      <c r="BH58" s="100">
        <f>Paca!C58-Paca!C54</f>
        <v>-14.951426913000006</v>
      </c>
      <c r="BI58" s="100">
        <f>Paca!D58-Paca!D54</f>
        <v>-376.14592942600211</v>
      </c>
      <c r="BJ58" s="120">
        <f>Paca!E58-Paca!E54</f>
        <v>8.9447259870000835</v>
      </c>
      <c r="BK58" s="120">
        <f>Paca!F58-Paca!F54</f>
        <v>-114.85114399400027</v>
      </c>
      <c r="BL58" s="120">
        <f>Paca!G58-Paca!G54</f>
        <v>-279.40474182000003</v>
      </c>
      <c r="BM58" s="120">
        <f>Paca!H58-Paca!H54</f>
        <v>-35.828622429000006</v>
      </c>
      <c r="BN58" s="120">
        <f>Paca!I58-Paca!I54</f>
        <v>44.993852829999923</v>
      </c>
      <c r="BO58" s="100">
        <f>Paca!J58-Paca!J54</f>
        <v>542.90771563300041</v>
      </c>
      <c r="BP58" s="100">
        <f>Paca!K58-Paca!K54</f>
        <v>-995.1401671090025</v>
      </c>
      <c r="BQ58" s="120">
        <f>Paca!L58-Paca!L54</f>
        <v>-158.61479227100017</v>
      </c>
      <c r="BR58" s="120">
        <f>Paca!M58-Paca!M54</f>
        <v>-407.06470041100056</v>
      </c>
      <c r="BS58" s="120">
        <f>Paca!N58-Paca!N54</f>
        <v>-8.1258742539999957</v>
      </c>
      <c r="BT58" s="120">
        <f>Paca!O58-Paca!O54</f>
        <v>-35.097413871000015</v>
      </c>
      <c r="BU58" s="120">
        <f>Paca!P58-Paca!P54</f>
        <v>-164.76581770899998</v>
      </c>
      <c r="BV58" s="120">
        <f>Paca!Q58-Paca!Q54</f>
        <v>-2.680173864000011</v>
      </c>
      <c r="BW58" s="120">
        <f>Paca!R58-Paca!R54</f>
        <v>-175.78190107099999</v>
      </c>
      <c r="BX58" s="120">
        <f>Paca!S58-Paca!S54</f>
        <v>-43.009493657999997</v>
      </c>
      <c r="BY58" s="100">
        <f>Paca!T58-Paca!T54</f>
        <v>118.946185818</v>
      </c>
    </row>
    <row r="59" spans="1:77" s="29" customFormat="1" x14ac:dyDescent="0.25">
      <c r="A59" s="37" t="str">
        <f>Paca!A59</f>
        <v>T1 2012</v>
      </c>
      <c r="B59" s="144">
        <f>('dep04'!B59/'dep04'!B58-1)*100</f>
        <v>-6.1799864321782643</v>
      </c>
      <c r="C59" s="179">
        <f>('dep04'!C59/'dep04'!C58-1)*100</f>
        <v>107.4490066603334</v>
      </c>
      <c r="D59" s="179">
        <f>('dep04'!D59/'dep04'!D58-1)*100</f>
        <v>-13.56807117147374</v>
      </c>
      <c r="E59" s="180">
        <f>('dep04'!E59/'dep04'!E58-1)*100</f>
        <v>-32.165865163707963</v>
      </c>
      <c r="F59" s="181">
        <f>('dep04'!F59/'dep04'!F58-1)*100</f>
        <v>27.131875880923275</v>
      </c>
      <c r="G59" s="181">
        <f>('dep04'!G59/'dep04'!G58-1)*100</f>
        <v>9.8758980261029592</v>
      </c>
      <c r="H59" s="181">
        <f>('dep04'!H59/'dep04'!H58-1)*100</f>
        <v>91.917627081392567</v>
      </c>
      <c r="I59" s="182">
        <f>('dep04'!I59/'dep04'!I58-1)*100</f>
        <v>-10.721024522572653</v>
      </c>
      <c r="J59" s="179">
        <f>('dep04'!J59/'dep04'!J58-1)*100</f>
        <v>-4.1700052768823497</v>
      </c>
      <c r="K59" s="179">
        <f>('dep04'!K59/'dep04'!K58-1)*100</f>
        <v>1.2924601129723934</v>
      </c>
      <c r="L59" s="180">
        <f>('dep04'!L59/'dep04'!L58-1)*100</f>
        <v>71.178397436000097</v>
      </c>
      <c r="M59" s="181">
        <f>('dep04'!M59/'dep04'!M58-1)*100</f>
        <v>-39.654907781770532</v>
      </c>
      <c r="N59" s="181">
        <f>('dep04'!N59/'dep04'!N58-1)*100</f>
        <v>-33.448486533578503</v>
      </c>
      <c r="O59" s="181">
        <f>('dep04'!O59/'dep04'!O58-1)*100</f>
        <v>21.466852581643401</v>
      </c>
      <c r="P59" s="181">
        <f>('dep04'!P59/'dep04'!P58-1)*100</f>
        <v>2.0321561851332604</v>
      </c>
      <c r="Q59" s="181">
        <f>('dep04'!Q59/'dep04'!Q58-1)*100</f>
        <v>385.86741032657363</v>
      </c>
      <c r="R59" s="181">
        <f>('dep04'!R59/'dep04'!R58-1)*100</f>
        <v>-14.352207010743822</v>
      </c>
      <c r="S59" s="152">
        <f>('dep04'!S59/'dep04'!S58-1)*100</f>
        <v>13.369062410967647</v>
      </c>
      <c r="T59" s="183">
        <f>('dep04'!T59/'dep04'!T58-1)*100</f>
        <v>-55.150700584540026</v>
      </c>
      <c r="U59" s="52">
        <f>'dep04'!B59-'dep04'!B58</f>
        <v>-149.50868656200009</v>
      </c>
      <c r="V59" s="52">
        <f>'dep04'!C59-'dep04'!C58</f>
        <v>18.487184235999997</v>
      </c>
      <c r="W59" s="52">
        <f>'dep04'!D59-'dep04'!D58</f>
        <v>-125.02381288299989</v>
      </c>
      <c r="X59" s="121">
        <f>'dep04'!E59-'dep04'!E58</f>
        <v>-98.627220423999972</v>
      </c>
      <c r="Y59" s="121">
        <f>'dep04'!F59-'dep04'!F58</f>
        <v>18.199213415999992</v>
      </c>
      <c r="Z59" s="121">
        <f>'dep04'!G59-'dep04'!G58</f>
        <v>2.9210997359999986</v>
      </c>
      <c r="AA59" s="121">
        <f>'dep04'!H59-'dep04'!H58</f>
        <v>7.1978045400000008</v>
      </c>
      <c r="AB59" s="121">
        <f>'dep04'!I59-'dep04'!I58</f>
        <v>-54.71471015100002</v>
      </c>
      <c r="AC59" s="52">
        <f>'dep04'!J59-'dep04'!J58</f>
        <v>-43.081211149999945</v>
      </c>
      <c r="AD59" s="52">
        <f>'dep04'!K59-'dep04'!K58</f>
        <v>5.6532746799999813</v>
      </c>
      <c r="AE59" s="121">
        <f>'dep04'!L59-'dep04'!L58</f>
        <v>90.613482630999997</v>
      </c>
      <c r="AF59" s="121">
        <f>'dep04'!M59-'dep04'!M58</f>
        <v>-60.556628392000007</v>
      </c>
      <c r="AG59" s="121">
        <f>'dep04'!N59-'dep04'!N58</f>
        <v>-15.742600084999999</v>
      </c>
      <c r="AH59" s="121">
        <f>'dep04'!O59-'dep04'!O58</f>
        <v>0.82999739099999958</v>
      </c>
      <c r="AI59" s="121">
        <f>'dep04'!P59-'dep04'!P58</f>
        <v>7.8571570999999896E-2</v>
      </c>
      <c r="AJ59" s="121">
        <f>'dep04'!Q59-'dep04'!Q58</f>
        <v>3.7298078819999998</v>
      </c>
      <c r="AK59" s="121">
        <f>'dep04'!R59-'dep04'!R58</f>
        <v>-13.919640276999999</v>
      </c>
      <c r="AL59" s="121">
        <f>'dep04'!S59-'dep04'!S58</f>
        <v>0.620283959</v>
      </c>
      <c r="AM59" s="52">
        <f>'dep04'!T59-'dep04'!T58</f>
        <v>-5.544121445</v>
      </c>
      <c r="AN59" s="189">
        <f>(Paca!B59/Paca!B55-1)*100</f>
        <v>-6.1650802740661153</v>
      </c>
      <c r="AO59" s="189">
        <f>(Paca!C59/Paca!C55-1)*100</f>
        <v>27.094963566134346</v>
      </c>
      <c r="AP59" s="189">
        <f>(Paca!D59/Paca!D55-1)*100</f>
        <v>-3.8999223916275083</v>
      </c>
      <c r="AQ59" s="190">
        <f>(Paca!E59/Paca!E55-1)*100</f>
        <v>8.1506329971000824</v>
      </c>
      <c r="AR59" s="190">
        <f>(Paca!F59/Paca!F55-1)*100</f>
        <v>7.4286206187945902</v>
      </c>
      <c r="AS59" s="190">
        <f>(Paca!G59/Paca!G55-1)*100</f>
        <v>-44.054576553688477</v>
      </c>
      <c r="AT59" s="190">
        <f>(Paca!H59/Paca!H55-1)*100</f>
        <v>12.720837915068216</v>
      </c>
      <c r="AU59" s="190">
        <f>(Paca!I59/Paca!I55-1)*100</f>
        <v>-7.0380521872028705</v>
      </c>
      <c r="AV59" s="189">
        <f>(Paca!J59/Paca!J55-1)*100</f>
        <v>-2.5890025326974153</v>
      </c>
      <c r="AW59" s="189">
        <f>(Paca!K59/Paca!K55-1)*100</f>
        <v>-11.168238301029698</v>
      </c>
      <c r="AX59" s="190">
        <f>(Paca!L59/Paca!L55-1)*100</f>
        <v>-2.010584295673068</v>
      </c>
      <c r="AY59" s="190">
        <f>(Paca!M59/Paca!M55-1)*100</f>
        <v>-17.726018132841968</v>
      </c>
      <c r="AZ59" s="190">
        <f>(Paca!N59/Paca!N55-1)*100</f>
        <v>9.3430913074738839</v>
      </c>
      <c r="BA59" s="190">
        <f>(Paca!O59/Paca!O55-1)*100</f>
        <v>-20.549739878761841</v>
      </c>
      <c r="BB59" s="190">
        <f>(Paca!P59/Paca!P55-1)*100</f>
        <v>-29.654058516672034</v>
      </c>
      <c r="BC59" s="190">
        <f>(Paca!Q59/Paca!Q55-1)*100</f>
        <v>7.790952040793675</v>
      </c>
      <c r="BD59" s="190">
        <f>(Paca!R59/Paca!R55-1)*100</f>
        <v>-11.608923348050137</v>
      </c>
      <c r="BE59" s="190">
        <f>(Paca!S59/Paca!S55-1)*100</f>
        <v>-12.673040631875555</v>
      </c>
      <c r="BF59" s="189">
        <f>(Paca!T59/Paca!T55-1)*100</f>
        <v>-10.916280065748241</v>
      </c>
      <c r="BG59" s="53">
        <f>Paca!B59-Paca!B55</f>
        <v>-2370.2463643710071</v>
      </c>
      <c r="BH59" s="53">
        <f>Paca!C59-Paca!C55</f>
        <v>46.336163739999989</v>
      </c>
      <c r="BI59" s="53">
        <f>Paca!D59-Paca!D55</f>
        <v>-436.33554923300107</v>
      </c>
      <c r="BJ59" s="122">
        <f>Paca!E59-Paca!E55</f>
        <v>124.20067813299988</v>
      </c>
      <c r="BK59" s="122">
        <f>Paca!F59-Paca!F55</f>
        <v>152.28415750600016</v>
      </c>
      <c r="BL59" s="122">
        <f>Paca!G59-Paca!G55</f>
        <v>-492.58287535999989</v>
      </c>
      <c r="BM59" s="122">
        <f>Paca!H59-Paca!H55</f>
        <v>152.57066705299985</v>
      </c>
      <c r="BN59" s="122">
        <f>Paca!I59-Paca!I55</f>
        <v>-372.80817656500039</v>
      </c>
      <c r="BO59" s="53">
        <f>Paca!J59-Paca!J55</f>
        <v>-314.26831525400121</v>
      </c>
      <c r="BP59" s="53">
        <f>Paca!K59-Paca!K55</f>
        <v>-1514.5686589959987</v>
      </c>
      <c r="BQ59" s="122">
        <f>Paca!L59-Paca!L55</f>
        <v>-70.930549034999785</v>
      </c>
      <c r="BR59" s="122">
        <f>Paca!M59-Paca!M55</f>
        <v>-841.97378989199979</v>
      </c>
      <c r="BS59" s="122">
        <f>Paca!N59-Paca!N55</f>
        <v>56.611452118000102</v>
      </c>
      <c r="BT59" s="122">
        <f>Paca!O59-Paca!O55</f>
        <v>-82.331704014000024</v>
      </c>
      <c r="BU59" s="122">
        <f>Paca!P59-Paca!P55</f>
        <v>-184.44852056600007</v>
      </c>
      <c r="BV59" s="122">
        <f>Paca!Q59-Paca!Q55</f>
        <v>14.384258104999986</v>
      </c>
      <c r="BW59" s="122">
        <f>Paca!R59-Paca!R55</f>
        <v>-370.12216361099991</v>
      </c>
      <c r="BX59" s="122">
        <f>Paca!S59-Paca!S55</f>
        <v>-35.757642101000016</v>
      </c>
      <c r="BY59" s="53">
        <f>Paca!T59-Paca!T55</f>
        <v>-151.41000462800002</v>
      </c>
    </row>
    <row r="60" spans="1:77" s="29" customFormat="1" x14ac:dyDescent="0.25">
      <c r="A60" s="37" t="str">
        <f>Paca!A60</f>
        <v>T2 2012</v>
      </c>
      <c r="B60" s="144">
        <f>('dep04'!B60/'dep04'!B59-1)*100</f>
        <v>7.8790788946633494</v>
      </c>
      <c r="C60" s="179">
        <f>('dep04'!C60/'dep04'!C59-1)*100</f>
        <v>-34.453990236673668</v>
      </c>
      <c r="D60" s="179">
        <f>('dep04'!D60/'dep04'!D59-1)*100</f>
        <v>2.4092698393313405</v>
      </c>
      <c r="E60" s="180">
        <f>('dep04'!E60/'dep04'!E59-1)*100</f>
        <v>-7.1416987336320741</v>
      </c>
      <c r="F60" s="181">
        <f>('dep04'!F60/'dep04'!F59-1)*100</f>
        <v>32.014723012705026</v>
      </c>
      <c r="G60" s="181">
        <f>('dep04'!G60/'dep04'!G59-1)*100</f>
        <v>-4.2157149649648336</v>
      </c>
      <c r="H60" s="181">
        <f>('dep04'!H60/'dep04'!H59-1)*100</f>
        <v>-54.400987034860229</v>
      </c>
      <c r="I60" s="182">
        <f>('dep04'!I60/'dep04'!I59-1)*100</f>
        <v>3.5746392313416697</v>
      </c>
      <c r="J60" s="179">
        <f>('dep04'!J60/'dep04'!J59-1)*100</f>
        <v>12.271688968959293</v>
      </c>
      <c r="K60" s="179">
        <f>('dep04'!K60/'dep04'!K59-1)*100</f>
        <v>11.400365759775077</v>
      </c>
      <c r="L60" s="180">
        <f>('dep04'!L60/'dep04'!L59-1)*100</f>
        <v>-18.581722783270049</v>
      </c>
      <c r="M60" s="181">
        <f>('dep04'!M60/'dep04'!M59-1)*100</f>
        <v>1.4711123489841382</v>
      </c>
      <c r="N60" s="181">
        <f>('dep04'!N60/'dep04'!N59-1)*100</f>
        <v>25.54811490278275</v>
      </c>
      <c r="O60" s="181">
        <f>('dep04'!O60/'dep04'!O59-1)*100</f>
        <v>-79.415302707024637</v>
      </c>
      <c r="P60" s="181">
        <f>('dep04'!P60/'dep04'!P59-1)*100</f>
        <v>189.16598558833914</v>
      </c>
      <c r="Q60" s="181">
        <f>('dep04'!Q60/'dep04'!Q59-1)*100</f>
        <v>249.93985381023839</v>
      </c>
      <c r="R60" s="181">
        <f>('dep04'!R60/'dep04'!R59-1)*100</f>
        <v>84.832432663066612</v>
      </c>
      <c r="S60" s="152">
        <f>('dep04'!S60/'dep04'!S59-1)*100</f>
        <v>-81.620805990231815</v>
      </c>
      <c r="T60" s="183">
        <f>('dep04'!T60/'dep04'!T59-1)*100</f>
        <v>-1.3649921989948965</v>
      </c>
      <c r="U60" s="52">
        <f>'dep04'!B60-'dep04'!B59</f>
        <v>178.83389895400023</v>
      </c>
      <c r="V60" s="52">
        <f>'dep04'!C60-'dep04'!C59</f>
        <v>-12.297568497999997</v>
      </c>
      <c r="W60" s="52">
        <f>'dep04'!D60-'dep04'!D59</f>
        <v>19.18820171599998</v>
      </c>
      <c r="X60" s="121">
        <f>'dep04'!E60-'dep04'!E59</f>
        <v>-14.85427202599999</v>
      </c>
      <c r="Y60" s="121">
        <f>'dep04'!F60-'dep04'!F59</f>
        <v>27.300902258999997</v>
      </c>
      <c r="Z60" s="121">
        <f>'dep04'!G60-'dep04'!G59</f>
        <v>-1.3700722359999986</v>
      </c>
      <c r="AA60" s="121">
        <f>'dep04'!H60-'dep04'!H59</f>
        <v>-8.1756612670000006</v>
      </c>
      <c r="AB60" s="121">
        <f>'dep04'!I60-'dep04'!I59</f>
        <v>16.287304985999981</v>
      </c>
      <c r="AC60" s="52">
        <f>'dep04'!J60-'dep04'!J59</f>
        <v>121.49463573200001</v>
      </c>
      <c r="AD60" s="52">
        <f>'dep04'!K60-'dep04'!K59</f>
        <v>50.510171426999989</v>
      </c>
      <c r="AE60" s="121">
        <f>'dep04'!L60-'dep04'!L59</f>
        <v>-40.492962331000001</v>
      </c>
      <c r="AF60" s="121">
        <f>'dep04'!M60-'dep04'!M59</f>
        <v>1.3556654850000029</v>
      </c>
      <c r="AG60" s="121">
        <f>'dep04'!N60-'dep04'!N59</f>
        <v>8.002336108999998</v>
      </c>
      <c r="AH60" s="121">
        <f>'dep04'!O60-'dep04'!O59</f>
        <v>-3.7296693129999996</v>
      </c>
      <c r="AI60" s="121">
        <f>'dep04'!P60-'dep04'!P59</f>
        <v>7.4625708140000002</v>
      </c>
      <c r="AJ60" s="121">
        <f>'dep04'!Q60-'dep04'!Q59</f>
        <v>11.738203734999999</v>
      </c>
      <c r="AK60" s="121">
        <f>'dep04'!R60-'dep04'!R59</f>
        <v>70.467265607000002</v>
      </c>
      <c r="AL60" s="121">
        <f>'dep04'!S60-'dep04'!S59</f>
        <v>-4.2932386789999999</v>
      </c>
      <c r="AM60" s="52">
        <f>'dep04'!T60-'dep04'!T59</f>
        <v>-6.1541423000000428E-2</v>
      </c>
      <c r="AN60" s="189">
        <f>(Paca!B60/Paca!B56-1)*100</f>
        <v>-3.9384164042688297</v>
      </c>
      <c r="AO60" s="189">
        <f>(Paca!C60/Paca!C56-1)*100</f>
        <v>-6.4746826766062693</v>
      </c>
      <c r="AP60" s="189">
        <f>(Paca!D60/Paca!D56-1)*100</f>
        <v>-2.1766741572713855</v>
      </c>
      <c r="AQ60" s="190">
        <f>(Paca!E60/Paca!E56-1)*100</f>
        <v>5.9767064643716283</v>
      </c>
      <c r="AR60" s="190">
        <f>(Paca!F60/Paca!F56-1)*100</f>
        <v>2.8657954647623773</v>
      </c>
      <c r="AS60" s="190">
        <f>(Paca!G60/Paca!G56-1)*100</f>
        <v>-26.23252831797376</v>
      </c>
      <c r="AT60" s="190">
        <f>(Paca!H60/Paca!H56-1)*100</f>
        <v>9.931536896427783</v>
      </c>
      <c r="AU60" s="190">
        <f>(Paca!I60/Paca!I56-1)*100</f>
        <v>-4.9068749429536096</v>
      </c>
      <c r="AV60" s="189">
        <f>(Paca!J60/Paca!J56-1)*100</f>
        <v>-1.2559674797852582</v>
      </c>
      <c r="AW60" s="189">
        <f>(Paca!K60/Paca!K56-1)*100</f>
        <v>-7.9632063479111892</v>
      </c>
      <c r="AX60" s="190">
        <f>(Paca!L60/Paca!L56-1)*100</f>
        <v>-2.2334118056410612</v>
      </c>
      <c r="AY60" s="190">
        <f>(Paca!M60/Paca!M56-1)*100</f>
        <v>-13.478518475904123</v>
      </c>
      <c r="AZ60" s="190">
        <f>(Paca!N60/Paca!N56-1)*100</f>
        <v>8.6542067265844338</v>
      </c>
      <c r="BA60" s="190">
        <f>(Paca!O60/Paca!O56-1)*100</f>
        <v>-16.616349587237455</v>
      </c>
      <c r="BB60" s="190">
        <f>(Paca!P60/Paca!P56-1)*100</f>
        <v>-26.922596237378116</v>
      </c>
      <c r="BC60" s="190">
        <f>(Paca!Q60/Paca!Q56-1)*100</f>
        <v>-1.079371145117225</v>
      </c>
      <c r="BD60" s="190">
        <f>(Paca!R60/Paca!R56-1)*100</f>
        <v>-4.1868188978439917</v>
      </c>
      <c r="BE60" s="190">
        <f>(Paca!S60/Paca!S56-1)*100</f>
        <v>-10.664712713201119</v>
      </c>
      <c r="BF60" s="189">
        <f>(Paca!T60/Paca!T56-1)*100</f>
        <v>-2.1849168073107994</v>
      </c>
      <c r="BG60" s="53">
        <f>Paca!B60-Paca!B56</f>
        <v>-1456.2087647689987</v>
      </c>
      <c r="BH60" s="53">
        <f>Paca!C60-Paca!C56</f>
        <v>-12.341458457000016</v>
      </c>
      <c r="BI60" s="53">
        <f>Paca!D60-Paca!D56</f>
        <v>-237.0309649819992</v>
      </c>
      <c r="BJ60" s="122">
        <f>Paca!E60-Paca!E56</f>
        <v>90.272093585999983</v>
      </c>
      <c r="BK60" s="122">
        <f>Paca!F60-Paca!F56</f>
        <v>61.062464197999816</v>
      </c>
      <c r="BL60" s="122">
        <f>Paca!G60-Paca!G56</f>
        <v>-260.82602850300009</v>
      </c>
      <c r="BM60" s="122">
        <f>Paca!H60-Paca!H56</f>
        <v>120.03796215399984</v>
      </c>
      <c r="BN60" s="122">
        <f>Paca!I60-Paca!I56</f>
        <v>-247.57745641699967</v>
      </c>
      <c r="BO60" s="53">
        <f>Paca!J60-Paca!J56</f>
        <v>-145.47552409400123</v>
      </c>
      <c r="BP60" s="53">
        <f>Paca!K60-Paca!K56</f>
        <v>-1031.7553685520015</v>
      </c>
      <c r="BQ60" s="122">
        <f>Paca!L60-Paca!L56</f>
        <v>-73.890589206000186</v>
      </c>
      <c r="BR60" s="122">
        <f>Paca!M60-Paca!M56</f>
        <v>-626.95226949500011</v>
      </c>
      <c r="BS60" s="122">
        <f>Paca!N60-Paca!N56</f>
        <v>49.901201306000075</v>
      </c>
      <c r="BT60" s="122">
        <f>Paca!O60-Paca!O56</f>
        <v>-64.821427782000001</v>
      </c>
      <c r="BU60" s="122">
        <f>Paca!P60-Paca!P56</f>
        <v>-160.96203505899996</v>
      </c>
      <c r="BV60" s="122">
        <f>Paca!Q60-Paca!Q56</f>
        <v>-2.2973672889999932</v>
      </c>
      <c r="BW60" s="122">
        <f>Paca!R60-Paca!R56</f>
        <v>-123.17939018800007</v>
      </c>
      <c r="BX60" s="122">
        <f>Paca!S60-Paca!S56</f>
        <v>-29.553490839000006</v>
      </c>
      <c r="BY60" s="53">
        <f>Paca!T60-Paca!T56</f>
        <v>-29.605448684000066</v>
      </c>
    </row>
    <row r="61" spans="1:77" s="29" customFormat="1" x14ac:dyDescent="0.25">
      <c r="A61" s="37" t="str">
        <f>Paca!A61</f>
        <v>T3 2012</v>
      </c>
      <c r="B61" s="144">
        <f>('dep04'!B61/'dep04'!B60-1)*100</f>
        <v>-11.3786212093258</v>
      </c>
      <c r="C61" s="179">
        <f>('dep04'!C61/'dep04'!C60-1)*100</f>
        <v>188.03968917981044</v>
      </c>
      <c r="D61" s="179">
        <f>('dep04'!D61/'dep04'!D60-1)*100</f>
        <v>-4.5452645919857986</v>
      </c>
      <c r="E61" s="180">
        <f>('dep04'!E61/'dep04'!E60-1)*100</f>
        <v>16.75194020670321</v>
      </c>
      <c r="F61" s="181">
        <f>('dep04'!F61/'dep04'!F60-1)*100</f>
        <v>15.527700496596974</v>
      </c>
      <c r="G61" s="181">
        <f>('dep04'!G61/'dep04'!G60-1)*100</f>
        <v>-14.16654065727273</v>
      </c>
      <c r="H61" s="181">
        <f>('dep04'!H61/'dep04'!H60-1)*100</f>
        <v>-100</v>
      </c>
      <c r="I61" s="182">
        <f>('dep04'!I61/'dep04'!I60-1)*100</f>
        <v>-16.02902394296143</v>
      </c>
      <c r="J61" s="179">
        <f>('dep04'!J61/'dep04'!J60-1)*100</f>
        <v>-13.464349543635013</v>
      </c>
      <c r="K61" s="179">
        <f>('dep04'!K61/'dep04'!K60-1)*100</f>
        <v>-28.219771135942661</v>
      </c>
      <c r="L61" s="180">
        <f>('dep04'!L61/'dep04'!L60-1)*100</f>
        <v>-38.46145795050365</v>
      </c>
      <c r="M61" s="181">
        <f>('dep04'!M61/'dep04'!M60-1)*100</f>
        <v>-6.1583951433275992</v>
      </c>
      <c r="N61" s="181">
        <f>('dep04'!N61/'dep04'!N60-1)*100</f>
        <v>-14.616123759574606</v>
      </c>
      <c r="O61" s="181">
        <f>('dep04'!O61/'dep04'!O60-1)*100</f>
        <v>204.83500621767709</v>
      </c>
      <c r="P61" s="181">
        <f>('dep04'!P61/'dep04'!P60-1)*100</f>
        <v>-56.94420814237602</v>
      </c>
      <c r="Q61" s="181">
        <f>('dep04'!Q61/'dep04'!Q60-1)*100</f>
        <v>79.314709608842264</v>
      </c>
      <c r="R61" s="181">
        <f>('dep04'!R61/'dep04'!R60-1)*100</f>
        <v>-44.336760255862039</v>
      </c>
      <c r="S61" s="152">
        <f>('dep04'!S61/'dep04'!S60-1)*100</f>
        <v>1.6116687737057767</v>
      </c>
      <c r="T61" s="183">
        <f>('dep04'!T61/'dep04'!T60-1)*100</f>
        <v>76.715945729259431</v>
      </c>
      <c r="U61" s="52">
        <f>'dep04'!B61-'dep04'!B60</f>
        <v>-278.61292891299991</v>
      </c>
      <c r="V61" s="52">
        <f>'dep04'!C61-'dep04'!C60</f>
        <v>43.992182360000001</v>
      </c>
      <c r="W61" s="52">
        <f>'dep04'!D61-'dep04'!D60</f>
        <v>-37.07210707999991</v>
      </c>
      <c r="X61" s="121">
        <f>'dep04'!E61-'dep04'!E60</f>
        <v>32.354574718999999</v>
      </c>
      <c r="Y61" s="121">
        <f>'dep04'!F61-'dep04'!F60</f>
        <v>17.480617337000012</v>
      </c>
      <c r="Z61" s="121">
        <f>'dep04'!G61-'dep04'!G60</f>
        <v>-4.4099158300000028</v>
      </c>
      <c r="AA61" s="121">
        <f>'dep04'!H61-'dep04'!H60</f>
        <v>-6.8528551489999998</v>
      </c>
      <c r="AB61" s="121">
        <f>'dep04'!I61-'dep04'!I60</f>
        <v>-75.644528156999968</v>
      </c>
      <c r="AC61" s="52">
        <f>'dep04'!J61-'dep04'!J60</f>
        <v>-149.66091552599994</v>
      </c>
      <c r="AD61" s="52">
        <f>'dep04'!K61-'dep04'!K60</f>
        <v>-139.28365713099993</v>
      </c>
      <c r="AE61" s="121">
        <f>'dep04'!L61-'dep04'!L60</f>
        <v>-68.24034666</v>
      </c>
      <c r="AF61" s="121">
        <f>'dep04'!M61-'dep04'!M60</f>
        <v>-5.7585967859999982</v>
      </c>
      <c r="AG61" s="121">
        <f>'dep04'!N61-'dep04'!N60</f>
        <v>-5.7477826289999996</v>
      </c>
      <c r="AH61" s="121">
        <f>'dep04'!O61-'dep04'!O60</f>
        <v>1.980226171</v>
      </c>
      <c r="AI61" s="121">
        <f>'dep04'!P61-'dep04'!P60</f>
        <v>-6.4959426450000004</v>
      </c>
      <c r="AJ61" s="121">
        <f>'dep04'!Q61-'dep04'!Q60</f>
        <v>13.035067253000001</v>
      </c>
      <c r="AK61" s="121">
        <f>'dep04'!R61-'dep04'!R60</f>
        <v>-68.071862515000007</v>
      </c>
      <c r="AL61" s="121">
        <f>'dep04'!S61-'dep04'!S60</f>
        <v>1.5580680000000013E-2</v>
      </c>
      <c r="AM61" s="52">
        <f>'dep04'!T61-'dep04'!T60</f>
        <v>3.4115684640000001</v>
      </c>
      <c r="AN61" s="189">
        <f>(Paca!B61/Paca!B57-1)*100</f>
        <v>-6.5950416747749259</v>
      </c>
      <c r="AO61" s="189">
        <f>(Paca!C61/Paca!C57-1)*100</f>
        <v>25.944997733492038</v>
      </c>
      <c r="AP61" s="189">
        <f>(Paca!D61/Paca!D57-1)*100</f>
        <v>-5.859578790514119</v>
      </c>
      <c r="AQ61" s="190">
        <f>(Paca!E61/Paca!E57-1)*100</f>
        <v>-5.0521372547147276</v>
      </c>
      <c r="AR61" s="190">
        <f>(Paca!F61/Paca!F57-1)*100</f>
        <v>-3.0517815130559844</v>
      </c>
      <c r="AS61" s="190">
        <f>(Paca!G61/Paca!G57-1)*100</f>
        <v>-18.212200232850474</v>
      </c>
      <c r="AT61" s="190">
        <f>(Paca!H61/Paca!H57-1)*100</f>
        <v>20.518746782382035</v>
      </c>
      <c r="AU61" s="190">
        <f>(Paca!I61/Paca!I57-1)*100</f>
        <v>-10.805858763222332</v>
      </c>
      <c r="AV61" s="189">
        <f>(Paca!J61/Paca!J57-1)*100</f>
        <v>-8.1780094860793522</v>
      </c>
      <c r="AW61" s="189">
        <f>(Paca!K61/Paca!K57-1)*100</f>
        <v>-4.6753979697003345</v>
      </c>
      <c r="AX61" s="190">
        <f>(Paca!L61/Paca!L57-1)*100</f>
        <v>-2.8313156832074249</v>
      </c>
      <c r="AY61" s="190">
        <f>(Paca!M61/Paca!M57-1)*100</f>
        <v>-7.7560482221907918</v>
      </c>
      <c r="AZ61" s="190">
        <f>(Paca!N61/Paca!N57-1)*100</f>
        <v>-9.6770084978488935</v>
      </c>
      <c r="BA61" s="190">
        <f>(Paca!O61/Paca!O57-1)*100</f>
        <v>-0.10202285009479617</v>
      </c>
      <c r="BB61" s="190">
        <f>(Paca!P61/Paca!P57-1)*100</f>
        <v>-29.670329033234253</v>
      </c>
      <c r="BC61" s="190">
        <f>(Paca!Q61/Paca!Q57-1)*100</f>
        <v>-10.589491256699834</v>
      </c>
      <c r="BD61" s="190">
        <f>(Paca!R61/Paca!R57-1)*100</f>
        <v>2.3381440974442835</v>
      </c>
      <c r="BE61" s="190">
        <f>(Paca!S61/Paca!S57-1)*100</f>
        <v>4.2393491815966522</v>
      </c>
      <c r="BF61" s="189">
        <f>(Paca!T61/Paca!T57-1)*100</f>
        <v>-20.296574213823561</v>
      </c>
      <c r="BG61" s="53">
        <f>Paca!B61-Paca!B57</f>
        <v>-2506.969727413998</v>
      </c>
      <c r="BH61" s="53">
        <f>Paca!C61-Paca!C57</f>
        <v>47.504547997000003</v>
      </c>
      <c r="BI61" s="53">
        <f>Paca!D61-Paca!D57</f>
        <v>-652.62219299499884</v>
      </c>
      <c r="BJ61" s="122">
        <f>Paca!E61-Paca!E57</f>
        <v>-79.563908853999919</v>
      </c>
      <c r="BK61" s="122">
        <f>Paca!F61-Paca!F57</f>
        <v>-67.832325857999876</v>
      </c>
      <c r="BL61" s="122">
        <f>Paca!G61-Paca!G57</f>
        <v>-159.93855354300001</v>
      </c>
      <c r="BM61" s="122">
        <f>Paca!H61-Paca!H57</f>
        <v>231.21471850399985</v>
      </c>
      <c r="BN61" s="122">
        <f>Paca!I61-Paca!I57</f>
        <v>-576.50212324400036</v>
      </c>
      <c r="BO61" s="53">
        <f>Paca!J61-Paca!J57</f>
        <v>-1015.7417705730004</v>
      </c>
      <c r="BP61" s="53">
        <f>Paca!K61-Paca!K57</f>
        <v>-601.75975495300008</v>
      </c>
      <c r="BQ61" s="122">
        <f>Paca!L61-Paca!L57</f>
        <v>-101.52110363699967</v>
      </c>
      <c r="BR61" s="122">
        <f>Paca!M61-Paca!M57</f>
        <v>-338.24959768400049</v>
      </c>
      <c r="BS61" s="122">
        <f>Paca!N61-Paca!N57</f>
        <v>-60.827462038000021</v>
      </c>
      <c r="BT61" s="122">
        <f>Paca!O61-Paca!O57</f>
        <v>-0.34699293599999237</v>
      </c>
      <c r="BU61" s="122">
        <f>Paca!P61-Paca!P57</f>
        <v>-155.98911799899997</v>
      </c>
      <c r="BV61" s="122">
        <f>Paca!Q61-Paca!Q57</f>
        <v>-24.580744965000008</v>
      </c>
      <c r="BW61" s="122">
        <f>Paca!R61-Paca!R57</f>
        <v>68.619282169000144</v>
      </c>
      <c r="BX61" s="122">
        <f>Paca!S61-Paca!S57</f>
        <v>11.135982136999985</v>
      </c>
      <c r="BY61" s="53">
        <f>Paca!T61-Paca!T57</f>
        <v>-284.35055689000001</v>
      </c>
    </row>
    <row r="62" spans="1:77" s="105" customFormat="1" x14ac:dyDescent="0.25">
      <c r="A62" s="98" t="str">
        <f>Paca!A62</f>
        <v>T4 2012</v>
      </c>
      <c r="B62" s="143">
        <f>('dep04'!B62/'dep04'!B61-1)*100</f>
        <v>-12.831475682982052</v>
      </c>
      <c r="C62" s="184">
        <f>('dep04'!C62/'dep04'!C61-1)*100</f>
        <v>-56.18766265828372</v>
      </c>
      <c r="D62" s="184">
        <f>('dep04'!D62/'dep04'!D61-1)*100</f>
        <v>-10.552723405424768</v>
      </c>
      <c r="E62" s="185">
        <f>('dep04'!E62/'dep04'!E61-1)*100</f>
        <v>-18.301968663891298</v>
      </c>
      <c r="F62" s="186">
        <f>('dep04'!F62/'dep04'!F61-1)*100</f>
        <v>25.70870526424034</v>
      </c>
      <c r="G62" s="186">
        <f>('dep04'!G62/'dep04'!G61-1)*100</f>
        <v>-19.113093456808294</v>
      </c>
      <c r="H62" s="186" t="e">
        <f>('dep04'!H62/'dep04'!H61-1)*100</f>
        <v>#DIV/0!</v>
      </c>
      <c r="I62" s="187">
        <f>('dep04'!I62/'dep04'!I61-1)*100</f>
        <v>-17.466918508808238</v>
      </c>
      <c r="J62" s="184">
        <f>('dep04'!J62/'dep04'!J61-1)*100</f>
        <v>-18.013432505098081</v>
      </c>
      <c r="K62" s="184">
        <f>('dep04'!K62/'dep04'!K61-1)*100</f>
        <v>3.4143324636575212</v>
      </c>
      <c r="L62" s="185">
        <f>('dep04'!L62/'dep04'!L61-1)*100</f>
        <v>33.203542642637274</v>
      </c>
      <c r="M62" s="186">
        <f>('dep04'!M62/'dep04'!M61-1)*100</f>
        <v>-34.228485859977241</v>
      </c>
      <c r="N62" s="186">
        <f>('dep04'!N62/'dep04'!N61-1)*100</f>
        <v>1.0652307693264973</v>
      </c>
      <c r="O62" s="186">
        <f>('dep04'!O62/'dep04'!O61-1)*100</f>
        <v>135.72755619761367</v>
      </c>
      <c r="P62" s="186">
        <f>('dep04'!P62/'dep04'!P61-1)*100</f>
        <v>210.37461566032988</v>
      </c>
      <c r="Q62" s="186">
        <f>('dep04'!Q62/'dep04'!Q61-1)*100</f>
        <v>12.625387968776947</v>
      </c>
      <c r="R62" s="186">
        <f>('dep04'!R62/'dep04'!R61-1)*100</f>
        <v>-19.385623465488123</v>
      </c>
      <c r="S62" s="151">
        <f>('dep04'!S62/'dep04'!S61-1)*100</f>
        <v>410.74303821526286</v>
      </c>
      <c r="T62" s="188">
        <f>('dep04'!T62/'dep04'!T61-1)*100</f>
        <v>35.052245739349488</v>
      </c>
      <c r="U62" s="100">
        <f>'dep04'!B62-'dep04'!B61</f>
        <v>-278.4368638750002</v>
      </c>
      <c r="V62" s="100">
        <f>'dep04'!C62-'dep04'!C61</f>
        <v>-37.863371467999997</v>
      </c>
      <c r="W62" s="100">
        <f>'dep04'!D62-'dep04'!D61</f>
        <v>-82.158052187000067</v>
      </c>
      <c r="X62" s="120">
        <f>'dep04'!E62-'dep04'!E61</f>
        <v>-41.269812464000012</v>
      </c>
      <c r="Y62" s="120">
        <f>'dep04'!F62-'dep04'!F61</f>
        <v>33.436126118999994</v>
      </c>
      <c r="Z62" s="120">
        <f>'dep04'!G62-'dep04'!G61</f>
        <v>-5.1068615919999978</v>
      </c>
      <c r="AA62" s="120">
        <f>'dep04'!H62-'dep04'!H61</f>
        <v>0</v>
      </c>
      <c r="AB62" s="120">
        <f>'dep04'!I62-'dep04'!I61</f>
        <v>-69.21750424999999</v>
      </c>
      <c r="AC62" s="100">
        <f>'dep04'!J62-'dep04'!J61</f>
        <v>-173.26648256800001</v>
      </c>
      <c r="AD62" s="100">
        <f>'dep04'!K62-'dep04'!K61</f>
        <v>12.096432886000002</v>
      </c>
      <c r="AE62" s="120">
        <f>'dep04'!L62-'dep04'!L61</f>
        <v>36.253263483000012</v>
      </c>
      <c r="AF62" s="120">
        <f>'dep04'!M62-'dep04'!M61</f>
        <v>-30.035317946000006</v>
      </c>
      <c r="AG62" s="120">
        <f>'dep04'!N62-'dep04'!N61</f>
        <v>0.35767426499999999</v>
      </c>
      <c r="AH62" s="120">
        <f>'dep04'!O62-'dep04'!O61</f>
        <v>3.9998479700000003</v>
      </c>
      <c r="AI62" s="120">
        <f>'dep04'!P62-'dep04'!P61</f>
        <v>10.332788503</v>
      </c>
      <c r="AJ62" s="120">
        <f>'dep04'!Q62-'dep04'!Q61</f>
        <v>3.7206617319999999</v>
      </c>
      <c r="AK62" s="120">
        <f>'dep04'!R62-'dep04'!R61</f>
        <v>-16.567307412999995</v>
      </c>
      <c r="AL62" s="120">
        <f>'dep04'!S62-'dep04'!S61</f>
        <v>4.0348222919999994</v>
      </c>
      <c r="AM62" s="100">
        <f>'dep04'!T62-'dep04'!T61</f>
        <v>2.7546094620000003</v>
      </c>
      <c r="AN62" s="184">
        <f>(Paca!B62/Paca!B58-1)*100</f>
        <v>-10.122924265868816</v>
      </c>
      <c r="AO62" s="184">
        <f>(Paca!C62/Paca!C58-1)*100</f>
        <v>-14.873457033005266</v>
      </c>
      <c r="AP62" s="184">
        <f>(Paca!D62/Paca!D58-1)*100</f>
        <v>-5.8727321448514447</v>
      </c>
      <c r="AQ62" s="191">
        <f>(Paca!E62/Paca!E58-1)*100</f>
        <v>-12.990735353265103</v>
      </c>
      <c r="AR62" s="191">
        <f>(Paca!F62/Paca!F58-1)*100</f>
        <v>7.7273195898718505</v>
      </c>
      <c r="AS62" s="191">
        <f>(Paca!G62/Paca!G58-1)*100</f>
        <v>-18.976822949540249</v>
      </c>
      <c r="AT62" s="191">
        <f>(Paca!H62/Paca!H58-1)*100</f>
        <v>19.628405585939014</v>
      </c>
      <c r="AU62" s="191">
        <f>(Paca!I62/Paca!I58-1)*100</f>
        <v>-12.480208933458981</v>
      </c>
      <c r="AV62" s="184">
        <f>(Paca!J62/Paca!J58-1)*100</f>
        <v>-16.772040413364774</v>
      </c>
      <c r="AW62" s="184">
        <f>(Paca!K62/Paca!K58-1)*100</f>
        <v>-5.0114369175450868</v>
      </c>
      <c r="AX62" s="191">
        <f>(Paca!L62/Paca!L58-1)*100</f>
        <v>3.9546699829919874</v>
      </c>
      <c r="AY62" s="191">
        <f>(Paca!M62/Paca!M58-1)*100</f>
        <v>-3.096554690080755</v>
      </c>
      <c r="AZ62" s="191">
        <f>(Paca!N62/Paca!N58-1)*100</f>
        <v>-5.57373103010812</v>
      </c>
      <c r="BA62" s="191">
        <f>(Paca!O62/Paca!O58-1)*100</f>
        <v>-28.080118992547089</v>
      </c>
      <c r="BB62" s="191">
        <f>(Paca!P62/Paca!P58-1)*100</f>
        <v>-19.741502333561133</v>
      </c>
      <c r="BC62" s="191">
        <f>(Paca!Q62/Paca!Q58-1)*100</f>
        <v>6.7114868950444606</v>
      </c>
      <c r="BD62" s="191">
        <f>(Paca!R62/Paca!R58-1)*100</f>
        <v>-12.940723755186989</v>
      </c>
      <c r="BE62" s="191">
        <f>(Paca!S62/Paca!S58-1)*100</f>
        <v>-9.5401381403321217</v>
      </c>
      <c r="BF62" s="184">
        <f>(Paca!T62/Paca!T58-1)*100</f>
        <v>-27.420525266888763</v>
      </c>
      <c r="BG62" s="100">
        <f>Paca!B62-Paca!B58</f>
        <v>-3866.852166100005</v>
      </c>
      <c r="BH62" s="100">
        <f>Paca!C62-Paca!C58</f>
        <v>-29.071878194999982</v>
      </c>
      <c r="BI62" s="100">
        <f>Paca!D62-Paca!D58</f>
        <v>-643.17980319699927</v>
      </c>
      <c r="BJ62" s="120">
        <f>Paca!E62-Paca!E58</f>
        <v>-215.9204619950001</v>
      </c>
      <c r="BK62" s="120">
        <f>Paca!F62-Paca!F58</f>
        <v>160.81559768900024</v>
      </c>
      <c r="BL62" s="120">
        <f>Paca!G62-Paca!G58</f>
        <v>-163.11678437399996</v>
      </c>
      <c r="BM62" s="120">
        <f>Paca!H62-Paca!H58</f>
        <v>224.61554083300007</v>
      </c>
      <c r="BN62" s="120">
        <f>Paca!I62-Paca!I58</f>
        <v>-649.57369534999998</v>
      </c>
      <c r="BO62" s="100">
        <f>Paca!J62-Paca!J58</f>
        <v>-2137.2687818800005</v>
      </c>
      <c r="BP62" s="100">
        <f>Paca!K62-Paca!K58</f>
        <v>-640.96464414599905</v>
      </c>
      <c r="BQ62" s="120">
        <f>Paca!L62-Paca!L58</f>
        <v>136.74102545300002</v>
      </c>
      <c r="BR62" s="120">
        <f>Paca!M62-Paca!M58</f>
        <v>-134.12740851799936</v>
      </c>
      <c r="BS62" s="120">
        <f>Paca!N62-Paca!N58</f>
        <v>-36.075649597000051</v>
      </c>
      <c r="BT62" s="120">
        <f>Paca!O62-Paca!O58</f>
        <v>-107.237962412</v>
      </c>
      <c r="BU62" s="120">
        <f>Paca!P62-Paca!P58</f>
        <v>-92.468685724000011</v>
      </c>
      <c r="BV62" s="120">
        <f>Paca!Q62-Paca!Q58</f>
        <v>12.530569710999998</v>
      </c>
      <c r="BW62" s="120">
        <f>Paca!R62-Paca!R58</f>
        <v>-395.46302859900015</v>
      </c>
      <c r="BX62" s="120">
        <f>Paca!S62-Paca!S58</f>
        <v>-24.863504460000001</v>
      </c>
      <c r="BY62" s="100">
        <f>Paca!T62-Paca!T58</f>
        <v>-416.36705868199988</v>
      </c>
    </row>
    <row r="63" spans="1:77" s="29" customFormat="1" x14ac:dyDescent="0.25">
      <c r="A63" s="37" t="str">
        <f>Paca!A63</f>
        <v>T1 2013</v>
      </c>
      <c r="B63" s="144">
        <f>('dep04'!B63/'dep04'!B62-1)*100</f>
        <v>12.971490006883979</v>
      </c>
      <c r="C63" s="179">
        <f>('dep04'!C63/'dep04'!C62-1)*100</f>
        <v>-19.312576661225144</v>
      </c>
      <c r="D63" s="179">
        <f>('dep04'!D63/'dep04'!D62-1)*100</f>
        <v>-1.4512082469554155</v>
      </c>
      <c r="E63" s="180">
        <f>('dep04'!E63/'dep04'!E62-1)*100</f>
        <v>3.6600141607773695</v>
      </c>
      <c r="F63" s="181">
        <f>('dep04'!F63/'dep04'!F62-1)*100</f>
        <v>2.2510944049290549</v>
      </c>
      <c r="G63" s="181">
        <f>('dep04'!G63/'dep04'!G62-1)*100</f>
        <v>8.4751839219359795</v>
      </c>
      <c r="H63" s="181" t="e">
        <f>('dep04'!H63/'dep04'!H62-1)*100</f>
        <v>#DIV/0!</v>
      </c>
      <c r="I63" s="182">
        <f>('dep04'!I63/'dep04'!I62-1)*100</f>
        <v>-7.8906023270190477</v>
      </c>
      <c r="J63" s="179">
        <f>('dep04'!J63/'dep04'!J62-1)*100</f>
        <v>10.841113929989499</v>
      </c>
      <c r="K63" s="179">
        <f>('dep04'!K63/'dep04'!K62-1)*100</f>
        <v>47.284060317880346</v>
      </c>
      <c r="L63" s="180">
        <f>('dep04'!L63/'dep04'!L62-1)*100</f>
        <v>23.331003242744774</v>
      </c>
      <c r="M63" s="181">
        <f>('dep04'!M63/'dep04'!M62-1)*100</f>
        <v>204.17337634650755</v>
      </c>
      <c r="N63" s="181">
        <f>('dep04'!N63/'dep04'!N62-1)*100</f>
        <v>36.011729794143889</v>
      </c>
      <c r="O63" s="181">
        <f>('dep04'!O63/'dep04'!O62-1)*100</f>
        <v>-18.352012101822414</v>
      </c>
      <c r="P63" s="181">
        <f>('dep04'!P63/'dep04'!P62-1)*100</f>
        <v>-28.067089139770939</v>
      </c>
      <c r="Q63" s="181">
        <f>('dep04'!Q63/'dep04'!Q62-1)*100</f>
        <v>91.398073956437173</v>
      </c>
      <c r="R63" s="181">
        <f>('dep04'!R63/'dep04'!R62-1)*100</f>
        <v>-15.536564241622319</v>
      </c>
      <c r="S63" s="152">
        <f>('dep04'!S63/'dep04'!S62-1)*100</f>
        <v>-96.231631324826765</v>
      </c>
      <c r="T63" s="183">
        <f>('dep04'!T63/'dep04'!T62-1)*100</f>
        <v>22.917334505173613</v>
      </c>
      <c r="U63" s="52">
        <f>'dep04'!B63-'dep04'!B62</f>
        <v>245.35769753100021</v>
      </c>
      <c r="V63" s="52">
        <f>'dep04'!C63-'dep04'!C62</f>
        <v>-5.7018391230000027</v>
      </c>
      <c r="W63" s="52">
        <f>'dep04'!D63-'dep04'!D62</f>
        <v>-10.106073189999961</v>
      </c>
      <c r="X63" s="121">
        <f>'dep04'!E63-'dep04'!E62</f>
        <v>6.7426256010000145</v>
      </c>
      <c r="Y63" s="121">
        <f>'dep04'!F63-'dep04'!F62</f>
        <v>3.6803982140000073</v>
      </c>
      <c r="Z63" s="121">
        <f>'dep04'!G63-'dep04'!G62</f>
        <v>1.831683623</v>
      </c>
      <c r="AA63" s="121">
        <f>'dep04'!H63-'dep04'!H62</f>
        <v>3.4462393859999998</v>
      </c>
      <c r="AB63" s="121">
        <f>'dep04'!I63-'dep04'!I62</f>
        <v>-25.807020014000045</v>
      </c>
      <c r="AC63" s="52">
        <f>'dep04'!J63-'dep04'!J62</f>
        <v>85.493814626000017</v>
      </c>
      <c r="AD63" s="52">
        <f>'dep04'!K63-'dep04'!K62</f>
        <v>173.23953463699996</v>
      </c>
      <c r="AE63" s="121">
        <f>'dep04'!L63-'dep04'!L62</f>
        <v>33.932188717999992</v>
      </c>
      <c r="AF63" s="121">
        <f>'dep04'!M63-'dep04'!M62</f>
        <v>117.83695086200001</v>
      </c>
      <c r="AG63" s="121">
        <f>'dep04'!N63-'dep04'!N62</f>
        <v>12.220521673999997</v>
      </c>
      <c r="AH63" s="121">
        <f>'dep04'!O63-'dep04'!O62</f>
        <v>-1.2748805510000008</v>
      </c>
      <c r="AI63" s="121">
        <f>'dep04'!P63-'dep04'!P62</f>
        <v>-4.2786599630000008</v>
      </c>
      <c r="AJ63" s="121">
        <f>'dep04'!Q63-'dep04'!Q62</f>
        <v>30.335335246</v>
      </c>
      <c r="AK63" s="121">
        <f>'dep04'!R63-'dep04'!R62</f>
        <v>-10.703840833000001</v>
      </c>
      <c r="AL63" s="121">
        <f>'dep04'!S63-'dep04'!S62</f>
        <v>-4.828080516</v>
      </c>
      <c r="AM63" s="52">
        <f>'dep04'!T63-'dep04'!T62</f>
        <v>2.4322605809999995</v>
      </c>
      <c r="AN63" s="189">
        <f>(Paca!B63/Paca!B59-1)*100</f>
        <v>-3.1912631683361226</v>
      </c>
      <c r="AO63" s="189">
        <f>(Paca!C63/Paca!C59-1)*100</f>
        <v>-16.296269828525677</v>
      </c>
      <c r="AP63" s="189">
        <f>(Paca!D63/Paca!D59-1)*100</f>
        <v>-3.5314093781139699</v>
      </c>
      <c r="AQ63" s="190">
        <f>(Paca!E63/Paca!E59-1)*100</f>
        <v>-11.786560193818962</v>
      </c>
      <c r="AR63" s="190">
        <f>(Paca!F63/Paca!F59-1)*100</f>
        <v>-4.2867657152522165</v>
      </c>
      <c r="AS63" s="190">
        <f>(Paca!G63/Paca!G59-1)*100</f>
        <v>24.20648230078428</v>
      </c>
      <c r="AT63" s="190">
        <f>(Paca!H63/Paca!H59-1)*100</f>
        <v>8.7864968892968243</v>
      </c>
      <c r="AU63" s="190">
        <f>(Paca!I63/Paca!I59-1)*100</f>
        <v>-7.3362920730696395</v>
      </c>
      <c r="AV63" s="189">
        <f>(Paca!J63/Paca!J59-1)*100</f>
        <v>-9.9424798789500279</v>
      </c>
      <c r="AW63" s="189">
        <f>(Paca!K63/Paca!K59-1)*100</f>
        <v>4.9437246618132979</v>
      </c>
      <c r="AX63" s="190">
        <f>(Paca!L63/Paca!L59-1)*100</f>
        <v>14.339114110663598</v>
      </c>
      <c r="AY63" s="190">
        <f>(Paca!M63/Paca!M59-1)*100</f>
        <v>10.119974271650234</v>
      </c>
      <c r="AZ63" s="190">
        <f>(Paca!N63/Paca!N59-1)*100</f>
        <v>-2.2665833899836563</v>
      </c>
      <c r="BA63" s="190">
        <f>(Paca!O63/Paca!O59-1)*100</f>
        <v>-6.7180043891944319</v>
      </c>
      <c r="BB63" s="190">
        <f>(Paca!P63/Paca!P59-1)*100</f>
        <v>-10.973718043406199</v>
      </c>
      <c r="BC63" s="190">
        <f>(Paca!Q63/Paca!Q59-1)*100</f>
        <v>7.509925120629557</v>
      </c>
      <c r="BD63" s="190">
        <f>(Paca!R63/Paca!R59-1)*100</f>
        <v>-8.8228980313459715</v>
      </c>
      <c r="BE63" s="190">
        <f>(Paca!S63/Paca!S59-1)*100</f>
        <v>9.130394317244761</v>
      </c>
      <c r="BF63" s="189">
        <f>(Paca!T63/Paca!T59-1)*100</f>
        <v>-12.633318457943577</v>
      </c>
      <c r="BG63" s="53">
        <f>Paca!B63-Paca!B59</f>
        <v>-1151.2823852659931</v>
      </c>
      <c r="BH63" s="53">
        <f>Paca!C63-Paca!C59</f>
        <v>-35.419958779000012</v>
      </c>
      <c r="BI63" s="53">
        <f>Paca!D63-Paca!D59</f>
        <v>-379.69636293899748</v>
      </c>
      <c r="BJ63" s="122">
        <f>Paca!E63-Paca!E59</f>
        <v>-194.24451887300006</v>
      </c>
      <c r="BK63" s="122">
        <f>Paca!F63-Paca!F59</f>
        <v>-94.405281952000223</v>
      </c>
      <c r="BL63" s="122">
        <f>Paca!G63-Paca!G59</f>
        <v>151.42044764299999</v>
      </c>
      <c r="BM63" s="122">
        <f>Paca!H63-Paca!H59</f>
        <v>118.78874500799998</v>
      </c>
      <c r="BN63" s="122">
        <f>Paca!I63-Paca!I59</f>
        <v>-361.25575476499944</v>
      </c>
      <c r="BO63" s="53">
        <f>Paca!J63-Paca!J59</f>
        <v>-1175.630469149999</v>
      </c>
      <c r="BP63" s="53">
        <f>Paca!K63-Paca!K59</f>
        <v>595.56181343600292</v>
      </c>
      <c r="BQ63" s="122">
        <f>Paca!L63-Paca!L59</f>
        <v>495.69270140699973</v>
      </c>
      <c r="BR63" s="122">
        <f>Paca!M63-Paca!M59</f>
        <v>395.48435529000062</v>
      </c>
      <c r="BS63" s="122">
        <f>Paca!N63-Paca!N59</f>
        <v>-15.016777695000087</v>
      </c>
      <c r="BT63" s="122">
        <f>Paca!O63-Paca!O59</f>
        <v>-21.384366145999991</v>
      </c>
      <c r="BU63" s="122">
        <f>Paca!P63-Paca!P59</f>
        <v>-48.015768002999948</v>
      </c>
      <c r="BV63" s="122">
        <f>Paca!Q63-Paca!Q59</f>
        <v>14.945651486999992</v>
      </c>
      <c r="BW63" s="122">
        <f>Paca!R63-Paca!R59</f>
        <v>-248.64105077900012</v>
      </c>
      <c r="BX63" s="122">
        <f>Paca!S63-Paca!S59</f>
        <v>22.497067874999999</v>
      </c>
      <c r="BY63" s="53">
        <f>Paca!T63-Paca!T59</f>
        <v>-156.09740783400002</v>
      </c>
    </row>
    <row r="64" spans="1:77" s="29" customFormat="1" x14ac:dyDescent="0.25">
      <c r="A64" s="37" t="str">
        <f>Paca!A64</f>
        <v>T2 2013</v>
      </c>
      <c r="B64" s="144">
        <f>('dep04'!B64/'dep04'!B63-1)*100</f>
        <v>7.9478811491087598</v>
      </c>
      <c r="C64" s="179">
        <f>('dep04'!C64/'dep04'!C63-1)*100</f>
        <v>-14.028891301368873</v>
      </c>
      <c r="D64" s="179">
        <f>('dep04'!D64/'dep04'!D63-1)*100</f>
        <v>10.86924193630483</v>
      </c>
      <c r="E64" s="180">
        <f>('dep04'!E64/'dep04'!E63-1)*100</f>
        <v>11.74356081843888</v>
      </c>
      <c r="F64" s="181">
        <f>('dep04'!F64/'dep04'!F63-1)*100</f>
        <v>-6.8928952739767073</v>
      </c>
      <c r="G64" s="181">
        <f>('dep04'!G64/'dep04'!G63-1)*100</f>
        <v>61.52940508669991</v>
      </c>
      <c r="H64" s="181">
        <f>('dep04'!H64/'dep04'!H63-1)*100</f>
        <v>-71.613313167560662</v>
      </c>
      <c r="I64" s="182">
        <f>('dep04'!I64/'dep04'!I63-1)*100</f>
        <v>17.17284929675893</v>
      </c>
      <c r="J64" s="179">
        <f>('dep04'!J64/'dep04'!J63-1)*100</f>
        <v>8.9307949969114517</v>
      </c>
      <c r="K64" s="179">
        <f>('dep04'!K64/'dep04'!K63-1)*100</f>
        <v>3.5348593659736194</v>
      </c>
      <c r="L64" s="180">
        <f>('dep04'!L64/'dep04'!L63-1)*100</f>
        <v>9.2095299526810948</v>
      </c>
      <c r="M64" s="181">
        <f>('dep04'!M64/'dep04'!M63-1)*100</f>
        <v>-10.834016580254923</v>
      </c>
      <c r="N64" s="181">
        <f>('dep04'!N64/'dep04'!N63-1)*100</f>
        <v>-22.887310134101511</v>
      </c>
      <c r="O64" s="181">
        <f>('dep04'!O64/'dep04'!O63-1)*100</f>
        <v>70.320121011612557</v>
      </c>
      <c r="P64" s="181">
        <f>('dep04'!P64/'dep04'!P63-1)*100</f>
        <v>-15.427250254975622</v>
      </c>
      <c r="Q64" s="181">
        <f>('dep04'!Q64/'dep04'!Q63-1)*100</f>
        <v>37.776812174915911</v>
      </c>
      <c r="R64" s="181">
        <f>('dep04'!R64/'dep04'!R63-1)*100</f>
        <v>10.367438411434415</v>
      </c>
      <c r="S64" s="152">
        <f>('dep04'!S64/'dep04'!S63-1)*100</f>
        <v>-100</v>
      </c>
      <c r="T64" s="183">
        <f>('dep04'!T64/'dep04'!T63-1)*100</f>
        <v>11.078339793161129</v>
      </c>
      <c r="U64" s="52">
        <f>'dep04'!B64-'dep04'!B63</f>
        <v>169.83611353700007</v>
      </c>
      <c r="V64" s="52">
        <f>'dep04'!C64-'dep04'!C63</f>
        <v>-3.3419806889999997</v>
      </c>
      <c r="W64" s="52">
        <f>'dep04'!D64-'dep04'!D63</f>
        <v>74.593890925999972</v>
      </c>
      <c r="X64" s="121">
        <f>'dep04'!E64-'dep04'!E63</f>
        <v>22.426285393000001</v>
      </c>
      <c r="Y64" s="121">
        <f>'dep04'!F64-'dep04'!F63</f>
        <v>-11.523137600000013</v>
      </c>
      <c r="Z64" s="121">
        <f>'dep04'!G64-'dep04'!G63</f>
        <v>14.424954165999999</v>
      </c>
      <c r="AA64" s="121">
        <f>'dep04'!H64-'dep04'!H63</f>
        <v>-2.4679662039999997</v>
      </c>
      <c r="AB64" s="121">
        <f>'dep04'!I64-'dep04'!I63</f>
        <v>51.733755171000041</v>
      </c>
      <c r="AC64" s="52">
        <f>'dep04'!J64-'dep04'!J63</f>
        <v>78.064177601999972</v>
      </c>
      <c r="AD64" s="52">
        <f>'dep04'!K64-'dep04'!K63</f>
        <v>19.074806197000044</v>
      </c>
      <c r="AE64" s="121">
        <f>'dep04'!L64-'dep04'!L63</f>
        <v>16.519168711999981</v>
      </c>
      <c r="AF64" s="121">
        <f>'dep04'!M64-'dep04'!M63</f>
        <v>-19.019236551000006</v>
      </c>
      <c r="AG64" s="121">
        <f>'dep04'!N64-'dep04'!N63</f>
        <v>-10.563719999</v>
      </c>
      <c r="AH64" s="121">
        <f>'dep04'!O64-'dep04'!O63</f>
        <v>3.9885120170000006</v>
      </c>
      <c r="AI64" s="121">
        <f>'dep04'!P64-'dep04'!P63</f>
        <v>-1.6917125019999997</v>
      </c>
      <c r="AJ64" s="121">
        <f>'dep04'!Q64-'dep04'!Q63</f>
        <v>23.997976569000002</v>
      </c>
      <c r="AK64" s="121">
        <f>'dep04'!R64-'dep04'!R63</f>
        <v>6.0328824730000008</v>
      </c>
      <c r="AL64" s="121">
        <f>'dep04'!S64-'dep04'!S63</f>
        <v>-0.18906452200000001</v>
      </c>
      <c r="AM64" s="52">
        <f>'dep04'!T64-'dep04'!T63</f>
        <v>1.4452195010000004</v>
      </c>
      <c r="AN64" s="189">
        <f>(Paca!B64/Paca!B60-1)*100</f>
        <v>-1.352918609728726</v>
      </c>
      <c r="AO64" s="189">
        <f>(Paca!C64/Paca!C60-1)*100</f>
        <v>-9.2879773581551426</v>
      </c>
      <c r="AP64" s="189">
        <f>(Paca!D64/Paca!D60-1)*100</f>
        <v>-0.95163254942557396</v>
      </c>
      <c r="AQ64" s="190">
        <f>(Paca!E64/Paca!E60-1)*100</f>
        <v>-6.4566529245204451</v>
      </c>
      <c r="AR64" s="190">
        <f>(Paca!F64/Paca!F60-1)*100</f>
        <v>-1.0834987053321865</v>
      </c>
      <c r="AS64" s="190">
        <f>(Paca!G64/Paca!G60-1)*100</f>
        <v>6.0290874582822784</v>
      </c>
      <c r="AT64" s="190">
        <f>(Paca!H64/Paca!H60-1)*100</f>
        <v>9.2819319450734294</v>
      </c>
      <c r="AU64" s="190">
        <f>(Paca!I64/Paca!I60-1)*100</f>
        <v>-2.955945126377435</v>
      </c>
      <c r="AV64" s="189">
        <f>(Paca!J64/Paca!J60-1)*100</f>
        <v>-2.0579258612105522</v>
      </c>
      <c r="AW64" s="189">
        <f>(Paca!K64/Paca!K60-1)*100</f>
        <v>0.80211119177060475</v>
      </c>
      <c r="AX64" s="190">
        <f>(Paca!L64/Paca!L60-1)*100</f>
        <v>14.423406373820157</v>
      </c>
      <c r="AY64" s="190">
        <f>(Paca!M64/Paca!M60-1)*100</f>
        <v>-7.6312395568604918</v>
      </c>
      <c r="AZ64" s="190">
        <f>(Paca!N64/Paca!N60-1)*100</f>
        <v>9.1593482724454223</v>
      </c>
      <c r="BA64" s="190">
        <f>(Paca!O64/Paca!O60-1)*100</f>
        <v>4.1740076813061355</v>
      </c>
      <c r="BB64" s="190">
        <f>(Paca!P64/Paca!P60-1)*100</f>
        <v>-9.1534297120870693</v>
      </c>
      <c r="BC64" s="190">
        <f>(Paca!Q64/Paca!Q60-1)*100</f>
        <v>12.604529144743415</v>
      </c>
      <c r="BD64" s="190">
        <f>(Paca!R64/Paca!R60-1)*100</f>
        <v>-6.1024880775911612</v>
      </c>
      <c r="BE64" s="190">
        <f>(Paca!S64/Paca!S60-1)*100</f>
        <v>20.50316871062283</v>
      </c>
      <c r="BF64" s="189">
        <f>(Paca!T64/Paca!T60-1)*100</f>
        <v>-16.816358242842387</v>
      </c>
      <c r="BG64" s="53">
        <f>Paca!B64-Paca!B60</f>
        <v>-480.53322549699806</v>
      </c>
      <c r="BH64" s="53">
        <f>Paca!C64-Paca!C60</f>
        <v>-16.557636175999988</v>
      </c>
      <c r="BI64" s="53">
        <f>Paca!D64-Paca!D60</f>
        <v>-101.37325130999852</v>
      </c>
      <c r="BJ64" s="122">
        <f>Paca!E64-Paca!E60</f>
        <v>-103.34975419800003</v>
      </c>
      <c r="BK64" s="122">
        <f>Paca!F64-Paca!F60</f>
        <v>-23.748080967000078</v>
      </c>
      <c r="BL64" s="122">
        <f>Paca!G64-Paca!G60</f>
        <v>44.220867766000083</v>
      </c>
      <c r="BM64" s="122">
        <f>Paca!H64-Paca!H60</f>
        <v>123.32832499000006</v>
      </c>
      <c r="BN64" s="122">
        <f>Paca!I64-Paca!I60</f>
        <v>-141.82460890099992</v>
      </c>
      <c r="BO64" s="53">
        <f>Paca!J64-Paca!J60</f>
        <v>-235.37054868999985</v>
      </c>
      <c r="BP64" s="53">
        <f>Paca!K64-Paca!K60</f>
        <v>95.649966933002361</v>
      </c>
      <c r="BQ64" s="122">
        <f>Paca!L64-Paca!L60</f>
        <v>466.52897470000016</v>
      </c>
      <c r="BR64" s="122">
        <f>Paca!M64-Paca!M60</f>
        <v>-307.12230235900006</v>
      </c>
      <c r="BS64" s="122">
        <f>Paca!N64-Paca!N60</f>
        <v>57.384533293999993</v>
      </c>
      <c r="BT64" s="122">
        <f>Paca!O64-Paca!O60</f>
        <v>13.577415857000005</v>
      </c>
      <c r="BU64" s="122">
        <f>Paca!P64-Paca!P60</f>
        <v>-39.992032515999995</v>
      </c>
      <c r="BV64" s="122">
        <f>Paca!Q64-Paca!Q60</f>
        <v>26.53830155</v>
      </c>
      <c r="BW64" s="122">
        <f>Paca!R64-Paca!R60</f>
        <v>-172.02282404000016</v>
      </c>
      <c r="BX64" s="122">
        <f>Paca!S64-Paca!S60</f>
        <v>50.757900446999997</v>
      </c>
      <c r="BY64" s="53">
        <f>Paca!T64-Paca!T60</f>
        <v>-222.88175625400004</v>
      </c>
    </row>
    <row r="65" spans="1:77" s="29" customFormat="1" x14ac:dyDescent="0.25">
      <c r="A65" s="37" t="str">
        <f>Paca!A65</f>
        <v>T3 2013</v>
      </c>
      <c r="B65" s="144">
        <f>('dep04'!B65/'dep04'!B64-1)*100</f>
        <v>6.8465120351064446</v>
      </c>
      <c r="C65" s="179">
        <f>('dep04'!C65/'dep04'!C64-1)*100</f>
        <v>56.49150835628982</v>
      </c>
      <c r="D65" s="179">
        <f>('dep04'!D65/'dep04'!D64-1)*100</f>
        <v>15.658986888401127</v>
      </c>
      <c r="E65" s="180">
        <f>('dep04'!E65/'dep04'!E64-1)*100</f>
        <v>-14.109595266932518</v>
      </c>
      <c r="F65" s="181">
        <f>('dep04'!F65/'dep04'!F64-1)*100</f>
        <v>12.805763736383803</v>
      </c>
      <c r="G65" s="181">
        <f>('dep04'!G65/'dep04'!G64-1)*100</f>
        <v>-51.271815425232447</v>
      </c>
      <c r="H65" s="181">
        <f>('dep04'!H65/'dep04'!H64-1)*100</f>
        <v>-100</v>
      </c>
      <c r="I65" s="182">
        <f>('dep04'!I65/'dep04'!I64-1)*100</f>
        <v>42.414248647427243</v>
      </c>
      <c r="J65" s="179">
        <f>('dep04'!J65/'dep04'!J64-1)*100</f>
        <v>-6.4264190065456024</v>
      </c>
      <c r="K65" s="179">
        <f>('dep04'!K65/'dep04'!K64-1)*100</f>
        <v>17.478250065880864</v>
      </c>
      <c r="L65" s="180">
        <f>('dep04'!L65/'dep04'!L64-1)*100</f>
        <v>63.041897884567646</v>
      </c>
      <c r="M65" s="181">
        <f>('dep04'!M65/'dep04'!M64-1)*100</f>
        <v>-3.2422321392310272</v>
      </c>
      <c r="N65" s="181">
        <f>('dep04'!N65/'dep04'!N64-1)*100</f>
        <v>-16.015036329133924</v>
      </c>
      <c r="O65" s="181">
        <f>('dep04'!O65/'dep04'!O64-1)*100</f>
        <v>-21.5835278196015</v>
      </c>
      <c r="P65" s="181">
        <f>('dep04'!P65/'dep04'!P64-1)*100</f>
        <v>31.950794538780425</v>
      </c>
      <c r="Q65" s="181">
        <f>('dep04'!Q65/'dep04'!Q64-1)*100</f>
        <v>-38.303675586793538</v>
      </c>
      <c r="R65" s="181">
        <f>('dep04'!R65/'dep04'!R64-1)*100</f>
        <v>21.323364299455626</v>
      </c>
      <c r="S65" s="152" t="e">
        <f>('dep04'!S65/'dep04'!S64-1)*100</f>
        <v>#DIV/0!</v>
      </c>
      <c r="T65" s="183">
        <f>('dep04'!T65/'dep04'!T64-1)*100</f>
        <v>-63.80778207039819</v>
      </c>
      <c r="U65" s="52">
        <f>'dep04'!B65-'dep04'!B64</f>
        <v>157.92910603799965</v>
      </c>
      <c r="V65" s="52">
        <f>'dep04'!C65-'dep04'!C64</f>
        <v>11.569545121000001</v>
      </c>
      <c r="W65" s="52">
        <f>'dep04'!D65-'dep04'!D64</f>
        <v>119.14580173000002</v>
      </c>
      <c r="X65" s="121">
        <f>'dep04'!E65-'dep04'!E64</f>
        <v>-30.108880362000008</v>
      </c>
      <c r="Y65" s="121">
        <f>'dep04'!F65-'dep04'!F64</f>
        <v>19.932298142999997</v>
      </c>
      <c r="Z65" s="121">
        <f>'dep04'!G65-'dep04'!G64</f>
        <v>-19.416100648</v>
      </c>
      <c r="AA65" s="121">
        <f>'dep04'!H65-'dep04'!H64</f>
        <v>-0.97827318200000002</v>
      </c>
      <c r="AB65" s="121">
        <f>'dep04'!I65-'dep04'!I64</f>
        <v>149.71675777899998</v>
      </c>
      <c r="AC65" s="52">
        <f>'dep04'!J65-'dep04'!J64</f>
        <v>-61.190130586000009</v>
      </c>
      <c r="AD65" s="52">
        <f>'dep04'!K65-'dep04'!K64</f>
        <v>97.650065869999935</v>
      </c>
      <c r="AE65" s="121">
        <f>'dep04'!L65-'dep04'!L64</f>
        <v>123.49248816799999</v>
      </c>
      <c r="AF65" s="121">
        <f>'dep04'!M65-'dep04'!M64</f>
        <v>-5.0751267649999932</v>
      </c>
      <c r="AG65" s="121">
        <f>'dep04'!N65-'dep04'!N64</f>
        <v>-5.7000138049999975</v>
      </c>
      <c r="AH65" s="121">
        <f>'dep04'!O65-'dep04'!O64</f>
        <v>-2.0850654110000004</v>
      </c>
      <c r="AI65" s="121">
        <f>'dep04'!P65-'dep04'!P64</f>
        <v>2.9631261959999993</v>
      </c>
      <c r="AJ65" s="121">
        <f>'dep04'!Q65-'dep04'!Q64</f>
        <v>-33.524777223000001</v>
      </c>
      <c r="AK65" s="121">
        <f>'dep04'!R65-'dep04'!R64</f>
        <v>13.694623292999992</v>
      </c>
      <c r="AL65" s="121">
        <f>'dep04'!S65-'dep04'!S64</f>
        <v>3.8848114169999999</v>
      </c>
      <c r="AM65" s="52">
        <f>'dep04'!T65-'dep04'!T64</f>
        <v>-9.2461760969999993</v>
      </c>
      <c r="AN65" s="189">
        <f>(Paca!B65/Paca!B61-1)*100</f>
        <v>-1.7258727137014263</v>
      </c>
      <c r="AO65" s="189">
        <f>(Paca!C65/Paca!C61-1)*100</f>
        <v>-3.7358230634723988</v>
      </c>
      <c r="AP65" s="189">
        <f>(Paca!D65/Paca!D61-1)*100</f>
        <v>-1.7860588987032244</v>
      </c>
      <c r="AQ65" s="190">
        <f>(Paca!E65/Paca!E61-1)*100</f>
        <v>-9.396326732603077</v>
      </c>
      <c r="AR65" s="190">
        <f>(Paca!F65/Paca!F61-1)*100</f>
        <v>-0.38536080001251305</v>
      </c>
      <c r="AS65" s="190">
        <f>(Paca!G65/Paca!G61-1)*100</f>
        <v>11.871610287540113</v>
      </c>
      <c r="AT65" s="190">
        <f>(Paca!H65/Paca!H61-1)*100</f>
        <v>-7.6419635373509598</v>
      </c>
      <c r="AU65" s="190">
        <f>(Paca!I65/Paca!I61-1)*100</f>
        <v>-0.41922178586121239</v>
      </c>
      <c r="AV65" s="189">
        <f>(Paca!J65/Paca!J61-1)*100</f>
        <v>-3.4002064818677624</v>
      </c>
      <c r="AW65" s="189">
        <f>(Paca!K65/Paca!K61-1)*100</f>
        <v>0.97339822228186268</v>
      </c>
      <c r="AX65" s="190">
        <f>(Paca!L65/Paca!L61-1)*100</f>
        <v>4.9182382608283559</v>
      </c>
      <c r="AY65" s="190">
        <f>(Paca!M65/Paca!M61-1)*100</f>
        <v>3.9614345016688146</v>
      </c>
      <c r="AZ65" s="190">
        <f>(Paca!N65/Paca!N61-1)*100</f>
        <v>26.447478657238243</v>
      </c>
      <c r="BA65" s="190">
        <f>(Paca!O65/Paca!O61-1)*100</f>
        <v>7.9927093865443721</v>
      </c>
      <c r="BB65" s="190">
        <f>(Paca!P65/Paca!P61-1)*100</f>
        <v>6.3300262729805823</v>
      </c>
      <c r="BC65" s="190">
        <f>(Paca!Q65/Paca!Q61-1)*100</f>
        <v>-3.227327044208983</v>
      </c>
      <c r="BD65" s="190">
        <f>(Paca!R65/Paca!R61-1)*100</f>
        <v>-12.733443660589449</v>
      </c>
      <c r="BE65" s="190">
        <f>(Paca!S65/Paca!S61-1)*100</f>
        <v>-8.3552204830928503</v>
      </c>
      <c r="BF65" s="189">
        <f>(Paca!T65/Paca!T61-1)*100</f>
        <v>-13.303251663789052</v>
      </c>
      <c r="BG65" s="53">
        <f>Paca!B65-Paca!B61</f>
        <v>-612.7879815809938</v>
      </c>
      <c r="BH65" s="53">
        <f>Paca!C65-Paca!C61</f>
        <v>-8.6148709259999805</v>
      </c>
      <c r="BI65" s="53">
        <f>Paca!D65-Paca!D61</f>
        <v>-187.26963047299978</v>
      </c>
      <c r="BJ65" s="122">
        <f>Paca!E65-Paca!E61</f>
        <v>-140.50257172400006</v>
      </c>
      <c r="BK65" s="122">
        <f>Paca!F65-Paca!F61</f>
        <v>-8.3040630610003063</v>
      </c>
      <c r="BL65" s="122">
        <f>Paca!G65-Paca!G61</f>
        <v>85.268555153999955</v>
      </c>
      <c r="BM65" s="122">
        <f>Paca!H65-Paca!H61</f>
        <v>-103.7825202439999</v>
      </c>
      <c r="BN65" s="122">
        <f>Paca!I65-Paca!I61</f>
        <v>-19.949030597999808</v>
      </c>
      <c r="BO65" s="53">
        <f>Paca!J65-Paca!J61</f>
        <v>-387.78204491999895</v>
      </c>
      <c r="BP65" s="53">
        <f>Paca!K65-Paca!K61</f>
        <v>119.42633504700098</v>
      </c>
      <c r="BQ65" s="122">
        <f>Paca!L65-Paca!L61</f>
        <v>171.35781748699992</v>
      </c>
      <c r="BR65" s="122">
        <f>Paca!M65-Paca!M61</f>
        <v>159.36287934399979</v>
      </c>
      <c r="BS65" s="122">
        <f>Paca!N65-Paca!N61</f>
        <v>150.155471584</v>
      </c>
      <c r="BT65" s="122">
        <f>Paca!O65-Paca!O61</f>
        <v>27.156506393999962</v>
      </c>
      <c r="BU65" s="122">
        <f>Paca!P65-Paca!P61</f>
        <v>23.405398408999986</v>
      </c>
      <c r="BV65" s="122">
        <f>Paca!Q65-Paca!Q61</f>
        <v>-6.6980978550000145</v>
      </c>
      <c r="BW65" s="122">
        <f>Paca!R65-Paca!R61</f>
        <v>-382.43559361600001</v>
      </c>
      <c r="BX65" s="122">
        <f>Paca!S65-Paca!S61</f>
        <v>-22.878046699999999</v>
      </c>
      <c r="BY65" s="53">
        <f>Paca!T65-Paca!T61</f>
        <v>-148.54777030899993</v>
      </c>
    </row>
    <row r="66" spans="1:77" s="105" customFormat="1" x14ac:dyDescent="0.25">
      <c r="A66" s="98" t="str">
        <f>Paca!A66</f>
        <v>T4 2013</v>
      </c>
      <c r="B66" s="143">
        <f>('dep04'!B66/'dep04'!B65-1)*100</f>
        <v>-1.7013715605895929</v>
      </c>
      <c r="C66" s="184">
        <f>('dep04'!C66/'dep04'!C65-1)*100</f>
        <v>-17.397080497765305</v>
      </c>
      <c r="D66" s="184">
        <f>('dep04'!D66/'dep04'!D65-1)*100</f>
        <v>-5.4675757778006373</v>
      </c>
      <c r="E66" s="185">
        <f>('dep04'!E66/'dep04'!E65-1)*100</f>
        <v>-0.74403253024726279</v>
      </c>
      <c r="F66" s="186">
        <f>('dep04'!F66/'dep04'!F65-1)*100</f>
        <v>-10.545228651331495</v>
      </c>
      <c r="G66" s="186">
        <f>('dep04'!G66/'dep04'!G65-1)*100</f>
        <v>23.571175006435375</v>
      </c>
      <c r="H66" s="186" t="e">
        <f>('dep04'!H66/'dep04'!H65-1)*100</f>
        <v>#DIV/0!</v>
      </c>
      <c r="I66" s="187">
        <f>('dep04'!I66/'dep04'!I65-1)*100</f>
        <v>-6.6768178338280197</v>
      </c>
      <c r="J66" s="184">
        <f>('dep04'!J66/'dep04'!J65-1)*100</f>
        <v>-11.342879173844068</v>
      </c>
      <c r="K66" s="184">
        <f>('dep04'!K66/'dep04'!K65-1)*100</f>
        <v>16.133531279330281</v>
      </c>
      <c r="L66" s="185">
        <f>('dep04'!L66/'dep04'!L65-1)*100</f>
        <v>1.8871690022818077</v>
      </c>
      <c r="M66" s="186">
        <f>('dep04'!M66/'dep04'!M65-1)*100</f>
        <v>24.843248283423812</v>
      </c>
      <c r="N66" s="186">
        <f>('dep04'!N66/'dep04'!N65-1)*100</f>
        <v>14.276689865799908</v>
      </c>
      <c r="O66" s="186">
        <f>('dep04'!O66/'dep04'!O65-1)*100</f>
        <v>104.07234465972088</v>
      </c>
      <c r="P66" s="186">
        <f>('dep04'!P66/'dep04'!P65-1)*100</f>
        <v>83.179223649744301</v>
      </c>
      <c r="Q66" s="186">
        <f>('dep04'!Q66/'dep04'!Q65-1)*100</f>
        <v>-23.41781527050043</v>
      </c>
      <c r="R66" s="186">
        <f>('dep04'!R66/'dep04'!R65-1)*100</f>
        <v>69.455725054320851</v>
      </c>
      <c r="S66" s="151">
        <f>('dep04'!S66/'dep04'!S65-1)*100</f>
        <v>-40.308839192232028</v>
      </c>
      <c r="T66" s="188">
        <f>('dep04'!T66/'dep04'!T65-1)*100</f>
        <v>132.13229204365638</v>
      </c>
      <c r="U66" s="100">
        <f>'dep04'!B66-'dep04'!B65</f>
        <v>-41.93265099700011</v>
      </c>
      <c r="V66" s="100">
        <f>'dep04'!C66-'dep04'!C65</f>
        <v>-5.5757110969999992</v>
      </c>
      <c r="W66" s="100">
        <f>'dep04'!D66-'dep04'!D65</f>
        <v>-48.115973625000152</v>
      </c>
      <c r="X66" s="120">
        <f>'dep04'!E66-'dep04'!E65</f>
        <v>-1.3636930370000186</v>
      </c>
      <c r="Y66" s="120">
        <f>'dep04'!F66-'dep04'!F65</f>
        <v>-18.515659298999992</v>
      </c>
      <c r="Z66" s="120">
        <f>'dep04'!G66-'dep04'!G65</f>
        <v>4.3495545640000017</v>
      </c>
      <c r="AA66" s="120">
        <f>'dep04'!H66-'dep04'!H65</f>
        <v>0.97843418999999998</v>
      </c>
      <c r="AB66" s="120">
        <f>'dep04'!I66-'dep04'!I65</f>
        <v>-33.564610043000016</v>
      </c>
      <c r="AC66" s="100">
        <f>'dep04'!J66-'dep04'!J65</f>
        <v>-101.06223477000003</v>
      </c>
      <c r="AD66" s="100">
        <f>'dep04'!K66-'dep04'!K65</f>
        <v>105.89159650099998</v>
      </c>
      <c r="AE66" s="120">
        <f>'dep04'!L66-'dep04'!L65</f>
        <v>6.0272787659999949</v>
      </c>
      <c r="AF66" s="120">
        <f>'dep04'!M66-'dep04'!M65</f>
        <v>37.626776049</v>
      </c>
      <c r="AG66" s="120">
        <f>'dep04'!N66-'dep04'!N65</f>
        <v>4.2675345259999986</v>
      </c>
      <c r="AH66" s="120">
        <f>'dep04'!O66-'dep04'!O65</f>
        <v>7.8838779369999994</v>
      </c>
      <c r="AI66" s="120">
        <f>'dep04'!P66-'dep04'!P65</f>
        <v>10.178771326</v>
      </c>
      <c r="AJ66" s="120">
        <f>'dep04'!Q66-'dep04'!Q65</f>
        <v>-12.645357660000002</v>
      </c>
      <c r="AK66" s="120">
        <f>'dep04'!R66-'dep04'!R65</f>
        <v>54.118637944</v>
      </c>
      <c r="AL66" s="120">
        <f>'dep04'!S66-'dep04'!S65</f>
        <v>-1.5659223870000001</v>
      </c>
      <c r="AM66" s="100">
        <f>'dep04'!T66-'dep04'!T65</f>
        <v>6.9296719940000004</v>
      </c>
      <c r="AN66" s="184">
        <f>(Paca!B66/Paca!B62-1)*100</f>
        <v>2.6181667799733299</v>
      </c>
      <c r="AO66" s="184">
        <f>(Paca!C66/Paca!C62-1)*100</f>
        <v>42.8085714510797</v>
      </c>
      <c r="AP66" s="184">
        <f>(Paca!D66/Paca!D62-1)*100</f>
        <v>0.79570344071480115</v>
      </c>
      <c r="AQ66" s="191">
        <f>(Paca!E66/Paca!E62-1)*100</f>
        <v>10.40231585638962</v>
      </c>
      <c r="AR66" s="191">
        <f>(Paca!F66/Paca!F62-1)*100</f>
        <v>-2.5206450843977324</v>
      </c>
      <c r="AS66" s="191">
        <f>(Paca!G66/Paca!G62-1)*100</f>
        <v>18.84806487420423</v>
      </c>
      <c r="AT66" s="191">
        <f>(Paca!H66/Paca!H62-1)*100</f>
        <v>4.2340858405190751</v>
      </c>
      <c r="AU66" s="191">
        <f>(Paca!I66/Paca!I62-1)*100</f>
        <v>-4.4152689051833782</v>
      </c>
      <c r="AV66" s="184">
        <f>(Paca!J66/Paca!J62-1)*100</f>
        <v>1.2512319058535892</v>
      </c>
      <c r="AW66" s="184">
        <f>(Paca!K66/Paca!K62-1)*100</f>
        <v>5.41193742297299</v>
      </c>
      <c r="AX66" s="191">
        <f>(Paca!L66/Paca!L62-1)*100</f>
        <v>7.1436058015326376</v>
      </c>
      <c r="AY66" s="191">
        <f>(Paca!M66/Paca!M62-1)*100</f>
        <v>4.7010762107793314</v>
      </c>
      <c r="AZ66" s="191">
        <f>(Paca!N66/Paca!N62-1)*100</f>
        <v>20.153869159077509</v>
      </c>
      <c r="BA66" s="191">
        <f>(Paca!O66/Paca!O62-1)*100</f>
        <v>31.650262306450738</v>
      </c>
      <c r="BB66" s="191">
        <f>(Paca!P66/Paca!P62-1)*100</f>
        <v>13.981154580421506</v>
      </c>
      <c r="BC66" s="191">
        <f>(Paca!Q66/Paca!Q62-1)*100</f>
        <v>2.9248346439233464</v>
      </c>
      <c r="BD66" s="191">
        <f>(Paca!R66/Paca!R62-1)*100</f>
        <v>-2.9668873929675321</v>
      </c>
      <c r="BE66" s="191">
        <f>(Paca!S66/Paca!S62-1)*100</f>
        <v>5.8734217103252329</v>
      </c>
      <c r="BF66" s="184">
        <f>(Paca!T66/Paca!T62-1)*100</f>
        <v>-4.0457493410089089</v>
      </c>
      <c r="BG66" s="100">
        <f>Paca!B66-Paca!B62</f>
        <v>898.87193914800446</v>
      </c>
      <c r="BH66" s="100">
        <f>Paca!C66-Paca!C62</f>
        <v>71.229008556999986</v>
      </c>
      <c r="BI66" s="100">
        <f>Paca!D66-Paca!D62</f>
        <v>82.027390232000471</v>
      </c>
      <c r="BJ66" s="120">
        <f>Paca!E66-Paca!E62</f>
        <v>150.43732423000006</v>
      </c>
      <c r="BK66" s="120">
        <f>Paca!F66-Paca!F62</f>
        <v>-56.511501780999879</v>
      </c>
      <c r="BL66" s="120">
        <f>Paca!G66-Paca!G62</f>
        <v>131.26567680200003</v>
      </c>
      <c r="BM66" s="120">
        <f>Paca!H66-Paca!H62</f>
        <v>57.962719141999969</v>
      </c>
      <c r="BN66" s="120">
        <f>Paca!I66-Paca!I62</f>
        <v>-201.12682816100005</v>
      </c>
      <c r="BO66" s="100">
        <f>Paca!J66-Paca!J62</f>
        <v>132.70286519900037</v>
      </c>
      <c r="BP66" s="100">
        <f>Paca!K66-Paca!K62</f>
        <v>657.50020218300415</v>
      </c>
      <c r="BQ66" s="120">
        <f>Paca!L66-Paca!L62</f>
        <v>256.77342279699997</v>
      </c>
      <c r="BR66" s="120">
        <f>Paca!M66-Paca!M62</f>
        <v>197.32190013299987</v>
      </c>
      <c r="BS66" s="120">
        <f>Paca!N66-Paca!N62</f>
        <v>123.17410558200004</v>
      </c>
      <c r="BT66" s="120">
        <f>Paca!O66-Paca!O62</f>
        <v>86.931241804000024</v>
      </c>
      <c r="BU66" s="120">
        <f>Paca!P66-Paca!P62</f>
        <v>52.559176123000043</v>
      </c>
      <c r="BV66" s="120">
        <f>Paca!Q66-Paca!Q62</f>
        <v>5.8272622020000142</v>
      </c>
      <c r="BW66" s="120">
        <f>Paca!R66-Paca!R62</f>
        <v>-78.933877458000097</v>
      </c>
      <c r="BX66" s="120">
        <f>Paca!S66-Paca!S62</f>
        <v>13.846970999999996</v>
      </c>
      <c r="BY66" s="100">
        <f>Paca!T66-Paca!T62</f>
        <v>-44.587527023000121</v>
      </c>
    </row>
    <row r="67" spans="1:77" s="29" customFormat="1" x14ac:dyDescent="0.25">
      <c r="A67" s="37" t="str">
        <f>Paca!A67</f>
        <v>T1 2014</v>
      </c>
      <c r="B67" s="144">
        <f>('dep04'!B67/'dep04'!B66-1)*100</f>
        <v>1.3448638790959588</v>
      </c>
      <c r="C67" s="179">
        <f>('dep04'!C67/'dep04'!C66-1)*100</f>
        <v>-25.347768895171573</v>
      </c>
      <c r="D67" s="179">
        <f>('dep04'!D67/'dep04'!D66-1)*100</f>
        <v>2.7989643749682935</v>
      </c>
      <c r="E67" s="180">
        <f>('dep04'!E67/'dep04'!E66-1)*100</f>
        <v>-3.3233080561023365</v>
      </c>
      <c r="F67" s="181">
        <f>('dep04'!F67/'dep04'!F66-1)*100</f>
        <v>4.7779648264222097</v>
      </c>
      <c r="G67" s="181">
        <f>('dep04'!G67/'dep04'!G66-1)*100</f>
        <v>45.576150188090338</v>
      </c>
      <c r="H67" s="181">
        <f>('dep04'!H67/'dep04'!H66-1)*100</f>
        <v>297.17886064467962</v>
      </c>
      <c r="I67" s="182">
        <f>('dep04'!I67/'dep04'!I66-1)*100</f>
        <v>1.8173256602437515</v>
      </c>
      <c r="J67" s="179">
        <f>('dep04'!J67/'dep04'!J66-1)*100</f>
        <v>-4.0449216540119455</v>
      </c>
      <c r="K67" s="179">
        <f>('dep04'!K67/'dep04'!K66-1)*100</f>
        <v>6.7059396926289594</v>
      </c>
      <c r="L67" s="180">
        <f>('dep04'!L67/'dep04'!L66-1)*100</f>
        <v>-0.57770652887605412</v>
      </c>
      <c r="M67" s="181">
        <f>('dep04'!M67/'dep04'!M66-1)*100</f>
        <v>52.239183653710029</v>
      </c>
      <c r="N67" s="181">
        <f>('dep04'!N67/'dep04'!N66-1)*100</f>
        <v>9.0485958289148627</v>
      </c>
      <c r="O67" s="181">
        <f>('dep04'!O67/'dep04'!O66-1)*100</f>
        <v>-13.117124240726408</v>
      </c>
      <c r="P67" s="181">
        <f>('dep04'!P67/'dep04'!P66-1)*100</f>
        <v>-63.192476278164492</v>
      </c>
      <c r="Q67" s="181">
        <f>('dep04'!Q67/'dep04'!Q66-1)*100</f>
        <v>10.894565059218753</v>
      </c>
      <c r="R67" s="181">
        <f>('dep04'!R67/'dep04'!R66-1)*100</f>
        <v>-28.585332491291162</v>
      </c>
      <c r="S67" s="152">
        <f>('dep04'!S67/'dep04'!S66-1)*100</f>
        <v>24.118393927630088</v>
      </c>
      <c r="T67" s="183">
        <f>('dep04'!T67/'dep04'!T66-1)*100</f>
        <v>-25.922990277303239</v>
      </c>
      <c r="U67" s="52">
        <f>'dep04'!B67-'dep04'!B66</f>
        <v>32.582089921000261</v>
      </c>
      <c r="V67" s="52">
        <f>'dep04'!C67-'dep04'!C66</f>
        <v>-6.7105640510000022</v>
      </c>
      <c r="W67" s="52">
        <f>'dep04'!D67-'dep04'!D66</f>
        <v>23.284806506999985</v>
      </c>
      <c r="X67" s="121">
        <f>'dep04'!E67-'dep04'!E66</f>
        <v>-6.0457742459999793</v>
      </c>
      <c r="Y67" s="121">
        <f>'dep04'!F67-'dep04'!F66</f>
        <v>7.5046361009999885</v>
      </c>
      <c r="Z67" s="121">
        <f>'dep04'!G67-'dep04'!G66</f>
        <v>10.392460077999996</v>
      </c>
      <c r="AA67" s="121">
        <f>'dep04'!H67-'dep04'!H66</f>
        <v>2.9076995779999999</v>
      </c>
      <c r="AB67" s="121">
        <f>'dep04'!I67-'dep04'!I66</f>
        <v>8.5257849960000271</v>
      </c>
      <c r="AC67" s="52">
        <f>'dep04'!J67-'dep04'!J66</f>
        <v>-31.951358568999922</v>
      </c>
      <c r="AD67" s="52">
        <f>'dep04'!K67-'dep04'!K66</f>
        <v>51.115114267000195</v>
      </c>
      <c r="AE67" s="121">
        <f>'dep04'!L67-'dep04'!L66</f>
        <v>-1.8799108519999663</v>
      </c>
      <c r="AF67" s="121">
        <f>'dep04'!M67-'dep04'!M66</f>
        <v>98.775689599999964</v>
      </c>
      <c r="AG67" s="121">
        <f>'dep04'!N67-'dep04'!N66</f>
        <v>3.0909242390000031</v>
      </c>
      <c r="AH67" s="121">
        <f>'dep04'!O67-'dep04'!O66</f>
        <v>-2.0278103669999989</v>
      </c>
      <c r="AI67" s="121">
        <f>'dep04'!P67-'dep04'!P66</f>
        <v>-14.165179533999998</v>
      </c>
      <c r="AJ67" s="121">
        <f>'dep04'!Q67-'dep04'!Q66</f>
        <v>4.5052862530000013</v>
      </c>
      <c r="AK67" s="121">
        <f>'dep04'!R67-'dep04'!R66</f>
        <v>-37.743163862999992</v>
      </c>
      <c r="AL67" s="121">
        <f>'dep04'!S67-'dep04'!S66</f>
        <v>0.55927879100000011</v>
      </c>
      <c r="AM67" s="52">
        <f>'dep04'!T67-'dep04'!T66</f>
        <v>-3.1559082329999999</v>
      </c>
      <c r="AN67" s="189">
        <f>(Paca!B67/Paca!B63-1)*100</f>
        <v>-0.29853197235304441</v>
      </c>
      <c r="AO67" s="189">
        <f>(Paca!C67/Paca!C63-1)*100</f>
        <v>5.4513358445996696</v>
      </c>
      <c r="AP67" s="189">
        <f>(Paca!D67/Paca!D63-1)*100</f>
        <v>-0.48970038410057759</v>
      </c>
      <c r="AQ67" s="190">
        <f>(Paca!E67/Paca!E63-1)*100</f>
        <v>-1.4318799942843685</v>
      </c>
      <c r="AR67" s="190">
        <f>(Paca!F67/Paca!F63-1)*100</f>
        <v>3.9085333803736688</v>
      </c>
      <c r="AS67" s="190">
        <f>(Paca!G67/Paca!G63-1)*100</f>
        <v>3.1784345954210647</v>
      </c>
      <c r="AT67" s="190">
        <f>(Paca!H67/Paca!H63-1)*100</f>
        <v>-7.8965500367104262</v>
      </c>
      <c r="AU67" s="190">
        <f>(Paca!I67/Paca!I63-1)*100</f>
        <v>-0.45848077808403609</v>
      </c>
      <c r="AV67" s="189">
        <f>(Paca!J67/Paca!J63-1)*100</f>
        <v>-1.2751333079231486</v>
      </c>
      <c r="AW67" s="189">
        <f>(Paca!K67/Paca!K63-1)*100</f>
        <v>0.87592199801225235</v>
      </c>
      <c r="AX67" s="190">
        <f>(Paca!L67/Paca!L63-1)*100</f>
        <v>-7.5450679337196958</v>
      </c>
      <c r="AY67" s="190">
        <f>(Paca!M67/Paca!M63-1)*100</f>
        <v>5.0581918374681178</v>
      </c>
      <c r="AZ67" s="190">
        <f>(Paca!N67/Paca!N63-1)*100</f>
        <v>3.4869795946548487</v>
      </c>
      <c r="BA67" s="190">
        <f>(Paca!O67/Paca!O63-1)*100</f>
        <v>13.708067981822424</v>
      </c>
      <c r="BB67" s="190">
        <f>(Paca!P67/Paca!P63-1)*100</f>
        <v>7.5685342703765368</v>
      </c>
      <c r="BC67" s="190">
        <f>(Paca!Q67/Paca!Q63-1)*100</f>
        <v>-7.6744776193586546</v>
      </c>
      <c r="BD67" s="190">
        <f>(Paca!R67/Paca!R63-1)*100</f>
        <v>4.3797997028603319</v>
      </c>
      <c r="BE67" s="190">
        <f>(Paca!S67/Paca!S63-1)*100</f>
        <v>0.89485398769333369</v>
      </c>
      <c r="BF67" s="189">
        <f>(Paca!T67/Paca!T63-1)*100</f>
        <v>-3.5515079196686061</v>
      </c>
      <c r="BG67" s="53">
        <f>Paca!B67-Paca!B63</f>
        <v>-104.26166205600748</v>
      </c>
      <c r="BH67" s="53">
        <f>Paca!C67-Paca!C63</f>
        <v>9.9176230040000064</v>
      </c>
      <c r="BI67" s="53">
        <f>Paca!D67-Paca!D63</f>
        <v>-50.79310350400192</v>
      </c>
      <c r="BJ67" s="122">
        <f>Paca!E67-Paca!E63</f>
        <v>-20.816277703999958</v>
      </c>
      <c r="BK67" s="122">
        <f>Paca!F67-Paca!F63</f>
        <v>82.385799812000187</v>
      </c>
      <c r="BL67" s="122">
        <f>Paca!G67-Paca!G63</f>
        <v>24.695077013999935</v>
      </c>
      <c r="BM67" s="122">
        <f>Paca!H67-Paca!H63</f>
        <v>-116.1373515759999</v>
      </c>
      <c r="BN67" s="122">
        <f>Paca!I67-Paca!I63</f>
        <v>-20.920351050000136</v>
      </c>
      <c r="BO67" s="53">
        <f>Paca!J67-Paca!J63</f>
        <v>-135.78496556100072</v>
      </c>
      <c r="BP67" s="53">
        <f>Paca!K67-Paca!K63</f>
        <v>110.73743918999753</v>
      </c>
      <c r="BQ67" s="122">
        <f>Paca!L67-Paca!L63</f>
        <v>-298.22783855699981</v>
      </c>
      <c r="BR67" s="122">
        <f>Paca!M67-Paca!M63</f>
        <v>217.67637551499956</v>
      </c>
      <c r="BS67" s="122">
        <f>Paca!N67-Paca!N63</f>
        <v>22.578627414000039</v>
      </c>
      <c r="BT67" s="122">
        <f>Paca!O67-Paca!O63</f>
        <v>40.703352090999999</v>
      </c>
      <c r="BU67" s="122">
        <f>Paca!P67-Paca!P63</f>
        <v>29.482214408999994</v>
      </c>
      <c r="BV67" s="122">
        <f>Paca!Q67-Paca!Q63</f>
        <v>-16.420131368999989</v>
      </c>
      <c r="BW67" s="122">
        <f>Paca!R67-Paca!R63</f>
        <v>112.53862547900007</v>
      </c>
      <c r="BX67" s="122">
        <f>Paca!S67-Paca!S63</f>
        <v>2.4062142079999944</v>
      </c>
      <c r="BY67" s="53">
        <f>Paca!T67-Paca!T63</f>
        <v>-38.338655185000107</v>
      </c>
    </row>
    <row r="68" spans="1:77" x14ac:dyDescent="0.25">
      <c r="A68" s="37" t="str">
        <f>Paca!A68</f>
        <v>T2 2014</v>
      </c>
      <c r="B68" s="144">
        <f>('dep04'!B68/'dep04'!B67-1)*100</f>
        <v>-10.375748839073795</v>
      </c>
      <c r="C68" s="179">
        <f>('dep04'!C68/'dep04'!C67-1)*100</f>
        <v>107.12262955727536</v>
      </c>
      <c r="D68" s="179">
        <f>('dep04'!D68/'dep04'!D67-1)*100</f>
        <v>-12.261497945605903</v>
      </c>
      <c r="E68" s="180">
        <f>('dep04'!E68/'dep04'!E67-1)*100</f>
        <v>29.434603592833454</v>
      </c>
      <c r="F68" s="181">
        <f>('dep04'!F68/'dep04'!F67-1)*100</f>
        <v>-32.834575902174834</v>
      </c>
      <c r="G68" s="181">
        <f>('dep04'!G68/'dep04'!G67-1)*100</f>
        <v>-31.621104872536854</v>
      </c>
      <c r="H68" s="181">
        <f>('dep04'!H68/'dep04'!H67-1)*100</f>
        <v>-100</v>
      </c>
      <c r="I68" s="182">
        <f>('dep04'!I68/'dep04'!I67-1)*100</f>
        <v>-18.466525519776045</v>
      </c>
      <c r="J68" s="179">
        <f>('dep04'!J68/'dep04'!J67-1)*100</f>
        <v>-16.784815336729999</v>
      </c>
      <c r="K68" s="179">
        <f>('dep04'!K68/'dep04'!K67-1)*100</f>
        <v>-5.1403972297105032</v>
      </c>
      <c r="L68" s="180">
        <f>('dep04'!L68/'dep04'!L67-1)*100</f>
        <v>-5.5093940825155947</v>
      </c>
      <c r="M68" s="181">
        <f>('dep04'!M68/'dep04'!M67-1)*100</f>
        <v>-5.1532702000161246</v>
      </c>
      <c r="N68" s="181">
        <f>('dep04'!N68/'dep04'!N67-1)*100</f>
        <v>-9.9711098720964841</v>
      </c>
      <c r="O68" s="181">
        <f>('dep04'!O68/'dep04'!O67-1)*100</f>
        <v>28.550653026777418</v>
      </c>
      <c r="P68" s="181">
        <f>('dep04'!P68/'dep04'!P67-1)*100</f>
        <v>29.323233386053648</v>
      </c>
      <c r="Q68" s="181">
        <f>('dep04'!Q68/'dep04'!Q67-1)*100</f>
        <v>24.79765807814114</v>
      </c>
      <c r="R68" s="181">
        <f>('dep04'!R68/'dep04'!R67-1)*100</f>
        <v>-26.755286950581869</v>
      </c>
      <c r="S68" s="152">
        <f>('dep04'!S68/'dep04'!S67-1)*100</f>
        <v>75.252575655837674</v>
      </c>
      <c r="T68" s="183">
        <f>('dep04'!T68/'dep04'!T67-1)*100</f>
        <v>-22.556144960772031</v>
      </c>
      <c r="U68" s="52">
        <f>'dep04'!B68-'dep04'!B67</f>
        <v>-254.75446399900011</v>
      </c>
      <c r="V68" s="52">
        <f>'dep04'!C68-'dep04'!C67</f>
        <v>21.171094165</v>
      </c>
      <c r="W68" s="52">
        <f>'dep04'!D68-'dep04'!D67</f>
        <v>-104.85943943999996</v>
      </c>
      <c r="X68" s="121">
        <f>'dep04'!E68-'dep04'!E67</f>
        <v>51.767989497000002</v>
      </c>
      <c r="Y68" s="121">
        <f>'dep04'!F68-'dep04'!F67</f>
        <v>-54.036605529999989</v>
      </c>
      <c r="Z68" s="121">
        <f>'dep04'!G68-'dep04'!G67</f>
        <v>-10.496584297999998</v>
      </c>
      <c r="AA68" s="121">
        <f>'dep04'!H68-'dep04'!H67</f>
        <v>-3.8861337680000001</v>
      </c>
      <c r="AB68" s="121">
        <f>'dep04'!I68-'dep04'!I67</f>
        <v>-88.208105341000021</v>
      </c>
      <c r="AC68" s="52">
        <f>'dep04'!J68-'dep04'!J67</f>
        <v>-127.22244766300003</v>
      </c>
      <c r="AD68" s="52">
        <f>'dep04'!K68-'dep04'!K67</f>
        <v>-41.809499448999986</v>
      </c>
      <c r="AE68" s="121">
        <f>'dep04'!L68-'dep04'!L67</f>
        <v>-17.824509787000011</v>
      </c>
      <c r="AF68" s="121">
        <f>'dep04'!M68-'dep04'!M67</f>
        <v>-14.834163095999997</v>
      </c>
      <c r="AG68" s="121">
        <f>'dep04'!N68-'dep04'!N67</f>
        <v>-3.7142467299999993</v>
      </c>
      <c r="AH68" s="121">
        <f>'dep04'!O68-'dep04'!O67</f>
        <v>3.8347666379999996</v>
      </c>
      <c r="AI68" s="121">
        <f>'dep04'!P68-'dep04'!P67</f>
        <v>2.4193860199999992</v>
      </c>
      <c r="AJ68" s="121">
        <f>'dep04'!Q68-'dep04'!Q67</f>
        <v>11.371910229000001</v>
      </c>
      <c r="AK68" s="121">
        <f>'dep04'!R68-'dep04'!R67</f>
        <v>-25.228538139999998</v>
      </c>
      <c r="AL68" s="121">
        <f>'dep04'!S68-'dep04'!S67</f>
        <v>2.1658954169999998</v>
      </c>
      <c r="AM68" s="52">
        <f>'dep04'!T68-'dep04'!T67</f>
        <v>-2.0341716120000006</v>
      </c>
      <c r="AN68" s="189">
        <f>(Paca!B68/Paca!B64-1)*100</f>
        <v>-2.1688398669691966</v>
      </c>
      <c r="AO68" s="189">
        <f>(Paca!C68/Paca!C64-1)*100</f>
        <v>47.379366532273949</v>
      </c>
      <c r="AP68" s="189">
        <f>(Paca!D68/Paca!D64-1)*100</f>
        <v>-4.9610428205378421</v>
      </c>
      <c r="AQ68" s="190">
        <f>(Paca!E68/Paca!E64-1)*100</f>
        <v>-0.48436651078030968</v>
      </c>
      <c r="AR68" s="190">
        <f>(Paca!F68/Paca!F64-1)*100</f>
        <v>-7.6231176867002421</v>
      </c>
      <c r="AS68" s="190">
        <f>(Paca!G68/Paca!G64-1)*100</f>
        <v>8.7444637735011987</v>
      </c>
      <c r="AT68" s="190">
        <f>(Paca!H68/Paca!H64-1)*100</f>
        <v>-7.30130162325956</v>
      </c>
      <c r="AU68" s="190">
        <f>(Paca!I68/Paca!I64-1)*100</f>
        <v>-6.7204270463422811</v>
      </c>
      <c r="AV68" s="189">
        <f>(Paca!J68/Paca!J64-1)*100</f>
        <v>-13.257913981728365</v>
      </c>
      <c r="AW68" s="189">
        <f>(Paca!K68/Paca!K64-1)*100</f>
        <v>9.9893549427868997</v>
      </c>
      <c r="AX68" s="190">
        <f>(Paca!L68/Paca!L64-1)*100</f>
        <v>7.4070975616674861</v>
      </c>
      <c r="AY68" s="190">
        <f>(Paca!M68/Paca!M64-1)*100</f>
        <v>23.231593072437008</v>
      </c>
      <c r="AZ68" s="190">
        <f>(Paca!N68/Paca!N64-1)*100</f>
        <v>3.4649464399829411</v>
      </c>
      <c r="BA68" s="190">
        <f>(Paca!O68/Paca!O64-1)*100</f>
        <v>5.6413015408300682</v>
      </c>
      <c r="BB68" s="190">
        <f>(Paca!P68/Paca!P64-1)*100</f>
        <v>5.0936756979709674</v>
      </c>
      <c r="BC68" s="190">
        <f>(Paca!Q68/Paca!Q64-1)*100</f>
        <v>-8.5392938640489575</v>
      </c>
      <c r="BD68" s="190">
        <f>(Paca!R68/Paca!R64-1)*100</f>
        <v>2.1166937770357608</v>
      </c>
      <c r="BE68" s="190">
        <f>(Paca!S68/Paca!S64-1)*100</f>
        <v>-12.002110011208366</v>
      </c>
      <c r="BF68" s="189">
        <f>(Paca!T68/Paca!T64-1)*100</f>
        <v>-2.6037235788700097</v>
      </c>
      <c r="BG68" s="53">
        <f>Paca!B68-Paca!B64</f>
        <v>-759.91230876799818</v>
      </c>
      <c r="BH68" s="53">
        <f>Paca!C68-Paca!C64</f>
        <v>76.618084128999982</v>
      </c>
      <c r="BI68" s="53">
        <f>Paca!D68-Paca!D64</f>
        <v>-523.4490125960001</v>
      </c>
      <c r="BJ68" s="122">
        <f>Paca!E68-Paca!E64</f>
        <v>-7.2525214180000148</v>
      </c>
      <c r="BK68" s="122">
        <f>Paca!F68-Paca!F64</f>
        <v>-165.27284214499991</v>
      </c>
      <c r="BL68" s="122">
        <f>Paca!G68-Paca!G64</f>
        <v>68.003909922999924</v>
      </c>
      <c r="BM68" s="122">
        <f>Paca!H68-Paca!H64</f>
        <v>-106.016413285</v>
      </c>
      <c r="BN68" s="122">
        <f>Paca!I68-Paca!I64</f>
        <v>-312.91114567099976</v>
      </c>
      <c r="BO68" s="53">
        <f>Paca!J68-Paca!J64</f>
        <v>-1485.1382679419985</v>
      </c>
      <c r="BP68" s="53">
        <f>Paca!K68-Paca!K64</f>
        <v>1200.7630658279995</v>
      </c>
      <c r="BQ68" s="122">
        <f>Paca!L68-Paca!L64</f>
        <v>274.14082748400006</v>
      </c>
      <c r="BR68" s="122">
        <f>Paca!M68-Paca!M64</f>
        <v>863.61539462600012</v>
      </c>
      <c r="BS68" s="122">
        <f>Paca!N68-Paca!N64</f>
        <v>23.696692936999966</v>
      </c>
      <c r="BT68" s="122">
        <f>Paca!O68-Paca!O64</f>
        <v>19.116243889999964</v>
      </c>
      <c r="BU68" s="122">
        <f>Paca!P68-Paca!P64</f>
        <v>20.217593162000014</v>
      </c>
      <c r="BV68" s="122">
        <f>Paca!Q68-Paca!Q64</f>
        <v>-20.24530463100001</v>
      </c>
      <c r="BW68" s="122">
        <f>Paca!R68-Paca!R64</f>
        <v>56.026210804000129</v>
      </c>
      <c r="BX68" s="122">
        <f>Paca!S68-Paca!S64</f>
        <v>-35.804592443999979</v>
      </c>
      <c r="BY68" s="53">
        <f>Paca!T68-Paca!T64</f>
        <v>-28.706178186999978</v>
      </c>
    </row>
    <row r="69" spans="1:77" x14ac:dyDescent="0.25">
      <c r="A69" s="37" t="str">
        <f>Paca!A69</f>
        <v>T3 2014</v>
      </c>
      <c r="B69" s="144">
        <f>('dep04'!B69/'dep04'!B68-1)*100</f>
        <v>-12.769458302521109</v>
      </c>
      <c r="C69" s="179">
        <f>('dep04'!C69/'dep04'!C68-1)*100</f>
        <v>5.8017086661432016</v>
      </c>
      <c r="D69" s="179">
        <f>('dep04'!D69/'dep04'!D68-1)*100</f>
        <v>-22.701178456727</v>
      </c>
      <c r="E69" s="180">
        <f>('dep04'!E69/'dep04'!E68-1)*100</f>
        <v>-23.104656056410821</v>
      </c>
      <c r="F69" s="181">
        <f>('dep04'!F69/'dep04'!F68-1)*100</f>
        <v>-17.359127674353058</v>
      </c>
      <c r="G69" s="181">
        <f>('dep04'!G69/'dep04'!G68-1)*100</f>
        <v>18.608383498831738</v>
      </c>
      <c r="H69" s="181" t="e">
        <f>('dep04'!H69/'dep04'!H68-1)*100</f>
        <v>#DIV/0!</v>
      </c>
      <c r="I69" s="182">
        <f>('dep04'!I69/'dep04'!I68-1)*100</f>
        <v>-27.150016280771581</v>
      </c>
      <c r="J69" s="179">
        <f>('dep04'!J69/'dep04'!J68-1)*100</f>
        <v>-18.774230734267416</v>
      </c>
      <c r="K69" s="179">
        <f>('dep04'!K69/'dep04'!K68-1)*100</f>
        <v>0.86922263088216045</v>
      </c>
      <c r="L69" s="180">
        <f>('dep04'!L69/'dep04'!L68-1)*100</f>
        <v>-15.950193395030965</v>
      </c>
      <c r="M69" s="181">
        <f>('dep04'!M69/'dep04'!M68-1)*100</f>
        <v>5.0069403678832058</v>
      </c>
      <c r="N69" s="181">
        <f>('dep04'!N69/'dep04'!N68-1)*100</f>
        <v>19.102926190411008</v>
      </c>
      <c r="O69" s="181">
        <f>('dep04'!O69/'dep04'!O68-1)*100</f>
        <v>38.975187011541038</v>
      </c>
      <c r="P69" s="181">
        <f>('dep04'!P69/'dep04'!P68-1)*100</f>
        <v>66.379902380031751</v>
      </c>
      <c r="Q69" s="181">
        <f>('dep04'!Q69/'dep04'!Q68-1)*100</f>
        <v>16.580590941996356</v>
      </c>
      <c r="R69" s="181">
        <f>('dep04'!R69/'dep04'!R68-1)*100</f>
        <v>22.54715623013994</v>
      </c>
      <c r="S69" s="152">
        <f>('dep04'!S69/'dep04'!S68-1)*100</f>
        <v>-69.058682566818376</v>
      </c>
      <c r="T69" s="183">
        <f>('dep04'!T69/'dep04'!T68-1)*100</f>
        <v>-18.99391199514201</v>
      </c>
      <c r="U69" s="52">
        <f>'dep04'!B69-'dep04'!B68</f>
        <v>-280.99614812300024</v>
      </c>
      <c r="V69" s="52">
        <f>'dep04'!C69-'dep04'!C68</f>
        <v>2.3749012000000036</v>
      </c>
      <c r="W69" s="52">
        <f>'dep04'!D69-'dep04'!D68</f>
        <v>-170.33450008799991</v>
      </c>
      <c r="X69" s="121">
        <f>'dep04'!E69-'dep04'!E68</f>
        <v>-52.596035902000011</v>
      </c>
      <c r="Y69" s="121">
        <f>'dep04'!F69-'dep04'!F68</f>
        <v>-19.188026393000001</v>
      </c>
      <c r="Z69" s="121">
        <f>'dep04'!G69-'dep04'!G68</f>
        <v>4.223783841000003</v>
      </c>
      <c r="AA69" s="121">
        <f>'dep04'!H69-'dep04'!H68</f>
        <v>2.9633537059999999</v>
      </c>
      <c r="AB69" s="121">
        <f>'dep04'!I69-'dep04'!I68</f>
        <v>-105.73757533999998</v>
      </c>
      <c r="AC69" s="52">
        <f>'dep04'!J69-'dep04'!J68</f>
        <v>-118.41641571499997</v>
      </c>
      <c r="AD69" s="52">
        <f>'dep04'!K69-'dep04'!K68</f>
        <v>6.7064179249997551</v>
      </c>
      <c r="AE69" s="121">
        <f>'dep04'!L69-'dep04'!L68</f>
        <v>-48.760521693999976</v>
      </c>
      <c r="AF69" s="121">
        <f>'dep04'!M69-'dep04'!M68</f>
        <v>13.670201491</v>
      </c>
      <c r="AG69" s="121">
        <f>'dep04'!N69-'dep04'!N68</f>
        <v>6.4063261009999977</v>
      </c>
      <c r="AH69" s="121">
        <f>'dep04'!O69-'dep04'!O68</f>
        <v>6.729540158999999</v>
      </c>
      <c r="AI69" s="121">
        <f>'dep04'!P69-'dep04'!P68</f>
        <v>7.0828243829999984</v>
      </c>
      <c r="AJ69" s="121">
        <f>'dep04'!Q69-'dep04'!Q68</f>
        <v>9.4891911640000046</v>
      </c>
      <c r="AK69" s="121">
        <f>'dep04'!R69-'dep04'!R68</f>
        <v>15.572219941</v>
      </c>
      <c r="AL69" s="121">
        <f>'dep04'!S69-'dep04'!S68</f>
        <v>-3.4833636199999995</v>
      </c>
      <c r="AM69" s="52">
        <f>'dep04'!T69-'dep04'!T68</f>
        <v>-1.3265514449999998</v>
      </c>
      <c r="AN69" s="189">
        <f>(Paca!B69/Paca!B65-1)*100</f>
        <v>-2.6498849956002712</v>
      </c>
      <c r="AO69" s="189">
        <f>(Paca!C69/Paca!C65-1)*100</f>
        <v>21.228577790205261</v>
      </c>
      <c r="AP69" s="189">
        <f>(Paca!D69/Paca!D65-1)*100</f>
        <v>-1.7585878703919144</v>
      </c>
      <c r="AQ69" s="190">
        <f>(Paca!E69/Paca!E65-1)*100</f>
        <v>10.384437602589758</v>
      </c>
      <c r="AR69" s="190">
        <f>(Paca!F69/Paca!F65-1)*100</f>
        <v>0.50969254505206507</v>
      </c>
      <c r="AS69" s="190">
        <f>(Paca!G69/Paca!G65-1)*100</f>
        <v>-1.6463301281026577</v>
      </c>
      <c r="AT69" s="190">
        <f>(Paca!H69/Paca!H65-1)*100</f>
        <v>3.2910249806875624</v>
      </c>
      <c r="AU69" s="190">
        <f>(Paca!I69/Paca!I65-1)*100</f>
        <v>-7.613458310613308</v>
      </c>
      <c r="AV69" s="189">
        <f>(Paca!J69/Paca!J65-1)*100</f>
        <v>-15.339701953904505</v>
      </c>
      <c r="AW69" s="189">
        <f>(Paca!K69/Paca!K65-1)*100</f>
        <v>7.0531951372106994</v>
      </c>
      <c r="AX69" s="190">
        <f>(Paca!L69/Paca!L65-1)*100</f>
        <v>2.3173552148527676</v>
      </c>
      <c r="AY69" s="190">
        <f>(Paca!M69/Paca!M65-1)*100</f>
        <v>9.735921445839125</v>
      </c>
      <c r="AZ69" s="190">
        <f>(Paca!N69/Paca!N65-1)*100</f>
        <v>4.9634540370540936</v>
      </c>
      <c r="BA69" s="190">
        <f>(Paca!O69/Paca!O65-1)*100</f>
        <v>8.0273969282921733</v>
      </c>
      <c r="BB69" s="190">
        <f>(Paca!P69/Paca!P65-1)*100</f>
        <v>21.003060577921495</v>
      </c>
      <c r="BC69" s="190">
        <f>(Paca!Q69/Paca!Q65-1)*100</f>
        <v>14.048152337346064</v>
      </c>
      <c r="BD69" s="190">
        <f>(Paca!R69/Paca!R65-1)*100</f>
        <v>7.7040134215351497</v>
      </c>
      <c r="BE69" s="190">
        <f>(Paca!S69/Paca!S65-1)*100</f>
        <v>1.6322328585278267</v>
      </c>
      <c r="BF69" s="189">
        <f>(Paca!T69/Paca!T65-1)*100</f>
        <v>2.6359155436395998</v>
      </c>
      <c r="BG69" s="53">
        <f>Paca!B69-Paca!B65</f>
        <v>-924.6293999460031</v>
      </c>
      <c r="BH69" s="53">
        <f>Paca!C69-Paca!C65</f>
        <v>47.124643469999995</v>
      </c>
      <c r="BI69" s="53">
        <f>Paca!D69-Paca!D65</f>
        <v>-181.09597130800103</v>
      </c>
      <c r="BJ69" s="122">
        <f>Paca!E69-Paca!E65</f>
        <v>140.68731786000012</v>
      </c>
      <c r="BK69" s="122">
        <f>Paca!F69-Paca!F65</f>
        <v>10.940937860000304</v>
      </c>
      <c r="BL69" s="122">
        <f>Paca!G69-Paca!G65</f>
        <v>-13.22866711100005</v>
      </c>
      <c r="BM69" s="122">
        <f>Paca!H69-Paca!H65</f>
        <v>41.278615429999945</v>
      </c>
      <c r="BN69" s="122">
        <f>Paca!I69-Paca!I65</f>
        <v>-360.77417534699998</v>
      </c>
      <c r="BO69" s="53">
        <f>Paca!J69-Paca!J65</f>
        <v>-1689.9564972200005</v>
      </c>
      <c r="BP69" s="53">
        <f>Paca!K69-Paca!K65</f>
        <v>873.7806602820001</v>
      </c>
      <c r="BQ69" s="122">
        <f>Paca!L69-Paca!L65</f>
        <v>84.71063887199989</v>
      </c>
      <c r="BR69" s="122">
        <f>Paca!M69-Paca!M65</f>
        <v>407.17772618100025</v>
      </c>
      <c r="BS69" s="122">
        <f>Paca!N69-Paca!N65</f>
        <v>35.632891503999986</v>
      </c>
      <c r="BT69" s="122">
        <f>Paca!O69-Paca!O65</f>
        <v>29.454323416000022</v>
      </c>
      <c r="BU69" s="122">
        <f>Paca!P69-Paca!P65</f>
        <v>82.575085440000009</v>
      </c>
      <c r="BV69" s="122">
        <f>Paca!Q69-Paca!Q65</f>
        <v>28.21502605500001</v>
      </c>
      <c r="BW69" s="122">
        <f>Paca!R69-Paca!R65</f>
        <v>201.91905438899994</v>
      </c>
      <c r="BX69" s="122">
        <f>Paca!S69-Paca!S65</f>
        <v>4.0959144250000179</v>
      </c>
      <c r="BY69" s="53">
        <f>Paca!T69-Paca!T65</f>
        <v>25.517764830000033</v>
      </c>
    </row>
    <row r="70" spans="1:77" s="106" customFormat="1" x14ac:dyDescent="0.25">
      <c r="A70" s="98" t="str">
        <f>Paca!A70</f>
        <v>T4 2014</v>
      </c>
      <c r="B70" s="143">
        <f>('dep04'!B70/'dep04'!B69-1)*100</f>
        <v>19.506874117064534</v>
      </c>
      <c r="C70" s="184">
        <f>('dep04'!C70/'dep04'!C69-1)*100</f>
        <v>-41.846020530183296</v>
      </c>
      <c r="D70" s="184">
        <f>('dep04'!D70/'dep04'!D69-1)*100</f>
        <v>23.634939143012712</v>
      </c>
      <c r="E70" s="185">
        <f>('dep04'!E70/'dep04'!E69-1)*100</f>
        <v>16.234164401759354</v>
      </c>
      <c r="F70" s="186">
        <f>('dep04'!F70/'dep04'!F69-1)*100</f>
        <v>20.464858536942376</v>
      </c>
      <c r="G70" s="186">
        <f>('dep04'!G70/'dep04'!G69-1)*100</f>
        <v>-34.952087504193067</v>
      </c>
      <c r="H70" s="186">
        <f>('dep04'!H70/'dep04'!H69-1)*100</f>
        <v>1392.7399603846009</v>
      </c>
      <c r="I70" s="187">
        <f>('dep04'!I70/'dep04'!I69-1)*100</f>
        <v>20.481119803230396</v>
      </c>
      <c r="J70" s="184">
        <f>('dep04'!J70/'dep04'!J69-1)*100</f>
        <v>30.894733603394521</v>
      </c>
      <c r="K70" s="184">
        <f>('dep04'!K70/'dep04'!K69-1)*100</f>
        <v>12.382427439068788</v>
      </c>
      <c r="L70" s="185">
        <f>('dep04'!L70/'dep04'!L69-1)*100</f>
        <v>-2.8672664845416085</v>
      </c>
      <c r="M70" s="186">
        <f>('dep04'!M70/'dep04'!M69-1)*100</f>
        <v>34.32827550064772</v>
      </c>
      <c r="N70" s="186">
        <f>('dep04'!N70/'dep04'!N69-1)*100</f>
        <v>-39.067792699222146</v>
      </c>
      <c r="O70" s="186">
        <f>('dep04'!O70/'dep04'!O69-1)*100</f>
        <v>-25.37940210495373</v>
      </c>
      <c r="P70" s="186">
        <f>('dep04'!P70/'dep04'!P69-1)*100</f>
        <v>99.504895222403619</v>
      </c>
      <c r="Q70" s="186">
        <f>('dep04'!Q70/'dep04'!Q69-1)*100</f>
        <v>-2.3935791155416108E-2</v>
      </c>
      <c r="R70" s="186">
        <f>('dep04'!R70/'dep04'!R69-1)*100</f>
        <v>11.741942043134257</v>
      </c>
      <c r="S70" s="151">
        <f>('dep04'!S70/'dep04'!S69-1)*100</f>
        <v>-36.961994886577841</v>
      </c>
      <c r="T70" s="188">
        <f>('dep04'!T70/'dep04'!T69-1)*100</f>
        <v>14.772643742147352</v>
      </c>
      <c r="U70" s="100">
        <f>'dep04'!B70-'dep04'!B69</f>
        <v>374.44164382600047</v>
      </c>
      <c r="V70" s="100">
        <f>'dep04'!C70-'dep04'!C69</f>
        <v>-18.123266443000002</v>
      </c>
      <c r="W70" s="100">
        <f>'dep04'!D70-'dep04'!D69</f>
        <v>137.08236196799999</v>
      </c>
      <c r="X70" s="120">
        <f>'dep04'!E70-'dep04'!E69</f>
        <v>28.417344278999991</v>
      </c>
      <c r="Y70" s="120">
        <f>'dep04'!F70-'dep04'!F69</f>
        <v>18.694164051000001</v>
      </c>
      <c r="Z70" s="120">
        <f>'dep04'!G70-'dep04'!G69</f>
        <v>-9.4098249100000011</v>
      </c>
      <c r="AA70" s="120">
        <f>'dep04'!H70-'dep04'!H69</f>
        <v>41.271811231000001</v>
      </c>
      <c r="AB70" s="120">
        <f>'dep04'!I70-'dep04'!I69</f>
        <v>58.108867316999977</v>
      </c>
      <c r="AC70" s="100">
        <f>'dep04'!J70-'dep04'!J69</f>
        <v>158.28073137899992</v>
      </c>
      <c r="AD70" s="100">
        <f>'dep04'!K70-'dep04'!K69</f>
        <v>96.366049267000108</v>
      </c>
      <c r="AE70" s="120">
        <f>'dep04'!L70-'dep04'!L69</f>
        <v>-7.3672798500000169</v>
      </c>
      <c r="AF70" s="120">
        <f>'dep04'!M70-'dep04'!M69</f>
        <v>98.417536109000025</v>
      </c>
      <c r="AG70" s="120">
        <f>'dep04'!N70-'dep04'!N69</f>
        <v>-15.604521298999998</v>
      </c>
      <c r="AH70" s="120">
        <f>'dep04'!O70-'dep04'!O69</f>
        <v>-6.089979563</v>
      </c>
      <c r="AI70" s="120">
        <f>'dep04'!P70-'dep04'!P69</f>
        <v>17.665062413000005</v>
      </c>
      <c r="AJ70" s="120">
        <f>'dep04'!Q70-'dep04'!Q69</f>
        <v>-1.5969938000012007E-2</v>
      </c>
      <c r="AK70" s="120">
        <f>'dep04'!R70-'dep04'!R69</f>
        <v>9.9380671079999985</v>
      </c>
      <c r="AL70" s="120">
        <f>'dep04'!S70-'dep04'!S69</f>
        <v>-0.57686571299999989</v>
      </c>
      <c r="AM70" s="100">
        <f>'dep04'!T70-'dep04'!T69</f>
        <v>0.83576765499999972</v>
      </c>
      <c r="AN70" s="184">
        <f>(Paca!B70/Paca!B66-1)*100</f>
        <v>0.17787502229074104</v>
      </c>
      <c r="AO70" s="184">
        <f>(Paca!C70/Paca!C66-1)*100</f>
        <v>-16.156387648619919</v>
      </c>
      <c r="AP70" s="184">
        <f>(Paca!D70/Paca!D66-1)*100</f>
        <v>-1.310635327434917</v>
      </c>
      <c r="AQ70" s="191">
        <f>(Paca!E70/Paca!E66-1)*100</f>
        <v>-0.39228551548144974</v>
      </c>
      <c r="AR70" s="191">
        <f>(Paca!F70/Paca!F66-1)*100</f>
        <v>-1.0037048716062924</v>
      </c>
      <c r="AS70" s="191">
        <f>(Paca!G70/Paca!G66-1)*100</f>
        <v>-9.212523430272979</v>
      </c>
      <c r="AT70" s="191">
        <f>(Paca!H70/Paca!H66-1)*100</f>
        <v>-9.8911635438965302</v>
      </c>
      <c r="AU70" s="191">
        <f>(Paca!I70/Paca!I66-1)*100</f>
        <v>2.5126574121448586</v>
      </c>
      <c r="AV70" s="184">
        <f>(Paca!J70/Paca!J66-1)*100</f>
        <v>-5.9186273274797525</v>
      </c>
      <c r="AW70" s="184">
        <f>(Paca!K70/Paca!K66-1)*100</f>
        <v>7.6535348308578222</v>
      </c>
      <c r="AX70" s="191">
        <f>(Paca!L70/Paca!L66-1)*100</f>
        <v>2.195339062424595</v>
      </c>
      <c r="AY70" s="191">
        <f>(Paca!M70/Paca!M66-1)*100</f>
        <v>12.500333152742193</v>
      </c>
      <c r="AZ70" s="191">
        <f>(Paca!N70/Paca!N66-1)*100</f>
        <v>0.74439519715314706</v>
      </c>
      <c r="BA70" s="191">
        <f>(Paca!O70/Paca!O66-1)*100</f>
        <v>-11.58762067781829</v>
      </c>
      <c r="BB70" s="191">
        <f>(Paca!P70/Paca!P66-1)*100</f>
        <v>21.664166462449884</v>
      </c>
      <c r="BC70" s="191">
        <f>(Paca!Q70/Paca!Q66-1)*100</f>
        <v>5.3484802494558448</v>
      </c>
      <c r="BD70" s="191">
        <f>(Paca!R70/Paca!R66-1)*100</f>
        <v>9.8141588024192927</v>
      </c>
      <c r="BE70" s="191">
        <f>(Paca!S70/Paca!S66-1)*100</f>
        <v>10.230319686640321</v>
      </c>
      <c r="BF70" s="184">
        <f>(Paca!T70/Paca!T66-1)*100</f>
        <v>-10.150536000014709</v>
      </c>
      <c r="BG70" s="100">
        <f>Paca!B70-Paca!B66</f>
        <v>62.667119712998101</v>
      </c>
      <c r="BH70" s="100">
        <f>Paca!C70-Paca!C66</f>
        <v>-38.390582676000008</v>
      </c>
      <c r="BI70" s="100">
        <f>Paca!D70-Paca!D66</f>
        <v>-136.18571282899939</v>
      </c>
      <c r="BJ70" s="120">
        <f>Paca!E70-Paca!E66</f>
        <v>-6.2633404650000557</v>
      </c>
      <c r="BK70" s="120">
        <f>Paca!F70-Paca!F66</f>
        <v>-21.935312579000311</v>
      </c>
      <c r="BL70" s="120">
        <f>Paca!G70-Paca!G66</f>
        <v>-76.252683906000016</v>
      </c>
      <c r="BM70" s="120">
        <f>Paca!H70-Paca!H66</f>
        <v>-141.13874029700014</v>
      </c>
      <c r="BN70" s="120">
        <f>Paca!I70-Paca!I66</f>
        <v>109.40436441800011</v>
      </c>
      <c r="BO70" s="100">
        <f>Paca!J70-Paca!J66</f>
        <v>-635.57060154600003</v>
      </c>
      <c r="BP70" s="100">
        <f>Paca!K70-Paca!K66</f>
        <v>980.15550383099799</v>
      </c>
      <c r="BQ70" s="120">
        <f>Paca!L70-Paca!L66</f>
        <v>84.547438015999887</v>
      </c>
      <c r="BR70" s="120">
        <f>Paca!M70-Paca!M66</f>
        <v>549.3520262029997</v>
      </c>
      <c r="BS70" s="120">
        <f>Paca!N70-Paca!N66</f>
        <v>5.4664112990000149</v>
      </c>
      <c r="BT70" s="120">
        <f>Paca!O70-Paca!O66</f>
        <v>-41.900052651999999</v>
      </c>
      <c r="BU70" s="120">
        <f>Paca!P70-Paca!P66</f>
        <v>92.828332122000006</v>
      </c>
      <c r="BV70" s="120">
        <f>Paca!Q70-Paca!Q66</f>
        <v>10.967655891999982</v>
      </c>
      <c r="BW70" s="120">
        <f>Paca!R70-Paca!R66</f>
        <v>253.35846419400013</v>
      </c>
      <c r="BX70" s="120">
        <f>Paca!S70-Paca!S66</f>
        <v>25.53522875699997</v>
      </c>
      <c r="BY70" s="100">
        <f>Paca!T70-Paca!T66</f>
        <v>-107.341487067</v>
      </c>
    </row>
    <row r="71" spans="1:77" x14ac:dyDescent="0.25">
      <c r="A71" s="37" t="str">
        <f>Paca!A71</f>
        <v>T1 2015</v>
      </c>
      <c r="B71" s="144">
        <f>('dep04'!B71/'dep04'!B70-1)*100</f>
        <v>-3.3875756014637548</v>
      </c>
      <c r="C71" s="179">
        <f>('dep04'!C71/'dep04'!C70-1)*100</f>
        <v>-54.969213694122629</v>
      </c>
      <c r="D71" s="179">
        <f>('dep04'!D71/'dep04'!D70-1)*100</f>
        <v>-4.5758027192017936</v>
      </c>
      <c r="E71" s="180">
        <f>('dep04'!E71/'dep04'!E70-1)*100</f>
        <v>-18.004680955339538</v>
      </c>
      <c r="F71" s="181">
        <f>('dep04'!F71/'dep04'!F70-1)*100</f>
        <v>-4.4990780239426815</v>
      </c>
      <c r="G71" s="181">
        <f>('dep04'!G71/'dep04'!G70-1)*100</f>
        <v>-36.353231906271013</v>
      </c>
      <c r="H71" s="181">
        <f>('dep04'!H71/'dep04'!H70-1)*100</f>
        <v>-53.892056021384782</v>
      </c>
      <c r="I71" s="182">
        <f>('dep04'!I71/'dep04'!I70-1)*100</f>
        <v>11.402568436485684</v>
      </c>
      <c r="J71" s="179">
        <f>('dep04'!J71/'dep04'!J70-1)*100</f>
        <v>6.3308058537000278</v>
      </c>
      <c r="K71" s="179">
        <f>('dep04'!K71/'dep04'!K70-1)*100</f>
        <v>-8.2211413419958639</v>
      </c>
      <c r="L71" s="180">
        <f>('dep04'!L71/'dep04'!L70-1)*100</f>
        <v>-2.6760558502859078</v>
      </c>
      <c r="M71" s="181">
        <f>('dep04'!M71/'dep04'!M70-1)*100</f>
        <v>-7.1191485755236927</v>
      </c>
      <c r="N71" s="181">
        <f>('dep04'!N71/'dep04'!N70-1)*100</f>
        <v>46.830295907665388</v>
      </c>
      <c r="O71" s="181">
        <f>('dep04'!O71/'dep04'!O70-1)*100</f>
        <v>-29.015509273067362</v>
      </c>
      <c r="P71" s="181">
        <f>('dep04'!P71/'dep04'!P70-1)*100</f>
        <v>-72.394920273208257</v>
      </c>
      <c r="Q71" s="181">
        <f>('dep04'!Q71/'dep04'!Q70-1)*100</f>
        <v>-20.849151928518459</v>
      </c>
      <c r="R71" s="181">
        <f>('dep04'!R71/'dep04'!R70-1)*100</f>
        <v>-6.9853945433304476</v>
      </c>
      <c r="S71" s="152">
        <f>('dep04'!S71/'dep04'!S70-1)*100</f>
        <v>218.01051835065596</v>
      </c>
      <c r="T71" s="183">
        <f>('dep04'!T71/'dep04'!T70-1)*100</f>
        <v>-24.713418924999186</v>
      </c>
      <c r="U71" s="52">
        <f>'dep04'!B71-'dep04'!B70</f>
        <v>-77.710256952000236</v>
      </c>
      <c r="V71" s="52">
        <f>'dep04'!C71-'dep04'!C70</f>
        <v>-13.844627493999999</v>
      </c>
      <c r="W71" s="52">
        <f>'dep04'!D71-'dep04'!D70</f>
        <v>-32.812219029000062</v>
      </c>
      <c r="X71" s="121">
        <f>'dep04'!E71-'dep04'!E70</f>
        <v>-36.633024549999988</v>
      </c>
      <c r="Y71" s="121">
        <f>'dep04'!F71-'dep04'!F70</f>
        <v>-4.9508663480000052</v>
      </c>
      <c r="Z71" s="121">
        <f>'dep04'!G71-'dep04'!G70</f>
        <v>-6.3662664930000012</v>
      </c>
      <c r="AA71" s="121">
        <f>'dep04'!H71-'dep04'!H70</f>
        <v>-23.839239869</v>
      </c>
      <c r="AB71" s="121">
        <f>'dep04'!I71-'dep04'!I70</f>
        <v>38.977178231000039</v>
      </c>
      <c r="AC71" s="52">
        <f>'dep04'!J71-'dep04'!J70</f>
        <v>42.454600884000001</v>
      </c>
      <c r="AD71" s="52">
        <f>'dep04'!K71-'dep04'!K70</f>
        <v>-71.903293950000034</v>
      </c>
      <c r="AE71" s="121">
        <f>'dep04'!L71-'dep04'!L70</f>
        <v>-6.6788223640000126</v>
      </c>
      <c r="AF71" s="121">
        <f>'dep04'!M71-'dep04'!M70</f>
        <v>-27.416751600999987</v>
      </c>
      <c r="AG71" s="121">
        <f>'dep04'!N71-'dep04'!N70</f>
        <v>11.397389455999999</v>
      </c>
      <c r="AH71" s="121">
        <f>'dep04'!O71-'dep04'!O70</f>
        <v>-5.1954524049999993</v>
      </c>
      <c r="AI71" s="121">
        <f>'dep04'!P71-'dep04'!P70</f>
        <v>-25.640847754000003</v>
      </c>
      <c r="AJ71" s="121">
        <f>'dep04'!Q71-'dep04'!Q70</f>
        <v>-13.907205529999992</v>
      </c>
      <c r="AK71" s="121">
        <f>'dep04'!R71-'dep04'!R70</f>
        <v>-6.6064651479999981</v>
      </c>
      <c r="AL71" s="121">
        <f>'dep04'!S71-'dep04'!S70</f>
        <v>2.144861396</v>
      </c>
      <c r="AM71" s="52">
        <f>'dep04'!T71-'dep04'!T70</f>
        <v>-1.6047173629999998</v>
      </c>
      <c r="AN71" s="189">
        <f>(Paca!B71/Paca!B67-1)*100</f>
        <v>-2.4873024087751494</v>
      </c>
      <c r="AO71" s="189">
        <f>(Paca!C71/Paca!C67-1)*100</f>
        <v>5.7876062580921372</v>
      </c>
      <c r="AP71" s="189">
        <f>(Paca!D71/Paca!D67-1)*100</f>
        <v>-1.9755886238410736</v>
      </c>
      <c r="AQ71" s="190">
        <f>(Paca!E71/Paca!E67-1)*100</f>
        <v>10.46489350511235</v>
      </c>
      <c r="AR71" s="190">
        <f>(Paca!F71/Paca!F67-1)*100</f>
        <v>-7.3056122884101011</v>
      </c>
      <c r="AS71" s="190">
        <f>(Paca!G71/Paca!G67-1)*100</f>
        <v>-5.2829283283189143</v>
      </c>
      <c r="AT71" s="190">
        <f>(Paca!H71/Paca!H67-1)*100</f>
        <v>-5.1391580434801742</v>
      </c>
      <c r="AU71" s="190">
        <f>(Paca!I71/Paca!I67-1)*100</f>
        <v>-1.8029764766765544</v>
      </c>
      <c r="AV71" s="189">
        <f>(Paca!J71/Paca!J67-1)*100</f>
        <v>-12.511769832913966</v>
      </c>
      <c r="AW71" s="189">
        <f>(Paca!K71/Paca!K67-1)*100</f>
        <v>5.8958351538580311</v>
      </c>
      <c r="AX71" s="190">
        <f>(Paca!L71/Paca!L67-1)*100</f>
        <v>7.7186114056884803</v>
      </c>
      <c r="AY71" s="190">
        <f>(Paca!M71/Paca!M67-1)*100</f>
        <v>5.8122381296400238</v>
      </c>
      <c r="AZ71" s="190">
        <f>(Paca!N71/Paca!N67-1)*100</f>
        <v>11.683783023127514</v>
      </c>
      <c r="BA71" s="190">
        <f>(Paca!O71/Paca!O67-1)*100</f>
        <v>-12.119889829781471</v>
      </c>
      <c r="BB71" s="190">
        <f>(Paca!P71/Paca!P67-1)*100</f>
        <v>19.103796521995275</v>
      </c>
      <c r="BC71" s="190">
        <f>(Paca!Q71/Paca!Q67-1)*100</f>
        <v>5.6132995054091195</v>
      </c>
      <c r="BD71" s="190">
        <f>(Paca!R71/Paca!R67-1)*100</f>
        <v>3.5980996814751531</v>
      </c>
      <c r="BE71" s="190">
        <f>(Paca!S71/Paca!S67-1)*100</f>
        <v>-6.6176042010160252</v>
      </c>
      <c r="BF71" s="189">
        <f>(Paca!T71/Paca!T67-1)*100</f>
        <v>-10.54952714560179</v>
      </c>
      <c r="BG71" s="53">
        <f>Paca!B71-Paca!B67</f>
        <v>-866.0918203419933</v>
      </c>
      <c r="BH71" s="53">
        <f>Paca!C71-Paca!C67</f>
        <v>11.103393212000015</v>
      </c>
      <c r="BI71" s="53">
        <f>Paca!D71-Paca!D67</f>
        <v>-203.9101552459997</v>
      </c>
      <c r="BJ71" s="122">
        <f>Paca!E71-Paca!E67</f>
        <v>149.95734347200005</v>
      </c>
      <c r="BK71" s="122">
        <f>Paca!F71-Paca!F67</f>
        <v>-160.00972256900013</v>
      </c>
      <c r="BL71" s="122">
        <f>Paca!G71-Paca!G67</f>
        <v>-42.350716196999997</v>
      </c>
      <c r="BM71" s="122">
        <f>Paca!H71-Paca!H67</f>
        <v>-69.614931182999953</v>
      </c>
      <c r="BN71" s="122">
        <f>Paca!I71-Paca!I67</f>
        <v>-81.89212876900001</v>
      </c>
      <c r="BO71" s="53">
        <f>Paca!J71-Paca!J67</f>
        <v>-1315.3502109609999</v>
      </c>
      <c r="BP71" s="53">
        <f>Paca!K71-Paca!K67</f>
        <v>751.90312917000119</v>
      </c>
      <c r="BQ71" s="122">
        <f>Paca!L71-Paca!L67</f>
        <v>282.06830398800003</v>
      </c>
      <c r="BR71" s="122">
        <f>Paca!M71-Paca!M67</f>
        <v>262.77819315800025</v>
      </c>
      <c r="BS71" s="122">
        <f>Paca!N71-Paca!N67</f>
        <v>78.291988915000047</v>
      </c>
      <c r="BT71" s="122">
        <f>Paca!O71-Paca!O67</f>
        <v>-40.920777776000023</v>
      </c>
      <c r="BU71" s="122">
        <f>Paca!P71-Paca!P67</f>
        <v>80.048510129999954</v>
      </c>
      <c r="BV71" s="122">
        <f>Paca!Q71-Paca!Q67</f>
        <v>11.088372120999992</v>
      </c>
      <c r="BW71" s="122">
        <f>Paca!R71-Paca!R67</f>
        <v>96.502153875000204</v>
      </c>
      <c r="BX71" s="122">
        <f>Paca!S71-Paca!S67</f>
        <v>-17.953615240999994</v>
      </c>
      <c r="BY71" s="53">
        <f>Paca!T71-Paca!T67</f>
        <v>-109.8379765169999</v>
      </c>
    </row>
    <row r="72" spans="1:77" x14ac:dyDescent="0.25">
      <c r="A72" s="37" t="str">
        <f>Paca!A72</f>
        <v>T2 2015</v>
      </c>
      <c r="B72" s="144">
        <f>('dep04'!B72/'dep04'!B71-1)*100</f>
        <v>6.4716791117968686</v>
      </c>
      <c r="C72" s="179">
        <f>('dep04'!C72/'dep04'!C71-1)*100</f>
        <v>47.528236136277478</v>
      </c>
      <c r="D72" s="179">
        <f>('dep04'!D72/'dep04'!D71-1)*100</f>
        <v>13.106809538157393</v>
      </c>
      <c r="E72" s="180">
        <f>('dep04'!E72/'dep04'!E71-1)*100</f>
        <v>-6.6524951624690303</v>
      </c>
      <c r="F72" s="181">
        <f>('dep04'!F72/'dep04'!F71-1)*100</f>
        <v>11.826192899269783</v>
      </c>
      <c r="G72" s="181">
        <f>('dep04'!G72/'dep04'!G71-1)*100</f>
        <v>10.430492543207714</v>
      </c>
      <c r="H72" s="181">
        <f>('dep04'!H72/'dep04'!H71-1)*100</f>
        <v>10.765536521042485</v>
      </c>
      <c r="I72" s="182">
        <f>('dep04'!I72/'dep04'!I71-1)*100</f>
        <v>22.320510916980464</v>
      </c>
      <c r="J72" s="179">
        <f>('dep04'!J72/'dep04'!J71-1)*100</f>
        <v>-6.6437037733826259</v>
      </c>
      <c r="K72" s="179">
        <f>('dep04'!K72/'dep04'!K71-1)*100</f>
        <v>11.528190745542455</v>
      </c>
      <c r="L72" s="180">
        <f>('dep04'!L72/'dep04'!L71-1)*100</f>
        <v>13.670777786011556</v>
      </c>
      <c r="M72" s="181">
        <f>('dep04'!M72/'dep04'!M71-1)*100</f>
        <v>9.9827147992677112</v>
      </c>
      <c r="N72" s="181">
        <f>('dep04'!N72/'dep04'!N71-1)*100</f>
        <v>4.0359578931769224</v>
      </c>
      <c r="O72" s="181">
        <f>('dep04'!O72/'dep04'!O71-1)*100</f>
        <v>13.483258568984247</v>
      </c>
      <c r="P72" s="181">
        <f>('dep04'!P72/'dep04'!P71-1)*100</f>
        <v>-27.219403503279548</v>
      </c>
      <c r="Q72" s="181">
        <f>('dep04'!Q72/'dep04'!Q71-1)*100</f>
        <v>3.087631669457358</v>
      </c>
      <c r="R72" s="181">
        <f>('dep04'!R72/'dep04'!R71-1)*100</f>
        <v>21.874794707333621</v>
      </c>
      <c r="S72" s="152">
        <f>('dep04'!S72/'dep04'!S71-1)*100</f>
        <v>72.11627550560253</v>
      </c>
      <c r="T72" s="183">
        <f>('dep04'!T72/'dep04'!T71-1)*100</f>
        <v>65.231624479041002</v>
      </c>
      <c r="U72" s="52">
        <f>'dep04'!B72-'dep04'!B71</f>
        <v>143.42977082500011</v>
      </c>
      <c r="V72" s="52">
        <f>'dep04'!C72-'dep04'!C71</f>
        <v>5.390424629</v>
      </c>
      <c r="W72" s="52">
        <f>'dep04'!D72-'dep04'!D71</f>
        <v>89.685826280000128</v>
      </c>
      <c r="X72" s="121">
        <f>'dep04'!E72-'dep04'!E71</f>
        <v>-11.098415363000015</v>
      </c>
      <c r="Y72" s="121">
        <f>'dep04'!F72-'dep04'!F71</f>
        <v>12.428256289000004</v>
      </c>
      <c r="Z72" s="121">
        <f>'dep04'!G72-'dep04'!G71</f>
        <v>1.1625803010000002</v>
      </c>
      <c r="AA72" s="121">
        <f>'dep04'!H72-'dep04'!H71</f>
        <v>2.1957307620000002</v>
      </c>
      <c r="AB72" s="121">
        <f>'dep04'!I72-'dep04'!I71</f>
        <v>84.99767429100001</v>
      </c>
      <c r="AC72" s="52">
        <f>'dep04'!J72-'dep04'!J71</f>
        <v>-47.373462970999981</v>
      </c>
      <c r="AD72" s="52">
        <f>'dep04'!K72-'dep04'!K71</f>
        <v>92.538078558999928</v>
      </c>
      <c r="AE72" s="121">
        <f>'dep04'!L72-'dep04'!L71</f>
        <v>33.206082649999985</v>
      </c>
      <c r="AF72" s="121">
        <f>'dep04'!M72-'dep04'!M71</f>
        <v>35.707775217999995</v>
      </c>
      <c r="AG72" s="121">
        <f>'dep04'!N72-'dep04'!N71</f>
        <v>1.4422507960000033</v>
      </c>
      <c r="AH72" s="121">
        <f>'dep04'!O72-'dep04'!O71</f>
        <v>1.713765939</v>
      </c>
      <c r="AI72" s="121">
        <f>'dep04'!P72-'dep04'!P71</f>
        <v>-2.66128812</v>
      </c>
      <c r="AJ72" s="121">
        <f>'dep04'!Q72-'dep04'!Q71</f>
        <v>1.6301686549999985</v>
      </c>
      <c r="AK72" s="121">
        <f>'dep04'!R72-'dep04'!R71</f>
        <v>19.243024897999987</v>
      </c>
      <c r="AL72" s="121">
        <f>'dep04'!S72-'dep04'!S71</f>
        <v>2.2562985230000003</v>
      </c>
      <c r="AM72" s="52">
        <f>'dep04'!T72-'dep04'!T71</f>
        <v>3.1889043279999996</v>
      </c>
      <c r="AN72" s="189">
        <f>(Paca!B72/Paca!B68-1)*100</f>
        <v>8.8402167173875732</v>
      </c>
      <c r="AO72" s="189">
        <f>(Paca!C72/Paca!C68-1)*100</f>
        <v>-24.07492200114152</v>
      </c>
      <c r="AP72" s="189">
        <f>(Paca!D72/Paca!D68-1)*100</f>
        <v>5.6637227340315066</v>
      </c>
      <c r="AQ72" s="190">
        <f>(Paca!E72/Paca!E68-1)*100</f>
        <v>7.0651240238674751</v>
      </c>
      <c r="AR72" s="190">
        <f>(Paca!F72/Paca!F68-1)*100</f>
        <v>1.8315345739694067</v>
      </c>
      <c r="AS72" s="190">
        <f>(Paca!G72/Paca!G68-1)*100</f>
        <v>-1.6133818677328993</v>
      </c>
      <c r="AT72" s="190">
        <f>(Paca!H72/Paca!H68-1)*100</f>
        <v>-13.132361528959279</v>
      </c>
      <c r="AU72" s="190">
        <f>(Paca!I72/Paca!I68-1)*100</f>
        <v>14.192109542782427</v>
      </c>
      <c r="AV72" s="189">
        <f>(Paca!J72/Paca!J68-1)*100</f>
        <v>7.4939418582049999</v>
      </c>
      <c r="AW72" s="189">
        <f>(Paca!K72/Paca!K68-1)*100</f>
        <v>13.421541029874451</v>
      </c>
      <c r="AX72" s="190">
        <f>(Paca!L72/Paca!L68-1)*100</f>
        <v>9.4489627326880701</v>
      </c>
      <c r="AY72" s="190">
        <f>(Paca!M72/Paca!M68-1)*100</f>
        <v>10.548708980630849</v>
      </c>
      <c r="AZ72" s="190">
        <f>(Paca!N72/Paca!N68-1)*100</f>
        <v>10.526826690363865</v>
      </c>
      <c r="BA72" s="190">
        <f>(Paca!O72/Paca!O68-1)*100</f>
        <v>3.6326752913405924</v>
      </c>
      <c r="BB72" s="190">
        <f>(Paca!P72/Paca!P68-1)*100</f>
        <v>43.638007737443218</v>
      </c>
      <c r="BC72" s="190">
        <f>(Paca!Q72/Paca!Q68-1)*100</f>
        <v>-3.9831790167520253</v>
      </c>
      <c r="BD72" s="190">
        <f>(Paca!R72/Paca!R68-1)*100</f>
        <v>23.886967587505993</v>
      </c>
      <c r="BE72" s="190">
        <f>(Paca!S72/Paca!S68-1)*100</f>
        <v>3.469841140814256</v>
      </c>
      <c r="BF72" s="189">
        <f>(Paca!T72/Paca!T68-1)*100</f>
        <v>1.5842907170226406</v>
      </c>
      <c r="BG72" s="53">
        <f>Paca!B72-Paca!B68</f>
        <v>3030.2335820399967</v>
      </c>
      <c r="BH72" s="53">
        <f>Paca!C72-Paca!C68</f>
        <v>-57.377763018999985</v>
      </c>
      <c r="BI72" s="53">
        <f>Paca!D72-Paca!D68</f>
        <v>567.94339877200036</v>
      </c>
      <c r="BJ72" s="122">
        <f>Paca!E72-Paca!E68</f>
        <v>105.27518510600021</v>
      </c>
      <c r="BK72" s="122">
        <f>Paca!F72-Paca!F68</f>
        <v>36.681517436999911</v>
      </c>
      <c r="BL72" s="122">
        <f>Paca!G72-Paca!G68</f>
        <v>-13.644104227999946</v>
      </c>
      <c r="BM72" s="122">
        <f>Paca!H72-Paca!H68</f>
        <v>-176.76215334599988</v>
      </c>
      <c r="BN72" s="122">
        <f>Paca!I72-Paca!I68</f>
        <v>616.39295380299973</v>
      </c>
      <c r="BO72" s="53">
        <f>Paca!J72-Paca!J68</f>
        <v>728.16847561799841</v>
      </c>
      <c r="BP72" s="53">
        <f>Paca!K72-Paca!K68</f>
        <v>1774.4873783269995</v>
      </c>
      <c r="BQ72" s="122">
        <f>Paca!L72-Paca!L68</f>
        <v>375.61486518800029</v>
      </c>
      <c r="BR72" s="122">
        <f>Paca!M72-Paca!M68</f>
        <v>483.23986841999977</v>
      </c>
      <c r="BS72" s="122">
        <f>Paca!N72-Paca!N68</f>
        <v>74.487247347999983</v>
      </c>
      <c r="BT72" s="122">
        <f>Paca!O72-Paca!O68</f>
        <v>13.004197943999998</v>
      </c>
      <c r="BU72" s="122">
        <f>Paca!P72-Paca!P68</f>
        <v>182.02861256599994</v>
      </c>
      <c r="BV72" s="122">
        <f>Paca!Q72-Paca!Q68</f>
        <v>-8.637075823999993</v>
      </c>
      <c r="BW72" s="122">
        <f>Paca!R72-Paca!R68</f>
        <v>645.64082460200007</v>
      </c>
      <c r="BX72" s="122">
        <f>Paca!S72-Paca!S68</f>
        <v>9.1088380829999664</v>
      </c>
      <c r="BY72" s="53">
        <f>Paca!T72-Paca!T68</f>
        <v>17.01209234199996</v>
      </c>
    </row>
    <row r="73" spans="1:77" x14ac:dyDescent="0.25">
      <c r="A73" s="37" t="str">
        <f>Paca!A73</f>
        <v>T3 2015</v>
      </c>
      <c r="B73" s="144">
        <f>('dep04'!B73/'dep04'!B72-1)*100</f>
        <v>10.427774403923795</v>
      </c>
      <c r="C73" s="179">
        <f>('dep04'!C73/'dep04'!C72-1)*100</f>
        <v>-13.528226120829967</v>
      </c>
      <c r="D73" s="179">
        <f>('dep04'!D73/'dep04'!D72-1)*100</f>
        <v>0.22931323968498063</v>
      </c>
      <c r="E73" s="180">
        <f>('dep04'!E73/'dep04'!E72-1)*100</f>
        <v>-0.63760144527151841</v>
      </c>
      <c r="F73" s="181">
        <f>('dep04'!F73/'dep04'!F72-1)*100</f>
        <v>-3.5824455785705922</v>
      </c>
      <c r="G73" s="181">
        <f>('dep04'!G73/'dep04'!G72-1)*100</f>
        <v>1.8745586030220807</v>
      </c>
      <c r="H73" s="181">
        <f>('dep04'!H73/'dep04'!H72-1)*100</f>
        <v>24.519354378815361</v>
      </c>
      <c r="I73" s="182">
        <f>('dep04'!I73/'dep04'!I72-1)*100</f>
        <v>0.25928021360919207</v>
      </c>
      <c r="J73" s="179">
        <f>('dep04'!J73/'dep04'!J72-1)*100</f>
        <v>22.246957625922057</v>
      </c>
      <c r="K73" s="179">
        <f>('dep04'!K73/'dep04'!K72-1)*100</f>
        <v>10.413271061179818</v>
      </c>
      <c r="L73" s="180">
        <f>('dep04'!L73/'dep04'!L72-1)*100</f>
        <v>25.808290211932405</v>
      </c>
      <c r="M73" s="181">
        <f>('dep04'!M73/'dep04'!M72-1)*100</f>
        <v>9.2205412543352452</v>
      </c>
      <c r="N73" s="181">
        <f>('dep04'!N73/'dep04'!N72-1)*100</f>
        <v>8.0334147823304178</v>
      </c>
      <c r="O73" s="181">
        <f>('dep04'!O73/'dep04'!O72-1)*100</f>
        <v>6.9944082090000137</v>
      </c>
      <c r="P73" s="181">
        <f>('dep04'!P73/'dep04'!P72-1)*100</f>
        <v>40.972362166560885</v>
      </c>
      <c r="Q73" s="181">
        <f>('dep04'!Q73/'dep04'!Q72-1)*100</f>
        <v>-32.65590472596076</v>
      </c>
      <c r="R73" s="181">
        <f>('dep04'!R73/'dep04'!R72-1)*100</f>
        <v>-4.3078134074201024</v>
      </c>
      <c r="S73" s="152">
        <f>('dep04'!S73/'dep04'!S72-1)*100</f>
        <v>21.801670055174416</v>
      </c>
      <c r="T73" s="183">
        <f>('dep04'!T73/'dep04'!T72-1)*100</f>
        <v>64.790494784171315</v>
      </c>
      <c r="U73" s="52">
        <f>'dep04'!B73-'dep04'!B72</f>
        <v>246.06398852699976</v>
      </c>
      <c r="V73" s="52">
        <f>'dep04'!C73-'dep04'!C72</f>
        <v>-2.2635353670000011</v>
      </c>
      <c r="W73" s="52">
        <f>'dep04'!D73-'dep04'!D72</f>
        <v>1.7747807409998586</v>
      </c>
      <c r="X73" s="121">
        <f>'dep04'!E73-'dep04'!E72</f>
        <v>-0.99295236300000056</v>
      </c>
      <c r="Y73" s="121">
        <f>'dep04'!F73-'dep04'!F72</f>
        <v>-4.210060949999999</v>
      </c>
      <c r="Z73" s="121">
        <f>'dep04'!G73-'dep04'!G72</f>
        <v>0.23073111999999973</v>
      </c>
      <c r="AA73" s="121">
        <f>'dep04'!H73-'dep04'!H72</f>
        <v>5.5393281529999996</v>
      </c>
      <c r="AB73" s="121">
        <f>'dep04'!I73-'dep04'!I72</f>
        <v>1.2077347809999992</v>
      </c>
      <c r="AC73" s="52">
        <f>'dep04'!J73-'dep04'!J72</f>
        <v>148.09456263000004</v>
      </c>
      <c r="AD73" s="52">
        <f>'dep04'!K73-'dep04'!K72</f>
        <v>93.224734309000041</v>
      </c>
      <c r="AE73" s="121">
        <f>'dep04'!L73-'dep04'!L72</f>
        <v>71.257812454000032</v>
      </c>
      <c r="AF73" s="121">
        <f>'dep04'!M73-'dep04'!M72</f>
        <v>36.273960798000019</v>
      </c>
      <c r="AG73" s="121">
        <f>'dep04'!N73-'dep04'!N72</f>
        <v>2.986605234999999</v>
      </c>
      <c r="AH73" s="121">
        <f>'dep04'!O73-'dep04'!O72</f>
        <v>1.0088797770000006</v>
      </c>
      <c r="AI73" s="121">
        <f>'dep04'!P73-'dep04'!P72</f>
        <v>2.9155460489999996</v>
      </c>
      <c r="AJ73" s="121">
        <f>'dep04'!Q73-'dep04'!Q72</f>
        <v>-17.773597217999999</v>
      </c>
      <c r="AK73" s="121">
        <f>'dep04'!R73-'dep04'!R72</f>
        <v>-4.618491371999994</v>
      </c>
      <c r="AL73" s="121">
        <f>'dep04'!S73-'dep04'!S72</f>
        <v>1.1740185859999999</v>
      </c>
      <c r="AM73" s="52">
        <f>'dep04'!T73-'dep04'!T72</f>
        <v>5.2334462140000007</v>
      </c>
      <c r="AN73" s="189">
        <f>(Paca!B73/Paca!B69-1)*100</f>
        <v>11.003011864739154</v>
      </c>
      <c r="AO73" s="189">
        <f>(Paca!C73/Paca!C69-1)*100</f>
        <v>-37.562500829499015</v>
      </c>
      <c r="AP73" s="189">
        <f>(Paca!D73/Paca!D69-1)*100</f>
        <v>3.9625786941389407</v>
      </c>
      <c r="AQ73" s="190">
        <f>(Paca!E73/Paca!E69-1)*100</f>
        <v>6.9052476591973555</v>
      </c>
      <c r="AR73" s="190">
        <f>(Paca!F73/Paca!F69-1)*100</f>
        <v>-1.6568981407184102</v>
      </c>
      <c r="AS73" s="190">
        <f>(Paca!G73/Paca!G69-1)*100</f>
        <v>0.45337663691356056</v>
      </c>
      <c r="AT73" s="190">
        <f>(Paca!H73/Paca!H69-1)*100</f>
        <v>-12.319793570480918</v>
      </c>
      <c r="AU73" s="190">
        <f>(Paca!I73/Paca!I69-1)*100</f>
        <v>11.1787639900218</v>
      </c>
      <c r="AV73" s="189">
        <f>(Paca!J73/Paca!J69-1)*100</f>
        <v>9.68696581663988</v>
      </c>
      <c r="AW73" s="189">
        <f>(Paca!K73/Paca!K69-1)*100</f>
        <v>17.809262454628239</v>
      </c>
      <c r="AX73" s="190">
        <f>(Paca!L73/Paca!L69-1)*100</f>
        <v>28.146107475928716</v>
      </c>
      <c r="AY73" s="190">
        <f>(Paca!M73/Paca!M69-1)*100</f>
        <v>17.084038679213265</v>
      </c>
      <c r="AZ73" s="190">
        <f>(Paca!N73/Paca!N69-1)*100</f>
        <v>1.5450151509027732</v>
      </c>
      <c r="BA73" s="190">
        <f>(Paca!O73/Paca!O69-1)*100</f>
        <v>-5.7409217797239958</v>
      </c>
      <c r="BB73" s="190">
        <f>(Paca!P73/Paca!P69-1)*100</f>
        <v>16.051401797680278</v>
      </c>
      <c r="BC73" s="190">
        <f>(Paca!Q73/Paca!Q69-1)*100</f>
        <v>-17.643386067346391</v>
      </c>
      <c r="BD73" s="190">
        <f>(Paca!R73/Paca!R69-1)*100</f>
        <v>17.72963328848698</v>
      </c>
      <c r="BE73" s="190">
        <f>(Paca!S73/Paca!S69-1)*100</f>
        <v>-7.5295777263273411E-2</v>
      </c>
      <c r="BF73" s="189">
        <f>(Paca!T73/Paca!T69-1)*100</f>
        <v>17.347874287829445</v>
      </c>
      <c r="BG73" s="53">
        <f>Paca!B73-Paca!B69</f>
        <v>3737.5647267369932</v>
      </c>
      <c r="BH73" s="53">
        <f>Paca!C73-Paca!C69</f>
        <v>-101.08499340200001</v>
      </c>
      <c r="BI73" s="53">
        <f>Paca!D73-Paca!D69</f>
        <v>400.88260532800268</v>
      </c>
      <c r="BJ73" s="122">
        <f>Paca!E73-Paca!E69</f>
        <v>103.26640960199984</v>
      </c>
      <c r="BK73" s="122">
        <f>Paca!F73-Paca!F69</f>
        <v>-35.74785807499984</v>
      </c>
      <c r="BL73" s="122">
        <f>Paca!G73-Paca!G69</f>
        <v>3.5830169940001042</v>
      </c>
      <c r="BM73" s="122">
        <f>Paca!H73-Paca!H69</f>
        <v>-159.60994973399988</v>
      </c>
      <c r="BN73" s="122">
        <f>Paca!I73-Paca!I69</f>
        <v>489.39098654100053</v>
      </c>
      <c r="BO73" s="53">
        <f>Paca!J73-Paca!J69</f>
        <v>903.49585394799942</v>
      </c>
      <c r="BP73" s="53">
        <f>Paca!K73-Paca!K69</f>
        <v>2361.9032115829996</v>
      </c>
      <c r="BQ73" s="122">
        <f>Paca!L73-Paca!L69</f>
        <v>1052.7202931920001</v>
      </c>
      <c r="BR73" s="122">
        <f>Paca!M73-Paca!M69</f>
        <v>784.05460953199963</v>
      </c>
      <c r="BS73" s="122">
        <f>Paca!N73-Paca!N69</f>
        <v>11.642276708000054</v>
      </c>
      <c r="BT73" s="122">
        <f>Paca!O73-Paca!O69</f>
        <v>-22.755681899000024</v>
      </c>
      <c r="BU73" s="122">
        <f>Paca!P73-Paca!P69</f>
        <v>76.361731613000018</v>
      </c>
      <c r="BV73" s="122">
        <f>Paca!Q73-Paca!Q69</f>
        <v>-40.413962924999993</v>
      </c>
      <c r="BW73" s="122">
        <f>Paca!R73-Paca!R69</f>
        <v>500.4859761419998</v>
      </c>
      <c r="BX73" s="122">
        <f>Paca!S73-Paca!S69</f>
        <v>-0.19203078000001028</v>
      </c>
      <c r="BY73" s="53">
        <f>Paca!T73-Paca!T69</f>
        <v>172.36804928000004</v>
      </c>
    </row>
    <row r="74" spans="1:77" s="106" customFormat="1" x14ac:dyDescent="0.25">
      <c r="A74" s="98" t="str">
        <f>Paca!A74</f>
        <v>T4 2015</v>
      </c>
      <c r="B74" s="143">
        <f>('dep04'!B74/'dep04'!B73-1)*100</f>
        <v>9.2160180504992759</v>
      </c>
      <c r="C74" s="184">
        <f>('dep04'!C74/'dep04'!C73-1)*100</f>
        <v>-13.062045258588483</v>
      </c>
      <c r="D74" s="184">
        <f>('dep04'!D74/'dep04'!D73-1)*100</f>
        <v>24.345491866114944</v>
      </c>
      <c r="E74" s="185">
        <f>('dep04'!E74/'dep04'!E73-1)*100</f>
        <v>-10.069462897668856</v>
      </c>
      <c r="F74" s="186">
        <f>('dep04'!F74/'dep04'!F73-1)*100</f>
        <v>128.3181929459563</v>
      </c>
      <c r="G74" s="186">
        <f>('dep04'!G74/'dep04'!G73-1)*100</f>
        <v>12.852152789526027</v>
      </c>
      <c r="H74" s="186">
        <f>('dep04'!H74/'dep04'!H73-1)*100</f>
        <v>-25.712196872925141</v>
      </c>
      <c r="I74" s="187">
        <f>('dep04'!I74/'dep04'!I73-1)*100</f>
        <v>13.845917970963928</v>
      </c>
      <c r="J74" s="184">
        <f>('dep04'!J74/'dep04'!J73-1)*100</f>
        <v>2.3390951363704504</v>
      </c>
      <c r="K74" s="184">
        <f>('dep04'!K74/'dep04'!K73-1)*100</f>
        <v>3.4888571676287228</v>
      </c>
      <c r="L74" s="185">
        <f>('dep04'!L74/'dep04'!L73-1)*100</f>
        <v>-6.9772544299802064</v>
      </c>
      <c r="M74" s="186">
        <f>('dep04'!M74/'dep04'!M73-1)*100</f>
        <v>6.630662862468184</v>
      </c>
      <c r="N74" s="186">
        <f>('dep04'!N74/'dep04'!N73-1)*100</f>
        <v>6.2081917788540997</v>
      </c>
      <c r="O74" s="186">
        <f>('dep04'!O74/'dep04'!O73-1)*100</f>
        <v>-29.957214191832826</v>
      </c>
      <c r="P74" s="186">
        <f>('dep04'!P74/'dep04'!P73-1)*100</f>
        <v>62.61681739796532</v>
      </c>
      <c r="Q74" s="186">
        <f>('dep04'!Q74/'dep04'!Q73-1)*100</f>
        <v>-6.6989877139712828</v>
      </c>
      <c r="R74" s="186">
        <f>('dep04'!R74/'dep04'!R73-1)*100</f>
        <v>26.54516222492289</v>
      </c>
      <c r="S74" s="151">
        <f>('dep04'!S74/'dep04'!S73-1)*100</f>
        <v>19.859312615632007</v>
      </c>
      <c r="T74" s="188">
        <f>('dep04'!T74/'dep04'!T73-1)*100</f>
        <v>-2.549167570055999</v>
      </c>
      <c r="U74" s="100">
        <f>'dep04'!B74-'dep04'!B73</f>
        <v>240.14749916900018</v>
      </c>
      <c r="V74" s="100">
        <f>'dep04'!C74-'dep04'!C73</f>
        <v>-1.8898702269999994</v>
      </c>
      <c r="W74" s="100">
        <f>'dep04'!D74-'dep04'!D73</f>
        <v>188.855173003</v>
      </c>
      <c r="X74" s="120">
        <f>'dep04'!E74-'dep04'!E73</f>
        <v>-15.581436476999983</v>
      </c>
      <c r="Y74" s="120">
        <f>'dep04'!F74-'dep04'!F73</f>
        <v>145.39622411300002</v>
      </c>
      <c r="Z74" s="120">
        <f>'dep04'!G74-'dep04'!G73</f>
        <v>1.6115685080000013</v>
      </c>
      <c r="AA74" s="120">
        <f>'dep04'!H74-'dep04'!H73</f>
        <v>-7.2330939839999999</v>
      </c>
      <c r="AB74" s="120">
        <f>'dep04'!I74-'dep04'!I73</f>
        <v>64.66191084299993</v>
      </c>
      <c r="AC74" s="100">
        <f>'dep04'!J74-'dep04'!J73</f>
        <v>19.035067946000026</v>
      </c>
      <c r="AD74" s="100">
        <f>'dep04'!K74-'dep04'!K73</f>
        <v>34.486446534999914</v>
      </c>
      <c r="AE74" s="120">
        <f>'dep04'!L74-'dep04'!L73</f>
        <v>-24.236342008000008</v>
      </c>
      <c r="AF74" s="120">
        <f>'dep04'!M74-'dep04'!M73</f>
        <v>28.490484520999985</v>
      </c>
      <c r="AG74" s="120">
        <f>'dep04'!N74-'dep04'!N73</f>
        <v>2.493451119999996</v>
      </c>
      <c r="AH74" s="120">
        <f>'dep04'!O74-'dep04'!O73</f>
        <v>-4.6232879919999998</v>
      </c>
      <c r="AI74" s="120">
        <f>'dep04'!P74-'dep04'!P73</f>
        <v>6.281362672000002</v>
      </c>
      <c r="AJ74" s="120">
        <f>'dep04'!Q74-'dep04'!Q73</f>
        <v>-2.4554003750000035</v>
      </c>
      <c r="AK74" s="120">
        <f>'dep04'!R74-'dep04'!R73</f>
        <v>27.233603817999992</v>
      </c>
      <c r="AL74" s="120">
        <f>'dep04'!S74-'dep04'!S73</f>
        <v>1.3025747789999995</v>
      </c>
      <c r="AM74" s="100">
        <f>'dep04'!T74-'dep04'!T73</f>
        <v>-0.33931808800000063</v>
      </c>
      <c r="AN74" s="184">
        <f>(Paca!B74/Paca!B70-1)*100</f>
        <v>8.4154112712578453</v>
      </c>
      <c r="AO74" s="184">
        <f>(Paca!C74/Paca!C70-1)*100</f>
        <v>10.354620805021163</v>
      </c>
      <c r="AP74" s="184">
        <f>(Paca!D74/Paca!D70-1)*100</f>
        <v>2.3567202129327169</v>
      </c>
      <c r="AQ74" s="191">
        <f>(Paca!E74/Paca!E70-1)*100</f>
        <v>-7.5599574008646364</v>
      </c>
      <c r="AR74" s="191">
        <f>(Paca!F74/Paca!F70-1)*100</f>
        <v>-1.5898664661766593</v>
      </c>
      <c r="AS74" s="191">
        <f>(Paca!G74/Paca!G70-1)*100</f>
        <v>11.933503498952103</v>
      </c>
      <c r="AT74" s="191">
        <f>(Paca!H74/Paca!H70-1)*100</f>
        <v>-14.258771547082748</v>
      </c>
      <c r="AU74" s="191">
        <f>(Paca!I74/Paca!I70-1)*100</f>
        <v>10.976997837737112</v>
      </c>
      <c r="AV74" s="184">
        <f>(Paca!J74/Paca!J70-1)*100</f>
        <v>4.6664752205056503</v>
      </c>
      <c r="AW74" s="184">
        <f>(Paca!K74/Paca!K70-1)*100</f>
        <v>14.175210516295223</v>
      </c>
      <c r="AX74" s="191">
        <f>(Paca!L74/Paca!L70-1)*100</f>
        <v>11.565090441023829</v>
      </c>
      <c r="AY74" s="191">
        <f>(Paca!M74/Paca!M70-1)*100</f>
        <v>9.1725342556726588</v>
      </c>
      <c r="AZ74" s="191">
        <f>(Paca!N74/Paca!N70-1)*100</f>
        <v>19.011413015002109</v>
      </c>
      <c r="BA74" s="191">
        <f>(Paca!O74/Paca!O70-1)*100</f>
        <v>10.69303758639759</v>
      </c>
      <c r="BB74" s="191">
        <f>(Paca!P74/Paca!P70-1)*100</f>
        <v>14.595669638409458</v>
      </c>
      <c r="BC74" s="191">
        <f>(Paca!Q74/Paca!Q70-1)*100</f>
        <v>-4.8426051405983657</v>
      </c>
      <c r="BD74" s="191">
        <f>(Paca!R74/Paca!R70-1)*100</f>
        <v>27.718847851294861</v>
      </c>
      <c r="BE74" s="191">
        <f>(Paca!S74/Paca!S70-1)*100</f>
        <v>7.0361655159784986</v>
      </c>
      <c r="BF74" s="184">
        <f>(Paca!T74/Paca!T70-1)*100</f>
        <v>29.685293385037781</v>
      </c>
      <c r="BG74" s="100">
        <f>Paca!B74-Paca!B70</f>
        <v>2970.105850355998</v>
      </c>
      <c r="BH74" s="100">
        <f>Paca!C74-Paca!C70</f>
        <v>20.629306073999999</v>
      </c>
      <c r="BI74" s="100">
        <f>Paca!D74-Paca!D70</f>
        <v>241.67295826899863</v>
      </c>
      <c r="BJ74" s="120">
        <f>Paca!E74-Paca!E70</f>
        <v>-120.23089241499997</v>
      </c>
      <c r="BK74" s="120">
        <f>Paca!F74-Paca!F70</f>
        <v>-34.396748135000053</v>
      </c>
      <c r="BL74" s="120">
        <f>Paca!G74-Paca!G70</f>
        <v>89.674804560999974</v>
      </c>
      <c r="BM74" s="120">
        <f>Paca!H74-Paca!H70</f>
        <v>-183.3362512409999</v>
      </c>
      <c r="BN74" s="120">
        <f>Paca!I74-Paca!I70</f>
        <v>489.96204549899994</v>
      </c>
      <c r="BO74" s="100">
        <f>Paca!J74-Paca!J70</f>
        <v>471.44975551599964</v>
      </c>
      <c r="BP74" s="100">
        <f>Paca!K74-Paca!K70</f>
        <v>1954.297749161</v>
      </c>
      <c r="BQ74" s="120">
        <f>Paca!L74-Paca!L70</f>
        <v>455.1755956990005</v>
      </c>
      <c r="BR74" s="120">
        <f>Paca!M74-Paca!M70</f>
        <v>453.49478143899978</v>
      </c>
      <c r="BS74" s="120">
        <f>Paca!N74-Paca!N70</f>
        <v>140.64815314600003</v>
      </c>
      <c r="BT74" s="120">
        <f>Paca!O74-Paca!O70</f>
        <v>34.184912318999977</v>
      </c>
      <c r="BU74" s="120">
        <f>Paca!P74-Paca!P70</f>
        <v>76.089595142999997</v>
      </c>
      <c r="BV74" s="120">
        <f>Paca!Q74-Paca!Q70</f>
        <v>-10.461422769999984</v>
      </c>
      <c r="BW74" s="120">
        <f>Paca!R74-Paca!R70</f>
        <v>785.80692281199981</v>
      </c>
      <c r="BX74" s="120">
        <f>Paca!S74-Paca!S70</f>
        <v>19.359211373000051</v>
      </c>
      <c r="BY74" s="100">
        <f>Paca!T74-Paca!T70</f>
        <v>282.05608133599992</v>
      </c>
    </row>
    <row r="75" spans="1:77" x14ac:dyDescent="0.25">
      <c r="A75" s="37" t="str">
        <f>Paca!A75</f>
        <v>T1 2016</v>
      </c>
      <c r="B75" s="144">
        <f>('dep04'!B75/'dep04'!B74-1)*100</f>
        <v>-0.66465511663912347</v>
      </c>
      <c r="C75" s="179">
        <f>('dep04'!C75/'dep04'!C74-1)*100</f>
        <v>106.78463347723563</v>
      </c>
      <c r="D75" s="179">
        <f>('dep04'!D75/'dep04'!D74-1)*100</f>
        <v>-17.011143477161838</v>
      </c>
      <c r="E75" s="180">
        <f>('dep04'!E75/'dep04'!E74-1)*100</f>
        <v>20.273628473037554</v>
      </c>
      <c r="F75" s="181">
        <f>('dep04'!F75/'dep04'!F74-1)*100</f>
        <v>-48.956803420504592</v>
      </c>
      <c r="G75" s="181">
        <f>('dep04'!G75/'dep04'!G74-1)*100</f>
        <v>-10.168747363507736</v>
      </c>
      <c r="H75" s="181">
        <f>('dep04'!H75/'dep04'!H74-1)*100</f>
        <v>81.952708636228479</v>
      </c>
      <c r="I75" s="182">
        <f>('dep04'!I75/'dep04'!I74-1)*100</f>
        <v>-15.297541645204603</v>
      </c>
      <c r="J75" s="179">
        <f>('dep04'!J75/'dep04'!J74-1)*100</f>
        <v>7.7951185345767726</v>
      </c>
      <c r="K75" s="179">
        <f>('dep04'!K75/'dep04'!K74-1)*100</f>
        <v>5.3148135013290299</v>
      </c>
      <c r="L75" s="180">
        <f>('dep04'!L75/'dep04'!L74-1)*100</f>
        <v>22.055672321931375</v>
      </c>
      <c r="M75" s="181">
        <f>('dep04'!M75/'dep04'!M74-1)*100</f>
        <v>7.0436218936907213</v>
      </c>
      <c r="N75" s="181">
        <f>('dep04'!N75/'dep04'!N74-1)*100</f>
        <v>-43.574008119142285</v>
      </c>
      <c r="O75" s="181">
        <f>('dep04'!O75/'dep04'!O74-1)*100</f>
        <v>-11.349745656749931</v>
      </c>
      <c r="P75" s="181">
        <f>('dep04'!P75/'dep04'!P74-1)*100</f>
        <v>-11.284353279933413</v>
      </c>
      <c r="Q75" s="181">
        <f>('dep04'!Q75/'dep04'!Q74-1)*100</f>
        <v>-47.959826058429989</v>
      </c>
      <c r="R75" s="181">
        <f>('dep04'!R75/'dep04'!R74-1)*100</f>
        <v>-4.7650043870488208</v>
      </c>
      <c r="S75" s="152">
        <f>('dep04'!S75/'dep04'!S74-1)*100</f>
        <v>-62.685479668729016</v>
      </c>
      <c r="T75" s="183">
        <f>('dep04'!T75/'dep04'!T74-1)*100</f>
        <v>95.995460292764804</v>
      </c>
      <c r="U75" s="52">
        <f>'dep04'!B75-'dep04'!B74</f>
        <v>-18.915483310000127</v>
      </c>
      <c r="V75" s="52">
        <f>'dep04'!C75-'dep04'!C74</f>
        <v>13.431947303999999</v>
      </c>
      <c r="W75" s="52">
        <f>'dep04'!D75-'dep04'!D74</f>
        <v>-164.08689014399999</v>
      </c>
      <c r="X75" s="121">
        <f>'dep04'!E75-'dep04'!E74</f>
        <v>28.212388661000006</v>
      </c>
      <c r="Y75" s="121">
        <f>'dep04'!F75-'dep04'!F74</f>
        <v>-126.653870146</v>
      </c>
      <c r="Z75" s="121">
        <f>'dep04'!G75-'dep04'!G74</f>
        <v>-1.4389648920000013</v>
      </c>
      <c r="AA75" s="121">
        <f>'dep04'!H75-'dep04'!H74</f>
        <v>17.126386902</v>
      </c>
      <c r="AB75" s="121">
        <f>'dep04'!I75-'dep04'!I74</f>
        <v>-81.332830668999975</v>
      </c>
      <c r="AC75" s="52">
        <f>'dep04'!J75-'dep04'!J74</f>
        <v>64.918853553999952</v>
      </c>
      <c r="AD75" s="52">
        <f>'dep04'!K75-'dep04'!K74</f>
        <v>54.368440742000189</v>
      </c>
      <c r="AE75" s="121">
        <f>'dep04'!L75-'dep04'!L74</f>
        <v>71.267572588000007</v>
      </c>
      <c r="AF75" s="121">
        <f>'dep04'!M75-'dep04'!M74</f>
        <v>32.271639694999976</v>
      </c>
      <c r="AG75" s="121">
        <f>'dep04'!N75-'dep04'!N74</f>
        <v>-18.587511899999999</v>
      </c>
      <c r="AH75" s="121">
        <f>'dep04'!O75-'dep04'!O74</f>
        <v>-1.2268714569999997</v>
      </c>
      <c r="AI75" s="121">
        <f>'dep04'!P75-'dep04'!P74</f>
        <v>-1.8407932390000017</v>
      </c>
      <c r="AJ75" s="121">
        <f>'dep04'!Q75-'dep04'!Q74</f>
        <v>-16.401255404</v>
      </c>
      <c r="AK75" s="121">
        <f>'dep04'!R75-'dep04'!R74</f>
        <v>-6.1862659019999882</v>
      </c>
      <c r="AL75" s="121">
        <f>'dep04'!S75-'dep04'!S74</f>
        <v>-4.928073639</v>
      </c>
      <c r="AM75" s="52">
        <f>'dep04'!T75-'dep04'!T74</f>
        <v>12.452165233999999</v>
      </c>
      <c r="AN75" s="189">
        <f>(Paca!B75/Paca!B71-1)*100</f>
        <v>15.234079367953491</v>
      </c>
      <c r="AO75" s="189">
        <f>(Paca!C75/Paca!C71-1)*100</f>
        <v>15.377825460712735</v>
      </c>
      <c r="AP75" s="189">
        <f>(Paca!D75/Paca!D71-1)*100</f>
        <v>3.9326943026444017</v>
      </c>
      <c r="AQ75" s="190">
        <f>(Paca!E75/Paca!E71-1)*100</f>
        <v>-1.8435820525642299</v>
      </c>
      <c r="AR75" s="190">
        <f>(Paca!F75/Paca!F71-1)*100</f>
        <v>1.8507922071493654</v>
      </c>
      <c r="AS75" s="190">
        <f>(Paca!G75/Paca!G71-1)*100</f>
        <v>10.11223578531666</v>
      </c>
      <c r="AT75" s="190">
        <f>(Paca!H75/Paca!H71-1)*100</f>
        <v>-20.394839114534978</v>
      </c>
      <c r="AU75" s="190">
        <f>(Paca!I75/Paca!I71-1)*100</f>
        <v>12.887171327132108</v>
      </c>
      <c r="AV75" s="189">
        <f>(Paca!J75/Paca!J71-1)*100</f>
        <v>15.19399565611752</v>
      </c>
      <c r="AW75" s="189">
        <f>(Paca!K75/Paca!K71-1)*100</f>
        <v>22.240378802042727</v>
      </c>
      <c r="AX75" s="190">
        <f>(Paca!L75/Paca!L71-1)*100</f>
        <v>21.131384266778518</v>
      </c>
      <c r="AY75" s="190">
        <f>(Paca!M75/Paca!M71-1)*100</f>
        <v>16.707201842772832</v>
      </c>
      <c r="AZ75" s="190">
        <f>(Paca!N75/Paca!N71-1)*100</f>
        <v>17.424039858312177</v>
      </c>
      <c r="BA75" s="190">
        <f>(Paca!O75/Paca!O71-1)*100</f>
        <v>11.879445368939901</v>
      </c>
      <c r="BB75" s="190">
        <f>(Paca!P75/Paca!P71-1)*100</f>
        <v>25.876412187475474</v>
      </c>
      <c r="BC75" s="190">
        <f>(Paca!Q75/Paca!Q71-1)*100</f>
        <v>2.5195008986855116</v>
      </c>
      <c r="BD75" s="190">
        <f>(Paca!R75/Paca!R71-1)*100</f>
        <v>38.066473270456513</v>
      </c>
      <c r="BE75" s="190">
        <f>(Paca!S75/Paca!S71-1)*100</f>
        <v>5.8228939471936192</v>
      </c>
      <c r="BF75" s="189">
        <f>(Paca!T75/Paca!T71-1)*100</f>
        <v>36.77526811093297</v>
      </c>
      <c r="BG75" s="53">
        <f>Paca!B75-Paca!B71</f>
        <v>5172.6456870330003</v>
      </c>
      <c r="BH75" s="53">
        <f>Paca!C75-Paca!C71</f>
        <v>31.209474770999975</v>
      </c>
      <c r="BI75" s="53">
        <f>Paca!D75-Paca!D71</f>
        <v>397.8934323630001</v>
      </c>
      <c r="BJ75" s="122">
        <f>Paca!E75-Paca!E71</f>
        <v>-29.182310552999979</v>
      </c>
      <c r="BK75" s="122">
        <f>Paca!F75-Paca!F71</f>
        <v>37.575161354000102</v>
      </c>
      <c r="BL75" s="122">
        <f>Paca!G75-Paca!G71</f>
        <v>76.782365989000027</v>
      </c>
      <c r="BM75" s="122">
        <f>Paca!H75-Paca!H71</f>
        <v>-262.07022599900006</v>
      </c>
      <c r="BN75" s="122">
        <f>Paca!I75-Paca!I71</f>
        <v>574.78844157200001</v>
      </c>
      <c r="BO75" s="53">
        <f>Paca!J75-Paca!J71</f>
        <v>1397.4757528299997</v>
      </c>
      <c r="BP75" s="53">
        <f>Paca!K75-Paca!K71</f>
        <v>3003.5690443439998</v>
      </c>
      <c r="BQ75" s="122">
        <f>Paca!L75-Paca!L71</f>
        <v>831.82851574899951</v>
      </c>
      <c r="BR75" s="122">
        <f>Paca!M75-Paca!M71</f>
        <v>799.25533343299958</v>
      </c>
      <c r="BS75" s="122">
        <f>Paca!N75-Paca!N71</f>
        <v>130.39856581699996</v>
      </c>
      <c r="BT75" s="122">
        <f>Paca!O75-Paca!O71</f>
        <v>35.24779589100001</v>
      </c>
      <c r="BU75" s="122">
        <f>Paca!P75-Paca!P71</f>
        <v>129.14072941799998</v>
      </c>
      <c r="BV75" s="122">
        <f>Paca!Q75-Paca!Q71</f>
        <v>5.2563309970000205</v>
      </c>
      <c r="BW75" s="122">
        <f>Paca!R75-Paca!R71</f>
        <v>1057.6896333019999</v>
      </c>
      <c r="BX75" s="122">
        <f>Paca!S75-Paca!S71</f>
        <v>14.752139737000022</v>
      </c>
      <c r="BY75" s="53">
        <f>Paca!T75-Paca!T71</f>
        <v>342.49798272500004</v>
      </c>
    </row>
    <row r="76" spans="1:77" x14ac:dyDescent="0.25">
      <c r="A76" s="37" t="str">
        <f>Paca!A76</f>
        <v>T2 2016</v>
      </c>
      <c r="B76" s="144">
        <f>('dep04'!B76/'dep04'!B75-1)*100</f>
        <v>21.74834285410401</v>
      </c>
      <c r="C76" s="179">
        <f>('dep04'!C76/'dep04'!C75-1)*100</f>
        <v>223.16550069570428</v>
      </c>
      <c r="D76" s="179">
        <f>('dep04'!D76/'dep04'!D75-1)*100</f>
        <v>18.993065794637133</v>
      </c>
      <c r="E76" s="180">
        <f>('dep04'!E76/'dep04'!E75-1)*100</f>
        <v>-6.3337250749085356</v>
      </c>
      <c r="F76" s="181">
        <f>('dep04'!F76/'dep04'!F75-1)*100</f>
        <v>5.2446494474864824</v>
      </c>
      <c r="G76" s="181">
        <f>('dep04'!G76/'dep04'!G75-1)*100</f>
        <v>86.117388699209016</v>
      </c>
      <c r="H76" s="181">
        <f>('dep04'!H76/'dep04'!H75-1)*100</f>
        <v>24.896404091121681</v>
      </c>
      <c r="I76" s="182">
        <f>('dep04'!I76/'dep04'!I75-1)*100</f>
        <v>30.044073659048777</v>
      </c>
      <c r="J76" s="179">
        <f>('dep04'!J76/'dep04'!J75-1)*100</f>
        <v>9.5948971655055217</v>
      </c>
      <c r="K76" s="179">
        <f>('dep04'!K76/'dep04'!K75-1)*100</f>
        <v>30.362062366530431</v>
      </c>
      <c r="L76" s="180">
        <f>('dep04'!L76/'dep04'!L75-1)*100</f>
        <v>24.369711620491174</v>
      </c>
      <c r="M76" s="181">
        <f>('dep04'!M76/'dep04'!M75-1)*100</f>
        <v>33.057386546496616</v>
      </c>
      <c r="N76" s="181">
        <f>('dep04'!N76/'dep04'!N75-1)*100</f>
        <v>14.480553063985369</v>
      </c>
      <c r="O76" s="181">
        <f>('dep04'!O76/'dep04'!O75-1)*100</f>
        <v>-39.782825954134282</v>
      </c>
      <c r="P76" s="181">
        <f>('dep04'!P76/'dep04'!P75-1)*100</f>
        <v>19.620602488082707</v>
      </c>
      <c r="Q76" s="181">
        <f>('dep04'!Q76/'dep04'!Q75-1)*100</f>
        <v>139.94227811158848</v>
      </c>
      <c r="R76" s="181">
        <f>('dep04'!R76/'dep04'!R75-1)*100</f>
        <v>30.134898924534937</v>
      </c>
      <c r="S76" s="152">
        <f>('dep04'!S76/'dep04'!S75-1)*100</f>
        <v>142.60830337736127</v>
      </c>
      <c r="T76" s="183">
        <f>('dep04'!T76/'dep04'!T75-1)*100</f>
        <v>-33.421421928834171</v>
      </c>
      <c r="U76" s="52">
        <f>'dep04'!B76-'dep04'!B75</f>
        <v>614.82435786800033</v>
      </c>
      <c r="V76" s="52">
        <f>'dep04'!C76-'dep04'!C75</f>
        <v>58.046433113999996</v>
      </c>
      <c r="W76" s="52">
        <f>'dep04'!D76-'dep04'!D75</f>
        <v>152.03907891300014</v>
      </c>
      <c r="X76" s="121">
        <f>'dep04'!E76-'dep04'!E75</f>
        <v>-10.600784258000004</v>
      </c>
      <c r="Y76" s="121">
        <f>'dep04'!F76-'dep04'!F75</f>
        <v>6.9256372629999987</v>
      </c>
      <c r="Z76" s="121">
        <f>'dep04'!G76-'dep04'!G75</f>
        <v>10.947149486000001</v>
      </c>
      <c r="AA76" s="121">
        <f>'dep04'!H76-'dep04'!H75</f>
        <v>9.4666776299999995</v>
      </c>
      <c r="AB76" s="121">
        <f>'dep04'!I76-'dep04'!I75</f>
        <v>135.30039879200007</v>
      </c>
      <c r="AC76" s="52">
        <f>'dep04'!J76-'dep04'!J75</f>
        <v>86.136562682999966</v>
      </c>
      <c r="AD76" s="52">
        <f>'dep04'!K76-'dep04'!K75</f>
        <v>327.09927331100016</v>
      </c>
      <c r="AE76" s="121">
        <f>'dep04'!L76-'dep04'!L75</f>
        <v>96.11253302199998</v>
      </c>
      <c r="AF76" s="121">
        <f>'dep04'!M76-'dep04'!M75</f>
        <v>162.126612593</v>
      </c>
      <c r="AG76" s="121">
        <f>'dep04'!N76-'dep04'!N75</f>
        <v>3.4854439329999991</v>
      </c>
      <c r="AH76" s="121">
        <f>'dep04'!O76-'dep04'!O75</f>
        <v>-3.8123129930000008</v>
      </c>
      <c r="AI76" s="121">
        <f>'dep04'!P76-'dep04'!P75</f>
        <v>2.8394936270000013</v>
      </c>
      <c r="AJ76" s="121">
        <f>'dep04'!Q76-'dep04'!Q75</f>
        <v>24.905035852000001</v>
      </c>
      <c r="AK76" s="121">
        <f>'dep04'!R76-'dep04'!R75</f>
        <v>37.259033373999998</v>
      </c>
      <c r="AL76" s="121">
        <f>'dep04'!S76-'dep04'!S75</f>
        <v>4.1834339030000001</v>
      </c>
      <c r="AM76" s="52">
        <f>'dep04'!T76-'dep04'!T75</f>
        <v>-8.4969901529999987</v>
      </c>
      <c r="AN76" s="189">
        <f>(Paca!B76/Paca!B72-1)*100</f>
        <v>9.6794875670860101</v>
      </c>
      <c r="AO76" s="189">
        <f>(Paca!C76/Paca!C72-1)*100</f>
        <v>47.870734102682519</v>
      </c>
      <c r="AP76" s="189">
        <f>(Paca!D76/Paca!D72-1)*100</f>
        <v>1.7500930033697903</v>
      </c>
      <c r="AQ76" s="190">
        <f>(Paca!E76/Paca!E72-1)*100</f>
        <v>-3.4693410758763421</v>
      </c>
      <c r="AR76" s="190">
        <f>(Paca!F76/Paca!F72-1)*100</f>
        <v>0.76465457518306579</v>
      </c>
      <c r="AS76" s="190">
        <f>(Paca!G76/Paca!G72-1)*100</f>
        <v>7.5494596430182304</v>
      </c>
      <c r="AT76" s="190">
        <f>(Paca!H76/Paca!H72-1)*100</f>
        <v>-10.955288318946554</v>
      </c>
      <c r="AU76" s="190">
        <f>(Paca!I76/Paca!I72-1)*100</f>
        <v>5.8566557615878923</v>
      </c>
      <c r="AV76" s="189">
        <f>(Paca!J76/Paca!J72-1)*100</f>
        <v>4.1173880421238485</v>
      </c>
      <c r="AW76" s="189">
        <f>(Paca!K76/Paca!K72-1)*100</f>
        <v>18.562126614378816</v>
      </c>
      <c r="AX76" s="190">
        <f>(Paca!L76/Paca!L72-1)*100</f>
        <v>22.348626901274613</v>
      </c>
      <c r="AY76" s="190">
        <f>(Paca!M76/Paca!M72-1)*100</f>
        <v>15.895925813891477</v>
      </c>
      <c r="AZ76" s="190">
        <f>(Paca!N76/Paca!N72-1)*100</f>
        <v>24.64411783943401</v>
      </c>
      <c r="BA76" s="190">
        <f>(Paca!O76/Paca!O72-1)*100</f>
        <v>-5.7979293867175929</v>
      </c>
      <c r="BB76" s="190">
        <f>(Paca!P76/Paca!P72-1)*100</f>
        <v>-0.94992294483926543</v>
      </c>
      <c r="BC76" s="190">
        <f>(Paca!Q76/Paca!Q72-1)*100</f>
        <v>11.401829710862632</v>
      </c>
      <c r="BD76" s="190">
        <f>(Paca!R76/Paca!R72-1)*100</f>
        <v>21.765525137594423</v>
      </c>
      <c r="BE76" s="190">
        <f>(Paca!S76/Paca!S72-1)*100</f>
        <v>32.417764823397953</v>
      </c>
      <c r="BF76" s="189">
        <f>(Paca!T76/Paca!T72-1)*100</f>
        <v>11.51401290390428</v>
      </c>
      <c r="BG76" s="53">
        <f>Paca!B76-Paca!B72</f>
        <v>3611.2284168030019</v>
      </c>
      <c r="BH76" s="53">
        <f>Paca!C76-Paca!C72</f>
        <v>86.623167028999973</v>
      </c>
      <c r="BI76" s="53">
        <f>Paca!D76-Paca!D72</f>
        <v>185.43431650399725</v>
      </c>
      <c r="BJ76" s="122">
        <f>Paca!E76-Paca!E72</f>
        <v>-55.347912561000157</v>
      </c>
      <c r="BK76" s="122">
        <f>Paca!F76-Paca!F72</f>
        <v>15.594797934000098</v>
      </c>
      <c r="BL76" s="122">
        <f>Paca!G76-Paca!G72</f>
        <v>62.814478306999945</v>
      </c>
      <c r="BM76" s="122">
        <f>Paca!H76-Paca!H72</f>
        <v>-128.09385037700008</v>
      </c>
      <c r="BN76" s="122">
        <f>Paca!I76-Paca!I72</f>
        <v>290.4668032010004</v>
      </c>
      <c r="BO76" s="53">
        <f>Paca!J76-Paca!J72</f>
        <v>430.05830788300045</v>
      </c>
      <c r="BP76" s="53">
        <f>Paca!K76-Paca!K72</f>
        <v>2783.5165356800007</v>
      </c>
      <c r="BQ76" s="122">
        <f>Paca!L76-Paca!L72</f>
        <v>972.34666860699963</v>
      </c>
      <c r="BR76" s="122">
        <f>Paca!M76-Paca!M72</f>
        <v>805.01310179200027</v>
      </c>
      <c r="BS76" s="122">
        <f>Paca!N76-Paca!N72</f>
        <v>192.73714896800004</v>
      </c>
      <c r="BT76" s="122">
        <f>Paca!O76-Paca!O72</f>
        <v>-21.509317140000007</v>
      </c>
      <c r="BU76" s="122">
        <f>Paca!P76-Paca!P72</f>
        <v>-5.691575413999999</v>
      </c>
      <c r="BV76" s="122">
        <f>Paca!Q76-Paca!Q72</f>
        <v>23.738801013999989</v>
      </c>
      <c r="BW76" s="122">
        <f>Paca!R76-Paca!R72</f>
        <v>728.82747458299991</v>
      </c>
      <c r="BX76" s="122">
        <f>Paca!S76-Paca!S72</f>
        <v>88.054233269999997</v>
      </c>
      <c r="BY76" s="53">
        <f>Paca!T76-Paca!T72</f>
        <v>125.59608970700015</v>
      </c>
    </row>
    <row r="77" spans="1:77" x14ac:dyDescent="0.25">
      <c r="A77" s="37" t="str">
        <f>Paca!A77</f>
        <v>T3 2016</v>
      </c>
      <c r="B77" s="144">
        <f>('dep04'!B77/'dep04'!B76-1)*100</f>
        <v>1.5765555923812791</v>
      </c>
      <c r="C77" s="179">
        <f>('dep04'!C77/'dep04'!C76-1)*100</f>
        <v>-6.627681730786894</v>
      </c>
      <c r="D77" s="179">
        <f>('dep04'!D77/'dep04'!D76-1)*100</f>
        <v>5.0297760051944973</v>
      </c>
      <c r="E77" s="180">
        <f>('dep04'!E77/'dep04'!E76-1)*100</f>
        <v>22.54446772569456</v>
      </c>
      <c r="F77" s="181">
        <f>('dep04'!F77/'dep04'!F76-1)*100</f>
        <v>-12.734818070742426</v>
      </c>
      <c r="G77" s="181">
        <f>('dep04'!G77/'dep04'!G76-1)*100</f>
        <v>16.556392017702095</v>
      </c>
      <c r="H77" s="181">
        <f>('dep04'!H77/'dep04'!H76-1)*100</f>
        <v>10.534706317040321</v>
      </c>
      <c r="I77" s="182">
        <f>('dep04'!I77/'dep04'!I76-1)*100</f>
        <v>3.6448924347963985</v>
      </c>
      <c r="J77" s="179">
        <f>('dep04'!J77/'dep04'!J76-1)*100</f>
        <v>1.1096012843833991</v>
      </c>
      <c r="K77" s="179">
        <f>('dep04'!K77/'dep04'!K76-1)*100</f>
        <v>0.34315564715512448</v>
      </c>
      <c r="L77" s="180">
        <f>('dep04'!L77/'dep04'!L76-1)*100</f>
        <v>1.2382630927566529</v>
      </c>
      <c r="M77" s="181">
        <f>('dep04'!M77/'dep04'!M76-1)*100</f>
        <v>6.1429911133820569</v>
      </c>
      <c r="N77" s="181">
        <f>('dep04'!N77/'dep04'!N76-1)*100</f>
        <v>-42.739087172708558</v>
      </c>
      <c r="O77" s="181">
        <f>('dep04'!O77/'dep04'!O76-1)*100</f>
        <v>50.382198100552642</v>
      </c>
      <c r="P77" s="181">
        <f>('dep04'!P77/'dep04'!P76-1)*100</f>
        <v>-57.670196093167249</v>
      </c>
      <c r="Q77" s="181">
        <f>('dep04'!Q77/'dep04'!Q76-1)*100</f>
        <v>-25.034700048364613</v>
      </c>
      <c r="R77" s="181">
        <f>('dep04'!R77/'dep04'!R76-1)*100</f>
        <v>-5.1865289230882521</v>
      </c>
      <c r="S77" s="152">
        <f>('dep04'!S77/'dep04'!S76-1)*100</f>
        <v>-48.517806051026348</v>
      </c>
      <c r="T77" s="183">
        <f>('dep04'!T77/'dep04'!T76-1)*100</f>
        <v>-22.530382799260849</v>
      </c>
      <c r="U77" s="52">
        <f>'dep04'!B77-'dep04'!B76</f>
        <v>54.262180546000309</v>
      </c>
      <c r="V77" s="52">
        <f>'dep04'!C77-'dep04'!C76</f>
        <v>-5.5710251250000056</v>
      </c>
      <c r="W77" s="52">
        <f>'dep04'!D77-'dep04'!D76</f>
        <v>47.910472719999916</v>
      </c>
      <c r="X77" s="121">
        <f>'dep04'!E77-'dep04'!E76</f>
        <v>35.342887047000005</v>
      </c>
      <c r="Y77" s="121">
        <f>'dep04'!F77-'dep04'!F76</f>
        <v>-17.698483156999998</v>
      </c>
      <c r="Z77" s="121">
        <f>'dep04'!G77-'dep04'!G76</f>
        <v>3.9170836639999997</v>
      </c>
      <c r="AA77" s="121">
        <f>'dep04'!H77-'dep04'!H76</f>
        <v>5.0030325869999999</v>
      </c>
      <c r="AB77" s="121">
        <f>'dep04'!I77-'dep04'!I76</f>
        <v>21.345952578999913</v>
      </c>
      <c r="AC77" s="52">
        <f>'dep04'!J77-'dep04'!J76</f>
        <v>10.917029826000089</v>
      </c>
      <c r="AD77" s="52">
        <f>'dep04'!K77-'dep04'!K76</f>
        <v>4.8193745959999887</v>
      </c>
      <c r="AE77" s="121">
        <f>'dep04'!L77-'dep04'!L76</f>
        <v>6.0737538750000226</v>
      </c>
      <c r="AF77" s="121">
        <f>'dep04'!M77-'dep04'!M76</f>
        <v>40.087102705000007</v>
      </c>
      <c r="AG77" s="121">
        <f>'dep04'!N77-'dep04'!N76</f>
        <v>-11.776870856999999</v>
      </c>
      <c r="AH77" s="121">
        <f>'dep04'!O77-'dep04'!O76</f>
        <v>2.907303701</v>
      </c>
      <c r="AI77" s="121">
        <f>'dep04'!P77-'dep04'!P76</f>
        <v>-9.9835724240000019</v>
      </c>
      <c r="AJ77" s="121">
        <f>'dep04'!Q77-'dep04'!Q76</f>
        <v>-10.690238684999997</v>
      </c>
      <c r="AK77" s="121">
        <f>'dep04'!R77-'dep04'!R76</f>
        <v>-8.3451169569999877</v>
      </c>
      <c r="AL77" s="121">
        <f>'dep04'!S77-'dep04'!S76</f>
        <v>-3.4529867619999997</v>
      </c>
      <c r="AM77" s="52">
        <f>'dep04'!T77-'dep04'!T76</f>
        <v>-3.8136714709999993</v>
      </c>
      <c r="AN77" s="189">
        <f>(Paca!B77/Paca!B73-1)*100</f>
        <v>9.6318473580144559</v>
      </c>
      <c r="AO77" s="189">
        <f>(Paca!C77/Paca!C73-1)*100</f>
        <v>45.964876471294545</v>
      </c>
      <c r="AP77" s="189">
        <f>(Paca!D77/Paca!D73-1)*100</f>
        <v>2.2894567191386495</v>
      </c>
      <c r="AQ77" s="190">
        <f>(Paca!E77/Paca!E73-1)*100</f>
        <v>4.1954143829741275</v>
      </c>
      <c r="AR77" s="190">
        <f>(Paca!F77/Paca!F73-1)*100</f>
        <v>-6.4587608354587989</v>
      </c>
      <c r="AS77" s="190">
        <f>(Paca!G77/Paca!G73-1)*100</f>
        <v>14.68072033038499</v>
      </c>
      <c r="AT77" s="190">
        <f>(Paca!H77/Paca!H73-1)*100</f>
        <v>-22.444903954826103</v>
      </c>
      <c r="AU77" s="190">
        <f>(Paca!I77/Paca!I73-1)*100</f>
        <v>9.2285481218931089</v>
      </c>
      <c r="AV77" s="189">
        <f>(Paca!J77/Paca!J73-1)*100</f>
        <v>13.450403678501388</v>
      </c>
      <c r="AW77" s="189">
        <f>(Paca!K77/Paca!K73-1)*100</f>
        <v>12.005046280029298</v>
      </c>
      <c r="AX77" s="190">
        <f>(Paca!L77/Paca!L73-1)*100</f>
        <v>2.8203677831218021</v>
      </c>
      <c r="AY77" s="190">
        <f>(Paca!M77/Paca!M73-1)*100</f>
        <v>15.905316462293628</v>
      </c>
      <c r="AZ77" s="190">
        <f>(Paca!N77/Paca!N73-1)*100</f>
        <v>-3.8566030294422404</v>
      </c>
      <c r="BA77" s="190">
        <f>(Paca!O77/Paca!O73-1)*100</f>
        <v>-6.8554608772439689</v>
      </c>
      <c r="BB77" s="190">
        <f>(Paca!P77/Paca!P73-1)*100</f>
        <v>8.3091074257123143</v>
      </c>
      <c r="BC77" s="190">
        <f>(Paca!Q77/Paca!Q73-1)*100</f>
        <v>-1.40013090901705</v>
      </c>
      <c r="BD77" s="190">
        <f>(Paca!R77/Paca!R73-1)*100</f>
        <v>23.540402586469323</v>
      </c>
      <c r="BE77" s="190">
        <f>(Paca!S77/Paca!S73-1)*100</f>
        <v>45.281799454299708</v>
      </c>
      <c r="BF77" s="189">
        <f>(Paca!T77/Paca!T73-1)*100</f>
        <v>5.3219313826171843</v>
      </c>
      <c r="BG77" s="53">
        <f>Paca!B77-Paca!B73</f>
        <v>3631.7964130159962</v>
      </c>
      <c r="BH77" s="53">
        <f>Paca!C77-Paca!C73</f>
        <v>77.233156596000015</v>
      </c>
      <c r="BI77" s="53">
        <f>Paca!D77-Paca!D73</f>
        <v>240.79573655699642</v>
      </c>
      <c r="BJ77" s="122">
        <f>Paca!E77-Paca!E73</f>
        <v>67.073922537000044</v>
      </c>
      <c r="BK77" s="122">
        <f>Paca!F77-Paca!F73</f>
        <v>-137.03999052300037</v>
      </c>
      <c r="BL77" s="122">
        <f>Paca!G77-Paca!G73</f>
        <v>116.54714424299993</v>
      </c>
      <c r="BM77" s="122">
        <f>Paca!H77-Paca!H73</f>
        <v>-254.9622275910001</v>
      </c>
      <c r="BN77" s="122">
        <f>Paca!I77-Paca!I73</f>
        <v>449.17688789099975</v>
      </c>
      <c r="BO77" s="53">
        <f>Paca!J77-Paca!J73</f>
        <v>1376.0326494000001</v>
      </c>
      <c r="BP77" s="53">
        <f>Paca!K77-Paca!K73</f>
        <v>1875.6829827420006</v>
      </c>
      <c r="BQ77" s="122">
        <f>Paca!L77-Paca!L73</f>
        <v>135.17793787200026</v>
      </c>
      <c r="BR77" s="122">
        <f>Paca!M77-Paca!M73</f>
        <v>854.66471704200012</v>
      </c>
      <c r="BS77" s="122">
        <f>Paca!N77-Paca!N73</f>
        <v>-29.509966831000042</v>
      </c>
      <c r="BT77" s="122">
        <f>Paca!O77-Paca!O73</f>
        <v>-25.613449410999976</v>
      </c>
      <c r="BU77" s="122">
        <f>Paca!P77-Paca!P73</f>
        <v>45.874101012999972</v>
      </c>
      <c r="BV77" s="122">
        <f>Paca!Q77-Paca!Q73</f>
        <v>-2.6412932830000102</v>
      </c>
      <c r="BW77" s="122">
        <f>Paca!R77-Paca!R73</f>
        <v>782.33333715100025</v>
      </c>
      <c r="BX77" s="122">
        <f>Paca!S77-Paca!S73</f>
        <v>115.39759918899998</v>
      </c>
      <c r="BY77" s="53">
        <f>Paca!T77-Paca!T73</f>
        <v>62.051887720999957</v>
      </c>
    </row>
    <row r="78" spans="1:77" s="106" customFormat="1" x14ac:dyDescent="0.25">
      <c r="A78" s="98" t="str">
        <f>Paca!A78</f>
        <v>T4 2016</v>
      </c>
      <c r="B78" s="143">
        <f>('dep04'!B78/'dep04'!B77-1)*100</f>
        <v>25.139374856487429</v>
      </c>
      <c r="C78" s="184">
        <f>('dep04'!C78/'dep04'!C77-1)*100</f>
        <v>90.935544848431519</v>
      </c>
      <c r="D78" s="184">
        <f>('dep04'!D78/'dep04'!D77-1)*100</f>
        <v>80.175813007766678</v>
      </c>
      <c r="E78" s="185">
        <f>('dep04'!E78/'dep04'!E77-1)*100</f>
        <v>6.9609898628453903</v>
      </c>
      <c r="F78" s="186">
        <f>('dep04'!F78/'dep04'!F77-1)*100</f>
        <v>-8.4801791627763574</v>
      </c>
      <c r="G78" s="186">
        <f>('dep04'!G78/'dep04'!G77-1)*100</f>
        <v>6.5108981813377431</v>
      </c>
      <c r="H78" s="186">
        <f>('dep04'!H78/'dep04'!H77-1)*100</f>
        <v>1514.7995539975589</v>
      </c>
      <c r="I78" s="187">
        <f>('dep04'!I78/'dep04'!I77-1)*100</f>
        <v>0.33845804934924395</v>
      </c>
      <c r="J78" s="184">
        <f>('dep04'!J78/'dep04'!J77-1)*100</f>
        <v>2.3732168023498756</v>
      </c>
      <c r="K78" s="184">
        <f>('dep04'!K78/'dep04'!K77-1)*100</f>
        <v>-1.0351429046925986</v>
      </c>
      <c r="L78" s="185">
        <f>('dep04'!L78/'dep04'!L77-1)*100</f>
        <v>3.2599958554060615</v>
      </c>
      <c r="M78" s="186">
        <f>('dep04'!M78/'dep04'!M77-1)*100</f>
        <v>-8.2311940154391472</v>
      </c>
      <c r="N78" s="186">
        <f>('dep04'!N78/'dep04'!N77-1)*100</f>
        <v>83.636247264147528</v>
      </c>
      <c r="O78" s="186">
        <f>('dep04'!O78/'dep04'!O77-1)*100</f>
        <v>29.717415817639004</v>
      </c>
      <c r="P78" s="186">
        <f>('dep04'!P78/'dep04'!P77-1)*100</f>
        <v>174.98745247523556</v>
      </c>
      <c r="Q78" s="186">
        <f>('dep04'!Q78/'dep04'!Q77-1)*100</f>
        <v>-13.496967476605192</v>
      </c>
      <c r="R78" s="186">
        <f>('dep04'!R78/'dep04'!R77-1)*100</f>
        <v>-1.7145419766072978</v>
      </c>
      <c r="S78" s="151">
        <f>('dep04'!S78/'dep04'!S77-1)*100</f>
        <v>124.87652182619993</v>
      </c>
      <c r="T78" s="188">
        <f>('dep04'!T78/'dep04'!T77-1)*100</f>
        <v>-27.577789353540936</v>
      </c>
      <c r="U78" s="100">
        <f>'dep04'!B78-'dep04'!B77</f>
        <v>878.89280372299891</v>
      </c>
      <c r="V78" s="100">
        <f>'dep04'!C78-'dep04'!C77</f>
        <v>71.371576060999999</v>
      </c>
      <c r="W78" s="100">
        <f>'dep04'!D78-'dep04'!D77</f>
        <v>802.11681930700001</v>
      </c>
      <c r="X78" s="120">
        <f>'dep04'!E78-'dep04'!E77</f>
        <v>13.372935432999981</v>
      </c>
      <c r="Y78" s="120">
        <f>'dep04'!F78-'dep04'!F77</f>
        <v>-10.284645533999992</v>
      </c>
      <c r="Z78" s="120">
        <f>'dep04'!G78-'dep04'!G77</f>
        <v>1.7954534339999988</v>
      </c>
      <c r="AA78" s="120">
        <f>'dep04'!H78-'dep04'!H77</f>
        <v>795.17868273900001</v>
      </c>
      <c r="AB78" s="120">
        <f>'dep04'!I78-'dep04'!I77</f>
        <v>2.0543932350000205</v>
      </c>
      <c r="AC78" s="100">
        <f>'dep04'!J78-'dep04'!J77</f>
        <v>23.608443676999968</v>
      </c>
      <c r="AD78" s="100">
        <f>'dep04'!K78-'dep04'!K77</f>
        <v>-14.587726029000123</v>
      </c>
      <c r="AE78" s="120">
        <f>'dep04'!L78-'dep04'!L77</f>
        <v>16.18847704999996</v>
      </c>
      <c r="AF78" s="120">
        <f>'dep04'!M78-'dep04'!M77</f>
        <v>-57.013662698999951</v>
      </c>
      <c r="AG78" s="120">
        <f>'dep04'!N78-'dep04'!N77</f>
        <v>13.196460904000002</v>
      </c>
      <c r="AH78" s="120">
        <f>'dep04'!O78-'dep04'!O77</f>
        <v>2.5788183960000008</v>
      </c>
      <c r="AI78" s="120">
        <f>'dep04'!P78-'dep04'!P77</f>
        <v>12.822942944000001</v>
      </c>
      <c r="AJ78" s="120">
        <f>'dep04'!Q78-'dep04'!Q77</f>
        <v>-4.3205744600000031</v>
      </c>
      <c r="AK78" s="120">
        <f>'dep04'!R78-'dep04'!R77</f>
        <v>-2.6156148360000202</v>
      </c>
      <c r="AL78" s="120">
        <f>'dep04'!S78-'dep04'!S77</f>
        <v>4.5754266720000007</v>
      </c>
      <c r="AM78" s="100">
        <f>'dep04'!T78-'dep04'!T77</f>
        <v>-3.6163092930000005</v>
      </c>
      <c r="AN78" s="184">
        <f>(Paca!B78/Paca!B74-1)*100</f>
        <v>13.913087880833853</v>
      </c>
      <c r="AO78" s="184">
        <f>(Paca!C78/Paca!C74-1)*100</f>
        <v>31.859941400557034</v>
      </c>
      <c r="AP78" s="184">
        <f>(Paca!D78/Paca!D74-1)*100</f>
        <v>11.569111791166309</v>
      </c>
      <c r="AQ78" s="191">
        <f>(Paca!E78/Paca!E74-1)*100</f>
        <v>12.408856951328362</v>
      </c>
      <c r="AR78" s="191">
        <f>(Paca!F78/Paca!F74-1)*100</f>
        <v>2.5629393084766861</v>
      </c>
      <c r="AS78" s="191">
        <f>(Paca!G78/Paca!G74-1)*100</f>
        <v>11.25259046174909</v>
      </c>
      <c r="AT78" s="191">
        <f>(Paca!H78/Paca!H74-1)*100</f>
        <v>53.519862617673475</v>
      </c>
      <c r="AU78" s="191">
        <f>(Paca!I78/Paca!I74-1)*100</f>
        <v>5.9081549199521133</v>
      </c>
      <c r="AV78" s="184">
        <f>(Paca!J78/Paca!J74-1)*100</f>
        <v>16.556656377749434</v>
      </c>
      <c r="AW78" s="184">
        <f>(Paca!K78/Paca!K74-1)*100</f>
        <v>14.184523092137734</v>
      </c>
      <c r="AX78" s="191">
        <f>(Paca!L78/Paca!L74-1)*100</f>
        <v>17.386810328010306</v>
      </c>
      <c r="AY78" s="191">
        <f>(Paca!M78/Paca!M74-1)*100</f>
        <v>11.539489751972297</v>
      </c>
      <c r="AZ78" s="191">
        <f>(Paca!N78/Paca!N74-1)*100</f>
        <v>5.8485927445672159</v>
      </c>
      <c r="BA78" s="191">
        <f>(Paca!O78/Paca!O74-1)*100</f>
        <v>12.459673753790689</v>
      </c>
      <c r="BB78" s="191">
        <f>(Paca!P78/Paca!P74-1)*100</f>
        <v>7.7887326486383524</v>
      </c>
      <c r="BC78" s="191">
        <f>(Paca!Q78/Paca!Q74-1)*100</f>
        <v>6.5522286049636724</v>
      </c>
      <c r="BD78" s="191">
        <f>(Paca!R78/Paca!R74-1)*100</f>
        <v>18.12469700892634</v>
      </c>
      <c r="BE78" s="191">
        <f>(Paca!S78/Paca!S74-1)*100</f>
        <v>11.770151017962526</v>
      </c>
      <c r="BF78" s="184">
        <f>(Paca!T78/Paca!T74-1)*100</f>
        <v>4.5239660718909613</v>
      </c>
      <c r="BG78" s="100">
        <f>Paca!B78-Paca!B74</f>
        <v>5323.6700609920008</v>
      </c>
      <c r="BH78" s="100">
        <f>Paca!C78-Paca!C74</f>
        <v>70.046415454000027</v>
      </c>
      <c r="BI78" s="100">
        <f>Paca!D78-Paca!D74</f>
        <v>1214.3291228220005</v>
      </c>
      <c r="BJ78" s="120">
        <f>Paca!E78-Paca!E74</f>
        <v>182.42679883999995</v>
      </c>
      <c r="BK78" s="120">
        <f>Paca!F78-Paca!F74</f>
        <v>54.567603428000439</v>
      </c>
      <c r="BL78" s="120">
        <f>Paca!G78-Paca!G74</f>
        <v>94.648793944999966</v>
      </c>
      <c r="BM78" s="120">
        <f>Paca!H78-Paca!H74</f>
        <v>590.02569830400012</v>
      </c>
      <c r="BN78" s="120">
        <f>Paca!I78-Paca!I74</f>
        <v>292.66022830499969</v>
      </c>
      <c r="BO78" s="100">
        <f>Paca!J78-Paca!J74</f>
        <v>1750.7602804870003</v>
      </c>
      <c r="BP78" s="100">
        <f>Paca!K78-Paca!K74</f>
        <v>2232.7894642019965</v>
      </c>
      <c r="BQ78" s="120">
        <f>Paca!L78-Paca!L74</f>
        <v>763.44573660099923</v>
      </c>
      <c r="BR78" s="120">
        <f>Paca!M78-Paca!M74</f>
        <v>622.84925469400059</v>
      </c>
      <c r="BS78" s="120">
        <f>Paca!N78-Paca!N74</f>
        <v>51.494355833999975</v>
      </c>
      <c r="BT78" s="120">
        <f>Paca!O78-Paca!O74</f>
        <v>44.092056279000019</v>
      </c>
      <c r="BU78" s="120">
        <f>Paca!P78-Paca!P74</f>
        <v>46.530342782999924</v>
      </c>
      <c r="BV78" s="120">
        <f>Paca!Q78-Paca!Q74</f>
        <v>13.469245841000003</v>
      </c>
      <c r="BW78" s="120">
        <f>Paca!R78-Paca!R74</f>
        <v>656.24562820400024</v>
      </c>
      <c r="BX78" s="120">
        <f>Paca!S78-Paca!S74</f>
        <v>34.662843965999969</v>
      </c>
      <c r="BY78" s="100">
        <f>Paca!T78-Paca!T74</f>
        <v>55.744778027000166</v>
      </c>
    </row>
    <row r="79" spans="1:77" x14ac:dyDescent="0.25">
      <c r="A79" s="37" t="str">
        <f>Paca!A79</f>
        <v>T1 2017</v>
      </c>
      <c r="B79" s="144">
        <f>('dep04'!B79/'dep04'!B78-1)*100</f>
        <v>-21.039780781460713</v>
      </c>
      <c r="C79" s="179">
        <f>('dep04'!C79/'dep04'!C78-1)*100</f>
        <v>-71.165579053098014</v>
      </c>
      <c r="D79" s="179">
        <f>('dep04'!D79/'dep04'!D78-1)*100</f>
        <v>-50.752408819620911</v>
      </c>
      <c r="E79" s="180">
        <f>('dep04'!E79/'dep04'!E78-1)*100</f>
        <v>-15.561026638431885</v>
      </c>
      <c r="F79" s="181">
        <f>('dep04'!F79/'dep04'!F78-1)*100</f>
        <v>9.8416999431694574</v>
      </c>
      <c r="G79" s="181">
        <f>('dep04'!G79/'dep04'!G78-1)*100</f>
        <v>92.434061414121956</v>
      </c>
      <c r="H79" s="181">
        <f>('dep04'!H79/'dep04'!H78-1)*100</f>
        <v>-91.329614461747525</v>
      </c>
      <c r="I79" s="182">
        <f>('dep04'!I79/'dep04'!I78-1)*100</f>
        <v>-24.097898814032746</v>
      </c>
      <c r="J79" s="179">
        <f>('dep04'!J79/'dep04'!J78-1)*100</f>
        <v>-13.014938758426641</v>
      </c>
      <c r="K79" s="179">
        <f>('dep04'!K79/'dep04'!K78-1)*100</f>
        <v>16.638584203632846</v>
      </c>
      <c r="L79" s="180">
        <f>('dep04'!L79/'dep04'!L78-1)*100</f>
        <v>28.274249508950145</v>
      </c>
      <c r="M79" s="181">
        <f>('dep04'!M79/'dep04'!M78-1)*100</f>
        <v>0.65936104478299118</v>
      </c>
      <c r="N79" s="181">
        <f>('dep04'!N79/'dep04'!N78-1)*100</f>
        <v>-6.0018622607305723</v>
      </c>
      <c r="O79" s="181">
        <f>('dep04'!O79/'dep04'!O78-1)*100</f>
        <v>35.381929448429283</v>
      </c>
      <c r="P79" s="181">
        <f>('dep04'!P79/'dep04'!P78-1)*100</f>
        <v>89.545346268912468</v>
      </c>
      <c r="Q79" s="181">
        <f>('dep04'!Q79/'dep04'!Q78-1)*100</f>
        <v>0.31537047783645189</v>
      </c>
      <c r="R79" s="181">
        <f>('dep04'!R79/'dep04'!R78-1)*100</f>
        <v>45.508808335208471</v>
      </c>
      <c r="S79" s="152">
        <f>('dep04'!S79/'dep04'!S78-1)*100</f>
        <v>-69.56382686580092</v>
      </c>
      <c r="T79" s="183">
        <f>('dep04'!T79/'dep04'!T78-1)*100</f>
        <v>15.781341106236368</v>
      </c>
      <c r="U79" s="52">
        <f>'dep04'!B79-'dep04'!B78</f>
        <v>-920.48481038099908</v>
      </c>
      <c r="V79" s="52">
        <f>'dep04'!C79-'dep04'!C78</f>
        <v>-106.64693688899999</v>
      </c>
      <c r="W79" s="52">
        <f>'dep04'!D79-'dep04'!D78</f>
        <v>-914.84475083100006</v>
      </c>
      <c r="X79" s="121">
        <f>'dep04'!E79-'dep04'!E78</f>
        <v>-31.975651801999987</v>
      </c>
      <c r="Y79" s="121">
        <f>'dep04'!F79-'dep04'!F78</f>
        <v>10.923695397999992</v>
      </c>
      <c r="Z79" s="121">
        <f>'dep04'!G79-'dep04'!G78</f>
        <v>27.149343031000004</v>
      </c>
      <c r="AA79" s="121">
        <f>'dep04'!H79-'dep04'!H78</f>
        <v>-774.17618127799994</v>
      </c>
      <c r="AB79" s="121">
        <f>'dep04'!I79-'dep04'!I78</f>
        <v>-146.76595617999999</v>
      </c>
      <c r="AC79" s="52">
        <f>'dep04'!J79-'dep04'!J78</f>
        <v>-132.54349639899999</v>
      </c>
      <c r="AD79" s="52">
        <f>'dep04'!K79-'dep04'!K78</f>
        <v>232.05164925600002</v>
      </c>
      <c r="AE79" s="121">
        <f>'dep04'!L79-'dep04'!L78</f>
        <v>144.98134867500005</v>
      </c>
      <c r="AF79" s="121">
        <f>'dep04'!M79-'dep04'!M78</f>
        <v>4.1911622139999736</v>
      </c>
      <c r="AG79" s="121">
        <f>'dep04'!N79-'dep04'!N78</f>
        <v>-1.7390311890000021</v>
      </c>
      <c r="AH79" s="121">
        <f>'dep04'!O79-'dep04'!O78</f>
        <v>3.982809357999999</v>
      </c>
      <c r="AI79" s="121">
        <f>'dep04'!P79-'dep04'!P78</f>
        <v>18.044161236000001</v>
      </c>
      <c r="AJ79" s="121">
        <f>'dep04'!Q79-'dep04'!Q78</f>
        <v>8.732883400000091E-2</v>
      </c>
      <c r="AK79" s="121">
        <f>'dep04'!R79-'dep04'!R78</f>
        <v>68.235503288000018</v>
      </c>
      <c r="AL79" s="121">
        <f>'dep04'!S79-'dep04'!S78</f>
        <v>-5.7316331600000003</v>
      </c>
      <c r="AM79" s="52">
        <f>'dep04'!T79-'dep04'!T78</f>
        <v>1.4987244820000001</v>
      </c>
      <c r="AN79" s="189">
        <f>(Paca!B79/Paca!B75-1)*100</f>
        <v>15.325253550492747</v>
      </c>
      <c r="AO79" s="189">
        <f>(Paca!C79/Paca!C75-1)*100</f>
        <v>7.6468778522943648</v>
      </c>
      <c r="AP79" s="189">
        <f>(Paca!D79/Paca!D75-1)*100</f>
        <v>3.765924921936481</v>
      </c>
      <c r="AQ79" s="190">
        <f>(Paca!E79/Paca!E75-1)*100</f>
        <v>7.8306075997822022</v>
      </c>
      <c r="AR79" s="190">
        <f>(Paca!F79/Paca!F75-1)*100</f>
        <v>5.2536065260411213E-2</v>
      </c>
      <c r="AS79" s="190">
        <f>(Paca!G79/Paca!G75-1)*100</f>
        <v>11.906299535583042</v>
      </c>
      <c r="AT79" s="190">
        <f>(Paca!H79/Paca!H75-1)*100</f>
        <v>-9.791440975198384</v>
      </c>
      <c r="AU79" s="190">
        <f>(Paca!I79/Paca!I75-1)*100</f>
        <v>5.4392432897024889</v>
      </c>
      <c r="AV79" s="189">
        <f>(Paca!J79/Paca!J75-1)*100</f>
        <v>23.831865728905612</v>
      </c>
      <c r="AW79" s="189">
        <f>(Paca!K79/Paca!K75-1)*100</f>
        <v>16.390351570764295</v>
      </c>
      <c r="AX79" s="190">
        <f>(Paca!L79/Paca!L75-1)*100</f>
        <v>13.115444223444438</v>
      </c>
      <c r="AY79" s="190">
        <f>(Paca!M79/Paca!M75-1)*100</f>
        <v>15.289133105000886</v>
      </c>
      <c r="AZ79" s="190">
        <f>(Paca!N79/Paca!N75-1)*100</f>
        <v>12.949342976686729</v>
      </c>
      <c r="BA79" s="190">
        <f>(Paca!O79/Paca!O75-1)*100</f>
        <v>35.728139213361288</v>
      </c>
      <c r="BB79" s="190">
        <f>(Paca!P79/Paca!P75-1)*100</f>
        <v>4.390667765607037</v>
      </c>
      <c r="BC79" s="190">
        <f>(Paca!Q79/Paca!Q75-1)*100</f>
        <v>19.904337036269084</v>
      </c>
      <c r="BD79" s="190">
        <f>(Paca!R79/Paca!R75-1)*100</f>
        <v>20.840255466082127</v>
      </c>
      <c r="BE79" s="190">
        <f>(Paca!S79/Paca!S75-1)*100</f>
        <v>46.544800105897345</v>
      </c>
      <c r="BF79" s="189">
        <f>(Paca!T79/Paca!T75-1)*100</f>
        <v>27.602214230339108</v>
      </c>
      <c r="BG79" s="53">
        <f>Paca!B79-Paca!B75</f>
        <v>5996.3244330460002</v>
      </c>
      <c r="BH79" s="53">
        <f>Paca!C79-Paca!C75</f>
        <v>17.905977528000022</v>
      </c>
      <c r="BI79" s="53">
        <f>Paca!D79-Paca!D75</f>
        <v>396.00477732500076</v>
      </c>
      <c r="BJ79" s="122">
        <f>Paca!E79-Paca!E75</f>
        <v>121.66659837499992</v>
      </c>
      <c r="BK79" s="122">
        <f>Paca!F79-Paca!F75</f>
        <v>1.0863384369999949</v>
      </c>
      <c r="BL79" s="122">
        <f>Paca!G79-Paca!G75</f>
        <v>99.546658858000001</v>
      </c>
      <c r="BM79" s="122">
        <f>Paca!H79-Paca!H75</f>
        <v>-100.15790553499994</v>
      </c>
      <c r="BN79" s="122">
        <f>Paca!I79-Paca!I75</f>
        <v>273.86308719000044</v>
      </c>
      <c r="BO79" s="53">
        <f>Paca!J79-Paca!J75</f>
        <v>2524.9929471680007</v>
      </c>
      <c r="BP79" s="53">
        <f>Paca!K79-Paca!K75</f>
        <v>2705.8168442699971</v>
      </c>
      <c r="BQ79" s="122">
        <f>Paca!L79-Paca!L75</f>
        <v>625.38223723100054</v>
      </c>
      <c r="BR79" s="122">
        <f>Paca!M79-Paca!M75</f>
        <v>853.61559692300034</v>
      </c>
      <c r="BS79" s="122">
        <f>Paca!N79-Paca!N75</f>
        <v>113.79644908399996</v>
      </c>
      <c r="BT79" s="122">
        <f>Paca!O79-Paca!O75</f>
        <v>118.603226275</v>
      </c>
      <c r="BU79" s="122">
        <f>Paca!P79-Paca!P75</f>
        <v>27.582530464999991</v>
      </c>
      <c r="BV79" s="122">
        <f>Paca!Q79-Paca!Q75</f>
        <v>42.571836734000016</v>
      </c>
      <c r="BW79" s="122">
        <f>Paca!R79-Paca!R75</f>
        <v>799.47865809600034</v>
      </c>
      <c r="BX79" s="122">
        <f>Paca!S79-Paca!S75</f>
        <v>124.78630946199996</v>
      </c>
      <c r="BY79" s="53">
        <f>Paca!T79-Paca!T75</f>
        <v>351.60388675499985</v>
      </c>
    </row>
    <row r="80" spans="1:77" x14ac:dyDescent="0.25">
      <c r="A80" s="37" t="str">
        <f>Paca!A80</f>
        <v>T2 2017</v>
      </c>
      <c r="B80" s="144">
        <f>('dep04'!B80/'dep04'!B79-1)*100</f>
        <v>1.4611001156661807</v>
      </c>
      <c r="C80" s="179">
        <f>('dep04'!C80/'dep04'!C79-1)*100</f>
        <v>-31.462878351336165</v>
      </c>
      <c r="D80" s="179">
        <f>('dep04'!D80/'dep04'!D79-1)*100</f>
        <v>9.2642257769666401</v>
      </c>
      <c r="E80" s="180">
        <f>('dep04'!E80/'dep04'!E79-1)*100</f>
        <v>4.3078760751094292</v>
      </c>
      <c r="F80" s="181">
        <f>('dep04'!F80/'dep04'!F79-1)*100</f>
        <v>1.1103988035307211</v>
      </c>
      <c r="G80" s="181">
        <f>('dep04'!G80/'dep04'!G79-1)*100</f>
        <v>31.499518484771659</v>
      </c>
      <c r="H80" s="181">
        <f>('dep04'!H80/'dep04'!H79-1)*100</f>
        <v>24.523901523031434</v>
      </c>
      <c r="I80" s="182">
        <f>('dep04'!I80/'dep04'!I79-1)*100</f>
        <v>8.1302227877972264</v>
      </c>
      <c r="J80" s="179">
        <f>('dep04'!J80/'dep04'!J79-1)*100</f>
        <v>-2.2095628637294418</v>
      </c>
      <c r="K80" s="179">
        <f>('dep04'!K80/'dep04'!K79-1)*100</f>
        <v>0.30404195038580273</v>
      </c>
      <c r="L80" s="180">
        <f>('dep04'!L80/'dep04'!L79-1)*100</f>
        <v>-6.5792779503084597</v>
      </c>
      <c r="M80" s="181">
        <f>('dep04'!M80/'dep04'!M79-1)*100</f>
        <v>13.614414336938218</v>
      </c>
      <c r="N80" s="181">
        <f>('dep04'!N80/'dep04'!N79-1)*100</f>
        <v>-7.3504518477525931</v>
      </c>
      <c r="O80" s="181">
        <f>('dep04'!O80/'dep04'!O79-1)*100</f>
        <v>-43.580711620069387</v>
      </c>
      <c r="P80" s="181">
        <f>('dep04'!P80/'dep04'!P79-1)*100</f>
        <v>19.556967891198941</v>
      </c>
      <c r="Q80" s="181">
        <f>('dep04'!Q80/'dep04'!Q79-1)*100</f>
        <v>-79.365167675335741</v>
      </c>
      <c r="R80" s="181">
        <f>('dep04'!R80/'dep04'!R79-1)*100</f>
        <v>-7.0830468064660206</v>
      </c>
      <c r="S80" s="152">
        <f>('dep04'!S80/'dep04'!S79-1)*100</f>
        <v>-8.5718198275909767</v>
      </c>
      <c r="T80" s="183">
        <f>('dep04'!T80/'dep04'!T79-1)*100</f>
        <v>-32.230866468404159</v>
      </c>
      <c r="U80" s="52">
        <f>'dep04'!B80-'dep04'!B79</f>
        <v>50.47353662399928</v>
      </c>
      <c r="V80" s="52">
        <f>'dep04'!C80-'dep04'!C79</f>
        <v>-13.595277737000004</v>
      </c>
      <c r="W80" s="52">
        <f>'dep04'!D80-'dep04'!D79</f>
        <v>82.240333819999933</v>
      </c>
      <c r="X80" s="121">
        <f>'dep04'!E80-'dep04'!E79</f>
        <v>7.474588797999985</v>
      </c>
      <c r="Y80" s="121">
        <f>'dep04'!F80-'dep04'!F79</f>
        <v>1.3537725139999992</v>
      </c>
      <c r="Z80" s="121">
        <f>'dep04'!G80-'dep04'!G79</f>
        <v>17.803818166999996</v>
      </c>
      <c r="AA80" s="121">
        <f>'dep04'!H80-'dep04'!H79</f>
        <v>18.024206481999997</v>
      </c>
      <c r="AB80" s="121">
        <f>'dep04'!I80-'dep04'!I79</f>
        <v>37.583947859000034</v>
      </c>
      <c r="AC80" s="52">
        <f>'dep04'!J80-'dep04'!J79</f>
        <v>-19.57344769000008</v>
      </c>
      <c r="AD80" s="52">
        <f>'dep04'!K80-'dep04'!K79</f>
        <v>4.9458852919999572</v>
      </c>
      <c r="AE80" s="121">
        <f>'dep04'!L80-'dep04'!L79</f>
        <v>-43.275168325999971</v>
      </c>
      <c r="AF80" s="121">
        <f>'dep04'!M80-'dep04'!M79</f>
        <v>87.109258644999954</v>
      </c>
      <c r="AG80" s="121">
        <f>'dep04'!N80-'dep04'!N79</f>
        <v>-2.0019564840000008</v>
      </c>
      <c r="AH80" s="121">
        <f>'dep04'!O80-'dep04'!O79</f>
        <v>-6.6414517750000002</v>
      </c>
      <c r="AI80" s="121">
        <f>'dep04'!P80-'dep04'!P79</f>
        <v>7.4697888849999998</v>
      </c>
      <c r="AJ80" s="121">
        <f>'dep04'!Q80-'dep04'!Q79</f>
        <v>-22.046215330999999</v>
      </c>
      <c r="AK80" s="121">
        <f>'dep04'!R80-'dep04'!R79</f>
        <v>-15.453410150000025</v>
      </c>
      <c r="AL80" s="121">
        <f>'dep04'!S80-'dep04'!S79</f>
        <v>-0.21496017200000006</v>
      </c>
      <c r="AM80" s="52">
        <f>'dep04'!T80-'dep04'!T79</f>
        <v>-3.5439570610000004</v>
      </c>
      <c r="AN80" s="189">
        <f>(Paca!B80/Paca!B76-1)*100</f>
        <v>14.317304669500075</v>
      </c>
      <c r="AO80" s="189">
        <f>(Paca!C80/Paca!C76-1)*100</f>
        <v>-11.058245904228903</v>
      </c>
      <c r="AP80" s="189">
        <f>(Paca!D80/Paca!D76-1)*100</f>
        <v>2.0275845817915528</v>
      </c>
      <c r="AQ80" s="190">
        <f>(Paca!E80/Paca!E76-1)*100</f>
        <v>15.90754844047706</v>
      </c>
      <c r="AR80" s="190">
        <f>(Paca!F80/Paca!F76-1)*100</f>
        <v>5.1057485364978339</v>
      </c>
      <c r="AS80" s="190">
        <f>(Paca!G80/Paca!G76-1)*100</f>
        <v>8.8053309393140147</v>
      </c>
      <c r="AT80" s="190">
        <f>(Paca!H80/Paca!H76-1)*100</f>
        <v>-15.367937484046623</v>
      </c>
      <c r="AU80" s="190">
        <f>(Paca!I80/Paca!I76-1)*100</f>
        <v>-0.95421347722488559</v>
      </c>
      <c r="AV80" s="189">
        <f>(Paca!J80/Paca!J76-1)*100</f>
        <v>22.411103977120874</v>
      </c>
      <c r="AW80" s="189">
        <f>(Paca!K80/Paca!K76-1)*100</f>
        <v>15.928631749586231</v>
      </c>
      <c r="AX80" s="190">
        <f>(Paca!L80/Paca!L76-1)*100</f>
        <v>4.2716860944760349</v>
      </c>
      <c r="AY80" s="190">
        <f>(Paca!M80/Paca!M76-1)*100</f>
        <v>25.574877701672861</v>
      </c>
      <c r="AZ80" s="190">
        <f>(Paca!N80/Paca!N76-1)*100</f>
        <v>0.84221013985539273</v>
      </c>
      <c r="BA80" s="190">
        <f>(Paca!O80/Paca!O76-1)*100</f>
        <v>16.850336979909876</v>
      </c>
      <c r="BB80" s="190">
        <f>(Paca!P80/Paca!P76-1)*100</f>
        <v>22.966209405051053</v>
      </c>
      <c r="BC80" s="190">
        <f>(Paca!Q80/Paca!Q76-1)*100</f>
        <v>10.687062291462501</v>
      </c>
      <c r="BD80" s="190">
        <f>(Paca!R80/Paca!R76-1)*100</f>
        <v>20.575718511233344</v>
      </c>
      <c r="BE80" s="190">
        <f>(Paca!S80/Paca!S76-1)*100</f>
        <v>10.12026902717016</v>
      </c>
      <c r="BF80" s="189">
        <f>(Paca!T80/Paca!T76-1)*100</f>
        <v>32.912007600020466</v>
      </c>
      <c r="BG80" s="53">
        <f>Paca!B80-Paca!B76</f>
        <v>5858.5382853739939</v>
      </c>
      <c r="BH80" s="53">
        <f>Paca!C80-Paca!C76</f>
        <v>-29.589146803999967</v>
      </c>
      <c r="BI80" s="53">
        <f>Paca!D80-Paca!D76</f>
        <v>218.59628364800119</v>
      </c>
      <c r="BJ80" s="122">
        <f>Paca!E80-Paca!E76</f>
        <v>244.97556796100002</v>
      </c>
      <c r="BK80" s="122">
        <f>Paca!F80-Paca!F76</f>
        <v>104.92575489299998</v>
      </c>
      <c r="BL80" s="122">
        <f>Paca!G80-Paca!G76</f>
        <v>78.794844930000068</v>
      </c>
      <c r="BM80" s="122">
        <f>Paca!H80-Paca!H76</f>
        <v>-160.00302218399997</v>
      </c>
      <c r="BN80" s="122">
        <f>Paca!I80-Paca!I76</f>
        <v>-50.096861952000836</v>
      </c>
      <c r="BO80" s="53">
        <f>Paca!J80-Paca!J76</f>
        <v>2437.2049864649998</v>
      </c>
      <c r="BP80" s="53">
        <f>Paca!K80-Paca!K76</f>
        <v>2831.9822528349978</v>
      </c>
      <c r="BQ80" s="122">
        <f>Paca!L80-Paca!L76</f>
        <v>227.38861478600029</v>
      </c>
      <c r="BR80" s="122">
        <f>Paca!M80-Paca!M76</f>
        <v>1501.0627790150002</v>
      </c>
      <c r="BS80" s="122">
        <f>Paca!N80-Paca!N76</f>
        <v>8.2100236429999995</v>
      </c>
      <c r="BT80" s="122">
        <f>Paca!O80-Paca!O76</f>
        <v>58.887448935999998</v>
      </c>
      <c r="BU80" s="122">
        <f>Paca!P80-Paca!P76</f>
        <v>136.29761451299998</v>
      </c>
      <c r="BV80" s="122">
        <f>Paca!Q80-Paca!Q76</f>
        <v>24.787623690000004</v>
      </c>
      <c r="BW80" s="122">
        <f>Paca!R80-Paca!R76</f>
        <v>838.94780467999954</v>
      </c>
      <c r="BX80" s="122">
        <f>Paca!S80-Paca!S76</f>
        <v>36.400343571999997</v>
      </c>
      <c r="BY80" s="53">
        <f>Paca!T80-Paca!T76</f>
        <v>400.34390923000001</v>
      </c>
    </row>
    <row r="81" spans="1:77" x14ac:dyDescent="0.25">
      <c r="A81" s="37" t="str">
        <f>Paca!A81</f>
        <v>T3 2017</v>
      </c>
      <c r="B81" s="144">
        <f>('dep04'!B81/'dep04'!B80-1)*100</f>
        <v>2.5490434433161901E-2</v>
      </c>
      <c r="C81" s="179">
        <f>('dep04'!C81/'dep04'!C80-1)*100</f>
        <v>105.86230805675525</v>
      </c>
      <c r="D81" s="179">
        <f>('dep04'!D81/'dep04'!D80-1)*100</f>
        <v>2.0180461983654086</v>
      </c>
      <c r="E81" s="180">
        <f>('dep04'!E81/'dep04'!E80-1)*100</f>
        <v>-9.1469457545905293</v>
      </c>
      <c r="F81" s="181">
        <f>('dep04'!F81/'dep04'!F80-1)*100</f>
        <v>-3.5006271653280074</v>
      </c>
      <c r="G81" s="181">
        <f>('dep04'!G81/'dep04'!G80-1)*100</f>
        <v>-15.895959206884724</v>
      </c>
      <c r="H81" s="181">
        <f>('dep04'!H81/'dep04'!H80-1)*100</f>
        <v>10.673907387273363</v>
      </c>
      <c r="I81" s="182">
        <f>('dep04'!I81/'dep04'!I80-1)*100</f>
        <v>8.5003770668028444</v>
      </c>
      <c r="J81" s="179">
        <f>('dep04'!J81/'dep04'!J80-1)*100</f>
        <v>-4.4599865596365422</v>
      </c>
      <c r="K81" s="179">
        <f>('dep04'!K81/'dep04'!K80-1)*100</f>
        <v>-0.69108649253923904</v>
      </c>
      <c r="L81" s="180">
        <f>('dep04'!L81/'dep04'!L80-1)*100</f>
        <v>-8.9058708226867349</v>
      </c>
      <c r="M81" s="181">
        <f>('dep04'!M81/'dep04'!M80-1)*100</f>
        <v>8.2161532730112405</v>
      </c>
      <c r="N81" s="181">
        <f>('dep04'!N81/'dep04'!N80-1)*100</f>
        <v>-29.658179067035874</v>
      </c>
      <c r="O81" s="181">
        <f>('dep04'!O81/'dep04'!O80-1)*100</f>
        <v>7.7085493668152649</v>
      </c>
      <c r="P81" s="181">
        <f>('dep04'!P81/'dep04'!P80-1)*100</f>
        <v>-70.847712188248934</v>
      </c>
      <c r="Q81" s="181">
        <f>('dep04'!Q81/'dep04'!Q80-1)*100</f>
        <v>-32.682156649655212</v>
      </c>
      <c r="R81" s="181">
        <f>('dep04'!R81/'dep04'!R80-1)*100</f>
        <v>12.682836749115989</v>
      </c>
      <c r="S81" s="152">
        <f>('dep04'!S81/'dep04'!S80-1)*100</f>
        <v>-41.096887084490142</v>
      </c>
      <c r="T81" s="183">
        <f>('dep04'!T81/'dep04'!T80-1)*100</f>
        <v>-1.6123828010395469</v>
      </c>
      <c r="U81" s="52">
        <f>'dep04'!B81-'dep04'!B80</f>
        <v>0.89343007000024954</v>
      </c>
      <c r="V81" s="52">
        <f>'dep04'!C81-'dep04'!C80</f>
        <v>31.351393782000002</v>
      </c>
      <c r="W81" s="52">
        <f>'dep04'!D81-'dep04'!D80</f>
        <v>19.574236479000092</v>
      </c>
      <c r="X81" s="121">
        <f>'dep04'!E81-'dep04'!E80</f>
        <v>-16.554547340999989</v>
      </c>
      <c r="Y81" s="121">
        <f>'dep04'!F81-'dep04'!F80</f>
        <v>-4.3152741239999983</v>
      </c>
      <c r="Z81" s="121">
        <f>'dep04'!G81-'dep04'!G80</f>
        <v>-11.814630323999999</v>
      </c>
      <c r="AA81" s="121">
        <f>'dep04'!H81-'dep04'!H80</f>
        <v>9.7688342309999996</v>
      </c>
      <c r="AB81" s="121">
        <f>'dep04'!I81-'dep04'!I80</f>
        <v>42.48985403699993</v>
      </c>
      <c r="AC81" s="52">
        <f>'dep04'!J81-'dep04'!J80</f>
        <v>-38.635888573999978</v>
      </c>
      <c r="AD81" s="52">
        <f>'dep04'!K81-'dep04'!K80</f>
        <v>-11.276163612999881</v>
      </c>
      <c r="AE81" s="121">
        <f>'dep04'!L81-'dep04'!L80</f>
        <v>-54.724290900000028</v>
      </c>
      <c r="AF81" s="121">
        <f>'dep04'!M81-'dep04'!M80</f>
        <v>59.726535055999989</v>
      </c>
      <c r="AG81" s="121">
        <f>'dep04'!N81-'dep04'!N80</f>
        <v>-7.483907047999999</v>
      </c>
      <c r="AH81" s="121">
        <f>'dep04'!O81-'dep04'!O80</f>
        <v>0.66277934900000091</v>
      </c>
      <c r="AI81" s="121">
        <f>'dep04'!P81-'dep04'!P80</f>
        <v>-32.35247631</v>
      </c>
      <c r="AJ81" s="121">
        <f>'dep04'!Q81-'dep04'!Q80</f>
        <v>-1.873336342</v>
      </c>
      <c r="AK81" s="121">
        <f>'dep04'!R81-'dep04'!R80</f>
        <v>25.710799556000012</v>
      </c>
      <c r="AL81" s="121">
        <f>'dep04'!S81-'dep04'!S80</f>
        <v>-0.94226697400000003</v>
      </c>
      <c r="AM81" s="52">
        <f>'dep04'!T81-'dep04'!T80</f>
        <v>-0.12014800399999981</v>
      </c>
      <c r="AN81" s="189">
        <f>(Paca!B81/Paca!B77-1)*100</f>
        <v>16.473691898154975</v>
      </c>
      <c r="AO81" s="189">
        <f>(Paca!C81/Paca!C77-1)*100</f>
        <v>1.969519648260043</v>
      </c>
      <c r="AP81" s="189">
        <f>(Paca!D81/Paca!D77-1)*100</f>
        <v>4.1873336090183955</v>
      </c>
      <c r="AQ81" s="190">
        <f>(Paca!E81/Paca!E77-1)*100</f>
        <v>-1.1138229643622211</v>
      </c>
      <c r="AR81" s="190">
        <f>(Paca!F81/Paca!F77-1)*100</f>
        <v>14.415299177226082</v>
      </c>
      <c r="AS81" s="190">
        <f>(Paca!G81/Paca!G77-1)*100</f>
        <v>11.490835842702719</v>
      </c>
      <c r="AT81" s="190">
        <f>(Paca!H81/Paca!H77-1)*100</f>
        <v>8.2574734327182764</v>
      </c>
      <c r="AU81" s="190">
        <f>(Paca!I81/Paca!I77-1)*100</f>
        <v>0.10489350432045796</v>
      </c>
      <c r="AV81" s="189">
        <f>(Paca!J81/Paca!J77-1)*100</f>
        <v>22.680078345056053</v>
      </c>
      <c r="AW81" s="189">
        <f>(Paca!K81/Paca!K77-1)*100</f>
        <v>19.100282746524599</v>
      </c>
      <c r="AX81" s="190">
        <f>(Paca!L81/Paca!L77-1)*100</f>
        <v>15.649112674157784</v>
      </c>
      <c r="AY81" s="190">
        <f>(Paca!M81/Paca!M77-1)*100</f>
        <v>17.185021517481847</v>
      </c>
      <c r="AZ81" s="190">
        <f>(Paca!N81/Paca!N77-1)*100</f>
        <v>34.946713669648609</v>
      </c>
      <c r="BA81" s="190">
        <f>(Paca!O81/Paca!O77-1)*100</f>
        <v>37.442991922410314</v>
      </c>
      <c r="BB81" s="190">
        <f>(Paca!P81/Paca!P77-1)*100</f>
        <v>26.44558482051518</v>
      </c>
      <c r="BC81" s="190">
        <f>(Paca!Q81/Paca!Q77-1)*100</f>
        <v>54.091157696942304</v>
      </c>
      <c r="BD81" s="190">
        <f>(Paca!R81/Paca!R77-1)*100</f>
        <v>20.865010326375067</v>
      </c>
      <c r="BE81" s="190">
        <f>(Paca!S81/Paca!S77-1)*100</f>
        <v>-0.48466992367073303</v>
      </c>
      <c r="BF81" s="189">
        <f>(Paca!T81/Paca!T77-1)*100</f>
        <v>30.919541210550271</v>
      </c>
      <c r="BG81" s="53">
        <f>Paca!B81-Paca!B77</f>
        <v>6809.8818250380136</v>
      </c>
      <c r="BH81" s="53">
        <f>Paca!C81-Paca!C77</f>
        <v>4.8304364159999977</v>
      </c>
      <c r="BI81" s="53">
        <f>Paca!D81-Paca!D77</f>
        <v>450.48962173400105</v>
      </c>
      <c r="BJ81" s="122">
        <f>Paca!E81-Paca!E77</f>
        <v>-18.554259064999997</v>
      </c>
      <c r="BK81" s="122">
        <f>Paca!F81-Paca!F77</f>
        <v>286.10463647399979</v>
      </c>
      <c r="BL81" s="122">
        <f>Paca!G81-Paca!G77</f>
        <v>104.61556469599998</v>
      </c>
      <c r="BM81" s="122">
        <f>Paca!H81-Paca!H77</f>
        <v>72.747088848999965</v>
      </c>
      <c r="BN81" s="122">
        <f>Paca!I81-Paca!I77</f>
        <v>5.5765907799996057</v>
      </c>
      <c r="BO81" s="53">
        <f>Paca!J81-Paca!J77</f>
        <v>2632.352320248001</v>
      </c>
      <c r="BP81" s="53">
        <f>Paca!K81-Paca!K77</f>
        <v>3342.5120819100011</v>
      </c>
      <c r="BQ81" s="122">
        <f>Paca!L81-Paca!L77</f>
        <v>771.20341211999948</v>
      </c>
      <c r="BR81" s="122">
        <f>Paca!M81-Paca!M77</f>
        <v>1070.3033832480005</v>
      </c>
      <c r="BS81" s="122">
        <f>Paca!N81-Paca!N77</f>
        <v>257.09260670200001</v>
      </c>
      <c r="BT81" s="122">
        <f>Paca!O81-Paca!O77</f>
        <v>130.30448235099999</v>
      </c>
      <c r="BU81" s="122">
        <f>Paca!P81-Paca!P77</f>
        <v>158.13621693000005</v>
      </c>
      <c r="BV81" s="122">
        <f>Paca!Q81-Paca!Q77</f>
        <v>100.61218918600002</v>
      </c>
      <c r="BW81" s="122">
        <f>Paca!R81-Paca!R77</f>
        <v>856.6542373049997</v>
      </c>
      <c r="BX81" s="122">
        <f>Paca!S81-Paca!S77</f>
        <v>-1.7944459319999737</v>
      </c>
      <c r="BY81" s="53">
        <f>Paca!T81-Paca!T77</f>
        <v>379.69736472999989</v>
      </c>
    </row>
    <row r="82" spans="1:77" s="106" customFormat="1" x14ac:dyDescent="0.25">
      <c r="A82" s="98" t="str">
        <f>Paca!A82</f>
        <v>T4 2017</v>
      </c>
      <c r="B82" s="143">
        <f>('dep04'!B82/'dep04'!B81-1)*100</f>
        <v>-8.2838992797794049</v>
      </c>
      <c r="C82" s="184">
        <f>('dep04'!C82/'dep04'!C81-1)*100</f>
        <v>-21.366561456855536</v>
      </c>
      <c r="D82" s="184">
        <f>('dep04'!D82/'dep04'!D81-1)*100</f>
        <v>-13.686330571078498</v>
      </c>
      <c r="E82" s="185">
        <f>('dep04'!E82/'dep04'!E81-1)*100</f>
        <v>-9.7585724441469175</v>
      </c>
      <c r="F82" s="186">
        <f>('dep04'!F82/'dep04'!F81-1)*100</f>
        <v>-27.975048273449453</v>
      </c>
      <c r="G82" s="186">
        <f>('dep04'!G82/'dep04'!G81-1)*100</f>
        <v>-16.4215107494168</v>
      </c>
      <c r="H82" s="186">
        <f>('dep04'!H82/'dep04'!H81-1)*100</f>
        <v>-10.556259465058549</v>
      </c>
      <c r="I82" s="187">
        <f>('dep04'!I82/'dep04'!I81-1)*100</f>
        <v>-12.01245516020818</v>
      </c>
      <c r="J82" s="184">
        <f>('dep04'!J82/'dep04'!J81-1)*100</f>
        <v>2.9397452876325891</v>
      </c>
      <c r="K82" s="184">
        <f>('dep04'!K82/'dep04'!K81-1)*100</f>
        <v>-10.522714483782492</v>
      </c>
      <c r="L82" s="185">
        <f>('dep04'!L82/'dep04'!L81-1)*100</f>
        <v>10.282498330748279</v>
      </c>
      <c r="M82" s="186">
        <f>('dep04'!M82/'dep04'!M81-1)*100</f>
        <v>-30.050794831497505</v>
      </c>
      <c r="N82" s="186">
        <f>('dep04'!N82/'dep04'!N81-1)*100</f>
        <v>-22.058705640946041</v>
      </c>
      <c r="O82" s="186">
        <f>('dep04'!O82/'dep04'!O81-1)*100</f>
        <v>58.47045012680239</v>
      </c>
      <c r="P82" s="186">
        <f>('dep04'!P82/'dep04'!P81-1)*100</f>
        <v>-1.5186536049086929</v>
      </c>
      <c r="Q82" s="186">
        <f>('dep04'!Q82/'dep04'!Q81-1)*100</f>
        <v>-89.857891197758903</v>
      </c>
      <c r="R82" s="186">
        <f>('dep04'!R82/'dep04'!R81-1)*100</f>
        <v>3.7339000548401113</v>
      </c>
      <c r="S82" s="151">
        <f>('dep04'!S82/'dep04'!S81-1)*100</f>
        <v>146.30835678251793</v>
      </c>
      <c r="T82" s="188">
        <f>('dep04'!T82/'dep04'!T81-1)*100</f>
        <v>57.469584134194761</v>
      </c>
      <c r="U82" s="100">
        <f>'dep04'!B82-'dep04'!B81</f>
        <v>-290.42154230299957</v>
      </c>
      <c r="V82" s="100">
        <f>'dep04'!C82-'dep04'!C81</f>
        <v>-13.026476743000003</v>
      </c>
      <c r="W82" s="100">
        <f>'dep04'!D82-'dep04'!D81</f>
        <v>-135.43089669699998</v>
      </c>
      <c r="X82" s="120">
        <f>'dep04'!E82-'dep04'!E81</f>
        <v>-16.04600890399999</v>
      </c>
      <c r="Y82" s="120">
        <f>'dep04'!F82-'dep04'!F81</f>
        <v>-33.278049688999999</v>
      </c>
      <c r="Z82" s="120">
        <f>'dep04'!G82-'dep04'!G81</f>
        <v>-10.265104352000002</v>
      </c>
      <c r="AA82" s="120">
        <f>'dep04'!H82-'dep04'!H81</f>
        <v>-10.692385522999999</v>
      </c>
      <c r="AB82" s="120">
        <f>'dep04'!I82-'dep04'!I81</f>
        <v>-65.149348228999941</v>
      </c>
      <c r="AC82" s="100">
        <f>'dep04'!J82-'dep04'!J81</f>
        <v>24.330574059000014</v>
      </c>
      <c r="AD82" s="100">
        <f>'dep04'!K82-'dep04'!K81</f>
        <v>-170.50808674599989</v>
      </c>
      <c r="AE82" s="120">
        <f>'dep04'!L82-'dep04'!L81</f>
        <v>57.556289386999993</v>
      </c>
      <c r="AF82" s="120">
        <f>'dep04'!M82-'dep04'!M81</f>
        <v>-236.39965784100002</v>
      </c>
      <c r="AG82" s="120">
        <f>'dep04'!N82-'dep04'!N81</f>
        <v>-3.9154125979999996</v>
      </c>
      <c r="AH82" s="120">
        <f>'dep04'!O82-'dep04'!O81</f>
        <v>5.4148062819999989</v>
      </c>
      <c r="AI82" s="120">
        <f>'dep04'!P82-'dep04'!P81</f>
        <v>-0.20216830299999877</v>
      </c>
      <c r="AJ82" s="120">
        <f>'dep04'!Q82-'dep04'!Q81</f>
        <v>-3.4673003819999999</v>
      </c>
      <c r="AK82" s="120">
        <f>'dep04'!R82-'dep04'!R81</f>
        <v>8.5294227640000031</v>
      </c>
      <c r="AL82" s="120">
        <f>'dep04'!S82-'dep04'!S81</f>
        <v>1.9759339449999997</v>
      </c>
      <c r="AM82" s="100">
        <f>'dep04'!T82-'dep04'!T81</f>
        <v>4.2133438239999998</v>
      </c>
      <c r="AN82" s="184">
        <f>(Paca!B82/Paca!B78-1)*100</f>
        <v>13.570005823312691</v>
      </c>
      <c r="AO82" s="184">
        <f>(Paca!C82/Paca!C78-1)*100</f>
        <v>-6.3125934775873471</v>
      </c>
      <c r="AP82" s="184">
        <f>(Paca!D82/Paca!D78-1)*100</f>
        <v>-1.174973789233591</v>
      </c>
      <c r="AQ82" s="191">
        <f>(Paca!E82/Paca!E78-1)*100</f>
        <v>-2.4507920238429848</v>
      </c>
      <c r="AR82" s="191">
        <f>(Paca!F82/Paca!F78-1)*100</f>
        <v>6.3971772561958629</v>
      </c>
      <c r="AS82" s="191">
        <f>(Paca!G82/Paca!G78-1)*100</f>
        <v>9.9940005468330142</v>
      </c>
      <c r="AT82" s="191">
        <f>(Paca!H82/Paca!H78-1)*100</f>
        <v>-34.608702549662759</v>
      </c>
      <c r="AU82" s="191">
        <f>(Paca!I82/Paca!I78-1)*100</f>
        <v>4.8689047172593147</v>
      </c>
      <c r="AV82" s="184">
        <f>(Paca!J82/Paca!J78-1)*100</f>
        <v>21.148070073701764</v>
      </c>
      <c r="AW82" s="184">
        <f>(Paca!K82/Paca!K78-1)*100</f>
        <v>16.601356595715888</v>
      </c>
      <c r="AX82" s="191">
        <f>(Paca!L82/Paca!L78-1)*100</f>
        <v>9.5923431876955068</v>
      </c>
      <c r="AY82" s="191">
        <f>(Paca!M82/Paca!M78-1)*100</f>
        <v>19.962512137485767</v>
      </c>
      <c r="AZ82" s="191">
        <f>(Paca!N82/Paca!N78-1)*100</f>
        <v>6.4337665994868676</v>
      </c>
      <c r="BA82" s="191">
        <f>(Paca!O82/Paca!O78-1)*100</f>
        <v>32.061755321809329</v>
      </c>
      <c r="BB82" s="191">
        <f>(Paca!P82/Paca!P78-1)*100</f>
        <v>0.88720883804478401</v>
      </c>
      <c r="BC82" s="191">
        <f>(Paca!Q82/Paca!Q78-1)*100</f>
        <v>23.253650052703367</v>
      </c>
      <c r="BD82" s="191">
        <f>(Paca!R82/Paca!R78-1)*100</f>
        <v>23.449154648029946</v>
      </c>
      <c r="BE82" s="191">
        <f>(Paca!S82/Paca!S78-1)*100</f>
        <v>12.31355904412581</v>
      </c>
      <c r="BF82" s="184">
        <f>(Paca!T82/Paca!T78-1)*100</f>
        <v>37.291017816492023</v>
      </c>
      <c r="BG82" s="100">
        <f>Paca!B82-Paca!B78</f>
        <v>5914.816315379001</v>
      </c>
      <c r="BH82" s="100">
        <f>Paca!C82-Paca!C78</f>
        <v>-18.300444719000041</v>
      </c>
      <c r="BI82" s="100">
        <f>Paca!D82-Paca!D78</f>
        <v>-137.59686762600177</v>
      </c>
      <c r="BJ82" s="120">
        <f>Paca!E82-Paca!E78</f>
        <v>-40.500823070000024</v>
      </c>
      <c r="BK82" s="120">
        <f>Paca!F82-Paca!F78</f>
        <v>139.69324355699928</v>
      </c>
      <c r="BL82" s="120">
        <f>Paca!G82-Paca!G78</f>
        <v>93.521631022999941</v>
      </c>
      <c r="BM82" s="120">
        <f>Paca!H82-Paca!H78</f>
        <v>-585.74127600500015</v>
      </c>
      <c r="BN82" s="120">
        <f>Paca!I82-Paca!I78</f>
        <v>255.43035686900021</v>
      </c>
      <c r="BO82" s="100">
        <f>Paca!J82-Paca!J78</f>
        <v>2606.5248578989995</v>
      </c>
      <c r="BP82" s="100">
        <f>Paca!K82-Paca!K78</f>
        <v>2983.8971947290047</v>
      </c>
      <c r="BQ82" s="120">
        <f>Paca!L82-Paca!L78</f>
        <v>494.42710128300041</v>
      </c>
      <c r="BR82" s="120">
        <f>Paca!M82-Paca!M78</f>
        <v>1201.8221112410001</v>
      </c>
      <c r="BS82" s="120">
        <f>Paca!N82-Paca!N78</f>
        <v>59.959587829999919</v>
      </c>
      <c r="BT82" s="120">
        <f>Paca!O82-Paca!O78</f>
        <v>127.59621655799998</v>
      </c>
      <c r="BU82" s="120">
        <f>Paca!P82-Paca!P78</f>
        <v>5.7130586200000835</v>
      </c>
      <c r="BV82" s="120">
        <f>Paca!Q82-Paca!Q78</f>
        <v>50.934014598999994</v>
      </c>
      <c r="BW82" s="120">
        <f>Paca!R82-Paca!R78</f>
        <v>1002.913705815</v>
      </c>
      <c r="BX82" s="120">
        <f>Paca!S82-Paca!S78</f>
        <v>40.531398782999986</v>
      </c>
      <c r="BY82" s="100">
        <f>Paca!T82-Paca!T78</f>
        <v>480.29157509599986</v>
      </c>
    </row>
    <row r="83" spans="1:77" x14ac:dyDescent="0.25">
      <c r="A83" s="37" t="str">
        <f>Paca!A83</f>
        <v>T1 2018</v>
      </c>
      <c r="B83" s="144">
        <f>('dep04'!B83/'dep04'!B82-1)*100</f>
        <v>-0.35700519506104422</v>
      </c>
      <c r="C83" s="179">
        <f>('dep04'!C83/'dep04'!C82-1)*100</f>
        <v>34.509521321855452</v>
      </c>
      <c r="D83" s="179">
        <f>('dep04'!D83/'dep04'!D82-1)*100</f>
        <v>-5.7095256455175214E-2</v>
      </c>
      <c r="E83" s="180">
        <f>('dep04'!E83/'dep04'!E82-1)*100</f>
        <v>5.7291210600349141</v>
      </c>
      <c r="F83" s="181">
        <f>('dep04'!F83/'dep04'!F82-1)*100</f>
        <v>42.313030653664718</v>
      </c>
      <c r="G83" s="181">
        <f>('dep04'!G83/'dep04'!G82-1)*100</f>
        <v>23.055690122901208</v>
      </c>
      <c r="H83" s="181">
        <f>('dep04'!H83/'dep04'!H82-1)*100</f>
        <v>-11.296249291362127</v>
      </c>
      <c r="I83" s="182">
        <f>('dep04'!I83/'dep04'!I82-1)*100</f>
        <v>-9.860274090237354</v>
      </c>
      <c r="J83" s="179">
        <f>('dep04'!J83/'dep04'!J82-1)*100</f>
        <v>-5.3970502027576366</v>
      </c>
      <c r="K83" s="179">
        <f>('dep04'!K83/'dep04'!K82-1)*100</f>
        <v>1.5476145704965916</v>
      </c>
      <c r="L83" s="180">
        <f>('dep04'!L83/'dep04'!L82-1)*100</f>
        <v>-8.3193164552538335</v>
      </c>
      <c r="M83" s="181">
        <f>('dep04'!M83/'dep04'!M82-1)*100</f>
        <v>16.924594757245703</v>
      </c>
      <c r="N83" s="181">
        <f>('dep04'!N83/'dep04'!N82-1)*100</f>
        <v>51.112316601476657</v>
      </c>
      <c r="O83" s="181">
        <f>('dep04'!O83/'dep04'!O82-1)*100</f>
        <v>18.756153960566024</v>
      </c>
      <c r="P83" s="181">
        <f>('dep04'!P83/'dep04'!P82-1)*100</f>
        <v>-32.054936789772711</v>
      </c>
      <c r="Q83" s="181">
        <f>('dep04'!Q83/'dep04'!Q82-1)*100</f>
        <v>1087.5615403445941</v>
      </c>
      <c r="R83" s="181">
        <f>('dep04'!R83/'dep04'!R82-1)*100</f>
        <v>-15.092455295010442</v>
      </c>
      <c r="S83" s="152">
        <f>('dep04'!S83/'dep04'!S82-1)*100</f>
        <v>196.89038491845216</v>
      </c>
      <c r="T83" s="183">
        <f>('dep04'!T83/'dep04'!T82-1)*100</f>
        <v>-34.583474514788392</v>
      </c>
      <c r="U83" s="52">
        <f>'dep04'!B83-'dep04'!B82</f>
        <v>-11.479266436000671</v>
      </c>
      <c r="V83" s="52">
        <f>'dep04'!C83-'dep04'!C82</f>
        <v>16.543924316000002</v>
      </c>
      <c r="W83" s="52">
        <f>'dep04'!D83-'dep04'!D82</f>
        <v>-0.48765236700000969</v>
      </c>
      <c r="X83" s="121">
        <f>'dep04'!E83-'dep04'!E82</f>
        <v>8.5010915759999932</v>
      </c>
      <c r="Y83" s="121">
        <f>'dep04'!F83-'dep04'!F82</f>
        <v>36.253014917999991</v>
      </c>
      <c r="Z83" s="121">
        <f>'dep04'!G83-'dep04'!G82</f>
        <v>12.045446493</v>
      </c>
      <c r="AA83" s="121">
        <f>'dep04'!H83-'dep04'!H82</f>
        <v>-10.234079210999994</v>
      </c>
      <c r="AB83" s="121">
        <f>'dep04'!I83-'dep04'!I82</f>
        <v>-47.053126143000043</v>
      </c>
      <c r="AC83" s="52">
        <f>'dep04'!J83-'dep04'!J82</f>
        <v>-45.98140105799996</v>
      </c>
      <c r="AD83" s="52">
        <f>'dep04'!K83-'dep04'!K82</f>
        <v>22.438447483999425</v>
      </c>
      <c r="AE83" s="121">
        <f>'dep04'!L83-'dep04'!L82</f>
        <v>-51.355667742000037</v>
      </c>
      <c r="AF83" s="121">
        <f>'dep04'!M83-'dep04'!M82</f>
        <v>93.130501783</v>
      </c>
      <c r="AG83" s="121">
        <f>'dep04'!N83-'dep04'!N82</f>
        <v>7.0711603799999985</v>
      </c>
      <c r="AH83" s="121">
        <f>'dep04'!O83-'dep04'!O82</f>
        <v>2.7525712370000015</v>
      </c>
      <c r="AI83" s="121">
        <f>'dep04'!P83-'dep04'!P82</f>
        <v>-4.2024566530000005</v>
      </c>
      <c r="AJ83" s="121">
        <f>'dep04'!Q83-'dep04'!Q82</f>
        <v>4.2561541759999999</v>
      </c>
      <c r="AK83" s="121">
        <f>'dep04'!R83-'dep04'!R82</f>
        <v>-35.763297568000013</v>
      </c>
      <c r="AL83" s="121">
        <f>'dep04'!S83-'dep04'!S82</f>
        <v>6.5494818709999993</v>
      </c>
      <c r="AM83" s="52">
        <f>'dep04'!T83-'dep04'!T82</f>
        <v>-3.9925848109999995</v>
      </c>
      <c r="AN83" s="189">
        <f>(Paca!B83/Paca!B79-1)*100</f>
        <v>12.549749104964846</v>
      </c>
      <c r="AO83" s="189">
        <f>(Paca!C83/Paca!C79-1)*100</f>
        <v>26.728262199208586</v>
      </c>
      <c r="AP83" s="189">
        <f>(Paca!D83/Paca!D79-1)*100</f>
        <v>8.5999915429767704</v>
      </c>
      <c r="AQ83" s="190">
        <f>(Paca!E83/Paca!E79-1)*100</f>
        <v>3.3795274532191888</v>
      </c>
      <c r="AR83" s="190">
        <f>(Paca!F83/Paca!F79-1)*100</f>
        <v>7.2752707469512901</v>
      </c>
      <c r="AS83" s="190">
        <f>(Paca!G83/Paca!G79-1)*100</f>
        <v>10.061994807461616</v>
      </c>
      <c r="AT83" s="190">
        <f>(Paca!H83/Paca!H79-1)*100</f>
        <v>22.975813590429574</v>
      </c>
      <c r="AU83" s="190">
        <f>(Paca!I83/Paca!I79-1)*100</f>
        <v>8.0073522465571969</v>
      </c>
      <c r="AV83" s="189">
        <f>(Paca!J83/Paca!J79-1)*100</f>
        <v>12.738754268588814</v>
      </c>
      <c r="AW83" s="189">
        <f>(Paca!K83/Paca!K79-1)*100</f>
        <v>13.474202877658348</v>
      </c>
      <c r="AX83" s="190">
        <f>(Paca!L83/Paca!L79-1)*100</f>
        <v>8.0423788933736482</v>
      </c>
      <c r="AY83" s="190">
        <f>(Paca!M83/Paca!M79-1)*100</f>
        <v>21.539697751913465</v>
      </c>
      <c r="AZ83" s="190">
        <f>(Paca!N83/Paca!N79-1)*100</f>
        <v>4.7787301668818394</v>
      </c>
      <c r="BA83" s="190">
        <f>(Paca!O83/Paca!O79-1)*100</f>
        <v>18.794679455214315</v>
      </c>
      <c r="BB83" s="190">
        <f>(Paca!P83/Paca!P79-1)*100</f>
        <v>-4.3136305233766548</v>
      </c>
      <c r="BC83" s="190">
        <f>(Paca!Q83/Paca!Q79-1)*100</f>
        <v>2.6825229211514534</v>
      </c>
      <c r="BD83" s="190">
        <f>(Paca!R83/Paca!R79-1)*100</f>
        <v>14.342438398135982</v>
      </c>
      <c r="BE83" s="190">
        <f>(Paca!S83/Paca!S79-1)*100</f>
        <v>-1.7382158583570395</v>
      </c>
      <c r="BF83" s="189">
        <f>(Paca!T83/Paca!T79-1)*100</f>
        <v>24.411954218774312</v>
      </c>
      <c r="BG83" s="53">
        <f>Paca!B83-Paca!B79</f>
        <v>5662.874220963</v>
      </c>
      <c r="BH83" s="53">
        <f>Paca!C83-Paca!C79</f>
        <v>67.37302438399999</v>
      </c>
      <c r="BI83" s="53">
        <f>Paca!D83-Paca!D79</f>
        <v>938.38607233999937</v>
      </c>
      <c r="BJ83" s="122">
        <f>Paca!E83-Paca!E79</f>
        <v>56.620530681999981</v>
      </c>
      <c r="BK83" s="122">
        <f>Paca!F83-Paca!F79</f>
        <v>150.51676122800018</v>
      </c>
      <c r="BL83" s="122">
        <f>Paca!G83-Paca!G79</f>
        <v>94.143102775000102</v>
      </c>
      <c r="BM83" s="122">
        <f>Paca!H83-Paca!H79</f>
        <v>212.01045030399985</v>
      </c>
      <c r="BN83" s="122">
        <f>Paca!I83-Paca!I79</f>
        <v>425.09522735099927</v>
      </c>
      <c r="BO83" s="53">
        <f>Paca!J83-Paca!J79</f>
        <v>1671.3272820429993</v>
      </c>
      <c r="BP83" s="53">
        <f>Paca!K83-Paca!K79</f>
        <v>2588.9889030100057</v>
      </c>
      <c r="BQ83" s="122">
        <f>Paca!L83-Paca!L79</f>
        <v>433.77944835499966</v>
      </c>
      <c r="BR83" s="122">
        <f>Paca!M83-Paca!M79</f>
        <v>1386.4603645299994</v>
      </c>
      <c r="BS83" s="122">
        <f>Paca!N83-Paca!N79</f>
        <v>47.432628759000067</v>
      </c>
      <c r="BT83" s="122">
        <f>Paca!O83-Paca!O79</f>
        <v>84.681964276000031</v>
      </c>
      <c r="BU83" s="122">
        <f>Paca!P83-Paca!P79</f>
        <v>-28.288384723999911</v>
      </c>
      <c r="BV83" s="122">
        <f>Paca!Q83-Paca!Q79</f>
        <v>6.8794386929999973</v>
      </c>
      <c r="BW83" s="122">
        <f>Paca!R83-Paca!R79</f>
        <v>664.87264406799932</v>
      </c>
      <c r="BX83" s="122">
        <f>Paca!S83-Paca!S79</f>
        <v>-6.8292009470000039</v>
      </c>
      <c r="BY83" s="53">
        <f>Paca!T83-Paca!T79</f>
        <v>396.7989391860001</v>
      </c>
    </row>
    <row r="84" spans="1:77" x14ac:dyDescent="0.25">
      <c r="A84" s="37" t="str">
        <f>Paca!A84</f>
        <v>T2 2018</v>
      </c>
      <c r="B84" s="144">
        <f>('dep04'!B84/'dep04'!B83-1)*100</f>
        <v>-7.4818950644721109</v>
      </c>
      <c r="C84" s="179">
        <f>('dep04'!C84/'dep04'!C83-1)*100</f>
        <v>4.4776287753643507</v>
      </c>
      <c r="D84" s="179">
        <f>('dep04'!D84/'dep04'!D83-1)*100</f>
        <v>-9.548080045121166</v>
      </c>
      <c r="E84" s="180">
        <f>('dep04'!E84/'dep04'!E83-1)*100</f>
        <v>-5.080537052887113</v>
      </c>
      <c r="F84" s="181">
        <f>('dep04'!F84/'dep04'!F83-1)*100</f>
        <v>-4.097388349276887</v>
      </c>
      <c r="G84" s="181">
        <f>('dep04'!G84/'dep04'!G83-1)*100</f>
        <v>-10.72162645216328</v>
      </c>
      <c r="H84" s="181">
        <f>('dep04'!H84/'dep04'!H83-1)*100</f>
        <v>15.681354840450123</v>
      </c>
      <c r="I84" s="182">
        <f>('dep04'!I84/'dep04'!I83-1)*100</f>
        <v>-17.260734612770136</v>
      </c>
      <c r="J84" s="179">
        <f>('dep04'!J84/'dep04'!J83-1)*100</f>
        <v>-2.9901992493689411</v>
      </c>
      <c r="K84" s="179">
        <f>('dep04'!K84/'dep04'!K83-1)*100</f>
        <v>-9.6612617663195959</v>
      </c>
      <c r="L84" s="180">
        <f>('dep04'!L84/'dep04'!L83-1)*100</f>
        <v>-20.181222433440983</v>
      </c>
      <c r="M84" s="181">
        <f>('dep04'!M84/'dep04'!M83-1)*100</f>
        <v>-7.0293099297818689</v>
      </c>
      <c r="N84" s="181">
        <f>('dep04'!N84/'dep04'!N83-1)*100</f>
        <v>-1.2250357064321094</v>
      </c>
      <c r="O84" s="181">
        <f>('dep04'!O84/'dep04'!O83-1)*100</f>
        <v>2.5806885839601446</v>
      </c>
      <c r="P84" s="181">
        <f>('dep04'!P84/'dep04'!P83-1)*100</f>
        <v>-26.057398392793786</v>
      </c>
      <c r="Q84" s="181">
        <f>('dep04'!Q84/'dep04'!Q83-1)*100</f>
        <v>-47.359909806732233</v>
      </c>
      <c r="R84" s="181">
        <f>('dep04'!R84/'dep04'!R83-1)*100</f>
        <v>10.931185854346271</v>
      </c>
      <c r="S84" s="152">
        <f>('dep04'!S84/'dep04'!S83-1)*100</f>
        <v>-4.7238186469813481</v>
      </c>
      <c r="T84" s="183">
        <f>('dep04'!T84/'dep04'!T83-1)*100</f>
        <v>69.445024060961956</v>
      </c>
      <c r="U84" s="52">
        <f>'dep04'!B84-'dep04'!B83</f>
        <v>-239.71653133499967</v>
      </c>
      <c r="V84" s="52">
        <f>'dep04'!C84-'dep04'!C83</f>
        <v>2.8873585089999949</v>
      </c>
      <c r="W84" s="52">
        <f>'dep04'!D84-'dep04'!D83</f>
        <v>-81.503888168000003</v>
      </c>
      <c r="X84" s="121">
        <f>'dep04'!E84-'dep04'!E83</f>
        <v>-7.970598630000012</v>
      </c>
      <c r="Y84" s="121">
        <f>'dep04'!F84-'dep04'!F83</f>
        <v>-4.9959926719999999</v>
      </c>
      <c r="Z84" s="121">
        <f>'dep04'!G84-'dep04'!G83</f>
        <v>-6.8929820699999951</v>
      </c>
      <c r="AA84" s="121">
        <f>'dep04'!H84-'dep04'!H83</f>
        <v>12.602017313999994</v>
      </c>
      <c r="AB84" s="121">
        <f>'dep04'!I84-'dep04'!I83</f>
        <v>-74.246332109999969</v>
      </c>
      <c r="AC84" s="52">
        <f>'dep04'!J84-'dep04'!J83</f>
        <v>-24.100749497000038</v>
      </c>
      <c r="AD84" s="52">
        <f>'dep04'!K84-'dep04'!K83</f>
        <v>-142.24387345899959</v>
      </c>
      <c r="AE84" s="121">
        <f>'dep04'!L84-'dep04'!L83</f>
        <v>-114.21576359299996</v>
      </c>
      <c r="AF84" s="121">
        <f>'dep04'!M84-'dep04'!M83</f>
        <v>-45.226421903999949</v>
      </c>
      <c r="AG84" s="121">
        <f>'dep04'!N84-'dep04'!N83</f>
        <v>-0.2561024500000002</v>
      </c>
      <c r="AH84" s="121">
        <f>'dep04'!O84-'dep04'!O83</f>
        <v>0.44976587700000081</v>
      </c>
      <c r="AI84" s="121">
        <f>'dep04'!P84-'dep04'!P83</f>
        <v>-2.3211183110000002</v>
      </c>
      <c r="AJ84" s="121">
        <f>'dep04'!Q84-'dep04'!Q83</f>
        <v>-2.2010530059999995</v>
      </c>
      <c r="AK84" s="121">
        <f>'dep04'!R84-'dep04'!R83</f>
        <v>21.993341559000015</v>
      </c>
      <c r="AL84" s="121">
        <f>'dep04'!S84-'dep04'!S83</f>
        <v>-0.4665216309999991</v>
      </c>
      <c r="AM84" s="52">
        <f>'dep04'!T84-'dep04'!T83</f>
        <v>5.2446212799999996</v>
      </c>
      <c r="AN84" s="189">
        <f>(Paca!B84/Paca!B80-1)*100</f>
        <v>7.5295245908519881</v>
      </c>
      <c r="AO84" s="189">
        <f>(Paca!C84/Paca!C80-1)*100</f>
        <v>38.717235838860397</v>
      </c>
      <c r="AP84" s="189">
        <f>(Paca!D84/Paca!D80-1)*100</f>
        <v>6.8432604022430343</v>
      </c>
      <c r="AQ84" s="190">
        <f>(Paca!E84/Paca!E80-1)*100</f>
        <v>-6.8786166913944458</v>
      </c>
      <c r="AR84" s="190">
        <f>(Paca!F84/Paca!F80-1)*100</f>
        <v>3.0324484839681531</v>
      </c>
      <c r="AS84" s="190">
        <f>(Paca!G84/Paca!G80-1)*100</f>
        <v>4.4620860264570794</v>
      </c>
      <c r="AT84" s="190">
        <f>(Paca!H84/Paca!H80-1)*100</f>
        <v>30.580008929726567</v>
      </c>
      <c r="AU84" s="190">
        <f>(Paca!I84/Paca!I80-1)*100</f>
        <v>9.5600687478302859</v>
      </c>
      <c r="AV84" s="189">
        <f>(Paca!J84/Paca!J80-1)*100</f>
        <v>9.9541026598069404</v>
      </c>
      <c r="AW84" s="189">
        <f>(Paca!K84/Paca!K80-1)*100</f>
        <v>3.9500485599412549</v>
      </c>
      <c r="AX84" s="190">
        <f>(Paca!L84/Paca!L80-1)*100</f>
        <v>-2.6656153558940798</v>
      </c>
      <c r="AY84" s="190">
        <f>(Paca!M84/Paca!M80-1)*100</f>
        <v>3.03143736727296</v>
      </c>
      <c r="AZ84" s="190">
        <f>(Paca!N84/Paca!N80-1)*100</f>
        <v>15.208649161426035</v>
      </c>
      <c r="BA84" s="190">
        <f>(Paca!O84/Paca!O80-1)*100</f>
        <v>36.052120026221225</v>
      </c>
      <c r="BB84" s="190">
        <f>(Paca!P84/Paca!P80-1)*100</f>
        <v>-17.89436661190863</v>
      </c>
      <c r="BC84" s="190">
        <f>(Paca!Q84/Paca!Q80-1)*100</f>
        <v>6.6875658571619701</v>
      </c>
      <c r="BD84" s="190">
        <f>(Paca!R84/Paca!R80-1)*100</f>
        <v>10.377092458977422</v>
      </c>
      <c r="BE84" s="190">
        <f>(Paca!S84/Paca!S80-1)*100</f>
        <v>11.411846227221378</v>
      </c>
      <c r="BF84" s="189">
        <f>(Paca!T84/Paca!T80-1)*100</f>
        <v>33.276981468219113</v>
      </c>
      <c r="BG84" s="53">
        <f>Paca!B84-Paca!B80</f>
        <v>3522.147488216011</v>
      </c>
      <c r="BH84" s="53">
        <f>Paca!C84-Paca!C80</f>
        <v>92.141702739999999</v>
      </c>
      <c r="BI84" s="53">
        <f>Paca!D84-Paca!D80</f>
        <v>752.73908293900058</v>
      </c>
      <c r="BJ84" s="122">
        <f>Paca!E84-Paca!E80</f>
        <v>-122.78133417000004</v>
      </c>
      <c r="BK84" s="122">
        <f>Paca!F84-Paca!F80</f>
        <v>65.500193367000065</v>
      </c>
      <c r="BL84" s="122">
        <f>Paca!G84-Paca!G80</f>
        <v>43.445043383999973</v>
      </c>
      <c r="BM84" s="122">
        <f>Paca!H84-Paca!H80</f>
        <v>269.4543092639999</v>
      </c>
      <c r="BN84" s="122">
        <f>Paca!I84-Paca!I80</f>
        <v>497.12087109399999</v>
      </c>
      <c r="BO84" s="53">
        <f>Paca!J84-Paca!J80</f>
        <v>1325.1094086820012</v>
      </c>
      <c r="BP84" s="53">
        <f>Paca!K84-Paca!K80</f>
        <v>814.1514490710033</v>
      </c>
      <c r="BQ84" s="122">
        <f>Paca!L84-Paca!L80</f>
        <v>-147.95623208100005</v>
      </c>
      <c r="BR84" s="122">
        <f>Paca!M84-Paca!M80</f>
        <v>223.42751439999938</v>
      </c>
      <c r="BS84" s="122">
        <f>Paca!N84-Paca!N80</f>
        <v>149.50542054900006</v>
      </c>
      <c r="BT84" s="122">
        <f>Paca!O84-Paca!O80</f>
        <v>147.22275063200004</v>
      </c>
      <c r="BU84" s="122">
        <f>Paca!P84-Paca!P80</f>
        <v>-130.58733252699994</v>
      </c>
      <c r="BV84" s="122">
        <f>Paca!Q84-Paca!Q80</f>
        <v>17.16886107900001</v>
      </c>
      <c r="BW84" s="122">
        <f>Paca!R84-Paca!R80</f>
        <v>510.1706579770007</v>
      </c>
      <c r="BX84" s="122">
        <f>Paca!S84-Paca!S80</f>
        <v>45.199809042000027</v>
      </c>
      <c r="BY84" s="53">
        <f>Paca!T84-Paca!T80</f>
        <v>538.00584478399992</v>
      </c>
    </row>
    <row r="85" spans="1:77" x14ac:dyDescent="0.25">
      <c r="A85" s="37" t="str">
        <f>Paca!A85</f>
        <v>T3 2018</v>
      </c>
      <c r="B85" s="144">
        <f>('dep04'!B85/'dep04'!B84-1)*100</f>
        <v>12.301263986780642</v>
      </c>
      <c r="C85" s="179">
        <f>('dep04'!C85/'dep04'!C84-1)*100</f>
        <v>31.468578462100538</v>
      </c>
      <c r="D85" s="179">
        <f>('dep04'!D85/'dep04'!D84-1)*100</f>
        <v>0.96966454615763364</v>
      </c>
      <c r="E85" s="180">
        <f>('dep04'!E85/'dep04'!E84-1)*100</f>
        <v>3.3013879315438865</v>
      </c>
      <c r="F85" s="181">
        <f>('dep04'!F85/'dep04'!F84-1)*100</f>
        <v>13.564554069529189</v>
      </c>
      <c r="G85" s="181">
        <f>('dep04'!G85/'dep04'!G84-1)*100</f>
        <v>-14.721244790529742</v>
      </c>
      <c r="H85" s="181">
        <f>('dep04'!H85/'dep04'!H84-1)*100</f>
        <v>5.512662033747473</v>
      </c>
      <c r="I85" s="182">
        <f>('dep04'!I85/'dep04'!I84-1)*100</f>
        <v>-2.8003156872676405</v>
      </c>
      <c r="J85" s="179">
        <f>('dep04'!J85/'dep04'!J84-1)*100</f>
        <v>13.649517393480171</v>
      </c>
      <c r="K85" s="179">
        <f>('dep04'!K85/'dep04'!K84-1)*100</f>
        <v>16.575335666890645</v>
      </c>
      <c r="L85" s="180">
        <f>('dep04'!L85/'dep04'!L84-1)*100</f>
        <v>13.762382527633221</v>
      </c>
      <c r="M85" s="181">
        <f>('dep04'!M85/'dep04'!M84-1)*100</f>
        <v>22.542598088504363</v>
      </c>
      <c r="N85" s="181">
        <f>('dep04'!N85/'dep04'!N84-1)*100</f>
        <v>64.701171890672683</v>
      </c>
      <c r="O85" s="181">
        <f>('dep04'!O85/'dep04'!O84-1)*100</f>
        <v>47.759514042844799</v>
      </c>
      <c r="P85" s="181">
        <f>('dep04'!P85/'dep04'!P84-1)*100</f>
        <v>-20.377488758524098</v>
      </c>
      <c r="Q85" s="181">
        <f>('dep04'!Q85/'dep04'!Q84-1)*100</f>
        <v>-60.302166757601242</v>
      </c>
      <c r="R85" s="181">
        <f>('dep04'!R85/'dep04'!R84-1)*100</f>
        <v>2.6051753924402066</v>
      </c>
      <c r="S85" s="152">
        <f>('dep04'!S85/'dep04'!S84-1)*100</f>
        <v>-15.364219528689272</v>
      </c>
      <c r="T85" s="183">
        <f>('dep04'!T85/'dep04'!T84-1)*100</f>
        <v>68.48227461021213</v>
      </c>
      <c r="U85" s="52">
        <f>'dep04'!B85-'dep04'!B84</f>
        <v>364.63876687500033</v>
      </c>
      <c r="V85" s="52">
        <f>'dep04'!C85-'dep04'!C84</f>
        <v>21.20083952200001</v>
      </c>
      <c r="W85" s="52">
        <f>'dep04'!D85-'dep04'!D84</f>
        <v>7.4868922470000143</v>
      </c>
      <c r="X85" s="121">
        <f>'dep04'!E85-'dep04'!E84</f>
        <v>4.9162408239999991</v>
      </c>
      <c r="Y85" s="121">
        <f>'dep04'!F85-'dep04'!F84</f>
        <v>15.861732435999997</v>
      </c>
      <c r="Z85" s="121">
        <f>'dep04'!G85-'dep04'!G84</f>
        <v>-8.4496220000000051</v>
      </c>
      <c r="AA85" s="121">
        <f>'dep04'!H85-'dep04'!H84</f>
        <v>5.1248507730000057</v>
      </c>
      <c r="AB85" s="121">
        <f>'dep04'!I85-'dep04'!I84</f>
        <v>-9.9663097860000107</v>
      </c>
      <c r="AC85" s="52">
        <f>'dep04'!J85-'dep04'!J84</f>
        <v>106.72430355300003</v>
      </c>
      <c r="AD85" s="52">
        <f>'dep04'!K85-'dep04'!K84</f>
        <v>220.4631830090002</v>
      </c>
      <c r="AE85" s="121">
        <f>'dep04'!L85-'dep04'!L84</f>
        <v>62.169485842000029</v>
      </c>
      <c r="AF85" s="121">
        <f>'dep04'!M85-'dep04'!M84</f>
        <v>134.84335829400004</v>
      </c>
      <c r="AG85" s="121">
        <f>'dep04'!N85-'dep04'!N84</f>
        <v>13.360540072999999</v>
      </c>
      <c r="AH85" s="121">
        <f>'dep04'!O85-'dep04'!O84</f>
        <v>8.538398333</v>
      </c>
      <c r="AI85" s="121">
        <f>'dep04'!P85-'dep04'!P84</f>
        <v>-1.3421826289999998</v>
      </c>
      <c r="AJ85" s="121">
        <f>'dep04'!Q85-'dep04'!Q84</f>
        <v>-1.475262071</v>
      </c>
      <c r="AK85" s="121">
        <f>'dep04'!R85-'dep04'!R84</f>
        <v>5.8145293030000005</v>
      </c>
      <c r="AL85" s="121">
        <f>'dep04'!S85-'dep04'!S84</f>
        <v>-1.4456841360000006</v>
      </c>
      <c r="AM85" s="52">
        <f>'dep04'!T85-'dep04'!T84</f>
        <v>8.7635485440000007</v>
      </c>
      <c r="AN85" s="189">
        <f>(Paca!B85/Paca!B81-1)*100</f>
        <v>6.2464848364033765</v>
      </c>
      <c r="AO85" s="189">
        <f>(Paca!C85/Paca!C81-1)*100</f>
        <v>56.313101364754914</v>
      </c>
      <c r="AP85" s="189">
        <f>(Paca!D85/Paca!D81-1)*100</f>
        <v>6.7012538402342336</v>
      </c>
      <c r="AQ85" s="190">
        <f>(Paca!E85/Paca!E81-1)*100</f>
        <v>6.1046790189425604</v>
      </c>
      <c r="AR85" s="190">
        <f>(Paca!F85/Paca!F81-1)*100</f>
        <v>1.9596295897127636</v>
      </c>
      <c r="AS85" s="190">
        <f>(Paca!G85/Paca!G81-1)*100</f>
        <v>-1.8578582792565856</v>
      </c>
      <c r="AT85" s="190">
        <f>(Paca!H85/Paca!H81-1)*100</f>
        <v>25.295733794660258</v>
      </c>
      <c r="AU85" s="190">
        <f>(Paca!I85/Paca!I81-1)*100</f>
        <v>7.2093068664429216</v>
      </c>
      <c r="AV85" s="189">
        <f>(Paca!J85/Paca!J81-1)*100</f>
        <v>6.3141089354143309</v>
      </c>
      <c r="AW85" s="189">
        <f>(Paca!K85/Paca!K81-1)*100</f>
        <v>4.2899907541178672</v>
      </c>
      <c r="AX85" s="190">
        <f>(Paca!L85/Paca!L81-1)*100</f>
        <v>-5.7078580615076202</v>
      </c>
      <c r="AY85" s="190">
        <f>(Paca!M85/Paca!M81-1)*100</f>
        <v>6.7944847916955098</v>
      </c>
      <c r="AZ85" s="190">
        <f>(Paca!N85/Paca!N81-1)*100</f>
        <v>4.8334627981724942</v>
      </c>
      <c r="BA85" s="190">
        <f>(Paca!O85/Paca!O81-1)*100</f>
        <v>13.616836975810266</v>
      </c>
      <c r="BB85" s="190">
        <f>(Paca!P85/Paca!P81-1)*100</f>
        <v>-27.269604815010862</v>
      </c>
      <c r="BC85" s="190">
        <f>(Paca!Q85/Paca!Q81-1)*100</f>
        <v>-15.385487255545527</v>
      </c>
      <c r="BD85" s="190">
        <f>(Paca!R85/Paca!R81-1)*100</f>
        <v>16.38013714858193</v>
      </c>
      <c r="BE85" s="190">
        <f>(Paca!S85/Paca!S81-1)*100</f>
        <v>12.994992380876912</v>
      </c>
      <c r="BF85" s="189">
        <f>(Paca!T85/Paca!T81-1)*100</f>
        <v>20.052645273091319</v>
      </c>
      <c r="BG85" s="53">
        <f>Paca!B85-Paca!B81</f>
        <v>3007.5452337699971</v>
      </c>
      <c r="BH85" s="53">
        <f>Paca!C85-Paca!C81</f>
        <v>140.833467283</v>
      </c>
      <c r="BI85" s="53">
        <f>Paca!D85-Paca!D81</f>
        <v>751.13538243699986</v>
      </c>
      <c r="BJ85" s="122">
        <f>Paca!E85-Paca!E81</f>
        <v>100.56014006400005</v>
      </c>
      <c r="BK85" s="122">
        <f>Paca!F85-Paca!F81</f>
        <v>44.499929677000637</v>
      </c>
      <c r="BL85" s="122">
        <f>Paca!G85-Paca!G81</f>
        <v>-18.858034970999938</v>
      </c>
      <c r="BM85" s="122">
        <f>Paca!H85-Paca!H81</f>
        <v>241.25348903899999</v>
      </c>
      <c r="BN85" s="122">
        <f>Paca!I85-Paca!I81</f>
        <v>383.67985862800015</v>
      </c>
      <c r="BO85" s="53">
        <f>Paca!J85-Paca!J81</f>
        <v>899.0535918179994</v>
      </c>
      <c r="BP85" s="53">
        <f>Paca!K85-Paca!K81</f>
        <v>894.13344135299849</v>
      </c>
      <c r="BQ85" s="122">
        <f>Paca!L85-Paca!L81</f>
        <v>-325.30796339599965</v>
      </c>
      <c r="BR85" s="122">
        <f>Paca!M85-Paca!M81</f>
        <v>495.89011700699939</v>
      </c>
      <c r="BS85" s="122">
        <f>Paca!N85-Paca!N81</f>
        <v>47.984827624000104</v>
      </c>
      <c r="BT85" s="122">
        <f>Paca!O85-Paca!O81</f>
        <v>65.130985506000002</v>
      </c>
      <c r="BU85" s="122">
        <f>Paca!P85-Paca!P81</f>
        <v>-206.1867168010001</v>
      </c>
      <c r="BV85" s="122">
        <f>Paca!Q85-Paca!Q81</f>
        <v>-44.097431577000009</v>
      </c>
      <c r="BW85" s="122">
        <f>Paca!R85-Paca!R81</f>
        <v>812.84004388599988</v>
      </c>
      <c r="BX85" s="122">
        <f>Paca!S85-Paca!S81</f>
        <v>47.879579104000015</v>
      </c>
      <c r="BY85" s="53">
        <f>Paca!T85-Paca!T81</f>
        <v>322.38935087900018</v>
      </c>
    </row>
    <row r="86" spans="1:77" s="106" customFormat="1" x14ac:dyDescent="0.25">
      <c r="A86" s="98" t="str">
        <f>Paca!A86</f>
        <v>T4 2018</v>
      </c>
      <c r="B86" s="143">
        <f>('dep04'!B86/'dep04'!B85-1)*100</f>
        <v>-0.90818535020824598</v>
      </c>
      <c r="C86" s="184">
        <f>('dep04'!C86/'dep04'!C85-1)*100</f>
        <v>-46.425548145747634</v>
      </c>
      <c r="D86" s="184">
        <f>('dep04'!D86/'dep04'!D85-1)*100</f>
        <v>-2.3514035202865435</v>
      </c>
      <c r="E86" s="185">
        <f>('dep04'!E86/'dep04'!E85-1)*100</f>
        <v>5.10833347431916</v>
      </c>
      <c r="F86" s="186">
        <f>('dep04'!F86/'dep04'!F85-1)*100</f>
        <v>-5.5962411854780791</v>
      </c>
      <c r="G86" s="186">
        <f>('dep04'!G86/'dep04'!G85-1)*100</f>
        <v>-20.352859956361304</v>
      </c>
      <c r="H86" s="186">
        <f>('dep04'!H86/'dep04'!H85-1)*100</f>
        <v>11.60636149298071</v>
      </c>
      <c r="I86" s="187">
        <f>('dep04'!I86/'dep04'!I85-1)*100</f>
        <v>-5.8336226058509189</v>
      </c>
      <c r="J86" s="184">
        <f>('dep04'!J86/'dep04'!J85-1)*100</f>
        <v>-0.9905681158677182</v>
      </c>
      <c r="K86" s="184">
        <f>('dep04'!K86/'dep04'!K85-1)*100</f>
        <v>2.5601187133499348</v>
      </c>
      <c r="L86" s="185">
        <f>('dep04'!L86/'dep04'!L85-1)*100</f>
        <v>7.964502625530745</v>
      </c>
      <c r="M86" s="186">
        <f>('dep04'!M86/'dep04'!M85-1)*100</f>
        <v>1.2959586963183334</v>
      </c>
      <c r="N86" s="186">
        <f>('dep04'!N86/'dep04'!N85-1)*100</f>
        <v>-0.15196368119828607</v>
      </c>
      <c r="O86" s="186">
        <f>('dep04'!O86/'dep04'!O85-1)*100</f>
        <v>43.109299752192953</v>
      </c>
      <c r="P86" s="186">
        <f>('dep04'!P86/'dep04'!P85-1)*100</f>
        <v>114.00140659041709</v>
      </c>
      <c r="Q86" s="186">
        <f>('dep04'!Q86/'dep04'!Q85-1)*100</f>
        <v>-59.452365020877551</v>
      </c>
      <c r="R86" s="186">
        <f>('dep04'!R86/'dep04'!R85-1)*100</f>
        <v>-14.365045820853418</v>
      </c>
      <c r="S86" s="151">
        <f>('dep04'!S86/'dep04'!S85-1)*100</f>
        <v>68.124339952313846</v>
      </c>
      <c r="T86" s="188">
        <f>('dep04'!T86/'dep04'!T85-1)*100</f>
        <v>-7.7632628850002554</v>
      </c>
      <c r="U86" s="100">
        <f>'dep04'!B86-'dep04'!B85</f>
        <v>-30.232372991000375</v>
      </c>
      <c r="V86" s="100">
        <f>'dep04'!C86-'dep04'!C85</f>
        <v>-41.120173745000002</v>
      </c>
      <c r="W86" s="100">
        <f>'dep04'!D86-'dep04'!D85</f>
        <v>-18.331505918000062</v>
      </c>
      <c r="X86" s="120">
        <f>'dep04'!E86-'dep04'!E85</f>
        <v>7.8581802530000004</v>
      </c>
      <c r="Y86" s="120">
        <f>'dep04'!F86-'dep04'!F85</f>
        <v>-7.4316341529999903</v>
      </c>
      <c r="Z86" s="120">
        <f>'dep04'!G86-'dep04'!G85</f>
        <v>-9.9622868689999962</v>
      </c>
      <c r="AA86" s="120">
        <f>'dep04'!H86-'dep04'!H85</f>
        <v>11.384672170999991</v>
      </c>
      <c r="AB86" s="120">
        <f>'dep04'!I86-'dep04'!I85</f>
        <v>-20.18043732000001</v>
      </c>
      <c r="AC86" s="100">
        <f>'dep04'!J86-'dep04'!J85</f>
        <v>-8.8023366410000108</v>
      </c>
      <c r="AD86" s="100">
        <f>'dep04'!K86-'dep04'!K85</f>
        <v>39.695430849999639</v>
      </c>
      <c r="AE86" s="120">
        <f>'dep04'!L86-'dep04'!L85</f>
        <v>40.929928819999986</v>
      </c>
      <c r="AF86" s="120">
        <f>'dep04'!M86-'dep04'!M85</f>
        <v>9.4995675689999644</v>
      </c>
      <c r="AG86" s="120">
        <f>'dep04'!N86-'dep04'!N85</f>
        <v>-5.1683076999999855E-2</v>
      </c>
      <c r="AH86" s="120">
        <f>'dep04'!O86-'dep04'!O85</f>
        <v>11.387881387</v>
      </c>
      <c r="AI86" s="120">
        <f>'dep04'!P86-'dep04'!P85</f>
        <v>5.9787037209999996</v>
      </c>
      <c r="AJ86" s="120">
        <f>'dep04'!Q86-'dep04'!Q85</f>
        <v>-0.57739390899999998</v>
      </c>
      <c r="AK86" s="120">
        <f>'dep04'!R86-'dep04'!R85</f>
        <v>-32.896816999999999</v>
      </c>
      <c r="AL86" s="120">
        <f>'dep04'!S86-'dep04'!S85</f>
        <v>5.4252433389999997</v>
      </c>
      <c r="AM86" s="100">
        <f>'dep04'!T86-'dep04'!T85</f>
        <v>-1.673787536999999</v>
      </c>
      <c r="AN86" s="184">
        <f>(Paca!B86/Paca!B82-1)*100</f>
        <v>1.1825201506416416</v>
      </c>
      <c r="AO86" s="184">
        <f>(Paca!C86/Paca!C82-1)*100</f>
        <v>21.083941308193399</v>
      </c>
      <c r="AP86" s="184">
        <f>(Paca!D86/Paca!D82-1)*100</f>
        <v>-0.7008401734625358</v>
      </c>
      <c r="AQ86" s="191">
        <f>(Paca!E86/Paca!E82-1)*100</f>
        <v>8.0488284560015231</v>
      </c>
      <c r="AR86" s="191">
        <f>(Paca!F86/Paca!F82-1)*100</f>
        <v>1.856627137303235</v>
      </c>
      <c r="AS86" s="191">
        <f>(Paca!G86/Paca!G82-1)*100</f>
        <v>-8.3799296304928212</v>
      </c>
      <c r="AT86" s="191">
        <f>(Paca!H86/Paca!H82-1)*100</f>
        <v>5.6434166943608144</v>
      </c>
      <c r="AU86" s="191">
        <f>(Paca!I86/Paca!I82-1)*100</f>
        <v>-4.1842338042402112</v>
      </c>
      <c r="AV86" s="184">
        <f>(Paca!J86/Paca!J82-1)*100</f>
        <v>-2.484366046250841</v>
      </c>
      <c r="AW86" s="184">
        <f>(Paca!K86/Paca!K82-1)*100</f>
        <v>2.8935276360507745</v>
      </c>
      <c r="AX86" s="191">
        <f>(Paca!L86/Paca!L82-1)*100</f>
        <v>-4.0986840245466283</v>
      </c>
      <c r="AY86" s="191">
        <f>(Paca!M86/Paca!M82-1)*100</f>
        <v>6.1812509599102672</v>
      </c>
      <c r="AZ86" s="191">
        <f>(Paca!N86/Paca!N82-1)*100</f>
        <v>-1.1047459323251907</v>
      </c>
      <c r="BA86" s="191">
        <f>(Paca!O86/Paca!O82-1)*100</f>
        <v>5.5223593770590718</v>
      </c>
      <c r="BB86" s="191">
        <f>(Paca!P86/Paca!P82-1)*100</f>
        <v>-15.183385094583402</v>
      </c>
      <c r="BC86" s="191">
        <f>(Paca!Q86/Paca!Q82-1)*100</f>
        <v>-16.545570170304046</v>
      </c>
      <c r="BD86" s="191">
        <f>(Paca!R86/Paca!R82-1)*100</f>
        <v>9.4386848483169352</v>
      </c>
      <c r="BE86" s="191">
        <f>(Paca!S86/Paca!S82-1)*100</f>
        <v>4.9800240846274324</v>
      </c>
      <c r="BF86" s="184">
        <f>(Paca!T86/Paca!T82-1)*100</f>
        <v>21.137168948043914</v>
      </c>
      <c r="BG86" s="100">
        <f>Paca!B86-Paca!B82</f>
        <v>585.37399640699732</v>
      </c>
      <c r="BH86" s="100">
        <f>Paca!C86-Paca!C82</f>
        <v>57.264679824000041</v>
      </c>
      <c r="BI86" s="100">
        <f>Paca!D86-Paca!D82</f>
        <v>-81.108486100998562</v>
      </c>
      <c r="BJ86" s="120">
        <f>Paca!E86-Paca!E82</f>
        <v>129.75192505500013</v>
      </c>
      <c r="BK86" s="120">
        <f>Paca!F86-Paca!F82</f>
        <v>43.136193339000329</v>
      </c>
      <c r="BL86" s="120">
        <f>Paca!G86-Paca!G82</f>
        <v>-86.254561779999904</v>
      </c>
      <c r="BM86" s="120">
        <f>Paca!H86-Paca!H82</f>
        <v>62.457210509000106</v>
      </c>
      <c r="BN86" s="120">
        <f>Paca!I86-Paca!I82</f>
        <v>-230.19925322400013</v>
      </c>
      <c r="BO86" s="100">
        <f>Paca!J86-Paca!J82</f>
        <v>-370.95669662699947</v>
      </c>
      <c r="BP86" s="100">
        <f>Paca!K86-Paca!K82</f>
        <v>606.41720691400042</v>
      </c>
      <c r="BQ86" s="120">
        <f>Paca!L86-Paca!L82</f>
        <v>-231.52730222700029</v>
      </c>
      <c r="BR86" s="120">
        <f>Paca!M86-Paca!M82</f>
        <v>446.42337338400012</v>
      </c>
      <c r="BS86" s="120">
        <f>Paca!N86-Paca!N82</f>
        <v>-10.958097995999992</v>
      </c>
      <c r="BT86" s="120">
        <f>Paca!O86-Paca!O82</f>
        <v>29.023663666000061</v>
      </c>
      <c r="BU86" s="120">
        <f>Paca!P86-Paca!P82</f>
        <v>-98.638744288999987</v>
      </c>
      <c r="BV86" s="120">
        <f>Paca!Q86-Paca!Q82</f>
        <v>-44.668184698000005</v>
      </c>
      <c r="BW86" s="120">
        <f>Paca!R86-Paca!R82</f>
        <v>498.35174285300036</v>
      </c>
      <c r="BX86" s="120">
        <f>Paca!S86-Paca!S82</f>
        <v>18.410756221000042</v>
      </c>
      <c r="BY86" s="100">
        <f>Paca!T86-Paca!T82</f>
        <v>373.7572923969999</v>
      </c>
    </row>
    <row r="87" spans="1:77" x14ac:dyDescent="0.25">
      <c r="A87" s="37" t="str">
        <f>Paca!A87</f>
        <v>T1 2019</v>
      </c>
      <c r="B87" s="144">
        <f>('dep04'!B87/'dep04'!B86-1)*100</f>
        <v>2.8035242526836646</v>
      </c>
      <c r="C87" s="179">
        <f>('dep04'!C87/'dep04'!C86-1)*100</f>
        <v>36.451488312835423</v>
      </c>
      <c r="D87" s="179">
        <f>('dep04'!D87/'dep04'!D86-1)*100</f>
        <v>-98.863226494891094</v>
      </c>
      <c r="E87" s="180">
        <f>('dep04'!E87/'dep04'!E86-1)*100</f>
        <v>6.4625047928623669</v>
      </c>
      <c r="F87" s="181">
        <f>('dep04'!F87/'dep04'!F86-1)*100</f>
        <v>-14.639846620923647</v>
      </c>
      <c r="G87" s="181">
        <f>('dep04'!G87/'dep04'!G86-1)*100</f>
        <v>-6.0829477861360282</v>
      </c>
      <c r="H87" s="181">
        <f>('dep04'!H87/'dep04'!H86-1)*100</f>
        <v>-2.6566289742613769</v>
      </c>
      <c r="I87" s="182">
        <f>('dep04'!I87/'dep04'!I86-1)*100</f>
        <v>11.503127849286887</v>
      </c>
      <c r="J87" s="179">
        <f>('dep04'!J87/'dep04'!J86-1)*100</f>
        <v>1.2710953482915732</v>
      </c>
      <c r="K87" s="179">
        <f>('dep04'!K87/'dep04'!K86-1)*100</f>
        <v>2.7055334313323964</v>
      </c>
      <c r="L87" s="180">
        <f>('dep04'!L87/'dep04'!L86-1)*100</f>
        <v>-7.9764351210486524</v>
      </c>
      <c r="M87" s="181">
        <f>('dep04'!M87/'dep04'!M86-1)*100</f>
        <v>9.0224760639353807</v>
      </c>
      <c r="N87" s="181">
        <f>('dep04'!N87/'dep04'!N86-1)*100</f>
        <v>12.980005174664022</v>
      </c>
      <c r="O87" s="181">
        <f>('dep04'!O87/'dep04'!O86-1)*100</f>
        <v>-16.401466020103673</v>
      </c>
      <c r="P87" s="181">
        <f>('dep04'!P87/'dep04'!P86-1)*100</f>
        <v>142.10307145021224</v>
      </c>
      <c r="Q87" s="181">
        <f>('dep04'!Q87/'dep04'!Q86-1)*100</f>
        <v>-100</v>
      </c>
      <c r="R87" s="181">
        <f>('dep04'!R87/'dep04'!R86-1)*100</f>
        <v>2.784680036391074</v>
      </c>
      <c r="S87" s="152">
        <f>('dep04'!S87/'dep04'!S86-1)*100</f>
        <v>7.9464570761795583</v>
      </c>
      <c r="T87" s="183">
        <f>('dep04'!T87/'dep04'!T86-1)*100</f>
        <v>-16.663910100002489</v>
      </c>
      <c r="U87" s="52">
        <f>'dep04'!B87-'dep04'!B86</f>
        <v>92.478301357999953</v>
      </c>
      <c r="V87" s="52">
        <f>'dep04'!C87-'dep04'!C86</f>
        <v>17.297004657999992</v>
      </c>
      <c r="W87" s="52">
        <f>'dep04'!D87-'dep04'!D86</f>
        <v>-752.61308504684189</v>
      </c>
      <c r="X87" s="121">
        <f>'dep04'!E87-'dep04'!E86</f>
        <v>10.449145451000021</v>
      </c>
      <c r="Y87" s="121">
        <f>'dep04'!F87-'dep04'!F86</f>
        <v>-18.353280914999999</v>
      </c>
      <c r="Z87" s="121">
        <f>'dep04'!G87-'dep04'!G86</f>
        <v>-2.3714713020000033</v>
      </c>
      <c r="AA87" s="121">
        <f>'dep04'!H87-'dep04'!H86</f>
        <v>-2.9083340709999987</v>
      </c>
      <c r="AB87" s="121">
        <f>'dep04'!I87-'dep04'!I86</f>
        <v>37.471756692000042</v>
      </c>
      <c r="AC87" s="52">
        <f>'dep04'!J87-'dep04'!J86</f>
        <v>11.183257552999976</v>
      </c>
      <c r="AD87" s="52">
        <f>'dep04'!K87-'dep04'!K86</f>
        <v>43.024104088000286</v>
      </c>
      <c r="AE87" s="121">
        <f>'dep04'!L87-'dep04'!L86</f>
        <v>-44.255999656000029</v>
      </c>
      <c r="AF87" s="121">
        <f>'dep04'!M87-'dep04'!M86</f>
        <v>66.993170802999998</v>
      </c>
      <c r="AG87" s="121">
        <f>'dep04'!N87-'dep04'!N86</f>
        <v>4.4078108560000047</v>
      </c>
      <c r="AH87" s="121">
        <f>'dep04'!O87-'dep04'!O86</f>
        <v>-6.200439750000001</v>
      </c>
      <c r="AI87" s="121">
        <f>'dep04'!P87-'dep04'!P86</f>
        <v>15.948392493000002</v>
      </c>
      <c r="AJ87" s="121">
        <f>'dep04'!Q87-'dep04'!Q86</f>
        <v>-0.39379354300000002</v>
      </c>
      <c r="AK87" s="121">
        <f>'dep04'!R87-'dep04'!R86</f>
        <v>5.4610133010000084</v>
      </c>
      <c r="AL87" s="121">
        <f>'dep04'!S87-'dep04'!S86</f>
        <v>1.0639495839999995</v>
      </c>
      <c r="AM87" s="52">
        <f>'dep04'!T87-'dep04'!T86</f>
        <v>-3.313880796000003</v>
      </c>
      <c r="AN87" s="189">
        <f>(Paca!B87/Paca!B83-1)*100</f>
        <v>2.3955925688136537</v>
      </c>
      <c r="AO87" s="189">
        <f>(Paca!C87/Paca!C83-1)*100</f>
        <v>17.058120966483781</v>
      </c>
      <c r="AP87" s="189">
        <f>(Paca!D87/Paca!D83-1)*100</f>
        <v>-1.7807942392880194</v>
      </c>
      <c r="AQ87" s="190">
        <f>(Paca!E87/Paca!E83-1)*100</f>
        <v>-2.0239252140772046</v>
      </c>
      <c r="AR87" s="190">
        <f>(Paca!F87/Paca!F83-1)*100</f>
        <v>9.3566430140175072</v>
      </c>
      <c r="AS87" s="190">
        <f>(Paca!G87/Paca!G83-1)*100</f>
        <v>-9.4885778468327686</v>
      </c>
      <c r="AT87" s="190">
        <f>(Paca!H87/Paca!H83-1)*100</f>
        <v>10.645580885858962</v>
      </c>
      <c r="AU87" s="190">
        <f>(Paca!I87/Paca!I83-1)*100</f>
        <v>-7.093237501219396</v>
      </c>
      <c r="AV87" s="189">
        <f>(Paca!J87/Paca!J83-1)*100</f>
        <v>4.914553654841014</v>
      </c>
      <c r="AW87" s="189">
        <f>(Paca!K87/Paca!K83-1)*100</f>
        <v>2.3665876332862545</v>
      </c>
      <c r="AX87" s="190">
        <f>(Paca!L87/Paca!L83-1)*100</f>
        <v>-2.8713058195456775</v>
      </c>
      <c r="AY87" s="190">
        <f>(Paca!M87/Paca!M83-1)*100</f>
        <v>-0.66235185079782655</v>
      </c>
      <c r="AZ87" s="190">
        <f>(Paca!N87/Paca!N83-1)*100</f>
        <v>0.74591261377032758</v>
      </c>
      <c r="BA87" s="190">
        <f>(Paca!O87/Paca!O83-1)*100</f>
        <v>0.60371443069509034</v>
      </c>
      <c r="BB87" s="190">
        <f>(Paca!P87/Paca!P83-1)*100</f>
        <v>-1.4750364167749219</v>
      </c>
      <c r="BC87" s="190">
        <f>(Paca!Q87/Paca!Q83-1)*100</f>
        <v>-29.173800364289526</v>
      </c>
      <c r="BD87" s="190">
        <f>(Paca!R87/Paca!R83-1)*100</f>
        <v>14.037000772727914</v>
      </c>
      <c r="BE87" s="190">
        <f>(Paca!S87/Paca!S83-1)*100</f>
        <v>17.144517557429808</v>
      </c>
      <c r="BF87" s="189">
        <f>(Paca!T87/Paca!T83-1)*100</f>
        <v>6.4403359740315969</v>
      </c>
      <c r="BG87" s="53">
        <f>Paca!B87-Paca!B83</f>
        <v>1216.6323511990049</v>
      </c>
      <c r="BH87" s="53">
        <f>Paca!C87-Paca!C83</f>
        <v>54.490399213999979</v>
      </c>
      <c r="BI87" s="53">
        <f>Paca!D87-Paca!D83</f>
        <v>-211.02167339099833</v>
      </c>
      <c r="BJ87" s="122">
        <f>Paca!E87-Paca!E83</f>
        <v>-35.054756952999924</v>
      </c>
      <c r="BK87" s="122">
        <f>Paca!F87-Paca!F83</f>
        <v>207.6612118059993</v>
      </c>
      <c r="BL87" s="122">
        <f>Paca!G87-Paca!G83</f>
        <v>-97.710879798000065</v>
      </c>
      <c r="BM87" s="122">
        <f>Paca!H87-Paca!H83</f>
        <v>120.80236535500012</v>
      </c>
      <c r="BN87" s="122">
        <f>Paca!I87-Paca!I83</f>
        <v>-406.71961380099947</v>
      </c>
      <c r="BO87" s="53">
        <f>Paca!J87-Paca!J83</f>
        <v>726.92876567600069</v>
      </c>
      <c r="BP87" s="53">
        <f>Paca!K87-Paca!K83</f>
        <v>515.99659790399892</v>
      </c>
      <c r="BQ87" s="122">
        <f>Paca!L87-Paca!L83</f>
        <v>-167.32392038199941</v>
      </c>
      <c r="BR87" s="122">
        <f>Paca!M87-Paca!M83</f>
        <v>-51.817297628999768</v>
      </c>
      <c r="BS87" s="122">
        <f>Paca!N87-Paca!N83</f>
        <v>7.7575711580000188</v>
      </c>
      <c r="BT87" s="122">
        <f>Paca!O87-Paca!O83</f>
        <v>3.2313540659999944</v>
      </c>
      <c r="BU87" s="122">
        <f>Paca!P87-Paca!P83</f>
        <v>-9.2558866130000297</v>
      </c>
      <c r="BV87" s="122">
        <f>Paca!Q87-Paca!Q83</f>
        <v>-76.824386496000017</v>
      </c>
      <c r="BW87" s="122">
        <f>Paca!R87-Paca!R83</f>
        <v>744.04164541299997</v>
      </c>
      <c r="BX87" s="122">
        <f>Paca!S87-Paca!S83</f>
        <v>66.187518387000011</v>
      </c>
      <c r="BY87" s="53">
        <f>Paca!T87-Paca!T83</f>
        <v>130.23826179599996</v>
      </c>
    </row>
    <row r="88" spans="1:77" x14ac:dyDescent="0.25">
      <c r="A88" s="37" t="str">
        <f>Paca!A88</f>
        <v>T2 2019</v>
      </c>
      <c r="B88" s="144">
        <f>('dep04'!B88/'dep04'!B87-1)*100</f>
        <v>-0.51776533564562577</v>
      </c>
      <c r="C88" s="179">
        <f>('dep04'!C88/'dep04'!C87-1)*100</f>
        <v>-4.3736041083606736</v>
      </c>
      <c r="D88" s="179">
        <f>('dep04'!D88/'dep04'!D87-1)*100</f>
        <v>8781.8893152292076</v>
      </c>
      <c r="E88" s="180">
        <f>('dep04'!E88/'dep04'!E87-1)*100</f>
        <v>-1.0849980872896681</v>
      </c>
      <c r="F88" s="181">
        <f>('dep04'!F88/'dep04'!F87-1)*100</f>
        <v>11.623346788893119</v>
      </c>
      <c r="G88" s="181">
        <f>('dep04'!G88/'dep04'!G87-1)*100</f>
        <v>6.7234770055392801</v>
      </c>
      <c r="H88" s="181">
        <f>('dep04'!H88/'dep04'!H87-1)*100</f>
        <v>21.164164476552472</v>
      </c>
      <c r="I88" s="182">
        <f>('dep04'!I88/'dep04'!I87-1)*100</f>
        <v>-14.457425673757495</v>
      </c>
      <c r="J88" s="179">
        <f>('dep04'!J88/'dep04'!J87-1)*100</f>
        <v>2.1976549319191463</v>
      </c>
      <c r="K88" s="179">
        <f>('dep04'!K88/'dep04'!K87-1)*100</f>
        <v>-0.45399653745292756</v>
      </c>
      <c r="L88" s="180">
        <f>('dep04'!L88/'dep04'!L87-1)*100</f>
        <v>-4.4018207551681288</v>
      </c>
      <c r="M88" s="181">
        <f>('dep04'!M88/'dep04'!M87-1)*100</f>
        <v>6.6377411159832977</v>
      </c>
      <c r="N88" s="181">
        <f>('dep04'!N88/'dep04'!N87-1)*100</f>
        <v>5.8294734805754977</v>
      </c>
      <c r="O88" s="181">
        <f>('dep04'!O88/'dep04'!O87-1)*100</f>
        <v>-73.12107551732943</v>
      </c>
      <c r="P88" s="181">
        <f>('dep04'!P88/'dep04'!P87-1)*100</f>
        <v>16.716804949161101</v>
      </c>
      <c r="Q88" s="181" t="e">
        <f>('dep04'!Q88/'dep04'!Q87-1)*100</f>
        <v>#DIV/0!</v>
      </c>
      <c r="R88" s="181">
        <f>('dep04'!R88/'dep04'!R87-1)*100</f>
        <v>-8.222206433425427</v>
      </c>
      <c r="S88" s="152">
        <f>('dep04'!S88/'dep04'!S87-1)*100</f>
        <v>-51.673684810032505</v>
      </c>
      <c r="T88" s="183">
        <f>('dep04'!T88/'dep04'!T87-1)*100</f>
        <v>-60.13306807690779</v>
      </c>
      <c r="U88" s="52">
        <f>'dep04'!B88-'dep04'!B87</f>
        <v>-17.558058870000423</v>
      </c>
      <c r="V88" s="52">
        <f>'dep04'!C88-'dep04'!C87</f>
        <v>-2.8318704579999974</v>
      </c>
      <c r="W88" s="52">
        <f>'dep04'!D88-'dep04'!D87</f>
        <v>759.97426627384198</v>
      </c>
      <c r="X88" s="121">
        <f>'dep04'!E88-'dep04'!E87</f>
        <v>-1.8676932480000232</v>
      </c>
      <c r="Y88" s="121">
        <f>'dep04'!F88-'dep04'!F87</f>
        <v>12.438372747999992</v>
      </c>
      <c r="Z88" s="121">
        <f>'dep04'!G88-'dep04'!G87</f>
        <v>2.4617398820000034</v>
      </c>
      <c r="AA88" s="121">
        <f>'dep04'!H88-'dep04'!H87</f>
        <v>22.553860817000015</v>
      </c>
      <c r="AB88" s="121">
        <f>'dep04'!I88-'dep04'!I87</f>
        <v>-52.512914827000031</v>
      </c>
      <c r="AC88" s="52">
        <f>'dep04'!J88-'dep04'!J87</f>
        <v>19.58101530700003</v>
      </c>
      <c r="AD88" s="52">
        <f>'dep04'!K88-'dep04'!K87</f>
        <v>-7.4149002670005757</v>
      </c>
      <c r="AE88" s="121">
        <f>'dep04'!L88-'dep04'!L87</f>
        <v>-22.474742526999989</v>
      </c>
      <c r="AF88" s="121">
        <f>'dep04'!M88-'dep04'!M87</f>
        <v>53.733007146999967</v>
      </c>
      <c r="AG88" s="121">
        <f>'dep04'!N88-'dep04'!N87</f>
        <v>2.2365520299999986</v>
      </c>
      <c r="AH88" s="121">
        <f>'dep04'!O88-'dep04'!O87</f>
        <v>-23.108994833000001</v>
      </c>
      <c r="AI88" s="121">
        <f>'dep04'!P88-'dep04'!P87</f>
        <v>4.5422080699999974</v>
      </c>
      <c r="AJ88" s="121">
        <f>'dep04'!Q88-'dep04'!Q87</f>
        <v>1.698949099</v>
      </c>
      <c r="AK88" s="121">
        <f>'dep04'!R88-'dep04'!R87</f>
        <v>-16.573517744000014</v>
      </c>
      <c r="AL88" s="121">
        <f>'dep04'!S88-'dep04'!S87</f>
        <v>-7.4683615089999993</v>
      </c>
      <c r="AM88" s="52">
        <f>'dep04'!T88-'dep04'!T87</f>
        <v>-9.965668823999998</v>
      </c>
      <c r="AN88" s="189">
        <f>(Paca!B88/Paca!B84-1)*100</f>
        <v>2.5337426554474796</v>
      </c>
      <c r="AO88" s="189">
        <f>(Paca!C88/Paca!C84-1)*100</f>
        <v>-3.4645643769257384</v>
      </c>
      <c r="AP88" s="189">
        <f>(Paca!D88/Paca!D84-1)*100</f>
        <v>-4.2176074249927975</v>
      </c>
      <c r="AQ88" s="190">
        <f>(Paca!E88/Paca!E84-1)*100</f>
        <v>2.1686901657799629</v>
      </c>
      <c r="AR88" s="190">
        <f>(Paca!F88/Paca!F84-1)*100</f>
        <v>3.8437675380208702</v>
      </c>
      <c r="AS88" s="190">
        <f>(Paca!G88/Paca!G84-1)*100</f>
        <v>-10.635580930261202</v>
      </c>
      <c r="AT88" s="190">
        <f>(Paca!H88/Paca!H84-1)*100</f>
        <v>5.7968972589083512</v>
      </c>
      <c r="AU88" s="190">
        <f>(Paca!I88/Paca!I84-1)*100</f>
        <v>-10.106690436848398</v>
      </c>
      <c r="AV88" s="189">
        <f>(Paca!J88/Paca!J84-1)*100</f>
        <v>5.2983499704391646</v>
      </c>
      <c r="AW88" s="189">
        <f>(Paca!K88/Paca!K84-1)*100</f>
        <v>4.4133294178924976</v>
      </c>
      <c r="AX88" s="190">
        <f>(Paca!L88/Paca!L84-1)*100</f>
        <v>5.6909073922204456</v>
      </c>
      <c r="AY88" s="190">
        <f>(Paca!M88/Paca!M84-1)*100</f>
        <v>2.6821800769700976</v>
      </c>
      <c r="AZ88" s="190">
        <f>(Paca!N88/Paca!N84-1)*100</f>
        <v>-1.9012933657881925</v>
      </c>
      <c r="BA88" s="190">
        <f>(Paca!O88/Paca!O84-1)*100</f>
        <v>-3.9675580632849816</v>
      </c>
      <c r="BB88" s="190">
        <f>(Paca!P88/Paca!P84-1)*100</f>
        <v>8.3306165475193659</v>
      </c>
      <c r="BC88" s="190">
        <f>(Paca!Q88/Paca!Q84-1)*100</f>
        <v>-28.69485666557847</v>
      </c>
      <c r="BD88" s="190">
        <f>(Paca!R88/Paca!R84-1)*100</f>
        <v>8.5433962113239623</v>
      </c>
      <c r="BE88" s="190">
        <f>(Paca!S88/Paca!S84-1)*100</f>
        <v>9.7633802474189615</v>
      </c>
      <c r="BF88" s="189">
        <f>(Paca!T88/Paca!T84-1)*100</f>
        <v>2.8066175440648156</v>
      </c>
      <c r="BG88" s="53">
        <f>Paca!B88-Paca!B84</f>
        <v>1274.4717414319966</v>
      </c>
      <c r="BH88" s="53">
        <f>Paca!C88-Paca!C84</f>
        <v>-11.437495902000023</v>
      </c>
      <c r="BI88" s="53">
        <f>Paca!D88-Paca!D84</f>
        <v>-495.67234026499864</v>
      </c>
      <c r="BJ88" s="122">
        <f>Paca!E88-Paca!E84</f>
        <v>36.047750448999977</v>
      </c>
      <c r="BK88" s="122">
        <f>Paca!F88-Paca!F84</f>
        <v>85.542174457999863</v>
      </c>
      <c r="BL88" s="122">
        <f>Paca!G88-Paca!G84</f>
        <v>-108.17383010800006</v>
      </c>
      <c r="BM88" s="122">
        <f>Paca!H88-Paca!H84</f>
        <v>66.699076801000047</v>
      </c>
      <c r="BN88" s="122">
        <f>Paca!I88-Paca!I84</f>
        <v>-575.78751186499994</v>
      </c>
      <c r="BO88" s="53">
        <f>Paca!J88-Paca!J84</f>
        <v>775.53553509099947</v>
      </c>
      <c r="BP88" s="53">
        <f>Paca!K88-Paca!K84</f>
        <v>945.57026611299807</v>
      </c>
      <c r="BQ88" s="122">
        <f>Paca!L88-Paca!L84</f>
        <v>307.4564350619994</v>
      </c>
      <c r="BR88" s="122">
        <f>Paca!M88-Paca!M84</f>
        <v>203.67876139200052</v>
      </c>
      <c r="BS88" s="122">
        <f>Paca!N88-Paca!N84</f>
        <v>-21.532800401000031</v>
      </c>
      <c r="BT88" s="122">
        <f>Paca!O88-Paca!O84</f>
        <v>-22.043102698999974</v>
      </c>
      <c r="BU88" s="122">
        <f>Paca!P88-Paca!P84</f>
        <v>49.915430421999986</v>
      </c>
      <c r="BV88" s="122">
        <f>Paca!Q88-Paca!Q84</f>
        <v>-78.594341756000006</v>
      </c>
      <c r="BW88" s="122">
        <f>Paca!R88-Paca!R84</f>
        <v>463.60625643599997</v>
      </c>
      <c r="BX88" s="122">
        <f>Paca!S88-Paca!S84</f>
        <v>43.083627656999965</v>
      </c>
      <c r="BY88" s="53">
        <f>Paca!T88-Paca!T84</f>
        <v>60.475776395000139</v>
      </c>
    </row>
    <row r="89" spans="1:77" x14ac:dyDescent="0.25">
      <c r="A89" s="37" t="str">
        <f>Paca!A89</f>
        <v>T3 2019</v>
      </c>
      <c r="B89" s="144">
        <f>('dep04'!B89/'dep04'!B88-1)*100</f>
        <v>-5.9110505638007904</v>
      </c>
      <c r="C89" s="179">
        <f>('dep04'!C89/'dep04'!C88-1)*100</f>
        <v>36.538325172319965</v>
      </c>
      <c r="D89" s="179">
        <f>('dep04'!D89/'dep04'!D88-1)*100</f>
        <v>-6.2807561632009072</v>
      </c>
      <c r="E89" s="180">
        <f>('dep04'!E89/'dep04'!E88-1)*100</f>
        <v>-3.8228309557592266</v>
      </c>
      <c r="F89" s="181">
        <f>('dep04'!F89/'dep04'!F88-1)*100</f>
        <v>-16.255531061577379</v>
      </c>
      <c r="G89" s="181">
        <f>('dep04'!G89/'dep04'!G88-1)*100</f>
        <v>24.265437767463705</v>
      </c>
      <c r="H89" s="181">
        <f>('dep04'!H89/'dep04'!H88-1)*100</f>
        <v>-16.99569050118469</v>
      </c>
      <c r="I89" s="182">
        <f>('dep04'!I89/'dep04'!I88-1)*100</f>
        <v>-3.1818224093368097</v>
      </c>
      <c r="J89" s="179">
        <f>('dep04'!J89/'dep04'!J88-1)*100</f>
        <v>-9.3382543635680886</v>
      </c>
      <c r="K89" s="179">
        <f>('dep04'!K89/'dep04'!K88-1)*100</f>
        <v>-5.4794250562030244</v>
      </c>
      <c r="L89" s="180">
        <f>('dep04'!L89/'dep04'!L88-1)*100</f>
        <v>4.8748766985605707</v>
      </c>
      <c r="M89" s="181">
        <f>('dep04'!M89/'dep04'!M88-1)*100</f>
        <v>-4.5422691839487666</v>
      </c>
      <c r="N89" s="181">
        <f>('dep04'!N89/'dep04'!N88-1)*100</f>
        <v>-62.80450729676874</v>
      </c>
      <c r="O89" s="181">
        <f>('dep04'!O89/'dep04'!O88-1)*100</f>
        <v>-11.18239228397686</v>
      </c>
      <c r="P89" s="181">
        <f>('dep04'!P89/'dep04'!P88-1)*100</f>
        <v>-26.798674966298307</v>
      </c>
      <c r="Q89" s="181">
        <f>('dep04'!Q89/'dep04'!Q88-1)*100</f>
        <v>-43.065636070595424</v>
      </c>
      <c r="R89" s="181">
        <f>('dep04'!R89/'dep04'!R88-1)*100</f>
        <v>-20.419702354422022</v>
      </c>
      <c r="S89" s="152">
        <f>('dep04'!S89/'dep04'!S88-1)*100</f>
        <v>-3.0577046869603941</v>
      </c>
      <c r="T89" s="183">
        <f>('dep04'!T89/'dep04'!T88-1)*100</f>
        <v>5.4099080473849481</v>
      </c>
      <c r="U89" s="52">
        <f>'dep04'!B89-'dep04'!B88</f>
        <v>-199.41312361499968</v>
      </c>
      <c r="V89" s="52">
        <f>'dep04'!C89-'dep04'!C88</f>
        <v>22.623528360999998</v>
      </c>
      <c r="W89" s="52">
        <f>'dep04'!D89-'dep04'!D88</f>
        <v>-48.275659743000006</v>
      </c>
      <c r="X89" s="121">
        <f>'dep04'!E89-'dep04'!E88</f>
        <v>-6.5091433189999748</v>
      </c>
      <c r="Y89" s="121">
        <f>'dep04'!F89-'dep04'!F88</f>
        <v>-19.417288084999996</v>
      </c>
      <c r="Z89" s="121">
        <f>'dep04'!G89-'dep04'!G88</f>
        <v>9.4819210379999959</v>
      </c>
      <c r="AA89" s="121">
        <f>'dep04'!H89-'dep04'!H88</f>
        <v>-21.944857935000016</v>
      </c>
      <c r="AB89" s="121">
        <f>'dep04'!I89-'dep04'!I88</f>
        <v>-9.8862914420000152</v>
      </c>
      <c r="AC89" s="52">
        <f>'dep04'!J89-'dep04'!J88</f>
        <v>-85.031988389000048</v>
      </c>
      <c r="AD89" s="52">
        <f>'dep04'!K89-'dep04'!K88</f>
        <v>-89.086437781999848</v>
      </c>
      <c r="AE89" s="121">
        <f>'dep04'!L89-'dep04'!L88</f>
        <v>23.794447635999973</v>
      </c>
      <c r="AF89" s="121">
        <f>'dep04'!M89-'dep04'!M88</f>
        <v>-39.21070410599998</v>
      </c>
      <c r="AG89" s="121">
        <f>'dep04'!N89-'dep04'!N88</f>
        <v>-25.500407656</v>
      </c>
      <c r="AH89" s="121">
        <f>'dep04'!O89-'dep04'!O88</f>
        <v>-0.94991576500000008</v>
      </c>
      <c r="AI89" s="121">
        <f>'dep04'!P89-'dep04'!P88</f>
        <v>-8.4988558109999985</v>
      </c>
      <c r="AJ89" s="121">
        <f>'dep04'!Q89-'dep04'!Q88</f>
        <v>-0.73166323600000005</v>
      </c>
      <c r="AK89" s="121">
        <f>'dep04'!R89-'dep04'!R88</f>
        <v>-37.775771364999997</v>
      </c>
      <c r="AL89" s="121">
        <f>'dep04'!S89-'dep04'!S88</f>
        <v>-0.21356747899999995</v>
      </c>
      <c r="AM89" s="52">
        <f>'dep04'!T89-'dep04'!T88</f>
        <v>0.35743393800000067</v>
      </c>
      <c r="AN89" s="189">
        <f>(Paca!B89/Paca!B85-1)*100</f>
        <v>1.2081986215175755</v>
      </c>
      <c r="AO89" s="189">
        <f>(Paca!C89/Paca!C85-1)*100</f>
        <v>-2.9560538673569114</v>
      </c>
      <c r="AP89" s="189">
        <f>(Paca!D89/Paca!D85-1)*100</f>
        <v>-4.9918983742265777</v>
      </c>
      <c r="AQ89" s="190">
        <f>(Paca!E89/Paca!E85-1)*100</f>
        <v>0.61731889246317007</v>
      </c>
      <c r="AR89" s="190">
        <f>(Paca!F89/Paca!F85-1)*100</f>
        <v>-1.3363159314700335</v>
      </c>
      <c r="AS89" s="190">
        <f>(Paca!G89/Paca!G85-1)*100</f>
        <v>-8.0447530824619413</v>
      </c>
      <c r="AT89" s="190">
        <f>(Paca!H89/Paca!H85-1)*100</f>
        <v>5.8766926994263446</v>
      </c>
      <c r="AU89" s="190">
        <f>(Paca!I89/Paca!I85-1)*100</f>
        <v>-9.9368623334462054</v>
      </c>
      <c r="AV89" s="189">
        <f>(Paca!J89/Paca!J85-1)*100</f>
        <v>1.9612401286221992</v>
      </c>
      <c r="AW89" s="189">
        <f>(Paca!K89/Paca!K85-1)*100</f>
        <v>2.9009259536924015</v>
      </c>
      <c r="AX89" s="190">
        <f>(Paca!L89/Paca!L85-1)*100</f>
        <v>6.3497964177035238</v>
      </c>
      <c r="AY89" s="190">
        <f>(Paca!M89/Paca!M85-1)*100</f>
        <v>-0.53851645767857281</v>
      </c>
      <c r="AZ89" s="190">
        <f>(Paca!N89/Paca!N85-1)*100</f>
        <v>8.5960680029534728</v>
      </c>
      <c r="BA89" s="190">
        <f>(Paca!O89/Paca!O85-1)*100</f>
        <v>-7.3732766511580898</v>
      </c>
      <c r="BB89" s="190">
        <f>(Paca!P89/Paca!P85-1)*100</f>
        <v>3.5284789449173237</v>
      </c>
      <c r="BC89" s="190">
        <f>(Paca!Q89/Paca!Q85-1)*100</f>
        <v>-26.584496418446047</v>
      </c>
      <c r="BD89" s="190">
        <f>(Paca!R89/Paca!R85-1)*100</f>
        <v>4.803795421491075</v>
      </c>
      <c r="BE89" s="190">
        <f>(Paca!S89/Paca!S85-1)*100</f>
        <v>11.899584465565717</v>
      </c>
      <c r="BF89" s="189">
        <f>(Paca!T89/Paca!T85-1)*100</f>
        <v>15.501640102984027</v>
      </c>
      <c r="BG89" s="53">
        <f>Paca!B89-Paca!B85</f>
        <v>618.05821612199361</v>
      </c>
      <c r="BH89" s="53">
        <f>Paca!C89-Paca!C85</f>
        <v>-11.55590995700004</v>
      </c>
      <c r="BI89" s="53">
        <f>Paca!D89-Paca!D85</f>
        <v>-597.03172478000124</v>
      </c>
      <c r="BJ89" s="122">
        <f>Paca!E89-Paca!E85</f>
        <v>10.789644605999911</v>
      </c>
      <c r="BK89" s="122">
        <f>Paca!F89-Paca!F85</f>
        <v>-30.94017254100072</v>
      </c>
      <c r="BL89" s="122">
        <f>Paca!G89-Paca!G85</f>
        <v>-80.140510511999992</v>
      </c>
      <c r="BM89" s="122">
        <f>Paca!H89-Paca!H85</f>
        <v>70.225620627000126</v>
      </c>
      <c r="BN89" s="122">
        <f>Paca!I89-Paca!I85</f>
        <v>-566.96630696000011</v>
      </c>
      <c r="BO89" s="53">
        <f>Paca!J89-Paca!J85</f>
        <v>296.88973651100059</v>
      </c>
      <c r="BP89" s="53">
        <f>Paca!K89-Paca!K85</f>
        <v>630.55831137599671</v>
      </c>
      <c r="BQ89" s="122">
        <f>Paca!L89-Paca!L85</f>
        <v>341.23756372499975</v>
      </c>
      <c r="BR89" s="122">
        <f>Paca!M89-Paca!M85</f>
        <v>-41.973649088999991</v>
      </c>
      <c r="BS89" s="122">
        <f>Paca!N89-Paca!N85</f>
        <v>89.463386279999895</v>
      </c>
      <c r="BT89" s="122">
        <f>Paca!O89-Paca!O85</f>
        <v>-40.069565716999989</v>
      </c>
      <c r="BU89" s="122">
        <f>Paca!P89-Paca!P85</f>
        <v>19.403734186000065</v>
      </c>
      <c r="BV89" s="122">
        <f>Paca!Q89-Paca!Q85</f>
        <v>-64.472622517000019</v>
      </c>
      <c r="BW89" s="122">
        <f>Paca!R89-Paca!R85</f>
        <v>277.42840526500004</v>
      </c>
      <c r="BX89" s="122">
        <f>Paca!S89-Paca!S85</f>
        <v>49.541059243000007</v>
      </c>
      <c r="BY89" s="53">
        <f>Paca!T89-Paca!T85</f>
        <v>299.19780297199986</v>
      </c>
    </row>
    <row r="90" spans="1:77" s="106" customFormat="1" x14ac:dyDescent="0.25">
      <c r="A90" s="37" t="str">
        <f>Paca!A90</f>
        <v>T4 2019</v>
      </c>
      <c r="B90" s="144">
        <f>('dep04'!B90/'dep04'!B89-1)*100</f>
        <v>5.6876814285723443</v>
      </c>
      <c r="C90" s="179">
        <f>('dep04'!C90/'dep04'!C89-1)*100</f>
        <v>-38.025581998067914</v>
      </c>
      <c r="D90" s="179">
        <f>('dep04'!D90/'dep04'!D89-1)*100</f>
        <v>6.2754738528021603</v>
      </c>
      <c r="E90" s="180">
        <f>('dep04'!E90/'dep04'!E89-1)*100</f>
        <v>13.258699979847965</v>
      </c>
      <c r="F90" s="181">
        <f>('dep04'!F90/'dep04'!F89-1)*100</f>
        <v>10.735590331725087</v>
      </c>
      <c r="G90" s="181">
        <f>('dep04'!G90/'dep04'!G89-1)*100</f>
        <v>29.564581096981367</v>
      </c>
      <c r="H90" s="181">
        <f>('dep04'!H90/'dep04'!H89-1)*100</f>
        <v>-21.666988747626505</v>
      </c>
      <c r="I90" s="182">
        <f>('dep04'!I90/'dep04'!I89-1)*100</f>
        <v>7.1867488446263561</v>
      </c>
      <c r="J90" s="179">
        <f>('dep04'!J90/'dep04'!J89-1)*100</f>
        <v>2.3731842314492102</v>
      </c>
      <c r="K90" s="179">
        <f>('dep04'!K90/'dep04'!K89-1)*100</f>
        <v>8.9086846397067774</v>
      </c>
      <c r="L90" s="180">
        <f>('dep04'!L90/'dep04'!L89-1)*100</f>
        <v>-16.150775660597638</v>
      </c>
      <c r="M90" s="181">
        <f>('dep04'!M90/'dep04'!M89-1)*100</f>
        <v>24.208882654280515</v>
      </c>
      <c r="N90" s="181">
        <f>('dep04'!N90/'dep04'!N89-1)*100</f>
        <v>54.291920702922525</v>
      </c>
      <c r="O90" s="181">
        <f>('dep04'!O90/'dep04'!O89-1)*100</f>
        <v>-31.650462685351954</v>
      </c>
      <c r="P90" s="181">
        <f>('dep04'!P90/'dep04'!P89-1)*100</f>
        <v>13.733630097615146</v>
      </c>
      <c r="Q90" s="181">
        <f>('dep04'!Q90/'dep04'!Q89-1)*100</f>
        <v>6.6252782606831095</v>
      </c>
      <c r="R90" s="181">
        <f>('dep04'!R90/'dep04'!R89-1)*100</f>
        <v>3.6829249401281627</v>
      </c>
      <c r="S90" s="152">
        <f>('dep04'!S90/'dep04'!S89-1)*100</f>
        <v>82.786191244952718</v>
      </c>
      <c r="T90" s="183">
        <f>('dep04'!T90/'dep04'!T89-1)*100</f>
        <v>157.67775569282782</v>
      </c>
      <c r="U90" s="52">
        <f>'dep04'!B90-'dep04'!B89</f>
        <v>180.5356378030001</v>
      </c>
      <c r="V90" s="52">
        <f>'dep04'!C90-'dep04'!C89</f>
        <v>-32.147125305999992</v>
      </c>
      <c r="W90" s="52">
        <f>'dep04'!D90-'dep04'!D89</f>
        <v>45.205532013999914</v>
      </c>
      <c r="X90" s="121">
        <f>'dep04'!E90-'dep04'!E89</f>
        <v>21.712592061999999</v>
      </c>
      <c r="Y90" s="121">
        <f>'dep04'!F90-'dep04'!F89</f>
        <v>10.739139285999997</v>
      </c>
      <c r="Z90" s="121">
        <f>'dep04'!G90-'dep04'!G89</f>
        <v>14.355895474</v>
      </c>
      <c r="AA90" s="121">
        <f>'dep04'!H90-'dep04'!H89</f>
        <v>-23.221654477000001</v>
      </c>
      <c r="AB90" s="121">
        <f>'dep04'!I90-'dep04'!I89</f>
        <v>21.619559669000012</v>
      </c>
      <c r="AC90" s="52">
        <f>'dep04'!J90-'dep04'!J89</f>
        <v>19.591701994000005</v>
      </c>
      <c r="AD90" s="52">
        <f>'dep04'!K90-'dep04'!K89</f>
        <v>136.90412769300042</v>
      </c>
      <c r="AE90" s="121">
        <f>'dep04'!L90-'dep04'!L89</f>
        <v>-82.675501887999985</v>
      </c>
      <c r="AF90" s="121">
        <f>'dep04'!M90-'dep04'!M89</f>
        <v>199.48838975500007</v>
      </c>
      <c r="AG90" s="121">
        <f>'dep04'!N90-'dep04'!N89</f>
        <v>8.1993954450000022</v>
      </c>
      <c r="AH90" s="121">
        <f>'dep04'!O90-'dep04'!O89</f>
        <v>-2.387973519</v>
      </c>
      <c r="AI90" s="121">
        <f>'dep04'!P90-'dep04'!P89</f>
        <v>3.1882430980000009</v>
      </c>
      <c r="AJ90" s="121">
        <f>'dep04'!Q90-'dep04'!Q89</f>
        <v>6.408537999999997E-2</v>
      </c>
      <c r="AK90" s="121">
        <f>'dep04'!R90-'dep04'!R89</f>
        <v>5.4220355509999933</v>
      </c>
      <c r="AL90" s="121">
        <f>'dep04'!S90-'dep04'!S89</f>
        <v>5.6054538709999999</v>
      </c>
      <c r="AM90" s="52">
        <f>'dep04'!T90-'dep04'!T89</f>
        <v>10.981401408</v>
      </c>
      <c r="AN90" s="189">
        <f>(Paca!B90/Paca!B86-1)*100</f>
        <v>1.6277126123808605</v>
      </c>
      <c r="AO90" s="189">
        <f>(Paca!C90/Paca!C86-1)*100</f>
        <v>-19.430656934141133</v>
      </c>
      <c r="AP90" s="189">
        <f>(Paca!D90/Paca!D86-1)*100</f>
        <v>-5.284416723492491</v>
      </c>
      <c r="AQ90" s="190">
        <f>(Paca!E90/Paca!E86-1)*100</f>
        <v>9.7329479029781609</v>
      </c>
      <c r="AR90" s="190">
        <f>(Paca!F90/Paca!F86-1)*100</f>
        <v>-7.4248021566946871</v>
      </c>
      <c r="AS90" s="190">
        <f>(Paca!G90/Paca!G86-1)*100</f>
        <v>-11.855209316061044</v>
      </c>
      <c r="AT90" s="190">
        <f>(Paca!H90/Paca!H86-1)*100</f>
        <v>0.14767051294946043</v>
      </c>
      <c r="AU90" s="190">
        <f>(Paca!I90/Paca!I86-1)*100</f>
        <v>-9.3149985198965446</v>
      </c>
      <c r="AV90" s="189">
        <f>(Paca!J90/Paca!J86-1)*100</f>
        <v>-2.6337430495139147</v>
      </c>
      <c r="AW90" s="189">
        <f>(Paca!K90/Paca!K86-1)*100</f>
        <v>7.9633280384164618</v>
      </c>
      <c r="AX90" s="190">
        <f>(Paca!L90/Paca!L86-1)*100</f>
        <v>9.9696312770308779</v>
      </c>
      <c r="AY90" s="190">
        <f>(Paca!M90/Paca!M86-1)*100</f>
        <v>6.2312402488905017</v>
      </c>
      <c r="AZ90" s="190">
        <f>(Paca!N90/Paca!N86-1)*100</f>
        <v>12.316194264026258</v>
      </c>
      <c r="BA90" s="190">
        <f>(Paca!O90/Paca!O86-1)*100</f>
        <v>-9.8141582622244599</v>
      </c>
      <c r="BB90" s="190">
        <f>(Paca!P90/Paca!P86-1)*100</f>
        <v>7.1734249293150087</v>
      </c>
      <c r="BC90" s="190">
        <f>(Paca!Q90/Paca!Q86-1)*100</f>
        <v>6.0804184298348662</v>
      </c>
      <c r="BD90" s="190">
        <f>(Paca!R90/Paca!R86-1)*100</f>
        <v>8.9091704506329972</v>
      </c>
      <c r="BE90" s="190">
        <f>(Paca!S90/Paca!S86-1)*100</f>
        <v>16.717328359237026</v>
      </c>
      <c r="BF90" s="189">
        <f>(Paca!T90/Paca!T86-1)*100</f>
        <v>7.1304116940583029</v>
      </c>
      <c r="BG90" s="53">
        <f>Paca!B90-Paca!B86</f>
        <v>815.28245621800306</v>
      </c>
      <c r="BH90" s="53">
        <f>Paca!C90-Paca!C86</f>
        <v>-63.901208429000008</v>
      </c>
      <c r="BI90" s="53">
        <f>Paca!D90-Paca!D86</f>
        <v>-607.28134334499919</v>
      </c>
      <c r="BJ90" s="122">
        <f>Paca!E90-Paca!E86</f>
        <v>169.52962431499986</v>
      </c>
      <c r="BK90" s="122">
        <f>Paca!F90-Paca!F86</f>
        <v>-175.70790467199959</v>
      </c>
      <c r="BL90" s="122">
        <f>Paca!G90-Paca!G86</f>
        <v>-111.79993438400004</v>
      </c>
      <c r="BM90" s="122">
        <f>Paca!H90-Paca!H86</f>
        <v>1.7265401699999074</v>
      </c>
      <c r="BN90" s="122">
        <f>Paca!I90-Paca!I86</f>
        <v>-491.02966877400013</v>
      </c>
      <c r="BO90" s="100">
        <f>Paca!J90-Paca!J86</f>
        <v>-383.49109293500078</v>
      </c>
      <c r="BP90" s="100">
        <f>Paca!K90-Paca!K86</f>
        <v>1717.222397765996</v>
      </c>
      <c r="BQ90" s="120">
        <f>Paca!L90-Paca!L86</f>
        <v>540.08415413900002</v>
      </c>
      <c r="BR90" s="120">
        <f>Paca!M90-Paca!M86</f>
        <v>477.85142136099967</v>
      </c>
      <c r="BS90" s="120">
        <f>Paca!N90-Paca!N86</f>
        <v>120.81608256599998</v>
      </c>
      <c r="BT90" s="120">
        <f>Paca!O90-Paca!O86</f>
        <v>-54.428343521000045</v>
      </c>
      <c r="BU90" s="120">
        <f>Paca!P90-Paca!P86</f>
        <v>39.526323513999955</v>
      </c>
      <c r="BV90" s="120">
        <f>Paca!Q90-Paca!Q86</f>
        <v>13.699333123999992</v>
      </c>
      <c r="BW90" s="120">
        <f>Paca!R90-Paca!R86</f>
        <v>514.7929957159995</v>
      </c>
      <c r="BX90" s="120">
        <f>Paca!S90-Paca!S86</f>
        <v>64.880430866999973</v>
      </c>
      <c r="BY90" s="100">
        <f>Paca!T90-Paca!T86</f>
        <v>152.73370316099999</v>
      </c>
    </row>
    <row r="91" spans="1:77" x14ac:dyDescent="0.25">
      <c r="A91" s="37" t="str">
        <f>Paca!A91</f>
        <v>T1 2020</v>
      </c>
      <c r="B91" s="144">
        <f>('dep04'!B91/'dep04'!B90-1)*100</f>
        <v>-43.369813951015878</v>
      </c>
      <c r="C91" s="179">
        <f>('dep04'!C91/'dep04'!C90-1)*100</f>
        <v>-69.537160383059287</v>
      </c>
      <c r="D91" s="179">
        <f>('dep04'!D91/'dep04'!D90-1)*100</f>
        <v>-31.10166993196475</v>
      </c>
      <c r="E91" s="180">
        <f>('dep04'!E91/'dep04'!E90-1)*100</f>
        <v>-25.117071238796228</v>
      </c>
      <c r="F91" s="181">
        <f>('dep04'!F91/'dep04'!F90-1)*100</f>
        <v>-17.298168164168757</v>
      </c>
      <c r="G91" s="181">
        <f>('dep04'!G91/'dep04'!G90-1)*100</f>
        <v>-51.110243990978496</v>
      </c>
      <c r="H91" s="181">
        <f>('dep04'!H91/'dep04'!H90-1)*100</f>
        <v>-17.795088542052451</v>
      </c>
      <c r="I91" s="182">
        <f>('dep04'!I91/'dep04'!I90-1)*100</f>
        <v>-38.846724467715646</v>
      </c>
      <c r="J91" s="179">
        <f>('dep04'!J91/'dep04'!J90-1)*100</f>
        <v>-53.429358564732922</v>
      </c>
      <c r="K91" s="179">
        <f>('dep04'!K91/'dep04'!K90-1)*100</f>
        <v>-43.635475610858364</v>
      </c>
      <c r="L91" s="180">
        <f>('dep04'!L91/'dep04'!L90-1)*100</f>
        <v>-70.39728401304761</v>
      </c>
      <c r="M91" s="181">
        <f>('dep04'!M91/'dep04'!M90-1)*100</f>
        <v>-34.018906654675376</v>
      </c>
      <c r="N91" s="181">
        <f>('dep04'!N91/'dep04'!N90-1)*100</f>
        <v>-63.15119447973683</v>
      </c>
      <c r="O91" s="181">
        <f>('dep04'!O91/'dep04'!O90-1)*100</f>
        <v>-62.721561051987393</v>
      </c>
      <c r="P91" s="181">
        <f>('dep04'!P91/'dep04'!P90-1)*100</f>
        <v>-45.392911684901151</v>
      </c>
      <c r="Q91" s="181">
        <f>('dep04'!Q91/'dep04'!Q90-1)*100</f>
        <v>-100</v>
      </c>
      <c r="R91" s="181">
        <f>('dep04'!R91/'dep04'!R90-1)*100</f>
        <v>-25.87518831826673</v>
      </c>
      <c r="S91" s="152">
        <f>('dep04'!S91/'dep04'!S90-1)*100</f>
        <v>-76.700975654958214</v>
      </c>
      <c r="T91" s="183">
        <f>('dep04'!T91/'dep04'!T90-1)*100</f>
        <v>8.1931705305300806</v>
      </c>
      <c r="U91" s="52">
        <f>'dep04'!B91-'dep04'!B90</f>
        <v>-1454.92166503</v>
      </c>
      <c r="V91" s="52">
        <f>'dep04'!C91-'dep04'!C90</f>
        <v>-36.433062777000004</v>
      </c>
      <c r="W91" s="52">
        <f>'dep04'!D91-'dep04'!D90</f>
        <v>-238.10132843099996</v>
      </c>
      <c r="X91" s="121">
        <f>'dep04'!E91-'dep04'!E90</f>
        <v>-46.585557715000022</v>
      </c>
      <c r="Y91" s="121">
        <f>'dep04'!F91-'dep04'!F90</f>
        <v>-19.161560937999994</v>
      </c>
      <c r="Z91" s="121">
        <f>'dep04'!G91-'dep04'!G90</f>
        <v>-32.155317871999998</v>
      </c>
      <c r="AA91" s="121">
        <f>'dep04'!H91-'dep04'!H90</f>
        <v>-14.939620861999998</v>
      </c>
      <c r="AB91" s="121">
        <f>'dep04'!I91-'dep04'!I90</f>
        <v>-125.259271044</v>
      </c>
      <c r="AC91" s="52">
        <f>'dep04'!J91-'dep04'!J90</f>
        <v>-451.55107903199996</v>
      </c>
      <c r="AD91" s="52">
        <f>'dep04'!K91-'dep04'!K90</f>
        <v>-730.30652967200024</v>
      </c>
      <c r="AE91" s="121">
        <f>'dep04'!L91-'dep04'!L90</f>
        <v>-302.16099977300001</v>
      </c>
      <c r="AF91" s="121">
        <f>'dep04'!M91-'dep04'!M90</f>
        <v>-348.18967288600004</v>
      </c>
      <c r="AG91" s="121">
        <f>'dep04'!N91-'dep04'!N90</f>
        <v>-14.715376597000001</v>
      </c>
      <c r="AH91" s="121">
        <f>'dep04'!O91-'dep04'!O90</f>
        <v>-3.2344607180000002</v>
      </c>
      <c r="AI91" s="121">
        <f>'dep04'!P91-'dep04'!P90</f>
        <v>-11.985137595000001</v>
      </c>
      <c r="AJ91" s="121">
        <f>'dep04'!Q91-'dep04'!Q90</f>
        <v>-1.0313712429999999</v>
      </c>
      <c r="AK91" s="121">
        <f>'dep04'!R91-'dep04'!R90</f>
        <v>-39.496649191000003</v>
      </c>
      <c r="AL91" s="121">
        <f>'dep04'!S91-'dep04'!S90</f>
        <v>-9.4928616689999998</v>
      </c>
      <c r="AM91" s="52">
        <f>'dep04'!T91-'dep04'!T90</f>
        <v>1.4703348819999995</v>
      </c>
      <c r="AN91" s="189">
        <f>(Paca!B91/Paca!B87-1)*100</f>
        <v>-40.086880137945272</v>
      </c>
      <c r="AO91" s="189">
        <f>(Paca!C91/Paca!C87-1)*100</f>
        <v>-52.95273521938477</v>
      </c>
      <c r="AP91" s="189">
        <f>(Paca!D91/Paca!D87-1)*100</f>
        <v>-36.193464219138392</v>
      </c>
      <c r="AQ91" s="190">
        <f>(Paca!E91/Paca!E87-1)*100</f>
        <v>-24.074406266396299</v>
      </c>
      <c r="AR91" s="190">
        <f>(Paca!F91/Paca!F87-1)*100</f>
        <v>-36.292745286058839</v>
      </c>
      <c r="AS91" s="190">
        <f>(Paca!G91/Paca!G87-1)*100</f>
        <v>-33.713500413319707</v>
      </c>
      <c r="AT91" s="190">
        <f>(Paca!H91/Paca!H87-1)*100</f>
        <v>-22.117539635687233</v>
      </c>
      <c r="AU91" s="190">
        <f>(Paca!I91/Paca!I87-1)*100</f>
        <v>-43.760196608891007</v>
      </c>
      <c r="AV91" s="189">
        <f>(Paca!J91/Paca!J87-1)*100</f>
        <v>-64.047289916283461</v>
      </c>
      <c r="AW91" s="189">
        <f>(Paca!K91/Paca!K87-1)*100</f>
        <v>-28.586798586427342</v>
      </c>
      <c r="AX91" s="190">
        <f>(Paca!L91/Paca!L87-1)*100</f>
        <v>-26.974008683760253</v>
      </c>
      <c r="AY91" s="190">
        <f>(Paca!M91/Paca!M87-1)*100</f>
        <v>-29.640345031393657</v>
      </c>
      <c r="AZ91" s="190">
        <f>(Paca!N91/Paca!N87-1)*100</f>
        <v>-74.51674923276596</v>
      </c>
      <c r="BA91" s="190">
        <f>(Paca!O91/Paca!O87-1)*100</f>
        <v>-38.831390740374118</v>
      </c>
      <c r="BB91" s="190">
        <f>(Paca!P91/Paca!P87-1)*100</f>
        <v>-27.713790749570734</v>
      </c>
      <c r="BC91" s="190">
        <f>(Paca!Q91/Paca!Q87-1)*100</f>
        <v>-0.8933413473496854</v>
      </c>
      <c r="BD91" s="190">
        <f>(Paca!R91/Paca!R87-1)*100</f>
        <v>-20.107615526741373</v>
      </c>
      <c r="BE91" s="190">
        <f>(Paca!S91/Paca!S87-1)*100</f>
        <v>-38.003952630780077</v>
      </c>
      <c r="BF91" s="189">
        <f>(Paca!T91/Paca!T87-1)*100</f>
        <v>-5.4078328861922209</v>
      </c>
      <c r="BG91" s="53">
        <f>Paca!B91-Paca!B87</f>
        <v>-20846.345168271007</v>
      </c>
      <c r="BH91" s="53">
        <f>Paca!C91-Paca!C87</f>
        <v>-198.00618049099998</v>
      </c>
      <c r="BI91" s="53">
        <f>Paca!D91-Paca!D87</f>
        <v>-4212.499784151003</v>
      </c>
      <c r="BJ91" s="122">
        <f>Paca!E91-Paca!E87</f>
        <v>-408.53391975199997</v>
      </c>
      <c r="BK91" s="122">
        <f>Paca!F91-Paca!F87</f>
        <v>-880.84666548399969</v>
      </c>
      <c r="BL91" s="122">
        <f>Paca!G91-Paca!G87</f>
        <v>-314.23100497000007</v>
      </c>
      <c r="BM91" s="122">
        <f>Paca!H91-Paca!H87</f>
        <v>-277.70069157600005</v>
      </c>
      <c r="BN91" s="122">
        <f>Paca!I91-Paca!I87</f>
        <v>-2331.1875023690004</v>
      </c>
      <c r="BO91" s="53">
        <f>Paca!J91-Paca!J87</f>
        <v>-9939.0361263939994</v>
      </c>
      <c r="BP91" s="53">
        <f>Paca!K91-Paca!K87</f>
        <v>-6380.4013119350002</v>
      </c>
      <c r="BQ91" s="122">
        <f>Paca!L91-Paca!L87</f>
        <v>-1526.7629885430006</v>
      </c>
      <c r="BR91" s="122">
        <f>Paca!M91-Paca!M87</f>
        <v>-2303.4730434940002</v>
      </c>
      <c r="BS91" s="122">
        <f>Paca!N91-Paca!N87</f>
        <v>-780.76287135699999</v>
      </c>
      <c r="BT91" s="122">
        <f>Paca!O91-Paca!O87</f>
        <v>-209.09803470899999</v>
      </c>
      <c r="BU91" s="122">
        <f>Paca!P91-Paca!P87</f>
        <v>-171.33950176399998</v>
      </c>
      <c r="BV91" s="122">
        <f>Paca!Q91-Paca!Q87</f>
        <v>-1.6661629330000096</v>
      </c>
      <c r="BW91" s="122">
        <f>Paca!R91-Paca!R87</f>
        <v>-1215.4281199939996</v>
      </c>
      <c r="BX91" s="122">
        <f>Paca!S91-Paca!S87</f>
        <v>-171.87058914099998</v>
      </c>
      <c r="BY91" s="53">
        <f>Paca!T91-Paca!T87</f>
        <v>-116.40176530000008</v>
      </c>
    </row>
    <row r="92" spans="1:77" s="106" customFormat="1" x14ac:dyDescent="0.25">
      <c r="A92" s="37" t="str">
        <f>Paca!A92</f>
        <v>T2 2020</v>
      </c>
      <c r="B92" s="144">
        <f>('dep04'!B92/'dep04'!B91-1)*100</f>
        <v>22.221133280652783</v>
      </c>
      <c r="C92" s="179">
        <f>('dep04'!C92/'dep04'!C91-1)*100</f>
        <v>280.05118468396398</v>
      </c>
      <c r="D92" s="179">
        <f>('dep04'!D92/'dep04'!D91-1)*100</f>
        <v>21.451633496863675</v>
      </c>
      <c r="E92" s="180">
        <f>('dep04'!E92/'dep04'!E91-1)*100</f>
        <v>-16.202817455100405</v>
      </c>
      <c r="F92" s="181">
        <f>('dep04'!F92/'dep04'!F91-1)*100</f>
        <v>114.95261844693347</v>
      </c>
      <c r="G92" s="181">
        <f>('dep04'!G92/'dep04'!G91-1)*100</f>
        <v>66.935987753280713</v>
      </c>
      <c r="H92" s="181">
        <f>('dep04'!H92/'dep04'!H91-1)*100</f>
        <v>32.357304893147855</v>
      </c>
      <c r="I92" s="182">
        <f>('dep04'!I92/'dep04'!I91-1)*100</f>
        <v>-6.3779603492970738</v>
      </c>
      <c r="J92" s="179">
        <f>('dep04'!J92/'dep04'!J91-1)*100</f>
        <v>55.702173516988054</v>
      </c>
      <c r="K92" s="179">
        <f>('dep04'!K92/'dep04'!K91-1)*100</f>
        <v>5.8298886212498457</v>
      </c>
      <c r="L92" s="180">
        <f>('dep04'!L92/'dep04'!L91-1)*100</f>
        <v>16.212030285390266</v>
      </c>
      <c r="M92" s="181">
        <f>('dep04'!M92/'dep04'!M91-1)*100</f>
        <v>-4.6401029767897288</v>
      </c>
      <c r="N92" s="181">
        <f>('dep04'!N92/'dep04'!N91-1)*100</f>
        <v>-25.336770681305111</v>
      </c>
      <c r="O92" s="181">
        <f>('dep04'!O92/'dep04'!O91-1)*100</f>
        <v>-3.2255143211308845</v>
      </c>
      <c r="P92" s="181">
        <f>('dep04'!P92/'dep04'!P91-1)*100</f>
        <v>-29.03204384925575</v>
      </c>
      <c r="Q92" s="181" t="e">
        <f>('dep04'!Q92/'dep04'!Q91-1)*100</f>
        <v>#DIV/0!</v>
      </c>
      <c r="R92" s="181">
        <f>('dep04'!R92/'dep04'!R91-1)*100</f>
        <v>62.210370183516162</v>
      </c>
      <c r="S92" s="152">
        <f>('dep04'!S92/'dep04'!S91-1)*100</f>
        <v>29.032647549451895</v>
      </c>
      <c r="T92" s="183">
        <f>('dep04'!T92/'dep04'!T91-1)*100</f>
        <v>-51.133675561164438</v>
      </c>
      <c r="U92" s="52">
        <f>'dep04'!B92-'dep04'!B91</f>
        <v>422.14946625899984</v>
      </c>
      <c r="V92" s="52">
        <f>'dep04'!C92-'dep04'!C91</f>
        <v>44.697839158000001</v>
      </c>
      <c r="W92" s="52">
        <f>'dep04'!D92-'dep04'!D91</f>
        <v>113.14807626999993</v>
      </c>
      <c r="X92" s="121">
        <f>'dep04'!E92-'dep04'!E91</f>
        <v>-22.50378981099999</v>
      </c>
      <c r="Y92" s="121">
        <f>'dep04'!F92-'dep04'!F91</f>
        <v>105.308825074</v>
      </c>
      <c r="Z92" s="121">
        <f>'dep04'!G92-'dep04'!G91</f>
        <v>20.588390615000002</v>
      </c>
      <c r="AA92" s="121">
        <f>'dep04'!H92-'dep04'!H91</f>
        <v>22.331069845000002</v>
      </c>
      <c r="AB92" s="121">
        <f>'dep04'!I92-'dep04'!I91</f>
        <v>-12.576419453</v>
      </c>
      <c r="AC92" s="52">
        <f>'dep04'!J92-'dep04'!J91</f>
        <v>219.23570510699994</v>
      </c>
      <c r="AD92" s="52">
        <f>'dep04'!K92-'dep04'!K91</f>
        <v>54.996059627999898</v>
      </c>
      <c r="AE92" s="121">
        <f>'dep04'!L92-'dep04'!L91</f>
        <v>20.599252905</v>
      </c>
      <c r="AF92" s="121">
        <f>'dep04'!M92-'dep04'!M91</f>
        <v>-31.335935248000055</v>
      </c>
      <c r="AG92" s="121">
        <f>'dep04'!N92-'dep04'!N91</f>
        <v>-2.1755270460000009</v>
      </c>
      <c r="AH92" s="121">
        <f>'dep04'!O92-'dep04'!O91</f>
        <v>-6.2007141999999904E-2</v>
      </c>
      <c r="AI92" s="121">
        <f>'dep04'!P92-'dep04'!P91</f>
        <v>-4.1858302740000006</v>
      </c>
      <c r="AJ92" s="121">
        <f>'dep04'!Q92-'dep04'!Q91</f>
        <v>0.93019417699999996</v>
      </c>
      <c r="AK92" s="121">
        <f>'dep04'!R92-'dep04'!R91</f>
        <v>70.388728792999999</v>
      </c>
      <c r="AL92" s="121">
        <f>'dep04'!S92-'dep04'!S91</f>
        <v>0.83718346300000013</v>
      </c>
      <c r="AM92" s="52">
        <f>'dep04'!T92-'dep04'!T91</f>
        <v>-9.9282139039999997</v>
      </c>
      <c r="AN92" s="189">
        <f>(Paca!B92/Paca!B88-1)*100</f>
        <v>-20.095846024847063</v>
      </c>
      <c r="AO92" s="189">
        <f>(Paca!C92/Paca!C88-1)*100</f>
        <v>0.51757513095223029</v>
      </c>
      <c r="AP92" s="189">
        <f>(Paca!D92/Paca!D88-1)*100</f>
        <v>-21.578164962890376</v>
      </c>
      <c r="AQ92" s="190">
        <f>(Paca!E92/Paca!E88-1)*100</f>
        <v>-20.263078564431613</v>
      </c>
      <c r="AR92" s="190">
        <f>(Paca!F92/Paca!F88-1)*100</f>
        <v>-17.26122051373029</v>
      </c>
      <c r="AS92" s="190">
        <f>(Paca!G92/Paca!G88-1)*100</f>
        <v>-16.588679571753971</v>
      </c>
      <c r="AT92" s="190">
        <f>(Paca!H92/Paca!H88-1)*100</f>
        <v>-28.380230694264341</v>
      </c>
      <c r="AU92" s="190">
        <f>(Paca!I92/Paca!I88-1)*100</f>
        <v>-23.23101888032889</v>
      </c>
      <c r="AV92" s="189">
        <f>(Paca!J92/Paca!J88-1)*100</f>
        <v>-26.480770150495815</v>
      </c>
      <c r="AW92" s="189">
        <f>(Paca!K92/Paca!K88-1)*100</f>
        <v>-17.66856334422371</v>
      </c>
      <c r="AX92" s="190">
        <f>(Paca!L92/Paca!L88-1)*100</f>
        <v>-26.648794674828203</v>
      </c>
      <c r="AY92" s="190">
        <f>(Paca!M92/Paca!M88-1)*100</f>
        <v>-5.3182113631875421</v>
      </c>
      <c r="AZ92" s="190">
        <f>(Paca!N92/Paca!N88-1)*100</f>
        <v>-93.148457608753503</v>
      </c>
      <c r="BA92" s="190">
        <f>(Paca!O92/Paca!O88-1)*100</f>
        <v>-28.613817091827588</v>
      </c>
      <c r="BB92" s="190">
        <f>(Paca!P92/Paca!P88-1)*100</f>
        <v>-43.7234332082405</v>
      </c>
      <c r="BC92" s="190">
        <f>(Paca!Q92/Paca!Q88-1)*100</f>
        <v>-1.1579362175670016</v>
      </c>
      <c r="BD92" s="190">
        <f>(Paca!R92/Paca!R88-1)*100</f>
        <v>-5.6918841042629449</v>
      </c>
      <c r="BE92" s="190">
        <f>(Paca!S92/Paca!S88-1)*100</f>
        <v>-42.819142175204647</v>
      </c>
      <c r="BF92" s="189">
        <f>(Paca!T92/Paca!T88-1)*100</f>
        <v>4.3829182756756735</v>
      </c>
      <c r="BG92" s="53">
        <f>Paca!B92-Paca!B88</f>
        <v>-10364.319971170007</v>
      </c>
      <c r="BH92" s="53">
        <f>Paca!C92-Paca!C88</f>
        <v>1.6494626170000402</v>
      </c>
      <c r="BI92" s="53">
        <f>Paca!D92-Paca!D88</f>
        <v>-2429.0067510120025</v>
      </c>
      <c r="BJ92" s="122">
        <f>Paca!E92-Paca!E88</f>
        <v>-344.115243814</v>
      </c>
      <c r="BK92" s="122">
        <f>Paca!F92-Paca!F88</f>
        <v>-398.91016955299983</v>
      </c>
      <c r="BL92" s="122">
        <f>Paca!G92-Paca!G88</f>
        <v>-150.77781493099997</v>
      </c>
      <c r="BM92" s="122">
        <f>Paca!H92-Paca!H88</f>
        <v>-345.47217333899994</v>
      </c>
      <c r="BN92" s="122">
        <f>Paca!I92-Paca!I88</f>
        <v>-1189.7313493749998</v>
      </c>
      <c r="BO92" s="100">
        <f>Paca!J92-Paca!J88</f>
        <v>-4081.4383257400004</v>
      </c>
      <c r="BP92" s="100">
        <f>Paca!K92-Paca!K88</f>
        <v>-3952.6161811270031</v>
      </c>
      <c r="BQ92" s="120">
        <f>Paca!L92-Paca!L88</f>
        <v>-1521.6587440899993</v>
      </c>
      <c r="BR92" s="120">
        <f>Paca!M92-Paca!M88</f>
        <v>-414.68515377200038</v>
      </c>
      <c r="BS92" s="120">
        <f>Paca!N92-Paca!N88</f>
        <v>-1034.880804481</v>
      </c>
      <c r="BT92" s="120">
        <f>Paca!O92-Paca!O88</f>
        <v>-152.66630762600005</v>
      </c>
      <c r="BU92" s="120">
        <f>Paca!P92-Paca!P88</f>
        <v>-283.80702842699998</v>
      </c>
      <c r="BV92" s="120">
        <f>Paca!Q92-Paca!Q88</f>
        <v>-2.261479817999998</v>
      </c>
      <c r="BW92" s="120">
        <f>Paca!R92-Paca!R88</f>
        <v>-335.25726291499996</v>
      </c>
      <c r="BX92" s="120">
        <f>Paca!S92-Paca!S88</f>
        <v>-207.39939999799998</v>
      </c>
      <c r="BY92" s="100">
        <f>Paca!T92-Paca!T88</f>
        <v>97.091824092000024</v>
      </c>
    </row>
    <row r="93" spans="1:77" x14ac:dyDescent="0.25">
      <c r="A93" s="37" t="str">
        <f>Paca!A93</f>
        <v>T3 2020</v>
      </c>
      <c r="B93" s="144">
        <f>('dep04'!B93/'dep04'!B92-1)*100</f>
        <v>34.621472938050246</v>
      </c>
      <c r="C93" s="179">
        <f>('dep04'!C93/'dep04'!C92-1)*100</f>
        <v>34.316716619896702</v>
      </c>
      <c r="D93" s="179">
        <f>('dep04'!D93/'dep04'!D92-1)*100</f>
        <v>116.90257007633456</v>
      </c>
      <c r="E93" s="180">
        <f>('dep04'!E93/'dep04'!E92-1)*100</f>
        <v>65.210673148491267</v>
      </c>
      <c r="F93" s="181">
        <f>('dep04'!F93/'dep04'!F92-1)*100</f>
        <v>262.85055541175365</v>
      </c>
      <c r="G93" s="181">
        <f>('dep04'!G93/'dep04'!G92-1)*100</f>
        <v>13.477204807557076</v>
      </c>
      <c r="H93" s="181">
        <f>('dep04'!H93/'dep04'!H92-1)*100</f>
        <v>12.25777188068562</v>
      </c>
      <c r="I93" s="182">
        <f>('dep04'!I93/'dep04'!I92-1)*100</f>
        <v>74.355758318000724</v>
      </c>
      <c r="J93" s="179">
        <f>('dep04'!J93/'dep04'!J92-1)*100</f>
        <v>8.2169961739923636</v>
      </c>
      <c r="K93" s="179">
        <f>('dep04'!K93/'dep04'!K92-1)*100</f>
        <v>-1.2456370117643001</v>
      </c>
      <c r="L93" s="180">
        <f>('dep04'!L93/'dep04'!L92-1)*100</f>
        <v>13.068790452759149</v>
      </c>
      <c r="M93" s="181">
        <f>('dep04'!M93/'dep04'!M92-1)*100</f>
        <v>-5.1543596576662631</v>
      </c>
      <c r="N93" s="181">
        <f>('dep04'!N93/'dep04'!N92-1)*100</f>
        <v>189.3634825819351</v>
      </c>
      <c r="O93" s="181">
        <f>('dep04'!O93/'dep04'!O92-1)*100</f>
        <v>106.05071397154676</v>
      </c>
      <c r="P93" s="181">
        <f>('dep04'!P93/'dep04'!P92-1)*100</f>
        <v>12.391298534215679</v>
      </c>
      <c r="Q93" s="181">
        <f>('dep04'!Q93/'dep04'!Q92-1)*100</f>
        <v>106.05071386078997</v>
      </c>
      <c r="R93" s="181">
        <f>('dep04'!R93/'dep04'!R92-1)*100</f>
        <v>-7.1390556676037882</v>
      </c>
      <c r="S93" s="152">
        <f>('dep04'!S93/'dep04'!S92-1)*100</f>
        <v>-48.487321507113315</v>
      </c>
      <c r="T93" s="183">
        <f>('dep04'!T93/'dep04'!T92-1)*100</f>
        <v>-39.396848819442155</v>
      </c>
      <c r="U93" s="52">
        <f>'dep04'!B93-'dep04'!B92</f>
        <v>803.88122787999964</v>
      </c>
      <c r="V93" s="52">
        <f>'dep04'!C93-'dep04'!C92</f>
        <v>20.815983418999998</v>
      </c>
      <c r="W93" s="52">
        <f>'dep04'!D93-'dep04'!D92</f>
        <v>748.883437308</v>
      </c>
      <c r="X93" s="121">
        <f>'dep04'!E93-'dep04'!E92</f>
        <v>75.895010229000007</v>
      </c>
      <c r="Y93" s="121">
        <f>'dep04'!F93-'dep04'!F92</f>
        <v>517.603897641</v>
      </c>
      <c r="Z93" s="121">
        <f>'dep04'!G93-'dep04'!G92</f>
        <v>6.9201024199999992</v>
      </c>
      <c r="AA93" s="121">
        <f>'dep04'!H93-'dep04'!H92</f>
        <v>11.196870075999996</v>
      </c>
      <c r="AB93" s="121">
        <f>'dep04'!I93-'dep04'!I92</f>
        <v>137.26755694200003</v>
      </c>
      <c r="AC93" s="52">
        <f>'dep04'!J93-'dep04'!J92</f>
        <v>50.355498954000041</v>
      </c>
      <c r="AD93" s="52">
        <f>'dep04'!K93-'dep04'!K92</f>
        <v>-12.435726427999953</v>
      </c>
      <c r="AE93" s="121">
        <f>'dep04'!L93-'dep04'!L92</f>
        <v>19.297477638000004</v>
      </c>
      <c r="AF93" s="121">
        <f>'dep04'!M93-'dep04'!M92</f>
        <v>-33.193690085999947</v>
      </c>
      <c r="AG93" s="121">
        <f>'dep04'!N93-'dep04'!N92</f>
        <v>12.139931274999999</v>
      </c>
      <c r="AH93" s="121">
        <f>'dep04'!O93-'dep04'!O92</f>
        <v>1.9729551309999998</v>
      </c>
      <c r="AI93" s="121">
        <f>'dep04'!P93-'dep04'!P92</f>
        <v>1.2678945110000015</v>
      </c>
      <c r="AJ93" s="121">
        <f>'dep04'!Q93-'dep04'!Q92</f>
        <v>0.98647756499999995</v>
      </c>
      <c r="AK93" s="121">
        <f>'dep04'!R93-'dep04'!R92</f>
        <v>-13.102667497999988</v>
      </c>
      <c r="AL93" s="121">
        <f>'dep04'!S93-'dep04'!S92</f>
        <v>-1.8041049640000002</v>
      </c>
      <c r="AM93" s="52">
        <f>'dep04'!T93-'dep04'!T92</f>
        <v>-3.7379653730000006</v>
      </c>
      <c r="AN93" s="189">
        <f>(Paca!B93/Paca!B89-1)*100</f>
        <v>-8.037655509476604</v>
      </c>
      <c r="AO93" s="189">
        <f>(Paca!C93/Paca!C89-1)*100</f>
        <v>-12.519384767071385</v>
      </c>
      <c r="AP93" s="189">
        <f>(Paca!D93/Paca!D89-1)*100</f>
        <v>-4.5674830234312953</v>
      </c>
      <c r="AQ93" s="190">
        <f>(Paca!E93/Paca!E89-1)*100</f>
        <v>-5.06817105777988</v>
      </c>
      <c r="AR93" s="190">
        <f>(Paca!F93/Paca!F89-1)*100</f>
        <v>13.274266629316989</v>
      </c>
      <c r="AS93" s="190">
        <f>(Paca!G93/Paca!G89-1)*100</f>
        <v>-12.579834335202111</v>
      </c>
      <c r="AT93" s="190">
        <f>(Paca!H93/Paca!H89-1)*100</f>
        <v>-15.061108377254085</v>
      </c>
      <c r="AU93" s="190">
        <f>(Paca!I93/Paca!I89-1)*100</f>
        <v>-8.3156433111160943</v>
      </c>
      <c r="AV93" s="189">
        <f>(Paca!J93/Paca!J89-1)*100</f>
        <v>-16.208157851732729</v>
      </c>
      <c r="AW93" s="189">
        <f>(Paca!K93/Paca!K89-1)*100</f>
        <v>-7.1723024048348076</v>
      </c>
      <c r="AX93" s="190">
        <f>(Paca!L93/Paca!L89-1)*100</f>
        <v>-5.6586945753765665</v>
      </c>
      <c r="AY93" s="190">
        <f>(Paca!M93/Paca!M89-1)*100</f>
        <v>2.0681584423390298</v>
      </c>
      <c r="AZ93" s="190">
        <f>(Paca!N93/Paca!N89-1)*100</f>
        <v>-65.018730525903862</v>
      </c>
      <c r="BA93" s="190">
        <f>(Paca!O93/Paca!O89-1)*100</f>
        <v>-9.287045904413727</v>
      </c>
      <c r="BB93" s="190">
        <f>(Paca!P93/Paca!P89-1)*100</f>
        <v>-28.493878230989779</v>
      </c>
      <c r="BC93" s="190">
        <f>(Paca!Q93/Paca!Q89-1)*100</f>
        <v>-21.683627806323681</v>
      </c>
      <c r="BD93" s="190">
        <f>(Paca!R93/Paca!R89-1)*100</f>
        <v>-5.5767681944024812</v>
      </c>
      <c r="BE93" s="190">
        <f>(Paca!S93/Paca!S89-1)*100</f>
        <v>-26.012950740333373</v>
      </c>
      <c r="BF93" s="189">
        <f>(Paca!T93/Paca!T89-1)*100</f>
        <v>22.92405150076835</v>
      </c>
      <c r="BG93" s="53">
        <f>Paca!B93-Paca!B89</f>
        <v>-4161.3680821019952</v>
      </c>
      <c r="BH93" s="53">
        <f>Paca!C93-Paca!C89</f>
        <v>-47.494491314999948</v>
      </c>
      <c r="BI93" s="53">
        <f>Paca!D93-Paca!D89</f>
        <v>-519.00226840299729</v>
      </c>
      <c r="BJ93" s="122">
        <f>Paca!E93-Paca!E89</f>
        <v>-89.129521867999983</v>
      </c>
      <c r="BK93" s="122">
        <f>Paca!F93-Paca!F89</f>
        <v>303.23648214700006</v>
      </c>
      <c r="BL93" s="122">
        <f>Paca!G93-Paca!G89</f>
        <v>-115.23670254000001</v>
      </c>
      <c r="BM93" s="122">
        <f>Paca!H93-Paca!H89</f>
        <v>-190.55480523699998</v>
      </c>
      <c r="BN93" s="122">
        <f>Paca!I93-Paca!I89</f>
        <v>-427.31772090499999</v>
      </c>
      <c r="BO93" s="53">
        <f>Paca!J93-Paca!J89</f>
        <v>-2501.6882011289999</v>
      </c>
      <c r="BP93" s="53">
        <f>Paca!K93-Paca!K89</f>
        <v>-1604.2294550159968</v>
      </c>
      <c r="BQ93" s="122">
        <f>Paca!L93-Paca!L89</f>
        <v>-323.40739618400039</v>
      </c>
      <c r="BR93" s="122">
        <f>Paca!M93-Paca!M89</f>
        <v>160.33062551300009</v>
      </c>
      <c r="BS93" s="122">
        <f>Paca!N93-Paca!N89</f>
        <v>-734.84894782700007</v>
      </c>
      <c r="BT93" s="122">
        <f>Paca!O93-Paca!O89</f>
        <v>-46.748534364000022</v>
      </c>
      <c r="BU93" s="122">
        <f>Paca!P93-Paca!P89</f>
        <v>-162.22178791300001</v>
      </c>
      <c r="BV93" s="122">
        <f>Paca!Q93-Paca!Q89</f>
        <v>-38.607050557999997</v>
      </c>
      <c r="BW93" s="122">
        <f>Paca!R93-Paca!R89</f>
        <v>-337.54060549399946</v>
      </c>
      <c r="BX93" s="122">
        <f>Paca!S93-Paca!S89</f>
        <v>-121.18575818900001</v>
      </c>
      <c r="BY93" s="53">
        <f>Paca!T93-Paca!T89</f>
        <v>511.04633376099991</v>
      </c>
    </row>
    <row r="94" spans="1:77" s="106" customFormat="1" x14ac:dyDescent="0.25">
      <c r="A94" s="98" t="str">
        <f>Paca!A94</f>
        <v>T4 2020</v>
      </c>
      <c r="B94" s="143">
        <f>('dep04'!B94/'dep04'!B93-1)*100</f>
        <v>10.908934856079199</v>
      </c>
      <c r="C94" s="184">
        <f>('dep04'!C94/'dep04'!C93-1)*100</f>
        <v>-53.019190863127477</v>
      </c>
      <c r="D94" s="184">
        <f>('dep04'!D94/'dep04'!D93-1)*100</f>
        <v>30.223904916069277</v>
      </c>
      <c r="E94" s="185">
        <f>('dep04'!E94/'dep04'!E93-1)*100</f>
        <v>-23.367903998577908</v>
      </c>
      <c r="F94" s="186">
        <f>('dep04'!F94/'dep04'!F93-1)*100</f>
        <v>60.364423479898207</v>
      </c>
      <c r="G94" s="186">
        <f>('dep04'!G94/'dep04'!G93-1)*100</f>
        <v>0.73063844391019206</v>
      </c>
      <c r="H94" s="186">
        <f>('dep04'!H94/'dep04'!H93-1)*100</f>
        <v>1.4242750951549921</v>
      </c>
      <c r="I94" s="187">
        <f>('dep04'!I94/'dep04'!I93-1)*100</f>
        <v>9.8438744534335996</v>
      </c>
      <c r="J94" s="184">
        <f>('dep04'!J94/'dep04'!J93-1)*100</f>
        <v>-1.8778433019259189</v>
      </c>
      <c r="K94" s="184">
        <f>('dep04'!K94/'dep04'!K93-1)*100</f>
        <v>-3.7984114795529433</v>
      </c>
      <c r="L94" s="185">
        <f>('dep04'!L94/'dep04'!L93-1)*100</f>
        <v>29.77960543189273</v>
      </c>
      <c r="M94" s="186">
        <f>('dep04'!M94/'dep04'!M93-1)*100</f>
        <v>-15.158223897797374</v>
      </c>
      <c r="N94" s="186">
        <f>('dep04'!N94/'dep04'!N93-1)*100</f>
        <v>-15.764103251455275</v>
      </c>
      <c r="O94" s="186">
        <f>('dep04'!O94/'dep04'!O93-1)*100</f>
        <v>149.3657499229725</v>
      </c>
      <c r="P94" s="186">
        <f>('dep04'!P94/'dep04'!P93-1)*100</f>
        <v>-8.5658917080782437</v>
      </c>
      <c r="Q94" s="186">
        <f>('dep04'!Q94/'dep04'!Q93-1)*100</f>
        <v>-40.15222002474745</v>
      </c>
      <c r="R94" s="186">
        <f>('dep04'!R94/'dep04'!R93-1)*100</f>
        <v>0.77288436703857322</v>
      </c>
      <c r="S94" s="151">
        <f>('dep04'!S94/'dep04'!S93-1)*100</f>
        <v>159.34037989276101</v>
      </c>
      <c r="T94" s="188">
        <f>('dep04'!T94/'dep04'!T93-1)*100</f>
        <v>245.78717316499379</v>
      </c>
      <c r="U94" s="100">
        <f>'dep04'!B94-'dep04'!B93</f>
        <v>340.99109140900055</v>
      </c>
      <c r="V94" s="100">
        <f>'dep04'!C94-'dep04'!C93</f>
        <v>-43.197077674999996</v>
      </c>
      <c r="W94" s="100">
        <f>'dep04'!D94-'dep04'!D93</f>
        <v>419.95759385899987</v>
      </c>
      <c r="X94" s="120">
        <f>'dep04'!E94-'dep04'!E93</f>
        <v>-44.931653495999996</v>
      </c>
      <c r="Y94" s="120">
        <f>'dep04'!F94-'dep04'!F93</f>
        <v>431.31790623099994</v>
      </c>
      <c r="Z94" s="120">
        <f>'dep04'!G94-'dep04'!G93</f>
        <v>0.42571979400000259</v>
      </c>
      <c r="AA94" s="120">
        <f>'dep04'!H94-'dep04'!H93</f>
        <v>1.4604792880000019</v>
      </c>
      <c r="AB94" s="120">
        <f>'dep04'!I94-'dep04'!I93</f>
        <v>31.685142041999995</v>
      </c>
      <c r="AC94" s="100">
        <f>'dep04'!J94-'dep04'!J93</f>
        <v>-12.453420225999935</v>
      </c>
      <c r="AD94" s="100">
        <f>'dep04'!K94-'dep04'!K93</f>
        <v>-37.448804431999747</v>
      </c>
      <c r="AE94" s="120">
        <f>'dep04'!L94-'dep04'!L93</f>
        <v>49.719509719999991</v>
      </c>
      <c r="AF94" s="120">
        <f>'dep04'!M94-'dep04'!M93</f>
        <v>-92.586252546999958</v>
      </c>
      <c r="AG94" s="120">
        <f>'dep04'!N94-'dep04'!N93</f>
        <v>-2.9243745079999979</v>
      </c>
      <c r="AH94" s="120">
        <f>'dep04'!O94-'dep04'!O93</f>
        <v>5.7257022420000006</v>
      </c>
      <c r="AI94" s="120">
        <f>'dep04'!P94-'dep04'!P93</f>
        <v>-0.98508015500000035</v>
      </c>
      <c r="AJ94" s="120">
        <f>'dep04'!Q94-'dep04'!Q93</f>
        <v>-0.76958625499999989</v>
      </c>
      <c r="AK94" s="120">
        <f>'dep04'!R94-'dep04'!R93</f>
        <v>1.3172450360000028</v>
      </c>
      <c r="AL94" s="120">
        <f>'dep04'!S94-'dep04'!S93</f>
        <v>3.0540320349999996</v>
      </c>
      <c r="AM94" s="100">
        <f>'dep04'!T94-'dep04'!T93</f>
        <v>14.132799883000001</v>
      </c>
      <c r="AN94" s="184">
        <f>(Paca!B94/Paca!B90-1)*100</f>
        <v>-1.9373073313729061</v>
      </c>
      <c r="AO94" s="184">
        <f>(Paca!C94/Paca!C90-1)*100</f>
        <v>-11.988058961997861</v>
      </c>
      <c r="AP94" s="184">
        <f>(Paca!D94/Paca!D90-1)*100</f>
        <v>6.1415364448047072</v>
      </c>
      <c r="AQ94" s="191">
        <f>(Paca!E94/Paca!E90-1)*100</f>
        <v>-13.520977972745618</v>
      </c>
      <c r="AR94" s="191">
        <f>(Paca!F94/Paca!F90-1)*100</f>
        <v>38.127052153475091</v>
      </c>
      <c r="AS94" s="191">
        <f>(Paca!G94/Paca!G90-1)*100</f>
        <v>-2.7442193513021462</v>
      </c>
      <c r="AT94" s="191">
        <f>(Paca!H94/Paca!H90-1)*100</f>
        <v>-7.4057255687123069</v>
      </c>
      <c r="AU94" s="191">
        <f>(Paca!I94/Paca!I90-1)*100</f>
        <v>4.2080096198451544</v>
      </c>
      <c r="AV94" s="184">
        <f>(Paca!J94/Paca!J90-1)*100</f>
        <v>-6.523426501354967</v>
      </c>
      <c r="AW94" s="184">
        <f>(Paca!K94/Paca!K90-1)*100</f>
        <v>-4.9833558097262642</v>
      </c>
      <c r="AX94" s="191">
        <f>(Paca!L94/Paca!L90-1)*100</f>
        <v>-8.8122477478186347</v>
      </c>
      <c r="AY94" s="191">
        <f>(Paca!M94/Paca!M90-1)*100</f>
        <v>8.3900093100825792</v>
      </c>
      <c r="AZ94" s="191">
        <f>(Paca!N94/Paca!N90-1)*100</f>
        <v>-51.956303612873867</v>
      </c>
      <c r="BA94" s="191">
        <f>(Paca!O94/Paca!O90-1)*100</f>
        <v>-6.4698381266713234</v>
      </c>
      <c r="BB94" s="191">
        <f>(Paca!P94/Paca!P90-1)*100</f>
        <v>-32.433892934146769</v>
      </c>
      <c r="BC94" s="191">
        <f>(Paca!Q94/Paca!Q90-1)*100</f>
        <v>-41.89643012396639</v>
      </c>
      <c r="BD94" s="191">
        <f>(Paca!R94/Paca!R90-1)*100</f>
        <v>-4.2469677062143996</v>
      </c>
      <c r="BE94" s="191">
        <f>(Paca!S94/Paca!S90-1)*100</f>
        <v>-34.212472940960211</v>
      </c>
      <c r="BF94" s="184">
        <f>(Paca!T94/Paca!T90-1)*100</f>
        <v>20.140247818033032</v>
      </c>
      <c r="BG94" s="100">
        <f>Paca!B94-Paca!B90</f>
        <v>-986.14559955699951</v>
      </c>
      <c r="BH94" s="100">
        <f>Paca!C94-Paca!C90</f>
        <v>-31.764372478000013</v>
      </c>
      <c r="BI94" s="100">
        <f>Paca!D94-Paca!D90</f>
        <v>668.48451604199909</v>
      </c>
      <c r="BJ94" s="120">
        <f>Paca!E94-Paca!E90</f>
        <v>-258.43203803599999</v>
      </c>
      <c r="BK94" s="120">
        <f>Paca!F94-Paca!F90</f>
        <v>835.28424774599989</v>
      </c>
      <c r="BL94" s="120">
        <f>Paca!G94-Paca!G90</f>
        <v>-22.811182319999944</v>
      </c>
      <c r="BM94" s="120">
        <f>Paca!H94-Paca!H90</f>
        <v>-86.714429277999898</v>
      </c>
      <c r="BN94" s="120">
        <f>Paca!I94-Paca!I90</f>
        <v>201.15791792999971</v>
      </c>
      <c r="BO94" s="100">
        <f>Paca!J94-Paca!J90</f>
        <v>-924.83898247099933</v>
      </c>
      <c r="BP94" s="100">
        <f>Paca!K94-Paca!K90</f>
        <v>-1160.1926193089967</v>
      </c>
      <c r="BQ94" s="120">
        <f>Paca!L94-Paca!L90</f>
        <v>-524.97884898199936</v>
      </c>
      <c r="BR94" s="120">
        <f>Paca!M94-Paca!M90</f>
        <v>683.49144139499913</v>
      </c>
      <c r="BS94" s="120">
        <f>Paca!N94-Paca!N90</f>
        <v>-572.43851262999988</v>
      </c>
      <c r="BT94" s="120">
        <f>Paca!O94-Paca!O90</f>
        <v>-32.359651665000001</v>
      </c>
      <c r="BU94" s="120">
        <f>Paca!P94-Paca!P90</f>
        <v>-191.53407629999998</v>
      </c>
      <c r="BV94" s="120">
        <f>Paca!Q94-Paca!Q90</f>
        <v>-100.13322492399999</v>
      </c>
      <c r="BW94" s="120">
        <f>Paca!R94-Paca!R90</f>
        <v>-267.26295754500006</v>
      </c>
      <c r="BX94" s="120">
        <f>Paca!S94-Paca!S90</f>
        <v>-154.97678865799998</v>
      </c>
      <c r="BY94" s="100">
        <f>Paca!T94-Paca!T90</f>
        <v>462.16585865900015</v>
      </c>
    </row>
    <row r="95" spans="1:77" x14ac:dyDescent="0.25">
      <c r="A95" s="37" t="str">
        <f>Paca!A95</f>
        <v>T1 2021</v>
      </c>
      <c r="B95" s="144">
        <f>('dep04'!B95/'dep04'!B94-1)*100</f>
        <v>4.5355602174391274</v>
      </c>
      <c r="C95" s="179">
        <f>('dep04'!C95/'dep04'!C94-1)*100</f>
        <v>23.611863153540934</v>
      </c>
      <c r="D95" s="179">
        <f>('dep04'!D95/'dep04'!D94-1)*100</f>
        <v>6.8538550123644626</v>
      </c>
      <c r="E95" s="180">
        <f>('dep04'!E95/'dep04'!E94-1)*100</f>
        <v>37.40205834333419</v>
      </c>
      <c r="F95" s="181">
        <f>('dep04'!F95/'dep04'!F94-1)*100</f>
        <v>5.3932469615477707</v>
      </c>
      <c r="G95" s="181">
        <f>('dep04'!G95/'dep04'!G94-1)*100</f>
        <v>5.558034499658171</v>
      </c>
      <c r="H95" s="181">
        <f>('dep04'!H95/'dep04'!H94-1)*100</f>
        <v>8.9340974860204767</v>
      </c>
      <c r="I95" s="182">
        <f>('dep04'!I95/'dep04'!I94-1)*100</f>
        <v>-1.5403689462232917</v>
      </c>
      <c r="J95" s="179">
        <f>('dep04'!J95/'dep04'!J94-1)*100</f>
        <v>0.43056580211764395</v>
      </c>
      <c r="K95" s="179">
        <f>('dep04'!K95/'dep04'!K94-1)*100</f>
        <v>1.4610789456672935</v>
      </c>
      <c r="L95" s="180">
        <f>('dep04'!L95/'dep04'!L94-1)*100</f>
        <v>-11.640659626013694</v>
      </c>
      <c r="M95" s="181">
        <f>('dep04'!M95/'dep04'!M94-1)*100</f>
        <v>3.4284512639450426</v>
      </c>
      <c r="N95" s="181">
        <f>('dep04'!N95/'dep04'!N94-1)*100</f>
        <v>47.051942967389152</v>
      </c>
      <c r="O95" s="181">
        <f>('dep04'!O95/'dep04'!O94-1)*100</f>
        <v>7.0115127305752534</v>
      </c>
      <c r="P95" s="181">
        <f>('dep04'!P95/'dep04'!P94-1)*100</f>
        <v>70.704471436389852</v>
      </c>
      <c r="Q95" s="181">
        <f>('dep04'!Q95/'dep04'!Q94-1)*100</f>
        <v>-15.871452220718396</v>
      </c>
      <c r="R95" s="181">
        <f>('dep04'!R95/'dep04'!R94-1)*100</f>
        <v>4.0501397030991759</v>
      </c>
      <c r="S95" s="152">
        <f>('dep04'!S95/'dep04'!S94-1)*100</f>
        <v>-18.460022949784396</v>
      </c>
      <c r="T95" s="183">
        <f>('dep04'!T95/'dep04'!T94-1)*100</f>
        <v>37.841389764852075</v>
      </c>
      <c r="U95" s="52">
        <f>'dep04'!B95-'dep04'!B94</f>
        <v>157.23823361799987</v>
      </c>
      <c r="V95" s="52">
        <f>'dep04'!C95-'dep04'!C94</f>
        <v>9.0379934349999971</v>
      </c>
      <c r="W95" s="52">
        <f>'dep04'!D95-'dep04'!D94</f>
        <v>124.0167915720001</v>
      </c>
      <c r="X95" s="121">
        <f>'dep04'!E95-'dep04'!E94</f>
        <v>55.111070739999974</v>
      </c>
      <c r="Y95" s="121">
        <f>'dep04'!F95-'dep04'!F94</f>
        <v>61.798049215999981</v>
      </c>
      <c r="Z95" s="121">
        <f>'dep04'!G95-'dep04'!G94</f>
        <v>3.2621516639999939</v>
      </c>
      <c r="AA95" s="121">
        <f>'dep04'!H95-'dep04'!H94</f>
        <v>9.2916773670000055</v>
      </c>
      <c r="AB95" s="121">
        <f>'dep04'!I95-'dep04'!I94</f>
        <v>-5.446157415000016</v>
      </c>
      <c r="AC95" s="52">
        <f>'dep04'!J95-'dep04'!J94</f>
        <v>2.8017921349999142</v>
      </c>
      <c r="AD95" s="52">
        <f>'dep04'!K95-'dep04'!K94</f>
        <v>13.857722913999737</v>
      </c>
      <c r="AE95" s="121">
        <f>'dep04'!L95-'dep04'!L94</f>
        <v>-25.222721132999993</v>
      </c>
      <c r="AF95" s="121">
        <f>'dep04'!M95-'dep04'!M94</f>
        <v>17.766665283999941</v>
      </c>
      <c r="AG95" s="121">
        <f>'dep04'!N95-'dep04'!N94</f>
        <v>7.3525584259999999</v>
      </c>
      <c r="AH95" s="121">
        <f>'dep04'!O95-'dep04'!O94</f>
        <v>0.6702337079999996</v>
      </c>
      <c r="AI95" s="121">
        <f>'dep04'!P95-'dep04'!P94</f>
        <v>7.4345400299999991</v>
      </c>
      <c r="AJ95" s="121">
        <f>'dep04'!Q95-'dep04'!Q94</f>
        <v>-0.18205912499999999</v>
      </c>
      <c r="AK95" s="121">
        <f>'dep04'!R95-'dep04'!R94</f>
        <v>6.956098781999998</v>
      </c>
      <c r="AL95" s="121">
        <f>'dep04'!S95-'dep04'!S94</f>
        <v>-0.91759305799999957</v>
      </c>
      <c r="AM95" s="52">
        <f>'dep04'!T95-'dep04'!T94</f>
        <v>7.5239335619999999</v>
      </c>
      <c r="AN95" s="189">
        <f>(Paca!B95/Paca!B91-1)*100</f>
        <v>65.636157884785987</v>
      </c>
      <c r="AO95" s="189">
        <f>(Paca!C95/Paca!C91-1)*100</f>
        <v>110.85035286550418</v>
      </c>
      <c r="AP95" s="189">
        <f>(Paca!D95/Paca!D91-1)*100</f>
        <v>64.50167593516565</v>
      </c>
      <c r="AQ95" s="190">
        <f>(Paca!E95/Paca!E91-1)*100</f>
        <v>36.732857815800934</v>
      </c>
      <c r="AR95" s="190">
        <f>(Paca!F95/Paca!F91-1)*100</f>
        <v>106.9838123254427</v>
      </c>
      <c r="AS95" s="190">
        <f>(Paca!G95/Paca!G91-1)*100</f>
        <v>45.744058407179011</v>
      </c>
      <c r="AT95" s="190">
        <f>(Paca!H95/Paca!H91-1)*100</f>
        <v>11.550482157194342</v>
      </c>
      <c r="AU95" s="190">
        <f>(Paca!I95/Paca!I91-1)*100</f>
        <v>75.669905296662179</v>
      </c>
      <c r="AV95" s="189">
        <f>(Paca!J95/Paca!J91-1)*100</f>
        <v>150.22211767368682</v>
      </c>
      <c r="AW95" s="189">
        <f>(Paca!K95/Paca!K91-1)*100</f>
        <v>39.8392647416443</v>
      </c>
      <c r="AX95" s="190">
        <f>(Paca!L95/Paca!L91-1)*100</f>
        <v>33.20758900243905</v>
      </c>
      <c r="AY95" s="190">
        <f>(Paca!M95/Paca!M91-1)*100</f>
        <v>57.952990746135072</v>
      </c>
      <c r="AZ95" s="190">
        <f>(Paca!N95/Paca!N91-1)*100</f>
        <v>110.41346532959552</v>
      </c>
      <c r="BA95" s="190">
        <f>(Paca!O95/Paca!O91-1)*100</f>
        <v>45.249338016772377</v>
      </c>
      <c r="BB95" s="190">
        <f>(Paca!P95/Paca!P91-1)*100</f>
        <v>-8.4306903529962831</v>
      </c>
      <c r="BC95" s="190">
        <f>(Paca!Q95/Paca!Q91-1)*100</f>
        <v>-16.332637982444243</v>
      </c>
      <c r="BD95" s="190">
        <f>(Paca!R95/Paca!R91-1)*100</f>
        <v>29.008678856921865</v>
      </c>
      <c r="BE95" s="190">
        <f>(Paca!S95/Paca!S91-1)*100</f>
        <v>11.301692808009612</v>
      </c>
      <c r="BF95" s="189">
        <f>(Paca!T95/Paca!T91-1)*100</f>
        <v>36.030955755516516</v>
      </c>
      <c r="BG95" s="53">
        <f>Paca!B95-Paca!B91</f>
        <v>20449.973669917999</v>
      </c>
      <c r="BH95" s="53">
        <f>Paca!C95-Paca!C91</f>
        <v>195.01221172199999</v>
      </c>
      <c r="BI95" s="53">
        <f>Paca!D95-Paca!D91</f>
        <v>4790.1146006560011</v>
      </c>
      <c r="BJ95" s="122">
        <f>Paca!E95-Paca!E91</f>
        <v>473.27705546399989</v>
      </c>
      <c r="BK95" s="122">
        <f>Paca!F95-Paca!F91</f>
        <v>1654.197859179</v>
      </c>
      <c r="BL95" s="122">
        <f>Paca!G95-Paca!G91</f>
        <v>282.62134944200011</v>
      </c>
      <c r="BM95" s="122">
        <f>Paca!H95-Paca!H91</f>
        <v>112.94835844199997</v>
      </c>
      <c r="BN95" s="122">
        <f>Paca!I95-Paca!I91</f>
        <v>2267.069978129</v>
      </c>
      <c r="BO95" s="53">
        <f>Paca!J95-Paca!J91</f>
        <v>8381.2544147970002</v>
      </c>
      <c r="BP95" s="53">
        <f>Paca!K95-Paca!K91</f>
        <v>6349.9790319359981</v>
      </c>
      <c r="BQ95" s="122">
        <f>Paca!L95-Paca!L91</f>
        <v>1372.5903359869999</v>
      </c>
      <c r="BR95" s="122">
        <f>Paca!M95-Paca!M91</f>
        <v>3168.8335960950008</v>
      </c>
      <c r="BS95" s="122">
        <f>Paca!N95-Paca!N91</f>
        <v>294.80993853800004</v>
      </c>
      <c r="BT95" s="122">
        <f>Paca!O95-Paca!O91</f>
        <v>149.04171605299996</v>
      </c>
      <c r="BU95" s="122">
        <f>Paca!P95-Paca!P91</f>
        <v>-37.677333152000017</v>
      </c>
      <c r="BV95" s="122">
        <f>Paca!Q95-Paca!Q91</f>
        <v>-30.18972822500001</v>
      </c>
      <c r="BW95" s="122">
        <f>Paca!R95-Paca!R91</f>
        <v>1400.8835669310001</v>
      </c>
      <c r="BX95" s="122">
        <f>Paca!S95-Paca!S91</f>
        <v>31.686939709000001</v>
      </c>
      <c r="BY95" s="53">
        <f>Paca!T95-Paca!T91</f>
        <v>733.61341080700004</v>
      </c>
    </row>
    <row r="96" spans="1:77" x14ac:dyDescent="0.25">
      <c r="A96" s="37" t="str">
        <f>Paca!A96</f>
        <v>T2 2021</v>
      </c>
      <c r="B96" s="144">
        <f>('dep04'!B96/'dep04'!B95-1)*100</f>
        <v>3.6838856452803492</v>
      </c>
      <c r="C96" s="179">
        <f>('dep04'!C96/'dep04'!C95-1)*100</f>
        <v>52.55728628156151</v>
      </c>
      <c r="D96" s="179">
        <f>('dep04'!D96/'dep04'!D95-1)*100</f>
        <v>-0.83219087494834643</v>
      </c>
      <c r="E96" s="180">
        <f>('dep04'!E96/'dep04'!E95-1)*100</f>
        <v>-17.323649465326664</v>
      </c>
      <c r="F96" s="181">
        <f>('dep04'!F96/'dep04'!F95-1)*100</f>
        <v>-0.6016273547628348</v>
      </c>
      <c r="G96" s="181">
        <f>('dep04'!G96/'dep04'!G95-1)*100</f>
        <v>17.658927605766994</v>
      </c>
      <c r="H96" s="181">
        <f>('dep04'!H96/'dep04'!H95-1)*100</f>
        <v>-2.8902730322624248</v>
      </c>
      <c r="I96" s="182">
        <f>('dep04'!I96/'dep04'!I95-1)*100</f>
        <v>5.3380554799597135</v>
      </c>
      <c r="J96" s="179">
        <f>('dep04'!J96/'dep04'!J95-1)*100</f>
        <v>-11.175661821497441</v>
      </c>
      <c r="K96" s="179">
        <f>('dep04'!K96/'dep04'!K95-1)*100</f>
        <v>22.374020008243377</v>
      </c>
      <c r="L96" s="180">
        <f>('dep04'!L96/'dep04'!L95-1)*100</f>
        <v>-11.998472131202309</v>
      </c>
      <c r="M96" s="181">
        <f>('dep04'!M96/'dep04'!M95-1)*100</f>
        <v>-0.82092200361112422</v>
      </c>
      <c r="N96" s="181">
        <f>('dep04'!N96/'dep04'!N95-1)*100</f>
        <v>11.148853671505577</v>
      </c>
      <c r="O96" s="181">
        <f>('dep04'!O96/'dep04'!O95-1)*100</f>
        <v>-60.30534853213787</v>
      </c>
      <c r="P96" s="181">
        <f>('dep04'!P96/'dep04'!P95-1)*100</f>
        <v>-40.752734753639409</v>
      </c>
      <c r="Q96" s="181">
        <f>('dep04'!Q96/'dep04'!Q95-1)*100</f>
        <v>-100</v>
      </c>
      <c r="R96" s="181">
        <f>('dep04'!R96/'dep04'!R95-1)*100</f>
        <v>142.55462206740876</v>
      </c>
      <c r="S96" s="152">
        <f>('dep04'!S96/'dep04'!S95-1)*100</f>
        <v>-4.588819597947924</v>
      </c>
      <c r="T96" s="183">
        <f>('dep04'!T96/'dep04'!T95-1)*100</f>
        <v>-64.019234433763344</v>
      </c>
      <c r="U96" s="52">
        <f>'dep04'!B96-'dep04'!B95</f>
        <v>133.5049629250002</v>
      </c>
      <c r="V96" s="52">
        <f>'dep04'!C96-'dep04'!C95</f>
        <v>24.867655905999996</v>
      </c>
      <c r="W96" s="52">
        <f>'dep04'!D96-'dep04'!D95</f>
        <v>-16.090099246999898</v>
      </c>
      <c r="X96" s="121">
        <f>'dep04'!E96-'dep04'!E95</f>
        <v>-35.073246836999999</v>
      </c>
      <c r="Y96" s="121">
        <f>'dep04'!F96-'dep04'!F95</f>
        <v>-7.2654884619998938</v>
      </c>
      <c r="Z96" s="121">
        <f>'dep04'!G96-'dep04'!G95</f>
        <v>10.940534282999998</v>
      </c>
      <c r="AA96" s="121">
        <f>'dep04'!H96-'dep04'!H95</f>
        <v>-3.2745086710000066</v>
      </c>
      <c r="AB96" s="121">
        <f>'dep04'!I96-'dep04'!I95</f>
        <v>18.582610439999996</v>
      </c>
      <c r="AC96" s="52">
        <f>'dep04'!J96-'dep04'!J95</f>
        <v>-73.035757817999979</v>
      </c>
      <c r="AD96" s="52">
        <f>'dep04'!K96-'dep04'!K95</f>
        <v>215.30875476700021</v>
      </c>
      <c r="AE96" s="121">
        <f>'dep04'!L96-'dep04'!L95</f>
        <v>-22.971680106999997</v>
      </c>
      <c r="AF96" s="121">
        <f>'dep04'!M96-'dep04'!M95</f>
        <v>-4.3999714479999739</v>
      </c>
      <c r="AG96" s="121">
        <f>'dep04'!N96-'dep04'!N95</f>
        <v>2.5618984139999981</v>
      </c>
      <c r="AH96" s="121">
        <f>'dep04'!O96-'dep04'!O95</f>
        <v>-6.1688026150000006</v>
      </c>
      <c r="AI96" s="121">
        <f>'dep04'!P96-'dep04'!P95</f>
        <v>-7.314908183</v>
      </c>
      <c r="AJ96" s="121">
        <f>'dep04'!Q96-'dep04'!Q95</f>
        <v>-0.96502636200000003</v>
      </c>
      <c r="AK96" s="121">
        <f>'dep04'!R96-'dep04'!R95</f>
        <v>254.753235007</v>
      </c>
      <c r="AL96" s="121">
        <f>'dep04'!S96-'dep04'!S95</f>
        <v>-0.18598993900000016</v>
      </c>
      <c r="AM96" s="52">
        <f>'dep04'!T96-'dep04'!T95</f>
        <v>-17.545590683</v>
      </c>
      <c r="AN96" s="189">
        <f>(Paca!B96/Paca!B92-1)*100</f>
        <v>32.921979070401086</v>
      </c>
      <c r="AO96" s="189">
        <f>(Paca!C96/Paca!C92-1)*100</f>
        <v>1.3185805680235863</v>
      </c>
      <c r="AP96" s="189">
        <f>(Paca!D96/Paca!D92-1)*100</f>
        <v>40.979933137742599</v>
      </c>
      <c r="AQ96" s="190">
        <f>(Paca!E96/Paca!E92-1)*100</f>
        <v>33.447059440523795</v>
      </c>
      <c r="AR96" s="190">
        <f>(Paca!F96/Paca!F92-1)*100</f>
        <v>67.125855497498364</v>
      </c>
      <c r="AS96" s="190">
        <f>(Paca!G96/Paca!G92-1)*100</f>
        <v>22.220156740170815</v>
      </c>
      <c r="AT96" s="190">
        <f>(Paca!H96/Paca!H92-1)*100</f>
        <v>12.616576626602116</v>
      </c>
      <c r="AU96" s="190">
        <f>(Paca!I96/Paca!I92-1)*100</f>
        <v>40.765534117830015</v>
      </c>
      <c r="AV96" s="189">
        <f>(Paca!J96/Paca!J92-1)*100</f>
        <v>22.848949707684184</v>
      </c>
      <c r="AW96" s="189">
        <f>(Paca!K96/Paca!K92-1)*100</f>
        <v>37.668230477099215</v>
      </c>
      <c r="AX96" s="190">
        <f>(Paca!L96/Paca!L92-1)*100</f>
        <v>42.18513228890415</v>
      </c>
      <c r="AY96" s="190">
        <f>(Paca!M96/Paca!M92-1)*100</f>
        <v>18.391184500314097</v>
      </c>
      <c r="AZ96" s="190">
        <f>(Paca!N96/Paca!N92-1)*100</f>
        <v>679.82877675004966</v>
      </c>
      <c r="BA96" s="190">
        <f>(Paca!O96/Paca!O92-1)*100</f>
        <v>22.908044711074748</v>
      </c>
      <c r="BB96" s="190">
        <f>(Paca!P96/Paca!P92-1)*100</f>
        <v>19.691345070421296</v>
      </c>
      <c r="BC96" s="190">
        <f>(Paca!Q96/Paca!Q92-1)*100</f>
        <v>-17.126885900720968</v>
      </c>
      <c r="BD96" s="190">
        <f>(Paca!R96/Paca!R92-1)*100</f>
        <v>54.619001286535166</v>
      </c>
      <c r="BE96" s="190">
        <f>(Paca!S96/Paca!S92-1)*100</f>
        <v>48.952160042146708</v>
      </c>
      <c r="BF96" s="189">
        <f>(Paca!T96/Paca!T92-1)*100</f>
        <v>18.094371767694394</v>
      </c>
      <c r="BG96" s="53">
        <f>Paca!B96-Paca!B92</f>
        <v>13567.186960690007</v>
      </c>
      <c r="BH96" s="53">
        <f>Paca!C96-Paca!C92</f>
        <v>4.2239401019999718</v>
      </c>
      <c r="BI96" s="53">
        <f>Paca!D96-Paca!D92</f>
        <v>3617.6159417150011</v>
      </c>
      <c r="BJ96" s="122">
        <f>Paca!E96-Paca!E92</f>
        <v>452.91415016700012</v>
      </c>
      <c r="BK96" s="122">
        <f>Paca!F96-Paca!F92</f>
        <v>1283.5197365539998</v>
      </c>
      <c r="BL96" s="122">
        <f>Paca!G96-Paca!G92</f>
        <v>168.46036652200007</v>
      </c>
      <c r="BM96" s="122">
        <f>Paca!H96-Paca!H92</f>
        <v>109.99465913799997</v>
      </c>
      <c r="BN96" s="122">
        <f>Paca!I96-Paca!I92</f>
        <v>1602.7270293339998</v>
      </c>
      <c r="BO96" s="53">
        <f>Paca!J96-Paca!J92</f>
        <v>2589.1059174050006</v>
      </c>
      <c r="BP96" s="53">
        <f>Paca!K96-Paca!K92</f>
        <v>6937.8406265590056</v>
      </c>
      <c r="BQ96" s="122">
        <f>Paca!L96-Paca!L92</f>
        <v>1766.8771949519996</v>
      </c>
      <c r="BR96" s="122">
        <f>Paca!M96-Paca!M92</f>
        <v>1357.7788787160007</v>
      </c>
      <c r="BS96" s="122">
        <f>Paca!N96-Paca!N92</f>
        <v>517.49070864099997</v>
      </c>
      <c r="BT96" s="122">
        <f>Paca!O96-Paca!O92</f>
        <v>87.250834161</v>
      </c>
      <c r="BU96" s="122">
        <f>Paca!P96-Paca!P92</f>
        <v>71.930299471000012</v>
      </c>
      <c r="BV96" s="122">
        <f>Paca!Q96-Paca!Q92</f>
        <v>-33.06193651800001</v>
      </c>
      <c r="BW96" s="122">
        <f>Paca!R96-Paca!R92</f>
        <v>3033.9957616489992</v>
      </c>
      <c r="BX96" s="122">
        <f>Paca!S96-Paca!S92</f>
        <v>135.57888548699998</v>
      </c>
      <c r="BY96" s="53">
        <f>Paca!T96-Paca!T92</f>
        <v>418.40053490899982</v>
      </c>
    </row>
    <row r="97" spans="1:77" x14ac:dyDescent="0.25">
      <c r="A97" s="37" t="str">
        <f>Paca!A97</f>
        <v>T3 2021</v>
      </c>
      <c r="B97" s="144">
        <f>('dep04'!B97/'dep04'!B96-1)*100</f>
        <v>1.190434566671561</v>
      </c>
      <c r="C97" s="179">
        <f>('dep04'!C97/'dep04'!C96-1)*100</f>
        <v>47.615012527354629</v>
      </c>
      <c r="D97" s="179">
        <f>('dep04'!D97/'dep04'!D96-1)*100</f>
        <v>10.717507311130724</v>
      </c>
      <c r="E97" s="180">
        <f>('dep04'!E97/'dep04'!E96-1)*100</f>
        <v>9.6457606521510364</v>
      </c>
      <c r="F97" s="181">
        <f>('dep04'!F97/'dep04'!F96-1)*100</f>
        <v>17.423168573946725</v>
      </c>
      <c r="G97" s="181">
        <f>('dep04'!G97/'dep04'!G96-1)*100</f>
        <v>-16.006291267024409</v>
      </c>
      <c r="H97" s="181">
        <f>('dep04'!H97/'dep04'!H96-1)*100</f>
        <v>-5.6346374645739434</v>
      </c>
      <c r="I97" s="182">
        <f>('dep04'!I97/'dep04'!I96-1)*100</f>
        <v>-0.52555397123282832</v>
      </c>
      <c r="J97" s="179">
        <f>('dep04'!J97/'dep04'!J96-1)*100</f>
        <v>-5.6616922177699314</v>
      </c>
      <c r="K97" s="179">
        <f>('dep04'!K97/'dep04'!K96-1)*100</f>
        <v>-13.862247427235019</v>
      </c>
      <c r="L97" s="180">
        <f>('dep04'!L97/'dep04'!L96-1)*100</f>
        <v>28.312746724562786</v>
      </c>
      <c r="M97" s="181">
        <f>('dep04'!M97/'dep04'!M96-1)*100</f>
        <v>6.2782322648808453</v>
      </c>
      <c r="N97" s="181">
        <f>('dep04'!N97/'dep04'!N96-1)*100</f>
        <v>-24.237605250967043</v>
      </c>
      <c r="O97" s="181">
        <f>('dep04'!O97/'dep04'!O96-1)*100</f>
        <v>-29.756814134394393</v>
      </c>
      <c r="P97" s="181">
        <f>('dep04'!P97/'dep04'!P96-1)*100</f>
        <v>-1.6595397693455749</v>
      </c>
      <c r="Q97" s="181" t="e">
        <f>('dep04'!Q97/'dep04'!Q96-1)*100</f>
        <v>#DIV/0!</v>
      </c>
      <c r="R97" s="181">
        <f>('dep04'!R97/'dep04'!R96-1)*100</f>
        <v>-54.866267279248348</v>
      </c>
      <c r="S97" s="152">
        <f>('dep04'!S97/'dep04'!S96-1)*100</f>
        <v>27.842598285745822</v>
      </c>
      <c r="T97" s="183">
        <f>('dep04'!T97/'dep04'!T96-1)*100</f>
        <v>9.9099261373774894</v>
      </c>
      <c r="U97" s="52">
        <f>'dep04'!B97-'dep04'!B96</f>
        <v>44.730943987999581</v>
      </c>
      <c r="V97" s="52">
        <f>'dep04'!C97-'dep04'!C96</f>
        <v>34.369940013000004</v>
      </c>
      <c r="W97" s="52">
        <f>'dep04'!D97-'dep04'!D96</f>
        <v>205.49453691000008</v>
      </c>
      <c r="X97" s="121">
        <f>'dep04'!E97-'dep04'!E96</f>
        <v>16.145606491000024</v>
      </c>
      <c r="Y97" s="121">
        <f>'dep04'!F97-'dep04'!F96</f>
        <v>209.14315520199989</v>
      </c>
      <c r="Z97" s="121">
        <f>'dep04'!G97-'dep04'!G96</f>
        <v>-11.667822305999998</v>
      </c>
      <c r="AA97" s="121">
        <f>'dep04'!H97-'dep04'!H96</f>
        <v>-6.1992048219999987</v>
      </c>
      <c r="AB97" s="121">
        <f>'dep04'!I97-'dep04'!I96</f>
        <v>-1.9271976549999863</v>
      </c>
      <c r="AC97" s="52">
        <f>'dep04'!J97-'dep04'!J96</f>
        <v>-32.865521290999936</v>
      </c>
      <c r="AD97" s="52">
        <f>'dep04'!K97-'dep04'!K96</f>
        <v>-163.2452451170002</v>
      </c>
      <c r="AE97" s="121">
        <f>'dep04'!L97-'dep04'!L96</f>
        <v>47.702268113000002</v>
      </c>
      <c r="AF97" s="121">
        <f>'dep04'!M97-'dep04'!M96</f>
        <v>33.373780631999921</v>
      </c>
      <c r="AG97" s="121">
        <f>'dep04'!N97-'dep04'!N96</f>
        <v>-6.1905093719999975</v>
      </c>
      <c r="AH97" s="121">
        <f>'dep04'!O97-'dep04'!O96</f>
        <v>-1.2082685399999997</v>
      </c>
      <c r="AI97" s="121">
        <f>'dep04'!P97-'dep04'!P96</f>
        <v>-0.17648511999999883</v>
      </c>
      <c r="AJ97" s="121">
        <f>'dep04'!Q97-'dep04'!Q96</f>
        <v>0</v>
      </c>
      <c r="AK97" s="121">
        <f>'dep04'!R97-'dep04'!R96</f>
        <v>-237.82273773400001</v>
      </c>
      <c r="AL97" s="121">
        <f>'dep04'!S97-'dep04'!S96</f>
        <v>1.0767069040000004</v>
      </c>
      <c r="AM97" s="52">
        <f>'dep04'!T97-'dep04'!T96</f>
        <v>0.97723347300000007</v>
      </c>
      <c r="AN97" s="189">
        <f>(Paca!B97/Paca!B93-1)*100</f>
        <v>15.228849047090677</v>
      </c>
      <c r="AO97" s="189">
        <f>(Paca!C97/Paca!C93-1)*100</f>
        <v>17.40421466996256</v>
      </c>
      <c r="AP97" s="189">
        <f>(Paca!D97/Paca!D93-1)*100</f>
        <v>15.192594969076278</v>
      </c>
      <c r="AQ97" s="190">
        <f>(Paca!E97/Paca!E93-1)*100</f>
        <v>4.0768881172351001</v>
      </c>
      <c r="AR97" s="190">
        <f>(Paca!F97/Paca!F93-1)*100</f>
        <v>34.069629195048279</v>
      </c>
      <c r="AS97" s="190">
        <f>(Paca!G97/Paca!G93-1)*100</f>
        <v>14.910514675570852</v>
      </c>
      <c r="AT97" s="190">
        <f>(Paca!H97/Paca!H93-1)*100</f>
        <v>-22.898995018634682</v>
      </c>
      <c r="AU97" s="190">
        <f>(Paca!I97/Paca!I93-1)*100</f>
        <v>17.500180667533961</v>
      </c>
      <c r="AV97" s="189">
        <f>(Paca!J97/Paca!J93-1)*100</f>
        <v>7.5245719840947523</v>
      </c>
      <c r="AW97" s="189">
        <f>(Paca!K97/Paca!K93-1)*100</f>
        <v>20.715464188383525</v>
      </c>
      <c r="AX97" s="190">
        <f>(Paca!L97/Paca!L93-1)*100</f>
        <v>22.317539275867237</v>
      </c>
      <c r="AY97" s="190">
        <f>(Paca!M97/Paca!M93-1)*100</f>
        <v>14.424808893834751</v>
      </c>
      <c r="AZ97" s="190">
        <f>(Paca!N97/Paca!N93-1)*100</f>
        <v>133.00345532200723</v>
      </c>
      <c r="BA97" s="190">
        <f>(Paca!O97/Paca!O93-1)*100</f>
        <v>2.4878687253870879</v>
      </c>
      <c r="BB97" s="190">
        <f>(Paca!P97/Paca!P93-1)*100</f>
        <v>-2.8992459183524666</v>
      </c>
      <c r="BC97" s="190">
        <f>(Paca!Q97/Paca!Q93-1)*100</f>
        <v>7.8534191243068596</v>
      </c>
      <c r="BD97" s="190">
        <f>(Paca!R97/Paca!R93-1)*100</f>
        <v>22.856327895026297</v>
      </c>
      <c r="BE97" s="190">
        <f>(Paca!S97/Paca!S93-1)*100</f>
        <v>33.011842648925672</v>
      </c>
      <c r="BF97" s="189">
        <f>(Paca!T97/Paca!T93-1)*100</f>
        <v>9.8987558496583805</v>
      </c>
      <c r="BG97" s="53">
        <f>Paca!B97-Paca!B93</f>
        <v>7250.7655007979993</v>
      </c>
      <c r="BH97" s="53">
        <f>Paca!C97-Paca!C93</f>
        <v>57.759910754999964</v>
      </c>
      <c r="BI97" s="53">
        <f>Paca!D97-Paca!D93</f>
        <v>1647.4819011799991</v>
      </c>
      <c r="BJ97" s="122">
        <f>Paca!E97-Paca!E93</f>
        <v>68.062978996000083</v>
      </c>
      <c r="BK97" s="122">
        <f>Paca!F97-Paca!F93</f>
        <v>881.59593496600019</v>
      </c>
      <c r="BL97" s="122">
        <f>Paca!G97-Paca!G93</f>
        <v>119.40435318899995</v>
      </c>
      <c r="BM97" s="122">
        <f>Paca!H97-Paca!H93</f>
        <v>-246.08547660400006</v>
      </c>
      <c r="BN97" s="122">
        <f>Paca!I97-Paca!I93</f>
        <v>824.50411063299998</v>
      </c>
      <c r="BO97" s="53">
        <f>Paca!J97-Paca!J93</f>
        <v>973.15733919299964</v>
      </c>
      <c r="BP97" s="53">
        <f>Paca!K97-Paca!K93</f>
        <v>4301.1059607650022</v>
      </c>
      <c r="BQ97" s="122">
        <f>Paca!L97-Paca!L93</f>
        <v>1203.3220728800006</v>
      </c>
      <c r="BR97" s="122">
        <f>Paca!M97-Paca!M93</f>
        <v>1141.3872766289996</v>
      </c>
      <c r="BS97" s="122">
        <f>Paca!N97-Paca!N93</f>
        <v>525.84540186300001</v>
      </c>
      <c r="BT97" s="122">
        <f>Paca!O97-Paca!O93</f>
        <v>11.360231413000008</v>
      </c>
      <c r="BU97" s="122">
        <f>Paca!P97-Paca!P93</f>
        <v>-11.802823105000016</v>
      </c>
      <c r="BV97" s="122">
        <f>Paca!Q97-Paca!Q93</f>
        <v>10.950804293000004</v>
      </c>
      <c r="BW97" s="122">
        <f>Paca!R97-Paca!R93</f>
        <v>1306.2573613059994</v>
      </c>
      <c r="BX97" s="122">
        <f>Paca!S97-Paca!S93</f>
        <v>113.78563548599999</v>
      </c>
      <c r="BY97" s="53">
        <f>Paca!T97-Paca!T93</f>
        <v>271.26038890500013</v>
      </c>
    </row>
    <row r="98" spans="1:77" s="106" customFormat="1" x14ac:dyDescent="0.25">
      <c r="A98" s="98" t="str">
        <f>Paca!A98</f>
        <v>T4 2021</v>
      </c>
      <c r="B98" s="143">
        <f>('dep04'!B98/'dep04'!B97-1)*100</f>
        <v>3.6019438629118161</v>
      </c>
      <c r="C98" s="184">
        <f>('dep04'!C98/'dep04'!C97-1)*100</f>
        <v>-69.636959969750606</v>
      </c>
      <c r="D98" s="184">
        <f>('dep04'!D98/'dep04'!D97-1)*100</f>
        <v>4.8206218525280065</v>
      </c>
      <c r="E98" s="185">
        <f>('dep04'!E98/'dep04'!E97-1)*100</f>
        <v>11.333739658665309</v>
      </c>
      <c r="F98" s="186">
        <f>('dep04'!F98/'dep04'!F97-1)*100</f>
        <v>7.0335349978781103</v>
      </c>
      <c r="G98" s="186">
        <f>('dep04'!G98/'dep04'!G97-1)*100</f>
        <v>14.561563265110799</v>
      </c>
      <c r="H98" s="186">
        <f>('dep04'!H98/'dep04'!H97-1)*100</f>
        <v>8.2444106166526652</v>
      </c>
      <c r="I98" s="187">
        <f>('dep04'!I98/'dep04'!I97-1)*100</f>
        <v>-9.6168420511821946</v>
      </c>
      <c r="J98" s="184">
        <f>('dep04'!J98/'dep04'!J97-1)*100</f>
        <v>12.908025600024619</v>
      </c>
      <c r="K98" s="184">
        <f>('dep04'!K98/'dep04'!K97-1)*100</f>
        <v>3.3034462780825002</v>
      </c>
      <c r="L98" s="185">
        <f>('dep04'!L98/'dep04'!L97-1)*100</f>
        <v>-7.0871217294081408</v>
      </c>
      <c r="M98" s="186">
        <f>('dep04'!M98/'dep04'!M97-1)*100</f>
        <v>9.3367164682069959</v>
      </c>
      <c r="N98" s="186">
        <f>('dep04'!N98/'dep04'!N97-1)*100</f>
        <v>5.8007599153318434</v>
      </c>
      <c r="O98" s="186">
        <f>('dep04'!O98/'dep04'!O97-1)*100</f>
        <v>-0.83649630974232947</v>
      </c>
      <c r="P98" s="186">
        <f>('dep04'!P98/'dep04'!P97-1)*100</f>
        <v>-0.83649632233164795</v>
      </c>
      <c r="Q98" s="186" t="e">
        <f>('dep04'!Q98/'dep04'!Q97-1)*100</f>
        <v>#DIV/0!</v>
      </c>
      <c r="R98" s="186">
        <f>('dep04'!R98/'dep04'!R97-1)*100</f>
        <v>-2.6167894703445493</v>
      </c>
      <c r="S98" s="151">
        <f>('dep04'!S98/'dep04'!S97-1)*100</f>
        <v>-26.648224821097955</v>
      </c>
      <c r="T98" s="188">
        <f>('dep04'!T98/'dep04'!T97-1)*100</f>
        <v>42.656268452836208</v>
      </c>
      <c r="U98" s="100">
        <f>'dep04'!B98-'dep04'!B97</f>
        <v>136.95532897500016</v>
      </c>
      <c r="V98" s="100">
        <f>'dep04'!C98-'dep04'!C97</f>
        <v>-74.200221631999995</v>
      </c>
      <c r="W98" s="100">
        <f>'dep04'!D98-'dep04'!D97</f>
        <v>102.33539184999972</v>
      </c>
      <c r="X98" s="120">
        <f>'dep04'!E98-'dep04'!E97</f>
        <v>20.800939911</v>
      </c>
      <c r="Y98" s="120">
        <f>'dep04'!F98-'dep04'!F97</f>
        <v>99.138870166000061</v>
      </c>
      <c r="Z98" s="120">
        <f>'dep04'!G98-'dep04'!G97</f>
        <v>8.9156672270000072</v>
      </c>
      <c r="AA98" s="120">
        <f>'dep04'!H98-'dep04'!H97</f>
        <v>8.5593785439999976</v>
      </c>
      <c r="AB98" s="120">
        <f>'dep04'!I98-'dep04'!I97</f>
        <v>-35.079463997999994</v>
      </c>
      <c r="AC98" s="100">
        <f>'dep04'!J98-'dep04'!J97</f>
        <v>70.687426137999978</v>
      </c>
      <c r="AD98" s="100">
        <f>'dep04'!K98-'dep04'!K97</f>
        <v>33.509479261000024</v>
      </c>
      <c r="AE98" s="120">
        <f>'dep04'!L98-'dep04'!L97</f>
        <v>-15.321338907000012</v>
      </c>
      <c r="AF98" s="120">
        <f>'dep04'!M98-'dep04'!M97</f>
        <v>52.748063608000052</v>
      </c>
      <c r="AG98" s="120">
        <f>'dep04'!N98-'dep04'!N97</f>
        <v>1.1224713429999973</v>
      </c>
      <c r="AH98" s="120">
        <f>'dep04'!O98-'dep04'!O97</f>
        <v>-2.3858617000000137E-2</v>
      </c>
      <c r="AI98" s="120">
        <f>'dep04'!P98-'dep04'!P97</f>
        <v>-8.7481597000000022E-2</v>
      </c>
      <c r="AJ98" s="120">
        <f>'dep04'!Q98-'dep04'!Q97</f>
        <v>1.508453153</v>
      </c>
      <c r="AK98" s="120">
        <f>'dep04'!R98-'dep04'!R97</f>
        <v>-5.1193874059999871</v>
      </c>
      <c r="AL98" s="120">
        <f>'dep04'!S98-'dep04'!S97</f>
        <v>-1.3174423160000002</v>
      </c>
      <c r="AM98" s="100">
        <f>'dep04'!T98-'dep04'!T97</f>
        <v>4.6232533579999995</v>
      </c>
      <c r="AN98" s="184">
        <f>(Paca!B98/Paca!B94-1)*100</f>
        <v>12.17295869773476</v>
      </c>
      <c r="AO98" s="184">
        <f>(Paca!C98/Paca!C94-1)*100</f>
        <v>39.657975504347441</v>
      </c>
      <c r="AP98" s="184">
        <f>(Paca!D98/Paca!D94-1)*100</f>
        <v>14.697403061770187</v>
      </c>
      <c r="AQ98" s="191">
        <f>(Paca!E98/Paca!E94-1)*100</f>
        <v>14.65281257211406</v>
      </c>
      <c r="AR98" s="191">
        <f>(Paca!F98/Paca!F94-1)*100</f>
        <v>20.741396461578599</v>
      </c>
      <c r="AS98" s="191">
        <f>(Paca!G98/Paca!G94-1)*100</f>
        <v>25.021438231782824</v>
      </c>
      <c r="AT98" s="191">
        <f>(Paca!H98/Paca!H94-1)*100</f>
        <v>-4.1318419604700507</v>
      </c>
      <c r="AU98" s="191">
        <f>(Paca!I98/Paca!I94-1)*100</f>
        <v>13.463324912505925</v>
      </c>
      <c r="AV98" s="184">
        <f>(Paca!J98/Paca!J94-1)*100</f>
        <v>4.7195456543570158</v>
      </c>
      <c r="AW98" s="184">
        <f>(Paca!K98/Paca!K94-1)*100</f>
        <v>13.805274744445439</v>
      </c>
      <c r="AX98" s="191">
        <f>(Paca!L98/Paca!L94-1)*100</f>
        <v>19.665505475346691</v>
      </c>
      <c r="AY98" s="191">
        <f>(Paca!M98/Paca!M94-1)*100</f>
        <v>2.7274652630820073</v>
      </c>
      <c r="AZ98" s="191">
        <f>(Paca!N98/Paca!N94-1)*100</f>
        <v>77.779705193556239</v>
      </c>
      <c r="BA98" s="191">
        <f>(Paca!O98/Paca!O94-1)*100</f>
        <v>-0.31396401747961766</v>
      </c>
      <c r="BB98" s="191">
        <f>(Paca!P98/Paca!P94-1)*100</f>
        <v>2.218287733204849</v>
      </c>
      <c r="BC98" s="191">
        <f>(Paca!Q98/Paca!Q94-1)*100</f>
        <v>9.1274444206043359</v>
      </c>
      <c r="BD98" s="191">
        <f>(Paca!R98/Paca!R94-1)*100</f>
        <v>19.162164039145679</v>
      </c>
      <c r="BE98" s="191">
        <f>(Paca!S98/Paca!S94-1)*100</f>
        <v>53.1219524101326</v>
      </c>
      <c r="BF98" s="184">
        <f>(Paca!T98/Paca!T94-1)*100</f>
        <v>21.999839156777412</v>
      </c>
      <c r="BG98" s="100">
        <f>Paca!B98-Paca!B94</f>
        <v>6076.3458082939978</v>
      </c>
      <c r="BH98" s="100">
        <f>Paca!C98-Paca!C94</f>
        <v>92.483349224000023</v>
      </c>
      <c r="BI98" s="100">
        <f>Paca!D98-Paca!D94</f>
        <v>1698.0101942450001</v>
      </c>
      <c r="BJ98" s="120">
        <f>Paca!E98-Paca!E94</f>
        <v>242.1976981790001</v>
      </c>
      <c r="BK98" s="120">
        <f>Paca!F98-Paca!F94</f>
        <v>627.65038436999976</v>
      </c>
      <c r="BL98" s="120">
        <f>Paca!G98-Paca!G94</f>
        <v>202.281733444</v>
      </c>
      <c r="BM98" s="120">
        <f>Paca!H98-Paca!H94</f>
        <v>-44.797274317000074</v>
      </c>
      <c r="BN98" s="120">
        <f>Paca!I98-Paca!I94</f>
        <v>670.6776525690002</v>
      </c>
      <c r="BO98" s="100">
        <f>Paca!J98-Paca!J94</f>
        <v>625.45105524499922</v>
      </c>
      <c r="BP98" s="100">
        <f>Paca!K98-Paca!K94</f>
        <v>3053.8868619449968</v>
      </c>
      <c r="BQ98" s="120">
        <f>Paca!L98-Paca!L94</f>
        <v>1068.3086193659992</v>
      </c>
      <c r="BR98" s="120">
        <f>Paca!M98-Paca!M94</f>
        <v>240.83473244900051</v>
      </c>
      <c r="BS98" s="120">
        <f>Paca!N98-Paca!N94</f>
        <v>411.71179119599992</v>
      </c>
      <c r="BT98" s="120">
        <f>Paca!O98-Paca!O94</f>
        <v>-1.4687300709999818</v>
      </c>
      <c r="BU98" s="120">
        <f>Paca!P98-Paca!P94</f>
        <v>8.8510286700000051</v>
      </c>
      <c r="BV98" s="120">
        <f>Paca!Q98-Paca!Q94</f>
        <v>12.675152615999991</v>
      </c>
      <c r="BW98" s="120">
        <f>Paca!R98-Paca!R94</f>
        <v>1154.6673910219997</v>
      </c>
      <c r="BX98" s="120">
        <f>Paca!S98-Paca!S94</f>
        <v>158.30687669700001</v>
      </c>
      <c r="BY98" s="100">
        <f>Paca!T98-Paca!T94</f>
        <v>606.51434763499992</v>
      </c>
    </row>
    <row r="99" spans="1:77" x14ac:dyDescent="0.25">
      <c r="A99" s="37" t="str">
        <f>Paca!A99</f>
        <v>T1 2022</v>
      </c>
      <c r="B99" s="144">
        <f>('dep04'!B99/'dep04'!B98-1)*100</f>
        <v>-0.74447720166764819</v>
      </c>
      <c r="C99" s="179">
        <f>('dep04'!C99/'dep04'!C98-1)*100</f>
        <v>-72.760864256051732</v>
      </c>
      <c r="D99" s="179">
        <f>('dep04'!D99/'dep04'!D98-1)*100</f>
        <v>-2.2308936778531963</v>
      </c>
      <c r="E99" s="180">
        <f>('dep04'!E99/'dep04'!E98-1)*100</f>
        <v>-17.826544771987763</v>
      </c>
      <c r="F99" s="181">
        <f>('dep04'!F99/'dep04'!F98-1)*100</f>
        <v>-4.4780539151958116</v>
      </c>
      <c r="G99" s="181">
        <f>('dep04'!G99/'dep04'!G98-1)*100</f>
        <v>-24.130704134957391</v>
      </c>
      <c r="H99" s="181">
        <f>('dep04'!H99/'dep04'!H98-1)*100</f>
        <v>35.520430350796595</v>
      </c>
      <c r="I99" s="182">
        <f>('dep04'!I99/'dep04'!I98-1)*100</f>
        <v>9.5089184109689242</v>
      </c>
      <c r="J99" s="179">
        <f>('dep04'!J99/'dep04'!J98-1)*100</f>
        <v>3.565801723321349</v>
      </c>
      <c r="K99" s="179">
        <f>('dep04'!K99/'dep04'!K98-1)*100</f>
        <v>1.7837520324799128</v>
      </c>
      <c r="L99" s="180">
        <f>('dep04'!L99/'dep04'!L98-1)*100</f>
        <v>-10.012609587448262</v>
      </c>
      <c r="M99" s="181">
        <f>('dep04'!M99/'dep04'!M98-1)*100</f>
        <v>4.1898192437782145</v>
      </c>
      <c r="N99" s="181">
        <f>('dep04'!N99/'dep04'!N98-1)*100</f>
        <v>2.0177370615330759</v>
      </c>
      <c r="O99" s="181">
        <f>('dep04'!O99/'dep04'!O98-1)*100</f>
        <v>-31.579689527086487</v>
      </c>
      <c r="P99" s="181">
        <f>('dep04'!P99/'dep04'!P98-1)*100</f>
        <v>-16.029618989743909</v>
      </c>
      <c r="Q99" s="181">
        <f>('dep04'!Q99/'dep04'!Q98-1)*100</f>
        <v>-35.855958928808704</v>
      </c>
      <c r="R99" s="181">
        <f>('dep04'!R99/'dep04'!R98-1)*100</f>
        <v>0.54698652609810328</v>
      </c>
      <c r="S99" s="152">
        <f>('dep04'!S99/'dep04'!S98-1)*100</f>
        <v>401.6167609906372</v>
      </c>
      <c r="T99" s="183">
        <f>('dep04'!T99/'dep04'!T98-1)*100</f>
        <v>20.152740308517835</v>
      </c>
      <c r="U99" s="52">
        <f>'dep04'!B99-'dep04'!B98</f>
        <v>-29.326572089000365</v>
      </c>
      <c r="V99" s="52">
        <f>'dep04'!C99-'dep04'!C98</f>
        <v>-23.540110659</v>
      </c>
      <c r="W99" s="52">
        <f>'dep04'!D99-'dep04'!D98</f>
        <v>-49.641900102999898</v>
      </c>
      <c r="X99" s="121">
        <f>'dep04'!E99-'dep04'!E98</f>
        <v>-36.425347052000006</v>
      </c>
      <c r="Y99" s="121">
        <f>'dep04'!F99-'dep04'!F98</f>
        <v>-67.558422414000006</v>
      </c>
      <c r="Z99" s="121">
        <f>'dep04'!G99-'dep04'!G98</f>
        <v>-16.926017085000005</v>
      </c>
      <c r="AA99" s="121">
        <f>'dep04'!H99-'dep04'!H98</f>
        <v>39.917774349000013</v>
      </c>
      <c r="AB99" s="121">
        <f>'dep04'!I99-'dep04'!I98</f>
        <v>31.350112099</v>
      </c>
      <c r="AC99" s="52">
        <f>'dep04'!J99-'dep04'!J98</f>
        <v>22.04775397100002</v>
      </c>
      <c r="AD99" s="52">
        <f>'dep04'!K99-'dep04'!K98</f>
        <v>18.691739573999939</v>
      </c>
      <c r="AE99" s="121">
        <f>'dep04'!L99-'dep04'!L98</f>
        <v>-20.11175747599998</v>
      </c>
      <c r="AF99" s="121">
        <f>'dep04'!M99-'dep04'!M98</f>
        <v>25.880559746000017</v>
      </c>
      <c r="AG99" s="121">
        <f>'dep04'!N99-'dep04'!N98</f>
        <v>0.41308909400000005</v>
      </c>
      <c r="AH99" s="121">
        <f>'dep04'!O99-'dep04'!O98</f>
        <v>-0.8931840419999999</v>
      </c>
      <c r="AI99" s="121">
        <f>'dep04'!P99-'dep04'!P98</f>
        <v>-1.6623701400000002</v>
      </c>
      <c r="AJ99" s="121">
        <f>'dep04'!Q99-'dep04'!Q98</f>
        <v>-0.54087034300000003</v>
      </c>
      <c r="AK99" s="121">
        <f>'dep04'!R99-'dep04'!R98</f>
        <v>1.0421012790000077</v>
      </c>
      <c r="AL99" s="121">
        <f>'dep04'!S99-'dep04'!S98</f>
        <v>14.564171456</v>
      </c>
      <c r="AM99" s="52">
        <f>'dep04'!T99-'dep04'!T98</f>
        <v>3.1159451279999999</v>
      </c>
      <c r="AN99" s="189">
        <f>(Paca!B99/Paca!B95-1)*100</f>
        <v>7.0228581514455657</v>
      </c>
      <c r="AO99" s="189">
        <f>(Paca!C99/Paca!C95-1)*100</f>
        <v>-13.943382413821093</v>
      </c>
      <c r="AP99" s="189">
        <f>(Paca!D99/Paca!D95-1)*100</f>
        <v>3.6505300365606619</v>
      </c>
      <c r="AQ99" s="190">
        <f>(Paca!E99/Paca!E95-1)*100</f>
        <v>-0.8501457804187873</v>
      </c>
      <c r="AR99" s="190">
        <f>(Paca!F99/Paca!F95-1)*100</f>
        <v>8.4008675733276093</v>
      </c>
      <c r="AS99" s="190">
        <f>(Paca!G99/Paca!G95-1)*100</f>
        <v>6.2945136963775017</v>
      </c>
      <c r="AT99" s="190">
        <f>(Paca!H99/Paca!H95-1)*100</f>
        <v>-7.063331054296917</v>
      </c>
      <c r="AU99" s="190">
        <f>(Paca!I99/Paca!I95-1)*100</f>
        <v>4.0365974014800132</v>
      </c>
      <c r="AV99" s="189">
        <f>(Paca!J99/Paca!J95-1)*100</f>
        <v>-5.5859836629969184</v>
      </c>
      <c r="AW99" s="189">
        <f>(Paca!K99/Paca!K95-1)*100</f>
        <v>13.231025830622389</v>
      </c>
      <c r="AX99" s="190">
        <f>(Paca!L99/Paca!L95-1)*100</f>
        <v>17.04225218801032</v>
      </c>
      <c r="AY99" s="190">
        <f>(Paca!M99/Paca!M95-1)*100</f>
        <v>4.6765486465970119</v>
      </c>
      <c r="AZ99" s="190">
        <f>(Paca!N99/Paca!N95-1)*100</f>
        <v>91.296999402368456</v>
      </c>
      <c r="BA99" s="190">
        <f>(Paca!O99/Paca!O95-1)*100</f>
        <v>-9.4477903910324184</v>
      </c>
      <c r="BB99" s="190">
        <f>(Paca!P99/Paca!P95-1)*100</f>
        <v>3.7964330480223074</v>
      </c>
      <c r="BC99" s="190">
        <f>(Paca!Q99/Paca!Q95-1)*100</f>
        <v>-4.9212218181840512</v>
      </c>
      <c r="BD99" s="190">
        <f>(Paca!R99/Paca!R95-1)*100</f>
        <v>15.849849283264872</v>
      </c>
      <c r="BE99" s="190">
        <f>(Paca!S99/Paca!S95-1)*100</f>
        <v>46.053964446765995</v>
      </c>
      <c r="BF99" s="189">
        <f>(Paca!T99/Paca!T95-1)*100</f>
        <v>38.299788940891411</v>
      </c>
      <c r="BG99" s="53">
        <f>Paca!B99-Paca!B95</f>
        <v>3624.2541654840024</v>
      </c>
      <c r="BH99" s="53">
        <f>Paca!C99-Paca!C95</f>
        <v>-51.72103400200001</v>
      </c>
      <c r="BI99" s="53">
        <f>Paca!D99-Paca!D95</f>
        <v>445.96539214099903</v>
      </c>
      <c r="BJ99" s="122">
        <f>Paca!E99-Paca!E95</f>
        <v>-14.977075776999982</v>
      </c>
      <c r="BK99" s="122">
        <f>Paca!F99-Paca!F95</f>
        <v>268.86229732899983</v>
      </c>
      <c r="BL99" s="122">
        <f>Paca!G99-Paca!G95</f>
        <v>56.679148195999915</v>
      </c>
      <c r="BM99" s="122">
        <f>Paca!H99-Paca!H95</f>
        <v>-77.047903067999982</v>
      </c>
      <c r="BN99" s="122">
        <f>Paca!I99-Paca!I95</f>
        <v>212.44892546099982</v>
      </c>
      <c r="BO99" s="53">
        <f>Paca!J99-Paca!J95</f>
        <v>-779.83100930000001</v>
      </c>
      <c r="BP99" s="53">
        <f>Paca!K99-Paca!K95</f>
        <v>2949.0601163680039</v>
      </c>
      <c r="BQ99" s="122">
        <f>Paca!L99-Paca!L95</f>
        <v>938.33852419200048</v>
      </c>
      <c r="BR99" s="122">
        <f>Paca!M99-Paca!M95</f>
        <v>403.90282461800052</v>
      </c>
      <c r="BS99" s="122">
        <f>Paca!N99-Paca!N95</f>
        <v>512.92056593099994</v>
      </c>
      <c r="BT99" s="122">
        <f>Paca!O99-Paca!O95</f>
        <v>-45.200165348999974</v>
      </c>
      <c r="BU99" s="122">
        <f>Paca!P99-Paca!P95</f>
        <v>15.53612482799997</v>
      </c>
      <c r="BV99" s="122">
        <f>Paca!Q99-Paca!Q95</f>
        <v>-7.6108275999999933</v>
      </c>
      <c r="BW99" s="122">
        <f>Paca!R99-Paca!R95</f>
        <v>987.4569145939995</v>
      </c>
      <c r="BX99" s="122">
        <f>Paca!S99-Paca!S95</f>
        <v>143.71615515399998</v>
      </c>
      <c r="BY99" s="53">
        <f>Paca!T99-Paca!T95</f>
        <v>1060.7807002770001</v>
      </c>
    </row>
    <row r="100" spans="1:77" x14ac:dyDescent="0.25">
      <c r="A100" s="37" t="str">
        <f>Paca!A100</f>
        <v>T2 2022</v>
      </c>
      <c r="B100" s="144">
        <f>('dep04'!B100/'dep04'!B99-1)*100</f>
        <v>-3.5488895646865415</v>
      </c>
      <c r="C100" s="179">
        <f>('dep04'!C100/'dep04'!C99-1)*100</f>
        <v>211.36670356810271</v>
      </c>
      <c r="D100" s="179">
        <f>('dep04'!D100/'dep04'!D99-1)*100</f>
        <v>-2.1897504522831568</v>
      </c>
      <c r="E100" s="180">
        <f>('dep04'!E100/'dep04'!E99-1)*100</f>
        <v>4.7605442458475977E-2</v>
      </c>
      <c r="F100" s="181">
        <f>('dep04'!F100/'dep04'!F99-1)*100</f>
        <v>-5.5999465064515146</v>
      </c>
      <c r="G100" s="181">
        <f>('dep04'!G100/'dep04'!G99-1)*100</f>
        <v>13.005827646469381</v>
      </c>
      <c r="H100" s="181">
        <f>('dep04'!H100/'dep04'!H99-1)*100</f>
        <v>27.265200569839742</v>
      </c>
      <c r="I100" s="182">
        <f>('dep04'!I100/'dep04'!I99-1)*100</f>
        <v>-4.2831996704339907</v>
      </c>
      <c r="J100" s="179">
        <f>('dep04'!J100/'dep04'!J99-1)*100</f>
        <v>-13.008084190583579</v>
      </c>
      <c r="K100" s="179">
        <f>('dep04'!K100/'dep04'!K99-1)*100</f>
        <v>-1.8690749807521057</v>
      </c>
      <c r="L100" s="180">
        <f>('dep04'!L100/'dep04'!L99-1)*100</f>
        <v>-15.516937422674015</v>
      </c>
      <c r="M100" s="181">
        <f>('dep04'!M100/'dep04'!M99-1)*100</f>
        <v>-3.1302881958473416</v>
      </c>
      <c r="N100" s="181">
        <f>('dep04'!N100/'dep04'!N99-1)*100</f>
        <v>-14.509101905657973</v>
      </c>
      <c r="O100" s="181">
        <f>('dep04'!O100/'dep04'!O99-1)*100</f>
        <v>305.77729507203628</v>
      </c>
      <c r="P100" s="181">
        <f>('dep04'!P100/'dep04'!P99-1)*100</f>
        <v>75.946794644308142</v>
      </c>
      <c r="Q100" s="181">
        <f>('dep04'!Q100/'dep04'!Q99-1)*100</f>
        <v>-1.0299280740632466</v>
      </c>
      <c r="R100" s="181">
        <f>('dep04'!R100/'dep04'!R99-1)*100</f>
        <v>-4.2023788405053946</v>
      </c>
      <c r="S100" s="152">
        <f>('dep04'!S100/'dep04'!S99-1)*100</f>
        <v>147.42517996820172</v>
      </c>
      <c r="T100" s="183">
        <f>('dep04'!T100/'dep04'!T99-1)*100</f>
        <v>-35.05089025662889</v>
      </c>
      <c r="U100" s="52">
        <f>'dep04'!B100-'dep04'!B99</f>
        <v>-138.75769147899928</v>
      </c>
      <c r="V100" s="52">
        <f>'dep04'!C100-'dep04'!C99</f>
        <v>18.626898554999997</v>
      </c>
      <c r="W100" s="52">
        <f>'dep04'!D100-'dep04'!D99</f>
        <v>-47.639346319999731</v>
      </c>
      <c r="X100" s="121">
        <f>'dep04'!E100-'dep04'!E99</f>
        <v>7.9932735999989291E-2</v>
      </c>
      <c r="Y100" s="121">
        <f>'dep04'!F100-'dep04'!F99</f>
        <v>-80.700685121000106</v>
      </c>
      <c r="Z100" s="121">
        <f>'dep04'!G100-'dep04'!G99</f>
        <v>6.9213183920000034</v>
      </c>
      <c r="AA100" s="121">
        <f>'dep04'!H100-'dep04'!H99</f>
        <v>41.524228179999994</v>
      </c>
      <c r="AB100" s="121">
        <f>'dep04'!I100-'dep04'!I99</f>
        <v>-15.464140507000025</v>
      </c>
      <c r="AC100" s="52">
        <f>'dep04'!J100-'dep04'!J99</f>
        <v>-83.298441142000001</v>
      </c>
      <c r="AD100" s="52">
        <f>'dep04'!K100-'dep04'!K99</f>
        <v>-19.935191906999989</v>
      </c>
      <c r="AE100" s="121">
        <f>'dep04'!L100-'dep04'!L99</f>
        <v>-28.047257854000009</v>
      </c>
      <c r="AF100" s="121">
        <f>'dep04'!M100-'dep04'!M99</f>
        <v>-20.145960866999985</v>
      </c>
      <c r="AG100" s="121">
        <f>'dep04'!N100-'dep04'!N99</f>
        <v>-3.0303680259999979</v>
      </c>
      <c r="AH100" s="121">
        <f>'dep04'!O100-'dep04'!O99</f>
        <v>5.9172970879999998</v>
      </c>
      <c r="AI100" s="121">
        <f>'dep04'!P100-'dep04'!P99</f>
        <v>6.6136331659999996</v>
      </c>
      <c r="AJ100" s="121">
        <f>'dep04'!Q100-'dep04'!Q99</f>
        <v>-9.9654070000000372E-3</v>
      </c>
      <c r="AK100" s="121">
        <f>'dep04'!R100-'dep04'!R99</f>
        <v>-8.050031142000023</v>
      </c>
      <c r="AL100" s="121">
        <f>'dep04'!S100-'dep04'!S99</f>
        <v>26.817461134999999</v>
      </c>
      <c r="AM100" s="52">
        <f>'dep04'!T100-'dep04'!T99</f>
        <v>-6.5116106649999992</v>
      </c>
      <c r="AN100" s="189">
        <f>(Paca!B100/Paca!B96-1)*100</f>
        <v>0.46536307584381653</v>
      </c>
      <c r="AO100" s="189">
        <f>(Paca!C100/Paca!C96-1)*100</f>
        <v>5.1522420204191066</v>
      </c>
      <c r="AP100" s="189">
        <f>(Paca!D100/Paca!D96-1)*100</f>
        <v>-0.40138656525359195</v>
      </c>
      <c r="AQ100" s="190">
        <f>(Paca!E100/Paca!E96-1)*100</f>
        <v>-3.0924772882328977</v>
      </c>
      <c r="AR100" s="190">
        <f>(Paca!F100/Paca!F96-1)*100</f>
        <v>5.181926332961595</v>
      </c>
      <c r="AS100" s="190">
        <f>(Paca!G100/Paca!G96-1)*100</f>
        <v>1.6745436938868652</v>
      </c>
      <c r="AT100" s="190">
        <f>(Paca!H100/Paca!H96-1)*100</f>
        <v>18.464694944088379</v>
      </c>
      <c r="AU100" s="190">
        <f>(Paca!I100/Paca!I96-1)*100</f>
        <v>-6.4411699315365052</v>
      </c>
      <c r="AV100" s="189">
        <f>(Paca!J100/Paca!J96-1)*100</f>
        <v>-7.7594831597169067</v>
      </c>
      <c r="AW100" s="189">
        <f>(Paca!K100/Paca!K96-1)*100</f>
        <v>1.1965644477200943</v>
      </c>
      <c r="AX100" s="190">
        <f>(Paca!L100/Paca!L96-1)*100</f>
        <v>12.45446350170254</v>
      </c>
      <c r="AY100" s="190">
        <f>(Paca!M100/Paca!M96-1)*100</f>
        <v>2.4084999443942046</v>
      </c>
      <c r="AZ100" s="190">
        <f>(Paca!N100/Paca!N96-1)*100</f>
        <v>118.01980524534845</v>
      </c>
      <c r="BA100" s="190">
        <f>(Paca!O100/Paca!O96-1)*100</f>
        <v>-2.905654848378092</v>
      </c>
      <c r="BB100" s="190">
        <f>(Paca!P100/Paca!P96-1)*100</f>
        <v>5.438933814443625</v>
      </c>
      <c r="BC100" s="190">
        <f>(Paca!Q100/Paca!Q96-1)*100</f>
        <v>-7.6861848386039267</v>
      </c>
      <c r="BD100" s="190">
        <f>(Paca!R100/Paca!R96-1)*100</f>
        <v>-18.113184784706604</v>
      </c>
      <c r="BE100" s="190">
        <f>(Paca!S100/Paca!S96-1)*100</f>
        <v>50.525900143342724</v>
      </c>
      <c r="BF100" s="189">
        <f>(Paca!T100/Paca!T96-1)*100</f>
        <v>38.997052353805287</v>
      </c>
      <c r="BG100" s="53">
        <f>Paca!B100-Paca!B96</f>
        <v>254.91335883199645</v>
      </c>
      <c r="BH100" s="53">
        <f>Paca!C100-Paca!C96</f>
        <v>16.722316229</v>
      </c>
      <c r="BI100" s="53">
        <f>Paca!D100-Paca!D96</f>
        <v>-49.954123797000648</v>
      </c>
      <c r="BJ100" s="122">
        <f>Paca!E100-Paca!E96</f>
        <v>-55.882197321000149</v>
      </c>
      <c r="BK100" s="122">
        <f>Paca!F100-Paca!F96</f>
        <v>165.59514338900044</v>
      </c>
      <c r="BL100" s="122">
        <f>Paca!G100-Paca!G96</f>
        <v>15.516363440999953</v>
      </c>
      <c r="BM100" s="122">
        <f>Paca!H100-Paca!H96</f>
        <v>181.29028297699995</v>
      </c>
      <c r="BN100" s="122">
        <f>Paca!I100-Paca!I96</f>
        <v>-356.4737162829997</v>
      </c>
      <c r="BO100" s="53">
        <f>Paca!J100-Paca!J96</f>
        <v>-1080.1593226740006</v>
      </c>
      <c r="BP100" s="53">
        <f>Paca!K100-Paca!K96</f>
        <v>303.40233954899668</v>
      </c>
      <c r="BQ100" s="122">
        <f>Paca!L100-Paca!L96</f>
        <v>741.6963822079997</v>
      </c>
      <c r="BR100" s="122">
        <f>Paca!M100-Paca!M96</f>
        <v>210.51611839100042</v>
      </c>
      <c r="BS100" s="122">
        <f>Paca!N100-Paca!N96</f>
        <v>700.57907786499993</v>
      </c>
      <c r="BT100" s="122">
        <f>Paca!O100-Paca!O96</f>
        <v>-13.602098022000007</v>
      </c>
      <c r="BU100" s="122">
        <f>Paca!P100-Paca!P96</f>
        <v>23.780063343999984</v>
      </c>
      <c r="BV100" s="122">
        <f>Paca!Q100-Paca!Q96</f>
        <v>-12.296297609999982</v>
      </c>
      <c r="BW100" s="122">
        <f>Paca!R100-Paca!R96</f>
        <v>-1555.7109065979994</v>
      </c>
      <c r="BX100" s="122">
        <f>Paca!S100-Paca!S96</f>
        <v>208.43999997100008</v>
      </c>
      <c r="BY100" s="53">
        <f>Paca!T100-Paca!T96</f>
        <v>1064.9021495249999</v>
      </c>
    </row>
    <row r="101" spans="1:77" x14ac:dyDescent="0.25">
      <c r="A101" s="37" t="str">
        <f>Paca!A101</f>
        <v>T3 2022</v>
      </c>
      <c r="B101" s="144">
        <f>('dep04'!B101/'dep04'!B100-1)*100</f>
        <v>3.5615468986830878</v>
      </c>
      <c r="C101" s="179">
        <f>('dep04'!C101/'dep04'!C100-1)*100</f>
        <v>28.777755010227992</v>
      </c>
      <c r="D101" s="179">
        <f>('dep04'!D101/'dep04'!D100-1)*100</f>
        <v>7.717604222553387</v>
      </c>
      <c r="E101" s="180">
        <f>('dep04'!E101/'dep04'!E100-1)*100</f>
        <v>3.5292028590445668</v>
      </c>
      <c r="F101" s="181">
        <f>('dep04'!F101/'dep04'!F100-1)*100</f>
        <v>12.851709465121775</v>
      </c>
      <c r="G101" s="181">
        <f>('dep04'!G101/'dep04'!G100-1)*100</f>
        <v>25.907502319055254</v>
      </c>
      <c r="H101" s="181">
        <f>('dep04'!H101/'dep04'!H100-1)*100</f>
        <v>-11.338509395893858</v>
      </c>
      <c r="I101" s="182">
        <f>('dep04'!I101/'dep04'!I100-1)*100</f>
        <v>-2.9348380107421912</v>
      </c>
      <c r="J101" s="179">
        <f>('dep04'!J101/'dep04'!J100-1)*100</f>
        <v>5.8705329041327081</v>
      </c>
      <c r="K101" s="179">
        <f>('dep04'!K101/'dep04'!K100-1)*100</f>
        <v>-6.6775647718132047</v>
      </c>
      <c r="L101" s="180">
        <f>('dep04'!L101/'dep04'!L100-1)*100</f>
        <v>14.555213253239142</v>
      </c>
      <c r="M101" s="181">
        <f>('dep04'!M101/'dep04'!M100-1)*100</f>
        <v>-8.202280535364693</v>
      </c>
      <c r="N101" s="181">
        <f>('dep04'!N101/'dep04'!N100-1)*100</f>
        <v>46.211106829575634</v>
      </c>
      <c r="O101" s="181">
        <f>('dep04'!O101/'dep04'!O100-1)*100</f>
        <v>-27.133459988664743</v>
      </c>
      <c r="P101" s="181">
        <f>('dep04'!P101/'dep04'!P100-1)*100</f>
        <v>-42.739043973361092</v>
      </c>
      <c r="Q101" s="181">
        <f>('dep04'!Q101/'dep04'!Q100-1)*100</f>
        <v>-20.332582865560145</v>
      </c>
      <c r="R101" s="181">
        <f>('dep04'!R101/'dep04'!R100-1)*100</f>
        <v>2.0139746416211857</v>
      </c>
      <c r="S101" s="152">
        <f>('dep04'!S101/'dep04'!S100-1)*100</f>
        <v>-97.881185714801504</v>
      </c>
      <c r="T101" s="183">
        <f>('dep04'!T101/'dep04'!T100-1)*100</f>
        <v>-5.1578368104512995</v>
      </c>
      <c r="U101" s="52">
        <f>'dep04'!B101-'dep04'!B100</f>
        <v>134.31065910500047</v>
      </c>
      <c r="V101" s="52">
        <f>'dep04'!C101-'dep04'!C100</f>
        <v>7.8964711849999993</v>
      </c>
      <c r="W101" s="52">
        <f>'dep04'!D101-'dep04'!D100</f>
        <v>164.2245343300001</v>
      </c>
      <c r="X101" s="121">
        <f>'dep04'!E101-'dep04'!E100</f>
        <v>5.9285896789999981</v>
      </c>
      <c r="Y101" s="121">
        <f>'dep04'!F101-'dep04'!F100</f>
        <v>174.83423707600014</v>
      </c>
      <c r="Z101" s="121">
        <f>'dep04'!G101-'dep04'!G100</f>
        <v>15.580350361999997</v>
      </c>
      <c r="AA101" s="121">
        <f>'dep04'!H101-'dep04'!H100</f>
        <v>-21.976498746000004</v>
      </c>
      <c r="AB101" s="121">
        <f>'dep04'!I101-'dep04'!I100</f>
        <v>-10.142144040999995</v>
      </c>
      <c r="AC101" s="52">
        <f>'dep04'!J101-'dep04'!J100</f>
        <v>32.702424892999943</v>
      </c>
      <c r="AD101" s="52">
        <f>'dep04'!K101-'dep04'!K100</f>
        <v>-69.890427781999961</v>
      </c>
      <c r="AE101" s="121">
        <f>'dep04'!L101-'dep04'!L100</f>
        <v>22.226578838999984</v>
      </c>
      <c r="AF101" s="121">
        <f>'dep04'!M101-'dep04'!M100</f>
        <v>-51.135945350000043</v>
      </c>
      <c r="AG101" s="121">
        <f>'dep04'!N101-'dep04'!N100</f>
        <v>8.2512756180000011</v>
      </c>
      <c r="AH101" s="121">
        <f>'dep04'!O101-'dep04'!O100</f>
        <v>-2.1306448270000002</v>
      </c>
      <c r="AI101" s="121">
        <f>'dep04'!P101-'dep04'!P100</f>
        <v>-6.5484243699999993</v>
      </c>
      <c r="AJ101" s="121">
        <f>'dep04'!Q101-'dep04'!Q100</f>
        <v>-0.19470835200000003</v>
      </c>
      <c r="AK101" s="121">
        <f>'dep04'!R101-'dep04'!R100</f>
        <v>3.6958223050000072</v>
      </c>
      <c r="AL101" s="121">
        <f>'dep04'!S101-'dep04'!S100</f>
        <v>-44.054381644999999</v>
      </c>
      <c r="AM101" s="52">
        <f>'dep04'!T101-'dep04'!T100</f>
        <v>-0.62234352100000123</v>
      </c>
      <c r="AN101" s="189">
        <f>(Paca!B101/Paca!B97-1)*100</f>
        <v>0.46072553588614173</v>
      </c>
      <c r="AO101" s="189">
        <f>(Paca!C101/Paca!C97-1)*100</f>
        <v>-26.301374214390826</v>
      </c>
      <c r="AP101" s="189">
        <f>(Paca!D101/Paca!D97-1)*100</f>
        <v>0.39310563413275101</v>
      </c>
      <c r="AQ101" s="190">
        <f>(Paca!E101/Paca!E97-1)*100</f>
        <v>3.6955725793764937</v>
      </c>
      <c r="AR101" s="190">
        <f>(Paca!F101/Paca!F97-1)*100</f>
        <v>2.0690100874658501</v>
      </c>
      <c r="AS101" s="190">
        <f>(Paca!G101/Paca!G97-1)*100</f>
        <v>8.934741361214904</v>
      </c>
      <c r="AT101" s="190">
        <f>(Paca!H101/Paca!H97-1)*100</f>
        <v>42.371084440609373</v>
      </c>
      <c r="AU101" s="190">
        <f>(Paca!I101/Paca!I97-1)*100</f>
        <v>-9.3964566809052528</v>
      </c>
      <c r="AV101" s="189">
        <f>(Paca!J101/Paca!J97-1)*100</f>
        <v>-3.4881969757830644</v>
      </c>
      <c r="AW101" s="189">
        <f>(Paca!K101/Paca!K97-1)*100</f>
        <v>1.6753066900086822</v>
      </c>
      <c r="AX101" s="190">
        <f>(Paca!L101/Paca!L97-1)*100</f>
        <v>-9.9976014446612194E-2</v>
      </c>
      <c r="AY101" s="190">
        <f>(Paca!M101/Paca!M97-1)*100</f>
        <v>2.3054339087330122</v>
      </c>
      <c r="AZ101" s="190">
        <f>(Paca!N101/Paca!N97-1)*100</f>
        <v>29.071233481121126</v>
      </c>
      <c r="BA101" s="190">
        <f>(Paca!O101/Paca!O97-1)*100</f>
        <v>-3.8273542530149807</v>
      </c>
      <c r="BB101" s="190">
        <f>(Paca!P101/Paca!P97-1)*100</f>
        <v>11.338456334994707</v>
      </c>
      <c r="BC101" s="190">
        <f>(Paca!Q101/Paca!Q97-1)*100</f>
        <v>-5.6964174129640277</v>
      </c>
      <c r="BD101" s="190">
        <f>(Paca!R101/Paca!R97-1)*100</f>
        <v>-0.32029221866148871</v>
      </c>
      <c r="BE101" s="190">
        <f>(Paca!S101/Paca!S97-1)*100</f>
        <v>-10.0126357195378</v>
      </c>
      <c r="BF101" s="189">
        <f>(Paca!T101/Paca!T97-1)*100</f>
        <v>12.329637557076033</v>
      </c>
      <c r="BG101" s="53">
        <f>Paca!B101-Paca!B97</f>
        <v>252.76694862399745</v>
      </c>
      <c r="BH101" s="53">
        <f>Paca!C101-Paca!C97</f>
        <v>-102.47884226499997</v>
      </c>
      <c r="BI101" s="53">
        <f>Paca!D101-Paca!D97</f>
        <v>49.104638999000599</v>
      </c>
      <c r="BJ101" s="122">
        <f>Paca!E101-Paca!E97</f>
        <v>64.212295369999993</v>
      </c>
      <c r="BK101" s="122">
        <f>Paca!F101-Paca!F97</f>
        <v>71.77863388500009</v>
      </c>
      <c r="BL101" s="122">
        <f>Paca!G101-Paca!G97</f>
        <v>82.218449213999975</v>
      </c>
      <c r="BM101" s="122">
        <f>Paca!H101-Paca!H97</f>
        <v>351.07441362499992</v>
      </c>
      <c r="BN101" s="122">
        <f>Paca!I101-Paca!I97</f>
        <v>-520.17915309499949</v>
      </c>
      <c r="BO101" s="53">
        <f>Paca!J101-Paca!J97</f>
        <v>-485.07622010399973</v>
      </c>
      <c r="BP101" s="53">
        <f>Paca!K101-Paca!K97</f>
        <v>419.89693444799923</v>
      </c>
      <c r="BQ101" s="122">
        <f>Paca!L101-Paca!L97</f>
        <v>-6.5935625510001046</v>
      </c>
      <c r="BR101" s="122">
        <f>Paca!M101-Paca!M97</f>
        <v>208.73526673200104</v>
      </c>
      <c r="BS101" s="122">
        <f>Paca!N101-Paca!N97</f>
        <v>267.80641602399999</v>
      </c>
      <c r="BT101" s="122">
        <f>Paca!O101-Paca!O97</f>
        <v>-17.911453958999971</v>
      </c>
      <c r="BU101" s="122">
        <f>Paca!P101-Paca!P97</f>
        <v>44.820570308000015</v>
      </c>
      <c r="BV101" s="122">
        <f>Paca!Q101-Paca!Q97</f>
        <v>-8.566885544999991</v>
      </c>
      <c r="BW101" s="122">
        <f>Paca!R101-Paca!R97</f>
        <v>-22.488796331999765</v>
      </c>
      <c r="BX101" s="122">
        <f>Paca!S101-Paca!S97</f>
        <v>-45.904620228999988</v>
      </c>
      <c r="BY101" s="53">
        <f>Paca!T101-Paca!T97</f>
        <v>371.32043754599999</v>
      </c>
    </row>
    <row r="102" spans="1:77" s="106" customFormat="1" x14ac:dyDescent="0.25">
      <c r="A102" s="98" t="str">
        <f>Paca!A102</f>
        <v>T4 2022</v>
      </c>
      <c r="B102" s="143">
        <f>('dep04'!B102/'dep04'!B101-1)*100</f>
        <v>4.0679118873513387</v>
      </c>
      <c r="C102" s="184">
        <f>('dep04'!C102/'dep04'!C101-1)*100</f>
        <v>-59.576980137712468</v>
      </c>
      <c r="D102" s="184">
        <f>('dep04'!D102/'dep04'!D101-1)*100</f>
        <v>3.1835841222610961</v>
      </c>
      <c r="E102" s="185">
        <f>('dep04'!E102/'dep04'!E101-1)*100</f>
        <v>-18.235391840030257</v>
      </c>
      <c r="F102" s="186">
        <f>('dep04'!F102/'dep04'!F101-1)*100</f>
        <v>5.9779110124103862</v>
      </c>
      <c r="G102" s="186">
        <f>('dep04'!G102/'dep04'!G101-1)*100</f>
        <v>32.553688712225323</v>
      </c>
      <c r="H102" s="186">
        <f>('dep04'!H102/'dep04'!H101-1)*100</f>
        <v>-1.142010750700051</v>
      </c>
      <c r="I102" s="187">
        <f>('dep04'!I102/'dep04'!I101-1)*100</f>
        <v>-2.9141148181546672</v>
      </c>
      <c r="J102" s="184">
        <f>('dep04'!J102/'dep04'!J101-1)*100</f>
        <v>6.7556876921545106</v>
      </c>
      <c r="K102" s="184">
        <f>('dep04'!K102/'dep04'!K101-1)*100</f>
        <v>6.1116753900321674</v>
      </c>
      <c r="L102" s="185">
        <f>('dep04'!L102/'dep04'!L101-1)*100</f>
        <v>38.091250989881289</v>
      </c>
      <c r="M102" s="186">
        <f>('dep04'!M102/'dep04'!M101-1)*100</f>
        <v>-1.0640135946959117</v>
      </c>
      <c r="N102" s="186">
        <f>('dep04'!N102/'dep04'!N101-1)*100</f>
        <v>-34.757503200890362</v>
      </c>
      <c r="O102" s="186">
        <f>('dep04'!O102/'dep04'!O101-1)*100</f>
        <v>-50.072282333796977</v>
      </c>
      <c r="P102" s="186">
        <f>('dep04'!P102/'dep04'!P101-1)*100</f>
        <v>22.318816218244187</v>
      </c>
      <c r="Q102" s="186">
        <f>('dep04'!Q102/'dep04'!Q101-1)*100</f>
        <v>24.819294089093201</v>
      </c>
      <c r="R102" s="186">
        <f>('dep04'!R102/'dep04'!R101-1)*100</f>
        <v>4.2693900594563461</v>
      </c>
      <c r="S102" s="151">
        <f>('dep04'!S102/'dep04'!S101-1)*100</f>
        <v>99.710870595055795</v>
      </c>
      <c r="T102" s="188">
        <f>('dep04'!T102/'dep04'!T101-1)*100</f>
        <v>64.761468296722271</v>
      </c>
      <c r="U102" s="100">
        <f>'dep04'!B102-'dep04'!B101</f>
        <v>158.86999395399926</v>
      </c>
      <c r="V102" s="100">
        <f>'dep04'!C102-'dep04'!C101</f>
        <v>-21.052102669</v>
      </c>
      <c r="W102" s="100">
        <f>'dep04'!D102-'dep04'!D101</f>
        <v>72.972386809999534</v>
      </c>
      <c r="X102" s="120">
        <f>'dep04'!E102-'dep04'!E101</f>
        <v>-31.714125550999995</v>
      </c>
      <c r="Y102" s="120">
        <f>'dep04'!F102-'dep04'!F101</f>
        <v>91.774741866999875</v>
      </c>
      <c r="Z102" s="120">
        <f>'dep04'!G102-'dep04'!G101</f>
        <v>24.649237478000003</v>
      </c>
      <c r="AA102" s="120">
        <f>'dep04'!H102-'dep04'!H101</f>
        <v>-1.9624913860000106</v>
      </c>
      <c r="AB102" s="120">
        <f>'dep04'!I102-'dep04'!I101</f>
        <v>-9.7749755979999691</v>
      </c>
      <c r="AC102" s="100">
        <f>'dep04'!J102-'dep04'!J101</f>
        <v>39.842547019999984</v>
      </c>
      <c r="AD102" s="100">
        <f>'dep04'!K102-'dep04'!K101</f>
        <v>59.696096247000014</v>
      </c>
      <c r="AE102" s="120">
        <f>'dep04'!L102-'dep04'!L101</f>
        <v>66.633732590000022</v>
      </c>
      <c r="AF102" s="120">
        <f>'dep04'!M102-'dep04'!M101</f>
        <v>-6.0893472279999514</v>
      </c>
      <c r="AG102" s="120">
        <f>'dep04'!N102-'dep04'!N101</f>
        <v>-9.0741020600000013</v>
      </c>
      <c r="AH102" s="120">
        <f>'dep04'!O102-'dep04'!O101</f>
        <v>-2.8650448039999996</v>
      </c>
      <c r="AI102" s="120">
        <f>'dep04'!P102-'dep04'!P101</f>
        <v>1.9581310929999987</v>
      </c>
      <c r="AJ102" s="120">
        <f>'dep04'!Q102-'dep04'!Q101</f>
        <v>0.18934864100000004</v>
      </c>
      <c r="AK102" s="120">
        <f>'dep04'!R102-'dep04'!R101</f>
        <v>7.9924989440000047</v>
      </c>
      <c r="AL102" s="120">
        <f>'dep04'!S102-'dep04'!S101</f>
        <v>0.95087907100000002</v>
      </c>
      <c r="AM102" s="100">
        <f>'dep04'!T102-'dep04'!T101</f>
        <v>7.4110665460000007</v>
      </c>
      <c r="AN102" s="184">
        <f>(Paca!B102/Paca!B98-1)*100</f>
        <v>-1.9245342606048821</v>
      </c>
      <c r="AO102" s="184">
        <f>(Paca!C102/Paca!C98-1)*100</f>
        <v>-16.712097639520994</v>
      </c>
      <c r="AP102" s="184">
        <f>(Paca!D102/Paca!D98-1)*100</f>
        <v>-7.4927308016658367</v>
      </c>
      <c r="AQ102" s="191">
        <f>(Paca!E102/Paca!E98-1)*100</f>
        <v>-11.682525980526892</v>
      </c>
      <c r="AR102" s="191">
        <f>(Paca!F102/Paca!F98-1)*100</f>
        <v>0.3914497088769231</v>
      </c>
      <c r="AS102" s="191">
        <f>(Paca!G102/Paca!G98-1)*100</f>
        <v>-4.4276551094386001</v>
      </c>
      <c r="AT102" s="191">
        <f>(Paca!H102/Paca!H98-1)*100</f>
        <v>16.726908184383007</v>
      </c>
      <c r="AU102" s="191">
        <f>(Paca!I102/Paca!I98-1)*100</f>
        <v>-16.186402401870946</v>
      </c>
      <c r="AV102" s="184">
        <f>(Paca!J102/Paca!J98-1)*100</f>
        <v>-2.937291651978291</v>
      </c>
      <c r="AW102" s="184">
        <f>(Paca!K102/Paca!K98-1)*100</f>
        <v>0.14989870305428532</v>
      </c>
      <c r="AX102" s="191">
        <f>(Paca!L102/Paca!L98-1)*100</f>
        <v>2.4484868202580889</v>
      </c>
      <c r="AY102" s="191">
        <f>(Paca!M102/Paca!M98-1)*100</f>
        <v>4.435045892302969</v>
      </c>
      <c r="AZ102" s="191">
        <f>(Paca!N102/Paca!N98-1)*100</f>
        <v>26.667500334695006</v>
      </c>
      <c r="BA102" s="191">
        <f>(Paca!O102/Paca!O98-1)*100</f>
        <v>0.71381232360747671</v>
      </c>
      <c r="BB102" s="191">
        <f>(Paca!P102/Paca!P98-1)*100</f>
        <v>10.246294286962199</v>
      </c>
      <c r="BC102" s="191">
        <f>(Paca!Q102/Paca!Q98-1)*100</f>
        <v>-26.224556539329146</v>
      </c>
      <c r="BD102" s="191">
        <f>(Paca!R102/Paca!R98-1)*100</f>
        <v>-11.096526636401761</v>
      </c>
      <c r="BE102" s="191">
        <f>(Paca!S102/Paca!S98-1)*100</f>
        <v>3.6647050227970102</v>
      </c>
      <c r="BF102" s="184">
        <f>(Paca!T102/Paca!T98-1)*100</f>
        <v>10.096559689984197</v>
      </c>
      <c r="BG102" s="100">
        <f>Paca!B102-Paca!B98</f>
        <v>-1077.6063831600113</v>
      </c>
      <c r="BH102" s="100">
        <f>Paca!C102-Paca!C98</f>
        <v>-54.428919800000017</v>
      </c>
      <c r="BI102" s="100">
        <f>Paca!D102-Paca!D98</f>
        <v>-992.87231995000002</v>
      </c>
      <c r="BJ102" s="120">
        <f>Paca!E102-Paca!E98</f>
        <v>-221.39636460099996</v>
      </c>
      <c r="BK102" s="120">
        <f>Paca!F102-Paca!F98</f>
        <v>14.302500615000099</v>
      </c>
      <c r="BL102" s="120">
        <f>Paca!G102-Paca!G98</f>
        <v>-44.750992567000026</v>
      </c>
      <c r="BM102" s="120">
        <f>Paca!H102-Paca!H98</f>
        <v>173.85930717299993</v>
      </c>
      <c r="BN102" s="120">
        <f>Paca!I102-Paca!I98</f>
        <v>-914.8867705699995</v>
      </c>
      <c r="BO102" s="100">
        <f>Paca!J102-Paca!J98</f>
        <v>-407.63170766099938</v>
      </c>
      <c r="BP102" s="100">
        <f>Paca!K102-Paca!K98</f>
        <v>37.737068166996323</v>
      </c>
      <c r="BQ102" s="120">
        <f>Paca!L102-Paca!L98</f>
        <v>159.16895640700022</v>
      </c>
      <c r="BR102" s="120">
        <f>Paca!M102-Paca!M98</f>
        <v>402.2949510110011</v>
      </c>
      <c r="BS102" s="120">
        <f>Paca!N102-Paca!N98</f>
        <v>250.95248659899994</v>
      </c>
      <c r="BT102" s="120">
        <f>Paca!O102-Paca!O98</f>
        <v>3.3287446179999733</v>
      </c>
      <c r="BU102" s="120">
        <f>Paca!P102-Paca!P98</f>
        <v>41.789896628999998</v>
      </c>
      <c r="BV102" s="120">
        <f>Paca!Q102-Paca!Q98</f>
        <v>-39.741672297999983</v>
      </c>
      <c r="BW102" s="120">
        <f>Paca!R102-Paca!R98</f>
        <v>-796.77883441999984</v>
      </c>
      <c r="BX102" s="120">
        <f>Paca!S102-Paca!S98</f>
        <v>16.722539620999953</v>
      </c>
      <c r="BY102" s="100">
        <f>Paca!T102-Paca!T98</f>
        <v>339.58949608400007</v>
      </c>
    </row>
    <row r="103" spans="1:77" x14ac:dyDescent="0.25">
      <c r="A103" s="37" t="str">
        <f>Paca!A103</f>
        <v>T1 2023</v>
      </c>
      <c r="B103" s="144">
        <f>('dep04'!B103/'dep04'!B102-1)*100</f>
        <v>10.689331685192215</v>
      </c>
      <c r="C103" s="179">
        <f>('dep04'!C103/'dep04'!C102-1)*100</f>
        <v>71.590834780189311</v>
      </c>
      <c r="D103" s="179">
        <f>('dep04'!D103/'dep04'!D102-1)*100</f>
        <v>1.6283346342875094</v>
      </c>
      <c r="E103" s="180">
        <f>('dep04'!E103/'dep04'!E102-1)*100</f>
        <v>-10.36355468292779</v>
      </c>
      <c r="F103" s="181">
        <f>('dep04'!F103/'dep04'!F102-1)*100</f>
        <v>-1.4038463586103167</v>
      </c>
      <c r="G103" s="181">
        <f>('dep04'!G103/'dep04'!G102-1)*100</f>
        <v>11.716455132244352</v>
      </c>
      <c r="H103" s="181">
        <f>('dep04'!H103/'dep04'!H102-1)*100</f>
        <v>39.844318889313698</v>
      </c>
      <c r="I103" s="182">
        <f>('dep04'!I103/'dep04'!I102-1)*100</f>
        <v>-1.0312618266260065</v>
      </c>
      <c r="J103" s="179">
        <f>('dep04'!J103/'dep04'!J102-1)*100</f>
        <v>18.347443498467729</v>
      </c>
      <c r="K103" s="179">
        <f>('dep04'!K103/'dep04'!K102-1)*100</f>
        <v>26.249666823346306</v>
      </c>
      <c r="L103" s="180">
        <f>('dep04'!L103/'dep04'!L102-1)*100</f>
        <v>46.476335693485041</v>
      </c>
      <c r="M103" s="181">
        <f>('dep04'!M103/'dep04'!M102-1)*100</f>
        <v>11.757135248372009</v>
      </c>
      <c r="N103" s="181">
        <f>('dep04'!N103/'dep04'!N102-1)*100</f>
        <v>29.033417641529425</v>
      </c>
      <c r="O103" s="181">
        <f>('dep04'!O103/'dep04'!O102-1)*100</f>
        <v>149.95515301826683</v>
      </c>
      <c r="P103" s="181">
        <f>('dep04'!P103/'dep04'!P102-1)*100</f>
        <v>63.790258690503229</v>
      </c>
      <c r="Q103" s="181">
        <f>('dep04'!Q103/'dep04'!Q102-1)*100</f>
        <v>426.93248499377842</v>
      </c>
      <c r="R103" s="181">
        <f>('dep04'!R103/'dep04'!R102-1)*100</f>
        <v>36.53813665202501</v>
      </c>
      <c r="S103" s="152">
        <f>('dep04'!S103/'dep04'!S102-1)*100</f>
        <v>92.533023249901447</v>
      </c>
      <c r="T103" s="183">
        <f>('dep04'!T103/'dep04'!T102-1)*100</f>
        <v>-9.9260709791525912</v>
      </c>
      <c r="U103" s="52">
        <f>'dep04'!B103-'dep04'!B102</f>
        <v>434.44793318200027</v>
      </c>
      <c r="V103" s="52">
        <f>'dep04'!C103-'dep04'!C102</f>
        <v>10.225938468000001</v>
      </c>
      <c r="W103" s="52">
        <f>'dep04'!D103-'dep04'!D102</f>
        <v>38.51203707500008</v>
      </c>
      <c r="X103" s="121">
        <f>'dep04'!E103-'dep04'!E102</f>
        <v>-14.737090293999998</v>
      </c>
      <c r="Y103" s="121">
        <f>'dep04'!F103-'dep04'!F102</f>
        <v>-22.840660591999949</v>
      </c>
      <c r="Z103" s="121">
        <f>'dep04'!G103-'dep04'!G102</f>
        <v>11.759567090999994</v>
      </c>
      <c r="AA103" s="121">
        <f>'dep04'!H103-'dep04'!H102</f>
        <v>67.688633538000005</v>
      </c>
      <c r="AB103" s="121">
        <f>'dep04'!I103-'dep04'!I102</f>
        <v>-3.3584126680000281</v>
      </c>
      <c r="AC103" s="52">
        <f>'dep04'!J103-'dep04'!J102</f>
        <v>115.51652367600002</v>
      </c>
      <c r="AD103" s="52">
        <f>'dep04'!K103-'dep04'!K102</f>
        <v>272.06496509699991</v>
      </c>
      <c r="AE103" s="121">
        <f>'dep04'!L103-'dep04'!L102</f>
        <v>112.27083419000002</v>
      </c>
      <c r="AF103" s="121">
        <f>'dep04'!M103-'dep04'!M102</f>
        <v>66.570123789999911</v>
      </c>
      <c r="AG103" s="121">
        <f>'dep04'!N103-'dep04'!N102</f>
        <v>4.9451995669999995</v>
      </c>
      <c r="AH103" s="121">
        <f>'dep04'!O103-'dep04'!O102</f>
        <v>4.2838784390000004</v>
      </c>
      <c r="AI103" s="121">
        <f>'dep04'!P103-'dep04'!P102</f>
        <v>6.8457059459999989</v>
      </c>
      <c r="AJ103" s="121">
        <f>'dep04'!Q103-'dep04'!Q102</f>
        <v>4.0654974280000005</v>
      </c>
      <c r="AK103" s="121">
        <f>'dep04'!R103-'dep04'!R102</f>
        <v>71.321420072999985</v>
      </c>
      <c r="AL103" s="121">
        <f>'dep04'!S103-'dep04'!S102</f>
        <v>1.7623056640000001</v>
      </c>
      <c r="AM103" s="52">
        <f>'dep04'!T103-'dep04'!T102</f>
        <v>-1.8715311340000014</v>
      </c>
      <c r="AN103" s="189">
        <f>(Paca!B103/Paca!B99-1)*100</f>
        <v>-2.4421136992836989</v>
      </c>
      <c r="AO103" s="189">
        <f>(Paca!C103/Paca!C99-1)*100</f>
        <v>-11.17835080882994</v>
      </c>
      <c r="AP103" s="189">
        <f>(Paca!D103/Paca!D99-1)*100</f>
        <v>-5.8199809648784235</v>
      </c>
      <c r="AQ103" s="190">
        <f>(Paca!E103/Paca!E99-1)*100</f>
        <v>-7.3576424369235838</v>
      </c>
      <c r="AR103" s="190">
        <f>(Paca!F103/Paca!F99-1)*100</f>
        <v>1.9374596854403014</v>
      </c>
      <c r="AS103" s="190">
        <f>(Paca!G103/Paca!G99-1)*100</f>
        <v>-0.91992250661584452</v>
      </c>
      <c r="AT103" s="190">
        <f>(Paca!H103/Paca!H99-1)*100</f>
        <v>23.218815105033428</v>
      </c>
      <c r="AU103" s="190">
        <f>(Paca!I103/Paca!I99-1)*100</f>
        <v>-16.477491581356041</v>
      </c>
      <c r="AV103" s="189">
        <f>(Paca!J103/Paca!J99-1)*100</f>
        <v>5.3282587630749667</v>
      </c>
      <c r="AW103" s="189">
        <f>(Paca!K103/Paca!K99-1)*100</f>
        <v>-2.3466730381784262</v>
      </c>
      <c r="AX103" s="190">
        <f>(Paca!L103/Paca!L99-1)*100</f>
        <v>-2.2953241849811179</v>
      </c>
      <c r="AY103" s="190">
        <f>(Paca!M103/Paca!M99-1)*100</f>
        <v>3.3671694938171903</v>
      </c>
      <c r="AZ103" s="190">
        <f>(Paca!N103/Paca!N99-1)*100</f>
        <v>21.730606093973527</v>
      </c>
      <c r="BA103" s="190">
        <f>(Paca!O103/Paca!O99-1)*100</f>
        <v>-6.9051716039983617</v>
      </c>
      <c r="BB103" s="190">
        <f>(Paca!P103/Paca!P99-1)*100</f>
        <v>-7.7631713830036198</v>
      </c>
      <c r="BC103" s="190">
        <f>(Paca!Q103/Paca!Q99-1)*100</f>
        <v>-20.217615227346009</v>
      </c>
      <c r="BD103" s="190">
        <f>(Paca!R103/Paca!R99-1)*100</f>
        <v>-12.039789953908297</v>
      </c>
      <c r="BE103" s="190">
        <f>(Paca!S103/Paca!S99-1)*100</f>
        <v>-4.5427192102759806</v>
      </c>
      <c r="BF103" s="189">
        <f>(Paca!T103/Paca!T99-1)*100</f>
        <v>-17.914594153971176</v>
      </c>
      <c r="BG103" s="53">
        <f>Paca!B103-Paca!B99</f>
        <v>-1348.7988129379955</v>
      </c>
      <c r="BH103" s="53">
        <f>Paca!C103-Paca!C99</f>
        <v>-35.682975957999986</v>
      </c>
      <c r="BI103" s="53">
        <f>Paca!D103-Paca!D99</f>
        <v>-736.9505090679977</v>
      </c>
      <c r="BJ103" s="122">
        <f>Paca!E103-Paca!E99</f>
        <v>-128.51812531399992</v>
      </c>
      <c r="BK103" s="122">
        <f>Paca!F103-Paca!F99</f>
        <v>67.215773224000259</v>
      </c>
      <c r="BL103" s="122">
        <f>Paca!G103-Paca!G99</f>
        <v>-8.8048756250000224</v>
      </c>
      <c r="BM103" s="122">
        <f>Paca!H103-Paca!H99</f>
        <v>235.38480128200001</v>
      </c>
      <c r="BN103" s="122">
        <f>Paca!I103-Paca!I99</f>
        <v>-902.22808263499974</v>
      </c>
      <c r="BO103" s="53">
        <f>Paca!J103-Paca!J99</f>
        <v>702.29992162800045</v>
      </c>
      <c r="BP103" s="53">
        <f>Paca!K103-Paca!K99</f>
        <v>-592.2541790519972</v>
      </c>
      <c r="BQ103" s="122">
        <f>Paca!L103-Paca!L99</f>
        <v>-147.91739922299985</v>
      </c>
      <c r="BR103" s="122">
        <f>Paca!M103-Paca!M99</f>
        <v>304.41483071999937</v>
      </c>
      <c r="BS103" s="122">
        <f>Paca!N103-Paca!N99</f>
        <v>233.54663063099997</v>
      </c>
      <c r="BT103" s="122">
        <f>Paca!O103-Paca!O99</f>
        <v>-29.914607035000017</v>
      </c>
      <c r="BU103" s="122">
        <f>Paca!P103-Paca!P99</f>
        <v>-32.975285165000003</v>
      </c>
      <c r="BV103" s="122">
        <f>Paca!Q103-Paca!Q99</f>
        <v>-29.728463452</v>
      </c>
      <c r="BW103" s="122">
        <f>Paca!R103-Paca!R99</f>
        <v>-868.97523941100008</v>
      </c>
      <c r="BX103" s="122">
        <f>Paca!S103-Paca!S99</f>
        <v>-20.704646116999982</v>
      </c>
      <c r="BY103" s="53">
        <f>Paca!T103-Paca!T99</f>
        <v>-686.21107048800013</v>
      </c>
    </row>
    <row r="104" spans="1:77" x14ac:dyDescent="0.25">
      <c r="A104" s="37" t="str">
        <f>Paca!A104</f>
        <v>T2 2023</v>
      </c>
      <c r="B104" s="144">
        <f>('dep04'!B104/'dep04'!B103-1)*100</f>
        <v>4.6722902005576827</v>
      </c>
      <c r="C104" s="179">
        <f>('dep04'!C104/'dep04'!C103-1)*100</f>
        <v>-29.057043078409983</v>
      </c>
      <c r="D104" s="179">
        <f>('dep04'!D104/'dep04'!D103-1)*100</f>
        <v>3.5922947743384892</v>
      </c>
      <c r="E104" s="180">
        <f>('dep04'!E104/'dep04'!E103-1)*100</f>
        <v>5.7837739946411837</v>
      </c>
      <c r="F104" s="181">
        <f>('dep04'!F104/'dep04'!F103-1)*100</f>
        <v>0.11581616548863582</v>
      </c>
      <c r="G104" s="181">
        <f>('dep04'!G104/'dep04'!G103-1)*100</f>
        <v>13.892683205352551</v>
      </c>
      <c r="H104" s="181">
        <f>('dep04'!H104/'dep04'!H103-1)*100</f>
        <v>8.4033226871608413</v>
      </c>
      <c r="I104" s="182">
        <f>('dep04'!I104/'dep04'!I103-1)*100</f>
        <v>12.899062870303624</v>
      </c>
      <c r="J104" s="179">
        <f>('dep04'!J104/'dep04'!J103-1)*100</f>
        <v>-10.786085411781965</v>
      </c>
      <c r="K104" s="179">
        <f>('dep04'!K104/'dep04'!K103-1)*100</f>
        <v>16.223615694003477</v>
      </c>
      <c r="L104" s="180">
        <f>('dep04'!L104/'dep04'!L103-1)*100</f>
        <v>13.745738170514631</v>
      </c>
      <c r="M104" s="181">
        <f>('dep04'!M104/'dep04'!M103-1)*100</f>
        <v>2.020642377528481</v>
      </c>
      <c r="N104" s="181">
        <f>('dep04'!N104/'dep04'!N103-1)*100</f>
        <v>12.737474103469237</v>
      </c>
      <c r="O104" s="181">
        <f>('dep04'!O104/'dep04'!O103-1)*100</f>
        <v>-16.125398969827</v>
      </c>
      <c r="P104" s="181">
        <f>('dep04'!P104/'dep04'!P103-1)*100</f>
        <v>95.733938843290801</v>
      </c>
      <c r="Q104" s="181">
        <f>('dep04'!Q104/'dep04'!Q103-1)*100</f>
        <v>11.659363380810017</v>
      </c>
      <c r="R104" s="181">
        <f>('dep04'!R104/'dep04'!R103-1)*100</f>
        <v>49.01771356120075</v>
      </c>
      <c r="S104" s="152">
        <f>('dep04'!S104/'dep04'!S103-1)*100</f>
        <v>31.721572049915437</v>
      </c>
      <c r="T104" s="183">
        <f>('dep04'!T104/'dep04'!T103-1)*100</f>
        <v>-5.5795822069478422</v>
      </c>
      <c r="U104" s="52">
        <f>'dep04'!B104-'dep04'!B103</f>
        <v>210.19518191400039</v>
      </c>
      <c r="V104" s="52">
        <f>'dep04'!C104-'dep04'!C103</f>
        <v>-7.1218242640000007</v>
      </c>
      <c r="W104" s="52">
        <f>'dep04'!D104-'dep04'!D103</f>
        <v>86.345479611999963</v>
      </c>
      <c r="X104" s="121">
        <f>'dep04'!E104-'dep04'!E103</f>
        <v>7.3722311030000043</v>
      </c>
      <c r="Y104" s="121">
        <f>'dep04'!F104-'dep04'!F103</f>
        <v>1.8578824630001236</v>
      </c>
      <c r="Z104" s="121">
        <f>'dep04'!G104-'dep04'!G103</f>
        <v>15.577522232000007</v>
      </c>
      <c r="AA104" s="121">
        <f>'dep04'!H104-'dep04'!H103</f>
        <v>19.963891845999996</v>
      </c>
      <c r="AB104" s="121">
        <f>'dep04'!I104-'dep04'!I103</f>
        <v>41.573951968000017</v>
      </c>
      <c r="AC104" s="52">
        <f>'dep04'!J104-'dep04'!J103</f>
        <v>-80.369503950999956</v>
      </c>
      <c r="AD104" s="52">
        <f>'dep04'!K104-'dep04'!K103</f>
        <v>212.28862051400029</v>
      </c>
      <c r="AE104" s="121">
        <f>'dep04'!L104-'dep04'!L103</f>
        <v>48.637428320999959</v>
      </c>
      <c r="AF104" s="121">
        <f>'dep04'!M104-'dep04'!M103</f>
        <v>12.786231639000107</v>
      </c>
      <c r="AG104" s="121">
        <f>'dep04'!N104-'dep04'!N103</f>
        <v>2.7994400759999998</v>
      </c>
      <c r="AH104" s="121">
        <f>'dep04'!O104-'dep04'!O103</f>
        <v>-1.1514585459999997</v>
      </c>
      <c r="AI104" s="121">
        <f>'dep04'!P104-'dep04'!P103</f>
        <v>16.827433134</v>
      </c>
      <c r="AJ104" s="121">
        <f>'dep04'!Q104-'dep04'!Q103</f>
        <v>0.58503830299999926</v>
      </c>
      <c r="AK104" s="121">
        <f>'dep04'!R104-'dep04'!R103</f>
        <v>130.64133430600003</v>
      </c>
      <c r="AL104" s="121">
        <f>'dep04'!S104-'dep04'!S103</f>
        <v>1.1631732809999997</v>
      </c>
      <c r="AM104" s="52">
        <f>'dep04'!T104-'dep04'!T103</f>
        <v>-0.94758999699999791</v>
      </c>
      <c r="AN104" s="189">
        <f>(Paca!B104/Paca!B100-1)*100</f>
        <v>-3.3700268722828719</v>
      </c>
      <c r="AO104" s="189">
        <f>(Paca!C104/Paca!C100-1)*100</f>
        <v>-16.829891364249917</v>
      </c>
      <c r="AP104" s="189">
        <f>(Paca!D104/Paca!D100-1)*100</f>
        <v>-4.1900931862783093</v>
      </c>
      <c r="AQ104" s="190">
        <f>(Paca!E104/Paca!E100-1)*100</f>
        <v>-7.6516167838594162</v>
      </c>
      <c r="AR104" s="190">
        <f>(Paca!F104/Paca!F100-1)*100</f>
        <v>4.3984405051636921</v>
      </c>
      <c r="AS104" s="190">
        <f>(Paca!G104/Paca!G100-1)*100</f>
        <v>-0.94168669489990142</v>
      </c>
      <c r="AT104" s="190">
        <f>(Paca!H104/Paca!H100-1)*100</f>
        <v>8.1917763762897611</v>
      </c>
      <c r="AU104" s="190">
        <f>(Paca!I104/Paca!I100-1)*100</f>
        <v>-11.967140151882848</v>
      </c>
      <c r="AV104" s="189">
        <f>(Paca!J104/Paca!J100-1)*100</f>
        <v>3.4917333232073355</v>
      </c>
      <c r="AW104" s="189">
        <f>(Paca!K104/Paca!K100-1)*100</f>
        <v>-4.997100764626861</v>
      </c>
      <c r="AX104" s="190">
        <f>(Paca!L104/Paca!L100-1)*100</f>
        <v>-11.336851187410947</v>
      </c>
      <c r="AY104" s="190">
        <f>(Paca!M104/Paca!M100-1)*100</f>
        <v>11.534833575994586</v>
      </c>
      <c r="AZ104" s="190">
        <f>(Paca!N104/Paca!N100-1)*100</f>
        <v>-10.92214745722362</v>
      </c>
      <c r="BA104" s="190">
        <f>(Paca!O104/Paca!O100-1)*100</f>
        <v>-14.550850050068032</v>
      </c>
      <c r="BB104" s="190">
        <f>(Paca!P104/Paca!P100-1)*100</f>
        <v>-15.261684929508611</v>
      </c>
      <c r="BC104" s="190">
        <f>(Paca!Q104/Paca!Q100-1)*100</f>
        <v>-13.381117440742463</v>
      </c>
      <c r="BD104" s="190">
        <f>(Paca!R104/Paca!R100-1)*100</f>
        <v>-14.857260216081535</v>
      </c>
      <c r="BE104" s="190">
        <f>(Paca!S104/Paca!S100-1)*100</f>
        <v>-34.294273430158825</v>
      </c>
      <c r="BF104" s="189">
        <f>(Paca!T104/Paca!T100-1)*100</f>
        <v>-11.695052982490573</v>
      </c>
      <c r="BG104" s="53">
        <f>Paca!B104-Paca!B100</f>
        <v>-1854.600600836995</v>
      </c>
      <c r="BH104" s="53">
        <f>Paca!C104-Paca!C100</f>
        <v>-57.438094826999986</v>
      </c>
      <c r="BI104" s="53">
        <f>Paca!D104-Paca!D100</f>
        <v>-519.38031764499829</v>
      </c>
      <c r="BJ104" s="122">
        <f>Paca!E104-Paca!E100</f>
        <v>-133.99162635399989</v>
      </c>
      <c r="BK104" s="122">
        <f>Paca!F104-Paca!F100</f>
        <v>147.84144651299994</v>
      </c>
      <c r="BL104" s="122">
        <f>Paca!G104-Paca!G100</f>
        <v>-8.8718078240000295</v>
      </c>
      <c r="BM104" s="122">
        <f>Paca!H104-Paca!H100</f>
        <v>95.279488808999986</v>
      </c>
      <c r="BN104" s="122">
        <f>Paca!I104-Paca!I100</f>
        <v>-619.63781878899954</v>
      </c>
      <c r="BO104" s="53">
        <f>Paca!J104-Paca!J100</f>
        <v>448.35066548299983</v>
      </c>
      <c r="BP104" s="53">
        <f>Paca!K104-Paca!K100</f>
        <v>-1282.2322801910013</v>
      </c>
      <c r="BQ104" s="122">
        <f>Paca!L104-Paca!L100</f>
        <v>-759.224615481</v>
      </c>
      <c r="BR104" s="122">
        <f>Paca!M104-Paca!M100</f>
        <v>1032.4904674929985</v>
      </c>
      <c r="BS104" s="122">
        <f>Paca!N104-Paca!N100</f>
        <v>-141.35339789199998</v>
      </c>
      <c r="BT104" s="122">
        <f>Paca!O104-Paca!O100</f>
        <v>-66.136952234999967</v>
      </c>
      <c r="BU104" s="122">
        <f>Paca!P104-Paca!P100</f>
        <v>-70.356256310999981</v>
      </c>
      <c r="BV104" s="122">
        <f>Paca!Q104-Paca!Q100</f>
        <v>-19.761623644000011</v>
      </c>
      <c r="BW104" s="122">
        <f>Paca!R104-Paca!R100</f>
        <v>-1044.9290165170005</v>
      </c>
      <c r="BX104" s="122">
        <f>Paca!S104-Paca!S100</f>
        <v>-212.96088560400005</v>
      </c>
      <c r="BY104" s="53">
        <f>Paca!T104-Paca!T100</f>
        <v>-443.90057365699977</v>
      </c>
    </row>
    <row r="105" spans="1:77" x14ac:dyDescent="0.25">
      <c r="A105" s="37" t="str">
        <f>Paca!A105</f>
        <v>T3 2023</v>
      </c>
      <c r="B105" s="144">
        <f>('dep04'!B105/'dep04'!B104-1)*100</f>
        <v>-1.0064115523017225</v>
      </c>
      <c r="C105" s="179">
        <f>('dep04'!C105/'dep04'!C104-1)*100</f>
        <v>-46.997844609673699</v>
      </c>
      <c r="D105" s="179">
        <f>('dep04'!D105/'dep04'!D104-1)*100</f>
        <v>-2.2604140574106091</v>
      </c>
      <c r="E105" s="180">
        <f>('dep04'!E105/'dep04'!E104-1)*100</f>
        <v>-18.119487106201237</v>
      </c>
      <c r="F105" s="181">
        <f>('dep04'!F105/'dep04'!F104-1)*100</f>
        <v>-1.6594904695908075</v>
      </c>
      <c r="G105" s="181">
        <f>('dep04'!G105/'dep04'!G104-1)*100</f>
        <v>-8.6514023735014156</v>
      </c>
      <c r="H105" s="181">
        <f>('dep04'!H105/'dep04'!H104-1)*100</f>
        <v>-4.5863453086506523</v>
      </c>
      <c r="I105" s="182">
        <f>('dep04'!I105/'dep04'!I104-1)*100</f>
        <v>4.8531394276773998</v>
      </c>
      <c r="J105" s="179">
        <f>('dep04'!J105/'dep04'!J104-1)*100</f>
        <v>2.2573617434236803</v>
      </c>
      <c r="K105" s="179">
        <f>('dep04'!K105/'dep04'!K104-1)*100</f>
        <v>0.2356295190283797</v>
      </c>
      <c r="L105" s="180">
        <f>('dep04'!L105/'dep04'!L104-1)*100</f>
        <v>0.38010683631313213</v>
      </c>
      <c r="M105" s="181">
        <f>('dep04'!M105/'dep04'!M104-1)*100</f>
        <v>-2.0065120584420115</v>
      </c>
      <c r="N105" s="181">
        <f>('dep04'!N105/'dep04'!N104-1)*100</f>
        <v>-35.473932840530409</v>
      </c>
      <c r="O105" s="181">
        <f>('dep04'!O105/'dep04'!O104-1)*100</f>
        <v>27.514752175366965</v>
      </c>
      <c r="P105" s="181">
        <f>('dep04'!P105/'dep04'!P104-1)*100</f>
        <v>-67.919203901905007</v>
      </c>
      <c r="Q105" s="181">
        <f>('dep04'!Q105/'dep04'!Q104-1)*100</f>
        <v>-100</v>
      </c>
      <c r="R105" s="181">
        <f>('dep04'!R105/'dep04'!R104-1)*100</f>
        <v>13.173836309857867</v>
      </c>
      <c r="S105" s="152">
        <f>('dep04'!S105/'dep04'!S104-1)*100</f>
        <v>-24.893810962299824</v>
      </c>
      <c r="T105" s="183">
        <f>('dep04'!T105/'dep04'!T104-1)*100</f>
        <v>-9.510615612656693</v>
      </c>
      <c r="U105" s="52">
        <f>'dep04'!B105-'dep04'!B104</f>
        <v>-47.391481714000292</v>
      </c>
      <c r="V105" s="52">
        <f>'dep04'!C105-'dep04'!C104</f>
        <v>-8.1719756280000002</v>
      </c>
      <c r="W105" s="52">
        <f>'dep04'!D105-'dep04'!D104</f>
        <v>-56.283758741999463</v>
      </c>
      <c r="X105" s="121">
        <f>'dep04'!E105-'dep04'!E104</f>
        <v>-24.431637953000006</v>
      </c>
      <c r="Y105" s="121">
        <f>'dep04'!F105-'dep04'!F104</f>
        <v>-26.651797704000046</v>
      </c>
      <c r="Z105" s="121">
        <f>'dep04'!G105-'dep04'!G104</f>
        <v>-11.048277734999999</v>
      </c>
      <c r="AA105" s="121">
        <f>'dep04'!H105-'dep04'!H104</f>
        <v>-11.811458043999977</v>
      </c>
      <c r="AB105" s="121">
        <f>'dep04'!I105-'dep04'!I104</f>
        <v>17.659412693999968</v>
      </c>
      <c r="AC105" s="52">
        <f>'dep04'!J105-'dep04'!J104</f>
        <v>15.00587033599993</v>
      </c>
      <c r="AD105" s="52">
        <f>'dep04'!K105-'dep04'!K104</f>
        <v>3.5834648069997002</v>
      </c>
      <c r="AE105" s="121">
        <f>'dep04'!L105-'dep04'!L104</f>
        <v>1.5298306249999882</v>
      </c>
      <c r="AF105" s="121">
        <f>'dep04'!M105-'dep04'!M104</f>
        <v>-12.953375010000059</v>
      </c>
      <c r="AG105" s="121">
        <f>'dep04'!N105-'dep04'!N104</f>
        <v>-8.7895269309999993</v>
      </c>
      <c r="AH105" s="121">
        <f>'dep04'!O105-'dep04'!O104</f>
        <v>1.6479116029999998</v>
      </c>
      <c r="AI105" s="121">
        <f>'dep04'!P105-'dep04'!P104</f>
        <v>-23.36741482</v>
      </c>
      <c r="AJ105" s="121">
        <f>'dep04'!Q105-'dep04'!Q104</f>
        <v>-5.6027934229999996</v>
      </c>
      <c r="AK105" s="121">
        <f>'dep04'!R105-'dep04'!R104</f>
        <v>52.32120242100001</v>
      </c>
      <c r="AL105" s="121">
        <f>'dep04'!S105-'dep04'!S104</f>
        <v>-1.2023696579999998</v>
      </c>
      <c r="AM105" s="52">
        <f>'dep04'!T105-'dep04'!T104</f>
        <v>-1.5250824870000006</v>
      </c>
      <c r="AN105" s="189">
        <f>(Paca!B105/Paca!B101-1)*100</f>
        <v>-4.2183434769759165</v>
      </c>
      <c r="AO105" s="189">
        <f>(Paca!C105/Paca!C101-1)*100</f>
        <v>-5.6020762966270894</v>
      </c>
      <c r="AP105" s="189">
        <f>(Paca!D105/Paca!D101-1)*100</f>
        <v>-6.2282368169753415</v>
      </c>
      <c r="AQ105" s="190">
        <f>(Paca!E105/Paca!E101-1)*100</f>
        <v>-13.125988753169061</v>
      </c>
      <c r="AR105" s="190">
        <f>(Paca!F105/Paca!F101-1)*100</f>
        <v>-1.4557965734745992</v>
      </c>
      <c r="AS105" s="190">
        <f>(Paca!G105/Paca!G101-1)*100</f>
        <v>-17.46223865608243</v>
      </c>
      <c r="AT105" s="190">
        <f>(Paca!H105/Paca!H101-1)*100</f>
        <v>5.6758528715827428</v>
      </c>
      <c r="AU105" s="190">
        <f>(Paca!I105/Paca!I101-1)*100</f>
        <v>-7.6741798031984887</v>
      </c>
      <c r="AV105" s="189">
        <f>(Paca!J105/Paca!J101-1)*100</f>
        <v>-8.3039731610079492E-2</v>
      </c>
      <c r="AW105" s="189">
        <f>(Paca!K105/Paca!K101-1)*100</f>
        <v>-6.1608874010017463</v>
      </c>
      <c r="AX105" s="190">
        <f>(Paca!L105/Paca!L101-1)*100</f>
        <v>-12.232399772526225</v>
      </c>
      <c r="AY105" s="190">
        <f>(Paca!M105/Paca!M101-1)*100</f>
        <v>6.2480774867290201</v>
      </c>
      <c r="AZ105" s="190">
        <f>(Paca!N105/Paca!N101-1)*100</f>
        <v>-7.4738164550671504</v>
      </c>
      <c r="BA105" s="190">
        <f>(Paca!O105/Paca!O101-1)*100</f>
        <v>-16.335715612206403</v>
      </c>
      <c r="BB105" s="190">
        <f>(Paca!P105/Paca!P101-1)*100</f>
        <v>-24.796973306263091</v>
      </c>
      <c r="BC105" s="190">
        <f>(Paca!Q105/Paca!Q101-1)*100</f>
        <v>-23.436051241914502</v>
      </c>
      <c r="BD105" s="190">
        <f>(Paca!R105/Paca!R101-1)*100</f>
        <v>-14.931945415559611</v>
      </c>
      <c r="BE105" s="190">
        <f>(Paca!S105/Paca!S101-1)*100</f>
        <v>1.6942651551290933</v>
      </c>
      <c r="BF105" s="189">
        <f>(Paca!T105/Paca!T101-1)*100</f>
        <v>1.5770538989857252</v>
      </c>
      <c r="BG105" s="53">
        <f>Paca!B105-Paca!B101</f>
        <v>-2324.9641000839983</v>
      </c>
      <c r="BH105" s="53">
        <f>Paca!C105-Paca!C101</f>
        <v>-16.086596895000014</v>
      </c>
      <c r="BI105" s="53">
        <f>Paca!D105-Paca!D101</f>
        <v>-781.05615822899927</v>
      </c>
      <c r="BJ105" s="122">
        <f>Paca!E105-Paca!E101</f>
        <v>-236.49866878100011</v>
      </c>
      <c r="BK105" s="122">
        <f>Paca!F105-Paca!F101</f>
        <v>-51.549822710999706</v>
      </c>
      <c r="BL105" s="122">
        <f>Paca!G105-Paca!G101</f>
        <v>-175.04657663</v>
      </c>
      <c r="BM105" s="122">
        <f>Paca!H105-Paca!H101</f>
        <v>66.954924094000035</v>
      </c>
      <c r="BN105" s="122">
        <f>Paca!I105-Paca!I101</f>
        <v>-384.91601420100051</v>
      </c>
      <c r="BO105" s="53">
        <f>Paca!J105-Paca!J101</f>
        <v>-11.144878789000359</v>
      </c>
      <c r="BP105" s="53">
        <f>Paca!K105-Paca!K101</f>
        <v>-1570.0270820600017</v>
      </c>
      <c r="BQ105" s="122">
        <f>Paca!L105-Paca!L101</f>
        <v>-805.93788167599996</v>
      </c>
      <c r="BR105" s="122">
        <f>Paca!M105-Paca!M101</f>
        <v>578.74634757300009</v>
      </c>
      <c r="BS105" s="122">
        <f>Paca!N105-Paca!N101</f>
        <v>-88.864726154999971</v>
      </c>
      <c r="BT105" s="122">
        <f>Paca!O105-Paca!O101</f>
        <v>-73.522777883000003</v>
      </c>
      <c r="BU105" s="122">
        <f>Paca!P105-Paca!P101</f>
        <v>-109.13582017499999</v>
      </c>
      <c r="BV105" s="122">
        <f>Paca!Q105-Paca!Q101</f>
        <v>-33.237916322000004</v>
      </c>
      <c r="BW105" s="122">
        <f>Paca!R105-Paca!R101</f>
        <v>-1045.0642063099995</v>
      </c>
      <c r="BX105" s="122">
        <f>Paca!S105-Paca!S101</f>
        <v>6.9898988879999706</v>
      </c>
      <c r="BY105" s="53">
        <f>Paca!T105-Paca!T101</f>
        <v>53.350615888999982</v>
      </c>
    </row>
    <row r="106" spans="1:77" s="106" customFormat="1" x14ac:dyDescent="0.25">
      <c r="A106" s="98" t="str">
        <f>Paca!A106</f>
        <v>T4 2023</v>
      </c>
      <c r="B106" s="143">
        <f>('dep04'!B106/'dep04'!B105-1)*100</f>
        <v>7.2769314372207461</v>
      </c>
      <c r="C106" s="184">
        <f>('dep04'!C106/'dep04'!C105-1)*100</f>
        <v>-41.017132360149603</v>
      </c>
      <c r="D106" s="184">
        <f>('dep04'!D106/'dep04'!D105-1)*100</f>
        <v>-7.8563777335138862E-2</v>
      </c>
      <c r="E106" s="185">
        <f>('dep04'!E106/'dep04'!E105-1)*100</f>
        <v>4.6748194800992682</v>
      </c>
      <c r="F106" s="186">
        <f>('dep04'!F106/'dep04'!F105-1)*100</f>
        <v>-1.2732468640033856</v>
      </c>
      <c r="G106" s="186">
        <f>('dep04'!G106/'dep04'!G105-1)*100</f>
        <v>2.2395844923066122</v>
      </c>
      <c r="H106" s="186">
        <f>('dep04'!H106/'dep04'!H105-1)*100</f>
        <v>7.9320430669663544</v>
      </c>
      <c r="I106" s="187">
        <f>('dep04'!I106/'dep04'!I105-1)*100</f>
        <v>-2.3765734945888517</v>
      </c>
      <c r="J106" s="184">
        <f>('dep04'!J106/'dep04'!J105-1)*100</f>
        <v>1.059523688047026</v>
      </c>
      <c r="K106" s="184">
        <f>('dep04'!K106/'dep04'!K105-1)*100</f>
        <v>21.579324715889349</v>
      </c>
      <c r="L106" s="185">
        <f>('dep04'!L106/'dep04'!L105-1)*100</f>
        <v>18.556811696901377</v>
      </c>
      <c r="M106" s="186">
        <f>('dep04'!M106/'dep04'!M105-1)*100</f>
        <v>17.716011699374135</v>
      </c>
      <c r="N106" s="186">
        <f>('dep04'!N106/'dep04'!N105-1)*100</f>
        <v>73.1286346986263</v>
      </c>
      <c r="O106" s="186">
        <f>('dep04'!O106/'dep04'!O105-1)*100</f>
        <v>13.300622484484069</v>
      </c>
      <c r="P106" s="186">
        <f>('dep04'!P106/'dep04'!P105-1)*100</f>
        <v>24.632027293591598</v>
      </c>
      <c r="Q106" s="186" t="e">
        <f>('dep04'!Q106/'dep04'!Q105-1)*100</f>
        <v>#DIV/0!</v>
      </c>
      <c r="R106" s="186">
        <f>('dep04'!R106/'dep04'!R105-1)*100</f>
        <v>25.994915125041572</v>
      </c>
      <c r="S106" s="151">
        <f>('dep04'!S106/'dep04'!S105-1)*100</f>
        <v>85.521487130298141</v>
      </c>
      <c r="T106" s="188">
        <f>('dep04'!T106/'dep04'!T105-1)*100</f>
        <v>60.343570989978133</v>
      </c>
      <c r="U106" s="100">
        <f>'dep04'!B106-'dep04'!B105</f>
        <v>339.21888670399949</v>
      </c>
      <c r="V106" s="100">
        <f>'dep04'!C106-'dep04'!C105</f>
        <v>-3.7801405429999999</v>
      </c>
      <c r="W106" s="100">
        <f>'dep04'!D106-'dep04'!D105</f>
        <v>-1.9120002480003677</v>
      </c>
      <c r="X106" s="120">
        <f>'dep04'!E106-'dep04'!E105</f>
        <v>5.161216574000008</v>
      </c>
      <c r="Y106" s="120">
        <f>'dep04'!F106-'dep04'!F105</f>
        <v>-20.109293598000022</v>
      </c>
      <c r="Z106" s="120">
        <f>'dep04'!G106-'dep04'!G105</f>
        <v>2.6126269829999984</v>
      </c>
      <c r="AA106" s="120">
        <f>'dep04'!H106-'dep04'!H105</f>
        <v>19.490920786999965</v>
      </c>
      <c r="AB106" s="120">
        <f>'dep04'!I106-'dep04'!I105</f>
        <v>-9.0674709939999616</v>
      </c>
      <c r="AC106" s="100">
        <f>'dep04'!J106-'dep04'!J105</f>
        <v>7.2022017589999905</v>
      </c>
      <c r="AD106" s="100">
        <f>'dep04'!K106-'dep04'!K105</f>
        <v>328.95267265800021</v>
      </c>
      <c r="AE106" s="120">
        <f>'dep04'!L106-'dep04'!L105</f>
        <v>74.97020259300001</v>
      </c>
      <c r="AF106" s="120">
        <f>'dep04'!M106-'dep04'!M105</f>
        <v>112.07386240300002</v>
      </c>
      <c r="AG106" s="120">
        <f>'dep04'!N106-'dep04'!N105</f>
        <v>11.691731217999999</v>
      </c>
      <c r="AH106" s="120">
        <f>'dep04'!O106-'dep04'!O105</f>
        <v>1.0157824479999995</v>
      </c>
      <c r="AI106" s="120">
        <f>'dep04'!P106-'dep04'!P105</f>
        <v>2.718713073</v>
      </c>
      <c r="AJ106" s="120">
        <f>'dep04'!Q106-'dep04'!Q105</f>
        <v>6.537736861</v>
      </c>
      <c r="AK106" s="120">
        <f>'dep04'!R106-'dep04'!R105</f>
        <v>116.84224549499993</v>
      </c>
      <c r="AL106" s="120">
        <f>'dep04'!S106-'dep04'!S105</f>
        <v>3.1023985670000003</v>
      </c>
      <c r="AM106" s="100">
        <f>'dep04'!T106-'dep04'!T105</f>
        <v>8.7561530779999988</v>
      </c>
      <c r="AN106" s="184">
        <f>(Paca!B106/Paca!B102-1)*100</f>
        <v>-1.8932290282311692</v>
      </c>
      <c r="AO106" s="184">
        <f>(Paca!C106/Paca!C102-1)*100</f>
        <v>-1.9306714420415205</v>
      </c>
      <c r="AP106" s="184">
        <f>(Paca!D106/Paca!D102-1)*100</f>
        <v>-4.2033671555528285</v>
      </c>
      <c r="AQ106" s="191">
        <f>(Paca!E106/Paca!E102-1)*100</f>
        <v>-6.5471931914639514</v>
      </c>
      <c r="AR106" s="191">
        <f>(Paca!F106/Paca!F102-1)*100</f>
        <v>-5.559863086979755</v>
      </c>
      <c r="AS106" s="191">
        <f>(Paca!G106/Paca!G102-1)*100</f>
        <v>-16.933501277273567</v>
      </c>
      <c r="AT106" s="191">
        <f>(Paca!H106/Paca!H102-1)*100</f>
        <v>4.9112700811296373</v>
      </c>
      <c r="AU106" s="191">
        <f>(Paca!I106/Paca!I102-1)*100</f>
        <v>-2.0635436104071259</v>
      </c>
      <c r="AV106" s="184">
        <f>(Paca!J106/Paca!J102-1)*100</f>
        <v>-0.82057747134693937</v>
      </c>
      <c r="AW106" s="184">
        <f>(Paca!K106/Paca!K102-1)*100</f>
        <v>-1.7288574248509714</v>
      </c>
      <c r="AX106" s="191">
        <f>(Paca!L106/Paca!L102-1)*100</f>
        <v>-10.557953041766154</v>
      </c>
      <c r="AY106" s="191">
        <f>(Paca!M106/Paca!M102-1)*100</f>
        <v>9.0650222606351694</v>
      </c>
      <c r="AZ106" s="191">
        <f>(Paca!N106/Paca!N102-1)*100</f>
        <v>4.4300184086540906</v>
      </c>
      <c r="BA106" s="191">
        <f>(Paca!O106/Paca!O102-1)*100</f>
        <v>-13.54075799239325</v>
      </c>
      <c r="BB106" s="191">
        <f>(Paca!P106/Paca!P102-1)*100</f>
        <v>-27.559410449168343</v>
      </c>
      <c r="BC106" s="191">
        <f>(Paca!Q106/Paca!Q102-1)*100</f>
        <v>2.1418225754706866</v>
      </c>
      <c r="BD106" s="191">
        <f>(Paca!R106/Paca!R102-1)*100</f>
        <v>-5.9259903488489973</v>
      </c>
      <c r="BE106" s="191">
        <f>(Paca!S106/Paca!S102-1)*100</f>
        <v>-17.097378245409402</v>
      </c>
      <c r="BF106" s="184">
        <f>(Paca!T106/Paca!T102-1)*100</f>
        <v>0.73581746137463266</v>
      </c>
      <c r="BG106" s="100">
        <f>Paca!B106-Paca!B102</f>
        <v>-1039.6760563969874</v>
      </c>
      <c r="BH106" s="100">
        <f>Paca!C106-Paca!C102</f>
        <v>-5.2370780699999955</v>
      </c>
      <c r="BI106" s="100">
        <f>Paca!D106-Paca!D102</f>
        <v>-515.26003766900067</v>
      </c>
      <c r="BJ106" s="120">
        <f>Paca!E106-Paca!E102</f>
        <v>-109.58106706600006</v>
      </c>
      <c r="BK106" s="120">
        <f>Paca!F106-Paca!F102</f>
        <v>-203.93737434100012</v>
      </c>
      <c r="BL106" s="120">
        <f>Paca!G106-Paca!G102</f>
        <v>-163.57159724799999</v>
      </c>
      <c r="BM106" s="120">
        <f>Paca!H106-Paca!H102</f>
        <v>59.586389538000049</v>
      </c>
      <c r="BN106" s="120">
        <f>Paca!I106-Paca!I102</f>
        <v>-97.756388552000317</v>
      </c>
      <c r="BO106" s="100">
        <f>Paca!J106-Paca!J102</f>
        <v>-110.53323530200032</v>
      </c>
      <c r="BP106" s="100">
        <f>Paca!K106-Paca!K102</f>
        <v>-435.8930803859912</v>
      </c>
      <c r="BQ106" s="120">
        <f>Paca!L106-Paca!L102</f>
        <v>-703.14658598499955</v>
      </c>
      <c r="BR106" s="120">
        <f>Paca!M106-Paca!M102</f>
        <v>858.73981802699927</v>
      </c>
      <c r="BS106" s="120">
        <f>Paca!N106-Paca!N102</f>
        <v>52.805593144000113</v>
      </c>
      <c r="BT106" s="120">
        <f>Paca!O106-Paca!O102</f>
        <v>-63.595801859000005</v>
      </c>
      <c r="BU106" s="120">
        <f>Paca!P106-Paca!P102</f>
        <v>-123.91914120900003</v>
      </c>
      <c r="BV106" s="120">
        <f>Paca!Q106-Paca!Q102</f>
        <v>2.3946018049999935</v>
      </c>
      <c r="BW106" s="120">
        <f>Paca!R106-Paca!R102</f>
        <v>-378.29482266099967</v>
      </c>
      <c r="BX106" s="120">
        <f>Paca!S106-Paca!S102</f>
        <v>-80.87674164799995</v>
      </c>
      <c r="BY106" s="100">
        <f>Paca!T106-Paca!T102</f>
        <v>27.247375030000057</v>
      </c>
    </row>
    <row r="107" spans="1:77" x14ac:dyDescent="0.25">
      <c r="A107" s="37" t="str">
        <f>Paca!A107</f>
        <v>T1 2024</v>
      </c>
      <c r="B107" s="144">
        <f>('dep04'!B107/'dep04'!B106-1)*100</f>
        <v>2.9110973692175079</v>
      </c>
      <c r="C107" s="179">
        <f>('dep04'!C107/'dep04'!C106-1)*100</f>
        <v>-45.934704719249439</v>
      </c>
      <c r="D107" s="179">
        <f>('dep04'!D107/'dep04'!D106-1)*100</f>
        <v>-0.73148412224587345</v>
      </c>
      <c r="E107" s="180">
        <f>('dep04'!E107/'dep04'!E106-1)*100</f>
        <v>28.826439721987505</v>
      </c>
      <c r="F107" s="181">
        <f>('dep04'!F107/'dep04'!F106-1)*100</f>
        <v>-0.86576799066876431</v>
      </c>
      <c r="G107" s="181">
        <f>('dep04'!G107/'dep04'!G106-1)*100</f>
        <v>3.8060850494812337</v>
      </c>
      <c r="H107" s="181">
        <f>('dep04'!H107/'dep04'!H106-1)*100</f>
        <v>-2.1021712263568859</v>
      </c>
      <c r="I107" s="182">
        <f>('dep04'!I107/'dep04'!I106-1)*100</f>
        <v>-9.8172822760518095</v>
      </c>
      <c r="J107" s="179">
        <f>('dep04'!J107/'dep04'!J106-1)*100</f>
        <v>-3.5564923371597001</v>
      </c>
      <c r="K107" s="179">
        <f>('dep04'!K107/'dep04'!K106-1)*100</f>
        <v>10.609159115463672</v>
      </c>
      <c r="L107" s="180">
        <f>('dep04'!L107/'dep04'!L106-1)*100</f>
        <v>-4.6103870472925408</v>
      </c>
      <c r="M107" s="181">
        <f>('dep04'!M107/'dep04'!M106-1)*100</f>
        <v>11.898420428594081</v>
      </c>
      <c r="N107" s="181">
        <f>('dep04'!N107/'dep04'!N106-1)*100</f>
        <v>26.597676581797145</v>
      </c>
      <c r="O107" s="181">
        <f>('dep04'!O107/'dep04'!O106-1)*100</f>
        <v>-33.270323014887772</v>
      </c>
      <c r="P107" s="181">
        <f>('dep04'!P107/'dep04'!P106-1)*100</f>
        <v>-13.897037560168979</v>
      </c>
      <c r="Q107" s="181">
        <f>('dep04'!Q107/'dep04'!Q106-1)*100</f>
        <v>-67.616480289539155</v>
      </c>
      <c r="R107" s="181">
        <f>('dep04'!R107/'dep04'!R106-1)*100</f>
        <v>22.244623389277972</v>
      </c>
      <c r="S107" s="152">
        <f>('dep04'!S107/'dep04'!S106-1)*100</f>
        <v>88.749657763254547</v>
      </c>
      <c r="T107" s="183">
        <f>('dep04'!T107/'dep04'!T106-1)*100</f>
        <v>-27.203988739390837</v>
      </c>
      <c r="U107" s="52">
        <f>'dep04'!B107-'dep04'!B106</f>
        <v>145.57768726700124</v>
      </c>
      <c r="V107" s="52">
        <f>'dep04'!C107-'dep04'!C106</f>
        <v>-2.4969478100000004</v>
      </c>
      <c r="W107" s="52">
        <f>'dep04'!D107-'dep04'!D106</f>
        <v>-17.78808350700001</v>
      </c>
      <c r="X107" s="121">
        <f>'dep04'!E107-'dep04'!E106</f>
        <v>33.313515548999987</v>
      </c>
      <c r="Y107" s="121">
        <f>'dep04'!F107-'dep04'!F106</f>
        <v>-13.499590015999956</v>
      </c>
      <c r="Z107" s="121">
        <f>'dep04'!G107-'dep04'!G106</f>
        <v>4.5394947770000016</v>
      </c>
      <c r="AA107" s="121">
        <f>'dep04'!H107-'dep04'!H106</f>
        <v>-5.5752683819999902</v>
      </c>
      <c r="AB107" s="121">
        <f>'dep04'!I107-'dep04'!I106</f>
        <v>-36.56623543500001</v>
      </c>
      <c r="AC107" s="52">
        <f>'dep04'!J107-'dep04'!J106</f>
        <v>-24.431702803999997</v>
      </c>
      <c r="AD107" s="52">
        <f>'dep04'!K107-'dep04'!K106</f>
        <v>196.62387871500005</v>
      </c>
      <c r="AE107" s="121">
        <f>'dep04'!L107-'dep04'!L106</f>
        <v>-22.082549954000001</v>
      </c>
      <c r="AF107" s="121">
        <f>'dep04'!M107-'dep04'!M106</f>
        <v>88.606020316000013</v>
      </c>
      <c r="AG107" s="121">
        <f>'dep04'!N107-'dep04'!N106</f>
        <v>7.3621381470000031</v>
      </c>
      <c r="AH107" s="121">
        <f>'dep04'!O107-'dep04'!O106</f>
        <v>-2.8788434619999999</v>
      </c>
      <c r="AI107" s="121">
        <f>'dep04'!P107-'dep04'!P106</f>
        <v>-1.9116796149999988</v>
      </c>
      <c r="AJ107" s="121">
        <f>'dep04'!Q107-'dep04'!Q106</f>
        <v>-4.4205875560000001</v>
      </c>
      <c r="AK107" s="121">
        <f>'dep04'!R107-'dep04'!R106</f>
        <v>125.97650824700008</v>
      </c>
      <c r="AL107" s="121">
        <f>'dep04'!S107-'dep04'!S106</f>
        <v>5.972872591999999</v>
      </c>
      <c r="AM107" s="52">
        <f>'dep04'!T107-'dep04'!T106</f>
        <v>-6.3294573270000001</v>
      </c>
      <c r="AN107" s="189">
        <f>(Paca!B107/Paca!B103-1)*100</f>
        <v>7.3633660652361321E-2</v>
      </c>
      <c r="AO107" s="189">
        <f>(Paca!C107/Paca!C103-1)*100</f>
        <v>-17.810350598965709</v>
      </c>
      <c r="AP107" s="189">
        <f>(Paca!D107/Paca!D103-1)*100</f>
        <v>-1.8257420602620922</v>
      </c>
      <c r="AQ107" s="190">
        <f>(Paca!E107/Paca!E103-1)*100</f>
        <v>7.6810527674120221</v>
      </c>
      <c r="AR107" s="190">
        <f>(Paca!F107/Paca!F103-1)*100</f>
        <v>-1.2535400369374727</v>
      </c>
      <c r="AS107" s="190">
        <f>(Paca!G107/Paca!G103-1)*100</f>
        <v>-23.116006954691382</v>
      </c>
      <c r="AT107" s="190">
        <f>(Paca!H107/Paca!H103-1)*100</f>
        <v>1.0576075816954855</v>
      </c>
      <c r="AU107" s="190">
        <f>(Paca!I107/Paca!I103-1)*100</f>
        <v>-2.0048673577183429</v>
      </c>
      <c r="AV107" s="189">
        <f>(Paca!J107/Paca!J103-1)*100</f>
        <v>-9.6301886266537018</v>
      </c>
      <c r="AW107" s="189">
        <f>(Paca!K107/Paca!K103-1)*100</f>
        <v>5.676673157977441</v>
      </c>
      <c r="AX107" s="190">
        <f>(Paca!L107/Paca!L103-1)*100</f>
        <v>1.714803230404538</v>
      </c>
      <c r="AY107" s="190">
        <f>(Paca!M107/Paca!M103-1)*100</f>
        <v>17.031852105143752</v>
      </c>
      <c r="AZ107" s="190">
        <f>(Paca!N107/Paca!N103-1)*100</f>
        <v>-2.8777263243308204</v>
      </c>
      <c r="BA107" s="190">
        <f>(Paca!O107/Paca!O103-1)*100</f>
        <v>-10.278912492387937</v>
      </c>
      <c r="BB107" s="190">
        <f>(Paca!P107/Paca!P103-1)*100</f>
        <v>-24.165921885973198</v>
      </c>
      <c r="BC107" s="190">
        <f>(Paca!Q107/Paca!Q103-1)*100</f>
        <v>-6.2815306163898077</v>
      </c>
      <c r="BD107" s="190">
        <f>(Paca!R107/Paca!R103-1)*100</f>
        <v>-1.7030425083893408</v>
      </c>
      <c r="BE107" s="190">
        <f>(Paca!S107/Paca!S103-1)*100</f>
        <v>-2.5926986304029453</v>
      </c>
      <c r="BF107" s="189">
        <f>(Paca!T107/Paca!T103-1)*100</f>
        <v>7.8173523827652414</v>
      </c>
      <c r="BG107" s="53">
        <f>Paca!B107-Paca!B103</f>
        <v>39.67528628600121</v>
      </c>
      <c r="BH107" s="53">
        <f>Paca!C107-Paca!C103</f>
        <v>-50.498052997000002</v>
      </c>
      <c r="BI107" s="53">
        <f>Paca!D107-Paca!D103</f>
        <v>-217.72833602500032</v>
      </c>
      <c r="BJ107" s="122">
        <f>Paca!E107-Paca!E103</f>
        <v>124.29568457300002</v>
      </c>
      <c r="BK107" s="122">
        <f>Paca!F107-Paca!F103</f>
        <v>-44.331307508000009</v>
      </c>
      <c r="BL107" s="122">
        <f>Paca!G107-Paca!G103</f>
        <v>-219.21543787499991</v>
      </c>
      <c r="BM107" s="122">
        <f>Paca!H107-Paca!H103</f>
        <v>13.211129438999933</v>
      </c>
      <c r="BN107" s="122">
        <f>Paca!I107-Paca!I103</f>
        <v>-91.688404653999896</v>
      </c>
      <c r="BO107" s="53">
        <f>Paca!J107-Paca!J103</f>
        <v>-1336.9556795259996</v>
      </c>
      <c r="BP107" s="53">
        <f>Paca!K107-Paca!K103</f>
        <v>1399.0604639659941</v>
      </c>
      <c r="BQ107" s="122">
        <f>Paca!L107-Paca!L103</f>
        <v>107.97043983099957</v>
      </c>
      <c r="BR107" s="122">
        <f>Paca!M107-Paca!M103</f>
        <v>1591.6417783260003</v>
      </c>
      <c r="BS107" s="122">
        <f>Paca!N107-Paca!N103</f>
        <v>-37.648791528999936</v>
      </c>
      <c r="BT107" s="122">
        <f>Paca!O107-Paca!O103</f>
        <v>-41.455442080000012</v>
      </c>
      <c r="BU107" s="122">
        <f>Paca!P107-Paca!P103</f>
        <v>-94.679752835999977</v>
      </c>
      <c r="BV107" s="122">
        <f>Paca!Q107-Paca!Q103</f>
        <v>-7.3691098469999901</v>
      </c>
      <c r="BW107" s="122">
        <f>Paca!R107-Paca!R103</f>
        <v>-108.11855618999925</v>
      </c>
      <c r="BX107" s="122">
        <f>Paca!S107-Paca!S103</f>
        <v>-11.280101709000007</v>
      </c>
      <c r="BY107" s="53">
        <f>Paca!T107-Paca!T103</f>
        <v>245.79689086799999</v>
      </c>
    </row>
    <row r="108" spans="1:77" x14ac:dyDescent="0.25">
      <c r="A108" s="37" t="str">
        <f>Paca!A108</f>
        <v>T2 2024</v>
      </c>
      <c r="B108" s="144">
        <f>('dep04'!B108/'dep04'!B107-1)*100</f>
        <v>-1.6876246214897805</v>
      </c>
      <c r="C108" s="179">
        <f>('dep04'!C108/'dep04'!C107-1)*100</f>
        <v>65.741437070893951</v>
      </c>
      <c r="D108" s="179">
        <f>('dep04'!D108/'dep04'!D107-1)*100</f>
        <v>-5.5091804725426963</v>
      </c>
      <c r="E108" s="180">
        <f>('dep04'!E108/'dep04'!E107-1)*100</f>
        <v>-3.812774177682654</v>
      </c>
      <c r="F108" s="181">
        <f>('dep04'!F108/'dep04'!F107-1)*100</f>
        <v>-5.3509422938596067</v>
      </c>
      <c r="G108" s="181">
        <f>('dep04'!G108/'dep04'!G107-1)*100</f>
        <v>11.517786774008854</v>
      </c>
      <c r="H108" s="181">
        <f>('dep04'!H108/'dep04'!H107-1)*100</f>
        <v>0.59768747993829141</v>
      </c>
      <c r="I108" s="182">
        <f>('dep04'!I108/'dep04'!I107-1)*100</f>
        <v>-17.985543891373801</v>
      </c>
      <c r="J108" s="179">
        <f>('dep04'!J108/'dep04'!J107-1)*100</f>
        <v>-1.9949012627498042</v>
      </c>
      <c r="K108" s="179">
        <f>('dep04'!K108/'dep04'!K107-1)*100</f>
        <v>3.2137292836385223</v>
      </c>
      <c r="L108" s="180">
        <f>('dep04'!L108/'dep04'!L107-1)*100</f>
        <v>1.3843638663774138</v>
      </c>
      <c r="M108" s="181">
        <f>('dep04'!M108/'dep04'!M107-1)*100</f>
        <v>-10.730762624868639</v>
      </c>
      <c r="N108" s="181">
        <f>('dep04'!N108/'dep04'!N107-1)*100</f>
        <v>-4.6082804685290917</v>
      </c>
      <c r="O108" s="181">
        <f>('dep04'!O108/'dep04'!O107-1)*100</f>
        <v>16.84427588849784</v>
      </c>
      <c r="P108" s="181">
        <f>('dep04'!P108/'dep04'!P107-1)*100</f>
        <v>245.7621168607682</v>
      </c>
      <c r="Q108" s="181">
        <f>('dep04'!Q108/'dep04'!Q107-1)*100</f>
        <v>91.1997241970613</v>
      </c>
      <c r="R108" s="181">
        <f>('dep04'!R108/'dep04'!R107-1)*100</f>
        <v>16.540398468497997</v>
      </c>
      <c r="S108" s="152">
        <f>('dep04'!S108/'dep04'!S107-1)*100</f>
        <v>32.018857157547906</v>
      </c>
      <c r="T108" s="183">
        <f>('dep04'!T108/'dep04'!T107-1)*100</f>
        <v>-49.923881764805202</v>
      </c>
      <c r="U108" s="52">
        <f>'dep04'!B108-'dep04'!B107</f>
        <v>-86.851264512000853</v>
      </c>
      <c r="V108" s="52">
        <f>'dep04'!C108-'dep04'!C107</f>
        <v>1.9320853550000003</v>
      </c>
      <c r="W108" s="52">
        <f>'dep04'!D108-'dep04'!D107</f>
        <v>-132.99116313100012</v>
      </c>
      <c r="X108" s="121">
        <f>'dep04'!E108-'dep04'!E107</f>
        <v>-5.6764334049999832</v>
      </c>
      <c r="Y108" s="121">
        <f>'dep04'!F108-'dep04'!F107</f>
        <v>-82.712846704999947</v>
      </c>
      <c r="Z108" s="121">
        <f>'dep04'!G108-'dep04'!G107</f>
        <v>14.260044431999987</v>
      </c>
      <c r="AA108" s="121">
        <f>'dep04'!H108-'dep04'!H107</f>
        <v>1.5518327370000407</v>
      </c>
      <c r="AB108" s="121">
        <f>'dep04'!I108-'dep04'!I107</f>
        <v>-60.413760190000005</v>
      </c>
      <c r="AC108" s="52">
        <f>'dep04'!J108-'dep04'!J107</f>
        <v>-13.216798293000011</v>
      </c>
      <c r="AD108" s="52">
        <f>'dep04'!K108-'dep04'!K107</f>
        <v>65.88031648399965</v>
      </c>
      <c r="AE108" s="121">
        <f>'dep04'!L108-'dep04'!L107</f>
        <v>6.3250385510000342</v>
      </c>
      <c r="AF108" s="121">
        <f>'dep04'!M108-'dep04'!M107</f>
        <v>-89.418723197000077</v>
      </c>
      <c r="AG108" s="121">
        <f>'dep04'!N108-'dep04'!N107</f>
        <v>-1.6148229020000002</v>
      </c>
      <c r="AH108" s="121">
        <f>'dep04'!O108-'dep04'!O107</f>
        <v>0.97259582700000013</v>
      </c>
      <c r="AI108" s="121">
        <f>'dep04'!P108-'dep04'!P107</f>
        <v>29.108907826999999</v>
      </c>
      <c r="AJ108" s="121">
        <f>'dep04'!Q108-'dep04'!Q107</f>
        <v>1.9308343270000003</v>
      </c>
      <c r="AK108" s="121">
        <f>'dep04'!R108-'dep04'!R107</f>
        <v>114.50916397999993</v>
      </c>
      <c r="AL108" s="121">
        <f>'dep04'!S108-'dep04'!S107</f>
        <v>4.0673220709999995</v>
      </c>
      <c r="AM108" s="52">
        <f>'dep04'!T108-'dep04'!T107</f>
        <v>-8.4557049269999993</v>
      </c>
      <c r="AN108" s="189">
        <f>(Paca!B108/Paca!B104-1)*100</f>
        <v>1.6844722676044865</v>
      </c>
      <c r="AO108" s="189">
        <f>(Paca!C108/Paca!C104-1)*100</f>
        <v>-15.250231473232102</v>
      </c>
      <c r="AP108" s="189">
        <f>(Paca!D108/Paca!D104-1)*100</f>
        <v>-4.5636744109279199</v>
      </c>
      <c r="AQ108" s="190">
        <f>(Paca!E108/Paca!E104-1)*100</f>
        <v>-2.6359913809188784</v>
      </c>
      <c r="AR108" s="190">
        <f>(Paca!F108/Paca!F104-1)*100</f>
        <v>-3.1280867669541301</v>
      </c>
      <c r="AS108" s="190">
        <f>(Paca!G108/Paca!G104-1)*100</f>
        <v>-19.630999225316593</v>
      </c>
      <c r="AT108" s="190">
        <f>(Paca!H108/Paca!H104-1)*100</f>
        <v>-2.0882569028407127</v>
      </c>
      <c r="AU108" s="190">
        <f>(Paca!I108/Paca!I104-1)*100</f>
        <v>-3.9512503557146639</v>
      </c>
      <c r="AV108" s="189">
        <f>(Paca!J108/Paca!J104-1)*100</f>
        <v>-3.9232894088461534</v>
      </c>
      <c r="AW108" s="189">
        <f>(Paca!K108/Paca!K104-1)*100</f>
        <v>7.7088374063853049</v>
      </c>
      <c r="AX108" s="190">
        <f>(Paca!L108/Paca!L104-1)*100</f>
        <v>8.5986139556801113</v>
      </c>
      <c r="AY108" s="190">
        <f>(Paca!M108/Paca!M104-1)*100</f>
        <v>8.3913911579355691</v>
      </c>
      <c r="AZ108" s="190">
        <f>(Paca!N108/Paca!N104-1)*100</f>
        <v>26.218548997658964</v>
      </c>
      <c r="BA108" s="190">
        <f>(Paca!O108/Paca!O104-1)*100</f>
        <v>-8.9030148471947239</v>
      </c>
      <c r="BB108" s="190">
        <f>(Paca!P108/Paca!P104-1)*100</f>
        <v>-25.530304605698007</v>
      </c>
      <c r="BC108" s="190">
        <f>(Paca!Q108/Paca!Q104-1)*100</f>
        <v>-6.7013431350529951</v>
      </c>
      <c r="BD108" s="190">
        <f>(Paca!R108/Paca!R104-1)*100</f>
        <v>6.4675444027405771</v>
      </c>
      <c r="BE108" s="190">
        <f>(Paca!S108/Paca!S104-1)*100</f>
        <v>-3.8674017056362864</v>
      </c>
      <c r="BF108" s="189">
        <f>(Paca!T108/Paca!T104-1)*100</f>
        <v>3.675196073372633</v>
      </c>
      <c r="BG108" s="53">
        <f>Paca!B108-Paca!B104</f>
        <v>895.76225056299882</v>
      </c>
      <c r="BH108" s="53">
        <f>Paca!C108-Paca!C104</f>
        <v>-43.287491373000023</v>
      </c>
      <c r="BI108" s="53">
        <f>Paca!D108-Paca!D104</f>
        <v>-541.98451245999968</v>
      </c>
      <c r="BJ108" s="122">
        <f>Paca!E108-Paca!E104</f>
        <v>-42.628272145999972</v>
      </c>
      <c r="BK108" s="122">
        <f>Paca!F108-Paca!F104</f>
        <v>-109.76661801200044</v>
      </c>
      <c r="BL108" s="122">
        <f>Paca!G108-Paca!G104</f>
        <v>-183.20571885699997</v>
      </c>
      <c r="BM108" s="122">
        <f>Paca!H108-Paca!H104</f>
        <v>-26.278435597999987</v>
      </c>
      <c r="BN108" s="122">
        <f>Paca!I108-Paca!I104</f>
        <v>-180.105467847</v>
      </c>
      <c r="BO108" s="53">
        <f>Paca!J108-Paca!J104</f>
        <v>-521.35405737399924</v>
      </c>
      <c r="BP108" s="53">
        <f>Paca!K108-Paca!K104</f>
        <v>1879.2057984759995</v>
      </c>
      <c r="BQ108" s="122">
        <f>Paca!L108-Paca!L104</f>
        <v>510.56311499000003</v>
      </c>
      <c r="BR108" s="122">
        <f>Paca!M108-Paca!M104</f>
        <v>837.75920272400072</v>
      </c>
      <c r="BS108" s="122">
        <f>Paca!N108-Paca!N104</f>
        <v>302.25716793200013</v>
      </c>
      <c r="BT108" s="122">
        <f>Paca!O108-Paca!O104</f>
        <v>-34.578062640000041</v>
      </c>
      <c r="BU108" s="122">
        <f>Paca!P108-Paca!P104</f>
        <v>-99.732351644000005</v>
      </c>
      <c r="BV108" s="122">
        <f>Paca!Q108-Paca!Q104</f>
        <v>-8.5724443499999978</v>
      </c>
      <c r="BW108" s="122">
        <f>Paca!R108-Paca!R104</f>
        <v>387.28894421299992</v>
      </c>
      <c r="BX108" s="122">
        <f>Paca!S108-Paca!S104</f>
        <v>-15.779772749000017</v>
      </c>
      <c r="BY108" s="53">
        <f>Paca!T108-Paca!T104</f>
        <v>123.18251329399982</v>
      </c>
    </row>
    <row r="109" spans="1:77" x14ac:dyDescent="0.25">
      <c r="A109" s="37" t="str">
        <f>Paca!A109</f>
        <v>T3 2024</v>
      </c>
      <c r="B109" s="144">
        <f>('dep04'!B109/'dep04'!B108-1)*100</f>
        <v>-2.8171640105684959</v>
      </c>
      <c r="C109" s="179">
        <f>('dep04'!C109/'dep04'!C108-1)*100</f>
        <v>18.818790182201806</v>
      </c>
      <c r="D109" s="179">
        <f>('dep04'!D109/'dep04'!D108-1)*100</f>
        <v>-5.9915410167473144</v>
      </c>
      <c r="E109" s="180">
        <f>('dep04'!E109/'dep04'!E108-1)*100</f>
        <v>-10.931630608722164</v>
      </c>
      <c r="F109" s="181">
        <f>('dep04'!F109/'dep04'!F108-1)*100</f>
        <v>-5.2474780290765688</v>
      </c>
      <c r="G109" s="181">
        <f>('dep04'!G109/'dep04'!G108-1)*100</f>
        <v>-15.625760917162845</v>
      </c>
      <c r="H109" s="181">
        <f>('dep04'!H109/'dep04'!H108-1)*100</f>
        <v>-13.379378197021484</v>
      </c>
      <c r="I109" s="182">
        <f>('dep04'!I109/'dep04'!I108-1)*100</f>
        <v>4.457769716220894</v>
      </c>
      <c r="J109" s="179">
        <f>('dep04'!J109/'dep04'!J108-1)*100</f>
        <v>-4.1347075037338694</v>
      </c>
      <c r="K109" s="179">
        <f>('dep04'!K109/'dep04'!K108-1)*100</f>
        <v>1.1502679139523186</v>
      </c>
      <c r="L109" s="180">
        <f>('dep04'!L109/'dep04'!L108-1)*100</f>
        <v>1.1347827269512223</v>
      </c>
      <c r="M109" s="181">
        <f>('dep04'!M109/'dep04'!M108-1)*100</f>
        <v>4.2776200737904668</v>
      </c>
      <c r="N109" s="181">
        <f>('dep04'!N109/'dep04'!N108-1)*100</f>
        <v>15.935297519236169</v>
      </c>
      <c r="O109" s="181">
        <f>('dep04'!O109/'dep04'!O108-1)*100</f>
        <v>-14.978240738595783</v>
      </c>
      <c r="P109" s="181">
        <f>('dep04'!P109/'dep04'!P108-1)*100</f>
        <v>-25.387974953633275</v>
      </c>
      <c r="Q109" s="181">
        <f>('dep04'!Q109/'dep04'!Q108-1)*100</f>
        <v>-5.5313785913055362</v>
      </c>
      <c r="R109" s="181">
        <f>('dep04'!R109/'dep04'!R108-1)*100</f>
        <v>-0.11707677981813713</v>
      </c>
      <c r="S109" s="152">
        <f>('dep04'!S109/'dep04'!S108-1)*100</f>
        <v>-32.731826479996798</v>
      </c>
      <c r="T109" s="183">
        <f>('dep04'!T109/'dep04'!T108-1)*100</f>
        <v>-50.403973758895091</v>
      </c>
      <c r="U109" s="52">
        <f>'dep04'!B109-'dep04'!B108</f>
        <v>-142.53470267900047</v>
      </c>
      <c r="V109" s="52">
        <f>'dep04'!C109-'dep04'!C108</f>
        <v>0.9166634509999998</v>
      </c>
      <c r="W109" s="52">
        <f>'dep04'!D109-'dep04'!D108</f>
        <v>-136.66708687599976</v>
      </c>
      <c r="X109" s="121">
        <f>'dep04'!E109-'dep04'!E108</f>
        <v>-15.654413841000007</v>
      </c>
      <c r="Y109" s="121">
        <f>'dep04'!F109-'dep04'!F108</f>
        <v>-76.773196686000119</v>
      </c>
      <c r="Z109" s="121">
        <f>'dep04'!G109-'dep04'!G108</f>
        <v>-21.574322238999997</v>
      </c>
      <c r="AA109" s="121">
        <f>'dep04'!H109-'dep04'!H108</f>
        <v>-34.945775162000018</v>
      </c>
      <c r="AB109" s="121">
        <f>'dep04'!I109-'dep04'!I108</f>
        <v>12.280621052000015</v>
      </c>
      <c r="AC109" s="52">
        <f>'dep04'!J109-'dep04'!J108</f>
        <v>-26.84715805899998</v>
      </c>
      <c r="AD109" s="52">
        <f>'dep04'!K109-'dep04'!K108</f>
        <v>24.337886554000306</v>
      </c>
      <c r="AE109" s="121">
        <f>'dep04'!L109-'dep04'!L108</f>
        <v>5.2564993959999811</v>
      </c>
      <c r="AF109" s="121">
        <f>'dep04'!M109-'dep04'!M108</f>
        <v>31.820127107000076</v>
      </c>
      <c r="AG109" s="121">
        <f>'dep04'!N109-'dep04'!N108</f>
        <v>5.3266829849999979</v>
      </c>
      <c r="AH109" s="121">
        <f>'dep04'!O109-'dep04'!O108</f>
        <v>-1.0105278890000005</v>
      </c>
      <c r="AI109" s="121">
        <f>'dep04'!P109-'dep04'!P108</f>
        <v>-10.397201035999998</v>
      </c>
      <c r="AJ109" s="121">
        <f>'dep04'!Q109-'dep04'!Q108</f>
        <v>-0.22390930000000031</v>
      </c>
      <c r="AK109" s="121">
        <f>'dep04'!R109-'dep04'!R108</f>
        <v>-0.94458608499996899</v>
      </c>
      <c r="AL109" s="121">
        <f>'dep04'!S109-'dep04'!S108</f>
        <v>-5.4891986239999984</v>
      </c>
      <c r="AM109" s="52">
        <f>'dep04'!T109-'dep04'!T108</f>
        <v>-4.2750077489999994</v>
      </c>
      <c r="AN109" s="189">
        <f>(Paca!B109/Paca!B105-1)*100</f>
        <v>2.7016095791291717</v>
      </c>
      <c r="AO109" s="189">
        <f>(Paca!C109/Paca!C105-1)*100</f>
        <v>-11.471973058227537</v>
      </c>
      <c r="AP109" s="189">
        <f>(Paca!D109/Paca!D105-1)*100</f>
        <v>-4.387137226336602</v>
      </c>
      <c r="AQ109" s="190">
        <f>(Paca!E109/Paca!E105-1)*100</f>
        <v>4.8232145080927991</v>
      </c>
      <c r="AR109" s="190">
        <f>(Paca!F109/Paca!F105-1)*100</f>
        <v>-3.9943390813638846</v>
      </c>
      <c r="AS109" s="190">
        <f>(Paca!G109/Paca!G105-1)*100</f>
        <v>-17.95174609868797</v>
      </c>
      <c r="AT109" s="190">
        <f>(Paca!H109/Paca!H105-1)*100</f>
        <v>-6.9494663955749436</v>
      </c>
      <c r="AU109" s="190">
        <f>(Paca!I109/Paca!I105-1)*100</f>
        <v>-4.6829659373807235</v>
      </c>
      <c r="AV109" s="189">
        <f>(Paca!J109/Paca!J105-1)*100</f>
        <v>-6.163071116319907</v>
      </c>
      <c r="AW109" s="189">
        <f>(Paca!K109/Paca!K105-1)*100</f>
        <v>12.765243790485336</v>
      </c>
      <c r="AX109" s="190">
        <f>(Paca!L109/Paca!L105-1)*100</f>
        <v>13.947106027851476</v>
      </c>
      <c r="AY109" s="190">
        <f>(Paca!M109/Paca!M105-1)*100</f>
        <v>17.898350069496558</v>
      </c>
      <c r="AZ109" s="190">
        <f>(Paca!N109/Paca!N105-1)*100</f>
        <v>22.961577827839918</v>
      </c>
      <c r="BA109" s="190">
        <f>(Paca!O109/Paca!O105-1)*100</f>
        <v>-13.947307522679731</v>
      </c>
      <c r="BB109" s="190">
        <f>(Paca!P109/Paca!P105-1)*100</f>
        <v>-23.483323558573378</v>
      </c>
      <c r="BC109" s="190">
        <f>(Paca!Q109/Paca!Q105-1)*100</f>
        <v>10.062704869594841</v>
      </c>
      <c r="BD109" s="190">
        <f>(Paca!R109/Paca!R105-1)*100</f>
        <v>6.8026113332473992</v>
      </c>
      <c r="BE109" s="190">
        <f>(Paca!S109/Paca!S105-1)*100</f>
        <v>-12.784530131984106</v>
      </c>
      <c r="BF109" s="189">
        <f>(Paca!T109/Paca!T105-1)*100</f>
        <v>-7.3621119129054557</v>
      </c>
      <c r="BG109" s="53">
        <f>Paca!B109-Paca!B105</f>
        <v>1426.1960967359992</v>
      </c>
      <c r="BH109" s="53">
        <f>Paca!C109-Paca!C105</f>
        <v>-31.096801419000002</v>
      </c>
      <c r="BI109" s="53">
        <f>Paca!D109-Paca!D105</f>
        <v>-515.90584063700044</v>
      </c>
      <c r="BJ109" s="122">
        <f>Paca!E109-Paca!E105</f>
        <v>75.495857903000115</v>
      </c>
      <c r="BK109" s="122">
        <f>Paca!F109-Paca!F105</f>
        <v>-139.3806533650004</v>
      </c>
      <c r="BL109" s="122">
        <f>Paca!G109-Paca!G105</f>
        <v>-148.52962510599991</v>
      </c>
      <c r="BM109" s="122">
        <f>Paca!H109-Paca!H105</f>
        <v>-86.632054427999947</v>
      </c>
      <c r="BN109" s="122">
        <f>Paca!I109-Paca!I105</f>
        <v>-216.85936564099939</v>
      </c>
      <c r="BO109" s="53">
        <f>Paca!J109-Paca!J105</f>
        <v>-826.46754744400096</v>
      </c>
      <c r="BP109" s="53">
        <f>Paca!K109-Paca!K105</f>
        <v>3052.6490474429993</v>
      </c>
      <c r="BQ109" s="122">
        <f>Paca!L109-Paca!L105</f>
        <v>806.50716470899988</v>
      </c>
      <c r="BR109" s="122">
        <f>Paca!M109-Paca!M105</f>
        <v>1761.4727736289988</v>
      </c>
      <c r="BS109" s="122">
        <f>Paca!N109-Paca!N105</f>
        <v>252.61163840299992</v>
      </c>
      <c r="BT109" s="122">
        <f>Paca!O109-Paca!O105</f>
        <v>-52.518730631000039</v>
      </c>
      <c r="BU109" s="122">
        <f>Paca!P109-Paca!P105</f>
        <v>-77.725499914000011</v>
      </c>
      <c r="BV109" s="122">
        <f>Paca!Q109-Paca!Q105</f>
        <v>10.926684682000001</v>
      </c>
      <c r="BW109" s="122">
        <f>Paca!R109-Paca!R105</f>
        <v>405.01279080199947</v>
      </c>
      <c r="BX109" s="122">
        <f>Paca!S109-Paca!S105</f>
        <v>-53.637774236999974</v>
      </c>
      <c r="BY109" s="53">
        <f>Paca!T109-Paca!T105</f>
        <v>-252.98276120699984</v>
      </c>
    </row>
    <row r="110" spans="1:77" s="106" customFormat="1" x14ac:dyDescent="0.25">
      <c r="A110" s="98" t="str">
        <f>Paca!A110</f>
        <v>T4 2024</v>
      </c>
      <c r="B110" s="143">
        <f>('dep04'!B110/'dep04'!B109-1)*100</f>
        <v>-1.8831067069342788</v>
      </c>
      <c r="C110" s="184">
        <f>('dep04'!C110/'dep04'!C109-1)*100</f>
        <v>-32.392995064900113</v>
      </c>
      <c r="D110" s="184">
        <f>('dep04'!D110/'dep04'!D109-1)*100</f>
        <v>-3.4013575815316166</v>
      </c>
      <c r="E110" s="185">
        <f>('dep04'!E110/'dep04'!E109-1)*100</f>
        <v>15.881680082242845</v>
      </c>
      <c r="F110" s="186">
        <f>('dep04'!F110/'dep04'!F109-1)*100</f>
        <v>-5.4974003334317896</v>
      </c>
      <c r="G110" s="186">
        <f>('dep04'!G110/'dep04'!G109-1)*100</f>
        <v>-23.066802899115014</v>
      </c>
      <c r="H110" s="186">
        <f>('dep04'!H110/'dep04'!H109-1)*100</f>
        <v>5.9719480418407134</v>
      </c>
      <c r="I110" s="187">
        <f>('dep04'!I110/'dep04'!I109-1)*100</f>
        <v>-1.2592843907669904</v>
      </c>
      <c r="J110" s="184">
        <f>('dep04'!J110/'dep04'!J109-1)*100</f>
        <v>2.0885026004399787</v>
      </c>
      <c r="K110" s="184">
        <f>('dep04'!K110/'dep04'!K109-1)*100</f>
        <v>-1.4942418840120153</v>
      </c>
      <c r="L110" s="185">
        <f>('dep04'!L110/'dep04'!L109-1)*100</f>
        <v>-16.724695479220088</v>
      </c>
      <c r="M110" s="186">
        <f>('dep04'!M110/'dep04'!M109-1)*100</f>
        <v>-5.8103042993807978</v>
      </c>
      <c r="N110" s="186">
        <f>('dep04'!N110/'dep04'!N109-1)*100</f>
        <v>-24.010617780464571</v>
      </c>
      <c r="O110" s="186">
        <f>('dep04'!O110/'dep04'!O109-1)*100</f>
        <v>-32.692760591923346</v>
      </c>
      <c r="P110" s="186">
        <f>('dep04'!P110/'dep04'!P109-1)*100</f>
        <v>33.180621677825343</v>
      </c>
      <c r="Q110" s="186">
        <f>('dep04'!Q110/'dep04'!Q109-1)*100</f>
        <v>16.104987966536211</v>
      </c>
      <c r="R110" s="186">
        <f>('dep04'!R110/'dep04'!R109-1)*100</f>
        <v>11.05100561732586</v>
      </c>
      <c r="S110" s="151">
        <f>('dep04'!S110/'dep04'!S109-1)*100</f>
        <v>24.917673135103023</v>
      </c>
      <c r="T110" s="188">
        <f>('dep04'!T110/'dep04'!T109-1)*100</f>
        <v>28.495638848918169</v>
      </c>
      <c r="U110" s="100">
        <f>'dep04'!B110-'dep04'!B109</f>
        <v>-92.591896847999124</v>
      </c>
      <c r="V110" s="100">
        <f>'dep04'!C110-'dep04'!C109</f>
        <v>-1.874797848</v>
      </c>
      <c r="W110" s="100">
        <f>'dep04'!D110-'dep04'!D109</f>
        <v>-72.936450712000351</v>
      </c>
      <c r="X110" s="120">
        <f>'dep04'!E110-'dep04'!E109</f>
        <v>20.256845124999984</v>
      </c>
      <c r="Y110" s="120">
        <f>'dep04'!F110-'dep04'!F109</f>
        <v>-76.209153531000084</v>
      </c>
      <c r="Z110" s="120">
        <f>'dep04'!G110-'dep04'!G109</f>
        <v>-26.871583532999992</v>
      </c>
      <c r="AA110" s="120">
        <f>'dep04'!H110-'dep04'!H109</f>
        <v>13.511266670999987</v>
      </c>
      <c r="AB110" s="120">
        <f>'dep04'!I110-'dep04'!I109</f>
        <v>-3.6238254440000333</v>
      </c>
      <c r="AC110" s="100">
        <f>'dep04'!J110-'dep04'!J109</f>
        <v>13.000197478000018</v>
      </c>
      <c r="AD110" s="100">
        <f>'dep04'!K110-'dep04'!K109</f>
        <v>-31.979509617999611</v>
      </c>
      <c r="AE110" s="120">
        <f>'dep04'!L110-'dep04'!L109</f>
        <v>-78.350661410999976</v>
      </c>
      <c r="AF110" s="120">
        <f>'dep04'!M110-'dep04'!M109</f>
        <v>-45.070221218000029</v>
      </c>
      <c r="AG110" s="120">
        <f>'dep04'!N110-'dep04'!N109</f>
        <v>-9.3049852619999989</v>
      </c>
      <c r="AH110" s="120">
        <f>'dep04'!O110-'dep04'!O109</f>
        <v>-1.8752931989999997</v>
      </c>
      <c r="AI110" s="120">
        <f>'dep04'!P110-'dep04'!P109</f>
        <v>10.138687245999996</v>
      </c>
      <c r="AJ110" s="120">
        <f>'dep04'!Q110-'dep04'!Q109</f>
        <v>0.61586671100000023</v>
      </c>
      <c r="AK110" s="120">
        <f>'dep04'!R110-'dep04'!R109</f>
        <v>89.056130005</v>
      </c>
      <c r="AL110" s="120">
        <f>'dep04'!S110-'dep04'!S109</f>
        <v>2.8109675099999993</v>
      </c>
      <c r="AM110" s="100">
        <f>'dep04'!T110-'dep04'!T109</f>
        <v>1.1986638519999993</v>
      </c>
      <c r="AN110" s="184">
        <f>(Paca!B110/Paca!B106-1)*100</f>
        <v>-2.1654359712090732</v>
      </c>
      <c r="AO110" s="184">
        <f>(Paca!C110/Paca!C106-1)*100</f>
        <v>-12.578445339694987</v>
      </c>
      <c r="AP110" s="184">
        <f>(Paca!D110/Paca!D106-1)*100</f>
        <v>-7.0074298113834477</v>
      </c>
      <c r="AQ110" s="191">
        <f>(Paca!E110/Paca!E106-1)*100</f>
        <v>0.66238453275946352</v>
      </c>
      <c r="AR110" s="191">
        <f>(Paca!F110/Paca!F106-1)*100</f>
        <v>-8.3216428377909875</v>
      </c>
      <c r="AS110" s="191">
        <f>(Paca!G110/Paca!G106-1)*100</f>
        <v>-14.538897632494486</v>
      </c>
      <c r="AT110" s="191">
        <f>(Paca!H110/Paca!H106-1)*100</f>
        <v>-3.9727856599484412</v>
      </c>
      <c r="AU110" s="191">
        <f>(Paca!I110/Paca!I106-1)*100</f>
        <v>-8.1419070301639191</v>
      </c>
      <c r="AV110" s="184">
        <f>(Paca!J110/Paca!J106-1)*100</f>
        <v>-5.0992859902179166</v>
      </c>
      <c r="AW110" s="184">
        <f>(Paca!K110/Paca!K106-1)*100</f>
        <v>3.8668860222618173</v>
      </c>
      <c r="AX110" s="191">
        <f>(Paca!L110/Paca!L106-1)*100</f>
        <v>7.3753850246631725</v>
      </c>
      <c r="AY110" s="191">
        <f>(Paca!M110/Paca!M106-1)*100</f>
        <v>3.5475459296759215</v>
      </c>
      <c r="AZ110" s="191">
        <f>(Paca!N110/Paca!N106-1)*100</f>
        <v>-7.1452982336073223</v>
      </c>
      <c r="BA110" s="191">
        <f>(Paca!O110/Paca!O106-1)*100</f>
        <v>-25.269858004527379</v>
      </c>
      <c r="BB110" s="191">
        <f>(Paca!P110/Paca!P106-1)*100</f>
        <v>-19.528519473965321</v>
      </c>
      <c r="BC110" s="191">
        <f>(Paca!Q110/Paca!Q106-1)*100</f>
        <v>20.69346429537562</v>
      </c>
      <c r="BD110" s="191">
        <f>(Paca!R110/Paca!R106-1)*100</f>
        <v>7.0204429488134323</v>
      </c>
      <c r="BE110" s="191">
        <f>(Paca!S110/Paca!S106-1)*100</f>
        <v>-9.6473027282955588</v>
      </c>
      <c r="BF110" s="184">
        <f>(Paca!T110/Paca!T106-1)*100</f>
        <v>-15.740205724026268</v>
      </c>
      <c r="BG110" s="100">
        <f>Paca!B110-Paca!B106</f>
        <v>-1166.6463220810037</v>
      </c>
      <c r="BH110" s="100">
        <f>Paca!C110-Paca!C106</f>
        <v>-33.461148559000009</v>
      </c>
      <c r="BI110" s="100">
        <f>Paca!D110-Paca!D106</f>
        <v>-822.88308524599961</v>
      </c>
      <c r="BJ110" s="120">
        <f>Paca!E110-Paca!E106</f>
        <v>10.360552160999987</v>
      </c>
      <c r="BK110" s="120">
        <f>Paca!F110-Paca!F106</f>
        <v>-288.26930863899997</v>
      </c>
      <c r="BL110" s="120">
        <f>Paca!G110-Paca!G106</f>
        <v>-116.65907098100001</v>
      </c>
      <c r="BM110" s="120">
        <f>Paca!H110-Paca!H106</f>
        <v>-50.567389392999985</v>
      </c>
      <c r="BN110" s="120">
        <f>Paca!I110-Paca!I106</f>
        <v>-377.74786839399985</v>
      </c>
      <c r="BO110" s="100">
        <f>Paca!J110-Paca!J106</f>
        <v>-681.24642723500074</v>
      </c>
      <c r="BP110" s="100">
        <f>Paca!K110-Paca!K106</f>
        <v>958.09411425399594</v>
      </c>
      <c r="BQ110" s="120">
        <f>Paca!L110-Paca!L106</f>
        <v>439.33173283899941</v>
      </c>
      <c r="BR110" s="120">
        <f>Paca!M110-Paca!M106</f>
        <v>366.52723028999935</v>
      </c>
      <c r="BS110" s="120">
        <f>Paca!N110-Paca!N106</f>
        <v>-88.944707074000007</v>
      </c>
      <c r="BT110" s="120">
        <f>Paca!O110-Paca!O106</f>
        <v>-102.61236484400001</v>
      </c>
      <c r="BU110" s="120">
        <f>Paca!P110-Paca!P106</f>
        <v>-63.609175651999976</v>
      </c>
      <c r="BV110" s="120">
        <f>Paca!Q110-Paca!Q106</f>
        <v>23.631245863000004</v>
      </c>
      <c r="BW110" s="120">
        <f>Paca!R110-Paca!R106</f>
        <v>421.60293660400021</v>
      </c>
      <c r="BX110" s="120">
        <f>Paca!S110-Paca!S106</f>
        <v>-37.832783772000028</v>
      </c>
      <c r="BY110" s="100">
        <f>Paca!T110-Paca!T106</f>
        <v>-587.14977529499993</v>
      </c>
    </row>
    <row r="111" spans="1:77" x14ac:dyDescent="0.25">
      <c r="A111" s="37" t="str">
        <f>Paca!A111</f>
        <v>T1 2025</v>
      </c>
      <c r="B111" s="144">
        <f>('dep04'!B111/'dep04'!B110-1)*100</f>
        <v>-5.0155713827636177</v>
      </c>
      <c r="C111" s="179">
        <f>('dep04'!C111/'dep04'!C110-1)*100</f>
        <v>123.31993313875759</v>
      </c>
      <c r="D111" s="179">
        <f>('dep04'!D111/'dep04'!D110-1)*100</f>
        <v>-7.6874494093411734</v>
      </c>
      <c r="E111" s="180">
        <f>('dep04'!E111/'dep04'!E110-1)*100</f>
        <v>-10.686709173417764</v>
      </c>
      <c r="F111" s="181">
        <f>('dep04'!F111/'dep04'!F110-1)*100</f>
        <v>-11.549537594278291</v>
      </c>
      <c r="G111" s="181">
        <f>('dep04'!G111/'dep04'!G110-1)*100</f>
        <v>14.049705008208502</v>
      </c>
      <c r="H111" s="181">
        <f>('dep04'!H111/'dep04'!H110-1)*100</f>
        <v>-11.529625658302544</v>
      </c>
      <c r="I111" s="182">
        <f>('dep04'!I111/'dep04'!I110-1)*100</f>
        <v>8.0648688972217322</v>
      </c>
      <c r="J111" s="179">
        <f>('dep04'!J111/'dep04'!J110-1)*100</f>
        <v>2.8507536167309278</v>
      </c>
      <c r="K111" s="179">
        <f>('dep04'!K111/'dep04'!K110-1)*100</f>
        <v>-5.1589752356839274</v>
      </c>
      <c r="L111" s="180">
        <f>('dep04'!L111/'dep04'!L110-1)*100</f>
        <v>-2.9133699565275561</v>
      </c>
      <c r="M111" s="181">
        <f>('dep04'!M111/'dep04'!M110-1)*100</f>
        <v>-5.9519445672032711</v>
      </c>
      <c r="N111" s="181">
        <f>('dep04'!N111/'dep04'!N110-1)*100</f>
        <v>-25.383675695958974</v>
      </c>
      <c r="O111" s="181">
        <f>('dep04'!O111/'dep04'!O110-1)*100</f>
        <v>-35.005046254057092</v>
      </c>
      <c r="P111" s="181">
        <f>('dep04'!P111/'dep04'!P110-1)*100</f>
        <v>-62.618863686429108</v>
      </c>
      <c r="Q111" s="181">
        <f>('dep04'!Q111/'dep04'!Q110-1)*100</f>
        <v>-56.525114538553581</v>
      </c>
      <c r="R111" s="181">
        <f>('dep04'!R111/'dep04'!R110-1)*100</f>
        <v>-1.9311953460356968</v>
      </c>
      <c r="S111" s="152">
        <f>('dep04'!S111/'dep04'!S110-1)*100</f>
        <v>1.3619932085335185</v>
      </c>
      <c r="T111" s="183">
        <f>('dep04'!T111/'dep04'!T110-1)*100</f>
        <v>57.130657447743637</v>
      </c>
      <c r="U111" s="52">
        <f>'dep04'!B111-'dep04'!B110</f>
        <v>-241.97040720099994</v>
      </c>
      <c r="V111" s="52">
        <f>'dep04'!C111-'dep04'!C110</f>
        <v>4.8253444329999997</v>
      </c>
      <c r="W111" s="52">
        <f>'dep04'!D111-'dep04'!D110</f>
        <v>-159.23760166899956</v>
      </c>
      <c r="X111" s="121">
        <f>'dep04'!E111-'dep04'!E110</f>
        <v>-15.795527648999979</v>
      </c>
      <c r="Y111" s="121">
        <f>'dep04'!F111-'dep04'!F110</f>
        <v>-151.30668833199979</v>
      </c>
      <c r="Z111" s="121">
        <f>'dep04'!G111-'dep04'!G110</f>
        <v>12.591771725000001</v>
      </c>
      <c r="AA111" s="121">
        <f>'dep04'!H111-'dep04'!H110</f>
        <v>-27.643063409999996</v>
      </c>
      <c r="AB111" s="121">
        <f>'dep04'!I111-'dep04'!I110</f>
        <v>22.915905997000038</v>
      </c>
      <c r="AC111" s="52">
        <f>'dep04'!J111-'dep04'!J110</f>
        <v>18.115546781000035</v>
      </c>
      <c r="AD111" s="52">
        <f>'dep04'!K111-'dep04'!K110</f>
        <v>-108.76169197300055</v>
      </c>
      <c r="AE111" s="121">
        <f>'dep04'!L111-'dep04'!L110</f>
        <v>-11.365703306</v>
      </c>
      <c r="AF111" s="121">
        <f>'dep04'!M111-'dep04'!M110</f>
        <v>-43.486362654000004</v>
      </c>
      <c r="AG111" s="121">
        <f>'dep04'!N111-'dep04'!N110</f>
        <v>-7.4751477230000027</v>
      </c>
      <c r="AH111" s="121">
        <f>'dep04'!O111-'dep04'!O110</f>
        <v>-1.3514812309999997</v>
      </c>
      <c r="AI111" s="121">
        <f>'dep04'!P111-'dep04'!P110</f>
        <v>-25.482581846999999</v>
      </c>
      <c r="AJ111" s="121">
        <f>'dep04'!Q111-'dep04'!Q110</f>
        <v>-2.5096817600000003</v>
      </c>
      <c r="AK111" s="121">
        <f>'dep04'!R111-'dep04'!R110</f>
        <v>-17.282665354999949</v>
      </c>
      <c r="AL111" s="121">
        <f>'dep04'!S111-'dep04'!S110</f>
        <v>0.1919319030000004</v>
      </c>
      <c r="AM111" s="52">
        <f>'dep04'!T111-'dep04'!T110</f>
        <v>3.0879952269999995</v>
      </c>
      <c r="AN111" s="189">
        <f>(Paca!B111/Paca!B107-1)*100</f>
        <v>-3.6774756905463168</v>
      </c>
      <c r="AO111" s="189">
        <f>(Paca!C111/Paca!C107-1)*100</f>
        <v>-0.53174380352619677</v>
      </c>
      <c r="AP111" s="189">
        <f>(Paca!D111/Paca!D107-1)*100</f>
        <v>-6.2109637515648242</v>
      </c>
      <c r="AQ111" s="190">
        <f>(Paca!E111/Paca!E107-1)*100</f>
        <v>-8.0803666364612781</v>
      </c>
      <c r="AR111" s="190">
        <f>(Paca!F111/Paca!F107-1)*100</f>
        <v>-10.837998733039701</v>
      </c>
      <c r="AS111" s="190">
        <f>(Paca!G111/Paca!G107-1)*100</f>
        <v>-6.0657133572358806</v>
      </c>
      <c r="AT111" s="190">
        <f>(Paca!H111/Paca!H107-1)*100</f>
        <v>-17.087687829827146</v>
      </c>
      <c r="AU111" s="190">
        <f>(Paca!I111/Paca!I107-1)*100</f>
        <v>1.1614580330078006</v>
      </c>
      <c r="AV111" s="189">
        <f>(Paca!J111/Paca!J107-1)*100</f>
        <v>-0.846925752014549</v>
      </c>
      <c r="AW111" s="189">
        <f>(Paca!K111/Paca!K107-1)*100</f>
        <v>-4.0152712167747513</v>
      </c>
      <c r="AX111" s="190">
        <f>(Paca!L111/Paca!L107-1)*100</f>
        <v>-1.5506737667031256</v>
      </c>
      <c r="AY111" s="190">
        <f>(Paca!M111/Paca!M107-1)*100</f>
        <v>-5.8737199542945646</v>
      </c>
      <c r="AZ111" s="190">
        <f>(Paca!N111/Paca!N107-1)*100</f>
        <v>-13.343281275659781</v>
      </c>
      <c r="BA111" s="190">
        <f>(Paca!O111/Paca!O107-1)*100</f>
        <v>-14.384913727042958</v>
      </c>
      <c r="BB111" s="190">
        <f>(Paca!P111/Paca!P107-1)*100</f>
        <v>-12.038301059151957</v>
      </c>
      <c r="BC111" s="190">
        <f>(Paca!Q111/Paca!Q107-1)*100</f>
        <v>27.630352402417667</v>
      </c>
      <c r="BD111" s="190">
        <f>(Paca!R111/Paca!R107-1)*100</f>
        <v>-3.6845683440256405E-2</v>
      </c>
      <c r="BE111" s="190">
        <f>(Paca!S111/Paca!S107-1)*100</f>
        <v>-17.646223863444199</v>
      </c>
      <c r="BF111" s="189">
        <f>(Paca!T111/Paca!T107-1)*100</f>
        <v>-3.0243604552386616</v>
      </c>
      <c r="BG111" s="53">
        <f>Paca!B111-Paca!B107</f>
        <v>-1982.956363410005</v>
      </c>
      <c r="BH111" s="53">
        <f>Paca!C111-Paca!C107</f>
        <v>-1.239143863999999</v>
      </c>
      <c r="BI111" s="53">
        <f>Paca!D111-Paca!D107</f>
        <v>-727.16363969699887</v>
      </c>
      <c r="BJ111" s="122">
        <f>Paca!E111-Paca!E107</f>
        <v>-140.8009748290001</v>
      </c>
      <c r="BK111" s="122">
        <f>Paca!F111-Paca!F107</f>
        <v>-378.48002368300013</v>
      </c>
      <c r="BL111" s="122">
        <f>Paca!G111-Paca!G107</f>
        <v>-44.225844336000023</v>
      </c>
      <c r="BM111" s="122">
        <f>Paca!H111-Paca!H107</f>
        <v>-215.70872221799982</v>
      </c>
      <c r="BN111" s="122">
        <f>Paca!I111-Paca!I107</f>
        <v>52.051925368999946</v>
      </c>
      <c r="BO111" s="53">
        <f>Paca!J111-Paca!J107</f>
        <v>-106.2553805360003</v>
      </c>
      <c r="BP111" s="53">
        <f>Paca!K111-Paca!K107</f>
        <v>-1045.7710435279987</v>
      </c>
      <c r="BQ111" s="122">
        <f>Paca!L111-Paca!L107</f>
        <v>-99.310502794999593</v>
      </c>
      <c r="BR111" s="122">
        <f>Paca!M111-Paca!M107</f>
        <v>-642.39295212800062</v>
      </c>
      <c r="BS111" s="122">
        <f>Paca!N111-Paca!N107</f>
        <v>-169.54423726200002</v>
      </c>
      <c r="BT111" s="122">
        <f>Paca!O111-Paca!O107</f>
        <v>-52.051850361999982</v>
      </c>
      <c r="BU111" s="122">
        <f>Paca!P111-Paca!P107</f>
        <v>-35.767069608999975</v>
      </c>
      <c r="BV111" s="122">
        <f>Paca!Q111-Paca!Q107</f>
        <v>30.37813869099999</v>
      </c>
      <c r="BW111" s="122">
        <f>Paca!R111-Paca!R107</f>
        <v>-2.2993307189999541</v>
      </c>
      <c r="BX111" s="122">
        <f>Paca!S111-Paca!S107</f>
        <v>-74.783239343999981</v>
      </c>
      <c r="BY111" s="53">
        <f>Paca!T111-Paca!T107</f>
        <v>-102.52715578499965</v>
      </c>
    </row>
    <row r="112" spans="1:77" x14ac:dyDescent="0.25">
      <c r="A112" s="37" t="str">
        <f>Paca!A112</f>
        <v>T2 2025</v>
      </c>
      <c r="B112" s="144">
        <f>('dep04'!B112/'dep04'!B111-1)*100</f>
        <v>3.8568021587411794</v>
      </c>
      <c r="C112" s="179">
        <f>('dep04'!C112/'dep04'!C111-1)*100</f>
        <v>88.804686026556752</v>
      </c>
      <c r="D112" s="179">
        <f>('dep04'!D112/'dep04'!D111-1)*100</f>
        <v>-6.3571585242996438</v>
      </c>
      <c r="E112" s="180">
        <f>('dep04'!E112/'dep04'!E111-1)*100</f>
        <v>1.4506825352794239</v>
      </c>
      <c r="F112" s="181">
        <f>('dep04'!F112/'dep04'!F111-1)*100</f>
        <v>-3.0388564764271209</v>
      </c>
      <c r="G112" s="181">
        <f>('dep04'!G112/'dep04'!G111-1)*100</f>
        <v>-18.031945366679636</v>
      </c>
      <c r="H112" s="181">
        <f>('dep04'!H112/'dep04'!H111-1)*100</f>
        <v>-16.603024430370262</v>
      </c>
      <c r="I112" s="182">
        <f>('dep04'!I112/'dep04'!I111-1)*100</f>
        <v>-11.272158883475846</v>
      </c>
      <c r="J112" s="179">
        <f>('dep04'!J112/'dep04'!J111-1)*100</f>
        <v>-6.1033549463818115E-2</v>
      </c>
      <c r="K112" s="179">
        <f>('dep04'!K112/'dep04'!K111-1)*100</f>
        <v>14.56418701147031</v>
      </c>
      <c r="L112" s="180">
        <f>('dep04'!L112/'dep04'!L111-1)*100</f>
        <v>-6.6208661707432004</v>
      </c>
      <c r="M112" s="181">
        <f>('dep04'!M112/'dep04'!M111-1)*100</f>
        <v>30.060662733451203</v>
      </c>
      <c r="N112" s="181">
        <f>('dep04'!N112/'dep04'!N111-1)*100</f>
        <v>-7.2317547533307103E-2</v>
      </c>
      <c r="O112" s="181">
        <f>('dep04'!O112/'dep04'!O111-1)*100</f>
        <v>220.0867410611601</v>
      </c>
      <c r="P112" s="181">
        <f>('dep04'!P112/'dep04'!P111-1)*100</f>
        <v>35.531779861551428</v>
      </c>
      <c r="Q112" s="181">
        <f>('dep04'!Q112/'dep04'!Q111-1)*100</f>
        <v>98.14893484441798</v>
      </c>
      <c r="R112" s="181">
        <f>('dep04'!R112/'dep04'!R111-1)*100</f>
        <v>10.621923966820201</v>
      </c>
      <c r="S112" s="152">
        <f>('dep04'!S112/'dep04'!S111-1)*100</f>
        <v>25.85135054938825</v>
      </c>
      <c r="T112" s="183">
        <f>('dep04'!T112/'dep04'!T111-1)*100</f>
        <v>-3.177224997871464</v>
      </c>
      <c r="U112" s="52">
        <f>'dep04'!B112-'dep04'!B111</f>
        <v>176.7346139909987</v>
      </c>
      <c r="V112" s="52">
        <f>'dep04'!C112-'dep04'!C111</f>
        <v>7.7599408419999989</v>
      </c>
      <c r="W112" s="52">
        <f>'dep04'!D112-'dep04'!D111</f>
        <v>-121.55900851200022</v>
      </c>
      <c r="X112" s="121">
        <f>'dep04'!E112-'dep04'!E111</f>
        <v>1.915043403999988</v>
      </c>
      <c r="Y112" s="121">
        <f>'dep04'!F112-'dep04'!F111</f>
        <v>-35.213064792000068</v>
      </c>
      <c r="Z112" s="121">
        <f>'dep04'!G112-'dep04'!G111</f>
        <v>-18.431317704999998</v>
      </c>
      <c r="AA112" s="121">
        <f>'dep04'!H112-'dep04'!H111</f>
        <v>-35.217298212999992</v>
      </c>
      <c r="AB112" s="121">
        <f>'dep04'!I112-'dep04'!I111</f>
        <v>-34.612371206000034</v>
      </c>
      <c r="AC112" s="52">
        <f>'dep04'!J112-'dep04'!J111</f>
        <v>-0.3989035199999762</v>
      </c>
      <c r="AD112" s="52">
        <f>'dep04'!K112-'dep04'!K111</f>
        <v>291.20243137500006</v>
      </c>
      <c r="AE112" s="121">
        <f>'dep04'!L112-'dep04'!L111</f>
        <v>-25.076961526000048</v>
      </c>
      <c r="AF112" s="121">
        <f>'dep04'!M112-'dep04'!M111</f>
        <v>206.55826494799999</v>
      </c>
      <c r="AG112" s="121">
        <f>'dep04'!N112-'dep04'!N111</f>
        <v>-1.5890691999999262E-2</v>
      </c>
      <c r="AH112" s="121">
        <f>'dep04'!O112-'dep04'!O111</f>
        <v>5.5227181729999995</v>
      </c>
      <c r="AI112" s="121">
        <f>'dep04'!P112-'dep04'!P111</f>
        <v>5.4051494570000003</v>
      </c>
      <c r="AJ112" s="121">
        <f>'dep04'!Q112-'dep04'!Q111</f>
        <v>1.8945289259999998</v>
      </c>
      <c r="AK112" s="121">
        <f>'dep04'!R112-'dep04'!R111</f>
        <v>93.222036195999976</v>
      </c>
      <c r="AL112" s="121">
        <f>'dep04'!S112-'dep04'!S111</f>
        <v>3.6925858930000004</v>
      </c>
      <c r="AM112" s="52">
        <f>'dep04'!T112-'dep04'!T111</f>
        <v>-0.26984619399999943</v>
      </c>
      <c r="AN112" s="189">
        <f>(Paca!B112/Paca!B108-1)*100</f>
        <v>-3.5813574575791818</v>
      </c>
      <c r="AO112" s="189">
        <f>(Paca!C112/Paca!C108-1)*100</f>
        <v>9.4772187762779616</v>
      </c>
      <c r="AP112" s="189">
        <f>(Paca!D112/Paca!D108-1)*100</f>
        <v>-3.3457092898815266</v>
      </c>
      <c r="AQ112" s="190">
        <f>(Paca!E112/Paca!E108-1)*100</f>
        <v>0.66109784079781964</v>
      </c>
      <c r="AR112" s="190">
        <f>(Paca!F112/Paca!F108-1)*100</f>
        <v>-10.665657019914454</v>
      </c>
      <c r="AS112" s="190">
        <f>(Paca!G112/Paca!G108-1)*100</f>
        <v>-2.2376701968482959</v>
      </c>
      <c r="AT112" s="190">
        <f>(Paca!H112/Paca!H108-1)*100</f>
        <v>-12.373711483701689</v>
      </c>
      <c r="AU112" s="190">
        <f>(Paca!I112/Paca!I108-1)*100</f>
        <v>3.2476488701545403</v>
      </c>
      <c r="AV112" s="189">
        <f>(Paca!J112/Paca!J108-1)*100</f>
        <v>-4.2895364398777165</v>
      </c>
      <c r="AW112" s="189">
        <f>(Paca!K112/Paca!K108-1)*100</f>
        <v>-2.4935013068961731</v>
      </c>
      <c r="AX112" s="190">
        <f>(Paca!L112/Paca!L108-1)*100</f>
        <v>-1.9803610534346872</v>
      </c>
      <c r="AY112" s="190">
        <f>(Paca!M112/Paca!M108-1)*100</f>
        <v>-1.2418304096207922</v>
      </c>
      <c r="AZ112" s="190">
        <f>(Paca!N112/Paca!N108-1)*100</f>
        <v>-18.346873135206742</v>
      </c>
      <c r="BA112" s="190">
        <f>(Paca!O112/Paca!O108-1)*100</f>
        <v>-13.966676410913204</v>
      </c>
      <c r="BB112" s="190">
        <f>(Paca!P112/Paca!P108-1)*100</f>
        <v>-3.2017651478805309</v>
      </c>
      <c r="BC112" s="190">
        <f>(Paca!Q112/Paca!Q108-1)*100</f>
        <v>-10.263770059326749</v>
      </c>
      <c r="BD112" s="190">
        <f>(Paca!R112/Paca!R108-1)*100</f>
        <v>-0.93465202097584577</v>
      </c>
      <c r="BE112" s="190">
        <f>(Paca!S112/Paca!S108-1)*100</f>
        <v>1.2512569799912887</v>
      </c>
      <c r="BF112" s="189">
        <f>(Paca!T112/Paca!T108-1)*100</f>
        <v>-10.871897086680304</v>
      </c>
      <c r="BG112" s="53">
        <f>Paca!B112-Paca!B108</f>
        <v>-1936.561084601999</v>
      </c>
      <c r="BH112" s="53">
        <f>Paca!C112-Paca!C108</f>
        <v>22.798454604000028</v>
      </c>
      <c r="BI112" s="53">
        <f>Paca!D112-Paca!D108</f>
        <v>-379.20507077500042</v>
      </c>
      <c r="BJ112" s="122">
        <f>Paca!E112-Paca!E108</f>
        <v>10.409213796999893</v>
      </c>
      <c r="BK112" s="122">
        <f>Paca!F112-Paca!F108</f>
        <v>-362.55757505099973</v>
      </c>
      <c r="BL112" s="122">
        <f>Paca!G112-Paca!G108</f>
        <v>-16.783451068999966</v>
      </c>
      <c r="BM112" s="122">
        <f>Paca!H112-Paca!H108</f>
        <v>-152.45804602699991</v>
      </c>
      <c r="BN112" s="122">
        <f>Paca!I112-Paca!I108</f>
        <v>142.18478757499997</v>
      </c>
      <c r="BO112" s="53">
        <f>Paca!J112-Paca!J108</f>
        <v>-547.65984476500125</v>
      </c>
      <c r="BP112" s="53">
        <f>Paca!K112-Paca!K108</f>
        <v>-654.70611384699805</v>
      </c>
      <c r="BQ112" s="122">
        <f>Paca!L112-Paca!L108</f>
        <v>-127.6996316069999</v>
      </c>
      <c r="BR112" s="122">
        <f>Paca!M112-Paca!M108</f>
        <v>-134.38237806799953</v>
      </c>
      <c r="BS112" s="122">
        <f>Paca!N112-Paca!N108</f>
        <v>-266.96430493700018</v>
      </c>
      <c r="BT112" s="122">
        <f>Paca!O112-Paca!O108</f>
        <v>-49.415208779000011</v>
      </c>
      <c r="BU112" s="122">
        <f>Paca!P112-Paca!P108</f>
        <v>-9.3142762300000186</v>
      </c>
      <c r="BV112" s="122">
        <f>Paca!Q112-Paca!Q108</f>
        <v>-12.249690725000008</v>
      </c>
      <c r="BW112" s="122">
        <f>Paca!R112-Paca!R108</f>
        <v>-59.588556822999635</v>
      </c>
      <c r="BX112" s="122">
        <f>Paca!S112-Paca!S108</f>
        <v>4.9079333220000194</v>
      </c>
      <c r="BY112" s="53">
        <f>Paca!T112-Paca!T108</f>
        <v>-377.78850981899996</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Y183"/>
  <sheetViews>
    <sheetView zoomScaleNormal="100" workbookViewId="0">
      <pane xSplit="1" ySplit="10" topLeftCell="B110" activePane="bottomRight" state="frozen"/>
      <selection activeCell="B7" sqref="B7:K7"/>
      <selection pane="topRight" activeCell="B7" sqref="B7:K7"/>
      <selection pane="bottomLeft" activeCell="B7" sqref="B7:K7"/>
      <selection pane="bottomRight" activeCell="B7" sqref="B7:K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32</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tr">
        <f>'France métro'!B7</f>
        <v>: 18 septembre 2025</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('dep05'!B12/'dep05'!B11-1)*100</f>
        <v>0.42212808749202413</v>
      </c>
      <c r="C12" s="179">
        <f>('dep05'!C12/'dep05'!C11-1)*100</f>
        <v>-100</v>
      </c>
      <c r="D12" s="179">
        <f>('dep05'!D12/'dep05'!D11-1)*100</f>
        <v>7.310898119014797</v>
      </c>
      <c r="E12" s="180">
        <f>('dep05'!E12/'dep05'!E11-1)*100</f>
        <v>23.504349361697187</v>
      </c>
      <c r="F12" s="181">
        <f>('dep05'!F12/'dep05'!F11-1)*100</f>
        <v>6.1314512816696309</v>
      </c>
      <c r="G12" s="181">
        <f>('dep05'!G12/'dep05'!G11-1)*100</f>
        <v>-20.232071557575203</v>
      </c>
      <c r="H12" s="181" t="e">
        <f>('dep05'!H12/'dep05'!H11-1)*100</f>
        <v>#DIV/0!</v>
      </c>
      <c r="I12" s="182">
        <f>('dep05'!I12/'dep05'!I11-1)*100</f>
        <v>0.67489789018704283</v>
      </c>
      <c r="J12" s="179">
        <f>('dep05'!J12/'dep05'!J11-1)*100</f>
        <v>-4.543016266157462</v>
      </c>
      <c r="K12" s="179">
        <f>('dep05'!K12/'dep05'!K11-1)*100</f>
        <v>10.843391941350378</v>
      </c>
      <c r="L12" s="180">
        <f>('dep05'!L12/'dep05'!L11-1)*100</f>
        <v>-6.5107345162752512</v>
      </c>
      <c r="M12" s="181">
        <f>('dep05'!M12/'dep05'!M11-1)*100</f>
        <v>37.458965538957379</v>
      </c>
      <c r="N12" s="181">
        <f>('dep05'!N12/'dep05'!N11-1)*100</f>
        <v>188.85584282549365</v>
      </c>
      <c r="O12" s="181">
        <f>('dep05'!O12/'dep05'!O11-1)*100</f>
        <v>29.667199234471475</v>
      </c>
      <c r="P12" s="181">
        <f>('dep05'!P12/'dep05'!P11-1)*100</f>
        <v>-59.052463381123346</v>
      </c>
      <c r="Q12" s="181" t="e">
        <f>('dep05'!Q12/'dep05'!Q11-1)*100</f>
        <v>#DIV/0!</v>
      </c>
      <c r="R12" s="181">
        <f>('dep05'!R12/'dep05'!R11-1)*100</f>
        <v>41.294926715085502</v>
      </c>
      <c r="S12" s="152">
        <f>('dep05'!S12/'dep05'!S11-1)*100</f>
        <v>-91.469263218076918</v>
      </c>
      <c r="T12" s="183">
        <f>('dep05'!T12/'dep05'!T11-1)*100</f>
        <v>-100</v>
      </c>
      <c r="U12" s="52">
        <f>'dep05'!B12-'dep05'!B11</f>
        <v>1.5246771839999269</v>
      </c>
      <c r="V12" s="52">
        <f>'dep05'!C12-'dep05'!C11</f>
        <v>-0.91760433600000002</v>
      </c>
      <c r="W12" s="52">
        <f>'dep05'!D12-'dep05'!D11</f>
        <v>5.6524951619999939</v>
      </c>
      <c r="X12" s="121">
        <f>'dep05'!E12-'dep05'!E11</f>
        <v>4.5022812329999979</v>
      </c>
      <c r="Y12" s="121">
        <f>'dep05'!F12-'dep05'!F11</f>
        <v>1.0046318210000003</v>
      </c>
      <c r="Z12" s="121">
        <f>'dep05'!G12-'dep05'!G11</f>
        <v>-2.8590156349999987</v>
      </c>
      <c r="AA12" s="121">
        <f>'dep05'!H12-'dep05'!H11</f>
        <v>2.8180227850000001</v>
      </c>
      <c r="AB12" s="121">
        <f>'dep05'!I12-'dep05'!I11</f>
        <v>0.18657495800000135</v>
      </c>
      <c r="AC12" s="52">
        <f>'dep05'!J12-'dep05'!J11</f>
        <v>-9.6423720750000257</v>
      </c>
      <c r="AD12" s="52">
        <f>'dep05'!K12-'dep05'!K11</f>
        <v>7.5463922700000268</v>
      </c>
      <c r="AE12" s="121">
        <f>'dep05'!L12-'dep05'!L11</f>
        <v>-2.0657129199999993</v>
      </c>
      <c r="AF12" s="121">
        <f>'dep05'!M12-'dep05'!M11</f>
        <v>6.6400724800000006</v>
      </c>
      <c r="AG12" s="121">
        <f>'dep05'!N12-'dep05'!N11</f>
        <v>2.1063944910000001</v>
      </c>
      <c r="AH12" s="121">
        <f>'dep05'!O12-'dep05'!O11</f>
        <v>0.89324650600000011</v>
      </c>
      <c r="AI12" s="121">
        <f>'dep05'!P12-'dep05'!P11</f>
        <v>-1.0837359289999999</v>
      </c>
      <c r="AJ12" s="121">
        <f>'dep05'!Q12-'dep05'!Q11</f>
        <v>1.048566618</v>
      </c>
      <c r="AK12" s="121">
        <f>'dep05'!R12-'dep05'!R11</f>
        <v>4.0363254669999993</v>
      </c>
      <c r="AL12" s="121">
        <f>'dep05'!S12-'dep05'!S11</f>
        <v>-4.028764443</v>
      </c>
      <c r="AM12" s="52">
        <f>'dep05'!T12-'dep05'!T11</f>
        <v>-1.114233837</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('dep05'!B13/'dep05'!B12-1)*100</f>
        <v>2.3730932303940522</v>
      </c>
      <c r="C13" s="179" t="e">
        <f>('dep05'!C13/'dep05'!C12-1)*100</f>
        <v>#DIV/0!</v>
      </c>
      <c r="D13" s="179">
        <f>('dep05'!D13/'dep05'!D12-1)*100</f>
        <v>6.332100371821503</v>
      </c>
      <c r="E13" s="180">
        <f>('dep05'!E13/'dep05'!E12-1)*100</f>
        <v>-1.067780496502535</v>
      </c>
      <c r="F13" s="181">
        <f>('dep05'!F13/'dep05'!F12-1)*100</f>
        <v>-15.595607615251161</v>
      </c>
      <c r="G13" s="181">
        <f>('dep05'!G13/'dep05'!G12-1)*100</f>
        <v>-50.079970423290952</v>
      </c>
      <c r="H13" s="181">
        <f>('dep05'!H13/'dep05'!H12-1)*100</f>
        <v>-100</v>
      </c>
      <c r="I13" s="182">
        <f>('dep05'!I13/'dep05'!I12-1)*100</f>
        <v>59.936936233383655</v>
      </c>
      <c r="J13" s="179">
        <f>('dep05'!J13/'dep05'!J12-1)*100</f>
        <v>-4.6486363292504773</v>
      </c>
      <c r="K13" s="179">
        <f>('dep05'!K13/'dep05'!K12-1)*100</f>
        <v>16.556968779760538</v>
      </c>
      <c r="L13" s="180">
        <f>('dep05'!L13/'dep05'!L12-1)*100</f>
        <v>2.5221355210515384</v>
      </c>
      <c r="M13" s="181">
        <f>('dep05'!M13/'dep05'!M12-1)*100</f>
        <v>-6.8763767527072357</v>
      </c>
      <c r="N13" s="181">
        <f>('dep05'!N13/'dep05'!N12-1)*100</f>
        <v>-39.817401259933284</v>
      </c>
      <c r="O13" s="181">
        <f>('dep05'!O13/'dep05'!O12-1)*100</f>
        <v>31.368498880167262</v>
      </c>
      <c r="P13" s="181">
        <f>('dep05'!P13/'dep05'!P12-1)*100</f>
        <v>24.800073952915149</v>
      </c>
      <c r="Q13" s="181">
        <f>('dep05'!Q13/'dep05'!Q12-1)*100</f>
        <v>-0.15994081551048422</v>
      </c>
      <c r="R13" s="181">
        <f>('dep05'!R13/'dep05'!R12-1)*100</f>
        <v>12.721056220129601</v>
      </c>
      <c r="S13" s="152">
        <f>('dep05'!S13/'dep05'!S12-1)*100</f>
        <v>3144.8019257629971</v>
      </c>
      <c r="T13" s="183" t="e">
        <f>('dep05'!T13/'dep05'!T12-1)*100</f>
        <v>#DIV/0!</v>
      </c>
      <c r="U13" s="52">
        <f>'dep05'!B13-'dep05'!B12</f>
        <v>8.6075166629999558</v>
      </c>
      <c r="V13" s="52">
        <f>'dep05'!C13-'dep05'!C12</f>
        <v>0</v>
      </c>
      <c r="W13" s="52">
        <f>'dep05'!D13-'dep05'!D12</f>
        <v>5.2536494059999939</v>
      </c>
      <c r="X13" s="121">
        <f>'dep05'!E13-'dep05'!E12</f>
        <v>-0.25260888500000078</v>
      </c>
      <c r="Y13" s="121">
        <f>'dep05'!F13-'dep05'!F12</f>
        <v>-2.7120022840000022</v>
      </c>
      <c r="Z13" s="121">
        <f>'dep05'!G13-'dep05'!G12</f>
        <v>-5.6450599100000005</v>
      </c>
      <c r="AA13" s="121">
        <f>'dep05'!H13-'dep05'!H12</f>
        <v>-2.8180227850000001</v>
      </c>
      <c r="AB13" s="121">
        <f>'dep05'!I13-'dep05'!I12</f>
        <v>16.681343269999999</v>
      </c>
      <c r="AC13" s="52">
        <f>'dep05'!J13-'dep05'!J12</f>
        <v>-9.4183076639999967</v>
      </c>
      <c r="AD13" s="52">
        <f>'dep05'!K13-'dep05'!K12</f>
        <v>12.772174920999987</v>
      </c>
      <c r="AE13" s="121">
        <f>'dep05'!L13-'dep05'!L12</f>
        <v>0.74811807099999683</v>
      </c>
      <c r="AF13" s="121">
        <f>'dep05'!M13-'dep05'!M12</f>
        <v>-1.6755206119999997</v>
      </c>
      <c r="AG13" s="121">
        <f>'dep05'!N13-'dep05'!N12</f>
        <v>-1.2828130019999999</v>
      </c>
      <c r="AH13" s="121">
        <f>'dep05'!O13-'dep05'!O12</f>
        <v>1.224668774</v>
      </c>
      <c r="AI13" s="121">
        <f>'dep05'!P13-'dep05'!P12</f>
        <v>0.18636579600000003</v>
      </c>
      <c r="AJ13" s="121">
        <f>'dep05'!Q13-'dep05'!Q12</f>
        <v>-1.6770859999999388E-3</v>
      </c>
      <c r="AK13" s="121">
        <f>'dep05'!R13-'dep05'!R12</f>
        <v>1.7568683490000012</v>
      </c>
      <c r="AL13" s="121">
        <f>'dep05'!S13-'dep05'!S12</f>
        <v>11.816164630999999</v>
      </c>
      <c r="AM13" s="52">
        <f>'dep05'!T13-'dep05'!T12</f>
        <v>0</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('dep05'!B14/'dep05'!B13-1)*100</f>
        <v>5.8205324831017036</v>
      </c>
      <c r="C14" s="184" t="e">
        <f>('dep05'!C14/'dep05'!C13-1)*100</f>
        <v>#DIV/0!</v>
      </c>
      <c r="D14" s="184">
        <f>('dep05'!D14/'dep05'!D13-1)*100</f>
        <v>-1.1225462233423467</v>
      </c>
      <c r="E14" s="185">
        <f>('dep05'!E14/'dep05'!E13-1)*100</f>
        <v>-20.203324904339258</v>
      </c>
      <c r="F14" s="186">
        <f>('dep05'!F14/'dep05'!F13-1)*100</f>
        <v>30.802750067192864</v>
      </c>
      <c r="G14" s="186">
        <f>('dep05'!G14/'dep05'!G13-1)*100</f>
        <v>-67.156858958055992</v>
      </c>
      <c r="H14" s="186" t="e">
        <f>('dep05'!H14/'dep05'!H13-1)*100</f>
        <v>#DIV/0!</v>
      </c>
      <c r="I14" s="187">
        <f>('dep05'!I14/'dep05'!I13-1)*100</f>
        <v>6.7307861863369789</v>
      </c>
      <c r="J14" s="184">
        <f>('dep05'!J14/'dep05'!J13-1)*100</f>
        <v>16.828853764713791</v>
      </c>
      <c r="K14" s="184">
        <f>('dep05'!K14/'dep05'!K13-1)*100</f>
        <v>-11.518407938436582</v>
      </c>
      <c r="L14" s="185">
        <f>('dep05'!L14/'dep05'!L13-1)*100</f>
        <v>5.6162521900409823</v>
      </c>
      <c r="M14" s="186">
        <f>('dep05'!M14/'dep05'!M13-1)*100</f>
        <v>0.96376322153994831</v>
      </c>
      <c r="N14" s="186">
        <f>('dep05'!N14/'dep05'!N13-1)*100</f>
        <v>33.49347956739588</v>
      </c>
      <c r="O14" s="186">
        <f>('dep05'!O14/'dep05'!O13-1)*100</f>
        <v>-5.411753802802588</v>
      </c>
      <c r="P14" s="186">
        <f>('dep05'!P14/'dep05'!P13-1)*100</f>
        <v>37.941192348462451</v>
      </c>
      <c r="Q14" s="186">
        <f>('dep05'!Q14/'dep05'!Q13-1)*100</f>
        <v>97.058846224092349</v>
      </c>
      <c r="R14" s="186">
        <f>('dep05'!R14/'dep05'!R13-1)*100</f>
        <v>-65.20887406540426</v>
      </c>
      <c r="S14" s="151">
        <f>('dep05'!S14/'dep05'!S13-1)*100</f>
        <v>-31.787322455819268</v>
      </c>
      <c r="T14" s="188" t="e">
        <f>('dep05'!T14/'dep05'!T13-1)*100</f>
        <v>#DIV/0!</v>
      </c>
      <c r="U14" s="100">
        <f>'dep05'!B14-'dep05'!B13</f>
        <v>21.612828871000033</v>
      </c>
      <c r="V14" s="100">
        <f>'dep05'!C14-'dep05'!C13</f>
        <v>0</v>
      </c>
      <c r="W14" s="100">
        <f>'dep05'!D14-'dep05'!D13</f>
        <v>-0.99033453199999144</v>
      </c>
      <c r="X14" s="120">
        <f>'dep05'!E14-'dep05'!E13</f>
        <v>-4.7285418640000003</v>
      </c>
      <c r="Y14" s="120">
        <f>'dep05'!F14-'dep05'!F13</f>
        <v>4.5210810309999996</v>
      </c>
      <c r="Z14" s="120">
        <f>'dep05'!G14-'dep05'!G13</f>
        <v>-3.7789374280000003</v>
      </c>
      <c r="AA14" s="120">
        <f>'dep05'!H14-'dep05'!H13</f>
        <v>0</v>
      </c>
      <c r="AB14" s="120">
        <f>'dep05'!I14-'dep05'!I13</f>
        <v>2.9960637289999994</v>
      </c>
      <c r="AC14" s="100">
        <f>'dep05'!J14-'dep05'!J13</f>
        <v>32.510881601000023</v>
      </c>
      <c r="AD14" s="100">
        <f>'dep05'!K14-'dep05'!K13</f>
        <v>-10.356540979000002</v>
      </c>
      <c r="AE14" s="120">
        <f>'dep05'!L14-'dep05'!L13</f>
        <v>1.7079138940000007</v>
      </c>
      <c r="AF14" s="120">
        <f>'dep05'!M14-'dep05'!M13</f>
        <v>0.21868566999999928</v>
      </c>
      <c r="AG14" s="120">
        <f>'dep05'!N14-'dep05'!N13</f>
        <v>0.64941399899999985</v>
      </c>
      <c r="AH14" s="120">
        <f>'dep05'!O14-'dep05'!O13</f>
        <v>-0.27755827300000036</v>
      </c>
      <c r="AI14" s="120">
        <f>'dep05'!P14-'dep05'!P13</f>
        <v>0.35582712400000005</v>
      </c>
      <c r="AJ14" s="120">
        <f>'dep05'!Q14-'dep05'!Q13</f>
        <v>1.0160989010000001</v>
      </c>
      <c r="AK14" s="120">
        <f>'dep05'!R14-'dep05'!R13</f>
        <v>-10.151443409000001</v>
      </c>
      <c r="AL14" s="120">
        <f>'dep05'!S14-'dep05'!S13</f>
        <v>-3.8754788849999997</v>
      </c>
      <c r="AM14" s="100">
        <f>'dep05'!T14-'dep05'!T13</f>
        <v>0.448822781</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('dep05'!B15/'dep05'!B14-1)*100</f>
        <v>0.58931618533142327</v>
      </c>
      <c r="C15" s="179" t="e">
        <f>('dep05'!C15/'dep05'!C14-1)*100</f>
        <v>#DIV/0!</v>
      </c>
      <c r="D15" s="179">
        <f>('dep05'!D15/'dep05'!D14-1)*100</f>
        <v>-3.5292445758205782</v>
      </c>
      <c r="E15" s="180">
        <f>('dep05'!E15/'dep05'!E14-1)*100</f>
        <v>44.961404482830858</v>
      </c>
      <c r="F15" s="181">
        <f>('dep05'!F15/'dep05'!F14-1)*100</f>
        <v>-7.0906298162812353</v>
      </c>
      <c r="G15" s="181">
        <f>('dep05'!G15/'dep05'!G14-1)*100</f>
        <v>-100</v>
      </c>
      <c r="H15" s="181" t="e">
        <f>('dep05'!H15/'dep05'!H14-1)*100</f>
        <v>#DIV/0!</v>
      </c>
      <c r="I15" s="182">
        <f>('dep05'!I15/'dep05'!I14-1)*100</f>
        <v>-17.399526675411458</v>
      </c>
      <c r="J15" s="179">
        <f>('dep05'!J15/'dep05'!J14-1)*100</f>
        <v>-4.8811634704446272</v>
      </c>
      <c r="K15" s="179">
        <f>('dep05'!K15/'dep05'!K14-1)*100</f>
        <v>19.777615867497556</v>
      </c>
      <c r="L15" s="180">
        <f>('dep05'!L15/'dep05'!L14-1)*100</f>
        <v>13.253643746659559</v>
      </c>
      <c r="M15" s="181">
        <f>('dep05'!M15/'dep05'!M14-1)*100</f>
        <v>13.239694312692695</v>
      </c>
      <c r="N15" s="181">
        <f>('dep05'!N15/'dep05'!N14-1)*100</f>
        <v>108.41681061854609</v>
      </c>
      <c r="O15" s="181">
        <f>('dep05'!O15/'dep05'!O14-1)*100</f>
        <v>-37.318953033931081</v>
      </c>
      <c r="P15" s="181">
        <f>('dep05'!P15/'dep05'!P14-1)*100</f>
        <v>43.270964439287262</v>
      </c>
      <c r="Q15" s="181">
        <f>('dep05'!Q15/'dep05'!Q14-1)*100</f>
        <v>-100</v>
      </c>
      <c r="R15" s="181">
        <f>('dep05'!R15/'dep05'!R14-1)*100</f>
        <v>260.65445171285899</v>
      </c>
      <c r="S15" s="152">
        <f>('dep05'!S15/'dep05'!S14-1)*100</f>
        <v>-62.112789386205222</v>
      </c>
      <c r="T15" s="183">
        <f>('dep05'!T15/'dep05'!T14-1)*100</f>
        <v>150.72418772789518</v>
      </c>
      <c r="U15" s="52">
        <f>'dep05'!B15-'dep05'!B14</f>
        <v>2.315619558000094</v>
      </c>
      <c r="V15" s="52">
        <f>'dep05'!C15-'dep05'!C14</f>
        <v>0</v>
      </c>
      <c r="W15" s="52">
        <f>'dep05'!D15-'dep05'!D14</f>
        <v>-3.0786244900000099</v>
      </c>
      <c r="X15" s="121">
        <f>'dep05'!E15-'dep05'!E14</f>
        <v>8.3970947809999998</v>
      </c>
      <c r="Y15" s="121">
        <f>'dep05'!F15-'dep05'!F14</f>
        <v>-1.3613020119999995</v>
      </c>
      <c r="Z15" s="121">
        <f>'dep05'!G15-'dep05'!G14</f>
        <v>-1.8480938039999999</v>
      </c>
      <c r="AA15" s="121">
        <f>'dep05'!H15-'dep05'!H14</f>
        <v>0</v>
      </c>
      <c r="AB15" s="121">
        <f>'dep05'!I15-'dep05'!I14</f>
        <v>-8.2663234549999984</v>
      </c>
      <c r="AC15" s="52">
        <f>'dep05'!J15-'dep05'!J14</f>
        <v>-11.016602462000009</v>
      </c>
      <c r="AD15" s="52">
        <f>'dep05'!K15-'dep05'!K14</f>
        <v>15.734362019000002</v>
      </c>
      <c r="AE15" s="121">
        <f>'dep05'!L15-'dep05'!L14</f>
        <v>4.256821268000003</v>
      </c>
      <c r="AF15" s="121">
        <f>'dep05'!M15-'dep05'!M14</f>
        <v>3.0331470379999992</v>
      </c>
      <c r="AG15" s="121">
        <f>'dep05'!N15-'dep05'!N14</f>
        <v>2.806196372</v>
      </c>
      <c r="AH15" s="121">
        <f>'dep05'!O15-'dep05'!O14</f>
        <v>-1.8104343039999997</v>
      </c>
      <c r="AI15" s="121">
        <f>'dep05'!P15-'dep05'!P14</f>
        <v>0.55978160899999985</v>
      </c>
      <c r="AJ15" s="121">
        <f>'dep05'!Q15-'dep05'!Q14</f>
        <v>-2.0629884330000001</v>
      </c>
      <c r="AK15" s="121">
        <f>'dep05'!R15-'dep05'!R14</f>
        <v>14.117400223000001</v>
      </c>
      <c r="AL15" s="121">
        <f>'dep05'!S15-'dep05'!S14</f>
        <v>-5.1655617540000005</v>
      </c>
      <c r="AM15" s="52">
        <f>'dep05'!T15-'dep05'!T14</f>
        <v>0.67648449099999985</v>
      </c>
      <c r="AN15" s="189">
        <f>(Paca!B15/Paca!B11-1)*100</f>
        <v>13.006839271931403</v>
      </c>
      <c r="AO15" s="189">
        <f>(Paca!C15/Paca!C11-1)*100</f>
        <v>26.532095448738822</v>
      </c>
      <c r="AP15" s="189">
        <f>(Paca!D15/Paca!D11-1)*100</f>
        <v>12.927961714592652</v>
      </c>
      <c r="AQ15" s="190">
        <f>(Paca!E15/Paca!E11-1)*100</f>
        <v>10.123932121142399</v>
      </c>
      <c r="AR15" s="190">
        <f>(Paca!F15/Paca!F11-1)*100</f>
        <v>14.214339428897361</v>
      </c>
      <c r="AS15" s="190">
        <f>(Paca!G15/Paca!G11-1)*100</f>
        <v>25.576998094613444</v>
      </c>
      <c r="AT15" s="190">
        <f>(Paca!H15/Paca!H11-1)*100</f>
        <v>9.7255162242225737</v>
      </c>
      <c r="AU15" s="190">
        <f>(Paca!I15/Paca!I11-1)*100</f>
        <v>11.130284467846829</v>
      </c>
      <c r="AV15" s="189">
        <f>(Paca!J15/Paca!J11-1)*100</f>
        <v>12.717241472144792</v>
      </c>
      <c r="AW15" s="189">
        <f>(Paca!K15/Paca!K11-1)*100</f>
        <v>11.46420644374755</v>
      </c>
      <c r="AX15" s="190">
        <f>(Paca!L15/Paca!L11-1)*100</f>
        <v>9.7698511211775863</v>
      </c>
      <c r="AY15" s="190">
        <f>(Paca!M15/Paca!M11-1)*100</f>
        <v>8.5089396347975299</v>
      </c>
      <c r="AZ15" s="190">
        <f>(Paca!N15/Paca!N11-1)*100</f>
        <v>46.867956910454382</v>
      </c>
      <c r="BA15" s="190">
        <f>(Paca!O15/Paca!O11-1)*100</f>
        <v>17.409825859858842</v>
      </c>
      <c r="BB15" s="190">
        <f>(Paca!P15/Paca!P11-1)*100</f>
        <v>31.176323166126952</v>
      </c>
      <c r="BC15" s="190">
        <f>(Paca!Q15/Paca!Q11-1)*100</f>
        <v>-29.771224215209745</v>
      </c>
      <c r="BD15" s="190">
        <f>(Paca!R15/Paca!R11-1)*100</f>
        <v>10.002868182582159</v>
      </c>
      <c r="BE15" s="190">
        <f>(Paca!S15/Paca!S11-1)*100</f>
        <v>51.134303121190364</v>
      </c>
      <c r="BF15" s="189">
        <f>(Paca!T15/Paca!T11-1)*100</f>
        <v>36.29713101347609</v>
      </c>
      <c r="BG15" s="53">
        <f>Paca!B15-Paca!B11</f>
        <v>3723.0326362170053</v>
      </c>
      <c r="BH15" s="53">
        <f>Paca!C15-Paca!C11</f>
        <v>33.351572958999995</v>
      </c>
      <c r="BI15" s="53">
        <f>Paca!D15-Paca!D11</f>
        <v>1167.9170440350008</v>
      </c>
      <c r="BJ15" s="122">
        <f>Paca!E15-Paca!E11</f>
        <v>150.17983254400019</v>
      </c>
      <c r="BK15" s="122">
        <f>Paca!F15-Paca!F11</f>
        <v>165.87140547699983</v>
      </c>
      <c r="BL15" s="122">
        <f>Paca!G15-Paca!G11</f>
        <v>263.55316427000002</v>
      </c>
      <c r="BM15" s="122">
        <f>Paca!H15-Paca!H11</f>
        <v>52.068601686000079</v>
      </c>
      <c r="BN15" s="122">
        <f>Paca!I15-Paca!I11</f>
        <v>536.24404005799988</v>
      </c>
      <c r="BO15" s="53">
        <f>Paca!J15-Paca!J11</f>
        <v>1155.8661073099993</v>
      </c>
      <c r="BP15" s="53">
        <f>Paca!K15-Paca!K11</f>
        <v>1107.9263731900028</v>
      </c>
      <c r="BQ15" s="122">
        <f>Paca!L15-Paca!L11</f>
        <v>278.82486736500005</v>
      </c>
      <c r="BR15" s="122">
        <f>Paca!M15-Paca!M11</f>
        <v>241.59948635000001</v>
      </c>
      <c r="BS15" s="122">
        <f>Paca!N15-Paca!N11</f>
        <v>147.29523618100001</v>
      </c>
      <c r="BT15" s="122">
        <f>Paca!O15-Paca!O11</f>
        <v>80.586362382999994</v>
      </c>
      <c r="BU15" s="122">
        <f>Paca!P15-Paca!P11</f>
        <v>111.30329702299997</v>
      </c>
      <c r="BV15" s="122">
        <f>Paca!Q15-Paca!Q11</f>
        <v>-104.85435568400001</v>
      </c>
      <c r="BW15" s="122">
        <f>Paca!R15-Paca!R11</f>
        <v>223.07873440100002</v>
      </c>
      <c r="BX15" s="122">
        <f>Paca!S15-Paca!S11</f>
        <v>130.09274517100002</v>
      </c>
      <c r="BY15" s="53">
        <f>Paca!T15-Paca!T11</f>
        <v>257.97153872299998</v>
      </c>
    </row>
    <row r="16" spans="1:77" s="29" customFormat="1" x14ac:dyDescent="0.25">
      <c r="A16" s="37" t="str">
        <f>Paca!A16</f>
        <v>T2 2001</v>
      </c>
      <c r="B16" s="144">
        <f>('dep05'!B16/'dep05'!B15-1)*100</f>
        <v>-1.1802637330584731</v>
      </c>
      <c r="C16" s="179" t="e">
        <f>('dep05'!C16/'dep05'!C15-1)*100</f>
        <v>#DIV/0!</v>
      </c>
      <c r="D16" s="179">
        <f>('dep05'!D16/'dep05'!D15-1)*100</f>
        <v>-31.697412081612953</v>
      </c>
      <c r="E16" s="180">
        <f>('dep05'!E16/'dep05'!E15-1)*100</f>
        <v>-11.16722827156571</v>
      </c>
      <c r="F16" s="181">
        <f>('dep05'!F16/'dep05'!F15-1)*100</f>
        <v>-34.610629760221798</v>
      </c>
      <c r="G16" s="181" t="e">
        <f>('dep05'!G16/'dep05'!G15-1)*100</f>
        <v>#DIV/0!</v>
      </c>
      <c r="H16" s="181" t="e">
        <f>('dep05'!H16/'dep05'!H15-1)*100</f>
        <v>#DIV/0!</v>
      </c>
      <c r="I16" s="182">
        <f>('dep05'!I16/'dep05'!I15-1)*100</f>
        <v>-55.106854908042905</v>
      </c>
      <c r="J16" s="179">
        <f>('dep05'!J16/'dep05'!J15-1)*100</f>
        <v>-1.6753420078358672</v>
      </c>
      <c r="K16" s="179">
        <f>('dep05'!K16/'dep05'!K15-1)*100</f>
        <v>24.660518402480534</v>
      </c>
      <c r="L16" s="180">
        <f>('dep05'!L16/'dep05'!L15-1)*100</f>
        <v>55.365911188069639</v>
      </c>
      <c r="M16" s="181">
        <f>('dep05'!M16/'dep05'!M15-1)*100</f>
        <v>-7.8175472009528786</v>
      </c>
      <c r="N16" s="181">
        <f>('dep05'!N16/'dep05'!N15-1)*100</f>
        <v>-30.997136912035284</v>
      </c>
      <c r="O16" s="181">
        <f>('dep05'!O16/'dep05'!O15-1)*100</f>
        <v>-32.183624413699384</v>
      </c>
      <c r="P16" s="181">
        <f>('dep05'!P16/'dep05'!P15-1)*100</f>
        <v>52.586845049455498</v>
      </c>
      <c r="Q16" s="181" t="e">
        <f>('dep05'!Q16/'dep05'!Q15-1)*100</f>
        <v>#DIV/0!</v>
      </c>
      <c r="R16" s="181">
        <f>('dep05'!R16/'dep05'!R15-1)*100</f>
        <v>47.468314844516726</v>
      </c>
      <c r="S16" s="152">
        <f>('dep05'!S16/'dep05'!S15-1)*100</f>
        <v>-70.081010790892989</v>
      </c>
      <c r="T16" s="183">
        <f>('dep05'!T16/'dep05'!T15-1)*100</f>
        <v>103.44912673771472</v>
      </c>
      <c r="U16" s="52">
        <f>'dep05'!B16-'dep05'!B15</f>
        <v>-4.6649797000000603</v>
      </c>
      <c r="V16" s="52">
        <f>'dep05'!C16-'dep05'!C15</f>
        <v>0.94270557200000005</v>
      </c>
      <c r="W16" s="52">
        <f>'dep05'!D16-'dep05'!D15</f>
        <v>-26.674387084999992</v>
      </c>
      <c r="X16" s="121">
        <f>'dep05'!E16-'dep05'!E15</f>
        <v>-3.023339846999999</v>
      </c>
      <c r="Y16" s="121">
        <f>'dep05'!F16-'dep05'!F15</f>
        <v>-6.1736029039999991</v>
      </c>
      <c r="Z16" s="121">
        <f>'dep05'!G16-'dep05'!G15</f>
        <v>3.2051989459999999</v>
      </c>
      <c r="AA16" s="121">
        <f>'dep05'!H16-'dep05'!H15</f>
        <v>0.94270557200000005</v>
      </c>
      <c r="AB16" s="121">
        <f>'dep05'!I16-'dep05'!I15</f>
        <v>-21.625348851999998</v>
      </c>
      <c r="AC16" s="52">
        <f>'dep05'!J16-'dep05'!J15</f>
        <v>-3.5966181640000059</v>
      </c>
      <c r="AD16" s="52">
        <f>'dep05'!K16-'dep05'!K15</f>
        <v>23.49919943099998</v>
      </c>
      <c r="AE16" s="121">
        <f>'dep05'!L16-'dep05'!L15</f>
        <v>20.139317948999995</v>
      </c>
      <c r="AF16" s="121">
        <f>'dep05'!M16-'dep05'!M15</f>
        <v>-2.0280782459999998</v>
      </c>
      <c r="AG16" s="121">
        <f>'dep05'!N16-'dep05'!N15</f>
        <v>-1.6721520239999998</v>
      </c>
      <c r="AH16" s="121">
        <f>'dep05'!O16-'dep05'!O15</f>
        <v>-0.9786434909999997</v>
      </c>
      <c r="AI16" s="121">
        <f>'dep05'!P16-'dep05'!P15</f>
        <v>0.97466944499999997</v>
      </c>
      <c r="AJ16" s="121">
        <f>'dep05'!Q16-'dep05'!Q15</f>
        <v>0</v>
      </c>
      <c r="AK16" s="121">
        <f>'dep05'!R16-'dep05'!R15</f>
        <v>9.272240588999999</v>
      </c>
      <c r="AL16" s="121">
        <f>'dep05'!S16-'dep05'!S15</f>
        <v>-2.2081547910000001</v>
      </c>
      <c r="AM16" s="52">
        <f>'dep05'!T16-'dep05'!T15</f>
        <v>1.1641205460000001</v>
      </c>
      <c r="AN16" s="189">
        <f>(Paca!B16/Paca!B12-1)*100</f>
        <v>0.82500466599457756</v>
      </c>
      <c r="AO16" s="189">
        <f>(Paca!C16/Paca!C12-1)*100</f>
        <v>-12.828649001416693</v>
      </c>
      <c r="AP16" s="189">
        <f>(Paca!D16/Paca!D12-1)*100</f>
        <v>0.39869282290490027</v>
      </c>
      <c r="AQ16" s="190">
        <f>(Paca!E16/Paca!E12-1)*100</f>
        <v>16.828689128530129</v>
      </c>
      <c r="AR16" s="190">
        <f>(Paca!F16/Paca!F12-1)*100</f>
        <v>4.8387781993476819</v>
      </c>
      <c r="AS16" s="190">
        <f>(Paca!G16/Paca!G12-1)*100</f>
        <v>-26.959879555951428</v>
      </c>
      <c r="AT16" s="190">
        <f>(Paca!H16/Paca!H12-1)*100</f>
        <v>45.244272691495738</v>
      </c>
      <c r="AU16" s="190">
        <f>(Paca!I16/Paca!I12-1)*100</f>
        <v>-3.0724965496245038</v>
      </c>
      <c r="AV16" s="189">
        <f>(Paca!J16/Paca!J12-1)*100</f>
        <v>-8.1164665883137754E-2</v>
      </c>
      <c r="AW16" s="189">
        <f>(Paca!K16/Paca!K12-1)*100</f>
        <v>1.9672381077932899</v>
      </c>
      <c r="AX16" s="190">
        <f>(Paca!L16/Paca!L12-1)*100</f>
        <v>0.86158811417769154</v>
      </c>
      <c r="AY16" s="190">
        <f>(Paca!M16/Paca!M12-1)*100</f>
        <v>4.3209091226171559</v>
      </c>
      <c r="AZ16" s="190">
        <f>(Paca!N16/Paca!N12-1)*100</f>
        <v>0.88656633348804803</v>
      </c>
      <c r="BA16" s="190">
        <f>(Paca!O16/Paca!O12-1)*100</f>
        <v>-1.4321286692159041</v>
      </c>
      <c r="BB16" s="190">
        <f>(Paca!P16/Paca!P12-1)*100</f>
        <v>20.508848875715756</v>
      </c>
      <c r="BC16" s="190">
        <f>(Paca!Q16/Paca!Q12-1)*100</f>
        <v>-16.333100143810388</v>
      </c>
      <c r="BD16" s="190">
        <f>(Paca!R16/Paca!R12-1)*100</f>
        <v>-2.7286602695986706</v>
      </c>
      <c r="BE16" s="190">
        <f>(Paca!S16/Paca!S12-1)*100</f>
        <v>31.076406729924532</v>
      </c>
      <c r="BF16" s="189">
        <f>(Paca!T16/Paca!T12-1)*100</f>
        <v>4.4940469117076276</v>
      </c>
      <c r="BG16" s="53">
        <f>Paca!B16-Paca!B12</f>
        <v>251.72532525599308</v>
      </c>
      <c r="BH16" s="53">
        <f>Paca!C16-Paca!C12</f>
        <v>-16.775204880999993</v>
      </c>
      <c r="BI16" s="53">
        <f>Paca!D16-Paca!D12</f>
        <v>39.244170942998608</v>
      </c>
      <c r="BJ16" s="122">
        <f>Paca!E16-Paca!E12</f>
        <v>265.51609736900014</v>
      </c>
      <c r="BK16" s="122">
        <f>Paca!F16-Paca!F12</f>
        <v>59.426734732999876</v>
      </c>
      <c r="BL16" s="122">
        <f>Paca!G16-Paca!G12</f>
        <v>-353.64860439400002</v>
      </c>
      <c r="BM16" s="122">
        <f>Paca!H16-Paca!H12</f>
        <v>228.35978846199998</v>
      </c>
      <c r="BN16" s="122">
        <f>Paca!I16-Paca!I12</f>
        <v>-160.40984522700001</v>
      </c>
      <c r="BO16" s="53">
        <f>Paca!J16-Paca!J12</f>
        <v>-7.7127457010010403</v>
      </c>
      <c r="BP16" s="53">
        <f>Paca!K16-Paca!K12</f>
        <v>201.61865797799874</v>
      </c>
      <c r="BQ16" s="122">
        <f>Paca!L16-Paca!L12</f>
        <v>26.151224289999845</v>
      </c>
      <c r="BR16" s="122">
        <f>Paca!M16-Paca!M12</f>
        <v>118.04580290900003</v>
      </c>
      <c r="BS16" s="122">
        <f>Paca!N16-Paca!N12</f>
        <v>3.3408906139999885</v>
      </c>
      <c r="BT16" s="122">
        <f>Paca!O16-Paca!O12</f>
        <v>-8.0631091479999668</v>
      </c>
      <c r="BU16" s="122">
        <f>Paca!P16-Paca!P12</f>
        <v>78.021010144999991</v>
      </c>
      <c r="BV16" s="122">
        <f>Paca!Q16-Paca!Q12</f>
        <v>-44.78668425799998</v>
      </c>
      <c r="BW16" s="122">
        <f>Paca!R16-Paca!R12</f>
        <v>-70.087586087000091</v>
      </c>
      <c r="BX16" s="122">
        <f>Paca!S16-Paca!S12</f>
        <v>98.997109512999998</v>
      </c>
      <c r="BY16" s="53">
        <f>Paca!T16-Paca!T12</f>
        <v>35.350446916999999</v>
      </c>
    </row>
    <row r="17" spans="1:77" s="29" customFormat="1" x14ac:dyDescent="0.25">
      <c r="A17" s="37" t="str">
        <f>Paca!A17</f>
        <v>T3 2001</v>
      </c>
      <c r="B17" s="144">
        <f>('dep05'!B17/'dep05'!B16-1)*100</f>
        <v>1.6206459094443515</v>
      </c>
      <c r="C17" s="179">
        <f>('dep05'!C17/'dep05'!C16-1)*100</f>
        <v>-100</v>
      </c>
      <c r="D17" s="179">
        <f>('dep05'!D17/'dep05'!D16-1)*100</f>
        <v>42.026282693567119</v>
      </c>
      <c r="E17" s="180">
        <f>('dep05'!E17/'dep05'!E16-1)*100</f>
        <v>-22.014218718795252</v>
      </c>
      <c r="F17" s="181">
        <f>('dep05'!F17/'dep05'!F16-1)*100</f>
        <v>79.170297959305231</v>
      </c>
      <c r="G17" s="181">
        <f>('dep05'!G17/'dep05'!G16-1)*100</f>
        <v>51.199673581822047</v>
      </c>
      <c r="H17" s="181">
        <f>('dep05'!H17/'dep05'!H16-1)*100</f>
        <v>-1.1386749287188969</v>
      </c>
      <c r="I17" s="182">
        <f>('dep05'!I17/'dep05'!I16-1)*100</f>
        <v>105.49970690277996</v>
      </c>
      <c r="J17" s="179">
        <f>('dep05'!J17/'dep05'!J16-1)*100</f>
        <v>3.7732967625548008</v>
      </c>
      <c r="K17" s="179">
        <f>('dep05'!K17/'dep05'!K16-1)*100</f>
        <v>-21.086439426397906</v>
      </c>
      <c r="L17" s="180">
        <f>('dep05'!L17/'dep05'!L16-1)*100</f>
        <v>-11.509389820564609</v>
      </c>
      <c r="M17" s="181">
        <f>('dep05'!M17/'dep05'!M16-1)*100</f>
        <v>3.4494399983329593</v>
      </c>
      <c r="N17" s="181">
        <f>('dep05'!N17/'dep05'!N16-1)*100</f>
        <v>32.727892742765441</v>
      </c>
      <c r="O17" s="181">
        <f>('dep05'!O17/'dep05'!O16-1)*100</f>
        <v>-100</v>
      </c>
      <c r="P17" s="181">
        <f>('dep05'!P17/'dep05'!P16-1)*100</f>
        <v>-47.27395998062692</v>
      </c>
      <c r="Q17" s="181" t="e">
        <f>('dep05'!Q17/'dep05'!Q16-1)*100</f>
        <v>#DIV/0!</v>
      </c>
      <c r="R17" s="181">
        <f>('dep05'!R17/'dep05'!R16-1)*100</f>
        <v>-80.022236399275798</v>
      </c>
      <c r="S17" s="152">
        <f>('dep05'!S17/'dep05'!S16-1)*100</f>
        <v>334.98983031363679</v>
      </c>
      <c r="T17" s="183">
        <f>('dep05'!T17/'dep05'!T16-1)*100</f>
        <v>8.7474575273986499</v>
      </c>
      <c r="U17" s="52">
        <f>'dep05'!B17-'dep05'!B16</f>
        <v>6.3299827090000349</v>
      </c>
      <c r="V17" s="52">
        <f>'dep05'!C17-'dep05'!C16</f>
        <v>-0.94270557200000005</v>
      </c>
      <c r="W17" s="52">
        <f>'dep05'!D17-'dep05'!D16</f>
        <v>24.156209068999999</v>
      </c>
      <c r="X17" s="121">
        <f>'dep05'!E17-'dep05'!E16</f>
        <v>-5.2944160250000003</v>
      </c>
      <c r="Y17" s="121">
        <f>'dep05'!F17-'dep05'!F16</f>
        <v>9.234186127000001</v>
      </c>
      <c r="Z17" s="121">
        <f>'dep05'!G17-'dep05'!G16</f>
        <v>1.6410513980000005</v>
      </c>
      <c r="AA17" s="121">
        <f>'dep05'!H17-'dep05'!H16</f>
        <v>-1.0734352000000058E-2</v>
      </c>
      <c r="AB17" s="121">
        <f>'dep05'!I17-'dep05'!I16</f>
        <v>18.586121920999997</v>
      </c>
      <c r="AC17" s="52">
        <f>'dep05'!J17-'dep05'!J16</f>
        <v>7.9647887680000053</v>
      </c>
      <c r="AD17" s="52">
        <f>'dep05'!K17-'dep05'!K16</f>
        <v>-25.048576281999971</v>
      </c>
      <c r="AE17" s="121">
        <f>'dep05'!L17-'dep05'!L16</f>
        <v>-6.5044464539999964</v>
      </c>
      <c r="AF17" s="121">
        <f>'dep05'!M17-'dep05'!M16</f>
        <v>0.82491851099999991</v>
      </c>
      <c r="AG17" s="121">
        <f>'dep05'!N17-'dep05'!N16</f>
        <v>1.2182581670000001</v>
      </c>
      <c r="AH17" s="121">
        <f>'dep05'!O17-'dep05'!O16</f>
        <v>-2.0621684400000002</v>
      </c>
      <c r="AI17" s="121">
        <f>'dep05'!P17-'dep05'!P16</f>
        <v>-1.336962765</v>
      </c>
      <c r="AJ17" s="121">
        <f>'dep05'!Q17-'dep05'!Q16</f>
        <v>2.7048839130000002</v>
      </c>
      <c r="AK17" s="121">
        <f>'dep05'!R17-'dep05'!R16</f>
        <v>-23.051027009999999</v>
      </c>
      <c r="AL17" s="121">
        <f>'dep05'!S17-'dep05'!S16</f>
        <v>3.1579677959999999</v>
      </c>
      <c r="AM17" s="52">
        <f>'dep05'!T17-'dep05'!T16</f>
        <v>0.20026672599999973</v>
      </c>
      <c r="AN17" s="189">
        <f>(Paca!B17/Paca!B13-1)*100</f>
        <v>2.806584342087759</v>
      </c>
      <c r="AO17" s="189">
        <f>(Paca!C17/Paca!C13-1)*100</f>
        <v>28.232598763731676</v>
      </c>
      <c r="AP17" s="189">
        <f>(Paca!D17/Paca!D13-1)*100</f>
        <v>4.6197212210024485</v>
      </c>
      <c r="AQ17" s="190">
        <f>(Paca!E17/Paca!E13-1)*100</f>
        <v>10.842539977131004</v>
      </c>
      <c r="AR17" s="190">
        <f>(Paca!F17/Paca!F13-1)*100</f>
        <v>2.7312930379856937</v>
      </c>
      <c r="AS17" s="190">
        <f>(Paca!G17/Paca!G13-1)*100</f>
        <v>-18.597090574299912</v>
      </c>
      <c r="AT17" s="190">
        <f>(Paca!H17/Paca!H13-1)*100</f>
        <v>18.902627677556239</v>
      </c>
      <c r="AU17" s="190">
        <f>(Paca!I17/Paca!I13-1)*100</f>
        <v>6.7709033819508546</v>
      </c>
      <c r="AV17" s="189">
        <f>(Paca!J17/Paca!J13-1)*100</f>
        <v>1.6734456612883752</v>
      </c>
      <c r="AW17" s="189">
        <f>(Paca!K17/Paca!K13-1)*100</f>
        <v>2.061689010934753</v>
      </c>
      <c r="AX17" s="190">
        <f>(Paca!L17/Paca!L13-1)*100</f>
        <v>8.7762864268455143</v>
      </c>
      <c r="AY17" s="190">
        <f>(Paca!M17/Paca!M13-1)*100</f>
        <v>4.8625333448304886</v>
      </c>
      <c r="AZ17" s="190">
        <f>(Paca!N17/Paca!N13-1)*100</f>
        <v>-1.3711675257895295</v>
      </c>
      <c r="BA17" s="190">
        <f>(Paca!O17/Paca!O13-1)*100</f>
        <v>-3.8482584857098212</v>
      </c>
      <c r="BB17" s="190">
        <f>(Paca!P17/Paca!P13-1)*100</f>
        <v>-0.17765345868223648</v>
      </c>
      <c r="BC17" s="190">
        <f>(Paca!Q17/Paca!Q13-1)*100</f>
        <v>-13.190915335674614</v>
      </c>
      <c r="BD17" s="190">
        <f>(Paca!R17/Paca!R13-1)*100</f>
        <v>4.5035372742233237</v>
      </c>
      <c r="BE17" s="190">
        <f>(Paca!S17/Paca!S13-1)*100</f>
        <v>-41.686394534232939</v>
      </c>
      <c r="BF17" s="189">
        <f>(Paca!T17/Paca!T13-1)*100</f>
        <v>1.7872173172449823</v>
      </c>
      <c r="BG17" s="53">
        <f>Paca!B17-Paca!B13</f>
        <v>880.77795696099929</v>
      </c>
      <c r="BH17" s="53">
        <f>Paca!C17-Paca!C13</f>
        <v>26.210283822999997</v>
      </c>
      <c r="BI17" s="53">
        <f>Paca!D17-Paca!D13</f>
        <v>453.22048286100107</v>
      </c>
      <c r="BJ17" s="122">
        <f>Paca!E17-Paca!E13</f>
        <v>179.82150229299987</v>
      </c>
      <c r="BK17" s="122">
        <f>Paca!F17-Paca!F13</f>
        <v>34.31394304399987</v>
      </c>
      <c r="BL17" s="122">
        <f>Paca!G17-Paca!G13</f>
        <v>-224.664553716</v>
      </c>
      <c r="BM17" s="122">
        <f>Paca!H17-Paca!H13</f>
        <v>122.532801221</v>
      </c>
      <c r="BN17" s="122">
        <f>Paca!I17-Paca!I13</f>
        <v>341.21679001899975</v>
      </c>
      <c r="BO17" s="53">
        <f>Paca!J17-Paca!J13</f>
        <v>169.23832326900083</v>
      </c>
      <c r="BP17" s="53">
        <f>Paca!K17-Paca!K13</f>
        <v>217.63620303700009</v>
      </c>
      <c r="BQ17" s="122">
        <f>Paca!L17-Paca!L13</f>
        <v>267.86625971100011</v>
      </c>
      <c r="BR17" s="122">
        <f>Paca!M17-Paca!M13</f>
        <v>143.39349338599959</v>
      </c>
      <c r="BS17" s="122">
        <f>Paca!N17-Paca!N13</f>
        <v>-5.3194727679999687</v>
      </c>
      <c r="BT17" s="122">
        <f>Paca!O17-Paca!O13</f>
        <v>-19.768760925000038</v>
      </c>
      <c r="BU17" s="122">
        <f>Paca!P17-Paca!P13</f>
        <v>-0.77310473699998283</v>
      </c>
      <c r="BV17" s="122">
        <f>Paca!Q17-Paca!Q13</f>
        <v>-36.344316328000019</v>
      </c>
      <c r="BW17" s="122">
        <f>Paca!R17-Paca!R13</f>
        <v>106.79276328399965</v>
      </c>
      <c r="BX17" s="122">
        <f>Paca!S17-Paca!S13</f>
        <v>-238.21065858599997</v>
      </c>
      <c r="BY17" s="53">
        <f>Paca!T17-Paca!T13</f>
        <v>14.472663971000088</v>
      </c>
    </row>
    <row r="18" spans="1:77" s="105" customFormat="1" x14ac:dyDescent="0.25">
      <c r="A18" s="98" t="str">
        <f>Paca!A18</f>
        <v>T4 2001</v>
      </c>
      <c r="B18" s="143">
        <f>('dep05'!B18/'dep05'!B17-1)*100</f>
        <v>-2.7316405853817782</v>
      </c>
      <c r="C18" s="184" t="e">
        <f>('dep05'!C18/'dep05'!C17-1)*100</f>
        <v>#DIV/0!</v>
      </c>
      <c r="D18" s="184">
        <f>('dep05'!D18/'dep05'!D17-1)*100</f>
        <v>15.140910581300204</v>
      </c>
      <c r="E18" s="185">
        <f>('dep05'!E18/'dep05'!E17-1)*100</f>
        <v>39.30187324262382</v>
      </c>
      <c r="F18" s="186">
        <f>('dep05'!F18/'dep05'!F17-1)*100</f>
        <v>-16.593058108069759</v>
      </c>
      <c r="G18" s="186">
        <f>('dep05'!G18/'dep05'!G17-1)*100</f>
        <v>36.184977529505844</v>
      </c>
      <c r="H18" s="186">
        <f>('dep05'!H18/'dep05'!H17-1)*100</f>
        <v>-100</v>
      </c>
      <c r="I18" s="187">
        <f>('dep05'!I18/'dep05'!I17-1)*100</f>
        <v>21.089075757174403</v>
      </c>
      <c r="J18" s="184">
        <f>('dep05'!J18/'dep05'!J17-1)*100</f>
        <v>-19.069633852225941</v>
      </c>
      <c r="K18" s="184">
        <f>('dep05'!K18/'dep05'!K17-1)*100</f>
        <v>18.190149804722331</v>
      </c>
      <c r="L18" s="185">
        <f>('dep05'!L18/'dep05'!L17-1)*100</f>
        <v>-49.130309953786501</v>
      </c>
      <c r="M18" s="186">
        <f>('dep05'!M18/'dep05'!M17-1)*100</f>
        <v>10.078098945919379</v>
      </c>
      <c r="N18" s="186">
        <f>('dep05'!N18/'dep05'!N17-1)*100</f>
        <v>81.213189345906827</v>
      </c>
      <c r="O18" s="186" t="e">
        <f>('dep05'!O18/'dep05'!O17-1)*100</f>
        <v>#DIV/0!</v>
      </c>
      <c r="P18" s="186">
        <f>('dep05'!P18/'dep05'!P17-1)*100</f>
        <v>1682.6991850402849</v>
      </c>
      <c r="Q18" s="186">
        <f>('dep05'!Q18/'dep05'!Q17-1)*100</f>
        <v>-24.341679132164671</v>
      </c>
      <c r="R18" s="186">
        <f>('dep05'!R18/'dep05'!R17-1)*100</f>
        <v>172.76787364715784</v>
      </c>
      <c r="S18" s="151">
        <f>('dep05'!S18/'dep05'!S17-1)*100</f>
        <v>-55.292810412399561</v>
      </c>
      <c r="T18" s="188">
        <f>('dep05'!T18/'dep05'!T17-1)*100</f>
        <v>60.945882564459694</v>
      </c>
      <c r="U18" s="100">
        <f>'dep05'!B18-'dep05'!B17</f>
        <v>-10.842261907000022</v>
      </c>
      <c r="V18" s="100">
        <f>'dep05'!C18-'dep05'!C17</f>
        <v>0</v>
      </c>
      <c r="W18" s="100">
        <f>'dep05'!D18-'dep05'!D17</f>
        <v>12.360285920999999</v>
      </c>
      <c r="X18" s="120">
        <f>'dep05'!E18-'dep05'!E17</f>
        <v>7.3712894539999994</v>
      </c>
      <c r="Y18" s="120">
        <f>'dep05'!F18-'dep05'!F17</f>
        <v>-3.4675984060000005</v>
      </c>
      <c r="Z18" s="120">
        <f>'dep05'!G18-'dep05'!G17</f>
        <v>1.7536145979999995</v>
      </c>
      <c r="AA18" s="120">
        <f>'dep05'!H18-'dep05'!H17</f>
        <v>-0.93197121999999999</v>
      </c>
      <c r="AB18" s="120">
        <f>'dep05'!I18-'dep05'!I17</f>
        <v>7.6349514950000028</v>
      </c>
      <c r="AC18" s="100">
        <f>'dep05'!J18-'dep05'!J17</f>
        <v>-41.771615134000001</v>
      </c>
      <c r="AD18" s="100">
        <f>'dep05'!K18-'dep05'!K17</f>
        <v>17.051700992999997</v>
      </c>
      <c r="AE18" s="120">
        <f>'dep05'!L18-'dep05'!L17</f>
        <v>-24.569976259000001</v>
      </c>
      <c r="AF18" s="120">
        <f>'dep05'!M18-'dep05'!M17</f>
        <v>2.4932694529999999</v>
      </c>
      <c r="AG18" s="120">
        <f>'dep05'!N18-'dep05'!N17</f>
        <v>4.0124538819999991</v>
      </c>
      <c r="AH18" s="120">
        <f>'dep05'!O18-'dep05'!O17</f>
        <v>3.0077509500000001</v>
      </c>
      <c r="AI18" s="120">
        <f>'dep05'!P18-'dep05'!P17</f>
        <v>25.091635397999998</v>
      </c>
      <c r="AJ18" s="120">
        <f>'dep05'!Q18-'dep05'!Q17</f>
        <v>-0.65841416300000022</v>
      </c>
      <c r="AK18" s="120">
        <f>'dep05'!R18-'dep05'!R17</f>
        <v>9.942359283</v>
      </c>
      <c r="AL18" s="120">
        <f>'dep05'!S18-'dep05'!S17</f>
        <v>-2.267377551</v>
      </c>
      <c r="AM18" s="100">
        <f>'dep05'!T18-'dep05'!T17</f>
        <v>1.5173663130000001</v>
      </c>
      <c r="AN18" s="184">
        <f>(Paca!B18/Paca!B14-1)*100</f>
        <v>1.4305685387001388</v>
      </c>
      <c r="AO18" s="184">
        <f>(Paca!C18/Paca!C14-1)*100</f>
        <v>63.716863604256034</v>
      </c>
      <c r="AP18" s="184">
        <f>(Paca!D18/Paca!D14-1)*100</f>
        <v>-4.0654178146090958</v>
      </c>
      <c r="AQ18" s="191">
        <f>(Paca!E18/Paca!E14-1)*100</f>
        <v>33.817105868553845</v>
      </c>
      <c r="AR18" s="191">
        <f>(Paca!F18/Paca!F14-1)*100</f>
        <v>-5.1317816840906083</v>
      </c>
      <c r="AS18" s="191">
        <f>(Paca!G18/Paca!G14-1)*100</f>
        <v>-26.830664988198848</v>
      </c>
      <c r="AT18" s="191">
        <f>(Paca!H18/Paca!H14-1)*100</f>
        <v>-2.7540942561676829E-2</v>
      </c>
      <c r="AU18" s="191">
        <f>(Paca!I18/Paca!I14-1)*100</f>
        <v>-9.4806896245238299</v>
      </c>
      <c r="AV18" s="184">
        <f>(Paca!J18/Paca!J14-1)*100</f>
        <v>-5.7888644031070307</v>
      </c>
      <c r="AW18" s="184">
        <f>(Paca!K18/Paca!K14-1)*100</f>
        <v>12.10207824784364</v>
      </c>
      <c r="AX18" s="191">
        <f>(Paca!L18/Paca!L14-1)*100</f>
        <v>-3.2751772312815786</v>
      </c>
      <c r="AY18" s="191">
        <f>(Paca!M18/Paca!M14-1)*100</f>
        <v>11.717007007395686</v>
      </c>
      <c r="AZ18" s="191">
        <f>(Paca!N18/Paca!N14-1)*100</f>
        <v>1.8435466473527118</v>
      </c>
      <c r="BA18" s="191">
        <f>(Paca!O18/Paca!O14-1)*100</f>
        <v>-9.4709240830021297</v>
      </c>
      <c r="BB18" s="191">
        <f>(Paca!P18/Paca!P14-1)*100</f>
        <v>136.54256840240407</v>
      </c>
      <c r="BC18" s="191">
        <f>(Paca!Q18/Paca!Q14-1)*100</f>
        <v>1.6642769199339602</v>
      </c>
      <c r="BD18" s="191">
        <f>(Paca!R18/Paca!R14-1)*100</f>
        <v>18.781204882288449</v>
      </c>
      <c r="BE18" s="191">
        <f>(Paca!S18/Paca!S14-1)*100</f>
        <v>21.009037176987544</v>
      </c>
      <c r="BF18" s="184">
        <f>(Paca!T18/Paca!T14-1)*100</f>
        <v>7.405113895654436</v>
      </c>
      <c r="BG18" s="100">
        <f>Paca!B18-Paca!B14</f>
        <v>441.8723382140015</v>
      </c>
      <c r="BH18" s="100">
        <f>Paca!C18-Paca!C14</f>
        <v>65.047210593999992</v>
      </c>
      <c r="BI18" s="100">
        <f>Paca!D18-Paca!D14</f>
        <v>-397.48123056799886</v>
      </c>
      <c r="BJ18" s="120">
        <f>Paca!E18-Paca!E14</f>
        <v>487.98848520800016</v>
      </c>
      <c r="BK18" s="120">
        <f>Paca!F18-Paca!F14</f>
        <v>-67.187915189000023</v>
      </c>
      <c r="BL18" s="120">
        <f>Paca!G18-Paca!G14</f>
        <v>-335.395423661</v>
      </c>
      <c r="BM18" s="120">
        <f>Paca!H18-Paca!H14</f>
        <v>-0.18822301699992749</v>
      </c>
      <c r="BN18" s="120">
        <f>Paca!I18-Paca!I14</f>
        <v>-482.69815390900021</v>
      </c>
      <c r="BO18" s="100">
        <f>Paca!J18-Paca!J14</f>
        <v>-559.38331611000103</v>
      </c>
      <c r="BP18" s="100">
        <f>Paca!K18-Paca!K14</f>
        <v>1271.6352481040012</v>
      </c>
      <c r="BQ18" s="120">
        <f>Paca!L18-Paca!L14</f>
        <v>-108.96990480600016</v>
      </c>
      <c r="BR18" s="120">
        <f>Paca!M18-Paca!M14</f>
        <v>348.4627687709999</v>
      </c>
      <c r="BS18" s="120">
        <f>Paca!N18-Paca!N14</f>
        <v>7.7156366309999953</v>
      </c>
      <c r="BT18" s="120">
        <f>Paca!O18-Paca!O14</f>
        <v>-55.41601071499997</v>
      </c>
      <c r="BU18" s="120">
        <f>Paca!P18-Paca!P14</f>
        <v>598.96672418799994</v>
      </c>
      <c r="BV18" s="120">
        <f>Paca!Q18-Paca!Q14</f>
        <v>4.383186204000026</v>
      </c>
      <c r="BW18" s="120">
        <f>Paca!R18-Paca!R14</f>
        <v>412.19064848900007</v>
      </c>
      <c r="BX18" s="120">
        <f>Paca!S18-Paca!S14</f>
        <v>64.302199341999994</v>
      </c>
      <c r="BY18" s="100">
        <f>Paca!T18-Paca!T14</f>
        <v>62.05442619400003</v>
      </c>
    </row>
    <row r="19" spans="1:77" s="29" customFormat="1" x14ac:dyDescent="0.25">
      <c r="A19" s="37" t="str">
        <f>Paca!A19</f>
        <v>T1 2002</v>
      </c>
      <c r="B19" s="144">
        <f>('dep05'!B19/'dep05'!B18-1)*100</f>
        <v>-2.3062002763026945</v>
      </c>
      <c r="C19" s="179" t="e">
        <f>('dep05'!C19/'dep05'!C18-1)*100</f>
        <v>#DIV/0!</v>
      </c>
      <c r="D19" s="179">
        <f>('dep05'!D19/'dep05'!D18-1)*100</f>
        <v>-9.953480846183604</v>
      </c>
      <c r="E19" s="180">
        <f>('dep05'!E19/'dep05'!E18-1)*100</f>
        <v>19.935026107111177</v>
      </c>
      <c r="F19" s="181">
        <f>('dep05'!F19/'dep05'!F18-1)*100</f>
        <v>4.5718632928458902</v>
      </c>
      <c r="G19" s="181">
        <f>('dep05'!G19/'dep05'!G18-1)*100</f>
        <v>-61.165581318345708</v>
      </c>
      <c r="H19" s="181" t="e">
        <f>('dep05'!H19/'dep05'!H18-1)*100</f>
        <v>#DIV/0!</v>
      </c>
      <c r="I19" s="182">
        <f>('dep05'!I19/'dep05'!I18-1)*100</f>
        <v>-25.831850730661966</v>
      </c>
      <c r="J19" s="179">
        <f>('dep05'!J19/'dep05'!J18-1)*100</f>
        <v>9.0533244688520309</v>
      </c>
      <c r="K19" s="179">
        <f>('dep05'!K19/'dep05'!K18-1)*100</f>
        <v>-13.694990924812366</v>
      </c>
      <c r="L19" s="180">
        <f>('dep05'!L19/'dep05'!L18-1)*100</f>
        <v>78.453866492630027</v>
      </c>
      <c r="M19" s="181">
        <f>('dep05'!M19/'dep05'!M18-1)*100</f>
        <v>-12.503656623751658</v>
      </c>
      <c r="N19" s="181">
        <f>('dep05'!N19/'dep05'!N18-1)*100</f>
        <v>-67.900518999389789</v>
      </c>
      <c r="O19" s="181">
        <f>('dep05'!O19/'dep05'!O18-1)*100</f>
        <v>-6.797395176618604</v>
      </c>
      <c r="P19" s="181">
        <f>('dep05'!P19/'dep05'!P18-1)*100</f>
        <v>-89.669662028902181</v>
      </c>
      <c r="Q19" s="181">
        <f>('dep05'!Q19/'dep05'!Q18-1)*100</f>
        <v>49.789900583675873</v>
      </c>
      <c r="R19" s="181">
        <f>('dep05'!R19/'dep05'!R18-1)*100</f>
        <v>-33.035332565409433</v>
      </c>
      <c r="S19" s="152">
        <f>('dep05'!S19/'dep05'!S18-1)*100</f>
        <v>139.66384100466206</v>
      </c>
      <c r="T19" s="183">
        <f>('dep05'!T19/'dep05'!T18-1)*100</f>
        <v>-33.426710843688092</v>
      </c>
      <c r="U19" s="52">
        <f>'dep05'!B19-'dep05'!B18</f>
        <v>-8.9035857970000052</v>
      </c>
      <c r="V19" s="52">
        <f>'dep05'!C19-'dep05'!C18</f>
        <v>0.91536399400000001</v>
      </c>
      <c r="W19" s="52">
        <f>'dep05'!D19-'dep05'!D18</f>
        <v>-9.355805126000007</v>
      </c>
      <c r="X19" s="121">
        <f>'dep05'!E19-'dep05'!E18</f>
        <v>5.2083958000000017</v>
      </c>
      <c r="Y19" s="121">
        <f>'dep05'!F19-'dep05'!F18</f>
        <v>0.79688893099999802</v>
      </c>
      <c r="Z19" s="121">
        <f>'dep05'!G19-'dep05'!G18</f>
        <v>-4.0368457580000001</v>
      </c>
      <c r="AA19" s="121">
        <f>'dep05'!H19-'dep05'!H18</f>
        <v>0</v>
      </c>
      <c r="AB19" s="121">
        <f>'dep05'!I19-'dep05'!I18</f>
        <v>-11.324244098999998</v>
      </c>
      <c r="AC19" s="52">
        <f>'dep05'!J19-'dep05'!J18</f>
        <v>16.04938903499999</v>
      </c>
      <c r="AD19" s="52">
        <f>'dep05'!K19-'dep05'!K18</f>
        <v>-15.173105054000004</v>
      </c>
      <c r="AE19" s="121">
        <f>'dep05'!L19-'dep05'!L18</f>
        <v>19.958535752000003</v>
      </c>
      <c r="AF19" s="121">
        <f>'dep05'!M19-'dep05'!M18</f>
        <v>-3.4050897039999981</v>
      </c>
      <c r="AG19" s="121">
        <f>'dep05'!N19-'dep05'!N18</f>
        <v>-6.0791993559999993</v>
      </c>
      <c r="AH19" s="121">
        <f>'dep05'!O19-'dep05'!O18</f>
        <v>-0.20444871800000008</v>
      </c>
      <c r="AI19" s="121">
        <f>'dep05'!P19-'dep05'!P18</f>
        <v>-23.836697367999999</v>
      </c>
      <c r="AJ19" s="121">
        <f>'dep05'!Q19-'dep05'!Q18</f>
        <v>1.0189352540000001</v>
      </c>
      <c r="AK19" s="121">
        <f>'dep05'!R19-'dep05'!R18</f>
        <v>-5.1855922689999989</v>
      </c>
      <c r="AL19" s="121">
        <f>'dep05'!S19-'dep05'!S18</f>
        <v>2.5604513550000005</v>
      </c>
      <c r="AM19" s="52">
        <f>'dep05'!T19-'dep05'!T18</f>
        <v>-1.339428646</v>
      </c>
      <c r="AN19" s="189">
        <f>(Paca!B19/Paca!B15-1)*100</f>
        <v>0.23863644962891506</v>
      </c>
      <c r="AO19" s="189">
        <f>(Paca!C19/Paca!C15-1)*100</f>
        <v>-10.520160482597641</v>
      </c>
      <c r="AP19" s="189">
        <f>(Paca!D19/Paca!D15-1)*100</f>
        <v>1.0751549087854473</v>
      </c>
      <c r="AQ19" s="190">
        <f>(Paca!E19/Paca!E15-1)*100</f>
        <v>18.828169413792327</v>
      </c>
      <c r="AR19" s="190">
        <f>(Paca!F19/Paca!F15-1)*100</f>
        <v>3.7565973512662776</v>
      </c>
      <c r="AS19" s="190">
        <f>(Paca!G19/Paca!G15-1)*100</f>
        <v>-21.443001336494451</v>
      </c>
      <c r="AT19" s="190">
        <f>(Paca!H19/Paca!H15-1)*100</f>
        <v>22.273394701417782</v>
      </c>
      <c r="AU19" s="190">
        <f>(Paca!I19/Paca!I15-1)*100</f>
        <v>-1.8926172060277913</v>
      </c>
      <c r="AV19" s="189">
        <f>(Paca!J19/Paca!J15-1)*100</f>
        <v>-5.9062426172421301</v>
      </c>
      <c r="AW19" s="189">
        <f>(Paca!K19/Paca!K15-1)*100</f>
        <v>6.2348612479057763</v>
      </c>
      <c r="AX19" s="190">
        <f>(Paca!L19/Paca!L15-1)*100</f>
        <v>8.8755219514562214</v>
      </c>
      <c r="AY19" s="190">
        <f>(Paca!M19/Paca!M15-1)*100</f>
        <v>10.680234366618336</v>
      </c>
      <c r="AZ19" s="190">
        <f>(Paca!N19/Paca!N15-1)*100</f>
        <v>2.6062308991299687</v>
      </c>
      <c r="BA19" s="190">
        <f>(Paca!O19/Paca!O15-1)*100</f>
        <v>-33.083482721611844</v>
      </c>
      <c r="BB19" s="190">
        <f>(Paca!P19/Paca!P15-1)*100</f>
        <v>-10.914185384077468</v>
      </c>
      <c r="BC19" s="190">
        <f>(Paca!Q19/Paca!Q15-1)*100</f>
        <v>6.2534813503033915</v>
      </c>
      <c r="BD19" s="190">
        <f>(Paca!R19/Paca!R15-1)*100</f>
        <v>13.197583351940168</v>
      </c>
      <c r="BE19" s="190">
        <f>(Paca!S19/Paca!S15-1)*100</f>
        <v>-14.519321531769814</v>
      </c>
      <c r="BF19" s="189">
        <f>(Paca!T19/Paca!T15-1)*100</f>
        <v>-8.4966826607139048</v>
      </c>
      <c r="BG19" s="53">
        <f>Paca!B19-Paca!B15</f>
        <v>77.190983949993097</v>
      </c>
      <c r="BH19" s="53">
        <f>Paca!C19-Paca!C15</f>
        <v>-16.732769770999994</v>
      </c>
      <c r="BI19" s="53">
        <f>Paca!D19-Paca!D15</f>
        <v>109.68682627899943</v>
      </c>
      <c r="BJ19" s="122">
        <f>Paca!E19-Paca!E15</f>
        <v>307.57582568499993</v>
      </c>
      <c r="BK19" s="122">
        <f>Paca!F19-Paca!F15</f>
        <v>50.067986096000141</v>
      </c>
      <c r="BL19" s="122">
        <f>Paca!G19-Paca!G15</f>
        <v>-277.46891339599995</v>
      </c>
      <c r="BM19" s="122">
        <f>Paca!H19-Paca!H15</f>
        <v>130.84505014599995</v>
      </c>
      <c r="BN19" s="122">
        <f>Paca!I19-Paca!I15</f>
        <v>-101.33312225200007</v>
      </c>
      <c r="BO19" s="53">
        <f>Paca!J19-Paca!J15</f>
        <v>-605.08480428700022</v>
      </c>
      <c r="BP19" s="53">
        <f>Paca!K19-Paca!K15</f>
        <v>671.62851097399653</v>
      </c>
      <c r="BQ19" s="122">
        <f>Paca!L19-Paca!L15</f>
        <v>278.04848698800015</v>
      </c>
      <c r="BR19" s="122">
        <f>Paca!M19-Paca!M15</f>
        <v>329.053766602</v>
      </c>
      <c r="BS19" s="122">
        <f>Paca!N19-Paca!N15</f>
        <v>12.029639755999995</v>
      </c>
      <c r="BT19" s="122">
        <f>Paca!O19-Paca!O15</f>
        <v>-179.79714487199999</v>
      </c>
      <c r="BU19" s="122">
        <f>Paca!P19-Paca!P15</f>
        <v>-51.112828461999982</v>
      </c>
      <c r="BV19" s="122">
        <f>Paca!Q19-Paca!Q15</f>
        <v>15.467735583000007</v>
      </c>
      <c r="BW19" s="122">
        <f>Paca!R19-Paca!R15</f>
        <v>323.76660308700002</v>
      </c>
      <c r="BX19" s="122">
        <f>Paca!S19-Paca!S15</f>
        <v>-55.827747708000004</v>
      </c>
      <c r="BY19" s="53">
        <f>Paca!T19-Paca!T15</f>
        <v>-82.306779244999916</v>
      </c>
    </row>
    <row r="20" spans="1:77" s="29" customFormat="1" x14ac:dyDescent="0.25">
      <c r="A20" s="37" t="str">
        <f>Paca!A20</f>
        <v>T2 2002</v>
      </c>
      <c r="B20" s="144">
        <f>('dep05'!B20/'dep05'!B19-1)*100</f>
        <v>-8.2258605762553731</v>
      </c>
      <c r="C20" s="179">
        <f>('dep05'!C20/'dep05'!C19-1)*100</f>
        <v>42.3014961849155</v>
      </c>
      <c r="D20" s="179">
        <f>('dep05'!D20/'dep05'!D19-1)*100</f>
        <v>10.217314957584911</v>
      </c>
      <c r="E20" s="180">
        <f>('dep05'!E20/'dep05'!E19-1)*100</f>
        <v>-20.358578186262388</v>
      </c>
      <c r="F20" s="181">
        <f>('dep05'!F20/'dep05'!F19-1)*100</f>
        <v>1.0434108174022461</v>
      </c>
      <c r="G20" s="181">
        <f>('dep05'!G20/'dep05'!G19-1)*100</f>
        <v>37.945327841135665</v>
      </c>
      <c r="H20" s="181" t="e">
        <f>('dep05'!H20/'dep05'!H19-1)*100</f>
        <v>#DIV/0!</v>
      </c>
      <c r="I20" s="182">
        <f>('dep05'!I20/'dep05'!I19-1)*100</f>
        <v>42.641762661272153</v>
      </c>
      <c r="J20" s="179">
        <f>('dep05'!J20/'dep05'!J19-1)*100</f>
        <v>-9.556455007445452</v>
      </c>
      <c r="K20" s="179">
        <f>('dep05'!K20/'dep05'!K19-1)*100</f>
        <v>-22.147339387514542</v>
      </c>
      <c r="L20" s="180">
        <f>('dep05'!L20/'dep05'!L19-1)*100</f>
        <v>-29.276869858464927</v>
      </c>
      <c r="M20" s="181">
        <f>('dep05'!M20/'dep05'!M19-1)*100</f>
        <v>-14.587630691497811</v>
      </c>
      <c r="N20" s="181">
        <f>('dep05'!N20/'dep05'!N19-1)*100</f>
        <v>-8.8167779075383308</v>
      </c>
      <c r="O20" s="181">
        <f>('dep05'!O20/'dep05'!O19-1)*100</f>
        <v>96.027571207669894</v>
      </c>
      <c r="P20" s="181">
        <f>('dep05'!P20/'dep05'!P19-1)*100</f>
        <v>-66.118691394948328</v>
      </c>
      <c r="Q20" s="181">
        <f>('dep05'!Q20/'dep05'!Q19-1)*100</f>
        <v>-52.566167958144305</v>
      </c>
      <c r="R20" s="181">
        <f>('dep05'!R20/'dep05'!R19-1)*100</f>
        <v>-22.617274263154918</v>
      </c>
      <c r="S20" s="152">
        <f>('dep05'!S20/'dep05'!S19-1)*100</f>
        <v>-23.767055638858238</v>
      </c>
      <c r="T20" s="183">
        <f>('dep05'!T20/'dep05'!T19-1)*100</f>
        <v>-15.296728511425217</v>
      </c>
      <c r="U20" s="52">
        <f>'dep05'!B20-'dep05'!B19</f>
        <v>-31.02532030499998</v>
      </c>
      <c r="V20" s="52">
        <f>'dep05'!C20-'dep05'!C19</f>
        <v>0.38721266500000007</v>
      </c>
      <c r="W20" s="52">
        <f>'dep05'!D20-'dep05'!D19</f>
        <v>8.6478847390000055</v>
      </c>
      <c r="X20" s="121">
        <f>'dep05'!E20-'dep05'!E19</f>
        <v>-6.3794119780000003</v>
      </c>
      <c r="Y20" s="121">
        <f>'dep05'!F20-'dep05'!F19</f>
        <v>0.19018433400000134</v>
      </c>
      <c r="Z20" s="121">
        <f>'dep05'!G20-'dep05'!G19</f>
        <v>0.97254603200000034</v>
      </c>
      <c r="AA20" s="121">
        <f>'dep05'!H20-'dep05'!H19</f>
        <v>0</v>
      </c>
      <c r="AB20" s="121">
        <f>'dep05'!I20-'dep05'!I19</f>
        <v>13.864566350999993</v>
      </c>
      <c r="AC20" s="52">
        <f>'dep05'!J20-'dep05'!J19</f>
        <v>-18.47507234599999</v>
      </c>
      <c r="AD20" s="52">
        <f>'dep05'!K20-'dep05'!K19</f>
        <v>-21.177284905999997</v>
      </c>
      <c r="AE20" s="121">
        <f>'dep05'!L20-'dep05'!L19</f>
        <v>-13.291222507000001</v>
      </c>
      <c r="AF20" s="121">
        <f>'dep05'!M20-'dep05'!M19</f>
        <v>-3.4758912670000015</v>
      </c>
      <c r="AG20" s="121">
        <f>'dep05'!N20-'dep05'!N19</f>
        <v>-0.2533851760000001</v>
      </c>
      <c r="AH20" s="121">
        <f>'dep05'!O20-'dep05'!O19</f>
        <v>2.6919430469999996</v>
      </c>
      <c r="AI20" s="121">
        <f>'dep05'!P20-'dep05'!P19</f>
        <v>-1.8156800829999997</v>
      </c>
      <c r="AJ20" s="121">
        <f>'dep05'!Q20-'dep05'!Q19</f>
        <v>-1.611365943</v>
      </c>
      <c r="AK20" s="121">
        <f>'dep05'!R20-'dep05'!R19</f>
        <v>-2.3774186420000003</v>
      </c>
      <c r="AL20" s="121">
        <f>'dep05'!S20-'dep05'!S19</f>
        <v>-1.0442643350000003</v>
      </c>
      <c r="AM20" s="52">
        <f>'dep05'!T20-'dep05'!T19</f>
        <v>-0.40806045699999993</v>
      </c>
      <c r="AN20" s="189">
        <f>(Paca!B20/Paca!B16-1)*100</f>
        <v>5.9602807233191113</v>
      </c>
      <c r="AO20" s="189">
        <f>(Paca!C20/Paca!C16-1)*100</f>
        <v>-3.1287851042205883</v>
      </c>
      <c r="AP20" s="189">
        <f>(Paca!D20/Paca!D16-1)*100</f>
        <v>7.3406705741041467</v>
      </c>
      <c r="AQ20" s="190">
        <f>(Paca!E20/Paca!E16-1)*100</f>
        <v>1.1499123616911078</v>
      </c>
      <c r="AR20" s="190">
        <f>(Paca!F20/Paca!F16-1)*100</f>
        <v>2.1637807169296863</v>
      </c>
      <c r="AS20" s="190">
        <f>(Paca!G20/Paca!G16-1)*100</f>
        <v>49.677603724867289</v>
      </c>
      <c r="AT20" s="190">
        <f>(Paca!H20/Paca!H16-1)*100</f>
        <v>-9.8703522114154669</v>
      </c>
      <c r="AU20" s="190">
        <f>(Paca!I20/Paca!I16-1)*100</f>
        <v>5.3903482487802412</v>
      </c>
      <c r="AV20" s="189">
        <f>(Paca!J20/Paca!J16-1)*100</f>
        <v>-3.1761336365973558</v>
      </c>
      <c r="AW20" s="189">
        <f>(Paca!K20/Paca!K16-1)*100</f>
        <v>12.397200659731</v>
      </c>
      <c r="AX20" s="190">
        <f>(Paca!L20/Paca!L16-1)*100</f>
        <v>19.732578684054513</v>
      </c>
      <c r="AY20" s="190">
        <f>(Paca!M20/Paca!M16-1)*100</f>
        <v>11.668108086398776</v>
      </c>
      <c r="AZ20" s="190">
        <f>(Paca!N20/Paca!N16-1)*100</f>
        <v>18.20343018190156</v>
      </c>
      <c r="BA20" s="190">
        <f>(Paca!O20/Paca!O16-1)*100</f>
        <v>-27.562856832071748</v>
      </c>
      <c r="BB20" s="190">
        <f>(Paca!P20/Paca!P16-1)*100</f>
        <v>10.507600071775492</v>
      </c>
      <c r="BC20" s="190">
        <f>(Paca!Q20/Paca!Q16-1)*100</f>
        <v>21.764520970707089</v>
      </c>
      <c r="BD20" s="190">
        <f>(Paca!R20/Paca!R16-1)*100</f>
        <v>16.536624261969823</v>
      </c>
      <c r="BE20" s="190">
        <f>(Paca!S20/Paca!S16-1)*100</f>
        <v>-16.42522178381094</v>
      </c>
      <c r="BF20" s="189">
        <f>(Paca!T20/Paca!T16-1)*100</f>
        <v>14.32437184791462</v>
      </c>
      <c r="BG20" s="53">
        <f>Paca!B20-Paca!B16</f>
        <v>1833.6036792080049</v>
      </c>
      <c r="BH20" s="53">
        <f>Paca!C20-Paca!C16</f>
        <v>-3.5664523209999999</v>
      </c>
      <c r="BI20" s="53">
        <f>Paca!D20-Paca!D16</f>
        <v>725.43838929900085</v>
      </c>
      <c r="BJ20" s="122">
        <f>Paca!E20-Paca!E16</f>
        <v>21.196044109000013</v>
      </c>
      <c r="BK20" s="122">
        <f>Paca!F20-Paca!F16</f>
        <v>27.860015259999955</v>
      </c>
      <c r="BL20" s="122">
        <f>Paca!G20-Paca!G16</f>
        <v>475.96620805500004</v>
      </c>
      <c r="BM20" s="122">
        <f>Paca!H20-Paca!H16</f>
        <v>-72.358188748999964</v>
      </c>
      <c r="BN20" s="122">
        <f>Paca!I20-Paca!I16</f>
        <v>272.77431062399955</v>
      </c>
      <c r="BO20" s="53">
        <f>Paca!J20-Paca!J16</f>
        <v>-301.57000107699969</v>
      </c>
      <c r="BP20" s="53">
        <f>Paca!K20-Paca!K16</f>
        <v>1295.5616318229986</v>
      </c>
      <c r="BQ20" s="122">
        <f>Paca!L20-Paca!L16</f>
        <v>604.09045223300018</v>
      </c>
      <c r="BR20" s="122">
        <f>Paca!M20-Paca!M16</f>
        <v>332.54255157999978</v>
      </c>
      <c r="BS20" s="122">
        <f>Paca!N20-Paca!N16</f>
        <v>69.205019373000027</v>
      </c>
      <c r="BT20" s="122">
        <f>Paca!O20-Paca!O16</f>
        <v>-152.96078610300003</v>
      </c>
      <c r="BU20" s="122">
        <f>Paca!P20-Paca!P16</f>
        <v>48.171786934000011</v>
      </c>
      <c r="BV20" s="122">
        <f>Paca!Q20-Paca!Q16</f>
        <v>49.932473049999999</v>
      </c>
      <c r="BW20" s="122">
        <f>Paca!R20-Paca!R16</f>
        <v>413.164873274</v>
      </c>
      <c r="BX20" s="122">
        <f>Paca!S20-Paca!S16</f>
        <v>-68.584738517999995</v>
      </c>
      <c r="BY20" s="53">
        <f>Paca!T20-Paca!T16</f>
        <v>117.74011148399995</v>
      </c>
    </row>
    <row r="21" spans="1:77" s="29" customFormat="1" x14ac:dyDescent="0.25">
      <c r="A21" s="37" t="str">
        <f>Paca!A21</f>
        <v>T3 2002</v>
      </c>
      <c r="B21" s="144">
        <f>('dep05'!B21/'dep05'!B20-1)*100</f>
        <v>0.56306553606597642</v>
      </c>
      <c r="C21" s="179">
        <f>('dep05'!C21/'dep05'!C20-1)*100</f>
        <v>-100</v>
      </c>
      <c r="D21" s="179">
        <f>('dep05'!D21/'dep05'!D20-1)*100</f>
        <v>-15.020305799457944</v>
      </c>
      <c r="E21" s="180">
        <f>('dep05'!E21/'dep05'!E20-1)*100</f>
        <v>-10.253295409649388</v>
      </c>
      <c r="F21" s="181">
        <f>('dep05'!F21/'dep05'!F20-1)*100</f>
        <v>3.364193843542207</v>
      </c>
      <c r="G21" s="181">
        <f>('dep05'!G21/'dep05'!G20-1)*100</f>
        <v>-31.573801013433211</v>
      </c>
      <c r="H21" s="181" t="e">
        <f>('dep05'!H21/'dep05'!H20-1)*100</f>
        <v>#DIV/0!</v>
      </c>
      <c r="I21" s="182">
        <f>('dep05'!I21/'dep05'!I20-1)*100</f>
        <v>-23.62411385806832</v>
      </c>
      <c r="J21" s="179">
        <f>('dep05'!J21/'dep05'!J20-1)*100</f>
        <v>0.64338417059890407</v>
      </c>
      <c r="K21" s="179">
        <f>('dep05'!K21/'dep05'!K20-1)*100</f>
        <v>22.28620655999045</v>
      </c>
      <c r="L21" s="180">
        <f>('dep05'!L21/'dep05'!L20-1)*100</f>
        <v>27.803859767281523</v>
      </c>
      <c r="M21" s="181">
        <f>('dep05'!M21/'dep05'!M20-1)*100</f>
        <v>14.726566292170507</v>
      </c>
      <c r="N21" s="181">
        <f>('dep05'!N21/'dep05'!N20-1)*100</f>
        <v>-59.090669854223286</v>
      </c>
      <c r="O21" s="181">
        <f>('dep05'!O21/'dep05'!O20-1)*100</f>
        <v>22.231415250354658</v>
      </c>
      <c r="P21" s="181">
        <f>('dep05'!P21/'dep05'!P20-1)*100</f>
        <v>-100</v>
      </c>
      <c r="Q21" s="181">
        <f>('dep05'!Q21/'dep05'!Q20-1)*100</f>
        <v>157.16219834069506</v>
      </c>
      <c r="R21" s="181">
        <f>('dep05'!R21/'dep05'!R20-1)*100</f>
        <v>5.8327506601725698</v>
      </c>
      <c r="S21" s="152">
        <f>('dep05'!S21/'dep05'!S20-1)*100</f>
        <v>94.459069712199863</v>
      </c>
      <c r="T21" s="183">
        <f>('dep05'!T21/'dep05'!T20-1)*100</f>
        <v>-19.993982718196079</v>
      </c>
      <c r="U21" s="52">
        <f>'dep05'!B21-'dep05'!B20</f>
        <v>1.949010579000003</v>
      </c>
      <c r="V21" s="52">
        <f>'dep05'!C21-'dep05'!C20</f>
        <v>-1.3025766590000001</v>
      </c>
      <c r="W21" s="52">
        <f>'dep05'!D21-'dep05'!D20</f>
        <v>-14.012051114999991</v>
      </c>
      <c r="X21" s="121">
        <f>'dep05'!E21-'dep05'!E20</f>
        <v>-2.5587960999999986</v>
      </c>
      <c r="Y21" s="121">
        <f>'dep05'!F21-'dep05'!F20</f>
        <v>0.61959572800000018</v>
      </c>
      <c r="Z21" s="121">
        <f>'dep05'!G21-'dep05'!G20</f>
        <v>-1.1163123260000001</v>
      </c>
      <c r="AA21" s="121">
        <f>'dep05'!H21-'dep05'!H20</f>
        <v>0</v>
      </c>
      <c r="AB21" s="121">
        <f>'dep05'!I21-'dep05'!I20</f>
        <v>-10.956538416999997</v>
      </c>
      <c r="AC21" s="52">
        <f>'dep05'!J21-'dep05'!J20</f>
        <v>1.1249605069999973</v>
      </c>
      <c r="AD21" s="52">
        <f>'dep05'!K21-'dep05'!K20</f>
        <v>16.590456232000008</v>
      </c>
      <c r="AE21" s="121">
        <f>'dep05'!L21-'dep05'!L20</f>
        <v>8.9270270279999977</v>
      </c>
      <c r="AF21" s="121">
        <f>'dep05'!M21-'dep05'!M20</f>
        <v>2.9971169400000015</v>
      </c>
      <c r="AG21" s="121">
        <f>'dep05'!N21-'dep05'!N20</f>
        <v>-1.548478394</v>
      </c>
      <c r="AH21" s="121">
        <f>'dep05'!O21-'dep05'!O20</f>
        <v>1.2216707970000007</v>
      </c>
      <c r="AI21" s="121">
        <f>'dep05'!P21-'dep05'!P20</f>
        <v>-0.93041189899999999</v>
      </c>
      <c r="AJ21" s="121">
        <f>'dep05'!Q21-'dep05'!Q20</f>
        <v>2.2851997530000001</v>
      </c>
      <c r="AK21" s="121">
        <f>'dep05'!R21-'dep05'!R20</f>
        <v>0.47444167899999989</v>
      </c>
      <c r="AL21" s="121">
        <f>'dep05'!S21-'dep05'!S20</f>
        <v>3.1638903279999999</v>
      </c>
      <c r="AM21" s="52">
        <f>'dep05'!T21-'dep05'!T20</f>
        <v>-0.45177838599999998</v>
      </c>
      <c r="AN21" s="189">
        <f>(Paca!B21/Paca!B17-1)*100</f>
        <v>-3.2833131532608695</v>
      </c>
      <c r="AO21" s="189">
        <f>(Paca!C21/Paca!C17-1)*100</f>
        <v>88.218749769561015</v>
      </c>
      <c r="AP21" s="189">
        <f>(Paca!D21/Paca!D17-1)*100</f>
        <v>-4.1545860402749879</v>
      </c>
      <c r="AQ21" s="190">
        <f>(Paca!E21/Paca!E17-1)*100</f>
        <v>0.8513674938479987</v>
      </c>
      <c r="AR21" s="190">
        <f>(Paca!F21/Paca!F17-1)*100</f>
        <v>-8.6406099542509764</v>
      </c>
      <c r="AS21" s="190">
        <f>(Paca!G21/Paca!G17-1)*100</f>
        <v>32.230089652765884</v>
      </c>
      <c r="AT21" s="190">
        <f>(Paca!H21/Paca!H17-1)*100</f>
        <v>-25.629780812895298</v>
      </c>
      <c r="AU21" s="190">
        <f>(Paca!I21/Paca!I17-1)*100</f>
        <v>-8.3624105042831136</v>
      </c>
      <c r="AV21" s="189">
        <f>(Paca!J21/Paca!J17-1)*100</f>
        <v>-15.158290931573026</v>
      </c>
      <c r="AW21" s="189">
        <f>(Paca!K21/Paca!K17-1)*100</f>
        <v>6.1468460645731415</v>
      </c>
      <c r="AX21" s="190">
        <f>(Paca!L21/Paca!L17-1)*100</f>
        <v>-0.61743550772275224</v>
      </c>
      <c r="AY21" s="190">
        <f>(Paca!M21/Paca!M17-1)*100</f>
        <v>7.0423677316999722E-2</v>
      </c>
      <c r="AZ21" s="190">
        <f>(Paca!N21/Paca!N17-1)*100</f>
        <v>33.716569652473382</v>
      </c>
      <c r="BA21" s="190">
        <f>(Paca!O21/Paca!O17-1)*100</f>
        <v>-10.083465359621101</v>
      </c>
      <c r="BB21" s="190">
        <f>(Paca!P21/Paca!P17-1)*100</f>
        <v>39.604668848617884</v>
      </c>
      <c r="BC21" s="190">
        <f>(Paca!Q21/Paca!Q17-1)*100</f>
        <v>66.913374295835354</v>
      </c>
      <c r="BD21" s="190">
        <f>(Paca!R21/Paca!R17-1)*100</f>
        <v>9.3331737566900053</v>
      </c>
      <c r="BE21" s="190">
        <f>(Paca!S21/Paca!S17-1)*100</f>
        <v>11.402261657172041</v>
      </c>
      <c r="BF21" s="189">
        <f>(Paca!T21/Paca!T17-1)*100</f>
        <v>19.226229654487813</v>
      </c>
      <c r="BG21" s="53">
        <f>Paca!B21-Paca!B17</f>
        <v>-1059.3063507999977</v>
      </c>
      <c r="BH21" s="53">
        <f>Paca!C21-Paca!C17</f>
        <v>105.02198201700001</v>
      </c>
      <c r="BI21" s="53">
        <f>Paca!D21-Paca!D17</f>
        <v>-426.41755575000025</v>
      </c>
      <c r="BJ21" s="122">
        <f>Paca!E21-Paca!E17</f>
        <v>15.650712837000128</v>
      </c>
      <c r="BK21" s="122">
        <f>Paca!F21-Paca!F17</f>
        <v>-111.51915855700008</v>
      </c>
      <c r="BL21" s="122">
        <f>Paca!G21-Paca!G17</f>
        <v>316.95017213200003</v>
      </c>
      <c r="BM21" s="122">
        <f>Paca!H21-Paca!H17</f>
        <v>-197.54522035899993</v>
      </c>
      <c r="BN21" s="122">
        <f>Paca!I21-Paca!I17</f>
        <v>-449.9540618029996</v>
      </c>
      <c r="BO21" s="53">
        <f>Paca!J21-Paca!J17</f>
        <v>-1558.6366318540004</v>
      </c>
      <c r="BP21" s="53">
        <f>Paca!K21-Paca!K17</f>
        <v>662.25168616500014</v>
      </c>
      <c r="BQ21" s="122">
        <f>Paca!L21-Paca!L17</f>
        <v>-20.499017891000221</v>
      </c>
      <c r="BR21" s="122">
        <f>Paca!M21-Paca!M17</f>
        <v>2.1777393430002121</v>
      </c>
      <c r="BS21" s="122">
        <f>Paca!N21-Paca!N17</f>
        <v>129.01058538499996</v>
      </c>
      <c r="BT21" s="122">
        <f>Paca!O21-Paca!O17</f>
        <v>-49.806059020999953</v>
      </c>
      <c r="BU21" s="122">
        <f>Paca!P21-Paca!P17</f>
        <v>172.04372149700004</v>
      </c>
      <c r="BV21" s="122">
        <f>Paca!Q21-Paca!Q17</f>
        <v>160.044103761</v>
      </c>
      <c r="BW21" s="122">
        <f>Paca!R21-Paca!R17</f>
        <v>231.28549904800002</v>
      </c>
      <c r="BX21" s="122">
        <f>Paca!S21-Paca!S17</f>
        <v>37.995114043000001</v>
      </c>
      <c r="BY21" s="53">
        <f>Paca!T21-Paca!T17</f>
        <v>158.47416862199998</v>
      </c>
    </row>
    <row r="22" spans="1:77" s="105" customFormat="1" x14ac:dyDescent="0.25">
      <c r="A22" s="98" t="str">
        <f>Paca!A22</f>
        <v>T4 2002</v>
      </c>
      <c r="B22" s="143">
        <f>('dep05'!B22/'dep05'!B21-1)*100</f>
        <v>2.5553868441591465</v>
      </c>
      <c r="C22" s="184" t="e">
        <f>('dep05'!C22/'dep05'!C21-1)*100</f>
        <v>#DIV/0!</v>
      </c>
      <c r="D22" s="184">
        <f>('dep05'!D22/'dep05'!D21-1)*100</f>
        <v>16.451920287785192</v>
      </c>
      <c r="E22" s="185">
        <f>('dep05'!E22/'dep05'!E21-1)*100</f>
        <v>3.3960094659546636</v>
      </c>
      <c r="F22" s="186">
        <f>('dep05'!F22/'dep05'!F21-1)*100</f>
        <v>15.201221158203992</v>
      </c>
      <c r="G22" s="186">
        <f>('dep05'!G22/'dep05'!G21-1)*100</f>
        <v>51.884383033639757</v>
      </c>
      <c r="H22" s="186" t="e">
        <f>('dep05'!H22/'dep05'!H21-1)*100</f>
        <v>#DIV/0!</v>
      </c>
      <c r="I22" s="187">
        <f>('dep05'!I22/'dep05'!I21-1)*100</f>
        <v>21.403244765684626</v>
      </c>
      <c r="J22" s="184">
        <f>('dep05'!J22/'dep05'!J21-1)*100</f>
        <v>6.4611828674813854</v>
      </c>
      <c r="K22" s="184">
        <f>('dep05'!K22/'dep05'!K21-1)*100</f>
        <v>-16.847477032529135</v>
      </c>
      <c r="L22" s="185">
        <f>('dep05'!L22/'dep05'!L21-1)*100</f>
        <v>-11.786597982486457</v>
      </c>
      <c r="M22" s="186">
        <f>('dep05'!M22/'dep05'!M21-1)*100</f>
        <v>-14.900123663953424</v>
      </c>
      <c r="N22" s="186">
        <f>('dep05'!N22/'dep05'!N21-1)*100</f>
        <v>23.710801075972853</v>
      </c>
      <c r="O22" s="186">
        <f>('dep05'!O22/'dep05'!O21-1)*100</f>
        <v>-100</v>
      </c>
      <c r="P22" s="186" t="e">
        <f>('dep05'!P22/'dep05'!P21-1)*100</f>
        <v>#DIV/0!</v>
      </c>
      <c r="Q22" s="186">
        <f>('dep05'!Q22/'dep05'!Q21-1)*100</f>
        <v>-45.152861664748436</v>
      </c>
      <c r="R22" s="186">
        <f>('dep05'!R22/'dep05'!R21-1)*100</f>
        <v>-13.654953757133537</v>
      </c>
      <c r="S22" s="151">
        <f>('dep05'!S22/'dep05'!S21-1)*100</f>
        <v>-6.9165709623517424</v>
      </c>
      <c r="T22" s="188">
        <f>('dep05'!T22/'dep05'!T21-1)*100</f>
        <v>-50.637575521850245</v>
      </c>
      <c r="U22" s="100">
        <f>'dep05'!B22-'dep05'!B21</f>
        <v>8.8950912739999239</v>
      </c>
      <c r="V22" s="100">
        <f>'dep05'!C22-'dep05'!C21</f>
        <v>0.73489346499999997</v>
      </c>
      <c r="W22" s="100">
        <f>'dep05'!D22-'dep05'!D21</f>
        <v>13.042315412999983</v>
      </c>
      <c r="X22" s="120">
        <f>'dep05'!E22-'dep05'!E21</f>
        <v>0.76060576499999755</v>
      </c>
      <c r="Y22" s="120">
        <f>'dep05'!F22-'dep05'!F21</f>
        <v>2.893849908</v>
      </c>
      <c r="Z22" s="120">
        <f>'dep05'!G22-'dep05'!G21</f>
        <v>1.2552144359999997</v>
      </c>
      <c r="AA22" s="120">
        <f>'dep05'!H22-'dep05'!H21</f>
        <v>0.55117009900000002</v>
      </c>
      <c r="AB22" s="120">
        <f>'dep05'!I22-'dep05'!I21</f>
        <v>7.5814752050000038</v>
      </c>
      <c r="AC22" s="100">
        <f>'dep05'!J22-'dep05'!J21</f>
        <v>11.370096985999993</v>
      </c>
      <c r="AD22" s="100">
        <f>'dep05'!K22-'dep05'!K21</f>
        <v>-15.336791858000026</v>
      </c>
      <c r="AE22" s="120">
        <f>'dep05'!L22-'dep05'!L21</f>
        <v>-4.8365335100000024</v>
      </c>
      <c r="AF22" s="120">
        <f>'dep05'!M22-'dep05'!M21</f>
        <v>-3.4790130680000004</v>
      </c>
      <c r="AG22" s="120">
        <f>'dep05'!N22-'dep05'!N21</f>
        <v>0.25418787600000003</v>
      </c>
      <c r="AH22" s="120">
        <f>'dep05'!O22-'dep05'!O21</f>
        <v>-6.7169160760000004</v>
      </c>
      <c r="AI22" s="120">
        <f>'dep05'!P22-'dep05'!P21</f>
        <v>2.7558504949999998</v>
      </c>
      <c r="AJ22" s="120">
        <f>'dep05'!Q22-'dep05'!Q21</f>
        <v>-1.688373329</v>
      </c>
      <c r="AK22" s="120">
        <f>'dep05'!R22-'dep05'!R21</f>
        <v>-1.175492169</v>
      </c>
      <c r="AL22" s="120">
        <f>'dep05'!S22-'dep05'!S21</f>
        <v>-0.45050207700000033</v>
      </c>
      <c r="AM22" s="100">
        <f>'dep05'!T22-'dep05'!T21</f>
        <v>-0.91542273200000002</v>
      </c>
      <c r="AN22" s="184">
        <f>(Paca!B22/Paca!B18-1)*100</f>
        <v>2.3388107657884127</v>
      </c>
      <c r="AO22" s="184">
        <f>(Paca!C22/Paca!C18-1)*100</f>
        <v>-5.7191753570768444</v>
      </c>
      <c r="AP22" s="184">
        <f>(Paca!D22/Paca!D18-1)*100</f>
        <v>6.6272331386917349</v>
      </c>
      <c r="AQ22" s="191">
        <f>(Paca!E22/Paca!E18-1)*100</f>
        <v>3.5113751954034989</v>
      </c>
      <c r="AR22" s="191">
        <f>(Paca!F22/Paca!F18-1)*100</f>
        <v>10.598045817633128</v>
      </c>
      <c r="AS22" s="191">
        <f>(Paca!G22/Paca!G18-1)*100</f>
        <v>13.052866405400643</v>
      </c>
      <c r="AT22" s="191">
        <f>(Paca!H22/Paca!H18-1)*100</f>
        <v>-18.696882767343158</v>
      </c>
      <c r="AU22" s="191">
        <f>(Paca!I22/Paca!I18-1)*100</f>
        <v>9.3416828789770321</v>
      </c>
      <c r="AV22" s="184">
        <f>(Paca!J22/Paca!J18-1)*100</f>
        <v>5.4556679665835439</v>
      </c>
      <c r="AW22" s="184">
        <f>(Paca!K22/Paca!K18-1)*100</f>
        <v>-3.8747679282691516</v>
      </c>
      <c r="AX22" s="191">
        <f>(Paca!L22/Paca!L18-1)*100</f>
        <v>6.5968500336188285</v>
      </c>
      <c r="AY22" s="191">
        <f>(Paca!M22/Paca!M18-1)*100</f>
        <v>-5.0308540021709147</v>
      </c>
      <c r="AZ22" s="191">
        <f>(Paca!N22/Paca!N18-1)*100</f>
        <v>27.165449981276481</v>
      </c>
      <c r="BA22" s="191">
        <f>(Paca!O22/Paca!O18-1)*100</f>
        <v>-14.119646983476175</v>
      </c>
      <c r="BB22" s="191">
        <f>(Paca!P22/Paca!P18-1)*100</f>
        <v>-54.502096154403176</v>
      </c>
      <c r="BC22" s="191">
        <f>(Paca!Q22/Paca!Q18-1)*100</f>
        <v>-2.214265320982256</v>
      </c>
      <c r="BD22" s="191">
        <f>(Paca!R22/Paca!R18-1)*100</f>
        <v>2.1132909389312005</v>
      </c>
      <c r="BE22" s="191">
        <f>(Paca!S22/Paca!S18-1)*100</f>
        <v>-7.0726972576732212</v>
      </c>
      <c r="BF22" s="184">
        <f>(Paca!T22/Paca!T18-1)*100</f>
        <v>8.9373163300657588</v>
      </c>
      <c r="BG22" s="100">
        <f>Paca!B22-Paca!B18</f>
        <v>732.7436935989972</v>
      </c>
      <c r="BH22" s="100">
        <f>Paca!C22-Paca!C18</f>
        <v>-9.5587502909999955</v>
      </c>
      <c r="BI22" s="100">
        <f>Paca!D22-Paca!D18</f>
        <v>621.61126618599883</v>
      </c>
      <c r="BJ22" s="120">
        <f>Paca!E22-Paca!E18</f>
        <v>67.805044770999984</v>
      </c>
      <c r="BK22" s="120">
        <f>Paca!F22-Paca!F18</f>
        <v>131.63443995000011</v>
      </c>
      <c r="BL22" s="120">
        <f>Paca!G22-Paca!G18</f>
        <v>119.38800552499993</v>
      </c>
      <c r="BM22" s="120">
        <f>Paca!H22-Paca!H18</f>
        <v>-127.74488232300007</v>
      </c>
      <c r="BN22" s="120">
        <f>Paca!I22-Paca!I18</f>
        <v>430.52865826299967</v>
      </c>
      <c r="BO22" s="100">
        <f>Paca!J22-Paca!J18</f>
        <v>496.66814019200137</v>
      </c>
      <c r="BP22" s="100">
        <f>Paca!K22-Paca!K18</f>
        <v>-456.41715683800248</v>
      </c>
      <c r="BQ22" s="120">
        <f>Paca!L22-Paca!L18</f>
        <v>212.2982036100002</v>
      </c>
      <c r="BR22" s="120">
        <f>Paca!M22-Paca!M18</f>
        <v>-167.14781338199964</v>
      </c>
      <c r="BS22" s="120">
        <f>Paca!N22-Paca!N18</f>
        <v>115.78920004100007</v>
      </c>
      <c r="BT22" s="120">
        <f>Paca!O22-Paca!O18</f>
        <v>-74.791945309000027</v>
      </c>
      <c r="BU22" s="120">
        <f>Paca!P22-Paca!P18</f>
        <v>-565.53194473999997</v>
      </c>
      <c r="BV22" s="120">
        <f>Paca!Q22-Paca!Q18</f>
        <v>-5.9287394450000193</v>
      </c>
      <c r="BW22" s="120">
        <f>Paca!R22-Paca!R18</f>
        <v>55.091132657999879</v>
      </c>
      <c r="BX22" s="120">
        <f>Paca!S22-Paca!S18</f>
        <v>-26.19525027100002</v>
      </c>
      <c r="BY22" s="100">
        <f>Paca!T22-Paca!T18</f>
        <v>80.440194349999956</v>
      </c>
    </row>
    <row r="23" spans="1:77" s="29" customFormat="1" x14ac:dyDescent="0.25">
      <c r="A23" s="37" t="str">
        <f>Paca!A23</f>
        <v>T1 2003</v>
      </c>
      <c r="B23" s="144">
        <f>('dep05'!B23/'dep05'!B22-1)*100</f>
        <v>16.616239217470973</v>
      </c>
      <c r="C23" s="179">
        <f>('dep05'!C23/'dep05'!C22-1)*100</f>
        <v>-100</v>
      </c>
      <c r="D23" s="179">
        <f>('dep05'!D23/'dep05'!D22-1)*100</f>
        <v>4.5996390395014242</v>
      </c>
      <c r="E23" s="180">
        <f>('dep05'!E23/'dep05'!E22-1)*100</f>
        <v>-32.23766623838079</v>
      </c>
      <c r="F23" s="181">
        <f>('dep05'!F23/'dep05'!F22-1)*100</f>
        <v>4.657119798041931</v>
      </c>
      <c r="G23" s="181">
        <f>('dep05'!G23/'dep05'!G22-1)*100</f>
        <v>68.689300844799519</v>
      </c>
      <c r="H23" s="181">
        <f>('dep05'!H23/'dep05'!H22-1)*100</f>
        <v>230.76333500449917</v>
      </c>
      <c r="I23" s="182">
        <f>('dep05'!I23/'dep05'!I22-1)*100</f>
        <v>16.032525738109051</v>
      </c>
      <c r="J23" s="179">
        <f>('dep05'!J23/'dep05'!J22-1)*100</f>
        <v>16.005182914900075</v>
      </c>
      <c r="K23" s="179">
        <f>('dep05'!K23/'dep05'!K22-1)*100</f>
        <v>31.196419309045751</v>
      </c>
      <c r="L23" s="180">
        <f>('dep05'!L23/'dep05'!L22-1)*100</f>
        <v>16.383255834682164</v>
      </c>
      <c r="M23" s="181">
        <f>('dep05'!M23/'dep05'!M22-1)*100</f>
        <v>-5.5693302245330418</v>
      </c>
      <c r="N23" s="181">
        <f>('dep05'!N23/'dep05'!N22-1)*100</f>
        <v>67.500123465378607</v>
      </c>
      <c r="O23" s="181" t="e">
        <f>('dep05'!O23/'dep05'!O22-1)*100</f>
        <v>#DIV/0!</v>
      </c>
      <c r="P23" s="181">
        <f>('dep05'!P23/'dep05'!P22-1)*100</f>
        <v>124.91906775225847</v>
      </c>
      <c r="Q23" s="181">
        <f>('dep05'!Q23/'dep05'!Q22-1)*100</f>
        <v>48.84350072330561</v>
      </c>
      <c r="R23" s="181">
        <f>('dep05'!R23/'dep05'!R22-1)*100</f>
        <v>166.87945211923272</v>
      </c>
      <c r="S23" s="152">
        <f>('dep05'!S23/'dep05'!S22-1)*100</f>
        <v>17.270636944144769</v>
      </c>
      <c r="T23" s="183">
        <f>('dep05'!T23/'dep05'!T22-1)*100</f>
        <v>247.30150174954883</v>
      </c>
      <c r="U23" s="52">
        <f>'dep05'!B23-'dep05'!B22</f>
        <v>59.317790700000103</v>
      </c>
      <c r="V23" s="52">
        <f>'dep05'!C23-'dep05'!C22</f>
        <v>-0.73489346499999997</v>
      </c>
      <c r="W23" s="52">
        <f>'dep05'!D23-'dep05'!D22</f>
        <v>4.2462788260000224</v>
      </c>
      <c r="X23" s="121">
        <f>'dep05'!E23-'dep05'!E22</f>
        <v>-7.4654861309999987</v>
      </c>
      <c r="Y23" s="121">
        <f>'dep05'!F23-'dep05'!F22</f>
        <v>1.0213439420000014</v>
      </c>
      <c r="Z23" s="121">
        <f>'dep05'!G23-'dep05'!G22</f>
        <v>2.5239659160000003</v>
      </c>
      <c r="AA23" s="121">
        <f>'dep05'!H23-'dep05'!H22</f>
        <v>1.271898502</v>
      </c>
      <c r="AB23" s="121">
        <f>'dep05'!I23-'dep05'!I22</f>
        <v>6.8945565969999976</v>
      </c>
      <c r="AC23" s="52">
        <f>'dep05'!J23-'dep05'!J22</f>
        <v>29.98500084600002</v>
      </c>
      <c r="AD23" s="52">
        <f>'dep05'!K23-'dep05'!K22</f>
        <v>23.614558509000005</v>
      </c>
      <c r="AE23" s="121">
        <f>'dep05'!L23-'dep05'!L22</f>
        <v>5.9303525830000012</v>
      </c>
      <c r="AF23" s="121">
        <f>'dep05'!M23-'dep05'!M22</f>
        <v>-1.1066189060000013</v>
      </c>
      <c r="AG23" s="121">
        <f>'dep05'!N23-'dep05'!N22</f>
        <v>0.89520147999999988</v>
      </c>
      <c r="AH23" s="121">
        <f>'dep05'!O23-'dep05'!O22</f>
        <v>0</v>
      </c>
      <c r="AI23" s="121">
        <f>'dep05'!P23-'dep05'!P22</f>
        <v>3.4425827470000003</v>
      </c>
      <c r="AJ23" s="121">
        <f>'dep05'!Q23-'dep05'!Q22</f>
        <v>1.0017144980000001</v>
      </c>
      <c r="AK23" s="121">
        <f>'dep05'!R23-'dep05'!R22</f>
        <v>12.404229652999998</v>
      </c>
      <c r="AL23" s="121">
        <f>'dep05'!S23-'dep05'!S22</f>
        <v>1.0470964540000001</v>
      </c>
      <c r="AM23" s="52">
        <f>'dep05'!T23-'dep05'!T22</f>
        <v>2.2068459840000001</v>
      </c>
      <c r="AN23" s="189">
        <f>(Paca!B23/Paca!B19-1)*100</f>
        <v>-2.2309486819448443</v>
      </c>
      <c r="AO23" s="189">
        <f>(Paca!C23/Paca!C19-1)*100</f>
        <v>69.693945121893393</v>
      </c>
      <c r="AP23" s="189">
        <f>(Paca!D23/Paca!D19-1)*100</f>
        <v>-2.5580053322384444</v>
      </c>
      <c r="AQ23" s="190">
        <f>(Paca!E23/Paca!E19-1)*100</f>
        <v>0.73110613983222716</v>
      </c>
      <c r="AR23" s="190">
        <f>(Paca!F23/Paca!F19-1)*100</f>
        <v>5.3878723418574914</v>
      </c>
      <c r="AS23" s="190">
        <f>(Paca!G23/Paca!G19-1)*100</f>
        <v>1.0141580605337985</v>
      </c>
      <c r="AT23" s="190">
        <f>(Paca!H23/Paca!H19-1)*100</f>
        <v>-23.471604357604491</v>
      </c>
      <c r="AU23" s="190">
        <f>(Paca!I23/Paca!I19-1)*100</f>
        <v>-3.6968008731543267</v>
      </c>
      <c r="AV23" s="189">
        <f>(Paca!J23/Paca!J19-1)*100</f>
        <v>-3.8424496002025577</v>
      </c>
      <c r="AW23" s="189">
        <f>(Paca!K23/Paca!K19-1)*100</f>
        <v>-2.7328964779480991</v>
      </c>
      <c r="AX23" s="190">
        <f>(Paca!L23/Paca!L19-1)*100</f>
        <v>-1.1496023470684347</v>
      </c>
      <c r="AY23" s="190">
        <f>(Paca!M23/Paca!M19-1)*100</f>
        <v>-8.8664366516679856</v>
      </c>
      <c r="AZ23" s="190">
        <f>(Paca!N23/Paca!N19-1)*100</f>
        <v>18.987199768575636</v>
      </c>
      <c r="BA23" s="190">
        <f>(Paca!O23/Paca!O19-1)*100</f>
        <v>-32.540045509499848</v>
      </c>
      <c r="BB23" s="190">
        <f>(Paca!P23/Paca!P19-1)*100</f>
        <v>20.59551839076077</v>
      </c>
      <c r="BC23" s="190">
        <f>(Paca!Q23/Paca!Q19-1)*100</f>
        <v>0.70435724551867196</v>
      </c>
      <c r="BD23" s="190">
        <f>(Paca!R23/Paca!R19-1)*100</f>
        <v>-6.9444888180743352</v>
      </c>
      <c r="BE23" s="190">
        <f>(Paca!S23/Paca!S19-1)*100</f>
        <v>49.378455434615411</v>
      </c>
      <c r="BF23" s="189">
        <f>(Paca!T23/Paca!T19-1)*100</f>
        <v>14.031343623549741</v>
      </c>
      <c r="BG23" s="53">
        <f>Paca!B23-Paca!B19</f>
        <v>-723.36006468799314</v>
      </c>
      <c r="BH23" s="53">
        <f>Paca!C23-Paca!C19</f>
        <v>99.189503460999987</v>
      </c>
      <c r="BI23" s="53">
        <f>Paca!D23-Paca!D19</f>
        <v>-263.77236275699943</v>
      </c>
      <c r="BJ23" s="122">
        <f>Paca!E23-Paca!E19</f>
        <v>14.192010996999898</v>
      </c>
      <c r="BK23" s="122">
        <f>Paca!F23-Paca!F19</f>
        <v>74.507242923000149</v>
      </c>
      <c r="BL23" s="122">
        <f>Paca!G23-Paca!G19</f>
        <v>10.309065287999942</v>
      </c>
      <c r="BM23" s="122">
        <f>Paca!H23-Paca!H19</f>
        <v>-168.59536488499998</v>
      </c>
      <c r="BN23" s="122">
        <f>Paca!I23-Paca!I19</f>
        <v>-194.18531708000046</v>
      </c>
      <c r="BO23" s="53">
        <f>Paca!J23-Paca!J19</f>
        <v>-370.40253859499899</v>
      </c>
      <c r="BP23" s="53">
        <f>Paca!K23-Paca!K19</f>
        <v>-312.74657825499889</v>
      </c>
      <c r="BQ23" s="122">
        <f>Paca!L23-Paca!L19</f>
        <v>-39.210693685000024</v>
      </c>
      <c r="BR23" s="122">
        <f>Paca!M23-Paca!M19</f>
        <v>-302.3467252559999</v>
      </c>
      <c r="BS23" s="122">
        <f>Paca!N23-Paca!N19</f>
        <v>89.923745327999939</v>
      </c>
      <c r="BT23" s="122">
        <f>Paca!O23-Paca!O19</f>
        <v>-118.337681135</v>
      </c>
      <c r="BU23" s="122">
        <f>Paca!P23-Paca!P19</f>
        <v>85.925065415999995</v>
      </c>
      <c r="BV23" s="122">
        <f>Paca!Q23-Paca!Q19</f>
        <v>1.851147544000014</v>
      </c>
      <c r="BW23" s="122">
        <f>Paca!R23-Paca!R19</f>
        <v>-192.84797075400002</v>
      </c>
      <c r="BX23" s="122">
        <f>Paca!S23-Paca!S19</f>
        <v>162.29653428699999</v>
      </c>
      <c r="BY23" s="53">
        <f>Paca!T23-Paca!T19</f>
        <v>124.371911458</v>
      </c>
    </row>
    <row r="24" spans="1:77" s="29" customFormat="1" x14ac:dyDescent="0.25">
      <c r="A24" s="37" t="str">
        <f>Paca!A24</f>
        <v>T2 2003</v>
      </c>
      <c r="B24" s="144">
        <f>('dep05'!B24/'dep05'!B23-1)*100</f>
        <v>2.0992009971021908</v>
      </c>
      <c r="C24" s="179" t="e">
        <f>('dep05'!C24/'dep05'!C23-1)*100</f>
        <v>#DIV/0!</v>
      </c>
      <c r="D24" s="179">
        <f>('dep05'!D24/'dep05'!D23-1)*100</f>
        <v>5.1738638526673375</v>
      </c>
      <c r="E24" s="180">
        <f>('dep05'!E24/'dep05'!E23-1)*100</f>
        <v>4.9407608311263784</v>
      </c>
      <c r="F24" s="181">
        <f>('dep05'!F24/'dep05'!F23-1)*100</f>
        <v>9.3416082519991441</v>
      </c>
      <c r="G24" s="181">
        <f>('dep05'!G24/'dep05'!G23-1)*100</f>
        <v>20.481599517725346</v>
      </c>
      <c r="H24" s="181">
        <f>('dep05'!H24/'dep05'!H23-1)*100</f>
        <v>2.4093595806491619</v>
      </c>
      <c r="I24" s="182">
        <f>('dep05'!I24/'dep05'!I23-1)*100</f>
        <v>1.5295397638846575</v>
      </c>
      <c r="J24" s="179">
        <f>('dep05'!J24/'dep05'!J23-1)*100</f>
        <v>-1.9957512546220357</v>
      </c>
      <c r="K24" s="179">
        <f>('dep05'!K24/'dep05'!K23-1)*100</f>
        <v>2.9853817810942651</v>
      </c>
      <c r="L24" s="180">
        <f>('dep05'!L24/'dep05'!L23-1)*100</f>
        <v>7.8887105004935343</v>
      </c>
      <c r="M24" s="181">
        <f>('dep05'!M24/'dep05'!M23-1)*100</f>
        <v>17.971496881145697</v>
      </c>
      <c r="N24" s="181">
        <f>('dep05'!N24/'dep05'!N23-1)*100</f>
        <v>31.718916399005593</v>
      </c>
      <c r="O24" s="181" t="e">
        <f>('dep05'!O24/'dep05'!O23-1)*100</f>
        <v>#DIV/0!</v>
      </c>
      <c r="P24" s="181">
        <f>('dep05'!P24/'dep05'!P23-1)*100</f>
        <v>-39.759200233070771</v>
      </c>
      <c r="Q24" s="181">
        <f>('dep05'!Q24/'dep05'!Q23-1)*100</f>
        <v>50.200394077602127</v>
      </c>
      <c r="R24" s="181">
        <f>('dep05'!R24/'dep05'!R23-1)*100</f>
        <v>17.240844176082849</v>
      </c>
      <c r="S24" s="152">
        <f>('dep05'!S24/'dep05'!S23-1)*100</f>
        <v>-97.37411898300337</v>
      </c>
      <c r="T24" s="183">
        <f>('dep05'!T24/'dep05'!T23-1)*100</f>
        <v>104.81871922202069</v>
      </c>
      <c r="U24" s="52">
        <f>'dep05'!B24-'dep05'!B23</f>
        <v>8.7390713869999672</v>
      </c>
      <c r="V24" s="52">
        <f>'dep05'!C24-'dep05'!C23</f>
        <v>1.8669928790000001</v>
      </c>
      <c r="W24" s="52">
        <f>'dep05'!D24-'dep05'!D23</f>
        <v>4.9960863839999945</v>
      </c>
      <c r="X24" s="121">
        <f>'dep05'!E24-'dep05'!E23</f>
        <v>0.77531231900000108</v>
      </c>
      <c r="Y24" s="121">
        <f>'dep05'!F24-'dep05'!F23</f>
        <v>2.1441000009999982</v>
      </c>
      <c r="Z24" s="121">
        <f>'dep05'!G24-'dep05'!G23</f>
        <v>1.2695382730000002</v>
      </c>
      <c r="AA24" s="121">
        <f>'dep05'!H24-'dep05'!H23</f>
        <v>4.3924278000000205E-2</v>
      </c>
      <c r="AB24" s="121">
        <f>'dep05'!I24-'dep05'!I23</f>
        <v>0.76321151300000167</v>
      </c>
      <c r="AC24" s="52">
        <f>'dep05'!J24-'dep05'!J23</f>
        <v>-4.3373775550000175</v>
      </c>
      <c r="AD24" s="52">
        <f>'dep05'!K24-'dep05'!K23</f>
        <v>2.9648105120000139</v>
      </c>
      <c r="AE24" s="121">
        <f>'dep05'!L24-'dep05'!L23</f>
        <v>3.3233556710000016</v>
      </c>
      <c r="AF24" s="121">
        <f>'dep05'!M24-'dep05'!M23</f>
        <v>3.3720378289999999</v>
      </c>
      <c r="AG24" s="121">
        <f>'dep05'!N24-'dep05'!N23</f>
        <v>0.70461145300000005</v>
      </c>
      <c r="AH24" s="121">
        <f>'dep05'!O24-'dep05'!O23</f>
        <v>0</v>
      </c>
      <c r="AI24" s="121">
        <f>'dep05'!P24-'dep05'!P23</f>
        <v>-2.4644474839999999</v>
      </c>
      <c r="AJ24" s="121">
        <f>'dep05'!Q24-'dep05'!Q23</f>
        <v>1.532407181</v>
      </c>
      <c r="AK24" s="121">
        <f>'dep05'!R24-'dep05'!R23</f>
        <v>3.4201141160000006</v>
      </c>
      <c r="AL24" s="121">
        <f>'dep05'!S24-'dep05'!S23</f>
        <v>-6.9232682539999999</v>
      </c>
      <c r="AM24" s="52">
        <f>'dep05'!T24-'dep05'!T23</f>
        <v>3.2485591669999998</v>
      </c>
      <c r="AN24" s="189">
        <f>(Paca!B24/Paca!B20-1)*100</f>
        <v>2.3908961081838154</v>
      </c>
      <c r="AO24" s="189">
        <f>(Paca!C24/Paca!C20-1)*100</f>
        <v>119.64101041627097</v>
      </c>
      <c r="AP24" s="189">
        <f>(Paca!D24/Paca!D20-1)*100</f>
        <v>-5.2841185878481856</v>
      </c>
      <c r="AQ24" s="190">
        <f>(Paca!E24/Paca!E20-1)*100</f>
        <v>-0.73591613835444214</v>
      </c>
      <c r="AR24" s="190">
        <f>(Paca!F24/Paca!F20-1)*100</f>
        <v>8.7514082389327896</v>
      </c>
      <c r="AS24" s="190">
        <f>(Paca!G24/Paca!G20-1)*100</f>
        <v>-14.528376505993968</v>
      </c>
      <c r="AT24" s="190">
        <f>(Paca!H24/Paca!H20-1)*100</f>
        <v>-11.025789761103667</v>
      </c>
      <c r="AU24" s="190">
        <f>(Paca!I24/Paca!I20-1)*100</f>
        <v>-7.1389117700757172</v>
      </c>
      <c r="AV24" s="189">
        <f>(Paca!J24/Paca!J20-1)*100</f>
        <v>4.7489408822026347</v>
      </c>
      <c r="AW24" s="189">
        <f>(Paca!K24/Paca!K20-1)*100</f>
        <v>5.5287501342987211</v>
      </c>
      <c r="AX24" s="190">
        <f>(Paca!L24/Paca!L20-1)*100</f>
        <v>4.2987302130756744</v>
      </c>
      <c r="AY24" s="190">
        <f>(Paca!M24/Paca!M20-1)*100</f>
        <v>12.122570125862264</v>
      </c>
      <c r="AZ24" s="190">
        <f>(Paca!N24/Paca!N20-1)*100</f>
        <v>30.248650275498477</v>
      </c>
      <c r="BA24" s="190">
        <f>(Paca!O24/Paca!O20-1)*100</f>
        <v>-24.476058037782177</v>
      </c>
      <c r="BB24" s="190">
        <f>(Paca!P24/Paca!P20-1)*100</f>
        <v>2.2266715610659293</v>
      </c>
      <c r="BC24" s="190">
        <f>(Paca!Q24/Paca!Q20-1)*100</f>
        <v>-12.771665362366647</v>
      </c>
      <c r="BD24" s="190">
        <f>(Paca!R24/Paca!R20-1)*100</f>
        <v>-1.2800215709895202</v>
      </c>
      <c r="BE24" s="190">
        <f>(Paca!S24/Paca!S20-1)*100</f>
        <v>37.29740015090988</v>
      </c>
      <c r="BF24" s="189">
        <f>(Paca!T24/Paca!T20-1)*100</f>
        <v>12.961629748474923</v>
      </c>
      <c r="BG24" s="53">
        <f>Paca!B24-Paca!B20</f>
        <v>779.36798527899373</v>
      </c>
      <c r="BH24" s="53">
        <f>Paca!C24-Paca!C20</f>
        <v>132.10994314999999</v>
      </c>
      <c r="BI24" s="53">
        <f>Paca!D24-Paca!D20</f>
        <v>-560.53361101800147</v>
      </c>
      <c r="BJ24" s="122">
        <f>Paca!E24-Paca!E20</f>
        <v>-13.720941404000087</v>
      </c>
      <c r="BK24" s="122">
        <f>Paca!F24-Paca!F20</f>
        <v>115.11793842799989</v>
      </c>
      <c r="BL24" s="122">
        <f>Paca!G24-Paca!G20</f>
        <v>-208.34802569299995</v>
      </c>
      <c r="BM24" s="122">
        <f>Paca!H24-Paca!H20</f>
        <v>-72.850480068000024</v>
      </c>
      <c r="BN24" s="122">
        <f>Paca!I24-Paca!I20</f>
        <v>-380.73210228100015</v>
      </c>
      <c r="BO24" s="53">
        <f>Paca!J24-Paca!J20</f>
        <v>436.58474279700022</v>
      </c>
      <c r="BP24" s="53">
        <f>Paca!K24-Paca!K20</f>
        <v>649.4069093850012</v>
      </c>
      <c r="BQ24" s="122">
        <f>Paca!L24-Paca!L20</f>
        <v>157.56895480699995</v>
      </c>
      <c r="BR24" s="122">
        <f>Paca!M24-Paca!M20</f>
        <v>385.8074810170001</v>
      </c>
      <c r="BS24" s="122">
        <f>Paca!N24-Paca!N20</f>
        <v>135.93160429399995</v>
      </c>
      <c r="BT24" s="122">
        <f>Paca!O24-Paca!O20</f>
        <v>-98.391745662000005</v>
      </c>
      <c r="BU24" s="122">
        <f>Paca!P24-Paca!P20</f>
        <v>11.280738492999944</v>
      </c>
      <c r="BV24" s="122">
        <f>Paca!Q24-Paca!Q20</f>
        <v>-35.678144387000003</v>
      </c>
      <c r="BW24" s="122">
        <f>Paca!R24-Paca!R20</f>
        <v>-37.269730703999812</v>
      </c>
      <c r="BX24" s="122">
        <f>Paca!S24-Paca!S20</f>
        <v>130.15775152700002</v>
      </c>
      <c r="BY24" s="53">
        <f>Paca!T24-Paca!T20</f>
        <v>121.80000096499998</v>
      </c>
    </row>
    <row r="25" spans="1:77" s="29" customFormat="1" x14ac:dyDescent="0.25">
      <c r="A25" s="37" t="str">
        <f>Paca!A25</f>
        <v>T3 2003</v>
      </c>
      <c r="B25" s="144">
        <f>('dep05'!B25/'dep05'!B24-1)*100</f>
        <v>4.4611104911241872</v>
      </c>
      <c r="C25" s="179">
        <f>('dep05'!C25/'dep05'!C24-1)*100</f>
        <v>-100</v>
      </c>
      <c r="D25" s="179">
        <f>('dep05'!D25/'dep05'!D24-1)*100</f>
        <v>-5.030658172455138</v>
      </c>
      <c r="E25" s="180">
        <f>('dep05'!E25/'dep05'!E24-1)*100</f>
        <v>49.377721056503773</v>
      </c>
      <c r="F25" s="181">
        <f>('dep05'!F25/'dep05'!F24-1)*100</f>
        <v>-14.290558008110199</v>
      </c>
      <c r="G25" s="181">
        <f>('dep05'!G25/'dep05'!G24-1)*100</f>
        <v>-82.726852152434859</v>
      </c>
      <c r="H25" s="181">
        <f>('dep05'!H25/'dep05'!H24-1)*100</f>
        <v>48.055552974607771</v>
      </c>
      <c r="I25" s="182">
        <f>('dep05'!I25/'dep05'!I24-1)*100</f>
        <v>-8.6321937996316045</v>
      </c>
      <c r="J25" s="179">
        <f>('dep05'!J25/'dep05'!J24-1)*100</f>
        <v>6.1213693922317125</v>
      </c>
      <c r="K25" s="179">
        <f>('dep05'!K25/'dep05'!K24-1)*100</f>
        <v>16.631315087408495</v>
      </c>
      <c r="L25" s="180">
        <f>('dep05'!L25/'dep05'!L24-1)*100</f>
        <v>24.132376489271689</v>
      </c>
      <c r="M25" s="181">
        <f>('dep05'!M25/'dep05'!M24-1)*100</f>
        <v>15.716739183238392</v>
      </c>
      <c r="N25" s="181">
        <f>('dep05'!N25/'dep05'!N24-1)*100</f>
        <v>-34.277229381611598</v>
      </c>
      <c r="O25" s="181" t="e">
        <f>('dep05'!O25/'dep05'!O24-1)*100</f>
        <v>#DIV/0!</v>
      </c>
      <c r="P25" s="181">
        <f>('dep05'!P25/'dep05'!P24-1)*100</f>
        <v>131.95369964772104</v>
      </c>
      <c r="Q25" s="181">
        <f>('dep05'!Q25/'dep05'!Q24-1)*100</f>
        <v>-68.594276636016332</v>
      </c>
      <c r="R25" s="181">
        <f>('dep05'!R25/'dep05'!R24-1)*100</f>
        <v>-16.414492352488818</v>
      </c>
      <c r="S25" s="152">
        <f>('dep05'!S25/'dep05'!S24-1)*100</f>
        <v>1380.5555289530616</v>
      </c>
      <c r="T25" s="183">
        <f>('dep05'!T25/'dep05'!T24-1)*100</f>
        <v>-64.748677866305982</v>
      </c>
      <c r="U25" s="52">
        <f>'dep05'!B25-'dep05'!B24</f>
        <v>18.961670095999978</v>
      </c>
      <c r="V25" s="52">
        <f>'dep05'!C25-'dep05'!C24</f>
        <v>-1.8669928790000001</v>
      </c>
      <c r="W25" s="52">
        <f>'dep05'!D25-'dep05'!D24</f>
        <v>-5.1091373760000067</v>
      </c>
      <c r="X25" s="121">
        <f>'dep05'!E25-'dep05'!E24</f>
        <v>8.1312647869999992</v>
      </c>
      <c r="Y25" s="121">
        <f>'dep05'!F25-'dep05'!F24</f>
        <v>-3.5863942599999987</v>
      </c>
      <c r="Z25" s="121">
        <f>'dep05'!G25-'dep05'!G24</f>
        <v>-6.1780177540000007</v>
      </c>
      <c r="AA25" s="121">
        <f>'dep05'!H25-'dep05'!H24</f>
        <v>0.89719375199999973</v>
      </c>
      <c r="AB25" s="121">
        <f>'dep05'!I25-'dep05'!I24</f>
        <v>-4.3731839010000044</v>
      </c>
      <c r="AC25" s="52">
        <f>'dep05'!J25-'dep05'!J24</f>
        <v>13.03810002100002</v>
      </c>
      <c r="AD25" s="52">
        <f>'dep05'!K25-'dep05'!K24</f>
        <v>17.009801225999979</v>
      </c>
      <c r="AE25" s="121">
        <f>'dep05'!L25-'dep05'!L24</f>
        <v>10.968491387</v>
      </c>
      <c r="AF25" s="121">
        <f>'dep05'!M25-'dep05'!M24</f>
        <v>3.4789462780000022</v>
      </c>
      <c r="AG25" s="121">
        <f>'dep05'!N25-'dep05'!N24</f>
        <v>-1.002963702</v>
      </c>
      <c r="AH25" s="121">
        <f>'dep05'!O25-'dep05'!O24</f>
        <v>3.0233291279999999</v>
      </c>
      <c r="AI25" s="121">
        <f>'dep05'!P25-'dep05'!P24</f>
        <v>4.9271323520000001</v>
      </c>
      <c r="AJ25" s="121">
        <f>'dep05'!Q25-'dep05'!Q24</f>
        <v>-3.1450387790000001</v>
      </c>
      <c r="AK25" s="121">
        <f>'dep05'!R25-'dep05'!R24</f>
        <v>-3.8175827809999987</v>
      </c>
      <c r="AL25" s="121">
        <f>'dep05'!S25-'dep05'!S24</f>
        <v>2.577487343</v>
      </c>
      <c r="AM25" s="52">
        <f>'dep05'!T25-'dep05'!T24</f>
        <v>-4.1101008959999996</v>
      </c>
      <c r="AN25" s="189">
        <f>(Paca!B25/Paca!B21-1)*100</f>
        <v>8.0313926539230973</v>
      </c>
      <c r="AO25" s="189">
        <f>(Paca!C25/Paca!C21-1)*100</f>
        <v>-42.231374818121445</v>
      </c>
      <c r="AP25" s="189">
        <f>(Paca!D25/Paca!D21-1)*100</f>
        <v>5.7324559410236509</v>
      </c>
      <c r="AQ25" s="190">
        <f>(Paca!E25/Paca!E21-1)*100</f>
        <v>5.6900797822696303</v>
      </c>
      <c r="AR25" s="190">
        <f>(Paca!F25/Paca!F21-1)*100</f>
        <v>28.152628400351041</v>
      </c>
      <c r="AS25" s="190">
        <f>(Paca!G25/Paca!G21-1)*100</f>
        <v>-4.4151826591148797</v>
      </c>
      <c r="AT25" s="190">
        <f>(Paca!H25/Paca!H21-1)*100</f>
        <v>-9.7027926927350521</v>
      </c>
      <c r="AU25" s="190">
        <f>(Paca!I25/Paca!I21-1)*100</f>
        <v>4.8574763374296781</v>
      </c>
      <c r="AV25" s="189">
        <f>(Paca!J25/Paca!J21-1)*100</f>
        <v>16.576586813065951</v>
      </c>
      <c r="AW25" s="189">
        <f>(Paca!K25/Paca!K21-1)*100</f>
        <v>4.062403529999381</v>
      </c>
      <c r="AX25" s="190">
        <f>(Paca!L25/Paca!L21-1)*100</f>
        <v>4.3164332190042121</v>
      </c>
      <c r="AY25" s="190">
        <f>(Paca!M25/Paca!M21-1)*100</f>
        <v>18.750142274934657</v>
      </c>
      <c r="AZ25" s="190">
        <f>(Paca!N25/Paca!N21-1)*100</f>
        <v>13.652063183572661</v>
      </c>
      <c r="BA25" s="190">
        <f>(Paca!O25/Paca!O21-1)*100</f>
        <v>-12.960786791073142</v>
      </c>
      <c r="BB25" s="190">
        <f>(Paca!P25/Paca!P21-1)*100</f>
        <v>-7.2575585676551206</v>
      </c>
      <c r="BC25" s="190">
        <f>(Paca!Q25/Paca!Q21-1)*100</f>
        <v>-51.86345386042224</v>
      </c>
      <c r="BD25" s="190">
        <f>(Paca!R25/Paca!R21-1)*100</f>
        <v>-4.2644620936752471</v>
      </c>
      <c r="BE25" s="190">
        <f>(Paca!S25/Paca!S21-1)*100</f>
        <v>25.928371666165617</v>
      </c>
      <c r="BF25" s="189">
        <f>(Paca!T25/Paca!T21-1)*100</f>
        <v>12.835615316255943</v>
      </c>
      <c r="BG25" s="53">
        <f>Paca!B25-Paca!B21</f>
        <v>2506.1181357549976</v>
      </c>
      <c r="BH25" s="53">
        <f>Paca!C25-Paca!C21</f>
        <v>-94.627510730000012</v>
      </c>
      <c r="BI25" s="53">
        <f>Paca!D25-Paca!D21</f>
        <v>563.92244671700064</v>
      </c>
      <c r="BJ25" s="122">
        <f>Paca!E25-Paca!E21</f>
        <v>105.49143640800003</v>
      </c>
      <c r="BK25" s="122">
        <f>Paca!F25-Paca!F21</f>
        <v>331.95347709399994</v>
      </c>
      <c r="BL25" s="122">
        <f>Paca!G25-Paca!G21</f>
        <v>-57.412762770000199</v>
      </c>
      <c r="BM25" s="122">
        <f>Paca!H25-Paca!H21</f>
        <v>-55.618266425000002</v>
      </c>
      <c r="BN25" s="122">
        <f>Paca!I25-Paca!I21</f>
        <v>239.5085624100002</v>
      </c>
      <c r="BO25" s="53">
        <f>Paca!J25-Paca!J21</f>
        <v>1446.1027823250006</v>
      </c>
      <c r="BP25" s="53">
        <f>Paca!K25-Paca!K21</f>
        <v>464.58040788399921</v>
      </c>
      <c r="BQ25" s="122">
        <f>Paca!L25-Paca!L21</f>
        <v>142.421868249</v>
      </c>
      <c r="BR25" s="122">
        <f>Paca!M25-Paca!M21</f>
        <v>580.2264255619998</v>
      </c>
      <c r="BS25" s="122">
        <f>Paca!N25-Paca!N21</f>
        <v>69.849850252000067</v>
      </c>
      <c r="BT25" s="122">
        <f>Paca!O25-Paca!O21</f>
        <v>-57.562983521000035</v>
      </c>
      <c r="BU25" s="122">
        <f>Paca!P25-Paca!P21</f>
        <v>-44.013198851000084</v>
      </c>
      <c r="BV25" s="122">
        <f>Paca!Q25-Paca!Q21</f>
        <v>-207.05194763</v>
      </c>
      <c r="BW25" s="122">
        <f>Paca!R25-Paca!R21</f>
        <v>-115.54077249199963</v>
      </c>
      <c r="BX25" s="122">
        <f>Paca!S25-Paca!S21</f>
        <v>96.251166314999978</v>
      </c>
      <c r="BY25" s="53">
        <f>Paca!T25-Paca!T21</f>
        <v>126.14000955900008</v>
      </c>
    </row>
    <row r="26" spans="1:77" s="105" customFormat="1" x14ac:dyDescent="0.25">
      <c r="A26" s="98" t="str">
        <f>Paca!A26</f>
        <v>T4 2003</v>
      </c>
      <c r="B26" s="143">
        <f>('dep05'!B26/'dep05'!B25-1)*100</f>
        <v>8.9149257431745621</v>
      </c>
      <c r="C26" s="184" t="e">
        <f>('dep05'!C26/'dep05'!C25-1)*100</f>
        <v>#DIV/0!</v>
      </c>
      <c r="D26" s="184">
        <f>('dep05'!D26/'dep05'!D25-1)*100</f>
        <v>2.6659819093218795</v>
      </c>
      <c r="E26" s="185">
        <f>('dep05'!E26/'dep05'!E25-1)*100</f>
        <v>-7.2905129214621329</v>
      </c>
      <c r="F26" s="186">
        <f>('dep05'!F26/'dep05'!F25-1)*100</f>
        <v>1.7166086604426312</v>
      </c>
      <c r="G26" s="186">
        <f>('dep05'!G26/'dep05'!G25-1)*100</f>
        <v>427.94129719196962</v>
      </c>
      <c r="H26" s="186">
        <f>('dep05'!H26/'dep05'!H25-1)*100</f>
        <v>-65.781582604000377</v>
      </c>
      <c r="I26" s="187">
        <f>('dep05'!I26/'dep05'!I25-1)*100</f>
        <v>0.63424078249070259</v>
      </c>
      <c r="J26" s="184">
        <f>('dep05'!J26/'dep05'!J25-1)*100</f>
        <v>9.6755572134507251</v>
      </c>
      <c r="K26" s="184">
        <f>('dep05'!K26/'dep05'!K25-1)*100</f>
        <v>8.3392431174226456</v>
      </c>
      <c r="L26" s="185">
        <f>('dep05'!L26/'dep05'!L25-1)*100</f>
        <v>-8.2915578565447063</v>
      </c>
      <c r="M26" s="186">
        <f>('dep05'!M26/'dep05'!M25-1)*100</f>
        <v>24.951383198092646</v>
      </c>
      <c r="N26" s="186">
        <f>('dep05'!N26/'dep05'!N25-1)*100</f>
        <v>207.85056800964446</v>
      </c>
      <c r="O26" s="186">
        <f>('dep05'!O26/'dep05'!O25-1)*100</f>
        <v>71.092087000856623</v>
      </c>
      <c r="P26" s="186">
        <f>('dep05'!P26/'dep05'!P25-1)*100</f>
        <v>-82.526765577152489</v>
      </c>
      <c r="Q26" s="186">
        <f>('dep05'!Q26/'dep05'!Q25-1)*100</f>
        <v>559.92662132816645</v>
      </c>
      <c r="R26" s="186">
        <f>('dep05'!R26/'dep05'!R25-1)*100</f>
        <v>-33.26766678079435</v>
      </c>
      <c r="S26" s="151">
        <f>('dep05'!S26/'dep05'!S25-1)*100</f>
        <v>276.40259146452695</v>
      </c>
      <c r="T26" s="188">
        <f>('dep05'!T26/'dep05'!T25-1)*100</f>
        <v>105.31050446505637</v>
      </c>
      <c r="U26" s="100">
        <f>'dep05'!B26-'dep05'!B25</f>
        <v>39.582751045000009</v>
      </c>
      <c r="V26" s="100">
        <f>'dep05'!C26-'dep05'!C25</f>
        <v>2.8375827579999999</v>
      </c>
      <c r="W26" s="100">
        <f>'dep05'!D26-'dep05'!D25</f>
        <v>2.5713630449999982</v>
      </c>
      <c r="X26" s="120">
        <f>'dep05'!E26-'dep05'!E25</f>
        <v>-1.7933744380000007</v>
      </c>
      <c r="Y26" s="120">
        <f>'dep05'!F26-'dep05'!F25</f>
        <v>0.36924005799999904</v>
      </c>
      <c r="Z26" s="120">
        <f>'dep05'!G26-'dep05'!G25</f>
        <v>5.5202448579999999</v>
      </c>
      <c r="AA26" s="120">
        <f>'dep05'!H26-'dep05'!H25</f>
        <v>-1.8183257119999998</v>
      </c>
      <c r="AB26" s="120">
        <f>'dep05'!I26-'dep05'!I25</f>
        <v>0.29357827900000188</v>
      </c>
      <c r="AC26" s="100">
        <f>'dep05'!J26-'dep05'!J25</f>
        <v>21.869786913999974</v>
      </c>
      <c r="AD26" s="100">
        <f>'dep05'!K26-'dep05'!K25</f>
        <v>9.947511612000028</v>
      </c>
      <c r="AE26" s="120">
        <f>'dep05'!L26-'dep05'!L25</f>
        <v>-4.678083958000002</v>
      </c>
      <c r="AF26" s="120">
        <f>'dep05'!M26-'dep05'!M25</f>
        <v>6.391107010999999</v>
      </c>
      <c r="AG26" s="120">
        <f>'dep05'!N26-'dep05'!N25</f>
        <v>3.9971144540000001</v>
      </c>
      <c r="AH26" s="120">
        <f>'dep05'!O26-'dep05'!O25</f>
        <v>2.1493477740000002</v>
      </c>
      <c r="AI26" s="120">
        <f>'dep05'!P26-'dep05'!P25</f>
        <v>-7.1477406390000002</v>
      </c>
      <c r="AJ26" s="120">
        <f>'dep05'!Q26-'dep05'!Q25</f>
        <v>8.0626543409999982</v>
      </c>
      <c r="AK26" s="120">
        <f>'dep05'!R26-'dep05'!R25</f>
        <v>-6.4671708520000006</v>
      </c>
      <c r="AL26" s="120">
        <f>'dep05'!S26-'dep05'!S25</f>
        <v>7.6402834810000009</v>
      </c>
      <c r="AM26" s="100">
        <f>'dep05'!T26-'dep05'!T25</f>
        <v>2.3565067160000002</v>
      </c>
      <c r="AN26" s="184">
        <f>(Paca!B26/Paca!B22-1)*100</f>
        <v>7.8277107506806276</v>
      </c>
      <c r="AO26" s="184">
        <f>(Paca!C26/Paca!C22-1)*100</f>
        <v>64.719600182106944</v>
      </c>
      <c r="AP26" s="184">
        <f>(Paca!D26/Paca!D22-1)*100</f>
        <v>2.837199452937722</v>
      </c>
      <c r="AQ26" s="191">
        <f>(Paca!E26/Paca!E22-1)*100</f>
        <v>-6.9839315901966126</v>
      </c>
      <c r="AR26" s="191">
        <f>(Paca!F26/Paca!F22-1)*100</f>
        <v>7.01102187638456</v>
      </c>
      <c r="AS26" s="191">
        <f>(Paca!G26/Paca!G22-1)*100</f>
        <v>29.815135971236749</v>
      </c>
      <c r="AT26" s="191">
        <f>(Paca!H26/Paca!H22-1)*100</f>
        <v>-12.015588283659673</v>
      </c>
      <c r="AU26" s="191">
        <f>(Paca!I26/Paca!I22-1)*100</f>
        <v>1.6964529665419725</v>
      </c>
      <c r="AV26" s="184">
        <f>(Paca!J26/Paca!J22-1)*100</f>
        <v>12.799690668944287</v>
      </c>
      <c r="AW26" s="184">
        <f>(Paca!K26/Paca!K22-1)*100</f>
        <v>6.600761397305388</v>
      </c>
      <c r="AX26" s="191">
        <f>(Paca!L26/Paca!L22-1)*100</f>
        <v>0.91571244815569219</v>
      </c>
      <c r="AY26" s="191">
        <f>(Paca!M26/Paca!M22-1)*100</f>
        <v>5.6151340698193941</v>
      </c>
      <c r="AZ26" s="191">
        <f>(Paca!N26/Paca!N22-1)*100</f>
        <v>8.6360968381570036</v>
      </c>
      <c r="BA26" s="191">
        <f>(Paca!O26/Paca!O22-1)*100</f>
        <v>61.377120544798849</v>
      </c>
      <c r="BB26" s="191">
        <f>(Paca!P26/Paca!P22-1)*100</f>
        <v>7.4910710047599416</v>
      </c>
      <c r="BC26" s="191">
        <f>(Paca!Q26/Paca!Q22-1)*100</f>
        <v>4.7221085207322711</v>
      </c>
      <c r="BD26" s="191">
        <f>(Paca!R26/Paca!R22-1)*100</f>
        <v>2.6719860318021871</v>
      </c>
      <c r="BE26" s="191">
        <f>(Paca!S26/Paca!S22-1)*100</f>
        <v>27.29005953532495</v>
      </c>
      <c r="BF26" s="184">
        <f>(Paca!T26/Paca!T22-1)*100</f>
        <v>15.075323768543946</v>
      </c>
      <c r="BG26" s="100">
        <f>Paca!B26-Paca!B22</f>
        <v>2509.7596932009983</v>
      </c>
      <c r="BH26" s="100">
        <f>Paca!C26-Paca!C22</f>
        <v>101.98279300499999</v>
      </c>
      <c r="BI26" s="100">
        <f>Paca!D26-Paca!D22</f>
        <v>283.75572697400094</v>
      </c>
      <c r="BJ26" s="120">
        <f>Paca!E26-Paca!E22</f>
        <v>-139.59595213500006</v>
      </c>
      <c r="BK26" s="120">
        <f>Paca!F26-Paca!F22</f>
        <v>96.310250605999954</v>
      </c>
      <c r="BL26" s="120">
        <f>Paca!G26-Paca!G22</f>
        <v>308.29975270800014</v>
      </c>
      <c r="BM26" s="120">
        <f>Paca!H26-Paca!H22</f>
        <v>-66.746199394999962</v>
      </c>
      <c r="BN26" s="120">
        <f>Paca!I26-Paca!I22</f>
        <v>85.487875190000523</v>
      </c>
      <c r="BO26" s="100">
        <f>Paca!J26-Paca!J22</f>
        <v>1228.8185875729996</v>
      </c>
      <c r="BP26" s="100">
        <f>Paca!K26-Paca!K22</f>
        <v>747.39071890300147</v>
      </c>
      <c r="BQ26" s="120">
        <f>Paca!L26-Paca!L22</f>
        <v>31.4132736319998</v>
      </c>
      <c r="BR26" s="120">
        <f>Paca!M26-Paca!M22</f>
        <v>177.17467643400005</v>
      </c>
      <c r="BS26" s="120">
        <f>Paca!N26-Paca!N22</f>
        <v>46.809907842999905</v>
      </c>
      <c r="BT26" s="120">
        <f>Paca!O26-Paca!O22</f>
        <v>279.21022684099995</v>
      </c>
      <c r="BU26" s="120">
        <f>Paca!P26-Paca!P22</f>
        <v>35.365454037999996</v>
      </c>
      <c r="BV26" s="120">
        <f>Paca!Q26-Paca!Q22</f>
        <v>12.36357799000001</v>
      </c>
      <c r="BW26" s="120">
        <f>Paca!R26-Paca!R22</f>
        <v>71.127716620000228</v>
      </c>
      <c r="BX26" s="120">
        <f>Paca!S26-Paca!S22</f>
        <v>93.925885504999997</v>
      </c>
      <c r="BY26" s="100">
        <f>Paca!T26-Paca!T22</f>
        <v>147.81186674600008</v>
      </c>
    </row>
    <row r="27" spans="1:77" s="29" customFormat="1" x14ac:dyDescent="0.25">
      <c r="A27" s="37" t="str">
        <f>Paca!A27</f>
        <v>T1 2004</v>
      </c>
      <c r="B27" s="144">
        <f>('dep05'!B27/'dep05'!B26-1)*100</f>
        <v>4.6814347783377341</v>
      </c>
      <c r="C27" s="179">
        <f>('dep05'!C27/'dep05'!C26-1)*100</f>
        <v>-100</v>
      </c>
      <c r="D27" s="179">
        <f>('dep05'!D27/'dep05'!D26-1)*100</f>
        <v>18.965920004452808</v>
      </c>
      <c r="E27" s="180">
        <f>('dep05'!E27/'dep05'!E26-1)*100</f>
        <v>0.39569743468201857</v>
      </c>
      <c r="F27" s="181">
        <f>('dep05'!F27/'dep05'!F26-1)*100</f>
        <v>-17.952331704214675</v>
      </c>
      <c r="G27" s="181">
        <f>('dep05'!G27/'dep05'!G26-1)*100</f>
        <v>58.303809787900683</v>
      </c>
      <c r="H27" s="181">
        <f>('dep05'!H27/'dep05'!H26-1)*100</f>
        <v>-41.045477744281357</v>
      </c>
      <c r="I27" s="182">
        <f>('dep05'!I27/'dep05'!I26-1)*100</f>
        <v>40.865117913626101</v>
      </c>
      <c r="J27" s="179">
        <f>('dep05'!J27/'dep05'!J26-1)*100</f>
        <v>0.22107936232380609</v>
      </c>
      <c r="K27" s="179">
        <f>('dep05'!K27/'dep05'!K26-1)*100</f>
        <v>0.62755213833884937</v>
      </c>
      <c r="L27" s="180">
        <f>('dep05'!L27/'dep05'!L26-1)*100</f>
        <v>-3.0681044830146997</v>
      </c>
      <c r="M27" s="181">
        <f>('dep05'!M27/'dep05'!M26-1)*100</f>
        <v>35.712712072065656</v>
      </c>
      <c r="N27" s="181">
        <f>('dep05'!N27/'dep05'!N26-1)*100</f>
        <v>-78.928910853615903</v>
      </c>
      <c r="O27" s="181">
        <f>('dep05'!O27/'dep05'!O26-1)*100</f>
        <v>-44.975779215989398</v>
      </c>
      <c r="P27" s="181">
        <f>('dep05'!P27/'dep05'!P26-1)*100</f>
        <v>10.539729251724793</v>
      </c>
      <c r="Q27" s="181">
        <f>('dep05'!Q27/'dep05'!Q26-1)*100</f>
        <v>-100</v>
      </c>
      <c r="R27" s="181">
        <f>('dep05'!R27/'dep05'!R26-1)*100</f>
        <v>57.753091628476902</v>
      </c>
      <c r="S27" s="152">
        <f>('dep05'!S27/'dep05'!S26-1)*100</f>
        <v>-1.7424628842068968</v>
      </c>
      <c r="T27" s="183">
        <f>('dep05'!T27/'dep05'!T26-1)*100</f>
        <v>116.16658165772856</v>
      </c>
      <c r="U27" s="52">
        <f>'dep05'!B27-'dep05'!B26</f>
        <v>22.638863539999932</v>
      </c>
      <c r="V27" s="52">
        <f>'dep05'!C27-'dep05'!C26</f>
        <v>-2.8375827579999999</v>
      </c>
      <c r="W27" s="52">
        <f>'dep05'!D27-'dep05'!D26</f>
        <v>18.78047963600001</v>
      </c>
      <c r="X27" s="121">
        <f>'dep05'!E27-'dep05'!E26</f>
        <v>9.0240253000001047E-2</v>
      </c>
      <c r="Y27" s="121">
        <f>'dep05'!F27-'dep05'!F26</f>
        <v>-3.9278079720000001</v>
      </c>
      <c r="Z27" s="121">
        <f>'dep05'!G27-'dep05'!G26</f>
        <v>3.9706052489999992</v>
      </c>
      <c r="AA27" s="121">
        <f>'dep05'!H27-'dep05'!H26</f>
        <v>-0.38823313300000006</v>
      </c>
      <c r="AB27" s="121">
        <f>'dep05'!I27-'dep05'!I26</f>
        <v>19.035675239000007</v>
      </c>
      <c r="AC27" s="52">
        <f>'dep05'!J27-'dep05'!J26</f>
        <v>0.54805812300000412</v>
      </c>
      <c r="AD27" s="52">
        <f>'dep05'!K27-'dep05'!K26</f>
        <v>0.81100481099997523</v>
      </c>
      <c r="AE27" s="121">
        <f>'dep05'!L27-'dep05'!L26</f>
        <v>-1.5874912410000022</v>
      </c>
      <c r="AF27" s="121">
        <f>'dep05'!M27-'dep05'!M26</f>
        <v>11.429977190000002</v>
      </c>
      <c r="AG27" s="121">
        <f>'dep05'!N27-'dep05'!N26</f>
        <v>-4.6727380729999997</v>
      </c>
      <c r="AH27" s="121">
        <f>'dep05'!O27-'dep05'!O26</f>
        <v>-2.3264517430000002</v>
      </c>
      <c r="AI27" s="121">
        <f>'dep05'!P27-'dep05'!P26</f>
        <v>0.15950588799999998</v>
      </c>
      <c r="AJ27" s="121">
        <f>'dep05'!Q27-'dep05'!Q26</f>
        <v>-9.5026027259999992</v>
      </c>
      <c r="AK27" s="121">
        <f>'dep05'!R27-'dep05'!R26</f>
        <v>7.4920995460000004</v>
      </c>
      <c r="AL27" s="121">
        <f>'dep05'!S27-'dep05'!S26</f>
        <v>-0.18129403000000011</v>
      </c>
      <c r="AM27" s="52">
        <f>'dep05'!T27-'dep05'!T26</f>
        <v>5.3369037280000002</v>
      </c>
      <c r="AN27" s="189">
        <f>(Paca!B27/Paca!B23-1)*100</f>
        <v>7.8191650592948081</v>
      </c>
      <c r="AO27" s="189">
        <f>(Paca!C27/Paca!C23-1)*100</f>
        <v>-43.112454742761983</v>
      </c>
      <c r="AP27" s="189">
        <f>(Paca!D27/Paca!D23-1)*100</f>
        <v>2.2777101782420983</v>
      </c>
      <c r="AQ27" s="190">
        <f>(Paca!E27/Paca!E23-1)*100</f>
        <v>-9.02546193917998</v>
      </c>
      <c r="AR27" s="190">
        <f>(Paca!F27/Paca!F23-1)*100</f>
        <v>-5.412898486707185</v>
      </c>
      <c r="AS27" s="190">
        <f>(Paca!G27/Paca!G23-1)*100</f>
        <v>32.004711257458055</v>
      </c>
      <c r="AT27" s="190">
        <f>(Paca!H27/Paca!H23-1)*100</f>
        <v>9.9636466414611427</v>
      </c>
      <c r="AU27" s="190">
        <f>(Paca!I27/Paca!I23-1)*100</f>
        <v>1.993157195403672</v>
      </c>
      <c r="AV27" s="189">
        <f>(Paca!J27/Paca!J23-1)*100</f>
        <v>20.136229657863367</v>
      </c>
      <c r="AW27" s="189">
        <f>(Paca!K27/Paca!K23-1)*100</f>
        <v>4.0894025757124863</v>
      </c>
      <c r="AX27" s="190">
        <f>(Paca!L27/Paca!L23-1)*100</f>
        <v>-8.8455823505984021E-2</v>
      </c>
      <c r="AY27" s="190">
        <f>(Paca!M27/Paca!M23-1)*100</f>
        <v>5.6635937848319218</v>
      </c>
      <c r="AZ27" s="190">
        <f>(Paca!N27/Paca!N23-1)*100</f>
        <v>-7.5723372246792593</v>
      </c>
      <c r="BA27" s="190">
        <f>(Paca!O27/Paca!O23-1)*100</f>
        <v>118.70540168417247</v>
      </c>
      <c r="BB27" s="190">
        <f>(Paca!P27/Paca!P23-1)*100</f>
        <v>-4.1631183656508641</v>
      </c>
      <c r="BC27" s="190">
        <f>(Paca!Q27/Paca!Q23-1)*100</f>
        <v>-17.141348549221867</v>
      </c>
      <c r="BD27" s="190">
        <f>(Paca!R27/Paca!R23-1)*100</f>
        <v>8.7967086094815627</v>
      </c>
      <c r="BE27" s="190">
        <f>(Paca!S27/Paca!S23-1)*100</f>
        <v>-25.945394010226931</v>
      </c>
      <c r="BF27" s="189">
        <f>(Paca!T27/Paca!T23-1)*100</f>
        <v>3.1942359871363291</v>
      </c>
      <c r="BG27" s="53">
        <f>Paca!B27-Paca!B23</f>
        <v>2478.7157722849952</v>
      </c>
      <c r="BH27" s="53">
        <f>Paca!C27-Paca!C23</f>
        <v>-104.12134393599999</v>
      </c>
      <c r="BI27" s="53">
        <f>Paca!D27-Paca!D23</f>
        <v>228.86135882299823</v>
      </c>
      <c r="BJ27" s="122">
        <f>Paca!E27-Paca!E23</f>
        <v>-176.48042867499998</v>
      </c>
      <c r="BK27" s="122">
        <f>Paca!F27-Paca!F23</f>
        <v>-78.886323270000275</v>
      </c>
      <c r="BL27" s="122">
        <f>Paca!G27-Paca!G23</f>
        <v>328.63196610099999</v>
      </c>
      <c r="BM27" s="122">
        <f>Paca!H27-Paca!H23</f>
        <v>54.770131085000003</v>
      </c>
      <c r="BN27" s="122">
        <f>Paca!I27-Paca!I23</f>
        <v>100.82601358200009</v>
      </c>
      <c r="BO27" s="53">
        <f>Paca!J27-Paca!J23</f>
        <v>1866.4971096949994</v>
      </c>
      <c r="BP27" s="53">
        <f>Paca!K27-Paca!K23</f>
        <v>455.19264428799943</v>
      </c>
      <c r="BQ27" s="122">
        <f>Paca!L27-Paca!L23</f>
        <v>-2.9823714590002055</v>
      </c>
      <c r="BR27" s="122">
        <f>Paca!M27-Paca!M23</f>
        <v>176.00564687799988</v>
      </c>
      <c r="BS27" s="122">
        <f>Paca!N27-Paca!N23</f>
        <v>-42.672064790999912</v>
      </c>
      <c r="BT27" s="122">
        <f>Paca!O27-Paca!O23</f>
        <v>291.22015234100002</v>
      </c>
      <c r="BU27" s="122">
        <f>Paca!P27-Paca!P23</f>
        <v>-20.945805741000015</v>
      </c>
      <c r="BV27" s="122">
        <f>Paca!Q27-Paca!Q23</f>
        <v>-45.367129014</v>
      </c>
      <c r="BW27" s="122">
        <f>Paca!R27-Paca!R23</f>
        <v>227.31971129699969</v>
      </c>
      <c r="BX27" s="122">
        <f>Paca!S27-Paca!S23</f>
        <v>-127.38549522299996</v>
      </c>
      <c r="BY27" s="53">
        <f>Paca!T27-Paca!T23</f>
        <v>32.286003414999868</v>
      </c>
    </row>
    <row r="28" spans="1:77" s="29" customFormat="1" x14ac:dyDescent="0.25">
      <c r="A28" s="37" t="str">
        <f>Paca!A28</f>
        <v>T2 2004</v>
      </c>
      <c r="B28" s="144">
        <f>('dep05'!B28/'dep05'!B27-1)*100</f>
        <v>-2.1944602604304753</v>
      </c>
      <c r="C28" s="179" t="e">
        <f>('dep05'!C28/'dep05'!C27-1)*100</f>
        <v>#DIV/0!</v>
      </c>
      <c r="D28" s="179">
        <f>('dep05'!D28/'dep05'!D27-1)*100</f>
        <v>-7.4552708641615562</v>
      </c>
      <c r="E28" s="180">
        <f>('dep05'!E28/'dep05'!E27-1)*100</f>
        <v>18.69421519761627</v>
      </c>
      <c r="F28" s="181">
        <f>('dep05'!F28/'dep05'!F27-1)*100</f>
        <v>12.288311490111958</v>
      </c>
      <c r="G28" s="181">
        <f>('dep05'!G28/'dep05'!G27-1)*100</f>
        <v>-100</v>
      </c>
      <c r="H28" s="181">
        <f>('dep05'!H28/'dep05'!H27-1)*100</f>
        <v>369.04254606136141</v>
      </c>
      <c r="I28" s="182">
        <f>('dep05'!I28/'dep05'!I27-1)*100</f>
        <v>-9.9754894415107209</v>
      </c>
      <c r="J28" s="179">
        <f>('dep05'!J28/'dep05'!J27-1)*100</f>
        <v>9.6018656634430535</v>
      </c>
      <c r="K28" s="179">
        <f>('dep05'!K28/'dep05'!K27-1)*100</f>
        <v>-15.287737563863303</v>
      </c>
      <c r="L28" s="180">
        <f>('dep05'!L28/'dep05'!L27-1)*100</f>
        <v>-16.613735464691704</v>
      </c>
      <c r="M28" s="181">
        <f>('dep05'!M28/'dep05'!M27-1)*100</f>
        <v>-30.706691235787066</v>
      </c>
      <c r="N28" s="181">
        <f>('dep05'!N28/'dep05'!N27-1)*100</f>
        <v>233.35941651307883</v>
      </c>
      <c r="O28" s="181">
        <f>('dep05'!O28/'dep05'!O27-1)*100</f>
        <v>-28.207773600106812</v>
      </c>
      <c r="P28" s="181">
        <f>('dep05'!P28/'dep05'!P27-1)*100</f>
        <v>223.86271020345535</v>
      </c>
      <c r="Q28" s="181" t="e">
        <f>('dep05'!Q28/'dep05'!Q27-1)*100</f>
        <v>#DIV/0!</v>
      </c>
      <c r="R28" s="181">
        <f>('dep05'!R28/'dep05'!R27-1)*100</f>
        <v>-28.328419173168442</v>
      </c>
      <c r="S28" s="152">
        <f>('dep05'!S28/'dep05'!S27-1)*100</f>
        <v>16.956063371070073</v>
      </c>
      <c r="T28" s="183">
        <f>('dep05'!T28/'dep05'!T27-1)*100</f>
        <v>-63.451230197288396</v>
      </c>
      <c r="U28" s="52">
        <f>'dep05'!B28-'dep05'!B27</f>
        <v>-11.108950499999935</v>
      </c>
      <c r="V28" s="52">
        <f>'dep05'!C28-'dep05'!C27</f>
        <v>0</v>
      </c>
      <c r="W28" s="52">
        <f>'dep05'!D28-'dep05'!D27</f>
        <v>-8.7825121530000132</v>
      </c>
      <c r="X28" s="121">
        <f>'dep05'!E28-'dep05'!E27</f>
        <v>4.2801541289999996</v>
      </c>
      <c r="Y28" s="121">
        <f>'dep05'!F28-'dep05'!F27</f>
        <v>2.2059102469999985</v>
      </c>
      <c r="Z28" s="121">
        <f>'dep05'!G28-'dep05'!G27</f>
        <v>-10.780803868</v>
      </c>
      <c r="AA28" s="121">
        <f>'dep05'!H28-'dep05'!H27</f>
        <v>2.057883779</v>
      </c>
      <c r="AB28" s="121">
        <f>'dep05'!I28-'dep05'!I27</f>
        <v>-6.545656440000009</v>
      </c>
      <c r="AC28" s="52">
        <f>'dep05'!J28-'dep05'!J27</f>
        <v>23.855752316999997</v>
      </c>
      <c r="AD28" s="52">
        <f>'dep05'!K28-'dep05'!K27</f>
        <v>-19.88079484699999</v>
      </c>
      <c r="AE28" s="121">
        <f>'dep05'!L28-'dep05'!L27</f>
        <v>-8.3324974429999941</v>
      </c>
      <c r="AF28" s="121">
        <f>'dep05'!M28-'dep05'!M27</f>
        <v>-13.337550687000004</v>
      </c>
      <c r="AG28" s="121">
        <f>'dep05'!N28-'dep05'!N27</f>
        <v>2.9110364429999995</v>
      </c>
      <c r="AH28" s="121">
        <f>'dep05'!O28-'dep05'!O27</f>
        <v>-0.80285674900000004</v>
      </c>
      <c r="AI28" s="121">
        <f>'dep05'!P28-'dep05'!P27</f>
        <v>3.7449620259999996</v>
      </c>
      <c r="AJ28" s="121">
        <f>'dep05'!Q28-'dep05'!Q27</f>
        <v>0</v>
      </c>
      <c r="AK28" s="121">
        <f>'dep05'!R28-'dep05'!R27</f>
        <v>-5.7973366520000003</v>
      </c>
      <c r="AL28" s="121">
        <f>'dep05'!S28-'dep05'!S27</f>
        <v>1.7334482149999992</v>
      </c>
      <c r="AM28" s="52">
        <f>'dep05'!T28-'dep05'!T27</f>
        <v>-6.3013958170000004</v>
      </c>
      <c r="AN28" s="189">
        <f>(Paca!B28/Paca!B24-1)*100</f>
        <v>5.3197579423877484</v>
      </c>
      <c r="AO28" s="189">
        <f>(Paca!C28/Paca!C24-1)*100</f>
        <v>-7.846673070454413</v>
      </c>
      <c r="AP28" s="189">
        <f>(Paca!D28/Paca!D24-1)*100</f>
        <v>7.3882842883007172</v>
      </c>
      <c r="AQ28" s="190">
        <f>(Paca!E28/Paca!E24-1)*100</f>
        <v>-9.4179940753707179</v>
      </c>
      <c r="AR28" s="190">
        <f>(Paca!F28/Paca!F24-1)*100</f>
        <v>7.6855658129544757</v>
      </c>
      <c r="AS28" s="190">
        <f>(Paca!G28/Paca!G24-1)*100</f>
        <v>19.108261113430114</v>
      </c>
      <c r="AT28" s="190">
        <f>(Paca!H28/Paca!H24-1)*100</f>
        <v>7.1938827680013473</v>
      </c>
      <c r="AU28" s="190">
        <f>(Paca!I28/Paca!I24-1)*100</f>
        <v>10.705364930565153</v>
      </c>
      <c r="AV28" s="189">
        <f>(Paca!J28/Paca!J24-1)*100</f>
        <v>15.618213148542193</v>
      </c>
      <c r="AW28" s="189">
        <f>(Paca!K28/Paca!K24-1)*100</f>
        <v>-2.9912171874286742</v>
      </c>
      <c r="AX28" s="190">
        <f>(Paca!L28/Paca!L24-1)*100</f>
        <v>-4.9453427023716028</v>
      </c>
      <c r="AY28" s="190">
        <f>(Paca!M28/Paca!M24-1)*100</f>
        <v>-11.237853516996733</v>
      </c>
      <c r="AZ28" s="190">
        <f>(Paca!N28/Paca!N24-1)*100</f>
        <v>15.372929312758178</v>
      </c>
      <c r="BA28" s="190">
        <f>(Paca!O28/Paca!O24-1)*100</f>
        <v>76.675752943892263</v>
      </c>
      <c r="BB28" s="190">
        <f>(Paca!P28/Paca!P24-1)*100</f>
        <v>-0.21098153424251587</v>
      </c>
      <c r="BC28" s="190">
        <f>(Paca!Q28/Paca!Q24-1)*100</f>
        <v>3.6455221090406331</v>
      </c>
      <c r="BD28" s="190">
        <f>(Paca!R28/Paca!R24-1)*100</f>
        <v>1.2376527556166694</v>
      </c>
      <c r="BE28" s="190">
        <f>(Paca!S28/Paca!S24-1)*100</f>
        <v>-30.646372455500536</v>
      </c>
      <c r="BF28" s="189">
        <f>(Paca!T28/Paca!T24-1)*100</f>
        <v>-7.6289925235674794</v>
      </c>
      <c r="BG28" s="53">
        <f>Paca!B28-Paca!B24</f>
        <v>1775.5588543120029</v>
      </c>
      <c r="BH28" s="53">
        <f>Paca!C28-Paca!C24</f>
        <v>-19.030685169999998</v>
      </c>
      <c r="BI28" s="53">
        <f>Paca!D28-Paca!D24</f>
        <v>742.32742650399996</v>
      </c>
      <c r="BJ28" s="122">
        <f>Paca!E28-Paca!E24</f>
        <v>-174.30351064899992</v>
      </c>
      <c r="BK28" s="122">
        <f>Paca!F28-Paca!F24</f>
        <v>109.94507891400008</v>
      </c>
      <c r="BL28" s="122">
        <f>Paca!G28-Paca!G24</f>
        <v>234.21538740200003</v>
      </c>
      <c r="BM28" s="122">
        <f>Paca!H28-Paca!H24</f>
        <v>42.291219534999982</v>
      </c>
      <c r="BN28" s="122">
        <f>Paca!I28-Paca!I24</f>
        <v>530.17925130200001</v>
      </c>
      <c r="BO28" s="53">
        <f>Paca!J28-Paca!J24</f>
        <v>1504.0171112640001</v>
      </c>
      <c r="BP28" s="53">
        <f>Paca!K28-Paca!K24</f>
        <v>-370.77349789099935</v>
      </c>
      <c r="BQ28" s="122">
        <f>Paca!L28-Paca!L24</f>
        <v>-189.06270981700027</v>
      </c>
      <c r="BR28" s="122">
        <f>Paca!M28-Paca!M24</f>
        <v>-401.0073665079999</v>
      </c>
      <c r="BS28" s="122">
        <f>Paca!N28-Paca!N24</f>
        <v>89.979650836000019</v>
      </c>
      <c r="BT28" s="122">
        <f>Paca!O28-Paca!O24</f>
        <v>232.78762568099995</v>
      </c>
      <c r="BU28" s="122">
        <f>Paca!P28-Paca!P24</f>
        <v>-1.0926725580000038</v>
      </c>
      <c r="BV28" s="122">
        <f>Paca!Q28-Paca!Q24</f>
        <v>8.8832532890000095</v>
      </c>
      <c r="BW28" s="122">
        <f>Paca!R28-Paca!R24</f>
        <v>35.574829816999681</v>
      </c>
      <c r="BX28" s="122">
        <f>Paca!S28-Paca!S24</f>
        <v>-146.836108631</v>
      </c>
      <c r="BY28" s="53">
        <f>Paca!T28-Paca!T24</f>
        <v>-80.981500395000012</v>
      </c>
    </row>
    <row r="29" spans="1:77" s="29" customFormat="1" x14ac:dyDescent="0.25">
      <c r="A29" s="37" t="str">
        <f>Paca!A29</f>
        <v>T3 2004</v>
      </c>
      <c r="B29" s="144">
        <f>('dep05'!B29/'dep05'!B28-1)*100</f>
        <v>-8.1831427308814533</v>
      </c>
      <c r="C29" s="179" t="e">
        <f>('dep05'!C29/'dep05'!C28-1)*100</f>
        <v>#DIV/0!</v>
      </c>
      <c r="D29" s="179">
        <f>('dep05'!D29/'dep05'!D28-1)*100</f>
        <v>-24.516413517049983</v>
      </c>
      <c r="E29" s="180">
        <f>('dep05'!E29/'dep05'!E28-1)*100</f>
        <v>-51.979677536460869</v>
      </c>
      <c r="F29" s="181">
        <f>('dep05'!F29/'dep05'!F28-1)*100</f>
        <v>-2.2321611733571278</v>
      </c>
      <c r="G29" s="181" t="e">
        <f>('dep05'!G29/'dep05'!G28-1)*100</f>
        <v>#DIV/0!</v>
      </c>
      <c r="H29" s="181">
        <f>('dep05'!H29/'dep05'!H28-1)*100</f>
        <v>-100</v>
      </c>
      <c r="I29" s="182">
        <f>('dep05'!I29/'dep05'!I28-1)*100</f>
        <v>-19.587034759487764</v>
      </c>
      <c r="J29" s="179">
        <f>('dep05'!J29/'dep05'!J28-1)*100</f>
        <v>-7.6160431464853069</v>
      </c>
      <c r="K29" s="179">
        <f>('dep05'!K29/'dep05'!K28-1)*100</f>
        <v>-0.17860632395030329</v>
      </c>
      <c r="L29" s="180">
        <f>('dep05'!L29/'dep05'!L28-1)*100</f>
        <v>5.9213235527228347</v>
      </c>
      <c r="M29" s="181">
        <f>('dep05'!M29/'dep05'!M28-1)*100</f>
        <v>-23.049085550786973</v>
      </c>
      <c r="N29" s="181">
        <f>('dep05'!N29/'dep05'!N28-1)*100</f>
        <v>16.248002008685859</v>
      </c>
      <c r="O29" s="181">
        <f>('dep05'!O29/'dep05'!O28-1)*100</f>
        <v>177.11660199347023</v>
      </c>
      <c r="P29" s="181">
        <f>('dep05'!P29/'dep05'!P28-1)*100</f>
        <v>-35.157445343006955</v>
      </c>
      <c r="Q29" s="181" t="e">
        <f>('dep05'!Q29/'dep05'!Q28-1)*100</f>
        <v>#DIV/0!</v>
      </c>
      <c r="R29" s="181">
        <f>('dep05'!R29/'dep05'!R28-1)*100</f>
        <v>68.936671391349449</v>
      </c>
      <c r="S29" s="152">
        <f>('dep05'!S29/'dep05'!S28-1)*100</f>
        <v>-70.618217418762129</v>
      </c>
      <c r="T29" s="183">
        <f>('dep05'!T29/'dep05'!T28-1)*100</f>
        <v>23.712768729438171</v>
      </c>
      <c r="U29" s="52">
        <f>'dep05'!B29-'dep05'!B28</f>
        <v>-40.516217263999977</v>
      </c>
      <c r="V29" s="52">
        <f>'dep05'!C29-'dep05'!C28</f>
        <v>6.2865451610000003</v>
      </c>
      <c r="W29" s="52">
        <f>'dep05'!D29-'dep05'!D28</f>
        <v>-26.727845931999994</v>
      </c>
      <c r="X29" s="121">
        <f>'dep05'!E29-'dep05'!E28</f>
        <v>-14.125873241000001</v>
      </c>
      <c r="Y29" s="121">
        <f>'dep05'!F29-'dep05'!F28</f>
        <v>-0.44994116399999839</v>
      </c>
      <c r="Z29" s="121">
        <f>'dep05'!G29-'dep05'!G28</f>
        <v>2.0338822580000002</v>
      </c>
      <c r="AA29" s="121">
        <f>'dep05'!H29-'dep05'!H28</f>
        <v>-2.6155115649999998</v>
      </c>
      <c r="AB29" s="121">
        <f>'dep05'!I29-'dep05'!I28</f>
        <v>-11.570402219999998</v>
      </c>
      <c r="AC29" s="52">
        <f>'dep05'!J29-'dep05'!J28</f>
        <v>-20.738857812999981</v>
      </c>
      <c r="AD29" s="52">
        <f>'dep05'!K29-'dep05'!K28</f>
        <v>-0.19675856100000999</v>
      </c>
      <c r="AE29" s="121">
        <f>'dep05'!L29-'dep05'!L28</f>
        <v>2.4764023619999946</v>
      </c>
      <c r="AF29" s="121">
        <f>'dep05'!M29-'dep05'!M28</f>
        <v>-6.9372614139999982</v>
      </c>
      <c r="AG29" s="121">
        <f>'dep05'!N29-'dep05'!N28</f>
        <v>0.67567057100000039</v>
      </c>
      <c r="AH29" s="121">
        <f>'dep05'!O29-'dep05'!O28</f>
        <v>3.6191446940000005</v>
      </c>
      <c r="AI29" s="121">
        <f>'dep05'!P29-'dep05'!P28</f>
        <v>-1.9047760299999998</v>
      </c>
      <c r="AJ29" s="121">
        <f>'dep05'!Q29-'dep05'!Q28</f>
        <v>0.2063982</v>
      </c>
      <c r="AK29" s="121">
        <f>'dep05'!R29-'dep05'!R28</f>
        <v>10.111217997999999</v>
      </c>
      <c r="AL29" s="121">
        <f>'dep05'!S29-'dep05'!S28</f>
        <v>-8.4435549419999987</v>
      </c>
      <c r="AM29" s="52">
        <f>'dep05'!T29-'dep05'!T28</f>
        <v>0.8606998809999995</v>
      </c>
      <c r="AN29" s="189">
        <f>(Paca!B29/Paca!B25-1)*100</f>
        <v>3.654506258028456</v>
      </c>
      <c r="AO29" s="189">
        <f>(Paca!C29/Paca!C25-1)*100</f>
        <v>12.220245872968349</v>
      </c>
      <c r="AP29" s="189">
        <f>(Paca!D29/Paca!D25-1)*100</f>
        <v>-1.4700817312662151</v>
      </c>
      <c r="AQ29" s="190">
        <f>(Paca!E29/Paca!E25-1)*100</f>
        <v>-19.047367156716877</v>
      </c>
      <c r="AR29" s="190">
        <f>(Paca!F29/Paca!F25-1)*100</f>
        <v>-3.9094561582886045</v>
      </c>
      <c r="AS29" s="190">
        <f>(Paca!G29/Paca!G25-1)*100</f>
        <v>19.029534381274573</v>
      </c>
      <c r="AT29" s="190">
        <f>(Paca!H29/Paca!H25-1)*100</f>
        <v>20.946625366235573</v>
      </c>
      <c r="AU29" s="190">
        <f>(Paca!I29/Paca!I25-1)*100</f>
        <v>-1.2679270255402941</v>
      </c>
      <c r="AV29" s="189">
        <f>(Paca!J29/Paca!J25-1)*100</f>
        <v>14.388828074424943</v>
      </c>
      <c r="AW29" s="189">
        <f>(Paca!K29/Paca!K25-1)*100</f>
        <v>6.0388882503992214E-2</v>
      </c>
      <c r="AX29" s="190">
        <f>(Paca!L29/Paca!L25-1)*100</f>
        <v>-2.0344113221670734</v>
      </c>
      <c r="AY29" s="190">
        <f>(Paca!M29/Paca!M25-1)*100</f>
        <v>-11.806330924395336</v>
      </c>
      <c r="AZ29" s="190">
        <f>(Paca!N29/Paca!N25-1)*100</f>
        <v>20.63768335340832</v>
      </c>
      <c r="BA29" s="190">
        <f>(Paca!O29/Paca!O25-1)*100</f>
        <v>27.392518165873557</v>
      </c>
      <c r="BB29" s="190">
        <f>(Paca!P29/Paca!P25-1)*100</f>
        <v>-8.3117664134024221</v>
      </c>
      <c r="BC29" s="190">
        <f>(Paca!Q29/Paca!Q25-1)*100</f>
        <v>61.587689986797557</v>
      </c>
      <c r="BD29" s="190">
        <f>(Paca!R29/Paca!R25-1)*100</f>
        <v>12.228958809983137</v>
      </c>
      <c r="BE29" s="190">
        <f>(Paca!S29/Paca!S25-1)*100</f>
        <v>-22.170889751240953</v>
      </c>
      <c r="BF29" s="189">
        <f>(Paca!T29/Paca!T25-1)*100</f>
        <v>-9.1518924690555679</v>
      </c>
      <c r="BG29" s="53">
        <f>Paca!B29-Paca!B25</f>
        <v>1231.9394561969966</v>
      </c>
      <c r="BH29" s="53">
        <f>Paca!C29-Paca!C25</f>
        <v>15.818094723999991</v>
      </c>
      <c r="BI29" s="53">
        <f>Paca!D29-Paca!D25</f>
        <v>-152.90738357300143</v>
      </c>
      <c r="BJ29" s="122">
        <f>Paca!E29-Paca!E25</f>
        <v>-373.22268175500017</v>
      </c>
      <c r="BK29" s="122">
        <f>Paca!F29-Paca!F25</f>
        <v>-59.074783587999946</v>
      </c>
      <c r="BL29" s="122">
        <f>Paca!G29-Paca!G25</f>
        <v>236.52488901300012</v>
      </c>
      <c r="BM29" s="122">
        <f>Paca!H29-Paca!H25</f>
        <v>108.41991932499991</v>
      </c>
      <c r="BN29" s="122">
        <f>Paca!I29-Paca!I25</f>
        <v>-65.55472656800066</v>
      </c>
      <c r="BO29" s="53">
        <f>Paca!J29-Paca!J25</f>
        <v>1463.3250542409987</v>
      </c>
      <c r="BP29" s="53">
        <f>Paca!K29-Paca!K25</f>
        <v>7.1866860919999453</v>
      </c>
      <c r="BQ29" s="122">
        <f>Paca!L29-Paca!L25</f>
        <v>-70.023392177000005</v>
      </c>
      <c r="BR29" s="122">
        <f>Paca!M29-Paca!M25</f>
        <v>-433.85242317999973</v>
      </c>
      <c r="BS29" s="122">
        <f>Paca!N29-Paca!N25</f>
        <v>120.00669037199998</v>
      </c>
      <c r="BT29" s="122">
        <f>Paca!O29-Paca!O25</f>
        <v>105.89094987200002</v>
      </c>
      <c r="BU29" s="122">
        <f>Paca!P29-Paca!P25</f>
        <v>-46.748129546999962</v>
      </c>
      <c r="BV29" s="122">
        <f>Paca!Q29-Paca!Q25</f>
        <v>118.35503155400002</v>
      </c>
      <c r="BW29" s="122">
        <f>Paca!R29-Paca!R25</f>
        <v>317.20036067799992</v>
      </c>
      <c r="BX29" s="122">
        <f>Paca!S29-Paca!S25</f>
        <v>-103.64240147999999</v>
      </c>
      <c r="BY29" s="53">
        <f>Paca!T29-Paca!T25</f>
        <v>-101.48299528700011</v>
      </c>
    </row>
    <row r="30" spans="1:77" s="105" customFormat="1" x14ac:dyDescent="0.25">
      <c r="A30" s="98" t="str">
        <f>Paca!A30</f>
        <v>T4 2004</v>
      </c>
      <c r="B30" s="143">
        <f>('dep05'!B30/'dep05'!B29-1)*100</f>
        <v>1.3241589499093376</v>
      </c>
      <c r="C30" s="184">
        <f>('dep05'!C30/'dep05'!C29-1)*100</f>
        <v>-38.692962679887444</v>
      </c>
      <c r="D30" s="184">
        <f>('dep05'!D30/'dep05'!D29-1)*100</f>
        <v>-30.510728728814961</v>
      </c>
      <c r="E30" s="185">
        <f>('dep05'!E30/'dep05'!E29-1)*100</f>
        <v>-5.5297302081606547</v>
      </c>
      <c r="F30" s="186">
        <f>('dep05'!F30/'dep05'!F29-1)*100</f>
        <v>-13.825033787374895</v>
      </c>
      <c r="G30" s="186">
        <f>('dep05'!G30/'dep05'!G29-1)*100</f>
        <v>89.494478986698539</v>
      </c>
      <c r="H30" s="186" t="e">
        <f>('dep05'!H30/'dep05'!H29-1)*100</f>
        <v>#DIV/0!</v>
      </c>
      <c r="I30" s="187">
        <f>('dep05'!I30/'dep05'!I29-1)*100</f>
        <v>-49.434511447827447</v>
      </c>
      <c r="J30" s="184">
        <f>('dep05'!J30/'dep05'!J29-1)*100</f>
        <v>8.0489542654102344</v>
      </c>
      <c r="K30" s="184">
        <f>('dep05'!K30/'dep05'!K29-1)*100</f>
        <v>10.86884711359113</v>
      </c>
      <c r="L30" s="185">
        <f>('dep05'!L30/'dep05'!L29-1)*100</f>
        <v>17.475094772429188</v>
      </c>
      <c r="M30" s="186">
        <f>('dep05'!M30/'dep05'!M29-1)*100</f>
        <v>10.463928610896001</v>
      </c>
      <c r="N30" s="186">
        <f>('dep05'!N30/'dep05'!N29-1)*100</f>
        <v>28.266287879168296</v>
      </c>
      <c r="O30" s="186">
        <f>('dep05'!O30/'dep05'!O29-1)*100</f>
        <v>63.777371154318473</v>
      </c>
      <c r="P30" s="186">
        <f>('dep05'!P30/'dep05'!P29-1)*100</f>
        <v>37.134162413938476</v>
      </c>
      <c r="Q30" s="186">
        <f>('dep05'!Q30/'dep05'!Q29-1)*100</f>
        <v>-100</v>
      </c>
      <c r="R30" s="186">
        <f>('dep05'!R30/'dep05'!R29-1)*100</f>
        <v>-21.79454945509044</v>
      </c>
      <c r="S30" s="151">
        <f>('dep05'!S30/'dep05'!S29-1)*100</f>
        <v>31.648795928766994</v>
      </c>
      <c r="T30" s="188">
        <f>('dep05'!T30/'dep05'!T29-1)*100</f>
        <v>30.277454318388841</v>
      </c>
      <c r="U30" s="100">
        <f>'dep05'!B30-'dep05'!B29</f>
        <v>6.0196509429999878</v>
      </c>
      <c r="V30" s="100">
        <f>'dep05'!C30-'dep05'!C29</f>
        <v>-2.4324505730000001</v>
      </c>
      <c r="W30" s="100">
        <f>'dep05'!D30-'dep05'!D29</f>
        <v>-25.108000501999996</v>
      </c>
      <c r="X30" s="120">
        <f>'dep05'!E30-'dep05'!E29</f>
        <v>-0.72162361799999886</v>
      </c>
      <c r="Y30" s="120">
        <f>'dep05'!F30-'dep05'!F29</f>
        <v>-2.7245350190000011</v>
      </c>
      <c r="Z30" s="120">
        <f>'dep05'!G30-'dep05'!G29</f>
        <v>1.8202123299999999</v>
      </c>
      <c r="AA30" s="120">
        <f>'dep05'!H30-'dep05'!H29</f>
        <v>0</v>
      </c>
      <c r="AB30" s="120">
        <f>'dep05'!I30-'dep05'!I29</f>
        <v>-23.482054195</v>
      </c>
      <c r="AC30" s="100">
        <f>'dep05'!J30-'dep05'!J29</f>
        <v>20.248434772999985</v>
      </c>
      <c r="AD30" s="100">
        <f>'dep05'!K30-'dep05'!K29</f>
        <v>11.952091646000028</v>
      </c>
      <c r="AE30" s="120">
        <f>'dep05'!L30-'dep05'!L29</f>
        <v>7.7411477350000055</v>
      </c>
      <c r="AF30" s="120">
        <f>'dep05'!M30-'dep05'!M29</f>
        <v>2.4234993829999993</v>
      </c>
      <c r="AG30" s="120">
        <f>'dep05'!N30-'dep05'!N29</f>
        <v>1.3664360599999998</v>
      </c>
      <c r="AH30" s="120">
        <f>'dep05'!O30-'dep05'!O29</f>
        <v>3.6114019989999999</v>
      </c>
      <c r="AI30" s="120">
        <f>'dep05'!P30-'dep05'!P29</f>
        <v>1.3045488800000005</v>
      </c>
      <c r="AJ30" s="120">
        <f>'dep05'!Q30-'dep05'!Q29</f>
        <v>-0.2063982</v>
      </c>
      <c r="AK30" s="120">
        <f>'dep05'!R30-'dep05'!R29</f>
        <v>-5.4003883619999975</v>
      </c>
      <c r="AL30" s="120">
        <f>'dep05'!S30-'dep05'!S29</f>
        <v>1.1118441510000006</v>
      </c>
      <c r="AM30" s="100">
        <f>'dep05'!T30-'dep05'!T29</f>
        <v>1.3595755990000002</v>
      </c>
      <c r="AN30" s="184">
        <f>(Paca!B30/Paca!B26-1)*100</f>
        <v>2.5457452765273114</v>
      </c>
      <c r="AO30" s="184">
        <f>(Paca!C30/Paca!C26-1)*100</f>
        <v>-13.149876428374451</v>
      </c>
      <c r="AP30" s="184">
        <f>(Paca!D30/Paca!D26-1)*100</f>
        <v>1.072509102116137</v>
      </c>
      <c r="AQ30" s="191">
        <f>(Paca!E30/Paca!E26-1)*100</f>
        <v>-9.1660121109295787</v>
      </c>
      <c r="AR30" s="191">
        <f>(Paca!F30/Paca!F26-1)*100</f>
        <v>-0.67209029635114659</v>
      </c>
      <c r="AS30" s="191">
        <f>(Paca!G30/Paca!G26-1)*100</f>
        <v>13.659353266568131</v>
      </c>
      <c r="AT30" s="191">
        <f>(Paca!H30/Paca!H26-1)*100</f>
        <v>35.676236850995416</v>
      </c>
      <c r="AU30" s="191">
        <f>(Paca!I30/Paca!I26-1)*100</f>
        <v>-1.3097065643661421</v>
      </c>
      <c r="AV30" s="184">
        <f>(Paca!J30/Paca!J26-1)*100</f>
        <v>11.804342353233089</v>
      </c>
      <c r="AW30" s="184">
        <f>(Paca!K30/Paca!K26-1)*100</f>
        <v>-2.4764184837507308</v>
      </c>
      <c r="AX30" s="191">
        <f>(Paca!L30/Paca!L26-1)*100</f>
        <v>-6.3816539302371522</v>
      </c>
      <c r="AY30" s="191">
        <f>(Paca!M30/Paca!M26-1)*100</f>
        <v>-6.7297053565592684</v>
      </c>
      <c r="AZ30" s="191">
        <f>(Paca!N30/Paca!N26-1)*100</f>
        <v>-2.1319549265233939</v>
      </c>
      <c r="BA30" s="191">
        <f>(Paca!O30/Paca!O26-1)*100</f>
        <v>-16.18139239789236</v>
      </c>
      <c r="BB30" s="191">
        <f>(Paca!P30/Paca!P26-1)*100</f>
        <v>11.532416978280891</v>
      </c>
      <c r="BC30" s="191">
        <f>(Paca!Q30/Paca!Q26-1)*100</f>
        <v>-2.808199475485329</v>
      </c>
      <c r="BD30" s="191">
        <f>(Paca!R30/Paca!R26-1)*100</f>
        <v>8.2091378259851133</v>
      </c>
      <c r="BE30" s="191">
        <f>(Paca!S30/Paca!S26-1)*100</f>
        <v>0.55693217292105412</v>
      </c>
      <c r="BF30" s="184">
        <f>(Paca!T30/Paca!T26-1)*100</f>
        <v>-15.550943995243893</v>
      </c>
      <c r="BG30" s="100">
        <f>Paca!B30-Paca!B26</f>
        <v>880.12164658700931</v>
      </c>
      <c r="BH30" s="100">
        <f>Paca!C30-Paca!C26</f>
        <v>-34.131708453999977</v>
      </c>
      <c r="BI30" s="100">
        <f>Paca!D30-Paca!D26</f>
        <v>110.30774228799964</v>
      </c>
      <c r="BJ30" s="120">
        <f>Paca!E30-Paca!E26</f>
        <v>-170.41634798700011</v>
      </c>
      <c r="BK30" s="120">
        <f>Paca!F30-Paca!F26</f>
        <v>-9.8797812080001677</v>
      </c>
      <c r="BL30" s="120">
        <f>Paca!G30-Paca!G26</f>
        <v>183.35461765399987</v>
      </c>
      <c r="BM30" s="120">
        <f>Paca!H30-Paca!H26</f>
        <v>174.36779509500002</v>
      </c>
      <c r="BN30" s="120">
        <f>Paca!I30-Paca!I26</f>
        <v>-67.118541266000648</v>
      </c>
      <c r="BO30" s="100">
        <f>Paca!J30-Paca!J26</f>
        <v>1278.3153475609997</v>
      </c>
      <c r="BP30" s="100">
        <f>Paca!K30-Paca!K26</f>
        <v>-298.90832421499908</v>
      </c>
      <c r="BQ30" s="120">
        <f>Paca!L30-Paca!L26</f>
        <v>-220.92563865900001</v>
      </c>
      <c r="BR30" s="120">
        <f>Paca!M30-Paca!M26</f>
        <v>-224.26614763200041</v>
      </c>
      <c r="BS30" s="120">
        <f>Paca!N30-Paca!N26</f>
        <v>-12.553720489999932</v>
      </c>
      <c r="BT30" s="120">
        <f>Paca!O30-Paca!O26</f>
        <v>-118.79076062499996</v>
      </c>
      <c r="BU30" s="120">
        <f>Paca!P30-Paca!P26</f>
        <v>58.523198175000061</v>
      </c>
      <c r="BV30" s="120">
        <f>Paca!Q30-Paca!Q26</f>
        <v>-7.6997130610000113</v>
      </c>
      <c r="BW30" s="120">
        <f>Paca!R30-Paca!R26</f>
        <v>224.36452670199969</v>
      </c>
      <c r="BX30" s="120">
        <f>Paca!S30-Paca!S26</f>
        <v>2.4399313750000147</v>
      </c>
      <c r="BY30" s="100">
        <f>Paca!T30-Paca!T26</f>
        <v>-175.4614105930001</v>
      </c>
    </row>
    <row r="31" spans="1:77" s="29" customFormat="1" x14ac:dyDescent="0.25">
      <c r="A31" s="37" t="str">
        <f>Paca!A31</f>
        <v>T1 2005</v>
      </c>
      <c r="B31" s="144">
        <f>('dep05'!B31/'dep05'!B30-1)*100</f>
        <v>-1.9191015853875171</v>
      </c>
      <c r="C31" s="179">
        <f>('dep05'!C31/'dep05'!C30-1)*100</f>
        <v>-75.864110862865004</v>
      </c>
      <c r="D31" s="179">
        <f>('dep05'!D31/'dep05'!D30-1)*100</f>
        <v>13.084129508960341</v>
      </c>
      <c r="E31" s="180">
        <f>('dep05'!E31/'dep05'!E30-1)*100</f>
        <v>-17.285222916734899</v>
      </c>
      <c r="F31" s="181">
        <f>('dep05'!F31/'dep05'!F30-1)*100</f>
        <v>44.590518150430739</v>
      </c>
      <c r="G31" s="181">
        <f>('dep05'!G31/'dep05'!G30-1)*100</f>
        <v>189.63066954183429</v>
      </c>
      <c r="H31" s="181" t="e">
        <f>('dep05'!H31/'dep05'!H30-1)*100</f>
        <v>#DIV/0!</v>
      </c>
      <c r="I31" s="182">
        <f>('dep05'!I31/'dep05'!I30-1)*100</f>
        <v>-29.678757521775999</v>
      </c>
      <c r="J31" s="179">
        <f>('dep05'!J31/'dep05'!J30-1)*100</f>
        <v>-4.2769644963471247</v>
      </c>
      <c r="K31" s="179">
        <f>('dep05'!K31/'dep05'!K30-1)*100</f>
        <v>0.37960402334715759</v>
      </c>
      <c r="L31" s="180">
        <f>('dep05'!L31/'dep05'!L30-1)*100</f>
        <v>-10.474804110709313</v>
      </c>
      <c r="M31" s="181">
        <f>('dep05'!M31/'dep05'!M30-1)*100</f>
        <v>20.911303657636047</v>
      </c>
      <c r="N31" s="181">
        <f>('dep05'!N31/'dep05'!N30-1)*100</f>
        <v>-50.590236630964192</v>
      </c>
      <c r="O31" s="181">
        <f>('dep05'!O31/'dep05'!O30-1)*100</f>
        <v>-91.223313045676903</v>
      </c>
      <c r="P31" s="181">
        <f>('dep05'!P31/'dep05'!P30-1)*100</f>
        <v>-42.07386609163315</v>
      </c>
      <c r="Q31" s="181" t="e">
        <f>('dep05'!Q31/'dep05'!Q30-1)*100</f>
        <v>#DIV/0!</v>
      </c>
      <c r="R31" s="181">
        <f>('dep05'!R31/'dep05'!R30-1)*100</f>
        <v>82.121983791394101</v>
      </c>
      <c r="S31" s="152">
        <f>('dep05'!S31/'dep05'!S30-1)*100</f>
        <v>-59.773518129876145</v>
      </c>
      <c r="T31" s="183">
        <f>('dep05'!T31/'dep05'!T30-1)*100</f>
        <v>-38.212123829189451</v>
      </c>
      <c r="U31" s="52">
        <f>'dep05'!B31-'dep05'!B30</f>
        <v>-8.8397943240000245</v>
      </c>
      <c r="V31" s="52">
        <f>'dep05'!C31-'dep05'!C30</f>
        <v>-2.9238745910000001</v>
      </c>
      <c r="W31" s="52">
        <f>'dep05'!D31-'dep05'!D30</f>
        <v>7.4820764180000054</v>
      </c>
      <c r="X31" s="121">
        <f>'dep05'!E31-'dep05'!E30</f>
        <v>-2.1309680400000008</v>
      </c>
      <c r="Y31" s="121">
        <f>'dep05'!F31-'dep05'!F30</f>
        <v>7.5726839860000013</v>
      </c>
      <c r="Z31" s="121">
        <f>'dep05'!G31-'dep05'!G30</f>
        <v>7.3085453719999993</v>
      </c>
      <c r="AA31" s="121">
        <f>'dep05'!H31-'dep05'!H30</f>
        <v>1.860439993</v>
      </c>
      <c r="AB31" s="121">
        <f>'dep05'!I31-'dep05'!I30</f>
        <v>-7.1286248929999978</v>
      </c>
      <c r="AC31" s="52">
        <f>'dep05'!J31-'dep05'!J30</f>
        <v>-11.625408192000009</v>
      </c>
      <c r="AD31" s="52">
        <f>'dep05'!K31-'dep05'!K30</f>
        <v>0.46280790999998089</v>
      </c>
      <c r="AE31" s="121">
        <f>'dep05'!L31-'dep05'!L30</f>
        <v>-5.4510169200000007</v>
      </c>
      <c r="AF31" s="121">
        <f>'dep05'!M31-'dep05'!M30</f>
        <v>5.3499501910000014</v>
      </c>
      <c r="AG31" s="121">
        <f>'dep05'!N31-'dep05'!N30</f>
        <v>-3.1368934949999998</v>
      </c>
      <c r="AH31" s="121">
        <f>'dep05'!O31-'dep05'!O30</f>
        <v>-8.4599726060000009</v>
      </c>
      <c r="AI31" s="121">
        <f>'dep05'!P31-'dep05'!P30</f>
        <v>-2.0269582450000003</v>
      </c>
      <c r="AJ31" s="121">
        <f>'dep05'!Q31-'dep05'!Q30</f>
        <v>1.0383851129999999</v>
      </c>
      <c r="AK31" s="121">
        <f>'dep05'!R31-'dep05'!R30</f>
        <v>15.913787384999996</v>
      </c>
      <c r="AL31" s="121">
        <f>'dep05'!S31-'dep05'!S30</f>
        <v>-2.7644735130000004</v>
      </c>
      <c r="AM31" s="52">
        <f>'dep05'!T31-'dep05'!T30</f>
        <v>-2.235395869</v>
      </c>
      <c r="AN31" s="189">
        <f>(Paca!B31/Paca!B27-1)*100</f>
        <v>4.7322418016342294</v>
      </c>
      <c r="AO31" s="189">
        <f>(Paca!C31/Paca!C27-1)*100</f>
        <v>18.539499006945313</v>
      </c>
      <c r="AP31" s="189">
        <f>(Paca!D31/Paca!D27-1)*100</f>
        <v>-1.2970234815704473</v>
      </c>
      <c r="AQ31" s="190">
        <f>(Paca!E31/Paca!E27-1)*100</f>
        <v>0.46012499051590883</v>
      </c>
      <c r="AR31" s="190">
        <f>(Paca!F31/Paca!F27-1)*100</f>
        <v>1.9618141113634247</v>
      </c>
      <c r="AS31" s="190">
        <f>(Paca!G31/Paca!G27-1)*100</f>
        <v>11.224297523801541</v>
      </c>
      <c r="AT31" s="190">
        <f>(Paca!H31/Paca!H27-1)*100</f>
        <v>5.6662785875419397</v>
      </c>
      <c r="AU31" s="190">
        <f>(Paca!I31/Paca!I27-1)*100</f>
        <v>-6.8788828690312993</v>
      </c>
      <c r="AV31" s="189">
        <f>(Paca!J31/Paca!J27-1)*100</f>
        <v>7.8102411481109302</v>
      </c>
      <c r="AW31" s="189">
        <f>(Paca!K31/Paca!K27-1)*100</f>
        <v>7.4128447690081867</v>
      </c>
      <c r="AX31" s="190">
        <f>(Paca!L31/Paca!L27-1)*100</f>
        <v>3.9579692002395639</v>
      </c>
      <c r="AY31" s="190">
        <f>(Paca!M31/Paca!M27-1)*100</f>
        <v>15.628040808271004</v>
      </c>
      <c r="AZ31" s="190">
        <f>(Paca!N31/Paca!N27-1)*100</f>
        <v>25.389692245500981</v>
      </c>
      <c r="BA31" s="190">
        <f>(Paca!O31/Paca!O27-1)*100</f>
        <v>9.8544111280213684</v>
      </c>
      <c r="BB31" s="190">
        <f>(Paca!P31/Paca!P27-1)*100</f>
        <v>4.0367539126520136</v>
      </c>
      <c r="BC31" s="190">
        <f>(Paca!Q31/Paca!Q27-1)*100</f>
        <v>39.848516239859343</v>
      </c>
      <c r="BD31" s="190">
        <f>(Paca!R31/Paca!R27-1)*100</f>
        <v>-1.5048502460628166</v>
      </c>
      <c r="BE31" s="190">
        <f>(Paca!S31/Paca!S27-1)*100</f>
        <v>-10.257076740140281</v>
      </c>
      <c r="BF31" s="189">
        <f>(Paca!T31/Paca!T27-1)*100</f>
        <v>-0.32029712057780602</v>
      </c>
      <c r="BG31" s="53">
        <f>Paca!B31-Paca!B27</f>
        <v>1617.4439548930022</v>
      </c>
      <c r="BH31" s="53">
        <f>Paca!C31-Paca!C27</f>
        <v>25.471363967999991</v>
      </c>
      <c r="BI31" s="53">
        <f>Paca!D31-Paca!D27</f>
        <v>-133.29161950899834</v>
      </c>
      <c r="BJ31" s="122">
        <f>Paca!E31-Paca!E27</f>
        <v>8.1850774170000022</v>
      </c>
      <c r="BK31" s="122">
        <f>Paca!F31-Paca!F27</f>
        <v>27.043419434000043</v>
      </c>
      <c r="BL31" s="122">
        <f>Paca!G31-Paca!G27</f>
        <v>152.14037879800003</v>
      </c>
      <c r="BM31" s="122">
        <f>Paca!H31-Paca!H27</f>
        <v>34.250941983999951</v>
      </c>
      <c r="BN31" s="122">
        <f>Paca!I31-Paca!I27</f>
        <v>-354.91143714200007</v>
      </c>
      <c r="BO31" s="53">
        <f>Paca!J31-Paca!J27</f>
        <v>869.73632150699996</v>
      </c>
      <c r="BP31" s="53">
        <f>Paca!K31-Paca!K27</f>
        <v>858.8687296019998</v>
      </c>
      <c r="BQ31" s="122">
        <f>Paca!L31-Paca!L27</f>
        <v>133.32862062300001</v>
      </c>
      <c r="BR31" s="122">
        <f>Paca!M31-Paca!M27</f>
        <v>513.17373386000008</v>
      </c>
      <c r="BS31" s="122">
        <f>Paca!N31-Paca!N27</f>
        <v>132.24312979599995</v>
      </c>
      <c r="BT31" s="122">
        <f>Paca!O31-Paca!O27</f>
        <v>52.873873725000067</v>
      </c>
      <c r="BU31" s="122">
        <f>Paca!P31-Paca!P27</f>
        <v>19.46450041899999</v>
      </c>
      <c r="BV31" s="122">
        <f>Paca!Q31-Paca!Q27</f>
        <v>87.386898626999994</v>
      </c>
      <c r="BW31" s="122">
        <f>Paca!R31-Paca!R27</f>
        <v>-42.308334584000022</v>
      </c>
      <c r="BX31" s="122">
        <f>Paca!S31-Paca!S27</f>
        <v>-37.293692864000036</v>
      </c>
      <c r="BY31" s="53">
        <f>Paca!T31-Paca!T27</f>
        <v>-3.3408406749999813</v>
      </c>
    </row>
    <row r="32" spans="1:77" s="29" customFormat="1" x14ac:dyDescent="0.25">
      <c r="A32" s="37" t="str">
        <f>Paca!A32</f>
        <v>T2 2005</v>
      </c>
      <c r="B32" s="144">
        <f>('dep05'!B32/'dep05'!B31-1)*100</f>
        <v>11.690838005887173</v>
      </c>
      <c r="C32" s="179">
        <f>('dep05'!C32/'dep05'!C31-1)*100</f>
        <v>-80.06121029453638</v>
      </c>
      <c r="D32" s="179">
        <f>('dep05'!D32/'dep05'!D31-1)*100</f>
        <v>24.580957195964249</v>
      </c>
      <c r="E32" s="180">
        <f>('dep05'!E32/'dep05'!E31-1)*100</f>
        <v>32.856787896961116</v>
      </c>
      <c r="F32" s="181">
        <f>('dep05'!F32/'dep05'!F31-1)*100</f>
        <v>-4.8487562798892547</v>
      </c>
      <c r="G32" s="181">
        <f>('dep05'!G32/'dep05'!G31-1)*100</f>
        <v>-38.522065160292065</v>
      </c>
      <c r="H32" s="181">
        <f>('dep05'!H32/'dep05'!H31-1)*100</f>
        <v>99.387896839304318</v>
      </c>
      <c r="I32" s="182">
        <f>('dep05'!I32/'dep05'!I31-1)*100</f>
        <v>95.832766042200035</v>
      </c>
      <c r="J32" s="179">
        <f>('dep05'!J32/'dep05'!J31-1)*100</f>
        <v>18.043514232982737</v>
      </c>
      <c r="K32" s="179">
        <f>('dep05'!K32/'dep05'!K31-1)*100</f>
        <v>-6.470501578643062</v>
      </c>
      <c r="L32" s="180">
        <f>('dep05'!L32/'dep05'!L31-1)*100</f>
        <v>11.465058330019783</v>
      </c>
      <c r="M32" s="181">
        <f>('dep05'!M32/'dep05'!M31-1)*100</f>
        <v>26.100500008214045</v>
      </c>
      <c r="N32" s="181">
        <f>('dep05'!N32/'dep05'!N31-1)*100</f>
        <v>-64.64857525507793</v>
      </c>
      <c r="O32" s="181">
        <f>('dep05'!O32/'dep05'!O31-1)*100</f>
        <v>149.23487107222516</v>
      </c>
      <c r="P32" s="181">
        <f>('dep05'!P32/'dep05'!P31-1)*100</f>
        <v>32.92526453572011</v>
      </c>
      <c r="Q32" s="181">
        <f>('dep05'!Q32/'dep05'!Q31-1)*100</f>
        <v>39.571527736261004</v>
      </c>
      <c r="R32" s="181">
        <f>('dep05'!R32/'dep05'!R31-1)*100</f>
        <v>-64.65895853141113</v>
      </c>
      <c r="S32" s="152">
        <f>('dep05'!S32/'dep05'!S31-1)*100</f>
        <v>49.540922602602855</v>
      </c>
      <c r="T32" s="183">
        <f>('dep05'!T32/'dep05'!T31-1)*100</f>
        <v>-37.69128226292667</v>
      </c>
      <c r="U32" s="52">
        <f>'dep05'!B32-'dep05'!B31</f>
        <v>52.817066222999983</v>
      </c>
      <c r="V32" s="52">
        <f>'dep05'!C32-'dep05'!C31</f>
        <v>-0.74474538800000001</v>
      </c>
      <c r="W32" s="52">
        <f>'dep05'!D32-'dep05'!D31</f>
        <v>15.895630364999988</v>
      </c>
      <c r="X32" s="121">
        <f>'dep05'!E32-'dep05'!E31</f>
        <v>3.3505041440000003</v>
      </c>
      <c r="Y32" s="121">
        <f>'dep05'!F32-'dep05'!F31</f>
        <v>-1.1906318169999999</v>
      </c>
      <c r="Z32" s="121">
        <f>'dep05'!G32-'dep05'!G31</f>
        <v>-4.3000794390000001</v>
      </c>
      <c r="AA32" s="121">
        <f>'dep05'!H32-'dep05'!H31</f>
        <v>1.8490521810000002</v>
      </c>
      <c r="AB32" s="121">
        <f>'dep05'!I32-'dep05'!I31</f>
        <v>16.186785295999996</v>
      </c>
      <c r="AC32" s="52">
        <f>'dep05'!J32-'dep05'!J31</f>
        <v>46.947249616000022</v>
      </c>
      <c r="AD32" s="52">
        <f>'dep05'!K32-'dep05'!K31</f>
        <v>-7.9186909169999922</v>
      </c>
      <c r="AE32" s="121">
        <f>'dep05'!L32-'dep05'!L31</f>
        <v>5.3413762209999973</v>
      </c>
      <c r="AF32" s="121">
        <f>'dep05'!M32-'dep05'!M31</f>
        <v>8.0739184969999975</v>
      </c>
      <c r="AG32" s="121">
        <f>'dep05'!N32-'dep05'!N31</f>
        <v>-1.9806365770000001</v>
      </c>
      <c r="AH32" s="121">
        <f>'dep05'!O32-'dep05'!O31</f>
        <v>1.214686036</v>
      </c>
      <c r="AI32" s="121">
        <f>'dep05'!P32-'dep05'!P31</f>
        <v>0.91883218400000022</v>
      </c>
      <c r="AJ32" s="121">
        <f>'dep05'!Q32-'dep05'!Q31</f>
        <v>0.41090485300000013</v>
      </c>
      <c r="AK32" s="121">
        <f>'dep05'!R32-'dep05'!R31</f>
        <v>-22.819451267999995</v>
      </c>
      <c r="AL32" s="121">
        <f>'dep05'!S32-'dep05'!S31</f>
        <v>0.92167913699999993</v>
      </c>
      <c r="AM32" s="52">
        <f>'dep05'!T32-'dep05'!T31</f>
        <v>-1.3623774530000001</v>
      </c>
      <c r="AN32" s="189">
        <f>(Paca!B32/Paca!B28-1)*100</f>
        <v>-0.9548255844500031</v>
      </c>
      <c r="AO32" s="189">
        <f>(Paca!C32/Paca!C28-1)*100</f>
        <v>-33.011831043107684</v>
      </c>
      <c r="AP32" s="189">
        <f>(Paca!D32/Paca!D28-1)*100</f>
        <v>-10.351673166174303</v>
      </c>
      <c r="AQ32" s="190">
        <f>(Paca!E32/Paca!E28-1)*100</f>
        <v>1.4744517057684092</v>
      </c>
      <c r="AR32" s="190">
        <f>(Paca!F32/Paca!F28-1)*100</f>
        <v>-6.4891461805789863</v>
      </c>
      <c r="AS32" s="190">
        <f>(Paca!G32/Paca!G28-1)*100</f>
        <v>-15.394099960626018</v>
      </c>
      <c r="AT32" s="190">
        <f>(Paca!H32/Paca!H28-1)*100</f>
        <v>-11.850782721743247</v>
      </c>
      <c r="AU32" s="190">
        <f>(Paca!I32/Paca!I28-1)*100</f>
        <v>-13.538033896810287</v>
      </c>
      <c r="AV32" s="189">
        <f>(Paca!J32/Paca!J28-1)*100</f>
        <v>8.1096670388479666</v>
      </c>
      <c r="AW32" s="189">
        <f>(Paca!K32/Paca!K28-1)*100</f>
        <v>-1.2321213200118031</v>
      </c>
      <c r="AX32" s="190">
        <f>(Paca!L32/Paca!L28-1)*100</f>
        <v>-3.3034471286948919</v>
      </c>
      <c r="AY32" s="190">
        <f>(Paca!M32/Paca!M28-1)*100</f>
        <v>1.4576890412130616</v>
      </c>
      <c r="AZ32" s="190">
        <f>(Paca!N32/Paca!N28-1)*100</f>
        <v>-9.2578781872498119</v>
      </c>
      <c r="BA32" s="190">
        <f>(Paca!O32/Paca!O28-1)*100</f>
        <v>-3.5260691201293159</v>
      </c>
      <c r="BB32" s="190">
        <f>(Paca!P32/Paca!P28-1)*100</f>
        <v>-17.407629919564005</v>
      </c>
      <c r="BC32" s="190">
        <f>(Paca!Q32/Paca!Q28-1)*100</f>
        <v>9.116274401328873</v>
      </c>
      <c r="BD32" s="190">
        <f>(Paca!R32/Paca!R28-1)*100</f>
        <v>-0.35130773498067702</v>
      </c>
      <c r="BE32" s="190">
        <f>(Paca!S32/Paca!S28-1)*100</f>
        <v>25.372784268785644</v>
      </c>
      <c r="BF32" s="189">
        <f>(Paca!T32/Paca!T28-1)*100</f>
        <v>10.22802553177069</v>
      </c>
      <c r="BG32" s="53">
        <f>Paca!B32-Paca!B28</f>
        <v>-335.64261838899984</v>
      </c>
      <c r="BH32" s="53">
        <f>Paca!C32-Paca!C28</f>
        <v>-73.781842936999993</v>
      </c>
      <c r="BI32" s="53">
        <f>Paca!D32-Paca!D28</f>
        <v>-1116.9130466699989</v>
      </c>
      <c r="BJ32" s="122">
        <f>Paca!E32-Paca!E28</f>
        <v>24.718391556999904</v>
      </c>
      <c r="BK32" s="122">
        <f>Paca!F32-Paca!F28</f>
        <v>-99.964316614999916</v>
      </c>
      <c r="BL32" s="122">
        <f>Paca!G32-Paca!G28</f>
        <v>-224.74520937600005</v>
      </c>
      <c r="BM32" s="122">
        <f>Paca!H32-Paca!H28</f>
        <v>-74.679927981999981</v>
      </c>
      <c r="BN32" s="122">
        <f>Paca!I32-Paca!I28</f>
        <v>-742.24198425399936</v>
      </c>
      <c r="BO32" s="53">
        <f>Paca!J32-Paca!J28</f>
        <v>902.92298471100003</v>
      </c>
      <c r="BP32" s="53">
        <f>Paca!K32-Paca!K28</f>
        <v>-148.15805377800098</v>
      </c>
      <c r="BQ32" s="122">
        <f>Paca!L32-Paca!L28</f>
        <v>-120.04670559999977</v>
      </c>
      <c r="BR32" s="122">
        <f>Paca!M32-Paca!M28</f>
        <v>46.170190726999863</v>
      </c>
      <c r="BS32" s="122">
        <f>Paca!N32-Paca!N28</f>
        <v>-62.517709045999936</v>
      </c>
      <c r="BT32" s="122">
        <f>Paca!O32-Paca!O28</f>
        <v>-18.913400260999992</v>
      </c>
      <c r="BU32" s="122">
        <f>Paca!P32-Paca!P28</f>
        <v>-89.963840304999962</v>
      </c>
      <c r="BV32" s="122">
        <f>Paca!Q32-Paca!Q28</f>
        <v>23.023971635999999</v>
      </c>
      <c r="BW32" s="122">
        <f>Paca!R32-Paca!R28</f>
        <v>-10.222892580999996</v>
      </c>
      <c r="BX32" s="122">
        <f>Paca!S32-Paca!S28</f>
        <v>84.312331652000012</v>
      </c>
      <c r="BY32" s="53">
        <f>Paca!T32-Paca!T28</f>
        <v>100.28734028500003</v>
      </c>
    </row>
    <row r="33" spans="1:77" s="29" customFormat="1" x14ac:dyDescent="0.25">
      <c r="A33" s="37" t="str">
        <f>Paca!A33</f>
        <v>T3 2005</v>
      </c>
      <c r="B33" s="144">
        <f>('dep05'!B33/'dep05'!B32-1)*100</f>
        <v>9.1084561047826575</v>
      </c>
      <c r="C33" s="179">
        <f>('dep05'!C33/'dep05'!C32-1)*100</f>
        <v>880.96196984030314</v>
      </c>
      <c r="D33" s="179">
        <f>('dep05'!D33/'dep05'!D32-1)*100</f>
        <v>9.7887919509171972</v>
      </c>
      <c r="E33" s="180">
        <f>('dep05'!E33/'dep05'!E32-1)*100</f>
        <v>14.109681834743991</v>
      </c>
      <c r="F33" s="181">
        <f>('dep05'!F33/'dep05'!F32-1)*100</f>
        <v>5.1518378623802707</v>
      </c>
      <c r="G33" s="181">
        <f>('dep05'!G33/'dep05'!G32-1)*100</f>
        <v>59.074914335462239</v>
      </c>
      <c r="H33" s="181">
        <f>('dep05'!H33/'dep05'!H32-1)*100</f>
        <v>-100</v>
      </c>
      <c r="I33" s="182">
        <f>('dep05'!I33/'dep05'!I32-1)*100</f>
        <v>13.381406286828867</v>
      </c>
      <c r="J33" s="179">
        <f>('dep05'!J33/'dep05'!J32-1)*100</f>
        <v>16.070793240769166</v>
      </c>
      <c r="K33" s="179">
        <f>('dep05'!K33/'dep05'!K32-1)*100</f>
        <v>-12.020461653417701</v>
      </c>
      <c r="L33" s="180">
        <f>('dep05'!L33/'dep05'!L32-1)*100</f>
        <v>-18.574363058292942</v>
      </c>
      <c r="M33" s="181">
        <f>('dep05'!M33/'dep05'!M32-1)*100</f>
        <v>-7.0617542315347004</v>
      </c>
      <c r="N33" s="181">
        <f>('dep05'!N33/'dep05'!N32-1)*100</f>
        <v>218.41967194147861</v>
      </c>
      <c r="O33" s="181">
        <f>('dep05'!O33/'dep05'!O32-1)*100</f>
        <v>-100</v>
      </c>
      <c r="P33" s="181">
        <f>('dep05'!P33/'dep05'!P32-1)*100</f>
        <v>-75.475950714325464</v>
      </c>
      <c r="Q33" s="181">
        <f>('dep05'!Q33/'dep05'!Q32-1)*100</f>
        <v>40.137424507636446</v>
      </c>
      <c r="R33" s="181">
        <f>('dep05'!R33/'dep05'!R32-1)*100</f>
        <v>-15.809613579659032</v>
      </c>
      <c r="S33" s="152">
        <f>('dep05'!S33/'dep05'!S32-1)*100</f>
        <v>89.652647872055738</v>
      </c>
      <c r="T33" s="183">
        <f>('dep05'!T33/'dep05'!T32-1)*100</f>
        <v>37.334676038470541</v>
      </c>
      <c r="U33" s="52">
        <f>'dep05'!B33-'dep05'!B32</f>
        <v>45.961156764999998</v>
      </c>
      <c r="V33" s="52">
        <f>'dep05'!C33-'dep05'!C32</f>
        <v>1.6339607690000002</v>
      </c>
      <c r="W33" s="52">
        <f>'dep05'!D33-'dep05'!D32</f>
        <v>7.8860536300000064</v>
      </c>
      <c r="X33" s="121">
        <f>'dep05'!E33-'dep05'!E32</f>
        <v>1.9115515930000004</v>
      </c>
      <c r="Y33" s="121">
        <f>'dep05'!F33-'dep05'!F32</f>
        <v>1.2037153109999998</v>
      </c>
      <c r="Z33" s="121">
        <f>'dep05'!G33-'dep05'!G32</f>
        <v>4.0540517490000001</v>
      </c>
      <c r="AA33" s="121">
        <f>'dep05'!H33-'dep05'!H32</f>
        <v>-3.7094921740000002</v>
      </c>
      <c r="AB33" s="121">
        <f>'dep05'!I33-'dep05'!I32</f>
        <v>4.4262271509999991</v>
      </c>
      <c r="AC33" s="52">
        <f>'dep05'!J33-'dep05'!J32</f>
        <v>49.35924087799998</v>
      </c>
      <c r="AD33" s="52">
        <f>'dep05'!K33-'dep05'!K32</f>
        <v>-13.758946978000012</v>
      </c>
      <c r="AE33" s="121">
        <f>'dep05'!L33-'dep05'!L32</f>
        <v>-9.6456073270000005</v>
      </c>
      <c r="AF33" s="121">
        <f>'dep05'!M33-'dep05'!M32</f>
        <v>-2.7546405820000004</v>
      </c>
      <c r="AG33" s="121">
        <f>'dep05'!N33-'dep05'!N32</f>
        <v>2.3656174160000001</v>
      </c>
      <c r="AH33" s="121">
        <f>'dep05'!O33-'dep05'!O32</f>
        <v>-2.028628533</v>
      </c>
      <c r="AI33" s="121">
        <f>'dep05'!P33-'dep05'!P32</f>
        <v>-2.7997744850000004</v>
      </c>
      <c r="AJ33" s="121">
        <f>'dep05'!Q33-'dep05'!Q32</f>
        <v>0.58170766600000001</v>
      </c>
      <c r="AK33" s="121">
        <f>'dep05'!R33-'dep05'!R32</f>
        <v>-1.9718646</v>
      </c>
      <c r="AL33" s="121">
        <f>'dep05'!S33-'dep05'!S32</f>
        <v>2.4942434670000004</v>
      </c>
      <c r="AM33" s="52">
        <f>'dep05'!T33-'dep05'!T32</f>
        <v>0.84084846600000018</v>
      </c>
      <c r="AN33" s="189">
        <f>(Paca!B33/Paca!B29-1)*100</f>
        <v>3.4567539684587478</v>
      </c>
      <c r="AO33" s="189">
        <f>(Paca!C33/Paca!C29-1)*100</f>
        <v>16.896757929848107</v>
      </c>
      <c r="AP33" s="189">
        <f>(Paca!D33/Paca!D29-1)*100</f>
        <v>-4.4963348378362022</v>
      </c>
      <c r="AQ33" s="190">
        <f>(Paca!E33/Paca!E29-1)*100</f>
        <v>-0.17885546588668477</v>
      </c>
      <c r="AR33" s="190">
        <f>(Paca!F33/Paca!F29-1)*100</f>
        <v>-0.45611667825063984</v>
      </c>
      <c r="AS33" s="190">
        <f>(Paca!G33/Paca!G29-1)*100</f>
        <v>-17.009028555269591</v>
      </c>
      <c r="AT33" s="190">
        <f>(Paca!H33/Paca!H29-1)*100</f>
        <v>12.461744034914734</v>
      </c>
      <c r="AU33" s="190">
        <f>(Paca!I33/Paca!I29-1)*100</f>
        <v>-5.4403615868771071</v>
      </c>
      <c r="AV33" s="189">
        <f>(Paca!J33/Paca!J29-1)*100</f>
        <v>6.5797899674009175</v>
      </c>
      <c r="AW33" s="189">
        <f>(Paca!K33/Paca!K29-1)*100</f>
        <v>6.4294195939765153</v>
      </c>
      <c r="AX33" s="190">
        <f>(Paca!L33/Paca!L29-1)*100</f>
        <v>13.028501774517508</v>
      </c>
      <c r="AY33" s="190">
        <f>(Paca!M33/Paca!M29-1)*100</f>
        <v>3.8660889130389453</v>
      </c>
      <c r="AZ33" s="190">
        <f>(Paca!N33/Paca!N29-1)*100</f>
        <v>-7.3302277112321734</v>
      </c>
      <c r="BA33" s="190">
        <f>(Paca!O33/Paca!O29-1)*100</f>
        <v>41.424331308060736</v>
      </c>
      <c r="BB33" s="190">
        <f>(Paca!P33/Paca!P29-1)*100</f>
        <v>-19.157574619020291</v>
      </c>
      <c r="BC33" s="190">
        <f>(Paca!Q33/Paca!Q29-1)*100</f>
        <v>-10.340443267507116</v>
      </c>
      <c r="BD33" s="190">
        <f>(Paca!R33/Paca!R29-1)*100</f>
        <v>5.6238207481184244</v>
      </c>
      <c r="BE33" s="190">
        <f>(Paca!S33/Paca!S29-1)*100</f>
        <v>4.2914504897774597</v>
      </c>
      <c r="BF33" s="189">
        <f>(Paca!T33/Paca!T29-1)*100</f>
        <v>11.224317772632265</v>
      </c>
      <c r="BG33" s="53">
        <f>Paca!B33-Paca!B29</f>
        <v>1207.8619834030033</v>
      </c>
      <c r="BH33" s="53">
        <f>Paca!C33-Paca!C29</f>
        <v>24.544196882000023</v>
      </c>
      <c r="BI33" s="53">
        <f>Paca!D33-Paca!D29</f>
        <v>-460.80135158199846</v>
      </c>
      <c r="BJ33" s="122">
        <f>Paca!E33-Paca!E29</f>
        <v>-2.8370453019999786</v>
      </c>
      <c r="BK33" s="122">
        <f>Paca!F33-Paca!F29</f>
        <v>-6.6228115320000143</v>
      </c>
      <c r="BL33" s="122">
        <f>Paca!G33-Paca!G29</f>
        <v>-251.64188535099993</v>
      </c>
      <c r="BM33" s="122">
        <f>Paca!H33-Paca!H29</f>
        <v>78.013110866000034</v>
      </c>
      <c r="BN33" s="122">
        <f>Paca!I33-Paca!I29</f>
        <v>-277.71272026299994</v>
      </c>
      <c r="BO33" s="53">
        <f>Paca!J33-Paca!J29</f>
        <v>765.43977571000141</v>
      </c>
      <c r="BP33" s="53">
        <f>Paca!K33-Paca!K29</f>
        <v>765.60654674700163</v>
      </c>
      <c r="BQ33" s="122">
        <f>Paca!L33-Paca!L29</f>
        <v>439.31133653200004</v>
      </c>
      <c r="BR33" s="122">
        <f>Paca!M33-Paca!M29</f>
        <v>125.29574532300012</v>
      </c>
      <c r="BS33" s="122">
        <f>Paca!N33-Paca!N29</f>
        <v>-51.421526939000046</v>
      </c>
      <c r="BT33" s="122">
        <f>Paca!O33-Paca!O29</f>
        <v>203.99819026699998</v>
      </c>
      <c r="BU33" s="122">
        <f>Paca!P33-Paca!P29</f>
        <v>-98.792742332999978</v>
      </c>
      <c r="BV33" s="122">
        <f>Paca!Q33-Paca!Q29</f>
        <v>-32.109995093000009</v>
      </c>
      <c r="BW33" s="122">
        <f>Paca!R33-Paca!R29</f>
        <v>163.71203002099992</v>
      </c>
      <c r="BX33" s="122">
        <f>Paca!S33-Paca!S29</f>
        <v>15.613508969000009</v>
      </c>
      <c r="BY33" s="53">
        <f>Paca!T33-Paca!T29</f>
        <v>113.07281564600009</v>
      </c>
    </row>
    <row r="34" spans="1:77" s="105" customFormat="1" x14ac:dyDescent="0.25">
      <c r="A34" s="98" t="str">
        <f>Paca!A34</f>
        <v>T4 2005</v>
      </c>
      <c r="B34" s="143">
        <f>('dep05'!B34/'dep05'!B33-1)*100</f>
        <v>-0.661109503121593</v>
      </c>
      <c r="C34" s="184">
        <f>('dep05'!C34/'dep05'!C33-1)*100</f>
        <v>-100</v>
      </c>
      <c r="D34" s="184">
        <f>('dep05'!D34/'dep05'!D33-1)*100</f>
        <v>3.0364673559681199</v>
      </c>
      <c r="E34" s="185">
        <f>('dep05'!E34/'dep05'!E33-1)*100</f>
        <v>-4.8516958626745428</v>
      </c>
      <c r="F34" s="186">
        <f>('dep05'!F34/'dep05'!F33-1)*100</f>
        <v>-6.3790762614412966</v>
      </c>
      <c r="G34" s="186">
        <f>('dep05'!G34/'dep05'!G33-1)*100</f>
        <v>30.788201347376432</v>
      </c>
      <c r="H34" s="186" t="e">
        <f>('dep05'!H34/'dep05'!H33-1)*100</f>
        <v>#DIV/0!</v>
      </c>
      <c r="I34" s="187">
        <f>('dep05'!I34/'dep05'!I33-1)*100</f>
        <v>4.3781137502844292</v>
      </c>
      <c r="J34" s="184">
        <f>('dep05'!J34/'dep05'!J33-1)*100</f>
        <v>-17.171236471200935</v>
      </c>
      <c r="K34" s="184">
        <f>('dep05'!K34/'dep05'!K33-1)*100</f>
        <v>54.291693030457132</v>
      </c>
      <c r="L34" s="185">
        <f>('dep05'!L34/'dep05'!L33-1)*100</f>
        <v>10.961327336781125</v>
      </c>
      <c r="M34" s="186">
        <f>('dep05'!M34/'dep05'!M33-1)*100</f>
        <v>70.293736402169628</v>
      </c>
      <c r="N34" s="186">
        <f>('dep05'!N34/'dep05'!N33-1)*100</f>
        <v>22.135740297998542</v>
      </c>
      <c r="O34" s="186" t="e">
        <f>('dep05'!O34/'dep05'!O33-1)*100</f>
        <v>#DIV/0!</v>
      </c>
      <c r="P34" s="186">
        <f>('dep05'!P34/'dep05'!P33-1)*100</f>
        <v>231.57572183912981</v>
      </c>
      <c r="Q34" s="186">
        <f>('dep05'!Q34/'dep05'!Q33-1)*100</f>
        <v>76.840384912866313</v>
      </c>
      <c r="R34" s="186">
        <f>('dep05'!R34/'dep05'!R33-1)*100</f>
        <v>92.163262108225496</v>
      </c>
      <c r="S34" s="151">
        <f>('dep05'!S34/'dep05'!S33-1)*100</f>
        <v>56.259822887983368</v>
      </c>
      <c r="T34" s="188">
        <f>('dep05'!T34/'dep05'!T33-1)*100</f>
        <v>65.787860893529924</v>
      </c>
      <c r="U34" s="100">
        <f>'dep05'!B34-'dep05'!B33</f>
        <v>-3.639803944999926</v>
      </c>
      <c r="V34" s="100">
        <f>'dep05'!C34-'dep05'!C33</f>
        <v>-1.8194353780000001</v>
      </c>
      <c r="W34" s="100">
        <f>'dep05'!D34-'dep05'!D33</f>
        <v>2.6856984650000015</v>
      </c>
      <c r="X34" s="120">
        <f>'dep05'!E34-'dep05'!E33</f>
        <v>-0.75004076200000114</v>
      </c>
      <c r="Y34" s="120">
        <f>'dep05'!F34-'dep05'!F33</f>
        <v>-1.5672427159999991</v>
      </c>
      <c r="Z34" s="120">
        <f>'dep05'!G34-'dep05'!G33</f>
        <v>3.3610285659999999</v>
      </c>
      <c r="AA34" s="120">
        <f>'dep05'!H34-'dep05'!H33</f>
        <v>0</v>
      </c>
      <c r="AB34" s="120">
        <f>'dep05'!I34-'dep05'!I33</f>
        <v>1.6419533770000001</v>
      </c>
      <c r="AC34" s="100">
        <f>'dep05'!J34-'dep05'!J33</f>
        <v>-61.214693549000003</v>
      </c>
      <c r="AD34" s="100">
        <f>'dep05'!K34-'dep05'!K33</f>
        <v>54.673781571000021</v>
      </c>
      <c r="AE34" s="120">
        <f>'dep05'!L34-'dep05'!L33</f>
        <v>4.6348956340000029</v>
      </c>
      <c r="AF34" s="120">
        <f>'dep05'!M34-'dep05'!M33</f>
        <v>25.483756210000003</v>
      </c>
      <c r="AG34" s="120">
        <f>'dep05'!N34-'dep05'!N33</f>
        <v>0.76339041000000041</v>
      </c>
      <c r="AH34" s="120">
        <f>'dep05'!O34-'dep05'!O33</f>
        <v>7.478165755</v>
      </c>
      <c r="AI34" s="120">
        <f>'dep05'!P34-'dep05'!P33</f>
        <v>2.1066853050000001</v>
      </c>
      <c r="AJ34" s="120">
        <f>'dep05'!Q34-'dep05'!Q33</f>
        <v>1.5606263980000001</v>
      </c>
      <c r="AK34" s="120">
        <f>'dep05'!R34-'dep05'!R33</f>
        <v>9.6777896069999994</v>
      </c>
      <c r="AL34" s="120">
        <f>'dep05'!S34-'dep05'!S33</f>
        <v>2.9684722519999998</v>
      </c>
      <c r="AM34" s="100">
        <f>'dep05'!T34-'dep05'!T33</f>
        <v>2.0348449460000002</v>
      </c>
      <c r="AN34" s="184">
        <f>(Paca!B34/Paca!B30-1)*100</f>
        <v>5.9776017566145256</v>
      </c>
      <c r="AO34" s="184">
        <f>(Paca!C34/Paca!C30-1)*100</f>
        <v>-51.724167776602869</v>
      </c>
      <c r="AP34" s="184">
        <f>(Paca!D34/Paca!D30-1)*100</f>
        <v>-2.3312059533970642</v>
      </c>
      <c r="AQ34" s="191">
        <f>(Paca!E34/Paca!E30-1)*100</f>
        <v>2.7082016830076938</v>
      </c>
      <c r="AR34" s="191">
        <f>(Paca!F34/Paca!F30-1)*100</f>
        <v>-1.1605978746338175</v>
      </c>
      <c r="AS34" s="191">
        <f>(Paca!G34/Paca!G30-1)*100</f>
        <v>-17.194090972684251</v>
      </c>
      <c r="AT34" s="191">
        <f>(Paca!H34/Paca!H30-1)*100</f>
        <v>-14.306993453900052</v>
      </c>
      <c r="AU34" s="191">
        <f>(Paca!I34/Paca!I30-1)*100</f>
        <v>1.7018953912012247</v>
      </c>
      <c r="AV34" s="184">
        <f>(Paca!J34/Paca!J30-1)*100</f>
        <v>7.4492506103563505</v>
      </c>
      <c r="AW34" s="184">
        <f>(Paca!K34/Paca!K30-1)*100</f>
        <v>10.95634753645529</v>
      </c>
      <c r="AX34" s="191">
        <f>(Paca!L34/Paca!L30-1)*100</f>
        <v>10.695714520430212</v>
      </c>
      <c r="AY34" s="191">
        <f>(Paca!M34/Paca!M30-1)*100</f>
        <v>20.285296612787953</v>
      </c>
      <c r="AZ34" s="191">
        <f>(Paca!N34/Paca!N30-1)*100</f>
        <v>16.955403250308688</v>
      </c>
      <c r="BA34" s="191">
        <f>(Paca!O34/Paca!O30-1)*100</f>
        <v>39.557436581875024</v>
      </c>
      <c r="BB34" s="191">
        <f>(Paca!P34/Paca!P30-1)*100</f>
        <v>-25.821593630943486</v>
      </c>
      <c r="BC34" s="191">
        <f>(Paca!Q34/Paca!Q30-1)*100</f>
        <v>3.4585095676969324</v>
      </c>
      <c r="BD34" s="191">
        <f>(Paca!R34/Paca!R30-1)*100</f>
        <v>6.5732717626209913</v>
      </c>
      <c r="BE34" s="191">
        <f>(Paca!S34/Paca!S30-1)*100</f>
        <v>-19.53120905903808</v>
      </c>
      <c r="BF34" s="184">
        <f>(Paca!T34/Paca!T30-1)*100</f>
        <v>30.069923421770927</v>
      </c>
      <c r="BG34" s="100">
        <f>Paca!B34-Paca!B30</f>
        <v>2119.2021191479944</v>
      </c>
      <c r="BH34" s="100">
        <f>Paca!C34-Paca!C30</f>
        <v>-116.60047189700001</v>
      </c>
      <c r="BI34" s="100">
        <f>Paca!D34-Paca!D30</f>
        <v>-242.33642667799904</v>
      </c>
      <c r="BJ34" s="120">
        <f>Paca!E34-Paca!E30</f>
        <v>45.736214131999986</v>
      </c>
      <c r="BK34" s="120">
        <f>Paca!F34-Paca!F30</f>
        <v>-16.946217219999653</v>
      </c>
      <c r="BL34" s="120">
        <f>Paca!G34-Paca!G30</f>
        <v>-262.32888626599993</v>
      </c>
      <c r="BM34" s="120">
        <f>Paca!H34-Paca!H30</f>
        <v>-94.872294721999992</v>
      </c>
      <c r="BN34" s="120">
        <f>Paca!I34-Paca!I30</f>
        <v>86.074757398000656</v>
      </c>
      <c r="BO34" s="100">
        <f>Paca!J34-Paca!J30</f>
        <v>901.91884883300008</v>
      </c>
      <c r="BP34" s="100">
        <f>Paca!K34-Paca!K30</f>
        <v>1289.7021229990005</v>
      </c>
      <c r="BQ34" s="120">
        <f>Paca!L34-Paca!L30</f>
        <v>346.64395961299988</v>
      </c>
      <c r="BR34" s="120">
        <f>Paca!M34-Paca!M30</f>
        <v>630.5105879040002</v>
      </c>
      <c r="BS34" s="120">
        <f>Paca!N34-Paca!N30</f>
        <v>97.711003269999992</v>
      </c>
      <c r="BT34" s="120">
        <f>Paca!O34-Paca!O30</f>
        <v>243.40828479699996</v>
      </c>
      <c r="BU34" s="120">
        <f>Paca!P34-Paca!P30</f>
        <v>-146.14766144100003</v>
      </c>
      <c r="BV34" s="120">
        <f>Paca!Q34-Paca!Q30</f>
        <v>9.2164823609999758</v>
      </c>
      <c r="BW34" s="120">
        <f>Paca!R34-Paca!R30</f>
        <v>194.40264566900032</v>
      </c>
      <c r="BX34" s="120">
        <f>Paca!S34-Paca!S30</f>
        <v>-86.043179173999988</v>
      </c>
      <c r="BY34" s="100">
        <f>Paca!T34-Paca!T30</f>
        <v>286.51804589100004</v>
      </c>
    </row>
    <row r="35" spans="1:77" s="29" customFormat="1" x14ac:dyDescent="0.25">
      <c r="A35" s="37" t="str">
        <f>Paca!A35</f>
        <v>T1 2006</v>
      </c>
      <c r="B35" s="144">
        <f>('dep05'!B35/'dep05'!B34-1)*100</f>
        <v>0.95086917150877248</v>
      </c>
      <c r="C35" s="179" t="e">
        <f>('dep05'!C35/'dep05'!C34-1)*100</f>
        <v>#DIV/0!</v>
      </c>
      <c r="D35" s="179">
        <f>('dep05'!D35/'dep05'!D34-1)*100</f>
        <v>-2.8835633355474899</v>
      </c>
      <c r="E35" s="180">
        <f>('dep05'!E35/'dep05'!E34-1)*100</f>
        <v>-19.369599681314465</v>
      </c>
      <c r="F35" s="181">
        <f>('dep05'!F35/'dep05'!F34-1)*100</f>
        <v>10.924748364706339</v>
      </c>
      <c r="G35" s="181">
        <f>('dep05'!G35/'dep05'!G34-1)*100</f>
        <v>1.7192967789262159</v>
      </c>
      <c r="H35" s="181" t="e">
        <f>('dep05'!H35/'dep05'!H34-1)*100</f>
        <v>#DIV/0!</v>
      </c>
      <c r="I35" s="182">
        <f>('dep05'!I35/'dep05'!I34-1)*100</f>
        <v>-6.4811079303183412</v>
      </c>
      <c r="J35" s="179">
        <f>('dep05'!J35/'dep05'!J34-1)*100</f>
        <v>16.152471463015328</v>
      </c>
      <c r="K35" s="179">
        <f>('dep05'!K35/'dep05'!K34-1)*100</f>
        <v>-27.85018393623595</v>
      </c>
      <c r="L35" s="180">
        <f>('dep05'!L35/'dep05'!L34-1)*100</f>
        <v>0.41157307871420024</v>
      </c>
      <c r="M35" s="181">
        <f>('dep05'!M35/'dep05'!M34-1)*100</f>
        <v>-47.851998518045335</v>
      </c>
      <c r="N35" s="181">
        <f>('dep05'!N35/'dep05'!N34-1)*100</f>
        <v>-41.722683750824693</v>
      </c>
      <c r="O35" s="181">
        <f>('dep05'!O35/'dep05'!O34-1)*100</f>
        <v>-100</v>
      </c>
      <c r="P35" s="181">
        <f>('dep05'!P35/'dep05'!P34-1)*100</f>
        <v>54.07082817661464</v>
      </c>
      <c r="Q35" s="181">
        <f>('dep05'!Q35/'dep05'!Q34-1)*100</f>
        <v>-39.81608272623123</v>
      </c>
      <c r="R35" s="181">
        <f>('dep05'!R35/'dep05'!R34-1)*100</f>
        <v>-4.4816489992051896</v>
      </c>
      <c r="S35" s="152">
        <f>('dep05'!S35/'dep05'!S34-1)*100</f>
        <v>-48.329905182798157</v>
      </c>
      <c r="T35" s="183">
        <f>('dep05'!T35/'dep05'!T34-1)*100</f>
        <v>51.319563384100555</v>
      </c>
      <c r="U35" s="52">
        <f>'dep05'!B35-'dep05'!B34</f>
        <v>5.2004947670000092</v>
      </c>
      <c r="V35" s="52">
        <f>'dep05'!C35-'dep05'!C34</f>
        <v>0.77456617900000002</v>
      </c>
      <c r="W35" s="52">
        <f>'dep05'!D35-'dep05'!D34</f>
        <v>-2.6279015410000142</v>
      </c>
      <c r="X35" s="121">
        <f>'dep05'!E35-'dep05'!E34</f>
        <v>-2.8491347849999986</v>
      </c>
      <c r="Y35" s="121">
        <f>'dep05'!F35-'dep05'!F34</f>
        <v>2.5128283909999993</v>
      </c>
      <c r="Z35" s="121">
        <f>'dep05'!G35-'dep05'!G34</f>
        <v>0.24547501900000057</v>
      </c>
      <c r="AA35" s="121">
        <f>'dep05'!H35-'dep05'!H34</f>
        <v>0</v>
      </c>
      <c r="AB35" s="121">
        <f>'dep05'!I35-'dep05'!I34</f>
        <v>-2.5370701659999995</v>
      </c>
      <c r="AC35" s="52">
        <f>'dep05'!J35-'dep05'!J34</f>
        <v>47.695155744000033</v>
      </c>
      <c r="AD35" s="52">
        <f>'dep05'!K35-'dep05'!K34</f>
        <v>-43.272933853000012</v>
      </c>
      <c r="AE35" s="121">
        <f>'dep05'!L35-'dep05'!L34</f>
        <v>0.19310584299999789</v>
      </c>
      <c r="AF35" s="121">
        <f>'dep05'!M35-'dep05'!M34</f>
        <v>-29.542385999000004</v>
      </c>
      <c r="AG35" s="121">
        <f>'dep05'!N35-'dep05'!N34</f>
        <v>-1.7573879900000002</v>
      </c>
      <c r="AH35" s="121">
        <f>'dep05'!O35-'dep05'!O34</f>
        <v>-7.478165755</v>
      </c>
      <c r="AI35" s="121">
        <f>'dep05'!P35-'dep05'!P34</f>
        <v>1.6309940799999998</v>
      </c>
      <c r="AJ35" s="121">
        <f>'dep05'!Q35-'dep05'!Q34</f>
        <v>-1.4300439950000001</v>
      </c>
      <c r="AK35" s="121">
        <f>'dep05'!R35-'dep05'!R34</f>
        <v>-0.90432917200000063</v>
      </c>
      <c r="AL35" s="121">
        <f>'dep05'!S35-'dep05'!S34</f>
        <v>-3.9847208649999999</v>
      </c>
      <c r="AM35" s="52">
        <f>'dep05'!T35-'dep05'!T34</f>
        <v>2.6316082380000001</v>
      </c>
      <c r="AN35" s="189">
        <f>(Paca!B35/Paca!B31-1)*100</f>
        <v>4.8919320767209618</v>
      </c>
      <c r="AO35" s="189">
        <f>(Paca!C35/Paca!C31-1)*100</f>
        <v>-37.904705578836229</v>
      </c>
      <c r="AP35" s="189">
        <f>(Paca!D35/Paca!D31-1)*100</f>
        <v>8.4897738991474014E-2</v>
      </c>
      <c r="AQ35" s="190">
        <f>(Paca!E35/Paca!E31-1)*100</f>
        <v>1.5354164521311997</v>
      </c>
      <c r="AR35" s="190">
        <f>(Paca!F35/Paca!F31-1)*100</f>
        <v>3.1117279572940415</v>
      </c>
      <c r="AS35" s="190">
        <f>(Paca!G35/Paca!G31-1)*100</f>
        <v>-14.741550118199498</v>
      </c>
      <c r="AT35" s="190">
        <f>(Paca!H35/Paca!H31-1)*100</f>
        <v>-11.746550515176846</v>
      </c>
      <c r="AU35" s="190">
        <f>(Paca!I35/Paca!I31-1)*100</f>
        <v>4.8851247664276842</v>
      </c>
      <c r="AV35" s="189">
        <f>(Paca!J35/Paca!J31-1)*100</f>
        <v>12.907680055081205</v>
      </c>
      <c r="AW35" s="189">
        <f>(Paca!K35/Paca!K31-1)*100</f>
        <v>1.6883487481929915</v>
      </c>
      <c r="AX35" s="190">
        <f>(Paca!L35/Paca!L31-1)*100</f>
        <v>-4.2310251159321073</v>
      </c>
      <c r="AY35" s="190">
        <f>(Paca!M35/Paca!M31-1)*100</f>
        <v>4.8178290219303976</v>
      </c>
      <c r="AZ35" s="190">
        <f>(Paca!N35/Paca!N31-1)*100</f>
        <v>-13.170481265652779</v>
      </c>
      <c r="BA35" s="190">
        <f>(Paca!O35/Paca!O31-1)*100</f>
        <v>1.295383318070864</v>
      </c>
      <c r="BB35" s="190">
        <f>(Paca!P35/Paca!P31-1)*100</f>
        <v>-9.9503467186401355</v>
      </c>
      <c r="BC35" s="190">
        <f>(Paca!Q35/Paca!Q31-1)*100</f>
        <v>-10.669070185684326</v>
      </c>
      <c r="BD35" s="190">
        <f>(Paca!R35/Paca!R31-1)*100</f>
        <v>9.6735360101337431</v>
      </c>
      <c r="BE35" s="190">
        <f>(Paca!S35/Paca!S31-1)*100</f>
        <v>20.993275832942171</v>
      </c>
      <c r="BF35" s="189">
        <f>(Paca!T35/Paca!T31-1)*100</f>
        <v>4.2811298652038365</v>
      </c>
      <c r="BG35" s="53">
        <f>Paca!B35-Paca!B31</f>
        <v>1751.1491258599999</v>
      </c>
      <c r="BH35" s="53">
        <f>Paca!C35-Paca!C31</f>
        <v>-61.732010685999995</v>
      </c>
      <c r="BI35" s="53">
        <f>Paca!D35-Paca!D31</f>
        <v>8.6115510370000266</v>
      </c>
      <c r="BJ35" s="122">
        <f>Paca!E35-Paca!E31</f>
        <v>27.438911183000073</v>
      </c>
      <c r="BK35" s="122">
        <f>Paca!F35-Paca!F31</f>
        <v>43.736389194000139</v>
      </c>
      <c r="BL35" s="122">
        <f>Paca!G35-Paca!G31</f>
        <v>-222.24302920700006</v>
      </c>
      <c r="BM35" s="122">
        <f>Paca!H35-Paca!H31</f>
        <v>-75.027652821999936</v>
      </c>
      <c r="BN35" s="122">
        <f>Paca!I35-Paca!I31</f>
        <v>234.7069326890005</v>
      </c>
      <c r="BO35" s="53">
        <f>Paca!J35-Paca!J31</f>
        <v>1549.6419813209995</v>
      </c>
      <c r="BP35" s="53">
        <f>Paca!K35-Paca!K31</f>
        <v>210.11655134399916</v>
      </c>
      <c r="BQ35" s="122">
        <f>Paca!L35-Paca!L31</f>
        <v>-148.16798205899977</v>
      </c>
      <c r="BR35" s="122">
        <f>Paca!M35-Paca!M31</f>
        <v>182.92557689799969</v>
      </c>
      <c r="BS35" s="122">
        <f>Paca!N35-Paca!N31</f>
        <v>-86.015984366999987</v>
      </c>
      <c r="BT35" s="122">
        <f>Paca!O35-Paca!O31</f>
        <v>7.6353025839999873</v>
      </c>
      <c r="BU35" s="122">
        <f>Paca!P35-Paca!P31</f>
        <v>-49.915565275000006</v>
      </c>
      <c r="BV35" s="122">
        <f>Paca!Q35-Paca!Q31</f>
        <v>-32.720400170999994</v>
      </c>
      <c r="BW35" s="122">
        <f>Paca!R35-Paca!R31</f>
        <v>267.87534543700031</v>
      </c>
      <c r="BX35" s="122">
        <f>Paca!S35-Paca!S31</f>
        <v>68.500258297000016</v>
      </c>
      <c r="BY35" s="53">
        <f>Paca!T35-Paca!T31</f>
        <v>44.511052844000005</v>
      </c>
    </row>
    <row r="36" spans="1:77" s="29" customFormat="1" x14ac:dyDescent="0.25">
      <c r="A36" s="37" t="str">
        <f>Paca!A36</f>
        <v>T2 2006</v>
      </c>
      <c r="B36" s="144">
        <f>('dep05'!B36/'dep05'!B35-1)*100</f>
        <v>15.693174796584032</v>
      </c>
      <c r="C36" s="179">
        <f>('dep05'!C36/'dep05'!C35-1)*100</f>
        <v>-100</v>
      </c>
      <c r="D36" s="179">
        <f>('dep05'!D36/'dep05'!D35-1)*100</f>
        <v>5.9787237010206606</v>
      </c>
      <c r="E36" s="180">
        <f>('dep05'!E36/'dep05'!E35-1)*100</f>
        <v>-24.255451765953005</v>
      </c>
      <c r="F36" s="181">
        <f>('dep05'!F36/'dep05'!F35-1)*100</f>
        <v>18.794096311288055</v>
      </c>
      <c r="G36" s="181">
        <f>('dep05'!G36/'dep05'!G35-1)*100</f>
        <v>0.71657602293500045</v>
      </c>
      <c r="H36" s="181" t="e">
        <f>('dep05'!H36/'dep05'!H35-1)*100</f>
        <v>#DIV/0!</v>
      </c>
      <c r="I36" s="182">
        <f>('dep05'!I36/'dep05'!I35-1)*100</f>
        <v>6.3010959421633261</v>
      </c>
      <c r="J36" s="179">
        <f>('dep05'!J36/'dep05'!J35-1)*100</f>
        <v>16.4867042228231</v>
      </c>
      <c r="K36" s="179">
        <f>('dep05'!K36/'dep05'!K35-1)*100</f>
        <v>23.071115875655867</v>
      </c>
      <c r="L36" s="180">
        <f>('dep05'!L36/'dep05'!L35-1)*100</f>
        <v>32.267691642239193</v>
      </c>
      <c r="M36" s="181">
        <f>('dep05'!M36/'dep05'!M35-1)*100</f>
        <v>0.17407062392436057</v>
      </c>
      <c r="N36" s="181">
        <f>('dep05'!N36/'dep05'!N35-1)*100</f>
        <v>203.73407024978536</v>
      </c>
      <c r="O36" s="181" t="e">
        <f>('dep05'!O36/'dep05'!O35-1)*100</f>
        <v>#DIV/0!</v>
      </c>
      <c r="P36" s="181">
        <f>('dep05'!P36/'dep05'!P35-1)*100</f>
        <v>-42.02170789162053</v>
      </c>
      <c r="Q36" s="181">
        <f>('dep05'!Q36/'dep05'!Q35-1)*100</f>
        <v>-0.60864209453156404</v>
      </c>
      <c r="R36" s="181">
        <f>('dep05'!R36/'dep05'!R35-1)*100</f>
        <v>43.408361843656792</v>
      </c>
      <c r="S36" s="152">
        <f>('dep05'!S36/'dep05'!S35-1)*100</f>
        <v>-18.679798075562481</v>
      </c>
      <c r="T36" s="183">
        <f>('dep05'!T36/'dep05'!T35-1)*100</f>
        <v>-3.6205014064342289</v>
      </c>
      <c r="U36" s="52">
        <f>'dep05'!B36-'dep05'!B35</f>
        <v>86.645252389999996</v>
      </c>
      <c r="V36" s="52">
        <f>'dep05'!C36-'dep05'!C35</f>
        <v>-0.77456617900000002</v>
      </c>
      <c r="W36" s="52">
        <f>'dep05'!D36-'dep05'!D35</f>
        <v>5.2915245750000111</v>
      </c>
      <c r="X36" s="121">
        <f>'dep05'!E36-'dep05'!E35</f>
        <v>-2.8767394820000014</v>
      </c>
      <c r="Y36" s="121">
        <f>'dep05'!F36-'dep05'!F35</f>
        <v>4.7951399629999969</v>
      </c>
      <c r="Z36" s="121">
        <f>'dep05'!G36-'dep05'!G35</f>
        <v>0.10406916600000038</v>
      </c>
      <c r="AA36" s="121">
        <f>'dep05'!H36-'dep05'!H35</f>
        <v>0.96231480400000002</v>
      </c>
      <c r="AB36" s="121">
        <f>'dep05'!I36-'dep05'!I35</f>
        <v>2.3067401240000009</v>
      </c>
      <c r="AC36" s="52">
        <f>'dep05'!J36-'dep05'!J35</f>
        <v>56.545440348999989</v>
      </c>
      <c r="AD36" s="52">
        <f>'dep05'!K36-'dep05'!K35</f>
        <v>25.863786210000001</v>
      </c>
      <c r="AE36" s="121">
        <f>'dep05'!L36-'dep05'!L35</f>
        <v>15.201978863000001</v>
      </c>
      <c r="AF36" s="121">
        <f>'dep05'!M36-'dep05'!M35</f>
        <v>5.6041357000005121E-2</v>
      </c>
      <c r="AG36" s="121">
        <f>'dep05'!N36-'dep05'!N35</f>
        <v>5.0010203699999991</v>
      </c>
      <c r="AH36" s="121">
        <f>'dep05'!O36-'dep05'!O35</f>
        <v>0</v>
      </c>
      <c r="AI36" s="121">
        <f>'dep05'!P36-'dep05'!P35</f>
        <v>-1.9529156229999995</v>
      </c>
      <c r="AJ36" s="121">
        <f>'dep05'!Q36-'dep05'!Q35</f>
        <v>-1.3156286000000073E-2</v>
      </c>
      <c r="AK36" s="121">
        <f>'dep05'!R36-'dep05'!R35</f>
        <v>8.3665982190000001</v>
      </c>
      <c r="AL36" s="121">
        <f>'dep05'!S36-'dep05'!S35</f>
        <v>-0.7957806900000004</v>
      </c>
      <c r="AM36" s="52">
        <f>'dep05'!T36-'dep05'!T35</f>
        <v>-0.28093256500000052</v>
      </c>
      <c r="AN36" s="189">
        <f>(Paca!B36/Paca!B32-1)*100</f>
        <v>9.2714239833323155</v>
      </c>
      <c r="AO36" s="189">
        <f>(Paca!C36/Paca!C32-1)*100</f>
        <v>-43.32822549573163</v>
      </c>
      <c r="AP36" s="189">
        <f>(Paca!D36/Paca!D32-1)*100</f>
        <v>9.975352294045269</v>
      </c>
      <c r="AQ36" s="190">
        <f>(Paca!E36/Paca!E32-1)*100</f>
        <v>12.708112947947292</v>
      </c>
      <c r="AR36" s="190">
        <f>(Paca!F36/Paca!F32-1)*100</f>
        <v>5.7541202067805219</v>
      </c>
      <c r="AS36" s="190">
        <f>(Paca!G36/Paca!G32-1)*100</f>
        <v>14.32450563834311</v>
      </c>
      <c r="AT36" s="190">
        <f>(Paca!H36/Paca!H32-1)*100</f>
        <v>28.511617244542322</v>
      </c>
      <c r="AU36" s="190">
        <f>(Paca!I36/Paca!I32-1)*100</f>
        <v>6.9720489781855743</v>
      </c>
      <c r="AV36" s="189">
        <f>(Paca!J36/Paca!J32-1)*100</f>
        <v>12.319889264086004</v>
      </c>
      <c r="AW36" s="189">
        <f>(Paca!K36/Paca!K32-1)*100</f>
        <v>5.8243906942264223</v>
      </c>
      <c r="AX36" s="190">
        <f>(Paca!L36/Paca!L32-1)*100</f>
        <v>-6.8537633051072522</v>
      </c>
      <c r="AY36" s="190">
        <f>(Paca!M36/Paca!M32-1)*100</f>
        <v>19.842433996773835</v>
      </c>
      <c r="AZ36" s="190">
        <f>(Paca!N36/Paca!N32-1)*100</f>
        <v>-1.4080631090950368</v>
      </c>
      <c r="BA36" s="190">
        <f>(Paca!O36/Paca!O32-1)*100</f>
        <v>-10.625563540449622</v>
      </c>
      <c r="BB36" s="190">
        <f>(Paca!P36/Paca!P32-1)*100</f>
        <v>26.819003053083044</v>
      </c>
      <c r="BC36" s="190">
        <f>(Paca!Q36/Paca!Q32-1)*100</f>
        <v>-8.1903513169201414E-2</v>
      </c>
      <c r="BD36" s="190">
        <f>(Paca!R36/Paca!R32-1)*100</f>
        <v>8.4693431451487555</v>
      </c>
      <c r="BE36" s="190">
        <f>(Paca!S36/Paca!S32-1)*100</f>
        <v>-0.31138689253483731</v>
      </c>
      <c r="BF36" s="189">
        <f>(Paca!T36/Paca!T32-1)*100</f>
        <v>14.185349214419452</v>
      </c>
      <c r="BG36" s="53">
        <f>Paca!B36-Paca!B32</f>
        <v>3227.9947226040022</v>
      </c>
      <c r="BH36" s="53">
        <f>Paca!C36-Paca!C32</f>
        <v>-64.87074643199999</v>
      </c>
      <c r="BI36" s="53">
        <f>Paca!D36-Paca!D32</f>
        <v>964.89319439899919</v>
      </c>
      <c r="BJ36" s="122">
        <f>Paca!E36-Paca!E32</f>
        <v>216.18593465999993</v>
      </c>
      <c r="BK36" s="122">
        <f>Paca!F36-Paca!F32</f>
        <v>82.889285584999925</v>
      </c>
      <c r="BL36" s="122">
        <f>Paca!G36-Paca!G32</f>
        <v>176.93609309399994</v>
      </c>
      <c r="BM36" s="122">
        <f>Paca!H36-Paca!H32</f>
        <v>158.37884349600006</v>
      </c>
      <c r="BN36" s="122">
        <f>Paca!I36-Paca!I32</f>
        <v>330.5030375639999</v>
      </c>
      <c r="BO36" s="53">
        <f>Paca!J36-Paca!J32</f>
        <v>1482.9244267220001</v>
      </c>
      <c r="BP36" s="53">
        <f>Paca!K36-Paca!K32</f>
        <v>691.73223979500108</v>
      </c>
      <c r="BQ36" s="122">
        <f>Paca!L36-Paca!L32</f>
        <v>-240.83687325900019</v>
      </c>
      <c r="BR36" s="122">
        <f>Paca!M36-Paca!M32</f>
        <v>637.64166932999979</v>
      </c>
      <c r="BS36" s="122">
        <f>Paca!N36-Paca!N32</f>
        <v>-8.6282484710000062</v>
      </c>
      <c r="BT36" s="122">
        <f>Paca!O36-Paca!O32</f>
        <v>-54.984558134999986</v>
      </c>
      <c r="BU36" s="122">
        <f>Paca!P36-Paca!P32</f>
        <v>114.47506515800001</v>
      </c>
      <c r="BV36" s="122">
        <f>Paca!Q36-Paca!Q32</f>
        <v>-0.22571213700001636</v>
      </c>
      <c r="BW36" s="122">
        <f>Paca!R36-Paca!R32</f>
        <v>245.5881559469999</v>
      </c>
      <c r="BX36" s="122">
        <f>Paca!S36-Paca!S32</f>
        <v>-1.2972586380000166</v>
      </c>
      <c r="BY36" s="53">
        <f>Paca!T36-Paca!T32</f>
        <v>153.31560811999998</v>
      </c>
    </row>
    <row r="37" spans="1:77" s="29" customFormat="1" x14ac:dyDescent="0.25">
      <c r="A37" s="37" t="str">
        <f>Paca!A37</f>
        <v>T3 2006</v>
      </c>
      <c r="B37" s="144">
        <f>('dep05'!B37/'dep05'!B36-1)*100</f>
        <v>3.8241199388396208</v>
      </c>
      <c r="C37" s="179" t="e">
        <f>('dep05'!C37/'dep05'!C36-1)*100</f>
        <v>#DIV/0!</v>
      </c>
      <c r="D37" s="179">
        <f>('dep05'!D37/'dep05'!D36-1)*100</f>
        <v>-7.0187265186072878</v>
      </c>
      <c r="E37" s="180">
        <f>('dep05'!E37/'dep05'!E36-1)*100</f>
        <v>46.50176059400237</v>
      </c>
      <c r="F37" s="181">
        <f>('dep05'!F37/'dep05'!F36-1)*100</f>
        <v>-30.680538759183108</v>
      </c>
      <c r="G37" s="181">
        <f>('dep05'!G37/'dep05'!G36-1)*100</f>
        <v>27.219325668499717</v>
      </c>
      <c r="H37" s="181">
        <f>('dep05'!H37/'dep05'!H36-1)*100</f>
        <v>298.70798974012251</v>
      </c>
      <c r="I37" s="182">
        <f>('dep05'!I37/'dep05'!I36-1)*100</f>
        <v>-21.373973047639595</v>
      </c>
      <c r="J37" s="179">
        <f>('dep05'!J37/'dep05'!J36-1)*100</f>
        <v>-9.480704158563114</v>
      </c>
      <c r="K37" s="179">
        <f>('dep05'!K37/'dep05'!K36-1)*100</f>
        <v>51.954038524121728</v>
      </c>
      <c r="L37" s="180">
        <f>('dep05'!L37/'dep05'!L36-1)*100</f>
        <v>-2.5677123981748484</v>
      </c>
      <c r="M37" s="181">
        <f>('dep05'!M37/'dep05'!M36-1)*100</f>
        <v>28.022890040127034</v>
      </c>
      <c r="N37" s="181">
        <f>('dep05'!N37/'dep05'!N36-1)*100</f>
        <v>-50.328181577115636</v>
      </c>
      <c r="O37" s="181" t="e">
        <f>('dep05'!O37/'dep05'!O36-1)*100</f>
        <v>#DIV/0!</v>
      </c>
      <c r="P37" s="181">
        <f>('dep05'!P37/'dep05'!P36-1)*100</f>
        <v>35.275925081883216</v>
      </c>
      <c r="Q37" s="181">
        <f>('dep05'!Q37/'dep05'!Q36-1)*100</f>
        <v>2810.5683248523801</v>
      </c>
      <c r="R37" s="181">
        <f>('dep05'!R37/'dep05'!R36-1)*100</f>
        <v>22.427453087768967</v>
      </c>
      <c r="S37" s="152">
        <f>('dep05'!S37/'dep05'!S36-1)*100</f>
        <v>-16.935835475649817</v>
      </c>
      <c r="T37" s="183">
        <f>('dep05'!T37/'dep05'!T36-1)*100</f>
        <v>-50.161501281944318</v>
      </c>
      <c r="U37" s="52">
        <f>'dep05'!B37-'dep05'!B36</f>
        <v>24.427172700000028</v>
      </c>
      <c r="V37" s="52">
        <f>'dep05'!C37-'dep05'!C36</f>
        <v>0.95920650200000002</v>
      </c>
      <c r="W37" s="52">
        <f>'dep05'!D37-'dep05'!D36</f>
        <v>-6.5833863029999975</v>
      </c>
      <c r="X37" s="121">
        <f>'dep05'!E37-'dep05'!E36</f>
        <v>4.1774565510000006</v>
      </c>
      <c r="Y37" s="121">
        <f>'dep05'!F37-'dep05'!F36</f>
        <v>-9.2990306639999964</v>
      </c>
      <c r="Z37" s="121">
        <f>'dep05'!G37-'dep05'!G36</f>
        <v>3.9814211269999991</v>
      </c>
      <c r="AA37" s="121">
        <f>'dep05'!H37-'dep05'!H36</f>
        <v>2.8745112059999998</v>
      </c>
      <c r="AB37" s="121">
        <f>'dep05'!I37-'dep05'!I36</f>
        <v>-8.3177445229999982</v>
      </c>
      <c r="AC37" s="52">
        <f>'dep05'!J37-'dep05'!J36</f>
        <v>-37.877446771999985</v>
      </c>
      <c r="AD37" s="52">
        <f>'dep05'!K37-'dep05'!K36</f>
        <v>71.680157624999993</v>
      </c>
      <c r="AE37" s="121">
        <f>'dep05'!L37-'dep05'!L36</f>
        <v>-1.6000456690000036</v>
      </c>
      <c r="AF37" s="121">
        <f>'dep05'!M37-'dep05'!M36</f>
        <v>9.0375643259999947</v>
      </c>
      <c r="AG37" s="121">
        <f>'dep05'!N37-'dep05'!N36</f>
        <v>-3.7523186409999996</v>
      </c>
      <c r="AH37" s="121">
        <f>'dep05'!O37-'dep05'!O36</f>
        <v>1.0491321119999999</v>
      </c>
      <c r="AI37" s="121">
        <f>'dep05'!P37-'dep05'!P36</f>
        <v>0.95050325799999991</v>
      </c>
      <c r="AJ37" s="121">
        <f>'dep05'!Q37-'dep05'!Q36</f>
        <v>60.382917372999998</v>
      </c>
      <c r="AK37" s="121">
        <f>'dep05'!R37-'dep05'!R36</f>
        <v>6.1991186529999993</v>
      </c>
      <c r="AL37" s="121">
        <f>'dep05'!S37-'dep05'!S36</f>
        <v>-0.58671378699999988</v>
      </c>
      <c r="AM37" s="52">
        <f>'dep05'!T37-'dep05'!T36</f>
        <v>-3.7513583519999996</v>
      </c>
      <c r="AN37" s="189">
        <f>(Paca!B37/Paca!B33-1)*100</f>
        <v>8.2457684152794197</v>
      </c>
      <c r="AO37" s="189">
        <f>(Paca!C37/Paca!C33-1)*100</f>
        <v>-40.778865622229389</v>
      </c>
      <c r="AP37" s="189">
        <f>(Paca!D37/Paca!D33-1)*100</f>
        <v>12.232998977125643</v>
      </c>
      <c r="AQ37" s="190">
        <f>(Paca!E37/Paca!E33-1)*100</f>
        <v>20.450185812708167</v>
      </c>
      <c r="AR37" s="190">
        <f>(Paca!F37/Paca!F33-1)*100</f>
        <v>6.0017601213894878</v>
      </c>
      <c r="AS37" s="190">
        <f>(Paca!G37/Paca!G33-1)*100</f>
        <v>12.538064379115067</v>
      </c>
      <c r="AT37" s="190">
        <f>(Paca!H37/Paca!H33-1)*100</f>
        <v>26.919267823478044</v>
      </c>
      <c r="AU37" s="190">
        <f>(Paca!I37/Paca!I33-1)*100</f>
        <v>9.1837343499363122</v>
      </c>
      <c r="AV37" s="189">
        <f>(Paca!J37/Paca!J33-1)*100</f>
        <v>12.116586324356771</v>
      </c>
      <c r="AW37" s="189">
        <f>(Paca!K37/Paca!K33-1)*100</f>
        <v>0.96958483022688835</v>
      </c>
      <c r="AX37" s="190">
        <f>(Paca!L37/Paca!L33-1)*100</f>
        <v>-10.44267350271577</v>
      </c>
      <c r="AY37" s="190">
        <f>(Paca!M37/Paca!M33-1)*100</f>
        <v>24.051877924555185</v>
      </c>
      <c r="AZ37" s="190">
        <f>(Paca!N37/Paca!N33-1)*100</f>
        <v>-12.699599033175858</v>
      </c>
      <c r="BA37" s="190">
        <f>(Paca!O37/Paca!O33-1)*100</f>
        <v>-14.709620349574493</v>
      </c>
      <c r="BB37" s="190">
        <f>(Paca!P37/Paca!P33-1)*100</f>
        <v>7.775681461039663</v>
      </c>
      <c r="BC37" s="190">
        <f>(Paca!Q37/Paca!Q33-1)*100</f>
        <v>37.07071669359803</v>
      </c>
      <c r="BD37" s="190">
        <f>(Paca!R37/Paca!R33-1)*100</f>
        <v>-6.9119269580457443</v>
      </c>
      <c r="BE37" s="190">
        <f>(Paca!S37/Paca!S33-1)*100</f>
        <v>-7.0775917988774477</v>
      </c>
      <c r="BF37" s="189">
        <f>(Paca!T37/Paca!T33-1)*100</f>
        <v>20.312998829089501</v>
      </c>
      <c r="BG37" s="53">
        <f>Paca!B37-Paca!B33</f>
        <v>2980.8410858329953</v>
      </c>
      <c r="BH37" s="53">
        <f>Paca!C37-Paca!C33</f>
        <v>-69.244143967000014</v>
      </c>
      <c r="BI37" s="53">
        <f>Paca!D37-Paca!D33</f>
        <v>1197.3140458739981</v>
      </c>
      <c r="BJ37" s="122">
        <f>Paca!E37-Paca!E33</f>
        <v>323.80522869900005</v>
      </c>
      <c r="BK37" s="122">
        <f>Paca!F37-Paca!F33</f>
        <v>86.748037013000157</v>
      </c>
      <c r="BL37" s="122">
        <f>Paca!G37-Paca!G33</f>
        <v>153.94470785499993</v>
      </c>
      <c r="BM37" s="122">
        <f>Paca!H37-Paca!H33</f>
        <v>189.52077655000005</v>
      </c>
      <c r="BN37" s="122">
        <f>Paca!I37-Paca!I33</f>
        <v>443.29529575700053</v>
      </c>
      <c r="BO37" s="53">
        <f>Paca!J37-Paca!J33</f>
        <v>1502.2912455179994</v>
      </c>
      <c r="BP37" s="53">
        <f>Paca!K37-Paca!K33</f>
        <v>122.88004871500016</v>
      </c>
      <c r="BQ37" s="122">
        <f>Paca!L37-Paca!L33</f>
        <v>-397.994989541</v>
      </c>
      <c r="BR37" s="122">
        <f>Paca!M37-Paca!M33</f>
        <v>809.63123674100007</v>
      </c>
      <c r="BS37" s="122">
        <f>Paca!N37-Paca!N33</f>
        <v>-82.557324041000015</v>
      </c>
      <c r="BT37" s="122">
        <f>Paca!O37-Paca!O33</f>
        <v>-102.44633022400001</v>
      </c>
      <c r="BU37" s="122">
        <f>Paca!P37-Paca!P33</f>
        <v>32.41621547699998</v>
      </c>
      <c r="BV37" s="122">
        <f>Paca!Q37-Paca!Q33</f>
        <v>103.211633796</v>
      </c>
      <c r="BW37" s="122">
        <f>Paca!R37-Paca!R33</f>
        <v>-212.52505508700006</v>
      </c>
      <c r="BX37" s="122">
        <f>Paca!S37-Paca!S33</f>
        <v>-26.855338405999987</v>
      </c>
      <c r="BY37" s="53">
        <f>Paca!T37-Paca!T33</f>
        <v>227.59988969300002</v>
      </c>
    </row>
    <row r="38" spans="1:77" s="105" customFormat="1" x14ac:dyDescent="0.25">
      <c r="A38" s="98" t="str">
        <f>Paca!A38</f>
        <v>T4 2006</v>
      </c>
      <c r="B38" s="143">
        <f>('dep05'!B38/'dep05'!B37-1)*100</f>
        <v>10.855863599458271</v>
      </c>
      <c r="C38" s="184">
        <f>('dep05'!C38/'dep05'!C37-1)*100</f>
        <v>24.715501667856721</v>
      </c>
      <c r="D38" s="184">
        <f>('dep05'!D38/'dep05'!D37-1)*100</f>
        <v>49.951967732552106</v>
      </c>
      <c r="E38" s="185">
        <f>('dep05'!E38/'dep05'!E37-1)*100</f>
        <v>46.12186298624232</v>
      </c>
      <c r="F38" s="186">
        <f>('dep05'!F38/'dep05'!F37-1)*100</f>
        <v>25.863896272785869</v>
      </c>
      <c r="G38" s="186">
        <f>('dep05'!G38/'dep05'!G37-1)*100</f>
        <v>-6.7848054709659049</v>
      </c>
      <c r="H38" s="186">
        <f>('dep05'!H38/'dep05'!H37-1)*100</f>
        <v>-100</v>
      </c>
      <c r="I38" s="187">
        <f>('dep05'!I38/'dep05'!I37-1)*100</f>
        <v>121.44901015569923</v>
      </c>
      <c r="J38" s="184">
        <f>('dep05'!J38/'dep05'!J37-1)*100</f>
        <v>19.311792032458229</v>
      </c>
      <c r="K38" s="184">
        <f>('dep05'!K38/'dep05'!K37-1)*100</f>
        <v>-22.360024212435171</v>
      </c>
      <c r="L38" s="185">
        <f>('dep05'!L38/'dep05'!L37-1)*100</f>
        <v>30.894949829014241</v>
      </c>
      <c r="M38" s="186">
        <f>('dep05'!M38/'dep05'!M37-1)*100</f>
        <v>-32.047198753260552</v>
      </c>
      <c r="N38" s="186">
        <f>('dep05'!N38/'dep05'!N37-1)*100</f>
        <v>-76.614980773974509</v>
      </c>
      <c r="O38" s="186">
        <f>('dep05'!O38/'dep05'!O37-1)*100</f>
        <v>3.9295847041997733</v>
      </c>
      <c r="P38" s="186">
        <f>('dep05'!P38/'dep05'!P37-1)*100</f>
        <v>9.3995628611017068</v>
      </c>
      <c r="Q38" s="186">
        <f>('dep05'!Q38/'dep05'!Q37-1)*100</f>
        <v>-96.440767646966435</v>
      </c>
      <c r="R38" s="186">
        <f>('dep05'!R38/'dep05'!R37-1)*100</f>
        <v>34.39278618363246</v>
      </c>
      <c r="S38" s="151">
        <f>('dep05'!S38/'dep05'!S37-1)*100</f>
        <v>-44.57088815529773</v>
      </c>
      <c r="T38" s="188">
        <f>('dep05'!T38/'dep05'!T37-1)*100</f>
        <v>140.33716460822342</v>
      </c>
      <c r="U38" s="100">
        <f>'dep05'!B38-'dep05'!B37</f>
        <v>71.99533127299992</v>
      </c>
      <c r="V38" s="100">
        <f>'dep05'!C38-'dep05'!C37</f>
        <v>0.23707269900000005</v>
      </c>
      <c r="W38" s="100">
        <f>'dep05'!D38-'dep05'!D37</f>
        <v>43.565139576000007</v>
      </c>
      <c r="X38" s="120">
        <f>'dep05'!E38-'dep05'!E37</f>
        <v>6.0700494739999993</v>
      </c>
      <c r="Y38" s="120">
        <f>'dep05'!F38-'dep05'!F37</f>
        <v>5.4340524590000001</v>
      </c>
      <c r="Z38" s="120">
        <f>'dep05'!G38-'dep05'!G37</f>
        <v>-1.2625577280000009</v>
      </c>
      <c r="AA38" s="120">
        <f>'dep05'!H38-'dep05'!H37</f>
        <v>-3.8368260099999998</v>
      </c>
      <c r="AB38" s="120">
        <f>'dep05'!I38-'dep05'!I37</f>
        <v>37.160421380999992</v>
      </c>
      <c r="AC38" s="100">
        <f>'dep05'!J38-'dep05'!J37</f>
        <v>69.83993789799996</v>
      </c>
      <c r="AD38" s="100">
        <f>'dep05'!K38-'dep05'!K37</f>
        <v>-46.877469079999997</v>
      </c>
      <c r="AE38" s="120">
        <f>'dep05'!L38-'dep05'!L37</f>
        <v>18.757562155999999</v>
      </c>
      <c r="AF38" s="120">
        <f>'dep05'!M38-'dep05'!M37</f>
        <v>-13.231716265999996</v>
      </c>
      <c r="AG38" s="120">
        <f>'dep05'!N38-'dep05'!N37</f>
        <v>-2.8373455359999999</v>
      </c>
      <c r="AH38" s="120">
        <f>'dep05'!O38-'dep05'!O37</f>
        <v>4.1226535000000064E-2</v>
      </c>
      <c r="AI38" s="120">
        <f>'dep05'!P38-'dep05'!P37</f>
        <v>0.342612629</v>
      </c>
      <c r="AJ38" s="120">
        <f>'dep05'!Q38-'dep05'!Q37</f>
        <v>-60.305705398000001</v>
      </c>
      <c r="AK38" s="120">
        <f>'dep05'!R38-'dep05'!R37</f>
        <v>11.638477372000004</v>
      </c>
      <c r="AL38" s="120">
        <f>'dep05'!S38-'dep05'!S37</f>
        <v>-1.2825805719999999</v>
      </c>
      <c r="AM38" s="100">
        <f>'dep05'!T38-'dep05'!T37</f>
        <v>5.2306501799999996</v>
      </c>
      <c r="AN38" s="184">
        <f>(Paca!B38/Paca!B34-1)*100</f>
        <v>4.5617957398360387</v>
      </c>
      <c r="AO38" s="184">
        <f>(Paca!C38/Paca!C34-1)*100</f>
        <v>3.9010313434220345</v>
      </c>
      <c r="AP38" s="184">
        <f>(Paca!D38/Paca!D34-1)*100</f>
        <v>6.7327587510942255</v>
      </c>
      <c r="AQ38" s="191">
        <f>(Paca!E38/Paca!E34-1)*100</f>
        <v>1.475128084227495</v>
      </c>
      <c r="AR38" s="191">
        <f>(Paca!F38/Paca!F34-1)*100</f>
        <v>12.690364156190782</v>
      </c>
      <c r="AS38" s="191">
        <f>(Paca!G38/Paca!G34-1)*100</f>
        <v>-0.24161721000601766</v>
      </c>
      <c r="AT38" s="191">
        <f>(Paca!H38/Paca!H34-1)*100</f>
        <v>37.552965757156322</v>
      </c>
      <c r="AU38" s="191">
        <f>(Paca!I38/Paca!I34-1)*100</f>
        <v>5.1423283824651556</v>
      </c>
      <c r="AV38" s="184">
        <f>(Paca!J38/Paca!J34-1)*100</f>
        <v>8.0376544134625583</v>
      </c>
      <c r="AW38" s="184">
        <f>(Paca!K38/Paca!K34-1)*100</f>
        <v>-0.45116174451316216</v>
      </c>
      <c r="AX38" s="191">
        <f>(Paca!L38/Paca!L34-1)*100</f>
        <v>2.9833272904414176</v>
      </c>
      <c r="AY38" s="191">
        <f>(Paca!M38/Paca!M34-1)*100</f>
        <v>9.7518420095995992</v>
      </c>
      <c r="AZ38" s="191">
        <f>(Paca!N38/Paca!N34-1)*100</f>
        <v>1.1838696645632307</v>
      </c>
      <c r="BA38" s="191">
        <f>(Paca!O38/Paca!O34-1)*100</f>
        <v>-44.068266025767564</v>
      </c>
      <c r="BB38" s="191">
        <f>(Paca!P38/Paca!P34-1)*100</f>
        <v>18.717822310068065</v>
      </c>
      <c r="BC38" s="191">
        <f>(Paca!Q38/Paca!Q34-1)*100</f>
        <v>-8.7159063498116645</v>
      </c>
      <c r="BD38" s="191">
        <f>(Paca!R38/Paca!R34-1)*100</f>
        <v>-6.8210832316053516</v>
      </c>
      <c r="BE38" s="191">
        <f>(Paca!S38/Paca!S34-1)*100</f>
        <v>9.5135644014066045E-2</v>
      </c>
      <c r="BF38" s="184">
        <f>(Paca!T38/Paca!T34-1)*100</f>
        <v>3.1782923243943495</v>
      </c>
      <c r="BG38" s="100">
        <f>Paca!B38-Paca!B34</f>
        <v>1713.938855018001</v>
      </c>
      <c r="BH38" s="100">
        <f>Paca!C38-Paca!C34</f>
        <v>4.2453744839999956</v>
      </c>
      <c r="BI38" s="100">
        <f>Paca!D38-Paca!D34</f>
        <v>683.57620183899962</v>
      </c>
      <c r="BJ38" s="120">
        <f>Paca!E38-Paca!E34</f>
        <v>25.586687533000031</v>
      </c>
      <c r="BK38" s="120">
        <f>Paca!F38-Paca!F34</f>
        <v>183.14505302999964</v>
      </c>
      <c r="BL38" s="120">
        <f>Paca!G38-Paca!G34</f>
        <v>-3.052502929999946</v>
      </c>
      <c r="BM38" s="120">
        <f>Paca!H38-Paca!H34</f>
        <v>213.39323551999996</v>
      </c>
      <c r="BN38" s="120">
        <f>Paca!I38-Paca!I34</f>
        <v>264.5037286859997</v>
      </c>
      <c r="BO38" s="100">
        <f>Paca!J38-Paca!J34</f>
        <v>1045.6530251069998</v>
      </c>
      <c r="BP38" s="100">
        <f>Paca!K38-Paca!K34</f>
        <v>-58.926145602003089</v>
      </c>
      <c r="BQ38" s="120">
        <f>Paca!L38-Paca!L34</f>
        <v>107.03000434200021</v>
      </c>
      <c r="BR38" s="120">
        <f>Paca!M38-Paca!M34</f>
        <v>364.5945912520001</v>
      </c>
      <c r="BS38" s="120">
        <f>Paca!N38-Paca!N34</f>
        <v>7.9792033369999444</v>
      </c>
      <c r="BT38" s="120">
        <f>Paca!O38-Paca!O34</f>
        <v>-378.43052624299997</v>
      </c>
      <c r="BU38" s="120">
        <f>Paca!P38-Paca!P34</f>
        <v>78.585360056999946</v>
      </c>
      <c r="BV38" s="120">
        <f>Paca!Q38-Paca!Q34</f>
        <v>-24.030067328999991</v>
      </c>
      <c r="BW38" s="120">
        <f>Paca!R38-Paca!R34</f>
        <v>-214.99196575500036</v>
      </c>
      <c r="BX38" s="120">
        <f>Paca!S38-Paca!S34</f>
        <v>0.33725473699996655</v>
      </c>
      <c r="BY38" s="100">
        <f>Paca!T38-Paca!T34</f>
        <v>39.390399189999926</v>
      </c>
    </row>
    <row r="39" spans="1:77" s="29" customFormat="1" x14ac:dyDescent="0.25">
      <c r="A39" s="37" t="str">
        <f>Paca!A39</f>
        <v>T1 2007</v>
      </c>
      <c r="B39" s="144">
        <f>('dep05'!B39/'dep05'!B38-1)*100</f>
        <v>-12.744370409998618</v>
      </c>
      <c r="C39" s="179">
        <f>('dep05'!C39/'dep05'!C38-1)*100</f>
        <v>-100</v>
      </c>
      <c r="D39" s="179">
        <f>('dep05'!D39/'dep05'!D38-1)*100</f>
        <v>-24.199537396300308</v>
      </c>
      <c r="E39" s="180">
        <f>('dep05'!E39/'dep05'!E38-1)*100</f>
        <v>-12.21521438950729</v>
      </c>
      <c r="F39" s="181">
        <f>('dep05'!F39/'dep05'!F38-1)*100</f>
        <v>-12.218056354155404</v>
      </c>
      <c r="G39" s="181">
        <f>('dep05'!G39/'dep05'!G38-1)*100</f>
        <v>23.870030428521094</v>
      </c>
      <c r="H39" s="181" t="e">
        <f>('dep05'!H39/'dep05'!H38-1)*100</f>
        <v>#DIV/0!</v>
      </c>
      <c r="I39" s="182">
        <f>('dep05'!I39/'dep05'!I38-1)*100</f>
        <v>-44.582792595816592</v>
      </c>
      <c r="J39" s="179">
        <f>('dep05'!J39/'dep05'!J38-1)*100</f>
        <v>-5.344318605936504</v>
      </c>
      <c r="K39" s="179">
        <f>('dep05'!K39/'dep05'!K38-1)*100</f>
        <v>-28.00787832091115</v>
      </c>
      <c r="L39" s="180">
        <f>('dep05'!L39/'dep05'!L38-1)*100</f>
        <v>-49.965059637527553</v>
      </c>
      <c r="M39" s="181">
        <f>('dep05'!M39/'dep05'!M38-1)*100</f>
        <v>3.0599690808025048</v>
      </c>
      <c r="N39" s="181">
        <f>('dep05'!N39/'dep05'!N38-1)*100</f>
        <v>269.45816929369795</v>
      </c>
      <c r="O39" s="181">
        <f>('dep05'!O39/'dep05'!O38-1)*100</f>
        <v>-100</v>
      </c>
      <c r="P39" s="181">
        <f>('dep05'!P39/'dep05'!P38-1)*100</f>
        <v>-6.0746971037324959</v>
      </c>
      <c r="Q39" s="181">
        <f>('dep05'!Q39/'dep05'!Q38-1)*100</f>
        <v>-1.1312601037311576</v>
      </c>
      <c r="R39" s="181">
        <f>('dep05'!R39/'dep05'!R38-1)*100</f>
        <v>-21.692498876344679</v>
      </c>
      <c r="S39" s="152">
        <f>('dep05'!S39/'dep05'!S38-1)*100</f>
        <v>134.81325727011168</v>
      </c>
      <c r="T39" s="183">
        <f>('dep05'!T39/'dep05'!T38-1)*100</f>
        <v>87.048967344867776</v>
      </c>
      <c r="U39" s="52">
        <f>'dep05'!B39-'dep05'!B38</f>
        <v>-93.695128599999975</v>
      </c>
      <c r="V39" s="52">
        <f>'dep05'!C39-'dep05'!C38</f>
        <v>-1.1962792010000001</v>
      </c>
      <c r="W39" s="52">
        <f>'dep05'!D39-'dep05'!D38</f>
        <v>-31.647961534000018</v>
      </c>
      <c r="X39" s="121">
        <f>'dep05'!E39-'dep05'!E38</f>
        <v>-2.3491009679999983</v>
      </c>
      <c r="Y39" s="121">
        <f>'dep05'!F39-'dep05'!F38</f>
        <v>-3.230971837000002</v>
      </c>
      <c r="Z39" s="121">
        <f>'dep05'!G39-'dep05'!G38</f>
        <v>4.1405070360000025</v>
      </c>
      <c r="AA39" s="121">
        <f>'dep05'!H39-'dep05'!H38</f>
        <v>0</v>
      </c>
      <c r="AB39" s="121">
        <f>'dep05'!I39-'dep05'!I38</f>
        <v>-30.208395764999999</v>
      </c>
      <c r="AC39" s="52">
        <f>'dep05'!J39-'dep05'!J38</f>
        <v>-23.059876573999986</v>
      </c>
      <c r="AD39" s="52">
        <f>'dep05'!K39-'dep05'!K38</f>
        <v>-45.588729466000004</v>
      </c>
      <c r="AE39" s="121">
        <f>'dep05'!L39-'dep05'!L38</f>
        <v>-39.708017172999995</v>
      </c>
      <c r="AF39" s="121">
        <f>'dep05'!M39-'dep05'!M38</f>
        <v>0.85852018099999938</v>
      </c>
      <c r="AG39" s="121">
        <f>'dep05'!N39-'dep05'!N38</f>
        <v>2.3336064539999999</v>
      </c>
      <c r="AH39" s="121">
        <f>'dep05'!O39-'dep05'!O38</f>
        <v>-1.090358647</v>
      </c>
      <c r="AI39" s="121">
        <f>'dep05'!P39-'dep05'!P38</f>
        <v>-0.24223446000000015</v>
      </c>
      <c r="AJ39" s="121">
        <f>'dep05'!Q39-'dep05'!Q38</f>
        <v>-2.5177729000000149E-2</v>
      </c>
      <c r="AK39" s="121">
        <f>'dep05'!R39-'dep05'!R38</f>
        <v>-9.8653920349999993</v>
      </c>
      <c r="AL39" s="121">
        <f>'dep05'!S39-'dep05'!S38</f>
        <v>2.1503239430000001</v>
      </c>
      <c r="AM39" s="52">
        <f>'dep05'!T39-'dep05'!T38</f>
        <v>7.7977181750000018</v>
      </c>
      <c r="AN39" s="189">
        <f>(Paca!B39/Paca!B35-1)*100</f>
        <v>7.2122717671663228</v>
      </c>
      <c r="AO39" s="189">
        <f>(Paca!C39/Paca!C35-1)*100</f>
        <v>17.14404459010894</v>
      </c>
      <c r="AP39" s="189">
        <f>(Paca!D39/Paca!D35-1)*100</f>
        <v>7.680778802553867</v>
      </c>
      <c r="AQ39" s="190">
        <f>(Paca!E39/Paca!E35-1)*100</f>
        <v>-2.1219356641756892</v>
      </c>
      <c r="AR39" s="190">
        <f>(Paca!F39/Paca!F35-1)*100</f>
        <v>13.244595426280625</v>
      </c>
      <c r="AS39" s="190">
        <f>(Paca!G39/Paca!G35-1)*100</f>
        <v>-0.67410348116095919</v>
      </c>
      <c r="AT39" s="190">
        <f>(Paca!H39/Paca!H35-1)*100</f>
        <v>55.566757988034766</v>
      </c>
      <c r="AU39" s="190">
        <f>(Paca!I39/Paca!I35-1)*100</f>
        <v>6.3848628842164912</v>
      </c>
      <c r="AV39" s="189">
        <f>(Paca!J39/Paca!J35-1)*100</f>
        <v>2.0393775511485135</v>
      </c>
      <c r="AW39" s="189">
        <f>(Paca!K39/Paca!K35-1)*100</f>
        <v>10.833940245714913</v>
      </c>
      <c r="AX39" s="190">
        <f>(Paca!L39/Paca!L35-1)*100</f>
        <v>17.216395813312712</v>
      </c>
      <c r="AY39" s="190">
        <f>(Paca!M39/Paca!M35-1)*100</f>
        <v>13.517870826371015</v>
      </c>
      <c r="AZ39" s="190">
        <f>(Paca!N39/Paca!N35-1)*100</f>
        <v>23.396480642842299</v>
      </c>
      <c r="BA39" s="190">
        <f>(Paca!O39/Paca!O35-1)*100</f>
        <v>-32.412791255827969</v>
      </c>
      <c r="BB39" s="190">
        <f>(Paca!P39/Paca!P35-1)*100</f>
        <v>18.826408184495634</v>
      </c>
      <c r="BC39" s="190">
        <f>(Paca!Q39/Paca!Q35-1)*100</f>
        <v>-1.5727654176132644</v>
      </c>
      <c r="BD39" s="190">
        <f>(Paca!R39/Paca!R35-1)*100</f>
        <v>9.0237683901739594</v>
      </c>
      <c r="BE39" s="190">
        <f>(Paca!S39/Paca!S35-1)*100</f>
        <v>-9.6924390648766909</v>
      </c>
      <c r="BF39" s="189">
        <f>(Paca!T39/Paca!T35-1)*100</f>
        <v>24.299358996510144</v>
      </c>
      <c r="BG39" s="53">
        <f>Paca!B39-Paca!B35</f>
        <v>2708.0512647720025</v>
      </c>
      <c r="BH39" s="53">
        <f>Paca!C39-Paca!C35</f>
        <v>17.337611745999993</v>
      </c>
      <c r="BI39" s="53">
        <f>Paca!D39-Paca!D35</f>
        <v>779.75660736600003</v>
      </c>
      <c r="BJ39" s="122">
        <f>Paca!E39-Paca!E35</f>
        <v>-38.502634866000108</v>
      </c>
      <c r="BK39" s="122">
        <f>Paca!F39-Paca!F35</f>
        <v>191.94997740699978</v>
      </c>
      <c r="BL39" s="122">
        <f>Paca!G39-Paca!G35</f>
        <v>-8.6646095459998378</v>
      </c>
      <c r="BM39" s="122">
        <f>Paca!H39-Paca!H35</f>
        <v>313.22596620100001</v>
      </c>
      <c r="BN39" s="122">
        <f>Paca!I39-Paca!I35</f>
        <v>321.7479081700003</v>
      </c>
      <c r="BO39" s="53">
        <f>Paca!J39-Paca!J35</f>
        <v>276.44217402899994</v>
      </c>
      <c r="BP39" s="53">
        <f>Paca!K39-Paca!K35</f>
        <v>1371.057709005001</v>
      </c>
      <c r="BQ39" s="122">
        <f>Paca!L39-Paca!L35</f>
        <v>577.39875119999988</v>
      </c>
      <c r="BR39" s="122">
        <f>Paca!M39-Paca!M35</f>
        <v>537.98046061200057</v>
      </c>
      <c r="BS39" s="122">
        <f>Paca!N39-Paca!N35</f>
        <v>132.67694024900004</v>
      </c>
      <c r="BT39" s="122">
        <f>Paca!O39-Paca!O35</f>
        <v>-193.52364585500004</v>
      </c>
      <c r="BU39" s="122">
        <f>Paca!P39-Paca!P35</f>
        <v>85.044708197000034</v>
      </c>
      <c r="BV39" s="122">
        <f>Paca!Q39-Paca!Q35</f>
        <v>-4.3088149210000211</v>
      </c>
      <c r="BW39" s="122">
        <f>Paca!R39-Paca!R35</f>
        <v>274.05471428800001</v>
      </c>
      <c r="BX39" s="122">
        <f>Paca!S39-Paca!S35</f>
        <v>-38.265404765000028</v>
      </c>
      <c r="BY39" s="53">
        <f>Paca!T39-Paca!T35</f>
        <v>263.45716262600013</v>
      </c>
    </row>
    <row r="40" spans="1:77" s="29" customFormat="1" x14ac:dyDescent="0.25">
      <c r="A40" s="37" t="str">
        <f>Paca!A40</f>
        <v>T2 2007</v>
      </c>
      <c r="B40" s="144">
        <f>('dep05'!B40/'dep05'!B39-1)*100</f>
        <v>-7.5117129923506054</v>
      </c>
      <c r="C40" s="179" t="e">
        <f>('dep05'!C40/'dep05'!C39-1)*100</f>
        <v>#DIV/0!</v>
      </c>
      <c r="D40" s="179">
        <f>('dep05'!D40/'dep05'!D39-1)*100</f>
        <v>-4.564516909846617</v>
      </c>
      <c r="E40" s="180">
        <f>('dep05'!E40/'dep05'!E39-1)*100</f>
        <v>-14.370939604218814</v>
      </c>
      <c r="F40" s="181">
        <f>('dep05'!F40/'dep05'!F39-1)*100</f>
        <v>23.370870229274331</v>
      </c>
      <c r="G40" s="181">
        <f>('dep05'!G40/'dep05'!G39-1)*100</f>
        <v>0.9299342810399347</v>
      </c>
      <c r="H40" s="181" t="e">
        <f>('dep05'!H40/'dep05'!H39-1)*100</f>
        <v>#DIV/0!</v>
      </c>
      <c r="I40" s="182">
        <f>('dep05'!I40/'dep05'!I39-1)*100</f>
        <v>-20.569435812659464</v>
      </c>
      <c r="J40" s="179">
        <f>('dep05'!J40/'dep05'!J39-1)*100</f>
        <v>-15.530798943438528</v>
      </c>
      <c r="K40" s="179">
        <f>('dep05'!K40/'dep05'!K39-1)*100</f>
        <v>16.651781510674013</v>
      </c>
      <c r="L40" s="180">
        <f>('dep05'!L40/'dep05'!L39-1)*100</f>
        <v>76.463770541536704</v>
      </c>
      <c r="M40" s="181">
        <f>('dep05'!M40/'dep05'!M39-1)*100</f>
        <v>9.7451191248818283</v>
      </c>
      <c r="N40" s="181">
        <f>('dep05'!N40/'dep05'!N39-1)*100</f>
        <v>-45.637946038085076</v>
      </c>
      <c r="O40" s="181" t="e">
        <f>('dep05'!O40/'dep05'!O39-1)*100</f>
        <v>#DIV/0!</v>
      </c>
      <c r="P40" s="181">
        <f>('dep05'!P40/'dep05'!P39-1)*100</f>
        <v>53.721884061456748</v>
      </c>
      <c r="Q40" s="181">
        <f>('dep05'!Q40/'dep05'!Q39-1)*100</f>
        <v>-31.849964716095378</v>
      </c>
      <c r="R40" s="181">
        <f>('dep05'!R40/'dep05'!R39-1)*100</f>
        <v>-30.255154200254829</v>
      </c>
      <c r="S40" s="152">
        <f>('dep05'!S40/'dep05'!S39-1)*100</f>
        <v>-74.379685994207151</v>
      </c>
      <c r="T40" s="183">
        <f>('dep05'!T40/'dep05'!T39-1)*100</f>
        <v>1.5296443887824474</v>
      </c>
      <c r="U40" s="52">
        <f>'dep05'!B40-'dep05'!B39</f>
        <v>-48.18713087399999</v>
      </c>
      <c r="V40" s="52">
        <f>'dep05'!C40-'dep05'!C39</f>
        <v>0</v>
      </c>
      <c r="W40" s="52">
        <f>'dep05'!D40-'dep05'!D39</f>
        <v>-4.524862165999977</v>
      </c>
      <c r="X40" s="121">
        <f>'dep05'!E40-'dep05'!E39</f>
        <v>-2.4260793830000011</v>
      </c>
      <c r="Y40" s="121">
        <f>'dep05'!F40-'dep05'!F39</f>
        <v>5.4251421880000024</v>
      </c>
      <c r="Z40" s="121">
        <f>'dep05'!G40-'dep05'!G39</f>
        <v>0.19981084499999824</v>
      </c>
      <c r="AA40" s="121">
        <f>'dep05'!H40-'dep05'!H39</f>
        <v>0</v>
      </c>
      <c r="AB40" s="121">
        <f>'dep05'!I40-'dep05'!I39</f>
        <v>-7.7237358159999978</v>
      </c>
      <c r="AC40" s="52">
        <f>'dep05'!J40-'dep05'!J39</f>
        <v>-63.431520379999995</v>
      </c>
      <c r="AD40" s="52">
        <f>'dep05'!K40-'dep05'!K39</f>
        <v>19.512951024000003</v>
      </c>
      <c r="AE40" s="121">
        <f>'dep05'!L40-'dep05'!L39</f>
        <v>30.404711529000004</v>
      </c>
      <c r="AF40" s="121">
        <f>'dep05'!M40-'dep05'!M39</f>
        <v>2.8178030209999996</v>
      </c>
      <c r="AG40" s="121">
        <f>'dep05'!N40-'dep05'!N39</f>
        <v>-1.4602513850000001</v>
      </c>
      <c r="AH40" s="121">
        <f>'dep05'!O40-'dep05'!O39</f>
        <v>0</v>
      </c>
      <c r="AI40" s="121">
        <f>'dep05'!P40-'dep05'!P39</f>
        <v>2.0120795029999998</v>
      </c>
      <c r="AJ40" s="121">
        <f>'dep05'!Q40-'dep05'!Q39</f>
        <v>-0.70084509499999981</v>
      </c>
      <c r="AK40" s="121">
        <f>'dep05'!R40-'dep05'!R39</f>
        <v>-10.774757401000002</v>
      </c>
      <c r="AL40" s="121">
        <f>'dep05'!S40-'dep05'!S39</f>
        <v>-2.7857891480000001</v>
      </c>
      <c r="AM40" s="52">
        <f>'dep05'!T40-'dep05'!T39</f>
        <v>0.25630064799999985</v>
      </c>
      <c r="AN40" s="189">
        <f>(Paca!B40/Paca!B36-1)*100</f>
        <v>5.6551070533854109</v>
      </c>
      <c r="AO40" s="189">
        <f>(Paca!C40/Paca!C36-1)*100</f>
        <v>35.30219273755926</v>
      </c>
      <c r="AP40" s="189">
        <f>(Paca!D40/Paca!D36-1)*100</f>
        <v>3.80945586220931</v>
      </c>
      <c r="AQ40" s="190">
        <f>(Paca!E40/Paca!E36-1)*100</f>
        <v>-3.4393406459667042</v>
      </c>
      <c r="AR40" s="190">
        <f>(Paca!F40/Paca!F36-1)*100</f>
        <v>3.4511160111683648</v>
      </c>
      <c r="AS40" s="190">
        <f>(Paca!G40/Paca!G36-1)*100</f>
        <v>-3.9604061248296185</v>
      </c>
      <c r="AT40" s="190">
        <f>(Paca!H40/Paca!H36-1)*100</f>
        <v>31.406398283492475</v>
      </c>
      <c r="AU40" s="190">
        <f>(Paca!I40/Paca!I36-1)*100</f>
        <v>4.9366534962303366</v>
      </c>
      <c r="AV40" s="189">
        <f>(Paca!J40/Paca!J36-1)*100</f>
        <v>2.2379822123220761</v>
      </c>
      <c r="AW40" s="189">
        <f>(Paca!K40/Paca!K36-1)*100</f>
        <v>9.9670797629429551</v>
      </c>
      <c r="AX40" s="190">
        <f>(Paca!L40/Paca!L36-1)*100</f>
        <v>10.078285794724229</v>
      </c>
      <c r="AY40" s="190">
        <f>(Paca!M40/Paca!M36-1)*100</f>
        <v>19.347045817630224</v>
      </c>
      <c r="AZ40" s="190">
        <f>(Paca!N40/Paca!N36-1)*100</f>
        <v>32.351015260148628</v>
      </c>
      <c r="BA40" s="190">
        <f>(Paca!O40/Paca!O36-1)*100</f>
        <v>19.081124173807694</v>
      </c>
      <c r="BB40" s="190">
        <f>(Paca!P40/Paca!P36-1)*100</f>
        <v>-2.9044950010610249</v>
      </c>
      <c r="BC40" s="190">
        <f>(Paca!Q40/Paca!Q36-1)*100</f>
        <v>-6.8654307781121364</v>
      </c>
      <c r="BD40" s="190">
        <f>(Paca!R40/Paca!R36-1)*100</f>
        <v>0.17987753594592704</v>
      </c>
      <c r="BE40" s="190">
        <f>(Paca!S40/Paca!S36-1)*100</f>
        <v>-18.541009335835945</v>
      </c>
      <c r="BF40" s="189">
        <f>(Paca!T40/Paca!T36-1)*100</f>
        <v>13.047302529692573</v>
      </c>
      <c r="BG40" s="53">
        <f>Paca!B40-Paca!B36</f>
        <v>2151.4626327980004</v>
      </c>
      <c r="BH40" s="53">
        <f>Paca!C40-Paca!C36</f>
        <v>29.953424779999992</v>
      </c>
      <c r="BI40" s="53">
        <f>Paca!D40-Paca!D36</f>
        <v>405.23720266300006</v>
      </c>
      <c r="BJ40" s="122">
        <f>Paca!E40-Paca!E36</f>
        <v>-65.944220556999881</v>
      </c>
      <c r="BK40" s="122">
        <f>Paca!F40-Paca!F36</f>
        <v>52.574641672000098</v>
      </c>
      <c r="BL40" s="122">
        <f>Paca!G40-Paca!G36</f>
        <v>-55.926268874000016</v>
      </c>
      <c r="BM40" s="122">
        <f>Paca!H40-Paca!H36</f>
        <v>224.20011864200001</v>
      </c>
      <c r="BN40" s="122">
        <f>Paca!I40-Paca!I36</f>
        <v>250.33293177999985</v>
      </c>
      <c r="BO40" s="53">
        <f>Paca!J40-Paca!J36</f>
        <v>302.56975368299936</v>
      </c>
      <c r="BP40" s="53">
        <f>Paca!K40-Paca!K36</f>
        <v>1252.683129289002</v>
      </c>
      <c r="BQ40" s="122">
        <f>Paca!L40-Paca!L36</f>
        <v>329.87230952100026</v>
      </c>
      <c r="BR40" s="122">
        <f>Paca!M40-Paca!M36</f>
        <v>745.087069961</v>
      </c>
      <c r="BS40" s="122">
        <f>Paca!N40-Paca!N36</f>
        <v>195.44737237899994</v>
      </c>
      <c r="BT40" s="122">
        <f>Paca!O40-Paca!O36</f>
        <v>88.248237596000024</v>
      </c>
      <c r="BU40" s="122">
        <f>Paca!P40-Paca!P36</f>
        <v>-15.722559169999954</v>
      </c>
      <c r="BV40" s="122">
        <f>Paca!Q40-Paca!Q36</f>
        <v>-18.904462171999967</v>
      </c>
      <c r="BW40" s="122">
        <f>Paca!R40-Paca!R36</f>
        <v>5.6577223250001225</v>
      </c>
      <c r="BX40" s="122">
        <f>Paca!S40-Paca!S36</f>
        <v>-77.002561151000009</v>
      </c>
      <c r="BY40" s="53">
        <f>Paca!T40-Paca!T36</f>
        <v>161.01912238299997</v>
      </c>
    </row>
    <row r="41" spans="1:77" s="29" customFormat="1" x14ac:dyDescent="0.25">
      <c r="A41" s="37" t="str">
        <f>Paca!A41</f>
        <v>T3 2007</v>
      </c>
      <c r="B41" s="144">
        <f>('dep05'!B41/'dep05'!B40-1)*100</f>
        <v>-7.3379991645626923</v>
      </c>
      <c r="C41" s="179" t="e">
        <f>('dep05'!C41/'dep05'!C40-1)*100</f>
        <v>#DIV/0!</v>
      </c>
      <c r="D41" s="179">
        <f>('dep05'!D41/'dep05'!D40-1)*100</f>
        <v>15.050208428968137</v>
      </c>
      <c r="E41" s="180">
        <f>('dep05'!E41/'dep05'!E40-1)*100</f>
        <v>-5.3172383379412995</v>
      </c>
      <c r="F41" s="181">
        <f>('dep05'!F41/'dep05'!F40-1)*100</f>
        <v>-25.054141933604512</v>
      </c>
      <c r="G41" s="181">
        <f>('dep05'!G41/'dep05'!G40-1)*100</f>
        <v>14.021695372081687</v>
      </c>
      <c r="H41" s="181" t="e">
        <f>('dep05'!H41/'dep05'!H40-1)*100</f>
        <v>#DIV/0!</v>
      </c>
      <c r="I41" s="182">
        <f>('dep05'!I41/'dep05'!I40-1)*100</f>
        <v>54.611308418470863</v>
      </c>
      <c r="J41" s="179">
        <f>('dep05'!J41/'dep05'!J40-1)*100</f>
        <v>-4.9580518689796076</v>
      </c>
      <c r="K41" s="179">
        <f>('dep05'!K41/'dep05'!K40-1)*100</f>
        <v>-24.23503810340749</v>
      </c>
      <c r="L41" s="180">
        <f>('dep05'!L41/'dep05'!L40-1)*100</f>
        <v>-27.51314423137725</v>
      </c>
      <c r="M41" s="181">
        <f>('dep05'!M41/'dep05'!M40-1)*100</f>
        <v>-49.300206448117038</v>
      </c>
      <c r="N41" s="181">
        <f>('dep05'!N41/'dep05'!N40-1)*100</f>
        <v>226.95445135965957</v>
      </c>
      <c r="O41" s="181" t="e">
        <f>('dep05'!O41/'dep05'!O40-1)*100</f>
        <v>#DIV/0!</v>
      </c>
      <c r="P41" s="181">
        <f>('dep05'!P41/'dep05'!P40-1)*100</f>
        <v>-50.444417013784438</v>
      </c>
      <c r="Q41" s="181">
        <f>('dep05'!Q41/'dep05'!Q40-1)*100</f>
        <v>-100</v>
      </c>
      <c r="R41" s="181">
        <f>('dep05'!R41/'dep05'!R40-1)*100</f>
        <v>9.2055926810190805</v>
      </c>
      <c r="S41" s="152">
        <f>('dep05'!S41/'dep05'!S40-1)*100</f>
        <v>-0.88883404509209063</v>
      </c>
      <c r="T41" s="183">
        <f>('dep05'!T41/'dep05'!T40-1)*100</f>
        <v>-44.334824590079037</v>
      </c>
      <c r="U41" s="52">
        <f>'dep05'!B41-'dep05'!B40</f>
        <v>-43.536797155000045</v>
      </c>
      <c r="V41" s="52">
        <f>'dep05'!C41-'dep05'!C40</f>
        <v>0</v>
      </c>
      <c r="W41" s="52">
        <f>'dep05'!D41-'dep05'!D40</f>
        <v>14.238456896999978</v>
      </c>
      <c r="X41" s="121">
        <f>'dep05'!E41-'dep05'!E40</f>
        <v>-0.76864737600000055</v>
      </c>
      <c r="Y41" s="121">
        <f>'dep05'!F41-'dep05'!F40</f>
        <v>-7.1751073440000006</v>
      </c>
      <c r="Z41" s="121">
        <f>'dep05'!G41-'dep05'!G40</f>
        <v>3.0407962200000007</v>
      </c>
      <c r="AA41" s="121">
        <f>'dep05'!H41-'dep05'!H40</f>
        <v>2.8531341370000001</v>
      </c>
      <c r="AB41" s="121">
        <f>'dep05'!I41-'dep05'!I40</f>
        <v>16.288281260000002</v>
      </c>
      <c r="AC41" s="52">
        <f>'dep05'!J41-'dep05'!J40</f>
        <v>-17.104909308999993</v>
      </c>
      <c r="AD41" s="52">
        <f>'dep05'!K41-'dep05'!K40</f>
        <v>-33.128161392999999</v>
      </c>
      <c r="AE41" s="121">
        <f>'dep05'!L41-'dep05'!L40</f>
        <v>-19.305495682000007</v>
      </c>
      <c r="AF41" s="121">
        <f>'dep05'!M41-'dep05'!M40</f>
        <v>-15.644346639000002</v>
      </c>
      <c r="AG41" s="121">
        <f>'dep05'!N41-'dep05'!N40</f>
        <v>3.9476268920000006</v>
      </c>
      <c r="AH41" s="121">
        <f>'dep05'!O41-'dep05'!O40</f>
        <v>0</v>
      </c>
      <c r="AI41" s="121">
        <f>'dep05'!P41-'dep05'!P40</f>
        <v>-2.9043082439999997</v>
      </c>
      <c r="AJ41" s="121">
        <f>'dep05'!Q41-'dep05'!Q40</f>
        <v>-1.4996129</v>
      </c>
      <c r="AK41" s="121">
        <f>'dep05'!R41-'dep05'!R40</f>
        <v>2.2865041979999994</v>
      </c>
      <c r="AL41" s="121">
        <f>'dep05'!S41-'dep05'!S40</f>
        <v>-8.5290180000000548E-3</v>
      </c>
      <c r="AM41" s="52">
        <f>'dep05'!T41-'dep05'!T40</f>
        <v>-7.542183350000002</v>
      </c>
      <c r="AN41" s="189">
        <f>(Paca!B41/Paca!B37-1)*100</f>
        <v>-1.4009966590493028</v>
      </c>
      <c r="AO41" s="189">
        <f>(Paca!C41/Paca!C37-1)*100</f>
        <v>-6.3655067586906089</v>
      </c>
      <c r="AP41" s="189">
        <f>(Paca!D41/Paca!D37-1)*100</f>
        <v>-1.7385706053004824</v>
      </c>
      <c r="AQ41" s="190">
        <f>(Paca!E41/Paca!E37-1)*100</f>
        <v>0.64475147808005229</v>
      </c>
      <c r="AR41" s="190">
        <f>(Paca!F41/Paca!F37-1)*100</f>
        <v>2.862526484129968</v>
      </c>
      <c r="AS41" s="190">
        <f>(Paca!G41/Paca!G37-1)*100</f>
        <v>-21.241396719190131</v>
      </c>
      <c r="AT41" s="190">
        <f>(Paca!H41/Paca!H37-1)*100</f>
        <v>11.666130911487492</v>
      </c>
      <c r="AU41" s="190">
        <f>(Paca!I41/Paca!I37-1)*100</f>
        <v>-1.0980789412907033</v>
      </c>
      <c r="AV41" s="189">
        <f>(Paca!J41/Paca!J37-1)*100</f>
        <v>-4.2574783336401634</v>
      </c>
      <c r="AW41" s="189">
        <f>(Paca!K41/Paca!K37-1)*100</f>
        <v>1.8375810825585148</v>
      </c>
      <c r="AX41" s="190">
        <f>(Paca!L41/Paca!L37-1)*100</f>
        <v>6.8372812776020808</v>
      </c>
      <c r="AY41" s="190">
        <f>(Paca!M41/Paca!M37-1)*100</f>
        <v>-2.2311541250622513</v>
      </c>
      <c r="AZ41" s="190">
        <f>(Paca!N41/Paca!N37-1)*100</f>
        <v>31.653026407427465</v>
      </c>
      <c r="BA41" s="190">
        <f>(Paca!O41/Paca!O37-1)*100</f>
        <v>-29.880560087661866</v>
      </c>
      <c r="BB41" s="190">
        <f>(Paca!P41/Paca!P37-1)*100</f>
        <v>9.1483219014631079</v>
      </c>
      <c r="BC41" s="190">
        <f>(Paca!Q41/Paca!Q37-1)*100</f>
        <v>-41.482378455648238</v>
      </c>
      <c r="BD41" s="190">
        <f>(Paca!R41/Paca!R37-1)*100</f>
        <v>7.268208336138926</v>
      </c>
      <c r="BE41" s="190">
        <f>(Paca!S41/Paca!S37-1)*100</f>
        <v>0.55807638196998521</v>
      </c>
      <c r="BF41" s="189">
        <f>(Paca!T41/Paca!T37-1)*100</f>
        <v>0.43363861696663619</v>
      </c>
      <c r="BG41" s="53">
        <f>Paca!B41-Paca!B37</f>
        <v>-548.22106329999224</v>
      </c>
      <c r="BH41" s="53">
        <f>Paca!C41-Paca!C37</f>
        <v>-6.4011442740000035</v>
      </c>
      <c r="BI41" s="53">
        <f>Paca!D41-Paca!D37</f>
        <v>-190.98006565399919</v>
      </c>
      <c r="BJ41" s="122">
        <f>Paca!E41-Paca!E37</f>
        <v>12.296638893999898</v>
      </c>
      <c r="BK41" s="122">
        <f>Paca!F41-Paca!F37</f>
        <v>43.857473804999927</v>
      </c>
      <c r="BL41" s="122">
        <f>Paca!G41-Paca!G37</f>
        <v>-293.5058620750001</v>
      </c>
      <c r="BM41" s="122">
        <f>Paca!H41-Paca!H37</f>
        <v>104.24326068999994</v>
      </c>
      <c r="BN41" s="122">
        <f>Paca!I41-Paca!I37</f>
        <v>-57.871576968000227</v>
      </c>
      <c r="BO41" s="53">
        <f>Paca!J41-Paca!J37</f>
        <v>-591.82889943100054</v>
      </c>
      <c r="BP41" s="53">
        <f>Paca!K41-Paca!K37</f>
        <v>235.14331937399947</v>
      </c>
      <c r="BQ41" s="122">
        <f>Paca!L41-Paca!L37</f>
        <v>233.37292630899992</v>
      </c>
      <c r="BR41" s="122">
        <f>Paca!M41-Paca!M37</f>
        <v>-93.168945370000074</v>
      </c>
      <c r="BS41" s="122">
        <f>Paca!N41-Paca!N37</f>
        <v>179.63753083800009</v>
      </c>
      <c r="BT41" s="122">
        <f>Paca!O41-Paca!O37</f>
        <v>-177.49401905399998</v>
      </c>
      <c r="BU41" s="122">
        <f>Paca!P41-Paca!P37</f>
        <v>41.104187201000002</v>
      </c>
      <c r="BV41" s="122">
        <f>Paca!Q41-Paca!Q37</f>
        <v>-158.309144992</v>
      </c>
      <c r="BW41" s="122">
        <f>Paca!R41-Paca!R37</f>
        <v>208.03308293500004</v>
      </c>
      <c r="BX41" s="122">
        <f>Paca!S41-Paca!S37</f>
        <v>1.9677015070000152</v>
      </c>
      <c r="BY41" s="53">
        <f>Paca!T41-Paca!T37</f>
        <v>5.8457266849998177</v>
      </c>
    </row>
    <row r="42" spans="1:77" s="105" customFormat="1" x14ac:dyDescent="0.25">
      <c r="A42" s="98" t="str">
        <f>Paca!A42</f>
        <v>T4 2007</v>
      </c>
      <c r="B42" s="143">
        <f>('dep05'!B42/'dep05'!B41-1)*100</f>
        <v>7.8991453794918787</v>
      </c>
      <c r="C42" s="184" t="e">
        <f>('dep05'!C42/'dep05'!C41-1)*100</f>
        <v>#DIV/0!</v>
      </c>
      <c r="D42" s="184">
        <f>('dep05'!D42/'dep05'!D41-1)*100</f>
        <v>-2.1830557134170814</v>
      </c>
      <c r="E42" s="185">
        <f>('dep05'!E42/'dep05'!E41-1)*100</f>
        <v>-33.415599949994842</v>
      </c>
      <c r="F42" s="186">
        <f>('dep05'!F42/'dep05'!F41-1)*100</f>
        <v>129.30512154255103</v>
      </c>
      <c r="G42" s="186">
        <f>('dep05'!G42/'dep05'!G41-1)*100</f>
        <v>-30.987101518391814</v>
      </c>
      <c r="H42" s="186">
        <f>('dep05'!H42/'dep05'!H41-1)*100</f>
        <v>-100</v>
      </c>
      <c r="I42" s="187">
        <f>('dep05'!I42/'dep05'!I41-1)*100</f>
        <v>-32.615374499050674</v>
      </c>
      <c r="J42" s="184">
        <f>('dep05'!J42/'dep05'!J41-1)*100</f>
        <v>9.4399061012589556</v>
      </c>
      <c r="K42" s="184">
        <f>('dep05'!K42/'dep05'!K41-1)*100</f>
        <v>15.008979832679481</v>
      </c>
      <c r="L42" s="185">
        <f>('dep05'!L42/'dep05'!L41-1)*100</f>
        <v>41.393704402431887</v>
      </c>
      <c r="M42" s="186">
        <f>('dep05'!M42/'dep05'!M41-1)*100</f>
        <v>1.7278636099852029</v>
      </c>
      <c r="N42" s="186">
        <f>('dep05'!N42/'dep05'!N41-1)*100</f>
        <v>-9.9785646155351024</v>
      </c>
      <c r="O42" s="186" t="e">
        <f>('dep05'!O42/'dep05'!O41-1)*100</f>
        <v>#DIV/0!</v>
      </c>
      <c r="P42" s="186">
        <f>('dep05'!P42/'dep05'!P41-1)*100</f>
        <v>-64.81695371478429</v>
      </c>
      <c r="Q42" s="186" t="e">
        <f>('dep05'!Q42/'dep05'!Q41-1)*100</f>
        <v>#DIV/0!</v>
      </c>
      <c r="R42" s="186">
        <f>('dep05'!R42/'dep05'!R41-1)*100</f>
        <v>-12.209039786534026</v>
      </c>
      <c r="S42" s="151">
        <f>('dep05'!S42/'dep05'!S41-1)*100</f>
        <v>-100</v>
      </c>
      <c r="T42" s="188">
        <f>('dep05'!T42/'dep05'!T41-1)*100</f>
        <v>-7.3227073422051703</v>
      </c>
      <c r="U42" s="100">
        <f>'dep05'!B42-'dep05'!B41</f>
        <v>43.427077015000009</v>
      </c>
      <c r="V42" s="100">
        <f>'dep05'!C42-'dep05'!C41</f>
        <v>0</v>
      </c>
      <c r="W42" s="100">
        <f>'dep05'!D42-'dep05'!D41</f>
        <v>-2.3761433609999898</v>
      </c>
      <c r="X42" s="120">
        <f>'dep05'!E42-'dep05'!E41</f>
        <v>-4.5736318249999997</v>
      </c>
      <c r="Y42" s="120">
        <f>'dep05'!F42-'dep05'!F41</f>
        <v>27.753146773999998</v>
      </c>
      <c r="Z42" s="120">
        <f>'dep05'!G42-'dep05'!G41</f>
        <v>-7.6622309530000017</v>
      </c>
      <c r="AA42" s="120">
        <f>'dep05'!H42-'dep05'!H41</f>
        <v>-2.8531341370000001</v>
      </c>
      <c r="AB42" s="120">
        <f>'dep05'!I42-'dep05'!I41</f>
        <v>-15.040293220000002</v>
      </c>
      <c r="AC42" s="100">
        <f>'dep05'!J42-'dep05'!J41</f>
        <v>30.952284895999981</v>
      </c>
      <c r="AD42" s="100">
        <f>'dep05'!K42-'dep05'!K41</f>
        <v>15.54437302300002</v>
      </c>
      <c r="AE42" s="120">
        <f>'dep05'!L42-'dep05'!L41</f>
        <v>21.053983973000008</v>
      </c>
      <c r="AF42" s="120">
        <f>'dep05'!M42-'dep05'!M41</f>
        <v>0.2779869070000025</v>
      </c>
      <c r="AG42" s="120">
        <f>'dep05'!N42-'dep05'!N41</f>
        <v>-0.56748282499999991</v>
      </c>
      <c r="AH42" s="120">
        <f>'dep05'!O42-'dep05'!O41</f>
        <v>0.21958551700000001</v>
      </c>
      <c r="AI42" s="120">
        <f>'dep05'!P42-'dep05'!P41</f>
        <v>-1.8493146330000001</v>
      </c>
      <c r="AJ42" s="120">
        <f>'dep05'!Q42-'dep05'!Q41</f>
        <v>0.67232562100000004</v>
      </c>
      <c r="AK42" s="120">
        <f>'dep05'!R42-'dep05'!R41</f>
        <v>-3.3116668249999996</v>
      </c>
      <c r="AL42" s="120">
        <f>'dep05'!S42-'dep05'!S41</f>
        <v>-0.95104471199999996</v>
      </c>
      <c r="AM42" s="100">
        <f>'dep05'!T42-'dep05'!T41</f>
        <v>-0.69343754299999993</v>
      </c>
      <c r="AN42" s="184">
        <f>(Paca!B42/Paca!B38-1)*100</f>
        <v>-2.3813060438213296</v>
      </c>
      <c r="AO42" s="184">
        <f>(Paca!C42/Paca!C38-1)*100</f>
        <v>-0.60317833747499661</v>
      </c>
      <c r="AP42" s="184">
        <f>(Paca!D42/Paca!D38-1)*100</f>
        <v>-4.9632221405448202</v>
      </c>
      <c r="AQ42" s="191">
        <f>(Paca!E42/Paca!E38-1)*100</f>
        <v>3.8109594801414515</v>
      </c>
      <c r="AR42" s="191">
        <f>(Paca!F42/Paca!F38-1)*100</f>
        <v>5.1712806261511091</v>
      </c>
      <c r="AS42" s="191">
        <f>(Paca!G42/Paca!G38-1)*100</f>
        <v>-31.525694209358292</v>
      </c>
      <c r="AT42" s="191">
        <f>(Paca!H42/Paca!H38-1)*100</f>
        <v>13.660647714263362</v>
      </c>
      <c r="AU42" s="191">
        <f>(Paca!I42/Paca!I38-1)*100</f>
        <v>-7.3680819133176705</v>
      </c>
      <c r="AV42" s="184">
        <f>(Paca!J42/Paca!J38-1)*100</f>
        <v>-8.3152153135686131</v>
      </c>
      <c r="AW42" s="184">
        <f>(Paca!K42/Paca!K38-1)*100</f>
        <v>5.2134530408538327</v>
      </c>
      <c r="AX42" s="191">
        <f>(Paca!L42/Paca!L38-1)*100</f>
        <v>1.1035141758051425</v>
      </c>
      <c r="AY42" s="191">
        <f>(Paca!M42/Paca!M38-1)*100</f>
        <v>7.0814674910380848</v>
      </c>
      <c r="AZ42" s="191">
        <f>(Paca!N42/Paca!N38-1)*100</f>
        <v>6.0331217698309958</v>
      </c>
      <c r="BA42" s="191">
        <f>(Paca!O42/Paca!O38-1)*100</f>
        <v>6.7038802146724086</v>
      </c>
      <c r="BB42" s="191">
        <f>(Paca!P42/Paca!P38-1)*100</f>
        <v>-27.342954550045008</v>
      </c>
      <c r="BC42" s="191">
        <f>(Paca!Q42/Paca!Q38-1)*100</f>
        <v>7.7161885551802145</v>
      </c>
      <c r="BD42" s="191">
        <f>(Paca!R42/Paca!R38-1)*100</f>
        <v>12.076373937300588</v>
      </c>
      <c r="BE42" s="191">
        <f>(Paca!S42/Paca!S38-1)*100</f>
        <v>9.9659728314468445</v>
      </c>
      <c r="BF42" s="184">
        <f>(Paca!T42/Paca!T38-1)*100</f>
        <v>7.3408329145850493</v>
      </c>
      <c r="BG42" s="100">
        <f>Paca!B42-Paca!B38</f>
        <v>-935.508497058996</v>
      </c>
      <c r="BH42" s="100">
        <f>Paca!C42-Paca!C38</f>
        <v>-0.68202793000000383</v>
      </c>
      <c r="BI42" s="100">
        <f>Paca!D42-Paca!D38</f>
        <v>-537.84276389200022</v>
      </c>
      <c r="BJ42" s="120">
        <f>Paca!E42-Paca!E38</f>
        <v>67.077717085000131</v>
      </c>
      <c r="BK42" s="120">
        <f>Paca!F42-Paca!F38</f>
        <v>84.101936542000203</v>
      </c>
      <c r="BL42" s="120">
        <f>Paca!G42-Paca!G38</f>
        <v>-397.32169826200004</v>
      </c>
      <c r="BM42" s="120">
        <f>Paca!H42-Paca!H38</f>
        <v>106.77698589800002</v>
      </c>
      <c r="BN42" s="120">
        <f>Paca!I42-Paca!I38</f>
        <v>-398.47770515499997</v>
      </c>
      <c r="BO42" s="100">
        <f>Paca!J42-Paca!J38</f>
        <v>-1168.7104166030003</v>
      </c>
      <c r="BP42" s="100">
        <f>Paca!K42-Paca!K38</f>
        <v>677.8559764770016</v>
      </c>
      <c r="BQ42" s="120">
        <f>Paca!L42-Paca!L38</f>
        <v>40.770822979000059</v>
      </c>
      <c r="BR42" s="120">
        <f>Paca!M42-Paca!M38</f>
        <v>290.57526910700017</v>
      </c>
      <c r="BS42" s="120">
        <f>Paca!N42-Paca!N38</f>
        <v>41.144237255999997</v>
      </c>
      <c r="BT42" s="120">
        <f>Paca!O42-Paca!O38</f>
        <v>32.199173800999972</v>
      </c>
      <c r="BU42" s="120">
        <f>Paca!P42-Paca!P38</f>
        <v>-136.28488413999997</v>
      </c>
      <c r="BV42" s="120">
        <f>Paca!Q42-Paca!Q38</f>
        <v>19.419604103000012</v>
      </c>
      <c r="BW42" s="120">
        <f>Paca!R42-Paca!R38</f>
        <v>354.66888640200023</v>
      </c>
      <c r="BX42" s="120">
        <f>Paca!S42-Paca!S38</f>
        <v>35.362866969000038</v>
      </c>
      <c r="BY42" s="100">
        <f>Paca!T42-Paca!T38</f>
        <v>93.870734889000005</v>
      </c>
    </row>
    <row r="43" spans="1:77" s="29" customFormat="1" x14ac:dyDescent="0.25">
      <c r="A43" s="37" t="str">
        <f>Paca!A43</f>
        <v>T1 2008</v>
      </c>
      <c r="B43" s="144">
        <f>('dep05'!B43/'dep05'!B42-1)*100</f>
        <v>2.3692379295899624</v>
      </c>
      <c r="C43" s="179" t="e">
        <f>('dep05'!C43/'dep05'!C42-1)*100</f>
        <v>#DIV/0!</v>
      </c>
      <c r="D43" s="179">
        <f>('dep05'!D43/'dep05'!D42-1)*100</f>
        <v>12.73649865883737</v>
      </c>
      <c r="E43" s="180">
        <f>('dep05'!E43/'dep05'!E42-1)*100</f>
        <v>1.8666668251717367</v>
      </c>
      <c r="F43" s="181">
        <f>('dep05'!F43/'dep05'!F42-1)*100</f>
        <v>-7.3602759809770379</v>
      </c>
      <c r="G43" s="181">
        <f>('dep05'!G43/'dep05'!G42-1)*100</f>
        <v>-4.2613351545084726</v>
      </c>
      <c r="H43" s="181" t="e">
        <f>('dep05'!H43/'dep05'!H42-1)*100</f>
        <v>#DIV/0!</v>
      </c>
      <c r="I43" s="182">
        <f>('dep05'!I43/'dep05'!I42-1)*100</f>
        <v>57.089604182432986</v>
      </c>
      <c r="J43" s="179">
        <f>('dep05'!J43/'dep05'!J42-1)*100</f>
        <v>-9.0813500383091323</v>
      </c>
      <c r="K43" s="179">
        <f>('dep05'!K43/'dep05'!K42-1)*100</f>
        <v>27.114756341553537</v>
      </c>
      <c r="L43" s="180">
        <f>('dep05'!L43/'dep05'!L42-1)*100</f>
        <v>-8.4418604993529041</v>
      </c>
      <c r="M43" s="181">
        <f>('dep05'!M43/'dep05'!M42-1)*100</f>
        <v>23.292523244859019</v>
      </c>
      <c r="N43" s="181">
        <f>('dep05'!N43/'dep05'!N42-1)*100</f>
        <v>84.311820340816482</v>
      </c>
      <c r="O43" s="181">
        <f>('dep05'!O43/'dep05'!O42-1)*100</f>
        <v>-100</v>
      </c>
      <c r="P43" s="181">
        <f>('dep05'!P43/'dep05'!P42-1)*100</f>
        <v>292.18248253921155</v>
      </c>
      <c r="Q43" s="181">
        <f>('dep05'!Q43/'dep05'!Q42-1)*100</f>
        <v>63.40936782476119</v>
      </c>
      <c r="R43" s="181">
        <f>('dep05'!R43/'dep05'!R42-1)*100</f>
        <v>92.309967544157033</v>
      </c>
      <c r="S43" s="152" t="e">
        <f>('dep05'!S43/'dep05'!S42-1)*100</f>
        <v>#DIV/0!</v>
      </c>
      <c r="T43" s="183">
        <f>('dep05'!T43/'dep05'!T42-1)*100</f>
        <v>8.9395784714836992</v>
      </c>
      <c r="U43" s="52">
        <f>'dep05'!B43-'dep05'!B42</f>
        <v>14.054233788000033</v>
      </c>
      <c r="V43" s="52">
        <f>'dep05'!C43-'dep05'!C42</f>
        <v>0</v>
      </c>
      <c r="W43" s="52">
        <f>'dep05'!D43-'dep05'!D42</f>
        <v>13.560383317999992</v>
      </c>
      <c r="X43" s="121">
        <f>'dep05'!E43-'dep05'!E42</f>
        <v>0.1701183799999999</v>
      </c>
      <c r="Y43" s="121">
        <f>'dep05'!F43-'dep05'!F42</f>
        <v>-3.622466345999996</v>
      </c>
      <c r="Z43" s="121">
        <f>'dep05'!G43-'dep05'!G42</f>
        <v>-0.72719392799999838</v>
      </c>
      <c r="AA43" s="121">
        <f>'dep05'!H43-'dep05'!H42</f>
        <v>0</v>
      </c>
      <c r="AB43" s="121">
        <f>'dep05'!I43-'dep05'!I42</f>
        <v>17.739925212000003</v>
      </c>
      <c r="AC43" s="52">
        <f>'dep05'!J43-'dep05'!J42</f>
        <v>-32.58750923599996</v>
      </c>
      <c r="AD43" s="52">
        <f>'dep05'!K43-'dep05'!K42</f>
        <v>32.296799903999954</v>
      </c>
      <c r="AE43" s="121">
        <f>'dep05'!L43-'dep05'!L42</f>
        <v>-6.0711119050000093</v>
      </c>
      <c r="AF43" s="121">
        <f>'dep05'!M43-'dep05'!M42</f>
        <v>3.8121619719999984</v>
      </c>
      <c r="AG43" s="121">
        <f>'dep05'!N43-'dep05'!N42</f>
        <v>4.3163737989999991</v>
      </c>
      <c r="AH43" s="121">
        <f>'dep05'!O43-'dep05'!O42</f>
        <v>-0.21958551700000001</v>
      </c>
      <c r="AI43" s="121">
        <f>'dep05'!P43-'dep05'!P42</f>
        <v>2.9329847469999999</v>
      </c>
      <c r="AJ43" s="121">
        <f>'dep05'!Q43-'dep05'!Q42</f>
        <v>0.42631742599999989</v>
      </c>
      <c r="AK43" s="121">
        <f>'dep05'!R43-'dep05'!R42</f>
        <v>21.981813856000002</v>
      </c>
      <c r="AL43" s="121">
        <f>'dep05'!S43-'dep05'!S42</f>
        <v>5.117845526</v>
      </c>
      <c r="AM43" s="52">
        <f>'dep05'!T43-'dep05'!T42</f>
        <v>0.78455980200000042</v>
      </c>
      <c r="AN43" s="189">
        <f>(Paca!B43/Paca!B39-1)*100</f>
        <v>0.69599383874239251</v>
      </c>
      <c r="AO43" s="189">
        <f>(Paca!C43/Paca!C39-1)*100</f>
        <v>12.237540688647265</v>
      </c>
      <c r="AP43" s="189">
        <f>(Paca!D43/Paca!D39-1)*100</f>
        <v>4.6829699632330968</v>
      </c>
      <c r="AQ43" s="190">
        <f>(Paca!E43/Paca!E39-1)*100</f>
        <v>4.6491078998174951</v>
      </c>
      <c r="AR43" s="190">
        <f>(Paca!F43/Paca!F39-1)*100</f>
        <v>19.963090935940087</v>
      </c>
      <c r="AS43" s="190">
        <f>(Paca!G43/Paca!G39-1)*100</f>
        <v>-17.153842491235871</v>
      </c>
      <c r="AT43" s="190">
        <f>(Paca!H43/Paca!H39-1)*100</f>
        <v>34.337081278078706</v>
      </c>
      <c r="AU43" s="190">
        <f>(Paca!I43/Paca!I39-1)*100</f>
        <v>0.36596757958116122</v>
      </c>
      <c r="AV43" s="189">
        <f>(Paca!J43/Paca!J39-1)*100</f>
        <v>-4.3575014954373987</v>
      </c>
      <c r="AW43" s="189">
        <f>(Paca!K43/Paca!K39-1)*100</f>
        <v>2.9948629232432911</v>
      </c>
      <c r="AX43" s="190">
        <f>(Paca!L43/Paca!L39-1)*100</f>
        <v>5.1711589323232054</v>
      </c>
      <c r="AY43" s="190">
        <f>(Paca!M43/Paca!M39-1)*100</f>
        <v>-1.1824725398829727</v>
      </c>
      <c r="AZ43" s="190">
        <f>(Paca!N43/Paca!N39-1)*100</f>
        <v>9.3727787628676396</v>
      </c>
      <c r="BA43" s="190">
        <f>(Paca!O43/Paca!O39-1)*100</f>
        <v>15.660944237446706</v>
      </c>
      <c r="BB43" s="190">
        <f>(Paca!P43/Paca!P39-1)*100</f>
        <v>-10.69138267570805</v>
      </c>
      <c r="BC43" s="190">
        <f>(Paca!Q43/Paca!Q39-1)*100</f>
        <v>-26.64148622738939</v>
      </c>
      <c r="BD43" s="190">
        <f>(Paca!R43/Paca!R39-1)*100</f>
        <v>2.9020478440228592</v>
      </c>
      <c r="BE43" s="190">
        <f>(Paca!S43/Paca!S39-1)*100</f>
        <v>48.959800149951185</v>
      </c>
      <c r="BF43" s="189">
        <f>(Paca!T43/Paca!T39-1)*100</f>
        <v>-4.7195985366854432</v>
      </c>
      <c r="BG43" s="53">
        <f>Paca!B43-Paca!B39</f>
        <v>280.17842655499408</v>
      </c>
      <c r="BH43" s="53">
        <f>Paca!C43-Paca!C39</f>
        <v>14.497407589999995</v>
      </c>
      <c r="BI43" s="53">
        <f>Paca!D43-Paca!D39</f>
        <v>511.93328262499926</v>
      </c>
      <c r="BJ43" s="122">
        <f>Paca!E43-Paca!E39</f>
        <v>82.568279716999996</v>
      </c>
      <c r="BK43" s="122">
        <f>Paca!F43-Paca!F39</f>
        <v>327.63828067000009</v>
      </c>
      <c r="BL43" s="122">
        <f>Paca!G43-Paca!G39</f>
        <v>-219.00112139900011</v>
      </c>
      <c r="BM43" s="122">
        <f>Paca!H43-Paca!H39</f>
        <v>301.10840356200003</v>
      </c>
      <c r="BN43" s="122">
        <f>Paca!I43-Paca!I39</f>
        <v>19.619440074999147</v>
      </c>
      <c r="BO43" s="53">
        <f>Paca!J43-Paca!J39</f>
        <v>-602.71501500500017</v>
      </c>
      <c r="BP43" s="53">
        <f>Paca!K43-Paca!K39</f>
        <v>420.06744127300044</v>
      </c>
      <c r="BQ43" s="122">
        <f>Paca!L43-Paca!L39</f>
        <v>203.28711417900013</v>
      </c>
      <c r="BR43" s="122">
        <f>Paca!M43-Paca!M39</f>
        <v>-53.421184232000087</v>
      </c>
      <c r="BS43" s="122">
        <f>Paca!N43-Paca!N39</f>
        <v>65.586741122999911</v>
      </c>
      <c r="BT43" s="122">
        <f>Paca!O43-Paca!O39</f>
        <v>63.197523379000017</v>
      </c>
      <c r="BU43" s="122">
        <f>Paca!P43-Paca!P39</f>
        <v>-57.388737260000028</v>
      </c>
      <c r="BV43" s="122">
        <f>Paca!Q43-Paca!Q39</f>
        <v>-71.840214587999981</v>
      </c>
      <c r="BW43" s="122">
        <f>Paca!R43-Paca!R39</f>
        <v>96.089314389999799</v>
      </c>
      <c r="BX43" s="122">
        <f>Paca!S43-Paca!S39</f>
        <v>174.55688428200006</v>
      </c>
      <c r="BY43" s="53">
        <f>Paca!T43-Paca!T39</f>
        <v>-63.604689927999971</v>
      </c>
    </row>
    <row r="44" spans="1:77" s="29" customFormat="1" x14ac:dyDescent="0.25">
      <c r="A44" s="37" t="str">
        <f>Paca!A44</f>
        <v>T2 2008</v>
      </c>
      <c r="B44" s="144">
        <f>('dep05'!B44/'dep05'!B43-1)*100</f>
        <v>-11.782181509621015</v>
      </c>
      <c r="C44" s="179" t="e">
        <f>('dep05'!C44/'dep05'!C43-1)*100</f>
        <v>#DIV/0!</v>
      </c>
      <c r="D44" s="179">
        <f>('dep05'!D44/'dep05'!D43-1)*100</f>
        <v>-14.230275008048231</v>
      </c>
      <c r="E44" s="180">
        <f>('dep05'!E44/'dep05'!E43-1)*100</f>
        <v>48.145500314616086</v>
      </c>
      <c r="F44" s="181">
        <f>('dep05'!F44/'dep05'!F43-1)*100</f>
        <v>-36.643364722517788</v>
      </c>
      <c r="G44" s="181">
        <f>('dep05'!G44/'dep05'!G43-1)*100</f>
        <v>9.1818638483167412</v>
      </c>
      <c r="H44" s="181" t="e">
        <f>('dep05'!H44/'dep05'!H43-1)*100</f>
        <v>#DIV/0!</v>
      </c>
      <c r="I44" s="182">
        <f>('dep05'!I44/'dep05'!I43-1)*100</f>
        <v>-12.994379164848214</v>
      </c>
      <c r="J44" s="179">
        <f>('dep05'!J44/'dep05'!J43-1)*100</f>
        <v>-9.8373760902686573</v>
      </c>
      <c r="K44" s="179">
        <f>('dep05'!K44/'dep05'!K43-1)*100</f>
        <v>-14.396904657100807</v>
      </c>
      <c r="L44" s="180">
        <f>('dep05'!L44/'dep05'!L43-1)*100</f>
        <v>1.4673175447527775</v>
      </c>
      <c r="M44" s="181">
        <f>('dep05'!M44/'dep05'!M43-1)*100</f>
        <v>-4.1644401225853889</v>
      </c>
      <c r="N44" s="181">
        <f>('dep05'!N44/'dep05'!N43-1)*100</f>
        <v>-49.359984863449682</v>
      </c>
      <c r="O44" s="181" t="e">
        <f>('dep05'!O44/'dep05'!O43-1)*100</f>
        <v>#DIV/0!</v>
      </c>
      <c r="P44" s="181">
        <f>('dep05'!P44/'dep05'!P43-1)*100</f>
        <v>-71.07842116582799</v>
      </c>
      <c r="Q44" s="181">
        <f>('dep05'!Q44/'dep05'!Q43-1)*100</f>
        <v>112.0915780937901</v>
      </c>
      <c r="R44" s="181">
        <f>('dep05'!R44/'dep05'!R43-1)*100</f>
        <v>-29.737046335038599</v>
      </c>
      <c r="S44" s="152">
        <f>('dep05'!S44/'dep05'!S43-1)*100</f>
        <v>-40.673684452272788</v>
      </c>
      <c r="T44" s="183">
        <f>('dep05'!T44/'dep05'!T43-1)*100</f>
        <v>-6.0048688105335373</v>
      </c>
      <c r="U44" s="52">
        <f>'dep05'!B44-'dep05'!B43</f>
        <v>-71.547370311000009</v>
      </c>
      <c r="V44" s="52">
        <f>'dep05'!C44-'dep05'!C43</f>
        <v>0</v>
      </c>
      <c r="W44" s="52">
        <f>'dep05'!D44-'dep05'!D43</f>
        <v>-17.080467271999993</v>
      </c>
      <c r="X44" s="121">
        <f>'dep05'!E44-'dep05'!E43</f>
        <v>4.4696367500000012</v>
      </c>
      <c r="Y44" s="121">
        <f>'dep05'!F44-'dep05'!F43</f>
        <v>-16.707168716000002</v>
      </c>
      <c r="Z44" s="121">
        <f>'dep05'!G44-'dep05'!G43</f>
        <v>1.5001088259999982</v>
      </c>
      <c r="AA44" s="121">
        <f>'dep05'!H44-'dep05'!H43</f>
        <v>0</v>
      </c>
      <c r="AB44" s="121">
        <f>'dep05'!I44-'dep05'!I43</f>
        <v>-6.3430441320000028</v>
      </c>
      <c r="AC44" s="52">
        <f>'dep05'!J44-'dep05'!J43</f>
        <v>-32.094676676000006</v>
      </c>
      <c r="AD44" s="52">
        <f>'dep05'!K44-'dep05'!K43</f>
        <v>-21.79811224599996</v>
      </c>
      <c r="AE44" s="121">
        <f>'dep05'!L44-'dep05'!L43</f>
        <v>0.96616463400000896</v>
      </c>
      <c r="AF44" s="121">
        <f>'dep05'!M44-'dep05'!M43</f>
        <v>-0.8403267139999997</v>
      </c>
      <c r="AG44" s="121">
        <f>'dep05'!N44-'dep05'!N43</f>
        <v>-4.6575635339999994</v>
      </c>
      <c r="AH44" s="121">
        <f>'dep05'!O44-'dep05'!O43</f>
        <v>0</v>
      </c>
      <c r="AI44" s="121">
        <f>'dep05'!P44-'dep05'!P43</f>
        <v>-2.7982183059999999</v>
      </c>
      <c r="AJ44" s="121">
        <f>'dep05'!Q44-'dep05'!Q43</f>
        <v>1.231486329</v>
      </c>
      <c r="AK44" s="121">
        <f>'dep05'!R44-'dep05'!R43</f>
        <v>-13.618038315</v>
      </c>
      <c r="AL44" s="121">
        <f>'dep05'!S44-'dep05'!S43</f>
        <v>-2.0816163400000001</v>
      </c>
      <c r="AM44" s="52">
        <f>'dep05'!T44-'dep05'!T43</f>
        <v>-0.57411411700000059</v>
      </c>
      <c r="AN44" s="189">
        <f>(Paca!B44/Paca!B40-1)*100</f>
        <v>-5.7216610176227034</v>
      </c>
      <c r="AO44" s="189">
        <f>(Paca!C44/Paca!C40-1)*100</f>
        <v>31.121629702059028</v>
      </c>
      <c r="AP44" s="189">
        <f>(Paca!D44/Paca!D40-1)*100</f>
        <v>-5.8292353448871959</v>
      </c>
      <c r="AQ44" s="190">
        <f>(Paca!E44/Paca!E40-1)*100</f>
        <v>-16.760620001544201</v>
      </c>
      <c r="AR44" s="190">
        <f>(Paca!F44/Paca!F40-1)*100</f>
        <v>13.618376845661007</v>
      </c>
      <c r="AS44" s="190">
        <f>(Paca!G44/Paca!G40-1)*100</f>
        <v>-24.017210728380746</v>
      </c>
      <c r="AT44" s="190">
        <f>(Paca!H44/Paca!H40-1)*100</f>
        <v>34.807004337182221</v>
      </c>
      <c r="AU44" s="190">
        <f>(Paca!I44/Paca!I40-1)*100</f>
        <v>-10.313824879161205</v>
      </c>
      <c r="AV44" s="189">
        <f>(Paca!J44/Paca!J40-1)*100</f>
        <v>-8.7844283361495084</v>
      </c>
      <c r="AW44" s="189">
        <f>(Paca!K44/Paca!K40-1)*100</f>
        <v>-3.6965092153381729</v>
      </c>
      <c r="AX44" s="190">
        <f>(Paca!L44/Paca!L40-1)*100</f>
        <v>-2.344610873489883</v>
      </c>
      <c r="AY44" s="190">
        <f>(Paca!M44/Paca!M40-1)*100</f>
        <v>-7.2206069845279881</v>
      </c>
      <c r="AZ44" s="190">
        <f>(Paca!N44/Paca!N40-1)*100</f>
        <v>-20.428986297441721</v>
      </c>
      <c r="BA44" s="190">
        <f>(Paca!O44/Paca!O40-1)*100</f>
        <v>-16.099528412210862</v>
      </c>
      <c r="BB44" s="190">
        <f>(Paca!P44/Paca!P40-1)*100</f>
        <v>1.8513656833585079</v>
      </c>
      <c r="BC44" s="190">
        <f>(Paca!Q44/Paca!Q40-1)*100</f>
        <v>-24.974182927148181</v>
      </c>
      <c r="BD44" s="190">
        <f>(Paca!R44/Paca!R40-1)*100</f>
        <v>0.92126436381727572</v>
      </c>
      <c r="BE44" s="190">
        <f>(Paca!S44/Paca!S40-1)*100</f>
        <v>54.023490208913415</v>
      </c>
      <c r="BF44" s="189">
        <f>(Paca!T44/Paca!T40-1)*100</f>
        <v>2.3803513818607458</v>
      </c>
      <c r="BG44" s="53">
        <f>Paca!B44-Paca!B40</f>
        <v>-2299.8822183950033</v>
      </c>
      <c r="BH44" s="53">
        <f>Paca!C44-Paca!C40</f>
        <v>35.728268512</v>
      </c>
      <c r="BI44" s="53">
        <f>Paca!D44-Paca!D40</f>
        <v>-643.71683437799948</v>
      </c>
      <c r="BJ44" s="122">
        <f>Paca!E44-Paca!E40</f>
        <v>-310.307197911</v>
      </c>
      <c r="BK44" s="122">
        <f>Paca!F44-Paca!F40</f>
        <v>214.6235087739999</v>
      </c>
      <c r="BL44" s="122">
        <f>Paca!G44-Paca!G40</f>
        <v>-325.72343514799991</v>
      </c>
      <c r="BM44" s="122">
        <f>Paca!H44-Paca!H40</f>
        <v>326.5132903199999</v>
      </c>
      <c r="BN44" s="122">
        <f>Paca!I44-Paca!I40</f>
        <v>-548.82300041300005</v>
      </c>
      <c r="BO44" s="53">
        <f>Paca!J44-Paca!J40</f>
        <v>-1214.2123757949994</v>
      </c>
      <c r="BP44" s="53">
        <f>Paca!K44-Paca!K40</f>
        <v>-510.89044494100381</v>
      </c>
      <c r="BQ44" s="122">
        <f>Paca!L44-Paca!L40</f>
        <v>-84.475665922000189</v>
      </c>
      <c r="BR44" s="122">
        <f>Paca!M44-Paca!M40</f>
        <v>-331.87745208999968</v>
      </c>
      <c r="BS44" s="122">
        <f>Paca!N44-Paca!N40</f>
        <v>-163.34882535700001</v>
      </c>
      <c r="BT44" s="122">
        <f>Paca!O44-Paca!O40</f>
        <v>-88.666213818000017</v>
      </c>
      <c r="BU44" s="122">
        <f>Paca!P44-Paca!P40</f>
        <v>9.7306967609999901</v>
      </c>
      <c r="BV44" s="122">
        <f>Paca!Q44-Paca!Q40</f>
        <v>-64.046991194000015</v>
      </c>
      <c r="BW44" s="122">
        <f>Paca!R44-Paca!R40</f>
        <v>29.028825707000124</v>
      </c>
      <c r="BX44" s="122">
        <f>Paca!S44-Paca!S40</f>
        <v>182.765180972</v>
      </c>
      <c r="BY44" s="53">
        <f>Paca!T44-Paca!T40</f>
        <v>33.209168207000175</v>
      </c>
    </row>
    <row r="45" spans="1:77" s="29" customFormat="1" x14ac:dyDescent="0.25">
      <c r="A45" s="37" t="str">
        <f>Paca!A45</f>
        <v>T3 2008</v>
      </c>
      <c r="B45" s="144">
        <f>('dep05'!B45/'dep05'!B44-1)*100</f>
        <v>0.24914746398085885</v>
      </c>
      <c r="C45" s="179" t="e">
        <f>('dep05'!C45/'dep05'!C44-1)*100</f>
        <v>#DIV/0!</v>
      </c>
      <c r="D45" s="179">
        <f>('dep05'!D45/'dep05'!D44-1)*100</f>
        <v>-9.7263668649118387</v>
      </c>
      <c r="E45" s="180">
        <f>('dep05'!E45/'dep05'!E44-1)*100</f>
        <v>-8.4239775887282935</v>
      </c>
      <c r="F45" s="181">
        <f>('dep05'!F45/'dep05'!F44-1)*100</f>
        <v>-19.688850417278715</v>
      </c>
      <c r="G45" s="181">
        <f>('dep05'!G45/'dep05'!G44-1)*100</f>
        <v>30.462372945956282</v>
      </c>
      <c r="H45" s="181" t="e">
        <f>('dep05'!H45/'dep05'!H44-1)*100</f>
        <v>#DIV/0!</v>
      </c>
      <c r="I45" s="182">
        <f>('dep05'!I45/'dep05'!I44-1)*100</f>
        <v>-21.610007138055121</v>
      </c>
      <c r="J45" s="179">
        <f>('dep05'!J45/'dep05'!J44-1)*100</f>
        <v>3.3580103487315105</v>
      </c>
      <c r="K45" s="179">
        <f>('dep05'!K45/'dep05'!K44-1)*100</f>
        <v>3.8811019316076889</v>
      </c>
      <c r="L45" s="180">
        <f>('dep05'!L45/'dep05'!L44-1)*100</f>
        <v>-1.4587122822797727</v>
      </c>
      <c r="M45" s="181">
        <f>('dep05'!M45/'dep05'!M44-1)*100</f>
        <v>83.851948095646449</v>
      </c>
      <c r="N45" s="181">
        <f>('dep05'!N45/'dep05'!N44-1)*100</f>
        <v>-74.168555050730461</v>
      </c>
      <c r="O45" s="181" t="e">
        <f>('dep05'!O45/'dep05'!O44-1)*100</f>
        <v>#DIV/0!</v>
      </c>
      <c r="P45" s="181">
        <f>('dep05'!P45/'dep05'!P44-1)*100</f>
        <v>68.918223911502793</v>
      </c>
      <c r="Q45" s="181">
        <f>('dep05'!Q45/'dep05'!Q44-1)*100</f>
        <v>84.274426056589931</v>
      </c>
      <c r="R45" s="181">
        <f>('dep05'!R45/'dep05'!R44-1)*100</f>
        <v>-20.477903315907408</v>
      </c>
      <c r="S45" s="152">
        <f>('dep05'!S45/'dep05'!S44-1)*100</f>
        <v>-100</v>
      </c>
      <c r="T45" s="183">
        <f>('dep05'!T45/'dep05'!T44-1)*100</f>
        <v>-61.018871401920151</v>
      </c>
      <c r="U45" s="52">
        <f>'dep05'!B45-'dep05'!B44</f>
        <v>1.3346910619999335</v>
      </c>
      <c r="V45" s="52">
        <f>'dep05'!C45-'dep05'!C44</f>
        <v>1.923279156</v>
      </c>
      <c r="W45" s="52">
        <f>'dep05'!D45-'dep05'!D44</f>
        <v>-10.013159139999999</v>
      </c>
      <c r="X45" s="121">
        <f>'dep05'!E45-'dep05'!E44</f>
        <v>-1.1585697709999998</v>
      </c>
      <c r="Y45" s="121">
        <f>'dep05'!F45-'dep05'!F44</f>
        <v>-5.6874812430000006</v>
      </c>
      <c r="Z45" s="121">
        <f>'dep05'!G45-'dep05'!G44</f>
        <v>5.4338313160000027</v>
      </c>
      <c r="AA45" s="121">
        <f>'dep05'!H45-'dep05'!H44</f>
        <v>0.57698374699999999</v>
      </c>
      <c r="AB45" s="121">
        <f>'dep05'!I45-'dep05'!I44</f>
        <v>-9.1779231889999977</v>
      </c>
      <c r="AC45" s="52">
        <f>'dep05'!J45-'dep05'!J44</f>
        <v>9.8778471609999769</v>
      </c>
      <c r="AD45" s="52">
        <f>'dep05'!K45-'dep05'!K44</f>
        <v>5.0303044849999878</v>
      </c>
      <c r="AE45" s="121">
        <f>'dep05'!L45-'dep05'!L44</f>
        <v>-0.97459200600000884</v>
      </c>
      <c r="AF45" s="121">
        <f>'dep05'!M45-'dep05'!M44</f>
        <v>16.215539002000003</v>
      </c>
      <c r="AG45" s="121">
        <f>'dep05'!N45-'dep05'!N44</f>
        <v>-3.5440302080000001</v>
      </c>
      <c r="AH45" s="121">
        <f>'dep05'!O45-'dep05'!O44</f>
        <v>0.210358658</v>
      </c>
      <c r="AI45" s="121">
        <f>'dep05'!P45-'dep05'!P44</f>
        <v>0.784693211</v>
      </c>
      <c r="AJ45" s="121">
        <f>'dep05'!Q45-'dep05'!Q44</f>
        <v>1.9637031579999999</v>
      </c>
      <c r="AK45" s="121">
        <f>'dep05'!R45-'dep05'!R44</f>
        <v>-6.5891381440000032</v>
      </c>
      <c r="AL45" s="121">
        <f>'dep05'!S45-'dep05'!S44</f>
        <v>-3.0362291859999999</v>
      </c>
      <c r="AM45" s="52">
        <f>'dep05'!T45-'dep05'!T44</f>
        <v>-5.4835805999999998</v>
      </c>
      <c r="AN45" s="189">
        <f>(Paca!B45/Paca!B41-1)*100</f>
        <v>-1.0725691588291175</v>
      </c>
      <c r="AO45" s="189">
        <f>(Paca!C45/Paca!C41-1)*100</f>
        <v>93.369270066176895</v>
      </c>
      <c r="AP45" s="189">
        <f>(Paca!D45/Paca!D41-1)*100</f>
        <v>-1.7474864310042859</v>
      </c>
      <c r="AQ45" s="190">
        <f>(Paca!E45/Paca!E41-1)*100</f>
        <v>-17.926980769979362</v>
      </c>
      <c r="AR45" s="190">
        <f>(Paca!F45/Paca!F41-1)*100</f>
        <v>27.090788103890517</v>
      </c>
      <c r="AS45" s="190">
        <f>(Paca!G45/Paca!G41-1)*100</f>
        <v>-3.8275400602651777</v>
      </c>
      <c r="AT45" s="190">
        <f>(Paca!H45/Paca!H41-1)*100</f>
        <v>31.917224698299741</v>
      </c>
      <c r="AU45" s="190">
        <f>(Paca!I45/Paca!I41-1)*100</f>
        <v>-10.518753368177002</v>
      </c>
      <c r="AV45" s="189">
        <f>(Paca!J45/Paca!J41-1)*100</f>
        <v>-7.2307872728705984</v>
      </c>
      <c r="AW45" s="189">
        <f>(Paca!K45/Paca!K41-1)*100</f>
        <v>5.0323141079406719</v>
      </c>
      <c r="AX45" s="190">
        <f>(Paca!L45/Paca!L41-1)*100</f>
        <v>2.6733158270609847</v>
      </c>
      <c r="AY45" s="190">
        <f>(Paca!M45/Paca!M41-1)*100</f>
        <v>13.40253555290014</v>
      </c>
      <c r="AZ45" s="190">
        <f>(Paca!N45/Paca!N41-1)*100</f>
        <v>-7.17070536466532</v>
      </c>
      <c r="BA45" s="190">
        <f>(Paca!O45/Paca!O41-1)*100</f>
        <v>21.23637917371348</v>
      </c>
      <c r="BB45" s="190">
        <f>(Paca!P45/Paca!P41-1)*100</f>
        <v>10.73693812131804</v>
      </c>
      <c r="BC45" s="190">
        <f>(Paca!Q45/Paca!Q41-1)*100</f>
        <v>11.375201507325205</v>
      </c>
      <c r="BD45" s="190">
        <f>(Paca!R45/Paca!R41-1)*100</f>
        <v>-4.0933738387381897</v>
      </c>
      <c r="BE45" s="190">
        <f>(Paca!S45/Paca!S41-1)*100</f>
        <v>6.730676373741673</v>
      </c>
      <c r="BF45" s="189">
        <f>(Paca!T45/Paca!T41-1)*100</f>
        <v>-0.48386990556694709</v>
      </c>
      <c r="BG45" s="53">
        <f>Paca!B45-Paca!B41</f>
        <v>-413.82473719700647</v>
      </c>
      <c r="BH45" s="53">
        <f>Paca!C45-Paca!C41</f>
        <v>87.915299551000018</v>
      </c>
      <c r="BI45" s="53">
        <f>Paca!D45-Paca!D41</f>
        <v>-188.62210855200101</v>
      </c>
      <c r="BJ45" s="122">
        <f>Paca!E45-Paca!E41</f>
        <v>-344.10608903299999</v>
      </c>
      <c r="BK45" s="122">
        <f>Paca!F45-Paca!F41</f>
        <v>426.9459770420001</v>
      </c>
      <c r="BL45" s="122">
        <f>Paca!G45-Paca!G41</f>
        <v>-41.653496206999989</v>
      </c>
      <c r="BM45" s="122">
        <f>Paca!H45-Paca!H41</f>
        <v>318.46941611500006</v>
      </c>
      <c r="BN45" s="122">
        <f>Paca!I45-Paca!I41</f>
        <v>-548.27791646900005</v>
      </c>
      <c r="BO45" s="53">
        <f>Paca!J45-Paca!J41</f>
        <v>-962.35247687300034</v>
      </c>
      <c r="BP45" s="53">
        <f>Paca!K45-Paca!K41</f>
        <v>655.7857110620007</v>
      </c>
      <c r="BQ45" s="122">
        <f>Paca!L45-Paca!L41</f>
        <v>97.485522280000168</v>
      </c>
      <c r="BR45" s="122">
        <f>Paca!M45-Paca!M41</f>
        <v>547.17854996299957</v>
      </c>
      <c r="BS45" s="122">
        <f>Paca!N45-Paca!N41</f>
        <v>-53.576527529000032</v>
      </c>
      <c r="BT45" s="122">
        <f>Paca!O45-Paca!O41</f>
        <v>88.453271284999971</v>
      </c>
      <c r="BU45" s="122">
        <f>Paca!P45-Paca!P41</f>
        <v>52.655305931000044</v>
      </c>
      <c r="BV45" s="122">
        <f>Paca!Q45-Paca!Q41</f>
        <v>25.403181933999974</v>
      </c>
      <c r="BW45" s="122">
        <f>Paca!R45-Paca!R41</f>
        <v>-125.67748294000012</v>
      </c>
      <c r="BX45" s="122">
        <f>Paca!S45-Paca!S41</f>
        <v>23.863890137999988</v>
      </c>
      <c r="BY45" s="53">
        <f>Paca!T45-Paca!T41</f>
        <v>-6.5511623849999978</v>
      </c>
    </row>
    <row r="46" spans="1:77" s="105" customFormat="1" x14ac:dyDescent="0.25">
      <c r="A46" s="98" t="str">
        <f>Paca!A46</f>
        <v>T4 2008</v>
      </c>
      <c r="B46" s="143">
        <f>('dep05'!B46/'dep05'!B45-1)*100</f>
        <v>-3.0100796133838092</v>
      </c>
      <c r="C46" s="184">
        <f>('dep05'!C46/'dep05'!C45-1)*100</f>
        <v>-6.0715727946047515</v>
      </c>
      <c r="D46" s="184">
        <f>('dep05'!D46/'dep05'!D45-1)*100</f>
        <v>7.901160147310704</v>
      </c>
      <c r="E46" s="185">
        <f>('dep05'!E46/'dep05'!E45-1)*100</f>
        <v>41.265103988962018</v>
      </c>
      <c r="F46" s="186">
        <f>('dep05'!F46/'dep05'!F45-1)*100</f>
        <v>11.131698791511923</v>
      </c>
      <c r="G46" s="186">
        <f>('dep05'!G46/'dep05'!G45-1)*100</f>
        <v>22.477838968043852</v>
      </c>
      <c r="H46" s="186">
        <f>('dep05'!H46/'dep05'!H45-1)*100</f>
        <v>-100</v>
      </c>
      <c r="I46" s="187">
        <f>('dep05'!I46/'dep05'!I45-1)*100</f>
        <v>-15.2906730472258</v>
      </c>
      <c r="J46" s="184">
        <f>('dep05'!J46/'dep05'!J45-1)*100</f>
        <v>-12.255736030322806</v>
      </c>
      <c r="K46" s="184">
        <f>('dep05'!K46/'dep05'!K45-1)*100</f>
        <v>10.188177808511846</v>
      </c>
      <c r="L46" s="185">
        <f>('dep05'!L46/'dep05'!L45-1)*100</f>
        <v>-3.0771615943565367</v>
      </c>
      <c r="M46" s="186">
        <f>('dep05'!M46/'dep05'!M45-1)*100</f>
        <v>39.186238822543615</v>
      </c>
      <c r="N46" s="186">
        <f>('dep05'!N46/'dep05'!N45-1)*100</f>
        <v>287.06277787534646</v>
      </c>
      <c r="O46" s="186">
        <f>('dep05'!O46/'dep05'!O45-1)*100</f>
        <v>1465.4737843022367</v>
      </c>
      <c r="P46" s="186">
        <f>('dep05'!P46/'dep05'!P45-1)*100</f>
        <v>181.78528156419119</v>
      </c>
      <c r="Q46" s="186">
        <f>('dep05'!Q46/'dep05'!Q45-1)*100</f>
        <v>-21.726310647028136</v>
      </c>
      <c r="R46" s="186">
        <f>('dep05'!R46/'dep05'!R45-1)*100</f>
        <v>-29.619566872686331</v>
      </c>
      <c r="S46" s="151" t="e">
        <f>('dep05'!S46/'dep05'!S45-1)*100</f>
        <v>#DIV/0!</v>
      </c>
      <c r="T46" s="188">
        <f>('dep05'!T46/'dep05'!T45-1)*100</f>
        <v>4.3649191258605224</v>
      </c>
      <c r="U46" s="100">
        <f>'dep05'!B46-'dep05'!B45</f>
        <v>-16.165269581999951</v>
      </c>
      <c r="V46" s="100">
        <f>'dep05'!C46-'dep05'!C45</f>
        <v>-0.11677329399999992</v>
      </c>
      <c r="W46" s="100">
        <f>'dep05'!D46-'dep05'!D45</f>
        <v>7.342978520999992</v>
      </c>
      <c r="X46" s="120">
        <f>'dep05'!E46-'dep05'!E45</f>
        <v>5.1972033539999991</v>
      </c>
      <c r="Y46" s="120">
        <f>'dep05'!F46-'dep05'!F45</f>
        <v>2.5824796429999992</v>
      </c>
      <c r="Z46" s="120">
        <f>'dep05'!G46-'dep05'!G45</f>
        <v>5.2309702569999992</v>
      </c>
      <c r="AA46" s="120">
        <f>'dep05'!H46-'dep05'!H45</f>
        <v>-0.57698374699999999</v>
      </c>
      <c r="AB46" s="120">
        <f>'dep05'!I46-'dep05'!I45</f>
        <v>-5.090690986000002</v>
      </c>
      <c r="AC46" s="100">
        <f>'dep05'!J46-'dep05'!J45</f>
        <v>-37.261798307999982</v>
      </c>
      <c r="AD46" s="100">
        <f>'dep05'!K46-'dep05'!K45</f>
        <v>13.717415335999988</v>
      </c>
      <c r="AE46" s="120">
        <f>'dep05'!L46-'dep05'!L45</f>
        <v>-2.0259174340000001</v>
      </c>
      <c r="AF46" s="120">
        <f>'dep05'!M46-'dep05'!M45</f>
        <v>13.932211197999997</v>
      </c>
      <c r="AG46" s="120">
        <f>'dep05'!N46-'dep05'!N45</f>
        <v>3.5432612950000002</v>
      </c>
      <c r="AH46" s="120">
        <f>'dep05'!O46-'dep05'!O45</f>
        <v>3.0827509859999997</v>
      </c>
      <c r="AI46" s="120">
        <f>'dep05'!P46-'dep05'!P45</f>
        <v>3.4962384290000004</v>
      </c>
      <c r="AJ46" s="120">
        <f>'dep05'!Q46-'dep05'!Q45</f>
        <v>-0.93289139499999996</v>
      </c>
      <c r="AK46" s="120">
        <f>'dep05'!R46-'dep05'!R45</f>
        <v>-7.5789606169999999</v>
      </c>
      <c r="AL46" s="120">
        <f>'dep05'!S46-'dep05'!S45</f>
        <v>0.200722874</v>
      </c>
      <c r="AM46" s="100">
        <f>'dep05'!T46-'dep05'!T45</f>
        <v>0.15290816300000021</v>
      </c>
      <c r="AN46" s="184">
        <f>(Paca!B46/Paca!B42-1)*100</f>
        <v>-8.459723150054332</v>
      </c>
      <c r="AO46" s="184">
        <f>(Paca!C46/Paca!C42-1)*100</f>
        <v>40.571369497237697</v>
      </c>
      <c r="AP46" s="184">
        <f>(Paca!D46/Paca!D42-1)*100</f>
        <v>-5.182048413786589</v>
      </c>
      <c r="AQ46" s="191">
        <f>(Paca!E46/Paca!E42-1)*100</f>
        <v>-8.8501762277718665</v>
      </c>
      <c r="AR46" s="191">
        <f>(Paca!F46/Paca!F42-1)*100</f>
        <v>4.6295102785045561</v>
      </c>
      <c r="AS46" s="191">
        <f>(Paca!G46/Paca!G42-1)*100</f>
        <v>9.0776875836576352</v>
      </c>
      <c r="AT46" s="191">
        <f>(Paca!H46/Paca!H42-1)*100</f>
        <v>49.64856803430262</v>
      </c>
      <c r="AU46" s="191">
        <f>(Paca!I46/Paca!I42-1)*100</f>
        <v>-19.374156377965225</v>
      </c>
      <c r="AV46" s="184">
        <f>(Paca!J46/Paca!J42-1)*100</f>
        <v>-12.821852412355007</v>
      </c>
      <c r="AW46" s="184">
        <f>(Paca!K46/Paca!K42-1)*100</f>
        <v>-8.080843225320999</v>
      </c>
      <c r="AX46" s="191">
        <f>(Paca!L46/Paca!L42-1)*100</f>
        <v>-10.134799731248068</v>
      </c>
      <c r="AY46" s="191">
        <f>(Paca!M46/Paca!M42-1)*100</f>
        <v>-6.1139776675801389</v>
      </c>
      <c r="AZ46" s="191">
        <f>(Paca!N46/Paca!N42-1)*100</f>
        <v>-14.368978637955465</v>
      </c>
      <c r="BA46" s="191">
        <f>(Paca!O46/Paca!O42-1)*100</f>
        <v>-7.2523163626493918</v>
      </c>
      <c r="BB46" s="191">
        <f>(Paca!P46/Paca!P42-1)*100</f>
        <v>65.345424193352116</v>
      </c>
      <c r="BC46" s="191">
        <f>(Paca!Q46/Paca!Q42-1)*100</f>
        <v>-14.644938961424492</v>
      </c>
      <c r="BD46" s="191">
        <f>(Paca!R46/Paca!R42-1)*100</f>
        <v>-15.619904298555454</v>
      </c>
      <c r="BE46" s="191">
        <f>(Paca!S46/Paca!S42-1)*100</f>
        <v>8.5605762313534228E-3</v>
      </c>
      <c r="BF46" s="184">
        <f>(Paca!T46/Paca!T42-1)*100</f>
        <v>0.10966444478806014</v>
      </c>
      <c r="BG46" s="100">
        <f>Paca!B46-Paca!B42</f>
        <v>-3244.30492533301</v>
      </c>
      <c r="BH46" s="100">
        <f>Paca!C46-Paca!C42</f>
        <v>45.598293460000008</v>
      </c>
      <c r="BI46" s="100">
        <f>Paca!D46-Paca!D42</f>
        <v>-533.6847415150005</v>
      </c>
      <c r="BJ46" s="120">
        <f>Paca!E46-Paca!E42</f>
        <v>-161.71081501499998</v>
      </c>
      <c r="BK46" s="120">
        <f>Paca!F46-Paca!F42</f>
        <v>79.184486532999927</v>
      </c>
      <c r="BL46" s="120">
        <f>Paca!G46-Paca!G42</f>
        <v>78.339445716</v>
      </c>
      <c r="BM46" s="120">
        <f>Paca!H46-Paca!H42</f>
        <v>441.08594497400009</v>
      </c>
      <c r="BN46" s="120">
        <f>Paca!I46-Paca!I42</f>
        <v>-970.58380372300007</v>
      </c>
      <c r="BO46" s="100">
        <f>Paca!J46-Paca!J42</f>
        <v>-1652.2716780390001</v>
      </c>
      <c r="BP46" s="100">
        <f>Paca!K46-Paca!K42</f>
        <v>-1105.4520736670001</v>
      </c>
      <c r="BQ46" s="120">
        <f>Paca!L46-Paca!L42</f>
        <v>-378.5759177660002</v>
      </c>
      <c r="BR46" s="120">
        <f>Paca!M46-Paca!M42</f>
        <v>-268.64177311900039</v>
      </c>
      <c r="BS46" s="120">
        <f>Paca!N46-Paca!N42</f>
        <v>-103.90450354199993</v>
      </c>
      <c r="BT46" s="120">
        <f>Paca!O46-Paca!O42</f>
        <v>-37.168534330999989</v>
      </c>
      <c r="BU46" s="120">
        <f>Paca!P46-Paca!P42</f>
        <v>236.64381815300004</v>
      </c>
      <c r="BV46" s="120">
        <f>Paca!Q46-Paca!Q42</f>
        <v>-39.701423989000006</v>
      </c>
      <c r="BW46" s="120">
        <f>Paca!R46-Paca!R42</f>
        <v>-514.13714235099997</v>
      </c>
      <c r="BX46" s="120">
        <f>Paca!S46-Paca!S42</f>
        <v>3.3403277999980219E-2</v>
      </c>
      <c r="BY46" s="100">
        <f>Paca!T46-Paca!T42</f>
        <v>1.5052744280001207</v>
      </c>
    </row>
    <row r="47" spans="1:77" s="29" customFormat="1" x14ac:dyDescent="0.25">
      <c r="A47" s="37" t="str">
        <f>Paca!A47</f>
        <v>T1 2009</v>
      </c>
      <c r="B47" s="144">
        <f>('dep05'!B47/'dep05'!B46-1)*100</f>
        <v>-17.573920339971561</v>
      </c>
      <c r="C47" s="179">
        <f>('dep05'!C47/'dep05'!C46-1)*100</f>
        <v>-100</v>
      </c>
      <c r="D47" s="179">
        <f>('dep05'!D47/'dep05'!D46-1)*100</f>
        <v>-24.247506369956216</v>
      </c>
      <c r="E47" s="180">
        <f>('dep05'!E47/'dep05'!E46-1)*100</f>
        <v>-19.07543198928694</v>
      </c>
      <c r="F47" s="181">
        <f>('dep05'!F47/'dep05'!F46-1)*100</f>
        <v>18.515587859046988</v>
      </c>
      <c r="G47" s="181">
        <f>('dep05'!G47/'dep05'!G46-1)*100</f>
        <v>-12.953577965626572</v>
      </c>
      <c r="H47" s="181" t="e">
        <f>('dep05'!H47/'dep05'!H46-1)*100</f>
        <v>#DIV/0!</v>
      </c>
      <c r="I47" s="182">
        <f>('dep05'!I47/'dep05'!I46-1)*100</f>
        <v>-78.017900879558567</v>
      </c>
      <c r="J47" s="179">
        <f>('dep05'!J47/'dep05'!J46-1)*100</f>
        <v>-14.471086486378281</v>
      </c>
      <c r="K47" s="179">
        <f>('dep05'!K47/'dep05'!K46-1)*100</f>
        <v>-19.483001735606653</v>
      </c>
      <c r="L47" s="180">
        <f>('dep05'!L47/'dep05'!L46-1)*100</f>
        <v>-34.529798741631687</v>
      </c>
      <c r="M47" s="181">
        <f>('dep05'!M47/'dep05'!M46-1)*100</f>
        <v>-4.1374871646813638</v>
      </c>
      <c r="N47" s="181">
        <f>('dep05'!N47/'dep05'!N46-1)*100</f>
        <v>-14.407984878326774</v>
      </c>
      <c r="O47" s="181">
        <f>('dep05'!O47/'dep05'!O46-1)*100</f>
        <v>-100</v>
      </c>
      <c r="P47" s="181">
        <f>('dep05'!P47/'dep05'!P46-1)*100</f>
        <v>-47.580186899605756</v>
      </c>
      <c r="Q47" s="181">
        <f>('dep05'!Q47/'dep05'!Q46-1)*100</f>
        <v>88.711327145917025</v>
      </c>
      <c r="R47" s="181">
        <f>('dep05'!R47/'dep05'!R46-1)*100</f>
        <v>-18.416867745238473</v>
      </c>
      <c r="S47" s="152">
        <f>('dep05'!S47/'dep05'!S46-1)*100</f>
        <v>1032.2679601528621</v>
      </c>
      <c r="T47" s="183">
        <f>('dep05'!T47/'dep05'!T46-1)*100</f>
        <v>57.259439281976611</v>
      </c>
      <c r="U47" s="52">
        <f>'dep05'!B47-'dep05'!B46</f>
        <v>-91.537748370000031</v>
      </c>
      <c r="V47" s="52">
        <f>'dep05'!C47-'dep05'!C46</f>
        <v>-1.8065058620000001</v>
      </c>
      <c r="W47" s="52">
        <f>'dep05'!D47-'dep05'!D46</f>
        <v>-24.315017676999986</v>
      </c>
      <c r="X47" s="121">
        <f>'dep05'!E47-'dep05'!E46</f>
        <v>-3.3938765540000002</v>
      </c>
      <c r="Y47" s="121">
        <f>'dep05'!F47-'dep05'!F46</f>
        <v>4.7736537920000011</v>
      </c>
      <c r="Z47" s="121">
        <f>'dep05'!G47-'dep05'!G46</f>
        <v>-3.6921127359999986</v>
      </c>
      <c r="AA47" s="121">
        <f>'dep05'!H47-'dep05'!H46</f>
        <v>0</v>
      </c>
      <c r="AB47" s="121">
        <f>'dep05'!I47-'dep05'!I46</f>
        <v>-22.002682178999997</v>
      </c>
      <c r="AC47" s="52">
        <f>'dep05'!J47-'dep05'!J46</f>
        <v>-38.605064890000023</v>
      </c>
      <c r="AD47" s="52">
        <f>'dep05'!K47-'dep05'!K46</f>
        <v>-28.904578650000005</v>
      </c>
      <c r="AE47" s="121">
        <f>'dep05'!L47-'dep05'!L46</f>
        <v>-22.033911941999996</v>
      </c>
      <c r="AF47" s="121">
        <f>'dep05'!M47-'dep05'!M46</f>
        <v>-2.047478863000002</v>
      </c>
      <c r="AG47" s="121">
        <f>'dep05'!N47-'dep05'!N46</f>
        <v>-0.68835258899999996</v>
      </c>
      <c r="AH47" s="121">
        <f>'dep05'!O47-'dep05'!O46</f>
        <v>-3.2931096439999998</v>
      </c>
      <c r="AI47" s="121">
        <f>'dep05'!P47-'dep05'!P46</f>
        <v>-2.5786165960000003</v>
      </c>
      <c r="AJ47" s="121">
        <f>'dep05'!Q47-'dep05'!Q46</f>
        <v>2.9815354890000001</v>
      </c>
      <c r="AK47" s="121">
        <f>'dep05'!R47-'dep05'!R46</f>
        <v>-3.316642422000001</v>
      </c>
      <c r="AL47" s="121">
        <f>'dep05'!S47-'dep05'!S46</f>
        <v>2.071997917</v>
      </c>
      <c r="AM47" s="52">
        <f>'dep05'!T47-'dep05'!T46</f>
        <v>2.0934187089999994</v>
      </c>
      <c r="AN47" s="189">
        <f>(Paca!B47/Paca!B43-1)*100</f>
        <v>-20.868311956910681</v>
      </c>
      <c r="AO47" s="189">
        <f>(Paca!C47/Paca!C43-1)*100</f>
        <v>7.4641381925889982</v>
      </c>
      <c r="AP47" s="189">
        <f>(Paca!D47/Paca!D43-1)*100</f>
        <v>-24.914205977593152</v>
      </c>
      <c r="AQ47" s="190">
        <f>(Paca!E47/Paca!E43-1)*100</f>
        <v>-18.163461398478198</v>
      </c>
      <c r="AR47" s="190">
        <f>(Paca!F47/Paca!F43-1)*100</f>
        <v>-9.0263514530998243</v>
      </c>
      <c r="AS47" s="190">
        <f>(Paca!G47/Paca!G43-1)*100</f>
        <v>-29.140112888599589</v>
      </c>
      <c r="AT47" s="190">
        <f>(Paca!H47/Paca!H43-1)*100</f>
        <v>13.762419508414659</v>
      </c>
      <c r="AU47" s="190">
        <f>(Paca!I47/Paca!I43-1)*100</f>
        <v>-40.696862031684041</v>
      </c>
      <c r="AV47" s="189">
        <f>(Paca!J47/Paca!J43-1)*100</f>
        <v>-19.034992114707418</v>
      </c>
      <c r="AW47" s="189">
        <f>(Paca!K47/Paca!K43-1)*100</f>
        <v>-21.011205095935047</v>
      </c>
      <c r="AX47" s="190">
        <f>(Paca!L47/Paca!L43-1)*100</f>
        <v>-29.914890096915205</v>
      </c>
      <c r="AY47" s="190">
        <f>(Paca!M47/Paca!M43-1)*100</f>
        <v>-11.198037086715118</v>
      </c>
      <c r="AZ47" s="190">
        <f>(Paca!N47/Paca!N43-1)*100</f>
        <v>-25.629301001317273</v>
      </c>
      <c r="BA47" s="190">
        <f>(Paca!O47/Paca!O43-1)*100</f>
        <v>-20.296169875914881</v>
      </c>
      <c r="BB47" s="190">
        <f>(Paca!P47/Paca!P43-1)*100</f>
        <v>3.9387116616087736</v>
      </c>
      <c r="BC47" s="190">
        <f>(Paca!Q47/Paca!Q43-1)*100</f>
        <v>-3.7000310537788961</v>
      </c>
      <c r="BD47" s="190">
        <f>(Paca!R47/Paca!R43-1)*100</f>
        <v>-24.727614179314717</v>
      </c>
      <c r="BE47" s="190">
        <f>(Paca!S47/Paca!S43-1)*100</f>
        <v>-33.286449136579044</v>
      </c>
      <c r="BF47" s="189">
        <f>(Paca!T47/Paca!T43-1)*100</f>
        <v>-5.0246275417710979</v>
      </c>
      <c r="BG47" s="53">
        <f>Paca!B47-Paca!B43</f>
        <v>-8459.1905884900007</v>
      </c>
      <c r="BH47" s="53">
        <f>Paca!C47-Paca!C43</f>
        <v>9.9246228920000021</v>
      </c>
      <c r="BI47" s="53">
        <f>Paca!D47-Paca!D43</f>
        <v>-2851.1172616439981</v>
      </c>
      <c r="BJ47" s="122">
        <f>Paca!E47-Paca!E43</f>
        <v>-337.58081422199984</v>
      </c>
      <c r="BK47" s="122">
        <f>Paca!F47-Paca!F43</f>
        <v>-177.71608593699989</v>
      </c>
      <c r="BL47" s="122">
        <f>Paca!G47-Paca!G43</f>
        <v>-308.21127405799996</v>
      </c>
      <c r="BM47" s="122">
        <f>Paca!H47-Paca!H43</f>
        <v>162.12507872899982</v>
      </c>
      <c r="BN47" s="122">
        <f>Paca!I47-Paca!I43</f>
        <v>-2189.7341661559994</v>
      </c>
      <c r="BO47" s="53">
        <f>Paca!J47-Paca!J43</f>
        <v>-2518.1296117780003</v>
      </c>
      <c r="BP47" s="53">
        <f>Paca!K47-Paca!K43</f>
        <v>-3035.3487574740029</v>
      </c>
      <c r="BQ47" s="122">
        <f>Paca!L47-Paca!L43</f>
        <v>-1236.8186811830001</v>
      </c>
      <c r="BR47" s="122">
        <f>Paca!M47-Paca!M43</f>
        <v>-499.91749061500013</v>
      </c>
      <c r="BS47" s="122">
        <f>Paca!N47-Paca!N43</f>
        <v>-196.15243058299995</v>
      </c>
      <c r="BT47" s="122">
        <f>Paca!O47-Paca!O43</f>
        <v>-94.728996945000006</v>
      </c>
      <c r="BU47" s="122">
        <f>Paca!P47-Paca!P43</f>
        <v>18.881667649999997</v>
      </c>
      <c r="BV47" s="122">
        <f>Paca!Q47-Paca!Q43</f>
        <v>-7.3192244470000105</v>
      </c>
      <c r="BW47" s="122">
        <f>Paca!R47-Paca!R43</f>
        <v>-842.51328981899997</v>
      </c>
      <c r="BX47" s="122">
        <f>Paca!S47-Paca!S43</f>
        <v>-176.78031153200004</v>
      </c>
      <c r="BY47" s="53">
        <f>Paca!T47-Paca!T43</f>
        <v>-64.519580485999995</v>
      </c>
    </row>
    <row r="48" spans="1:77" s="29" customFormat="1" x14ac:dyDescent="0.25">
      <c r="A48" s="37" t="str">
        <f>Paca!A48</f>
        <v>T2 2009</v>
      </c>
      <c r="B48" s="144">
        <f>('dep05'!B48/'dep05'!B47-1)*100</f>
        <v>-6.9198245249409425</v>
      </c>
      <c r="C48" s="179" t="e">
        <f>('dep05'!C48/'dep05'!C47-1)*100</f>
        <v>#DIV/0!</v>
      </c>
      <c r="D48" s="179">
        <f>('dep05'!D48/'dep05'!D47-1)*100</f>
        <v>-21.880704522886241</v>
      </c>
      <c r="E48" s="180">
        <f>('dep05'!E48/'dep05'!E47-1)*100</f>
        <v>-44.275583279803911</v>
      </c>
      <c r="F48" s="181">
        <f>('dep05'!F48/'dep05'!F47-1)*100</f>
        <v>-26.318917345428517</v>
      </c>
      <c r="G48" s="181">
        <f>('dep05'!G48/'dep05'!G47-1)*100</f>
        <v>-4.6088532191473464</v>
      </c>
      <c r="H48" s="181" t="e">
        <f>('dep05'!H48/'dep05'!H47-1)*100</f>
        <v>#DIV/0!</v>
      </c>
      <c r="I48" s="182">
        <f>('dep05'!I48/'dep05'!I47-1)*100</f>
        <v>-17.117486512487812</v>
      </c>
      <c r="J48" s="179">
        <f>('dep05'!J48/'dep05'!J47-1)*100</f>
        <v>-10.452788975871707</v>
      </c>
      <c r="K48" s="179">
        <f>('dep05'!K48/'dep05'!K47-1)*100</f>
        <v>7.403238847845639</v>
      </c>
      <c r="L48" s="180">
        <f>('dep05'!L48/'dep05'!L47-1)*100</f>
        <v>64.526977647738022</v>
      </c>
      <c r="M48" s="181">
        <f>('dep05'!M48/'dep05'!M47-1)*100</f>
        <v>-42.297392307268254</v>
      </c>
      <c r="N48" s="181">
        <f>('dep05'!N48/'dep05'!N47-1)*100</f>
        <v>-23.208193113522135</v>
      </c>
      <c r="O48" s="181" t="e">
        <f>('dep05'!O48/'dep05'!O47-1)*100</f>
        <v>#DIV/0!</v>
      </c>
      <c r="P48" s="181">
        <f>('dep05'!P48/'dep05'!P47-1)*100</f>
        <v>-26.688723997624699</v>
      </c>
      <c r="Q48" s="181">
        <f>('dep05'!Q48/'dep05'!Q47-1)*100</f>
        <v>16.631575453398728</v>
      </c>
      <c r="R48" s="181">
        <f>('dep05'!R48/'dep05'!R47-1)*100</f>
        <v>22.879147785953926</v>
      </c>
      <c r="S48" s="152">
        <f>('dep05'!S48/'dep05'!S47-1)*100</f>
        <v>-33.353385466521203</v>
      </c>
      <c r="T48" s="183">
        <f>('dep05'!T48/'dep05'!T47-1)*100</f>
        <v>-16.025265664385081</v>
      </c>
      <c r="U48" s="52">
        <f>'dep05'!B48-'dep05'!B47</f>
        <v>-29.709223307999991</v>
      </c>
      <c r="V48" s="52">
        <f>'dep05'!C48-'dep05'!C47</f>
        <v>2.840046498</v>
      </c>
      <c r="W48" s="52">
        <f>'dep05'!D48-'dep05'!D47</f>
        <v>-16.62132887100001</v>
      </c>
      <c r="X48" s="121">
        <f>'dep05'!E48-'dep05'!E47</f>
        <v>-6.3747967219999992</v>
      </c>
      <c r="Y48" s="121">
        <f>'dep05'!F48-'dep05'!F47</f>
        <v>-8.0418674159999988</v>
      </c>
      <c r="Z48" s="121">
        <f>'dep05'!G48-'dep05'!G47</f>
        <v>-1.1434811550000035</v>
      </c>
      <c r="AA48" s="121">
        <f>'dep05'!H48-'dep05'!H47</f>
        <v>0</v>
      </c>
      <c r="AB48" s="121">
        <f>'dep05'!I48-'dep05'!I47</f>
        <v>-1.0611835779999996</v>
      </c>
      <c r="AC48" s="52">
        <f>'dep05'!J48-'dep05'!J47</f>
        <v>-23.849994633999984</v>
      </c>
      <c r="AD48" s="52">
        <f>'dep05'!K48-'dep05'!K47</f>
        <v>8.8434171300000202</v>
      </c>
      <c r="AE48" s="121">
        <f>'dep05'!L48-'dep05'!L47</f>
        <v>26.957683008999993</v>
      </c>
      <c r="AF48" s="121">
        <f>'dep05'!M48-'dep05'!M47</f>
        <v>-20.065277474999998</v>
      </c>
      <c r="AG48" s="121">
        <f>'dep05'!N48-'dep05'!N47</f>
        <v>-0.94903512600000006</v>
      </c>
      <c r="AH48" s="121">
        <f>'dep05'!O48-'dep05'!O47</f>
        <v>0</v>
      </c>
      <c r="AI48" s="121">
        <f>'dep05'!P48-'dep05'!P47</f>
        <v>-0.75820022400000031</v>
      </c>
      <c r="AJ48" s="121">
        <f>'dep05'!Q48-'dep05'!Q47</f>
        <v>1.0548537859999998</v>
      </c>
      <c r="AK48" s="121">
        <f>'dep05'!R48-'dep05'!R47</f>
        <v>3.3614224860000022</v>
      </c>
      <c r="AL48" s="121">
        <f>'dep05'!S48-'dep05'!S47</f>
        <v>-0.75802932599999973</v>
      </c>
      <c r="AM48" s="52">
        <f>'dep05'!T48-'dep05'!T47</f>
        <v>-0.92136343099999962</v>
      </c>
      <c r="AN48" s="189">
        <f>(Paca!B48/Paca!B44-1)*100</f>
        <v>-13.059666579776351</v>
      </c>
      <c r="AO48" s="189">
        <f>(Paca!C48/Paca!C44-1)*100</f>
        <v>-12.31368477349376</v>
      </c>
      <c r="AP48" s="189">
        <f>(Paca!D48/Paca!D44-1)*100</f>
        <v>-18.07740188596728</v>
      </c>
      <c r="AQ48" s="190">
        <f>(Paca!E48/Paca!E44-1)*100</f>
        <v>1.7425640155704691</v>
      </c>
      <c r="AR48" s="190">
        <f>(Paca!F48/Paca!F44-1)*100</f>
        <v>0.32784201502287225</v>
      </c>
      <c r="AS48" s="190">
        <f>(Paca!G48/Paca!G44-1)*100</f>
        <v>-24.58452108093492</v>
      </c>
      <c r="AT48" s="190">
        <f>(Paca!H48/Paca!H44-1)*100</f>
        <v>-14.195625369015474</v>
      </c>
      <c r="AU48" s="190">
        <f>(Paca!I48/Paca!I44-1)*100</f>
        <v>-31.006802438750125</v>
      </c>
      <c r="AV48" s="189">
        <f>(Paca!J48/Paca!J44-1)*100</f>
        <v>-15.105192484667263</v>
      </c>
      <c r="AW48" s="189">
        <f>(Paca!K48/Paca!K44-1)*100</f>
        <v>-7.9453337214278497</v>
      </c>
      <c r="AX48" s="190">
        <f>(Paca!L48/Paca!L44-1)*100</f>
        <v>1.2364383744366103</v>
      </c>
      <c r="AY48" s="190">
        <f>(Paca!M48/Paca!M44-1)*100</f>
        <v>-2.3793965262680961</v>
      </c>
      <c r="AZ48" s="190">
        <f>(Paca!N48/Paca!N44-1)*100</f>
        <v>-17.761655540697163</v>
      </c>
      <c r="BA48" s="190">
        <f>(Paca!O48/Paca!O44-1)*100</f>
        <v>-3.3064702193742912</v>
      </c>
      <c r="BB48" s="190">
        <f>(Paca!P48/Paca!P44-1)*100</f>
        <v>-6.244724071945706</v>
      </c>
      <c r="BC48" s="190">
        <f>(Paca!Q48/Paca!Q44-1)*100</f>
        <v>6.4453939356203138</v>
      </c>
      <c r="BD48" s="190">
        <f>(Paca!R48/Paca!R44-1)*100</f>
        <v>-19.578384449905116</v>
      </c>
      <c r="BE48" s="190">
        <f>(Paca!S48/Paca!S44-1)*100</f>
        <v>-43.689455095731645</v>
      </c>
      <c r="BF48" s="189">
        <f>(Paca!T48/Paca!T44-1)*100</f>
        <v>-6.208013979055405</v>
      </c>
      <c r="BG48" s="53">
        <f>Paca!B48-Paca!B44</f>
        <v>-4949.1142884450019</v>
      </c>
      <c r="BH48" s="53">
        <f>Paca!C48-Paca!C44</f>
        <v>-18.535828759999987</v>
      </c>
      <c r="BI48" s="53">
        <f>Paca!D48-Paca!D44</f>
        <v>-1879.9027678250004</v>
      </c>
      <c r="BJ48" s="122">
        <f>Paca!E48-Paca!E44</f>
        <v>26.854640818000007</v>
      </c>
      <c r="BK48" s="122">
        <f>Paca!F48-Paca!F44</f>
        <v>5.8703653899999608</v>
      </c>
      <c r="BL48" s="122">
        <f>Paca!G48-Paca!G44</f>
        <v>-253.33979936100013</v>
      </c>
      <c r="BM48" s="122">
        <f>Paca!H48-Paca!H44</f>
        <v>-179.51519018999988</v>
      </c>
      <c r="BN48" s="122">
        <f>Paca!I48-Paca!I44</f>
        <v>-1479.7727844820001</v>
      </c>
      <c r="BO48" s="53">
        <f>Paca!J48-Paca!J44</f>
        <v>-1904.4799243670004</v>
      </c>
      <c r="BP48" s="53">
        <f>Paca!K48-Paca!K44</f>
        <v>-1057.523823751997</v>
      </c>
      <c r="BQ48" s="122">
        <f>Paca!L48-Paca!L44</f>
        <v>43.504034996999962</v>
      </c>
      <c r="BR48" s="122">
        <f>Paca!M48-Paca!M44</f>
        <v>-101.46643230500013</v>
      </c>
      <c r="BS48" s="122">
        <f>Paca!N48-Paca!N44</f>
        <v>-113.00756907999994</v>
      </c>
      <c r="BT48" s="122">
        <f>Paca!O48-Paca!O44</f>
        <v>-15.278264570999966</v>
      </c>
      <c r="BU48" s="122">
        <f>Paca!P48-Paca!P44</f>
        <v>-33.429650756000058</v>
      </c>
      <c r="BV48" s="122">
        <f>Paca!Q48-Paca!Q44</f>
        <v>12.401312281000003</v>
      </c>
      <c r="BW48" s="122">
        <f>Paca!R48-Paca!R44</f>
        <v>-622.59371282800021</v>
      </c>
      <c r="BX48" s="122">
        <f>Paca!S48-Paca!S44</f>
        <v>-227.65354149000001</v>
      </c>
      <c r="BY48" s="53">
        <f>Paca!T48-Paca!T44</f>
        <v>-88.671943741000177</v>
      </c>
    </row>
    <row r="49" spans="1:77" s="29" customFormat="1" x14ac:dyDescent="0.25">
      <c r="A49" s="37" t="str">
        <f>Paca!A49</f>
        <v>T3 2009</v>
      </c>
      <c r="B49" s="144">
        <f>('dep05'!B49/'dep05'!B48-1)*100</f>
        <v>-6.8607486593391664</v>
      </c>
      <c r="C49" s="179">
        <f>('dep05'!C49/'dep05'!C48-1)*100</f>
        <v>-31.552232459258832</v>
      </c>
      <c r="D49" s="179">
        <f>('dep05'!D49/'dep05'!D48-1)*100</f>
        <v>-7.8157841275067081</v>
      </c>
      <c r="E49" s="180">
        <f>('dep05'!E49/'dep05'!E48-1)*100</f>
        <v>-16.468379303651325</v>
      </c>
      <c r="F49" s="181">
        <f>('dep05'!F49/'dep05'!F48-1)*100</f>
        <v>2.5142582759184018</v>
      </c>
      <c r="G49" s="181">
        <f>('dep05'!G49/'dep05'!G48-1)*100</f>
        <v>-24.4336646455371</v>
      </c>
      <c r="H49" s="181" t="e">
        <f>('dep05'!H49/'dep05'!H48-1)*100</f>
        <v>#DIV/0!</v>
      </c>
      <c r="I49" s="182">
        <f>('dep05'!I49/'dep05'!I48-1)*100</f>
        <v>36.976180415719838</v>
      </c>
      <c r="J49" s="179">
        <f>('dep05'!J49/'dep05'!J48-1)*100</f>
        <v>-2.7816972393508554</v>
      </c>
      <c r="K49" s="179">
        <f>('dep05'!K49/'dep05'!K48-1)*100</f>
        <v>-11.623304046326821</v>
      </c>
      <c r="L49" s="180">
        <f>('dep05'!L49/'dep05'!L48-1)*100</f>
        <v>-18.022269360174125</v>
      </c>
      <c r="M49" s="181">
        <f>('dep05'!M49/'dep05'!M48-1)*100</f>
        <v>4.5318475492704957</v>
      </c>
      <c r="N49" s="181">
        <f>('dep05'!N49/'dep05'!N48-1)*100</f>
        <v>28.534963609941876</v>
      </c>
      <c r="O49" s="181" t="e">
        <f>('dep05'!O49/'dep05'!O48-1)*100</f>
        <v>#DIV/0!</v>
      </c>
      <c r="P49" s="181">
        <f>('dep05'!P49/'dep05'!P48-1)*100</f>
        <v>-6.6621351627534349</v>
      </c>
      <c r="Q49" s="181">
        <f>('dep05'!Q49/'dep05'!Q48-1)*100</f>
        <v>-26.663106210142583</v>
      </c>
      <c r="R49" s="181">
        <f>('dep05'!R49/'dep05'!R48-1)*100</f>
        <v>-11.624158399940166</v>
      </c>
      <c r="S49" s="152">
        <f>('dep05'!S49/'dep05'!S48-1)*100</f>
        <v>-100</v>
      </c>
      <c r="T49" s="183">
        <f>('dep05'!T49/'dep05'!T48-1)*100</f>
        <v>-26.66310621681216</v>
      </c>
      <c r="U49" s="52">
        <f>'dep05'!B49-'dep05'!B48</f>
        <v>-27.417314845999954</v>
      </c>
      <c r="V49" s="52">
        <f>'dep05'!C49-'dep05'!C48</f>
        <v>-0.89609807299999988</v>
      </c>
      <c r="W49" s="52">
        <f>'dep05'!D49-'dep05'!D48</f>
        <v>-4.6380488090000043</v>
      </c>
      <c r="X49" s="121">
        <f>'dep05'!E49-'dep05'!E48</f>
        <v>-1.3212908940000005</v>
      </c>
      <c r="Y49" s="121">
        <f>'dep05'!F49-'dep05'!F48</f>
        <v>0.56604997499999854</v>
      </c>
      <c r="Z49" s="121">
        <f>'dep05'!G49-'dep05'!G48</f>
        <v>-5.7827286419999986</v>
      </c>
      <c r="AA49" s="121">
        <f>'dep05'!H49-'dep05'!H48</f>
        <v>0</v>
      </c>
      <c r="AB49" s="121">
        <f>'dep05'!I49-'dep05'!I48</f>
        <v>1.8999207519999999</v>
      </c>
      <c r="AC49" s="52">
        <f>'dep05'!J49-'dep05'!J48</f>
        <v>-5.68352829600002</v>
      </c>
      <c r="AD49" s="52">
        <f>'dep05'!K49-'dep05'!K48</f>
        <v>-14.912323823999998</v>
      </c>
      <c r="AE49" s="121">
        <f>'dep05'!L49-'dep05'!L48</f>
        <v>-12.387618857999996</v>
      </c>
      <c r="AF49" s="121">
        <f>'dep05'!M49-'dep05'!M48</f>
        <v>1.2405158239999992</v>
      </c>
      <c r="AG49" s="121">
        <f>'dep05'!N49-'dep05'!N48</f>
        <v>0.89605190400000012</v>
      </c>
      <c r="AH49" s="121">
        <f>'dep05'!O49-'dep05'!O48</f>
        <v>1.0630967950000001</v>
      </c>
      <c r="AI49" s="121">
        <f>'dep05'!P49-'dep05'!P48</f>
        <v>-0.1387523399999997</v>
      </c>
      <c r="AJ49" s="121">
        <f>'dep05'!Q49-'dep05'!Q48</f>
        <v>-1.9723580649999999</v>
      </c>
      <c r="AK49" s="121">
        <f>'dep05'!R49-'dep05'!R48</f>
        <v>-2.0985676190000007</v>
      </c>
      <c r="AL49" s="121">
        <f>'dep05'!S49-'dep05'!S48</f>
        <v>-1.5146914650000001</v>
      </c>
      <c r="AM49" s="52">
        <f>'dep05'!T49-'dep05'!T48</f>
        <v>-1.2873158440000001</v>
      </c>
      <c r="AN49" s="189">
        <f>(Paca!B49/Paca!B45-1)*100</f>
        <v>-12.172946232747284</v>
      </c>
      <c r="AO49" s="189">
        <f>(Paca!C49/Paca!C45-1)*100</f>
        <v>28.840470966972354</v>
      </c>
      <c r="AP49" s="189">
        <f>(Paca!D49/Paca!D45-1)*100</f>
        <v>-18.113880234600465</v>
      </c>
      <c r="AQ49" s="190">
        <f>(Paca!E49/Paca!E45-1)*100</f>
        <v>2.8937295503192129</v>
      </c>
      <c r="AR49" s="190">
        <f>(Paca!F49/Paca!F45-1)*100</f>
        <v>-9.2614687528575264</v>
      </c>
      <c r="AS49" s="190">
        <f>(Paca!G49/Paca!G45-1)*100</f>
        <v>-16.340872393100014</v>
      </c>
      <c r="AT49" s="190">
        <f>(Paca!H49/Paca!H45-1)*100</f>
        <v>-29.806032540852158</v>
      </c>
      <c r="AU49" s="190">
        <f>(Paca!I49/Paca!I45-1)*100</f>
        <v>-26.109274084080212</v>
      </c>
      <c r="AV49" s="189">
        <f>(Paca!J49/Paca!J45-1)*100</f>
        <v>-15.474573831853588</v>
      </c>
      <c r="AW49" s="189">
        <f>(Paca!K49/Paca!K45-1)*100</f>
        <v>-6.7281491684275334</v>
      </c>
      <c r="AX49" s="190">
        <f>(Paca!L49/Paca!L45-1)*100</f>
        <v>1.5940247761537352</v>
      </c>
      <c r="AY49" s="190">
        <f>(Paca!M49/Paca!M45-1)*100</f>
        <v>-4.9893678305241052</v>
      </c>
      <c r="AZ49" s="190">
        <f>(Paca!N49/Paca!N45-1)*100</f>
        <v>-14.003763841372718</v>
      </c>
      <c r="BA49" s="190">
        <f>(Paca!O49/Paca!O45-1)*100</f>
        <v>-38.793373271619799</v>
      </c>
      <c r="BB49" s="190">
        <f>(Paca!P49/Paca!P45-1)*100</f>
        <v>9.1772369099585305E-2</v>
      </c>
      <c r="BC49" s="190">
        <f>(Paca!Q49/Paca!Q45-1)*100</f>
        <v>-28.438781780124867</v>
      </c>
      <c r="BD49" s="190">
        <f>(Paca!R49/Paca!R45-1)*100</f>
        <v>-10.675923027572743</v>
      </c>
      <c r="BE49" s="190">
        <f>(Paca!S49/Paca!S45-1)*100</f>
        <v>-19.016744848953216</v>
      </c>
      <c r="BF49" s="189">
        <f>(Paca!T49/Paca!T45-1)*100</f>
        <v>3.9903279689074811</v>
      </c>
      <c r="BG49" s="53">
        <f>Paca!B49-Paca!B45</f>
        <v>-4646.2607329309976</v>
      </c>
      <c r="BH49" s="53">
        <f>Paca!C49-Paca!C45</f>
        <v>52.511001652999994</v>
      </c>
      <c r="BI49" s="53">
        <f>Paca!D49-Paca!D45</f>
        <v>-1921.029104973999</v>
      </c>
      <c r="BJ49" s="122">
        <f>Paca!E49-Paca!E45</f>
        <v>45.587266770000042</v>
      </c>
      <c r="BK49" s="122">
        <f>Paca!F49-Paca!F45</f>
        <v>-185.50055997200002</v>
      </c>
      <c r="BL49" s="122">
        <f>Paca!G49-Paca!G45</f>
        <v>-171.02424365799993</v>
      </c>
      <c r="BM49" s="122">
        <f>Paca!H49-Paca!H45</f>
        <v>-392.32708169</v>
      </c>
      <c r="BN49" s="122">
        <f>Paca!I49-Paca!I45</f>
        <v>-1217.7644864240001</v>
      </c>
      <c r="BO49" s="53">
        <f>Paca!J49-Paca!J45</f>
        <v>-1910.6060646669994</v>
      </c>
      <c r="BP49" s="53">
        <f>Paca!K49-Paca!K45</f>
        <v>-920.9005960930026</v>
      </c>
      <c r="BQ49" s="122">
        <f>Paca!L49-Paca!L45</f>
        <v>59.681881819999944</v>
      </c>
      <c r="BR49" s="122">
        <f>Paca!M49-Paca!M45</f>
        <v>-230.99915104499996</v>
      </c>
      <c r="BS49" s="122">
        <f>Paca!N49-Paca!N45</f>
        <v>-97.127567580000004</v>
      </c>
      <c r="BT49" s="122">
        <f>Paca!O49-Paca!O45</f>
        <v>-195.89526135899996</v>
      </c>
      <c r="BU49" s="122">
        <f>Paca!P49-Paca!P45</f>
        <v>0.49838635599996906</v>
      </c>
      <c r="BV49" s="122">
        <f>Paca!Q49-Paca!Q45</f>
        <v>-70.734047771999997</v>
      </c>
      <c r="BW49" s="122">
        <f>Paca!R49-Paca!R45</f>
        <v>-314.36204976599993</v>
      </c>
      <c r="BX49" s="122">
        <f>Paca!S49-Paca!S45</f>
        <v>-71.962786746999996</v>
      </c>
      <c r="BY49" s="53">
        <f>Paca!T49-Paca!T45</f>
        <v>53.764031150000164</v>
      </c>
    </row>
    <row r="50" spans="1:77" s="105" customFormat="1" x14ac:dyDescent="0.25">
      <c r="A50" s="98" t="str">
        <f>Paca!A50</f>
        <v>T4 2009</v>
      </c>
      <c r="B50" s="143">
        <f>('dep05'!B50/'dep05'!B49-1)*100</f>
        <v>46.65683076785119</v>
      </c>
      <c r="C50" s="184">
        <f>('dep05'!C50/'dep05'!C49-1)*100</f>
        <v>94.089213555138414</v>
      </c>
      <c r="D50" s="184">
        <f>('dep05'!D50/'dep05'!D49-1)*100</f>
        <v>23.241162618762768</v>
      </c>
      <c r="E50" s="185">
        <f>('dep05'!E50/'dep05'!E49-1)*100</f>
        <v>75.116312944325571</v>
      </c>
      <c r="F50" s="186">
        <f>('dep05'!F50/'dep05'!F49-1)*100</f>
        <v>-3.2268123243263336</v>
      </c>
      <c r="G50" s="186">
        <f>('dep05'!G50/'dep05'!G49-1)*100</f>
        <v>3.2625678771293076</v>
      </c>
      <c r="H50" s="186" t="e">
        <f>('dep05'!H50/'dep05'!H49-1)*100</f>
        <v>#DIV/0!</v>
      </c>
      <c r="I50" s="187">
        <f>('dep05'!I50/'dep05'!I49-1)*100</f>
        <v>111.40534518116038</v>
      </c>
      <c r="J50" s="184">
        <f>('dep05'!J50/'dep05'!J49-1)*100</f>
        <v>64.136480926071542</v>
      </c>
      <c r="K50" s="184">
        <f>('dep05'!K50/'dep05'!K49-1)*100</f>
        <v>24.718505210139895</v>
      </c>
      <c r="L50" s="185">
        <f>('dep05'!L50/'dep05'!L49-1)*100</f>
        <v>20.645576596993642</v>
      </c>
      <c r="M50" s="186">
        <f>('dep05'!M50/'dep05'!M49-1)*100</f>
        <v>24.359502337680027</v>
      </c>
      <c r="N50" s="186">
        <f>('dep05'!N50/'dep05'!N49-1)*100</f>
        <v>18.138242041365515</v>
      </c>
      <c r="O50" s="186">
        <f>('dep05'!O50/'dep05'!O49-1)*100</f>
        <v>145.16532241074054</v>
      </c>
      <c r="P50" s="186">
        <f>('dep05'!P50/'dep05'!P49-1)*100</f>
        <v>12.367439429366556</v>
      </c>
      <c r="Q50" s="186">
        <f>('dep05'!Q50/'dep05'!Q49-1)*100</f>
        <v>75.701814402003677</v>
      </c>
      <c r="R50" s="186">
        <f>('dep05'!R50/'dep05'!R49-1)*100</f>
        <v>15.066039036474098</v>
      </c>
      <c r="S50" s="151" t="e">
        <f>('dep05'!S50/'dep05'!S49-1)*100</f>
        <v>#DIV/0!</v>
      </c>
      <c r="T50" s="188">
        <f>('dep05'!T50/'dep05'!T49-1)*100</f>
        <v>104.30443538152892</v>
      </c>
      <c r="U50" s="100">
        <f>'dep05'!B50-'dep05'!B49</f>
        <v>173.66063630299993</v>
      </c>
      <c r="V50" s="100">
        <f>'dep05'!C50-'dep05'!C49</f>
        <v>1.8290457849999997</v>
      </c>
      <c r="W50" s="100">
        <f>'dep05'!D50-'dep05'!D49</f>
        <v>12.713852668000001</v>
      </c>
      <c r="X50" s="120">
        <f>'dep05'!E50-'dep05'!E49</f>
        <v>5.0342264960000005</v>
      </c>
      <c r="Y50" s="120">
        <f>'dep05'!F50-'dep05'!F49</f>
        <v>-0.74473689199999882</v>
      </c>
      <c r="Z50" s="120">
        <f>'dep05'!G50-'dep05'!G49</f>
        <v>0.58348825899999923</v>
      </c>
      <c r="AA50" s="120">
        <f>'dep05'!H50-'dep05'!H49</f>
        <v>0</v>
      </c>
      <c r="AB50" s="120">
        <f>'dep05'!I50-'dep05'!I49</f>
        <v>7.8408748050000003</v>
      </c>
      <c r="AC50" s="100">
        <f>'dep05'!J50-'dep05'!J49</f>
        <v>127.39762419799999</v>
      </c>
      <c r="AD50" s="100">
        <f>'dep05'!K50-'dep05'!K49</f>
        <v>28.026940586999984</v>
      </c>
      <c r="AE50" s="120">
        <f>'dep05'!L50-'dep05'!L49</f>
        <v>11.633255496000004</v>
      </c>
      <c r="AF50" s="120">
        <f>'dep05'!M50-'dep05'!M49</f>
        <v>6.9701809779999984</v>
      </c>
      <c r="AG50" s="120">
        <f>'dep05'!N50-'dep05'!N49</f>
        <v>0.73210321799999978</v>
      </c>
      <c r="AH50" s="120">
        <f>'dep05'!O50-'dep05'!O49</f>
        <v>1.5432478899999997</v>
      </c>
      <c r="AI50" s="120">
        <f>'dep05'!P50-'dep05'!P49</f>
        <v>0.24041664399999996</v>
      </c>
      <c r="AJ50" s="120">
        <f>'dep05'!Q50-'dep05'!Q49</f>
        <v>4.1068024989999996</v>
      </c>
      <c r="AK50" s="120">
        <f>'dep05'!R50-'dep05'!R49</f>
        <v>2.4037765769999986</v>
      </c>
      <c r="AL50" s="120">
        <f>'dep05'!S50-'dep05'!S49</f>
        <v>0.39715728500000003</v>
      </c>
      <c r="AM50" s="100">
        <f>'dep05'!T50-'dep05'!T49</f>
        <v>3.6931730649999999</v>
      </c>
      <c r="AN50" s="184">
        <f>(Paca!B50/Paca!B46-1)*100</f>
        <v>-3.137590082660846</v>
      </c>
      <c r="AO50" s="184">
        <f>(Paca!C50/Paca!C46-1)*100</f>
        <v>24.551434690033958</v>
      </c>
      <c r="AP50" s="184">
        <f>(Paca!D50/Paca!D46-1)*100</f>
        <v>-9.2195127889789887</v>
      </c>
      <c r="AQ50" s="191">
        <f>(Paca!E50/Paca!E46-1)*100</f>
        <v>-9.8986220479995168</v>
      </c>
      <c r="AR50" s="191">
        <f>(Paca!F50/Paca!F46-1)*100</f>
        <v>4.1042901163688139</v>
      </c>
      <c r="AS50" s="191">
        <f>(Paca!G50/Paca!G46-1)*100</f>
        <v>-9.8508621010045534</v>
      </c>
      <c r="AT50" s="191">
        <f>(Paca!H50/Paca!H46-1)*100</f>
        <v>-34.44870383439136</v>
      </c>
      <c r="AU50" s="191">
        <f>(Paca!I50/Paca!I46-1)*100</f>
        <v>-6.3913656525858675</v>
      </c>
      <c r="AV50" s="184">
        <f>(Paca!J50/Paca!J46-1)*100</f>
        <v>-2.5601679315986448</v>
      </c>
      <c r="AW50" s="184">
        <f>(Paca!K50/Paca!K46-1)*100</f>
        <v>2.1059559022185148E-2</v>
      </c>
      <c r="AX50" s="191">
        <f>(Paca!L50/Paca!L46-1)*100</f>
        <v>14.920972662892318</v>
      </c>
      <c r="AY50" s="191">
        <f>(Paca!M50/Paca!M46-1)*100</f>
        <v>4.1308109141583227</v>
      </c>
      <c r="AZ50" s="191">
        <f>(Paca!N50/Paca!N46-1)*100</f>
        <v>-8.0610487076667177</v>
      </c>
      <c r="BA50" s="191">
        <f>(Paca!O50/Paca!O46-1)*100</f>
        <v>-37.934220683700346</v>
      </c>
      <c r="BB50" s="191">
        <f>(Paca!P50/Paca!P46-1)*100</f>
        <v>-8.215714904569948</v>
      </c>
      <c r="BC50" s="191">
        <f>(Paca!Q50/Paca!Q46-1)*100</f>
        <v>-20.759106624190483</v>
      </c>
      <c r="BD50" s="191">
        <f>(Paca!R50/Paca!R46-1)*100</f>
        <v>-8.9165933455833564</v>
      </c>
      <c r="BE50" s="191">
        <f>(Paca!S50/Paca!S46-1)*100</f>
        <v>-23.965046500482046</v>
      </c>
      <c r="BF50" s="184">
        <f>(Paca!T50/Paca!T46-1)*100</f>
        <v>3.2741493638760888</v>
      </c>
      <c r="BG50" s="100">
        <f>Paca!B50-Paca!B46</f>
        <v>-1101.473214079997</v>
      </c>
      <c r="BH50" s="100">
        <f>Paca!C50-Paca!C46</f>
        <v>38.788472130999992</v>
      </c>
      <c r="BI50" s="100">
        <f>Paca!D50-Paca!D46</f>
        <v>-900.28882593399976</v>
      </c>
      <c r="BJ50" s="120">
        <f>Paca!E50-Paca!E46</f>
        <v>-164.86092144500003</v>
      </c>
      <c r="BK50" s="120">
        <f>Paca!F50-Paca!F46</f>
        <v>73.450929601000098</v>
      </c>
      <c r="BL50" s="120">
        <f>Paca!G50-Paca!G46</f>
        <v>-92.728967555000054</v>
      </c>
      <c r="BM50" s="120">
        <f>Paca!H50-Paca!H46</f>
        <v>-457.99627269200005</v>
      </c>
      <c r="BN50" s="120">
        <f>Paca!I50-Paca!I46</f>
        <v>-258.15359384299973</v>
      </c>
      <c r="BO50" s="100">
        <f>Paca!J50-Paca!J46</f>
        <v>-287.61184959899947</v>
      </c>
      <c r="BP50" s="100">
        <f>Paca!K50-Paca!K46</f>
        <v>2.6481253709989687</v>
      </c>
      <c r="BQ50" s="120">
        <f>Paca!L50-Paca!L46</f>
        <v>500.87169967099999</v>
      </c>
      <c r="BR50" s="120">
        <f>Paca!M50-Paca!M46</f>
        <v>170.40642004700021</v>
      </c>
      <c r="BS50" s="120">
        <f>Paca!N50-Paca!N46</f>
        <v>-49.915007639000009</v>
      </c>
      <c r="BT50" s="120">
        <f>Paca!O50-Paca!O46</f>
        <v>-180.31544727400001</v>
      </c>
      <c r="BU50" s="120">
        <f>Paca!P50-Paca!P46</f>
        <v>-49.194610148000038</v>
      </c>
      <c r="BV50" s="120">
        <f>Paca!Q50-Paca!Q46</f>
        <v>-48.034851780999986</v>
      </c>
      <c r="BW50" s="120">
        <f>Paca!R50-Paca!R46</f>
        <v>-247.65071417400031</v>
      </c>
      <c r="BX50" s="120">
        <f>Paca!S50-Paca!S46</f>
        <v>-93.519363331000022</v>
      </c>
      <c r="BY50" s="100">
        <f>Paca!T50-Paca!T46</f>
        <v>44.990863950999938</v>
      </c>
    </row>
    <row r="51" spans="1:77" s="29" customFormat="1" x14ac:dyDescent="0.25">
      <c r="A51" s="37" t="str">
        <f>Paca!A51</f>
        <v>T1 2010</v>
      </c>
      <c r="B51" s="144">
        <f>('dep05'!B51/'dep05'!B50-1)*100</f>
        <v>-13.891423014641413</v>
      </c>
      <c r="C51" s="179">
        <f>('dep05'!C51/'dep05'!C50-1)*100</f>
        <v>-100</v>
      </c>
      <c r="D51" s="179">
        <f>('dep05'!D51/'dep05'!D50-1)*100</f>
        <v>-1.9217216971730622</v>
      </c>
      <c r="E51" s="180">
        <f>('dep05'!E51/'dep05'!E50-1)*100</f>
        <v>23.217322528753591</v>
      </c>
      <c r="F51" s="181">
        <f>('dep05'!F51/'dep05'!F50-1)*100</f>
        <v>11.238658464063178</v>
      </c>
      <c r="G51" s="181">
        <f>('dep05'!G51/'dep05'!G50-1)*100</f>
        <v>-15.52466825517611</v>
      </c>
      <c r="H51" s="181" t="e">
        <f>('dep05'!H51/'dep05'!H50-1)*100</f>
        <v>#DIV/0!</v>
      </c>
      <c r="I51" s="182">
        <f>('dep05'!I51/'dep05'!I50-1)*100</f>
        <v>-25.900426923281174</v>
      </c>
      <c r="J51" s="179">
        <f>('dep05'!J51/'dep05'!J50-1)*100</f>
        <v>-26.146087743582068</v>
      </c>
      <c r="K51" s="179">
        <f>('dep05'!K51/'dep05'!K50-1)*100</f>
        <v>9.4770247686611242</v>
      </c>
      <c r="L51" s="180">
        <f>('dep05'!L51/'dep05'!L50-1)*100</f>
        <v>-5.7319461098150892</v>
      </c>
      <c r="M51" s="181">
        <f>('dep05'!M51/'dep05'!M50-1)*100</f>
        <v>5.2340077303008936</v>
      </c>
      <c r="N51" s="181">
        <f>('dep05'!N51/'dep05'!N50-1)*100</f>
        <v>-9.4339507863333552</v>
      </c>
      <c r="O51" s="181">
        <f>('dep05'!O51/'dep05'!O50-1)*100</f>
        <v>19.75923552874206</v>
      </c>
      <c r="P51" s="181">
        <f>('dep05'!P51/'dep05'!P50-1)*100</f>
        <v>30.646438798184228</v>
      </c>
      <c r="Q51" s="181">
        <f>('dep05'!Q51/'dep05'!Q50-1)*100</f>
        <v>22.54433406440446</v>
      </c>
      <c r="R51" s="181">
        <f>('dep05'!R51/'dep05'!R50-1)*100</f>
        <v>65.35413974204738</v>
      </c>
      <c r="S51" s="152">
        <f>('dep05'!S51/'dep05'!S50-1)*100</f>
        <v>139.51847137841119</v>
      </c>
      <c r="T51" s="183">
        <f>('dep05'!T51/'dep05'!T50-1)*100</f>
        <v>14.968866121884616</v>
      </c>
      <c r="U51" s="52">
        <f>'dep05'!B51-'dep05'!B50</f>
        <v>-75.828974857999981</v>
      </c>
      <c r="V51" s="52">
        <f>'dep05'!C51-'dep05'!C50</f>
        <v>-3.7729942099999998</v>
      </c>
      <c r="W51" s="52">
        <f>'dep05'!D51-'dep05'!D50</f>
        <v>-1.2955840869999946</v>
      </c>
      <c r="X51" s="121">
        <f>'dep05'!E51-'dep05'!E50</f>
        <v>2.724816294</v>
      </c>
      <c r="Y51" s="121">
        <f>'dep05'!F51-'dep05'!F50</f>
        <v>2.5101442589999969</v>
      </c>
      <c r="Z51" s="121">
        <f>'dep05'!G51-'dep05'!G50</f>
        <v>-2.8670668209999981</v>
      </c>
      <c r="AA51" s="121">
        <f>'dep05'!H51-'dep05'!H50</f>
        <v>0.190253012</v>
      </c>
      <c r="AB51" s="121">
        <f>'dep05'!I51-'dep05'!I50</f>
        <v>-3.853730831</v>
      </c>
      <c r="AC51" s="52">
        <f>'dep05'!J51-'dep05'!J50</f>
        <v>-85.244827079999965</v>
      </c>
      <c r="AD51" s="52">
        <f>'dep05'!K51-'dep05'!K50</f>
        <v>13.401592283999975</v>
      </c>
      <c r="AE51" s="121">
        <f>'dep05'!L51-'dep05'!L50</f>
        <v>-3.8966172780000079</v>
      </c>
      <c r="AF51" s="121">
        <f>'dep05'!M51-'dep05'!M50</f>
        <v>1.8624686799999992</v>
      </c>
      <c r="AG51" s="121">
        <f>'dep05'!N51-'dep05'!N50</f>
        <v>-0.44984327600000018</v>
      </c>
      <c r="AH51" s="121">
        <f>'dep05'!O51-'dep05'!O50</f>
        <v>0.51499378500000015</v>
      </c>
      <c r="AI51" s="121">
        <f>'dep05'!P51-'dep05'!P50</f>
        <v>0.66943010399999991</v>
      </c>
      <c r="AJ51" s="121">
        <f>'dep05'!Q51-'dep05'!Q50</f>
        <v>2.1488751639999997</v>
      </c>
      <c r="AK51" s="121">
        <f>'dep05'!R51-'dep05'!R50</f>
        <v>11.998177332000001</v>
      </c>
      <c r="AL51" s="121">
        <f>'dep05'!S51-'dep05'!S50</f>
        <v>0.55410777300000003</v>
      </c>
      <c r="AM51" s="52">
        <f>'dep05'!T51-'dep05'!T50</f>
        <v>1.0828382349999996</v>
      </c>
      <c r="AN51" s="189">
        <f>(Paca!B51/Paca!B47-1)*100</f>
        <v>9.8119569979588039</v>
      </c>
      <c r="AO51" s="189">
        <f>(Paca!C51/Paca!C47-1)*100</f>
        <v>55.770188625107544</v>
      </c>
      <c r="AP51" s="189">
        <f>(Paca!D51/Paca!D47-1)*100</f>
        <v>13.381449334763285</v>
      </c>
      <c r="AQ51" s="190">
        <f>(Paca!E51/Paca!E47-1)*100</f>
        <v>-0.6648075907437434</v>
      </c>
      <c r="AR51" s="190">
        <f>(Paca!F51/Paca!F47-1)*100</f>
        <v>14.971053695438652</v>
      </c>
      <c r="AS51" s="190">
        <f>(Paca!G51/Paca!G47-1)*100</f>
        <v>23.045584827186815</v>
      </c>
      <c r="AT51" s="190">
        <f>(Paca!H51/Paca!H47-1)*100</f>
        <v>-28.765794906651788</v>
      </c>
      <c r="AU51" s="190">
        <f>(Paca!I51/Paca!I47-1)*100</f>
        <v>34.616366057990568</v>
      </c>
      <c r="AV51" s="189">
        <f>(Paca!J51/Paca!J47-1)*100</f>
        <v>2.134829863639931</v>
      </c>
      <c r="AW51" s="189">
        <f>(Paca!K51/Paca!K47-1)*100</f>
        <v>13.678553451509767</v>
      </c>
      <c r="AX51" s="190">
        <f>(Paca!L51/Paca!L47-1)*100</f>
        <v>21.679019450306015</v>
      </c>
      <c r="AY51" s="190">
        <f>(Paca!M51/Paca!M47-1)*100</f>
        <v>13.973493293558882</v>
      </c>
      <c r="AZ51" s="190">
        <f>(Paca!N51/Paca!N47-1)*100</f>
        <v>13.784021080078478</v>
      </c>
      <c r="BA51" s="190">
        <f>(Paca!O51/Paca!O47-1)*100</f>
        <v>0.26677130486980616</v>
      </c>
      <c r="BB51" s="190">
        <f>(Paca!P51/Paca!P47-1)*100</f>
        <v>22.836438310312502</v>
      </c>
      <c r="BC51" s="190">
        <f>(Paca!Q51/Paca!Q47-1)*100</f>
        <v>9.8519578706278246</v>
      </c>
      <c r="BD51" s="190">
        <f>(Paca!R51/Paca!R47-1)*100</f>
        <v>9.0559595661589896</v>
      </c>
      <c r="BE51" s="190">
        <f>(Paca!S51/Paca!S47-1)*100</f>
        <v>-18.500441971530389</v>
      </c>
      <c r="BF51" s="189">
        <f>(Paca!T51/Paca!T47-1)*100</f>
        <v>10.524057281406595</v>
      </c>
      <c r="BG51" s="53">
        <f>Paca!B51-Paca!B47</f>
        <v>3147.3682251340033</v>
      </c>
      <c r="BH51" s="53">
        <f>Paca!C51-Paca!C47</f>
        <v>79.689300728000006</v>
      </c>
      <c r="BI51" s="53">
        <f>Paca!D51-Paca!D47</f>
        <v>1149.8176228839984</v>
      </c>
      <c r="BJ51" s="122">
        <f>Paca!E51-Paca!E47</f>
        <v>-10.111657773000161</v>
      </c>
      <c r="BK51" s="122">
        <f>Paca!F51-Paca!F47</f>
        <v>268.15288944100007</v>
      </c>
      <c r="BL51" s="122">
        <f>Paca!G51-Paca!G47</f>
        <v>172.72113397400005</v>
      </c>
      <c r="BM51" s="122">
        <f>Paca!H51-Paca!H47</f>
        <v>-385.50552604399991</v>
      </c>
      <c r="BN51" s="122">
        <f>Paca!I51-Paca!I47</f>
        <v>1104.5607832859996</v>
      </c>
      <c r="BO51" s="53">
        <f>Paca!J51-Paca!J47</f>
        <v>228.6577948030008</v>
      </c>
      <c r="BP51" s="53">
        <f>Paca!K51-Paca!K47</f>
        <v>1560.8576453620026</v>
      </c>
      <c r="BQ51" s="122">
        <f>Paca!L51-Paca!L47</f>
        <v>628.17987441600008</v>
      </c>
      <c r="BR51" s="122">
        <f>Paca!M51-Paca!M47</f>
        <v>553.96711770799993</v>
      </c>
      <c r="BS51" s="122">
        <f>Paca!N51-Paca!N47</f>
        <v>78.457546757000046</v>
      </c>
      <c r="BT51" s="122">
        <f>Paca!O51-Paca!O47</f>
        <v>0.99240091100000427</v>
      </c>
      <c r="BU51" s="122">
        <f>Paca!P51-Paca!P47</f>
        <v>113.78679358099998</v>
      </c>
      <c r="BV51" s="122">
        <f>Paca!Q51-Paca!Q47</f>
        <v>18.76758490200001</v>
      </c>
      <c r="BW51" s="122">
        <f>Paca!R51-Paca!R47</f>
        <v>232.2548012430002</v>
      </c>
      <c r="BX51" s="122">
        <f>Paca!S51-Paca!S47</f>
        <v>-65.548474155999997</v>
      </c>
      <c r="BY51" s="53">
        <f>Paca!T51-Paca!T47</f>
        <v>128.34586135699988</v>
      </c>
    </row>
    <row r="52" spans="1:77" s="29" customFormat="1" x14ac:dyDescent="0.25">
      <c r="A52" s="37" t="str">
        <f>Paca!A52</f>
        <v>T2 2010</v>
      </c>
      <c r="B52" s="144">
        <f>('dep05'!B52/'dep05'!B51-1)*100</f>
        <v>-11.248197213729194</v>
      </c>
      <c r="C52" s="179" t="e">
        <f>('dep05'!C52/'dep05'!C51-1)*100</f>
        <v>#DIV/0!</v>
      </c>
      <c r="D52" s="179">
        <f>('dep05'!D52/'dep05'!D51-1)*100</f>
        <v>-1.0751772651344971</v>
      </c>
      <c r="E52" s="180">
        <f>('dep05'!E52/'dep05'!E51-1)*100</f>
        <v>-17.236023323661311</v>
      </c>
      <c r="F52" s="181">
        <f>('dep05'!F52/'dep05'!F51-1)*100</f>
        <v>10.589480960945853</v>
      </c>
      <c r="G52" s="181">
        <f>('dep05'!G52/'dep05'!G51-1)*100</f>
        <v>-9.7882646355423208</v>
      </c>
      <c r="H52" s="181">
        <f>('dep05'!H52/'dep05'!H51-1)*100</f>
        <v>-100</v>
      </c>
      <c r="I52" s="182">
        <f>('dep05'!I52/'dep05'!I51-1)*100</f>
        <v>7.8718458224797727</v>
      </c>
      <c r="J52" s="179">
        <f>('dep05'!J52/'dep05'!J51-1)*100</f>
        <v>-16.775837263632553</v>
      </c>
      <c r="K52" s="179">
        <f>('dep05'!K52/'dep05'!K51-1)*100</f>
        <v>-9.9260408677921301</v>
      </c>
      <c r="L52" s="180">
        <f>('dep05'!L52/'dep05'!L51-1)*100</f>
        <v>5.3090786783545063</v>
      </c>
      <c r="M52" s="181">
        <f>('dep05'!M52/'dep05'!M51-1)*100</f>
        <v>39.953973560781051</v>
      </c>
      <c r="N52" s="181">
        <f>('dep05'!N52/'dep05'!N51-1)*100</f>
        <v>21.096455113658607</v>
      </c>
      <c r="O52" s="181">
        <f>('dep05'!O52/'dep05'!O51-1)*100</f>
        <v>-100</v>
      </c>
      <c r="P52" s="181">
        <f>('dep05'!P52/'dep05'!P51-1)*100</f>
        <v>16.800457353636446</v>
      </c>
      <c r="Q52" s="181">
        <f>('dep05'!Q52/'dep05'!Q51-1)*100</f>
        <v>-85.842368803952823</v>
      </c>
      <c r="R52" s="181">
        <f>('dep05'!R52/'dep05'!R51-1)*100</f>
        <v>-69.247456673857315</v>
      </c>
      <c r="S52" s="152">
        <f>('dep05'!S52/'dep05'!S51-1)*100</f>
        <v>-100</v>
      </c>
      <c r="T52" s="183">
        <f>('dep05'!T52/'dep05'!T51-1)*100</f>
        <v>43.29685742431797</v>
      </c>
      <c r="U52" s="52">
        <f>'dep05'!B52-'dep05'!B51</f>
        <v>-52.871031410000001</v>
      </c>
      <c r="V52" s="52">
        <f>'dep05'!C52-'dep05'!C51</f>
        <v>0</v>
      </c>
      <c r="W52" s="52">
        <f>'dep05'!D52-'dep05'!D51</f>
        <v>-0.71093192600000066</v>
      </c>
      <c r="X52" s="121">
        <f>'dep05'!E52-'dep05'!E51</f>
        <v>-2.4924929220000003</v>
      </c>
      <c r="Y52" s="121">
        <f>'dep05'!F52-'dep05'!F51</f>
        <v>2.6309622959999999</v>
      </c>
      <c r="Z52" s="121">
        <f>'dep05'!G52-'dep05'!G51</f>
        <v>-1.5270423960000006</v>
      </c>
      <c r="AA52" s="121">
        <f>'dep05'!H52-'dep05'!H51</f>
        <v>-0.190253012</v>
      </c>
      <c r="AB52" s="121">
        <f>'dep05'!I52-'dep05'!I51</f>
        <v>0.86789410799999978</v>
      </c>
      <c r="AC52" s="52">
        <f>'dep05'!J52-'dep05'!J51</f>
        <v>-40.394201772000002</v>
      </c>
      <c r="AD52" s="52">
        <f>'dep05'!K52-'dep05'!K51</f>
        <v>-15.366799709999981</v>
      </c>
      <c r="AE52" s="121">
        <f>'dep05'!L52-'dep05'!L51</f>
        <v>3.4022745470000046</v>
      </c>
      <c r="AF52" s="121">
        <f>'dep05'!M52-'dep05'!M51</f>
        <v>14.961347381000003</v>
      </c>
      <c r="AG52" s="121">
        <f>'dep05'!N52-'dep05'!N51</f>
        <v>0.9110506780000005</v>
      </c>
      <c r="AH52" s="121">
        <f>'dep05'!O52-'dep05'!O51</f>
        <v>-3.12133847</v>
      </c>
      <c r="AI52" s="121">
        <f>'dep05'!P52-'dep05'!P51</f>
        <v>0.47945064100000012</v>
      </c>
      <c r="AJ52" s="121">
        <f>'dep05'!Q52-'dep05'!Q51</f>
        <v>-10.026946661999999</v>
      </c>
      <c r="AK52" s="121">
        <f>'dep05'!R52-'dep05'!R51</f>
        <v>-21.021372767000003</v>
      </c>
      <c r="AL52" s="121">
        <f>'dep05'!S52-'dep05'!S51</f>
        <v>-0.95126505800000005</v>
      </c>
      <c r="AM52" s="52">
        <f>'dep05'!T52-'dep05'!T51</f>
        <v>3.6009019980000012</v>
      </c>
      <c r="AN52" s="189">
        <f>(Paca!B52/Paca!B48-1)*100</f>
        <v>11.63664962618116</v>
      </c>
      <c r="AO52" s="189">
        <f>(Paca!C52/Paca!C48-1)*100</f>
        <v>62.758512392197098</v>
      </c>
      <c r="AP52" s="189">
        <f>(Paca!D52/Paca!D48-1)*100</f>
        <v>22.954146924826535</v>
      </c>
      <c r="AQ52" s="190">
        <f>(Paca!E52/Paca!E48-1)*100</f>
        <v>2.0833423013054242</v>
      </c>
      <c r="AR52" s="190">
        <f>(Paca!F52/Paca!F48-1)*100</f>
        <v>23.098126657440954</v>
      </c>
      <c r="AS52" s="190">
        <f>(Paca!G52/Paca!G48-1)*100</f>
        <v>26.392202540625043</v>
      </c>
      <c r="AT52" s="190">
        <f>(Paca!H52/Paca!H48-1)*100</f>
        <v>-11.603158209442487</v>
      </c>
      <c r="AU52" s="190">
        <f>(Paca!I52/Paca!I48-1)*100</f>
        <v>43.390901263095529</v>
      </c>
      <c r="AV52" s="189">
        <f>(Paca!J52/Paca!J48-1)*100</f>
        <v>6.8994478618307209</v>
      </c>
      <c r="AW52" s="189">
        <f>(Paca!K52/Paca!K48-1)*100</f>
        <v>8.1144714830670317</v>
      </c>
      <c r="AX52" s="190">
        <f>(Paca!L52/Paca!L48-1)*100</f>
        <v>-4.4989802092332383</v>
      </c>
      <c r="AY52" s="190">
        <f>(Paca!M52/Paca!M48-1)*100</f>
        <v>8.1856638067277387</v>
      </c>
      <c r="AZ52" s="190">
        <f>(Paca!N52/Paca!N48-1)*100</f>
        <v>26.85485519596369</v>
      </c>
      <c r="BA52" s="190">
        <f>(Paca!O52/Paca!O48-1)*100</f>
        <v>-23.030476687296453</v>
      </c>
      <c r="BB52" s="190">
        <f>(Paca!P52/Paca!P48-1)*100</f>
        <v>44.945014206127354</v>
      </c>
      <c r="BC52" s="190">
        <f>(Paca!Q52/Paca!Q48-1)*100</f>
        <v>-2.7364762671074683</v>
      </c>
      <c r="BD52" s="190">
        <f>(Paca!R52/Paca!R48-1)*100</f>
        <v>21.999038604761779</v>
      </c>
      <c r="BE52" s="190">
        <f>(Paca!S52/Paca!S48-1)*100</f>
        <v>-2.2082763924023197</v>
      </c>
      <c r="BF52" s="189">
        <f>(Paca!T52/Paca!T48-1)*100</f>
        <v>4.6916028118717978</v>
      </c>
      <c r="BG52" s="53">
        <f>Paca!B52-Paca!B48</f>
        <v>3833.9341837140018</v>
      </c>
      <c r="BH52" s="53">
        <f>Paca!C52-Paca!C48</f>
        <v>82.837777442999993</v>
      </c>
      <c r="BI52" s="53">
        <f>Paca!D52-Paca!D48</f>
        <v>1955.5289446319985</v>
      </c>
      <c r="BJ52" s="122">
        <f>Paca!E52-Paca!E48</f>
        <v>32.665846484999975</v>
      </c>
      <c r="BK52" s="122">
        <f>Paca!F52-Paca!F48</f>
        <v>414.95285114500007</v>
      </c>
      <c r="BL52" s="122">
        <f>Paca!G52-Paca!G48</f>
        <v>205.10573248900005</v>
      </c>
      <c r="BM52" s="122">
        <f>Paca!H52-Paca!H48</f>
        <v>-125.9019098980001</v>
      </c>
      <c r="BN52" s="122">
        <f>Paca!I52-Paca!I48</f>
        <v>1428.7064244109997</v>
      </c>
      <c r="BO52" s="53">
        <f>Paca!J52-Paca!J48</f>
        <v>738.49166880399935</v>
      </c>
      <c r="BP52" s="53">
        <f>Paca!K52-Paca!K48</f>
        <v>994.22358870799872</v>
      </c>
      <c r="BQ52" s="122">
        <f>Paca!L52-Paca!L48</f>
        <v>-160.25367753699993</v>
      </c>
      <c r="BR52" s="122">
        <f>Paca!M52-Paca!M48</f>
        <v>340.76184334899972</v>
      </c>
      <c r="BS52" s="122">
        <f>Paca!N52-Paca!N48</f>
        <v>140.51453917100002</v>
      </c>
      <c r="BT52" s="122">
        <f>Paca!O52-Paca!O48</f>
        <v>-102.89866786600004</v>
      </c>
      <c r="BU52" s="122">
        <f>Paca!P52-Paca!P48</f>
        <v>225.57752344400006</v>
      </c>
      <c r="BV52" s="122">
        <f>Paca!Q52-Paca!Q48</f>
        <v>-5.6044982399999981</v>
      </c>
      <c r="BW52" s="122">
        <f>Paca!R52-Paca!R48</f>
        <v>562.60601815200016</v>
      </c>
      <c r="BX52" s="122">
        <f>Paca!S52-Paca!S48</f>
        <v>-6.4794917649999775</v>
      </c>
      <c r="BY52" s="53">
        <f>Paca!T52-Paca!T48</f>
        <v>62.85220412700005</v>
      </c>
    </row>
    <row r="53" spans="1:77" s="29" customFormat="1" x14ac:dyDescent="0.25">
      <c r="A53" s="37" t="str">
        <f>Paca!A53</f>
        <v>T3 2010</v>
      </c>
      <c r="B53" s="144">
        <f>('dep05'!B53/'dep05'!B52-1)*100</f>
        <v>3.5086381660045296</v>
      </c>
      <c r="C53" s="179" t="e">
        <f>('dep05'!C53/'dep05'!C52-1)*100</f>
        <v>#DIV/0!</v>
      </c>
      <c r="D53" s="179">
        <f>('dep05'!D53/'dep05'!D52-1)*100</f>
        <v>6.7109979420475918</v>
      </c>
      <c r="E53" s="180">
        <f>('dep05'!E53/'dep05'!E52-1)*100</f>
        <v>10.652523735078766</v>
      </c>
      <c r="F53" s="181">
        <f>('dep05'!F53/'dep05'!F52-1)*100</f>
        <v>7.9859336176153928</v>
      </c>
      <c r="G53" s="181">
        <f>('dep05'!G53/'dep05'!G52-1)*100</f>
        <v>-4.2351469221705624</v>
      </c>
      <c r="H53" s="181" t="e">
        <f>('dep05'!H53/'dep05'!H52-1)*100</f>
        <v>#DIV/0!</v>
      </c>
      <c r="I53" s="182">
        <f>('dep05'!I53/'dep05'!I52-1)*100</f>
        <v>9.4674481515091724</v>
      </c>
      <c r="J53" s="179">
        <f>('dep05'!J53/'dep05'!J52-1)*100</f>
        <v>3.3258822236062358</v>
      </c>
      <c r="K53" s="179">
        <f>('dep05'!K53/'dep05'!K52-1)*100</f>
        <v>4.6519728247066627</v>
      </c>
      <c r="L53" s="180">
        <f>('dep05'!L53/'dep05'!L52-1)*100</f>
        <v>5.9178561528049789</v>
      </c>
      <c r="M53" s="181">
        <f>('dep05'!M53/'dep05'!M52-1)*100</f>
        <v>-11.96378536449194</v>
      </c>
      <c r="N53" s="181">
        <f>('dep05'!N53/'dep05'!N52-1)*100</f>
        <v>-51.274205159537289</v>
      </c>
      <c r="O53" s="181" t="e">
        <f>('dep05'!O53/'dep05'!O52-1)*100</f>
        <v>#DIV/0!</v>
      </c>
      <c r="P53" s="181">
        <f>('dep05'!P53/'dep05'!P52-1)*100</f>
        <v>17.200142263495245</v>
      </c>
      <c r="Q53" s="181">
        <f>('dep05'!Q53/'dep05'!Q52-1)*100</f>
        <v>31.850160006025252</v>
      </c>
      <c r="R53" s="181">
        <f>('dep05'!R53/'dep05'!R52-1)*100</f>
        <v>106.62436831788958</v>
      </c>
      <c r="S53" s="152" t="e">
        <f>('dep05'!S53/'dep05'!S52-1)*100</f>
        <v>#DIV/0!</v>
      </c>
      <c r="T53" s="183">
        <f>('dep05'!T53/'dep05'!T52-1)*100</f>
        <v>-24.37273839614398</v>
      </c>
      <c r="U53" s="52">
        <f>'dep05'!B53-'dep05'!B52</f>
        <v>14.636951279000016</v>
      </c>
      <c r="V53" s="52">
        <f>'dep05'!C53-'dep05'!C52</f>
        <v>0</v>
      </c>
      <c r="W53" s="52">
        <f>'dep05'!D53-'dep05'!D52</f>
        <v>4.3897554979999995</v>
      </c>
      <c r="X53" s="121">
        <f>'dep05'!E53-'dep05'!E52</f>
        <v>1.2749428589999994</v>
      </c>
      <c r="Y53" s="121">
        <f>'dep05'!F53-'dep05'!F52</f>
        <v>2.1942164470000023</v>
      </c>
      <c r="Z53" s="121">
        <f>'dep05'!G53-'dep05'!G52</f>
        <v>-0.59604206500000068</v>
      </c>
      <c r="AA53" s="121">
        <f>'dep05'!H53-'dep05'!H52</f>
        <v>0.39065688399999998</v>
      </c>
      <c r="AB53" s="121">
        <f>'dep05'!I53-'dep05'!I52</f>
        <v>1.1259813730000001</v>
      </c>
      <c r="AC53" s="52">
        <f>'dep05'!J53-'dep05'!J52</f>
        <v>6.664861462999994</v>
      </c>
      <c r="AD53" s="52">
        <f>'dep05'!K53-'dep05'!K52</f>
        <v>6.4869984340000144</v>
      </c>
      <c r="AE53" s="121">
        <f>'dep05'!L53-'dep05'!L52</f>
        <v>3.9937457409999979</v>
      </c>
      <c r="AF53" s="121">
        <f>'dep05'!M53-'dep05'!M52</f>
        <v>-6.2699571859999992</v>
      </c>
      <c r="AG53" s="121">
        <f>'dep05'!N53-'dep05'!N52</f>
        <v>-2.6814111850000004</v>
      </c>
      <c r="AH53" s="121">
        <f>'dep05'!O53-'dep05'!O52</f>
        <v>0</v>
      </c>
      <c r="AI53" s="121">
        <f>'dep05'!P53-'dep05'!P52</f>
        <v>0.57332302199999985</v>
      </c>
      <c r="AJ53" s="121">
        <f>'dep05'!Q53-'dep05'!Q52</f>
        <v>0.52670716299999998</v>
      </c>
      <c r="AK53" s="121">
        <f>'dep05'!R53-'dep05'!R52</f>
        <v>9.9539339950000016</v>
      </c>
      <c r="AL53" s="121">
        <f>'dep05'!S53-'dep05'!S52</f>
        <v>0.39065688399999998</v>
      </c>
      <c r="AM53" s="52">
        <f>'dep05'!T53-'dep05'!T52</f>
        <v>-2.9046641160000011</v>
      </c>
      <c r="AN53" s="189">
        <f>(Paca!B53/Paca!B49-1)*100</f>
        <v>13.71673220755525</v>
      </c>
      <c r="AO53" s="189">
        <f>(Paca!C53/Paca!C49-1)*100</f>
        <v>-16.607566835556963</v>
      </c>
      <c r="AP53" s="189">
        <f>(Paca!D53/Paca!D49-1)*100</f>
        <v>24.869812614384745</v>
      </c>
      <c r="AQ53" s="190">
        <f>(Paca!E53/Paca!E49-1)*100</f>
        <v>4.5381854326720372E-2</v>
      </c>
      <c r="AR53" s="190">
        <f>(Paca!F53/Paca!F49-1)*100</f>
        <v>28.393604577057129</v>
      </c>
      <c r="AS53" s="190">
        <f>(Paca!G53/Paca!G49-1)*100</f>
        <v>13.24717593463205</v>
      </c>
      <c r="AT53" s="190">
        <f>(Paca!H53/Paca!H49-1)*100</f>
        <v>-2.840023056759744</v>
      </c>
      <c r="AU53" s="190">
        <f>(Paca!I53/Paca!I49-1)*100</f>
        <v>45.069243954131252</v>
      </c>
      <c r="AV53" s="189">
        <f>(Paca!J53/Paca!J49-1)*100</f>
        <v>16.861601688608818</v>
      </c>
      <c r="AW53" s="189">
        <f>(Paca!K53/Paca!K49-1)*100</f>
        <v>4.9075628320362163</v>
      </c>
      <c r="AX53" s="190">
        <f>(Paca!L53/Paca!L49-1)*100</f>
        <v>-5.6546207642601765</v>
      </c>
      <c r="AY53" s="190">
        <f>(Paca!M53/Paca!M49-1)*100</f>
        <v>5.6430180872295566</v>
      </c>
      <c r="AZ53" s="190">
        <f>(Paca!N53/Paca!N49-1)*100</f>
        <v>3.2079679940786976</v>
      </c>
      <c r="BA53" s="190">
        <f>(Paca!O53/Paca!O49-1)*100</f>
        <v>28.349764148591028</v>
      </c>
      <c r="BB53" s="190">
        <f>(Paca!P53/Paca!P49-1)*100</f>
        <v>18.329993998287254</v>
      </c>
      <c r="BC53" s="190">
        <f>(Paca!Q53/Paca!Q49-1)*100</f>
        <v>-1.8809369659852027</v>
      </c>
      <c r="BD53" s="190">
        <f>(Paca!R53/Paca!R49-1)*100</f>
        <v>15.598868799781386</v>
      </c>
      <c r="BE53" s="190">
        <f>(Paca!S53/Paca!S49-1)*100</f>
        <v>-6.5095746925275089</v>
      </c>
      <c r="BF53" s="189">
        <f>(Paca!T53/Paca!T49-1)*100</f>
        <v>6.5070107408934375</v>
      </c>
      <c r="BG53" s="53">
        <f>Paca!B53-Paca!B49</f>
        <v>4598.1893132620025</v>
      </c>
      <c r="BH53" s="53">
        <f>Paca!C53-Paca!C49</f>
        <v>-38.958862401000005</v>
      </c>
      <c r="BI53" s="53">
        <f>Paca!D53-Paca!D49</f>
        <v>2159.7588291810007</v>
      </c>
      <c r="BJ53" s="122">
        <f>Paca!E53-Paca!E49</f>
        <v>0.73562547699998504</v>
      </c>
      <c r="BK53" s="122">
        <f>Paca!F53-Paca!F49</f>
        <v>516.03318872499972</v>
      </c>
      <c r="BL53" s="122">
        <f>Paca!G53-Paca!G49</f>
        <v>115.98960662499996</v>
      </c>
      <c r="BM53" s="122">
        <f>Paca!H53-Paca!H49</f>
        <v>-26.240117320000081</v>
      </c>
      <c r="BN53" s="122">
        <f>Paca!I53-Paca!I49</f>
        <v>1553.2405256740003</v>
      </c>
      <c r="BO53" s="53">
        <f>Paca!J53-Paca!J49</f>
        <v>1759.7000632390009</v>
      </c>
      <c r="BP53" s="53">
        <f>Paca!K53-Paca!K49</f>
        <v>626.51807646700036</v>
      </c>
      <c r="BQ53" s="122">
        <f>Paca!L53-Paca!L49</f>
        <v>-215.08944074100009</v>
      </c>
      <c r="BR53" s="122">
        <f>Paca!M53-Paca!M49</f>
        <v>248.22671006600012</v>
      </c>
      <c r="BS53" s="122">
        <f>Paca!N53-Paca!N49</f>
        <v>19.134063225999967</v>
      </c>
      <c r="BT53" s="122">
        <f>Paca!O53-Paca!O49</f>
        <v>87.622225710000009</v>
      </c>
      <c r="BU53" s="122">
        <f>Paca!P53-Paca!P49</f>
        <v>99.635683315000051</v>
      </c>
      <c r="BV53" s="122">
        <f>Paca!Q53-Paca!Q49</f>
        <v>-3.3478769669999906</v>
      </c>
      <c r="BW53" s="122">
        <f>Paca!R53-Paca!R49</f>
        <v>410.2856432829999</v>
      </c>
      <c r="BX53" s="122">
        <f>Paca!S53-Paca!S49</f>
        <v>-19.948931425000012</v>
      </c>
      <c r="BY53" s="53">
        <f>Paca!T53-Paca!T49</f>
        <v>91.171206775999963</v>
      </c>
    </row>
    <row r="54" spans="1:77" s="105" customFormat="1" x14ac:dyDescent="0.25">
      <c r="A54" s="98" t="str">
        <f>Paca!A54</f>
        <v>T4 2010</v>
      </c>
      <c r="B54" s="143">
        <f>('dep05'!B54/'dep05'!B53-1)*100</f>
        <v>2.1737749403207163</v>
      </c>
      <c r="C54" s="184" t="e">
        <f>('dep05'!C54/'dep05'!C53-1)*100</f>
        <v>#DIV/0!</v>
      </c>
      <c r="D54" s="184">
        <f>('dep05'!D54/'dep05'!D53-1)*100</f>
        <v>-6.2076733532712485</v>
      </c>
      <c r="E54" s="185">
        <f>('dep05'!E54/'dep05'!E53-1)*100</f>
        <v>-26.285048564668401</v>
      </c>
      <c r="F54" s="186">
        <f>('dep05'!F54/'dep05'!F53-1)*100</f>
        <v>-8.7866466072417104</v>
      </c>
      <c r="G54" s="186">
        <f>('dep05'!G54/'dep05'!G53-1)*100</f>
        <v>15.614455968566187</v>
      </c>
      <c r="H54" s="186">
        <f>('dep05'!H54/'dep05'!H53-1)*100</f>
        <v>155.68581584242605</v>
      </c>
      <c r="I54" s="187">
        <f>('dep05'!I54/'dep05'!I53-1)*100</f>
        <v>-7.3555675430436507</v>
      </c>
      <c r="J54" s="184">
        <f>('dep05'!J54/'dep05'!J53-1)*100</f>
        <v>6.3142986939772161</v>
      </c>
      <c r="K54" s="184">
        <f>('dep05'!K54/'dep05'!K53-1)*100</f>
        <v>3.9586364286354758</v>
      </c>
      <c r="L54" s="185">
        <f>('dep05'!L54/'dep05'!L53-1)*100</f>
        <v>-2.8809698801848915</v>
      </c>
      <c r="M54" s="186">
        <f>('dep05'!M54/'dep05'!M53-1)*100</f>
        <v>7.7618504254454157</v>
      </c>
      <c r="N54" s="186">
        <f>('dep05'!N54/'dep05'!N53-1)*100</f>
        <v>60.400969633410483</v>
      </c>
      <c r="O54" s="186" t="e">
        <f>('dep05'!O54/'dep05'!O53-1)*100</f>
        <v>#DIV/0!</v>
      </c>
      <c r="P54" s="186">
        <f>('dep05'!P54/'dep05'!P53-1)*100</f>
        <v>38.070340660445503</v>
      </c>
      <c r="Q54" s="186">
        <f>('dep05'!Q54/'dep05'!Q53-1)*100</f>
        <v>2.274326449278119</v>
      </c>
      <c r="R54" s="186">
        <f>('dep05'!R54/'dep05'!R53-1)*100</f>
        <v>8.1384134352461945</v>
      </c>
      <c r="S54" s="151">
        <f>('dep05'!S54/'dep05'!S53-1)*100</f>
        <v>-100</v>
      </c>
      <c r="T54" s="188">
        <f>('dep05'!T54/'dep05'!T53-1)*100</f>
        <v>-56.93712571258984</v>
      </c>
      <c r="U54" s="100">
        <f>'dep05'!B54-'dep05'!B53</f>
        <v>9.386489886999982</v>
      </c>
      <c r="V54" s="100">
        <f>'dep05'!C54-'dep05'!C53</f>
        <v>0</v>
      </c>
      <c r="W54" s="100">
        <f>'dep05'!D54-'dep05'!D53</f>
        <v>-4.3330256860000134</v>
      </c>
      <c r="X54" s="120">
        <f>'dep05'!E54-'dep05'!E53</f>
        <v>-3.4810344209999986</v>
      </c>
      <c r="Y54" s="120">
        <f>'dep05'!F54-'dep05'!F53</f>
        <v>-2.6070185260000009</v>
      </c>
      <c r="Z54" s="120">
        <f>'dep05'!G54-'dep05'!G53</f>
        <v>2.1044636739999998</v>
      </c>
      <c r="AA54" s="120">
        <f>'dep05'!H54-'dep05'!H53</f>
        <v>0.60819735699999999</v>
      </c>
      <c r="AB54" s="120">
        <f>'dep05'!I54-'dep05'!I53</f>
        <v>-0.95763377000000105</v>
      </c>
      <c r="AC54" s="100">
        <f>'dep05'!J54-'dep05'!J53</f>
        <v>13.074301770999995</v>
      </c>
      <c r="AD54" s="100">
        <f>'dep05'!K54-'dep05'!K53</f>
        <v>5.7769639929999812</v>
      </c>
      <c r="AE54" s="120">
        <f>'dep05'!L54-'dep05'!L53</f>
        <v>-2.0593203330000023</v>
      </c>
      <c r="AF54" s="120">
        <f>'dep05'!M54-'dep05'!M53</f>
        <v>3.5811506599999987</v>
      </c>
      <c r="AG54" s="120">
        <f>'dep05'!N54-'dep05'!N53</f>
        <v>1.5391017169999999</v>
      </c>
      <c r="AH54" s="120">
        <f>'dep05'!O54-'dep05'!O53</f>
        <v>0</v>
      </c>
      <c r="AI54" s="120">
        <f>'dep05'!P54-'dep05'!P53</f>
        <v>1.4872440640000004</v>
      </c>
      <c r="AJ54" s="120">
        <f>'dep05'!Q54-'dep05'!Q53</f>
        <v>4.9589652999999956E-2</v>
      </c>
      <c r="AK54" s="120">
        <f>'dep05'!R54-'dep05'!R53</f>
        <v>1.5698551159999994</v>
      </c>
      <c r="AL54" s="120">
        <f>'dep05'!S54-'dep05'!S53</f>
        <v>-0.39065688399999998</v>
      </c>
      <c r="AM54" s="100">
        <f>'dep05'!T54-'dep05'!T53</f>
        <v>-5.1317501910000001</v>
      </c>
      <c r="AN54" s="184">
        <f>(Paca!B54/Paca!B50-1)*100</f>
        <v>14.466176107373506</v>
      </c>
      <c r="AO54" s="184">
        <f>(Paca!C54/Paca!C50-1)*100</f>
        <v>6.9295723116132413</v>
      </c>
      <c r="AP54" s="184">
        <f>(Paca!D54/Paca!D50-1)*100</f>
        <v>27.788345710301886</v>
      </c>
      <c r="AQ54" s="191">
        <f>(Paca!E54/Paca!E50-1)*100</f>
        <v>10.164626174336288</v>
      </c>
      <c r="AR54" s="191">
        <f>(Paca!F54/Paca!F50-1)*100</f>
        <v>17.869330140336672</v>
      </c>
      <c r="AS54" s="191">
        <f>(Paca!G54/Paca!G50-1)*100</f>
        <v>34.216751679275689</v>
      </c>
      <c r="AT54" s="191">
        <f>(Paca!H54/Paca!H50-1)*100</f>
        <v>35.417075537610508</v>
      </c>
      <c r="AU54" s="191">
        <f>(Paca!I54/Paca!I50-1)*100</f>
        <v>36.469473188706218</v>
      </c>
      <c r="AV54" s="184">
        <f>(Paca!J54/Paca!J50-1)*100</f>
        <v>11.452520799110054</v>
      </c>
      <c r="AW54" s="184">
        <f>(Paca!K54/Paca!K50-1)*100</f>
        <v>9.6053206952230852</v>
      </c>
      <c r="AX54" s="191">
        <f>(Paca!L54/Paca!L50-1)*100</f>
        <v>-6.2570114732827697</v>
      </c>
      <c r="AY54" s="191">
        <f>(Paca!M54/Paca!M50-1)*100</f>
        <v>10.310625732434154</v>
      </c>
      <c r="AZ54" s="191">
        <f>(Paca!N54/Paca!N50-1)*100</f>
        <v>15.119117026680495</v>
      </c>
      <c r="BA54" s="191">
        <f>(Paca!O54/Paca!O50-1)*100</f>
        <v>41.344637715055896</v>
      </c>
      <c r="BB54" s="191">
        <f>(Paca!P54/Paca!P50-1)*100</f>
        <v>15.206024977581812</v>
      </c>
      <c r="BC54" s="191">
        <f>(Paca!Q54/Paca!Q50-1)*100</f>
        <v>3.2868410559057315</v>
      </c>
      <c r="BD54" s="191">
        <f>(Paca!R54/Paca!R50-1)*100</f>
        <v>27.748689665298663</v>
      </c>
      <c r="BE54" s="191">
        <f>(Paca!S54/Paca!S50-1)*100</f>
        <v>2.3310314725640824</v>
      </c>
      <c r="BF54" s="184">
        <f>(Paca!T54/Paca!T50-1)*100</f>
        <v>-1.3818798849030811</v>
      </c>
      <c r="BG54" s="100">
        <f>Paca!B54-Paca!B50</f>
        <v>4919.1124946620039</v>
      </c>
      <c r="BH54" s="100">
        <f>Paca!C54-Paca!C50</f>
        <v>13.635810687000003</v>
      </c>
      <c r="BI54" s="100">
        <f>Paca!D54-Paca!D50</f>
        <v>2463.3668414400017</v>
      </c>
      <c r="BJ54" s="120">
        <f>Paca!E54-Paca!E50</f>
        <v>152.53370689999997</v>
      </c>
      <c r="BK54" s="120">
        <f>Paca!F54-Paca!F50</f>
        <v>332.9171319080001</v>
      </c>
      <c r="BL54" s="120">
        <f>Paca!G54-Paca!G50</f>
        <v>290.36317775700002</v>
      </c>
      <c r="BM54" s="120">
        <f>Paca!H54-Paca!H50</f>
        <v>308.66190985699996</v>
      </c>
      <c r="BN54" s="120">
        <f>Paca!I54-Paca!I50</f>
        <v>1378.8909150180002</v>
      </c>
      <c r="BO54" s="100">
        <f>Paca!J54-Paca!J50</f>
        <v>1253.6489395360004</v>
      </c>
      <c r="BP54" s="100">
        <f>Paca!K54-Paca!K50</f>
        <v>1208.0713623640022</v>
      </c>
      <c r="BQ54" s="120">
        <f>Paca!L54-Paca!L50</f>
        <v>-241.37684341799968</v>
      </c>
      <c r="BR54" s="120">
        <f>Paca!M54-Paca!M50</f>
        <v>442.90941268200004</v>
      </c>
      <c r="BS54" s="120">
        <f>Paca!N54-Paca!N50</f>
        <v>86.072728611000002</v>
      </c>
      <c r="BT54" s="120">
        <f>Paca!O54-Paca!O50</f>
        <v>121.97565831600002</v>
      </c>
      <c r="BU54" s="120">
        <f>Paca!P54-Paca!P50</f>
        <v>83.571114139999963</v>
      </c>
      <c r="BV54" s="120">
        <f>Paca!Q54-Paca!Q50</f>
        <v>6.0266484919999925</v>
      </c>
      <c r="BW54" s="120">
        <f>Paca!R54-Paca!R50</f>
        <v>701.97617051700036</v>
      </c>
      <c r="BX54" s="120">
        <f>Paca!S54-Paca!S50</f>
        <v>6.9164730240000267</v>
      </c>
      <c r="BY54" s="100">
        <f>Paca!T54-Paca!T50</f>
        <v>-19.610459364999997</v>
      </c>
    </row>
    <row r="55" spans="1:77" s="29" customFormat="1" x14ac:dyDescent="0.25">
      <c r="A55" s="37" t="str">
        <f>Paca!A55</f>
        <v>T1 2011</v>
      </c>
      <c r="B55" s="144">
        <f>('dep05'!B55/'dep05'!B54-1)*100</f>
        <v>22.587110640635387</v>
      </c>
      <c r="C55" s="179" t="e">
        <f>('dep05'!C55/'dep05'!C54-1)*100</f>
        <v>#DIV/0!</v>
      </c>
      <c r="D55" s="179">
        <f>('dep05'!D55/'dep05'!D54-1)*100</f>
        <v>9.5141770183599483</v>
      </c>
      <c r="E55" s="180">
        <f>('dep05'!E55/'dep05'!E54-1)*100</f>
        <v>-52.512564156678721</v>
      </c>
      <c r="F55" s="181">
        <f>('dep05'!F55/'dep05'!F54-1)*100</f>
        <v>-2.4063543239707164</v>
      </c>
      <c r="G55" s="181">
        <f>('dep05'!G55/'dep05'!G54-1)*100</f>
        <v>23.339603738006119</v>
      </c>
      <c r="H55" s="181">
        <f>('dep05'!H55/'dep05'!H54-1)*100</f>
        <v>94.353314959795043</v>
      </c>
      <c r="I55" s="182">
        <f>('dep05'!I55/'dep05'!I54-1)*100</f>
        <v>61.577550559109206</v>
      </c>
      <c r="J55" s="179">
        <f>('dep05'!J55/'dep05'!J54-1)*100</f>
        <v>33.827361701688986</v>
      </c>
      <c r="K55" s="179">
        <f>('dep05'!K55/'dep05'!K54-1)*100</f>
        <v>12.550614622158696</v>
      </c>
      <c r="L55" s="180">
        <f>('dep05'!L55/'dep05'!L54-1)*100</f>
        <v>-10.837571452916329</v>
      </c>
      <c r="M55" s="181">
        <f>('dep05'!M55/'dep05'!M54-1)*100</f>
        <v>-1.306907190172335</v>
      </c>
      <c r="N55" s="181">
        <f>('dep05'!N55/'dep05'!N54-1)*100</f>
        <v>5.3944250702968155</v>
      </c>
      <c r="O55" s="181" t="e">
        <f>('dep05'!O55/'dep05'!O54-1)*100</f>
        <v>#DIV/0!</v>
      </c>
      <c r="P55" s="181">
        <f>('dep05'!P55/'dep05'!P54-1)*100</f>
        <v>-35.215561666961051</v>
      </c>
      <c r="Q55" s="181">
        <f>('dep05'!Q55/'dep05'!Q54-1)*100</f>
        <v>6.8943232536064381</v>
      </c>
      <c r="R55" s="181">
        <f>('dep05'!R55/'dep05'!R54-1)*100</f>
        <v>121.92550201440322</v>
      </c>
      <c r="S55" s="152" t="e">
        <f>('dep05'!S55/'dep05'!S54-1)*100</f>
        <v>#DIV/0!</v>
      </c>
      <c r="T55" s="183">
        <f>('dep05'!T55/'dep05'!T54-1)*100</f>
        <v>-27.117506881379995</v>
      </c>
      <c r="U55" s="52">
        <f>'dep05'!B55-'dep05'!B54</f>
        <v>99.652628225000001</v>
      </c>
      <c r="V55" s="52">
        <f>'dep05'!C55-'dep05'!C54</f>
        <v>0.97065316400000001</v>
      </c>
      <c r="W55" s="52">
        <f>'dep05'!D55-'dep05'!D54</f>
        <v>6.2287506280000144</v>
      </c>
      <c r="X55" s="121">
        <f>'dep05'!E55-'dep05'!E54</f>
        <v>-5.1264690860000011</v>
      </c>
      <c r="Y55" s="121">
        <f>'dep05'!F55-'dep05'!F54</f>
        <v>-0.65123683299999868</v>
      </c>
      <c r="Z55" s="121">
        <f>'dep05'!G55-'dep05'!G54</f>
        <v>3.6368064990000004</v>
      </c>
      <c r="AA55" s="121">
        <f>'dep05'!H55-'dep05'!H54</f>
        <v>0.94245208800000013</v>
      </c>
      <c r="AB55" s="121">
        <f>'dep05'!I55-'dep05'!I54</f>
        <v>7.4271979599999991</v>
      </c>
      <c r="AC55" s="52">
        <f>'dep05'!J55-'dep05'!J54</f>
        <v>74.465170560999979</v>
      </c>
      <c r="AD55" s="52">
        <f>'dep05'!K55-'dep05'!K54</f>
        <v>19.040555414000011</v>
      </c>
      <c r="AE55" s="121">
        <f>'dep05'!L55-'dep05'!L54</f>
        <v>-7.5235272829999928</v>
      </c>
      <c r="AF55" s="121">
        <f>'dep05'!M55-'dep05'!M54</f>
        <v>-0.64978115299999928</v>
      </c>
      <c r="AG55" s="121">
        <f>'dep05'!N55-'dep05'!N54</f>
        <v>0.22048323200000031</v>
      </c>
      <c r="AH55" s="121">
        <f>'dep05'!O55-'dep05'!O54</f>
        <v>2.3356341770000002</v>
      </c>
      <c r="AI55" s="121">
        <f>'dep05'!P55-'dep05'!P54</f>
        <v>-1.8994615080000004</v>
      </c>
      <c r="AJ55" s="121">
        <f>'dep05'!Q55-'dep05'!Q54</f>
        <v>0.15374342000000008</v>
      </c>
      <c r="AK55" s="121">
        <f>'dep05'!R55-'dep05'!R54</f>
        <v>25.432811365000003</v>
      </c>
      <c r="AL55" s="121">
        <f>'dep05'!S55-'dep05'!S54</f>
        <v>0.97065316400000001</v>
      </c>
      <c r="AM55" s="52">
        <f>'dep05'!T55-'dep05'!T54</f>
        <v>-1.0525015419999999</v>
      </c>
      <c r="AN55" s="189">
        <f>(Paca!B55/Paca!B51-1)*100</f>
        <v>9.1473515721055101</v>
      </c>
      <c r="AO55" s="189">
        <f>(Paca!C55/Paca!C51-1)*100</f>
        <v>-23.1667409462062</v>
      </c>
      <c r="AP55" s="189">
        <f>(Paca!D55/Paca!D51-1)*100</f>
        <v>14.840962028809045</v>
      </c>
      <c r="AQ55" s="190">
        <f>(Paca!E55/Paca!E51-1)*100</f>
        <v>0.85631549369815652</v>
      </c>
      <c r="AR55" s="190">
        <f>(Paca!F55/Paca!F51-1)*100</f>
        <v>-0.45305856357028551</v>
      </c>
      <c r="AS55" s="190">
        <f>(Paca!G55/Paca!G51-1)*100</f>
        <v>21.245183897442878</v>
      </c>
      <c r="AT55" s="190">
        <f>(Paca!H55/Paca!H51-1)*100</f>
        <v>25.635541377870339</v>
      </c>
      <c r="AU55" s="190">
        <f>(Paca!I55/Paca!I51-1)*100</f>
        <v>23.318132238650023</v>
      </c>
      <c r="AV55" s="189">
        <f>(Paca!J55/Paca!J51-1)*100</f>
        <v>10.961293537496775</v>
      </c>
      <c r="AW55" s="189">
        <f>(Paca!K55/Paca!K51-1)*100</f>
        <v>4.5448468870236791</v>
      </c>
      <c r="AX55" s="190">
        <f>(Paca!L55/Paca!L51-1)*100</f>
        <v>5.7800254446149779E-2</v>
      </c>
      <c r="AY55" s="190">
        <f>(Paca!M55/Paca!M51-1)*100</f>
        <v>5.1246414755428349</v>
      </c>
      <c r="AZ55" s="190">
        <f>(Paca!N55/Paca!N51-1)*100</f>
        <v>-6.4435727254081083</v>
      </c>
      <c r="BA55" s="190">
        <f>(Paca!O55/Paca!O51-1)*100</f>
        <v>7.4127173385069467</v>
      </c>
      <c r="BB55" s="190">
        <f>(Paca!P55/Paca!P51-1)*100</f>
        <v>1.6249467466257217</v>
      </c>
      <c r="BC55" s="190">
        <f>(Paca!Q55/Paca!Q51-1)*100</f>
        <v>-11.772638524549549</v>
      </c>
      <c r="BD55" s="190">
        <f>(Paca!R55/Paca!R51-1)*100</f>
        <v>13.991775821244733</v>
      </c>
      <c r="BE55" s="190">
        <f>(Paca!S55/Paca!S51-1)*100</f>
        <v>-2.2870085028826925</v>
      </c>
      <c r="BF55" s="189">
        <f>(Paca!T55/Paca!T51-1)*100</f>
        <v>2.9021427934829758</v>
      </c>
      <c r="BG55" s="53">
        <f>Paca!B55-Paca!B51</f>
        <v>3222.0844750260003</v>
      </c>
      <c r="BH55" s="53">
        <f>Paca!C55-Paca!C51</f>
        <v>-51.564070166999983</v>
      </c>
      <c r="BI55" s="53">
        <f>Paca!D55-Paca!D51</f>
        <v>1445.8720572700004</v>
      </c>
      <c r="BJ55" s="122">
        <f>Paca!E55-Paca!E51</f>
        <v>12.937886364000178</v>
      </c>
      <c r="BK55" s="122">
        <f>Paca!F55-Paca!F51</f>
        <v>-9.3298136270000214</v>
      </c>
      <c r="BL55" s="122">
        <f>Paca!G55-Paca!G51</f>
        <v>195.92248312599986</v>
      </c>
      <c r="BM55" s="122">
        <f>Paca!H55-Paca!H51</f>
        <v>244.7289257760001</v>
      </c>
      <c r="BN55" s="122">
        <f>Paca!I55-Paca!I51</f>
        <v>1001.6125756310003</v>
      </c>
      <c r="BO55" s="53">
        <f>Paca!J55-Paca!J51</f>
        <v>1199.1083280220009</v>
      </c>
      <c r="BP55" s="53">
        <f>Paca!K55-Paca!K51</f>
        <v>589.5503742949968</v>
      </c>
      <c r="BQ55" s="122">
        <f>Paca!L55-Paca!L51</f>
        <v>2.0379326859997491</v>
      </c>
      <c r="BR55" s="122">
        <f>Paca!M55-Paca!M51</f>
        <v>231.55083031999948</v>
      </c>
      <c r="BS55" s="122">
        <f>Paca!N55-Paca!N51</f>
        <v>-41.731770248000089</v>
      </c>
      <c r="BT55" s="122">
        <f>Paca!O55-Paca!O51</f>
        <v>27.649196281000002</v>
      </c>
      <c r="BU55" s="122">
        <f>Paca!P55-Paca!P51</f>
        <v>9.9455736450000813</v>
      </c>
      <c r="BV55" s="122">
        <f>Paca!Q55-Paca!Q51</f>
        <v>-24.635844501999998</v>
      </c>
      <c r="BW55" s="122">
        <f>Paca!R55-Paca!R51</f>
        <v>391.33840214799966</v>
      </c>
      <c r="BX55" s="122">
        <f>Paca!S55-Paca!S51</f>
        <v>-6.6039460349999786</v>
      </c>
      <c r="BY55" s="53">
        <f>Paca!T55-Paca!T51</f>
        <v>39.117785606000098</v>
      </c>
    </row>
    <row r="56" spans="1:77" s="29" customFormat="1" x14ac:dyDescent="0.25">
      <c r="A56" s="37" t="str">
        <f>Paca!A56</f>
        <v>T2 2011</v>
      </c>
      <c r="B56" s="144">
        <f>('dep05'!B56/'dep05'!B55-1)*100</f>
        <v>13.370348344376293</v>
      </c>
      <c r="C56" s="179">
        <f>('dep05'!C56/'dep05'!C55-1)*100</f>
        <v>72.150944433536097</v>
      </c>
      <c r="D56" s="179">
        <f>('dep05'!D56/'dep05'!D55-1)*100</f>
        <v>8.9745299735986208</v>
      </c>
      <c r="E56" s="180">
        <f>('dep05'!E56/'dep05'!E55-1)*100</f>
        <v>215.97376404276912</v>
      </c>
      <c r="F56" s="181">
        <f>('dep05'!F56/'dep05'!F55-1)*100</f>
        <v>16.636808465243558</v>
      </c>
      <c r="G56" s="181">
        <f>('dep05'!G56/'dep05'!G55-1)*100</f>
        <v>-24.647734787296503</v>
      </c>
      <c r="H56" s="181">
        <f>('dep05'!H56/'dep05'!H55-1)*100</f>
        <v>-52.180293231815867</v>
      </c>
      <c r="I56" s="182">
        <f>('dep05'!I56/'dep05'!I55-1)*100</f>
        <v>-11.401289023311223</v>
      </c>
      <c r="J56" s="179">
        <f>('dep05'!J56/'dep05'!J55-1)*100</f>
        <v>-1.6131877922546334</v>
      </c>
      <c r="K56" s="179">
        <f>('dep05'!K56/'dep05'!K55-1)*100</f>
        <v>40.498838386011741</v>
      </c>
      <c r="L56" s="180">
        <f>('dep05'!L56/'dep05'!L55-1)*100</f>
        <v>66.010976149418866</v>
      </c>
      <c r="M56" s="181">
        <f>('dep05'!M56/'dep05'!M55-1)*100</f>
        <v>68.916144700350543</v>
      </c>
      <c r="N56" s="181">
        <f>('dep05'!N56/'dep05'!N55-1)*100</f>
        <v>7.7776951198271327</v>
      </c>
      <c r="O56" s="181">
        <f>('dep05'!O56/'dep05'!O55-1)*100</f>
        <v>-56.527539286817017</v>
      </c>
      <c r="P56" s="181">
        <f>('dep05'!P56/'dep05'!P55-1)*100</f>
        <v>-20.300488715131483</v>
      </c>
      <c r="Q56" s="181">
        <f>('dep05'!Q56/'dep05'!Q55-1)*100</f>
        <v>334.72460695275464</v>
      </c>
      <c r="R56" s="181">
        <f>('dep05'!R56/'dep05'!R55-1)*100</f>
        <v>-29.827782901853737</v>
      </c>
      <c r="S56" s="152">
        <f>('dep05'!S56/'dep05'!S55-1)*100</f>
        <v>206.04612349463275</v>
      </c>
      <c r="T56" s="183">
        <f>('dep05'!T56/'dep05'!T55-1)*100</f>
        <v>27.519218036351024</v>
      </c>
      <c r="U56" s="52">
        <f>'dep05'!B56-'dep05'!B55</f>
        <v>72.312871793999989</v>
      </c>
      <c r="V56" s="52">
        <f>'dep05'!C56-'dep05'!C55</f>
        <v>0.70033542500000001</v>
      </c>
      <c r="W56" s="52">
        <f>'dep05'!D56-'dep05'!D55</f>
        <v>6.4344550699999985</v>
      </c>
      <c r="X56" s="121">
        <f>'dep05'!E56-'dep05'!E55</f>
        <v>10.012322612999998</v>
      </c>
      <c r="Y56" s="121">
        <f>'dep05'!F56-'dep05'!F55</f>
        <v>4.3941101409999987</v>
      </c>
      <c r="Z56" s="121">
        <f>'dep05'!G56-'dep05'!G55</f>
        <v>-4.7370315499999993</v>
      </c>
      <c r="AA56" s="121">
        <f>'dep05'!H56-'dep05'!H55</f>
        <v>-1.0129793350000003</v>
      </c>
      <c r="AB56" s="121">
        <f>'dep05'!I56-'dep05'!I55</f>
        <v>-2.2219667989999969</v>
      </c>
      <c r="AC56" s="52">
        <f>'dep05'!J56-'dep05'!J55</f>
        <v>-4.7524209810000002</v>
      </c>
      <c r="AD56" s="52">
        <f>'dep05'!K56-'dep05'!K55</f>
        <v>69.152049468999991</v>
      </c>
      <c r="AE56" s="121">
        <f>'dep05'!L56-'dep05'!L55</f>
        <v>40.858984671000002</v>
      </c>
      <c r="AF56" s="121">
        <f>'dep05'!M56-'dep05'!M55</f>
        <v>33.816612130000003</v>
      </c>
      <c r="AG56" s="121">
        <f>'dep05'!N56-'dep05'!N55</f>
        <v>0.33504177100000021</v>
      </c>
      <c r="AH56" s="121">
        <f>'dep05'!O56-'dep05'!O55</f>
        <v>-1.3202765270000003</v>
      </c>
      <c r="AI56" s="121">
        <f>'dep05'!P56-'dep05'!P55</f>
        <v>-0.70937041000000001</v>
      </c>
      <c r="AJ56" s="121">
        <f>'dep05'!Q56-'dep05'!Q55</f>
        <v>7.9789763489999999</v>
      </c>
      <c r="AK56" s="121">
        <f>'dep05'!R56-'dep05'!R55</f>
        <v>-13.807911732000001</v>
      </c>
      <c r="AL56" s="121">
        <f>'dep05'!S56-'dep05'!S55</f>
        <v>1.9999932169999999</v>
      </c>
      <c r="AM56" s="52">
        <f>'dep05'!T56-'dep05'!T55</f>
        <v>0.77845281100000019</v>
      </c>
      <c r="AN56" s="189">
        <f>(Paca!B56/Paca!B52-1)*100</f>
        <v>0.52602724918815458</v>
      </c>
      <c r="AO56" s="189">
        <f>(Paca!C56/Paca!C52-1)*100</f>
        <v>-11.274493377408156</v>
      </c>
      <c r="AP56" s="189">
        <f>(Paca!D56/Paca!D52-1)*100</f>
        <v>3.9597894291471647</v>
      </c>
      <c r="AQ56" s="190">
        <f>(Paca!E56/Paca!E52-1)*100</f>
        <v>-5.6366343295865544</v>
      </c>
      <c r="AR56" s="190">
        <f>(Paca!F56/Paca!F52-1)*100</f>
        <v>-3.6491174394276404</v>
      </c>
      <c r="AS56" s="190">
        <f>(Paca!G56/Paca!G52-1)*100</f>
        <v>1.2251276322254645</v>
      </c>
      <c r="AT56" s="190">
        <f>(Paca!H56/Paca!H52-1)*100</f>
        <v>26.011244347042961</v>
      </c>
      <c r="AU56" s="190">
        <f>(Paca!I56/Paca!I52-1)*100</f>
        <v>6.8661554771648037</v>
      </c>
      <c r="AV56" s="189">
        <f>(Paca!J56/Paca!J52-1)*100</f>
        <v>1.2289683106039506</v>
      </c>
      <c r="AW56" s="189">
        <f>(Paca!K56/Paca!K52-1)*100</f>
        <v>-2.1904831638673961</v>
      </c>
      <c r="AX56" s="190">
        <f>(Paca!L56/Paca!L52-1)*100</f>
        <v>-2.743554917333535</v>
      </c>
      <c r="AY56" s="190">
        <f>(Paca!M56/Paca!M52-1)*100</f>
        <v>3.282216892577039</v>
      </c>
      <c r="AZ56" s="190">
        <f>(Paca!N56/Paca!N52-1)*100</f>
        <v>-13.128325413246621</v>
      </c>
      <c r="BA56" s="190">
        <f>(Paca!O56/Paca!O52-1)*100</f>
        <v>13.437683684240852</v>
      </c>
      <c r="BB56" s="190">
        <f>(Paca!P56/Paca!P52-1)*100</f>
        <v>-17.81568632216538</v>
      </c>
      <c r="BC56" s="190">
        <f>(Paca!Q56/Paca!Q52-1)*100</f>
        <v>6.8475525336115561</v>
      </c>
      <c r="BD56" s="190">
        <f>(Paca!R56/Paca!R52-1)*100</f>
        <v>-5.703234951377711</v>
      </c>
      <c r="BE56" s="190">
        <f>(Paca!S56/Paca!S52-1)*100</f>
        <v>-3.4238223619471153</v>
      </c>
      <c r="BF56" s="189">
        <f>(Paca!T56/Paca!T52-1)*100</f>
        <v>-3.3892132738720604</v>
      </c>
      <c r="BG56" s="53">
        <f>Paca!B56-Paca!B52</f>
        <v>193.47806320199743</v>
      </c>
      <c r="BH56" s="53">
        <f>Paca!C56-Paca!C52</f>
        <v>-24.221249599999993</v>
      </c>
      <c r="BI56" s="53">
        <f>Paca!D56-Paca!D52</f>
        <v>414.78053196600013</v>
      </c>
      <c r="BJ56" s="122">
        <f>Paca!E56-Paca!E52</f>
        <v>-90.221081092000077</v>
      </c>
      <c r="BK56" s="122">
        <f>Paca!F56-Paca!F52</f>
        <v>-80.697722646999864</v>
      </c>
      <c r="BL56" s="122">
        <f>Paca!G56-Paca!G52</f>
        <v>12.033827465000059</v>
      </c>
      <c r="BM56" s="122">
        <f>Paca!H56-Paca!H52</f>
        <v>249.49048208000011</v>
      </c>
      <c r="BN56" s="122">
        <f>Paca!I56-Paca!I52</f>
        <v>324.17502616000002</v>
      </c>
      <c r="BO56" s="53">
        <f>Paca!J56-Paca!J52</f>
        <v>140.62010238600124</v>
      </c>
      <c r="BP56" s="53">
        <f>Paca!K56-Paca!K52</f>
        <v>-290.16670204699949</v>
      </c>
      <c r="BQ56" s="122">
        <f>Paca!L56-Paca!L52</f>
        <v>-93.328780020000067</v>
      </c>
      <c r="BR56" s="122">
        <f>Paca!M56-Paca!M52</f>
        <v>147.82028852300027</v>
      </c>
      <c r="BS56" s="122">
        <f>Paca!N56-Paca!N52</f>
        <v>-87.139462237000089</v>
      </c>
      <c r="BT56" s="122">
        <f>Paca!O56-Paca!O52</f>
        <v>46.211496836000038</v>
      </c>
      <c r="BU56" s="122">
        <f>Paca!P56-Paca!P52</f>
        <v>-129.60451792600009</v>
      </c>
      <c r="BV56" s="122">
        <f>Paca!Q56-Paca!Q52</f>
        <v>13.640504192999998</v>
      </c>
      <c r="BW56" s="122">
        <f>Paca!R56-Paca!R52</f>
        <v>-177.94194902399977</v>
      </c>
      <c r="BX56" s="122">
        <f>Paca!S56-Paca!S52</f>
        <v>-9.8242823919999864</v>
      </c>
      <c r="BY56" s="53">
        <f>Paca!T56-Paca!T52</f>
        <v>-47.534619502999931</v>
      </c>
    </row>
    <row r="57" spans="1:77" s="29" customFormat="1" x14ac:dyDescent="0.25">
      <c r="A57" s="37" t="str">
        <f>Paca!A57</f>
        <v>T3 2011</v>
      </c>
      <c r="B57" s="144">
        <f>('dep05'!B57/'dep05'!B56-1)*100</f>
        <v>-2.2588390479200138</v>
      </c>
      <c r="C57" s="179">
        <f>('dep05'!C57/'dep05'!C56-1)*100</f>
        <v>-41.697076723723811</v>
      </c>
      <c r="D57" s="179">
        <f>('dep05'!D57/'dep05'!D56-1)*100</f>
        <v>12.011055442562268</v>
      </c>
      <c r="E57" s="180">
        <f>('dep05'!E57/'dep05'!E56-1)*100</f>
        <v>36.318281497821658</v>
      </c>
      <c r="F57" s="181">
        <f>('dep05'!F57/'dep05'!F56-1)*100</f>
        <v>8.3672667322196794</v>
      </c>
      <c r="G57" s="181">
        <f>('dep05'!G57/'dep05'!G56-1)*100</f>
        <v>22.436138910338443</v>
      </c>
      <c r="H57" s="181">
        <f>('dep05'!H57/'dep05'!H56-1)*100</f>
        <v>-100</v>
      </c>
      <c r="I57" s="182">
        <f>('dep05'!I57/'dep05'!I56-1)*100</f>
        <v>-4.8304805119735779</v>
      </c>
      <c r="J57" s="179">
        <f>('dep05'!J57/'dep05'!J56-1)*100</f>
        <v>10.957475242170522</v>
      </c>
      <c r="K57" s="179">
        <f>('dep05'!K57/'dep05'!K56-1)*100</f>
        <v>-22.115815658660189</v>
      </c>
      <c r="L57" s="180">
        <f>('dep05'!L57/'dep05'!L56-1)*100</f>
        <v>-19.283172373660783</v>
      </c>
      <c r="M57" s="181">
        <f>('dep05'!M57/'dep05'!M56-1)*100</f>
        <v>-20.448247078781179</v>
      </c>
      <c r="N57" s="181">
        <f>('dep05'!N57/'dep05'!N56-1)*100</f>
        <v>56.961383431457577</v>
      </c>
      <c r="O57" s="181">
        <f>('dep05'!O57/'dep05'!O56-1)*100</f>
        <v>193.8467333160882</v>
      </c>
      <c r="P57" s="181">
        <f>('dep05'!P57/'dep05'!P56-1)*100</f>
        <v>-30.036492040935592</v>
      </c>
      <c r="Q57" s="181">
        <f>('dep05'!Q57/'dep05'!Q56-1)*100</f>
        <v>-89.505473805898035</v>
      </c>
      <c r="R57" s="181">
        <f>('dep05'!R57/'dep05'!R56-1)*100</f>
        <v>-27.083273758801063</v>
      </c>
      <c r="S57" s="152">
        <f>('dep05'!S57/'dep05'!S56-1)*100</f>
        <v>-67.204605663227881</v>
      </c>
      <c r="T57" s="183">
        <f>('dep05'!T57/'dep05'!T56-1)*100</f>
        <v>-34.409211276781726</v>
      </c>
      <c r="U57" s="52">
        <f>'dep05'!B57-'dep05'!B56</f>
        <v>-13.850251340999989</v>
      </c>
      <c r="V57" s="52">
        <f>'dep05'!C57-'dep05'!C56</f>
        <v>-0.69675339400000003</v>
      </c>
      <c r="W57" s="52">
        <f>'dep05'!D57-'dep05'!D56</f>
        <v>9.3843940710000027</v>
      </c>
      <c r="X57" s="121">
        <f>'dep05'!E57-'dep05'!E56</f>
        <v>5.3199818630000006</v>
      </c>
      <c r="Y57" s="121">
        <f>'dep05'!F57-'dep05'!F56</f>
        <v>2.5776275390000016</v>
      </c>
      <c r="Z57" s="121">
        <f>'dep05'!G57-'dep05'!G56</f>
        <v>3.2491794489999979</v>
      </c>
      <c r="AA57" s="121">
        <f>'dep05'!H57-'dep05'!H56</f>
        <v>-0.92832699399999996</v>
      </c>
      <c r="AB57" s="121">
        <f>'dep05'!I57-'dep05'!I56</f>
        <v>-0.83406778600000209</v>
      </c>
      <c r="AC57" s="52">
        <f>'dep05'!J57-'dep05'!J56</f>
        <v>31.759771206000039</v>
      </c>
      <c r="AD57" s="52">
        <f>'dep05'!K57-'dep05'!K56</f>
        <v>-53.056449522999998</v>
      </c>
      <c r="AE57" s="121">
        <f>'dep05'!L57-'dep05'!L56</f>
        <v>-19.814663531999997</v>
      </c>
      <c r="AF57" s="121">
        <f>'dep05'!M57-'dep05'!M56</f>
        <v>-16.948698997000008</v>
      </c>
      <c r="AG57" s="121">
        <f>'dep05'!N57-'dep05'!N56</f>
        <v>2.6445845769999998</v>
      </c>
      <c r="AH57" s="121">
        <f>'dep05'!O57-'dep05'!O56</f>
        <v>1.968237636</v>
      </c>
      <c r="AI57" s="121">
        <f>'dep05'!P57-'dep05'!P56</f>
        <v>-0.83651059099999991</v>
      </c>
      <c r="AJ57" s="121">
        <f>'dep05'!Q57-'dep05'!Q56</f>
        <v>-9.2752015769999989</v>
      </c>
      <c r="AK57" s="121">
        <f>'dep05'!R57-'dep05'!R56</f>
        <v>-8.7977858530000042</v>
      </c>
      <c r="AL57" s="121">
        <f>'dep05'!S57-'dep05'!S56</f>
        <v>-1.996411186</v>
      </c>
      <c r="AM57" s="52">
        <f>'dep05'!T57-'dep05'!T56</f>
        <v>-1.2412137010000004</v>
      </c>
      <c r="AN57" s="189">
        <f>(Paca!B57/Paca!B53-1)*100</f>
        <v>-0.28259077733338023</v>
      </c>
      <c r="AO57" s="189">
        <f>(Paca!C57/Paca!C53-1)*100</f>
        <v>-6.4045688075382357</v>
      </c>
      <c r="AP57" s="189">
        <f>(Paca!D57/Paca!D53-1)*100</f>
        <v>2.7082276085296009</v>
      </c>
      <c r="AQ57" s="190">
        <f>(Paca!E57/Paca!E53-1)*100</f>
        <v>-2.8887823084846942</v>
      </c>
      <c r="AR57" s="190">
        <f>(Paca!F57/Paca!F53-1)*100</f>
        <v>-4.7460981081916316</v>
      </c>
      <c r="AS57" s="190">
        <f>(Paca!G57/Paca!G53-1)*100</f>
        <v>-11.433884817857709</v>
      </c>
      <c r="AT57" s="190">
        <f>(Paca!H57/Paca!H53-1)*100</f>
        <v>25.525897445556357</v>
      </c>
      <c r="AU57" s="190">
        <f>(Paca!I57/Paca!I53-1)*100</f>
        <v>6.7106674057932691</v>
      </c>
      <c r="AV57" s="189">
        <f>(Paca!J57/Paca!J53-1)*100</f>
        <v>1.8413257880062872</v>
      </c>
      <c r="AW57" s="189">
        <f>(Paca!K57/Paca!K53-1)*100</f>
        <v>-3.8985323423511908</v>
      </c>
      <c r="AX57" s="190">
        <f>(Paca!L57/Paca!L53-1)*100</f>
        <v>-8.4746525498491376E-2</v>
      </c>
      <c r="AY57" s="190">
        <f>(Paca!M57/Paca!M53-1)*100</f>
        <v>-6.153318720135581</v>
      </c>
      <c r="AZ57" s="190">
        <f>(Paca!N57/Paca!N53-1)*100</f>
        <v>2.1099746479561698</v>
      </c>
      <c r="BA57" s="190">
        <f>(Paca!O57/Paca!O53-1)*100</f>
        <v>-14.263988389092198</v>
      </c>
      <c r="BB57" s="190">
        <f>(Paca!P57/Paca!P53-1)*100</f>
        <v>-18.261904083095558</v>
      </c>
      <c r="BC57" s="190">
        <f>(Paca!Q57/Paca!Q53-1)*100</f>
        <v>32.914176423607763</v>
      </c>
      <c r="BD57" s="190">
        <f>(Paca!R57/Paca!R53-1)*100</f>
        <v>-3.4776030197983476</v>
      </c>
      <c r="BE57" s="190">
        <f>(Paca!S57/Paca!S53-1)*100</f>
        <v>-8.3156568800323178</v>
      </c>
      <c r="BF57" s="189">
        <f>(Paca!T57/Paca!T53-1)*100</f>
        <v>-6.1191600583658357</v>
      </c>
      <c r="BG57" s="53">
        <f>Paca!B57-Paca!B53</f>
        <v>-107.72550608600432</v>
      </c>
      <c r="BH57" s="53">
        <f>Paca!C57-Paca!C53</f>
        <v>-12.529011259000015</v>
      </c>
      <c r="BI57" s="53">
        <f>Paca!D57-Paca!D53</f>
        <v>293.68067262899785</v>
      </c>
      <c r="BJ57" s="122">
        <f>Paca!E57-Paca!E53</f>
        <v>-46.847496375999981</v>
      </c>
      <c r="BK57" s="122">
        <f>Paca!F57-Paca!F53</f>
        <v>-110.74833542499982</v>
      </c>
      <c r="BL57" s="122">
        <f>Paca!G57-Paca!G53</f>
        <v>-113.37491253499991</v>
      </c>
      <c r="BM57" s="122">
        <f>Paca!H57-Paca!H53</f>
        <v>229.14602592600011</v>
      </c>
      <c r="BN57" s="122">
        <f>Paca!I57-Paca!I53</f>
        <v>335.50539103899973</v>
      </c>
      <c r="BO57" s="53">
        <f>Paca!J57-Paca!J53</f>
        <v>224.56511590899936</v>
      </c>
      <c r="BP57" s="53">
        <f>Paca!K57-Paca!K53</f>
        <v>-522.12642860500091</v>
      </c>
      <c r="BQ57" s="122">
        <f>Paca!L57-Paca!L53</f>
        <v>-3.0412921639999695</v>
      </c>
      <c r="BR57" s="122">
        <f>Paca!M57-Paca!M53</f>
        <v>-285.94814236699949</v>
      </c>
      <c r="BS57" s="122">
        <f>Paca!N57-Paca!N53</f>
        <v>12.988758520000033</v>
      </c>
      <c r="BT57" s="122">
        <f>Paca!O57-Paca!O53</f>
        <v>-56.584942903000012</v>
      </c>
      <c r="BU57" s="122">
        <f>Paca!P57-Paca!P53</f>
        <v>-117.46094235300006</v>
      </c>
      <c r="BV57" s="122">
        <f>Paca!Q57-Paca!Q53</f>
        <v>57.481968560000013</v>
      </c>
      <c r="BW57" s="122">
        <f>Paca!R57-Paca!R53</f>
        <v>-105.73695602599992</v>
      </c>
      <c r="BX57" s="122">
        <f>Paca!S57-Paca!S53</f>
        <v>-23.824879871999997</v>
      </c>
      <c r="BY57" s="53">
        <f>Paca!T57-Paca!T53</f>
        <v>-91.315854760000093</v>
      </c>
    </row>
    <row r="58" spans="1:77" s="105" customFormat="1" x14ac:dyDescent="0.25">
      <c r="A58" s="98" t="str">
        <f>Paca!A58</f>
        <v>T4 2011</v>
      </c>
      <c r="B58" s="143">
        <f>('dep05'!B58/'dep05'!B57-1)*100</f>
        <v>29.79371691488495</v>
      </c>
      <c r="C58" s="184">
        <f>('dep05'!C58/'dep05'!C57-1)*100</f>
        <v>1.5878103233583074</v>
      </c>
      <c r="D58" s="184">
        <f>('dep05'!D58/'dep05'!D57-1)*100</f>
        <v>0.25309959752795042</v>
      </c>
      <c r="E58" s="185">
        <f>('dep05'!E58/'dep05'!E57-1)*100</f>
        <v>-42.213117707892941</v>
      </c>
      <c r="F58" s="186">
        <f>('dep05'!F58/'dep05'!F57-1)*100</f>
        <v>-15.3560041367924</v>
      </c>
      <c r="G58" s="186">
        <f>('dep05'!G58/'dep05'!G57-1)*100</f>
        <v>-24.08822963581645</v>
      </c>
      <c r="H58" s="186" t="e">
        <f>('dep05'!H58/'dep05'!H57-1)*100</f>
        <v>#DIV/0!</v>
      </c>
      <c r="I58" s="187">
        <f>('dep05'!I58/'dep05'!I57-1)*100</f>
        <v>109.8310817653751</v>
      </c>
      <c r="J58" s="184">
        <f>('dep05'!J58/'dep05'!J57-1)*100</f>
        <v>50.022620117881146</v>
      </c>
      <c r="K58" s="184">
        <f>('dep05'!K58/'dep05'!K57-1)*100</f>
        <v>6.742912793050726</v>
      </c>
      <c r="L58" s="185">
        <f>('dep05'!L58/'dep05'!L57-1)*100</f>
        <v>6.009270594165006</v>
      </c>
      <c r="M58" s="186">
        <f>('dep05'!M58/'dep05'!M57-1)*100</f>
        <v>-3.9854913071925124</v>
      </c>
      <c r="N58" s="186">
        <f>('dep05'!N58/'dep05'!N57-1)*100</f>
        <v>96.222600233236079</v>
      </c>
      <c r="O58" s="186">
        <f>('dep05'!O58/'dep05'!O57-1)*100</f>
        <v>-63.718639184094748</v>
      </c>
      <c r="P58" s="186">
        <f>('dep05'!P58/'dep05'!P57-1)*100</f>
        <v>1.5878103225434037</v>
      </c>
      <c r="Q58" s="186">
        <f>('dep05'!Q58/'dep05'!Q57-1)*100</f>
        <v>184.44586891286298</v>
      </c>
      <c r="R58" s="186">
        <f>('dep05'!R58/'dep05'!R57-1)*100</f>
        <v>16.343196830950866</v>
      </c>
      <c r="S58" s="151">
        <f>('dep05'!S58/'dep05'!S57-1)*100</f>
        <v>-79.682437976386183</v>
      </c>
      <c r="T58" s="188">
        <f>('dep05'!T58/'dep05'!T57-1)*100</f>
        <v>204.76343095656105</v>
      </c>
      <c r="U58" s="100">
        <f>'dep05'!B58-'dep05'!B57</f>
        <v>178.55604104700001</v>
      </c>
      <c r="V58" s="100">
        <f>'dep05'!C58-'dep05'!C57</f>
        <v>1.5469006999999979E-2</v>
      </c>
      <c r="W58" s="100">
        <f>'dep05'!D58-'dep05'!D57</f>
        <v>0.22150187599999072</v>
      </c>
      <c r="X58" s="120">
        <f>'dep05'!E58-'dep05'!E57</f>
        <v>-8.4292006599999993</v>
      </c>
      <c r="Y58" s="120">
        <f>'dep05'!F58-'dep05'!F57</f>
        <v>-5.1264047139999995</v>
      </c>
      <c r="Z58" s="120">
        <f>'dep05'!G58-'dep05'!G57</f>
        <v>-4.2711034009999977</v>
      </c>
      <c r="AA58" s="120">
        <f>'dep05'!H58-'dep05'!H57</f>
        <v>0</v>
      </c>
      <c r="AB58" s="120">
        <f>'dep05'!I58-'dep05'!I57</f>
        <v>18.048210651000002</v>
      </c>
      <c r="AC58" s="100">
        <f>'dep05'!J58-'dep05'!J57</f>
        <v>160.875484911</v>
      </c>
      <c r="AD58" s="100">
        <f>'dep05'!K58-'dep05'!K57</f>
        <v>12.598882967999998</v>
      </c>
      <c r="AE58" s="120">
        <f>'dep05'!L58-'dep05'!L57</f>
        <v>4.9841839669999928</v>
      </c>
      <c r="AF58" s="120">
        <f>'dep05'!M58-'dep05'!M57</f>
        <v>-2.6279185629999944</v>
      </c>
      <c r="AG58" s="120">
        <f>'dep05'!N58-'dep05'!N57</f>
        <v>7.0120796219999999</v>
      </c>
      <c r="AH58" s="120">
        <f>'dep05'!O58-'dep05'!O57</f>
        <v>-1.9011063149999998</v>
      </c>
      <c r="AI58" s="120">
        <f>'dep05'!P58-'dep05'!P57</f>
        <v>3.0938013999999958E-2</v>
      </c>
      <c r="AJ58" s="120">
        <f>'dep05'!Q58-'dep05'!Q57</f>
        <v>2.005882685</v>
      </c>
      <c r="AK58" s="120">
        <f>'dep05'!R58-'dep05'!R57</f>
        <v>3.8711179130000026</v>
      </c>
      <c r="AL58" s="120">
        <f>'dep05'!S58-'dep05'!S57</f>
        <v>-0.77629435499999999</v>
      </c>
      <c r="AM58" s="100">
        <f>'dep05'!T58-'dep05'!T57</f>
        <v>4.8447022850000003</v>
      </c>
      <c r="AN58" s="184">
        <f>(Paca!B58/Paca!B54-1)*100</f>
        <v>-1.8610517125634329</v>
      </c>
      <c r="AO58" s="184">
        <f>(Paca!C58/Paca!C54-1)*100</f>
        <v>-7.1057558366796947</v>
      </c>
      <c r="AP58" s="184">
        <f>(Paca!D58/Paca!D54-1)*100</f>
        <v>-3.3204635740296307</v>
      </c>
      <c r="AQ58" s="191">
        <f>(Paca!E58/Paca!E54-1)*100</f>
        <v>0.54106627174390631</v>
      </c>
      <c r="AR58" s="191">
        <f>(Paca!F58/Paca!F54-1)*100</f>
        <v>-5.2300596014881577</v>
      </c>
      <c r="AS58" s="191">
        <f>(Paca!G58/Paca!G54-1)*100</f>
        <v>-24.531510251686118</v>
      </c>
      <c r="AT58" s="191">
        <f>(Paca!H58/Paca!H54-1)*100</f>
        <v>-3.035892144738217</v>
      </c>
      <c r="AU58" s="191">
        <f>(Paca!I58/Paca!I54-1)*100</f>
        <v>0.87200153224087362</v>
      </c>
      <c r="AV58" s="184">
        <f>(Paca!J58/Paca!J54-1)*100</f>
        <v>4.4500128967639441</v>
      </c>
      <c r="AW58" s="184">
        <f>(Paca!K58/Paca!K54-1)*100</f>
        <v>-7.218914514414287</v>
      </c>
      <c r="AX58" s="191">
        <f>(Paca!L58/Paca!L54-1)*100</f>
        <v>-4.3860768804041106</v>
      </c>
      <c r="AY58" s="191">
        <f>(Paca!M58/Paca!M54-1)*100</f>
        <v>-8.5904558001408624</v>
      </c>
      <c r="AZ58" s="191">
        <f>(Paca!N58/Paca!N54-1)*100</f>
        <v>-1.2398909935601998</v>
      </c>
      <c r="BA58" s="191">
        <f>(Paca!O58/Paca!O54-1)*100</f>
        <v>-8.4166990745122678</v>
      </c>
      <c r="BB58" s="191">
        <f>(Paca!P58/Paca!P54-1)*100</f>
        <v>-26.022644772869352</v>
      </c>
      <c r="BC58" s="191">
        <f>(Paca!Q58/Paca!Q54-1)*100</f>
        <v>-1.4152097570348299</v>
      </c>
      <c r="BD58" s="191">
        <f>(Paca!R58/Paca!R54-1)*100</f>
        <v>-5.4392348783202094</v>
      </c>
      <c r="BE58" s="191">
        <f>(Paca!S58/Paca!S54-1)*100</f>
        <v>-14.165125537602119</v>
      </c>
      <c r="BF58" s="184">
        <f>(Paca!T58/Paca!T54-1)*100</f>
        <v>8.4991663373081607</v>
      </c>
      <c r="BG58" s="100">
        <f>Paca!B58-Paca!B54</f>
        <v>-724.38362199699623</v>
      </c>
      <c r="BH58" s="100">
        <f>Paca!C58-Paca!C54</f>
        <v>-14.951426913000006</v>
      </c>
      <c r="BI58" s="100">
        <f>Paca!D58-Paca!D54</f>
        <v>-376.14592942600211</v>
      </c>
      <c r="BJ58" s="120">
        <f>Paca!E58-Paca!E54</f>
        <v>8.9447259870000835</v>
      </c>
      <c r="BK58" s="120">
        <f>Paca!F58-Paca!F54</f>
        <v>-114.85114399400027</v>
      </c>
      <c r="BL58" s="120">
        <f>Paca!G58-Paca!G54</f>
        <v>-279.40474182000003</v>
      </c>
      <c r="BM58" s="120">
        <f>Paca!H58-Paca!H54</f>
        <v>-35.828622429000006</v>
      </c>
      <c r="BN58" s="120">
        <f>Paca!I58-Paca!I54</f>
        <v>44.993852829999923</v>
      </c>
      <c r="BO58" s="100">
        <f>Paca!J58-Paca!J54</f>
        <v>542.90771563300041</v>
      </c>
      <c r="BP58" s="100">
        <f>Paca!K58-Paca!K54</f>
        <v>-995.1401671090025</v>
      </c>
      <c r="BQ58" s="120">
        <f>Paca!L58-Paca!L54</f>
        <v>-158.61479227100017</v>
      </c>
      <c r="BR58" s="120">
        <f>Paca!M58-Paca!M54</f>
        <v>-407.06470041100056</v>
      </c>
      <c r="BS58" s="120">
        <f>Paca!N58-Paca!N54</f>
        <v>-8.1258742539999957</v>
      </c>
      <c r="BT58" s="120">
        <f>Paca!O58-Paca!O54</f>
        <v>-35.097413871000015</v>
      </c>
      <c r="BU58" s="120">
        <f>Paca!P58-Paca!P54</f>
        <v>-164.76581770899998</v>
      </c>
      <c r="BV58" s="120">
        <f>Paca!Q58-Paca!Q54</f>
        <v>-2.680173864000011</v>
      </c>
      <c r="BW58" s="120">
        <f>Paca!R58-Paca!R54</f>
        <v>-175.78190107099999</v>
      </c>
      <c r="BX58" s="120">
        <f>Paca!S58-Paca!S54</f>
        <v>-43.009493657999997</v>
      </c>
      <c r="BY58" s="100">
        <f>Paca!T58-Paca!T54</f>
        <v>118.946185818</v>
      </c>
    </row>
    <row r="59" spans="1:77" s="29" customFormat="1" x14ac:dyDescent="0.25">
      <c r="A59" s="37" t="str">
        <f>Paca!A59</f>
        <v>T1 2012</v>
      </c>
      <c r="B59" s="144">
        <f>('dep05'!B59/'dep05'!B58-1)*100</f>
        <v>-15.690623957208572</v>
      </c>
      <c r="C59" s="179">
        <f>('dep05'!C59/'dep05'!C58-1)*100</f>
        <v>-2.0381985808725522</v>
      </c>
      <c r="D59" s="179">
        <f>('dep05'!D59/'dep05'!D58-1)*100</f>
        <v>-12.930334767162076</v>
      </c>
      <c r="E59" s="180">
        <f>('dep05'!E59/'dep05'!E58-1)*100</f>
        <v>9.7175922895334388</v>
      </c>
      <c r="F59" s="181">
        <f>('dep05'!F59/'dep05'!F58-1)*100</f>
        <v>3.5323408266789258</v>
      </c>
      <c r="G59" s="181">
        <f>('dep05'!G59/'dep05'!G58-1)*100</f>
        <v>-85.593852747188691</v>
      </c>
      <c r="H59" s="181" t="e">
        <f>('dep05'!H59/'dep05'!H58-1)*100</f>
        <v>#DIV/0!</v>
      </c>
      <c r="I59" s="182">
        <f>('dep05'!I59/'dep05'!I58-1)*100</f>
        <v>-5.635750731122724</v>
      </c>
      <c r="J59" s="179">
        <f>('dep05'!J59/'dep05'!J58-1)*100</f>
        <v>-18.618430292601605</v>
      </c>
      <c r="K59" s="179">
        <f>('dep05'!K59/'dep05'!K58-1)*100</f>
        <v>-11.682145215608742</v>
      </c>
      <c r="L59" s="180">
        <f>('dep05'!L59/'dep05'!L58-1)*100</f>
        <v>5.1885092628647156</v>
      </c>
      <c r="M59" s="181">
        <f>('dep05'!M59/'dep05'!M58-1)*100</f>
        <v>-37.847825052612563</v>
      </c>
      <c r="N59" s="181">
        <f>('dep05'!N59/'dep05'!N58-1)*100</f>
        <v>-41.978084412486773</v>
      </c>
      <c r="O59" s="181">
        <f>('dep05'!O59/'dep05'!O58-1)*100</f>
        <v>-100</v>
      </c>
      <c r="P59" s="181">
        <f>('dep05'!P59/'dep05'!P58-1)*100</f>
        <v>-51.019099315181492</v>
      </c>
      <c r="Q59" s="181">
        <f>('dep05'!Q59/'dep05'!Q58-1)*100</f>
        <v>32.948158930325924</v>
      </c>
      <c r="R59" s="181">
        <f>('dep05'!R59/'dep05'!R58-1)*100</f>
        <v>12.241160533558659</v>
      </c>
      <c r="S59" s="152">
        <f>('dep05'!S59/'dep05'!S58-1)*100</f>
        <v>-100</v>
      </c>
      <c r="T59" s="183">
        <f>('dep05'!T59/'dep05'!T58-1)*100</f>
        <v>33.8811284914214</v>
      </c>
      <c r="U59" s="52">
        <f>'dep05'!B59-'dep05'!B58</f>
        <v>-122.05167527599997</v>
      </c>
      <c r="V59" s="52">
        <f>'dep05'!C59-'dep05'!C58</f>
        <v>-2.0172136999999979E-2</v>
      </c>
      <c r="W59" s="52">
        <f>'dep05'!D59-'dep05'!D58</f>
        <v>-11.344713485</v>
      </c>
      <c r="X59" s="121">
        <f>'dep05'!E59-'dep05'!E58</f>
        <v>1.1213131149999995</v>
      </c>
      <c r="Y59" s="121">
        <f>'dep05'!F59-'dep05'!F58</f>
        <v>0.99814452099999684</v>
      </c>
      <c r="Z59" s="121">
        <f>'dep05'!G59-'dep05'!G58</f>
        <v>-11.520913025</v>
      </c>
      <c r="AA59" s="121">
        <f>'dep05'!H59-'dep05'!H58</f>
        <v>0</v>
      </c>
      <c r="AB59" s="121">
        <f>'dep05'!I59-'dep05'!I58</f>
        <v>-1.943258096000001</v>
      </c>
      <c r="AC59" s="52">
        <f>'dep05'!J59-'dep05'!J58</f>
        <v>-89.830381149000004</v>
      </c>
      <c r="AD59" s="52">
        <f>'dep05'!K59-'dep05'!K58</f>
        <v>-23.299475729999926</v>
      </c>
      <c r="AE59" s="121">
        <f>'dep05'!L59-'dep05'!L58</f>
        <v>4.5620363990000072</v>
      </c>
      <c r="AF59" s="121">
        <f>'dep05'!M59-'dep05'!M58</f>
        <v>-23.961159383999998</v>
      </c>
      <c r="AG59" s="121">
        <f>'dep05'!N59-'dep05'!N58</f>
        <v>-6.0026274940000004</v>
      </c>
      <c r="AH59" s="121">
        <f>'dep05'!O59-'dep05'!O58</f>
        <v>-1.0824889710000001</v>
      </c>
      <c r="AI59" s="121">
        <f>'dep05'!P59-'dep05'!P58</f>
        <v>-1.0098763399999999</v>
      </c>
      <c r="AJ59" s="121">
        <f>'dep05'!Q59-'dep05'!Q58</f>
        <v>1.0192186919999999</v>
      </c>
      <c r="AK59" s="121">
        <f>'dep05'!R59-'dep05'!R58</f>
        <v>3.3733622079999996</v>
      </c>
      <c r="AL59" s="121">
        <f>'dep05'!S59-'dep05'!S58</f>
        <v>-0.19794084000000001</v>
      </c>
      <c r="AM59" s="52">
        <f>'dep05'!T59-'dep05'!T58</f>
        <v>2.4430672250000001</v>
      </c>
      <c r="AN59" s="189">
        <f>(Paca!B59/Paca!B55-1)*100</f>
        <v>-6.1650802740661153</v>
      </c>
      <c r="AO59" s="189">
        <f>(Paca!C59/Paca!C55-1)*100</f>
        <v>27.094963566134346</v>
      </c>
      <c r="AP59" s="189">
        <f>(Paca!D59/Paca!D55-1)*100</f>
        <v>-3.8999223916275083</v>
      </c>
      <c r="AQ59" s="190">
        <f>(Paca!E59/Paca!E55-1)*100</f>
        <v>8.1506329971000824</v>
      </c>
      <c r="AR59" s="190">
        <f>(Paca!F59/Paca!F55-1)*100</f>
        <v>7.4286206187945902</v>
      </c>
      <c r="AS59" s="190">
        <f>(Paca!G59/Paca!G55-1)*100</f>
        <v>-44.054576553688477</v>
      </c>
      <c r="AT59" s="190">
        <f>(Paca!H59/Paca!H55-1)*100</f>
        <v>12.720837915068216</v>
      </c>
      <c r="AU59" s="190">
        <f>(Paca!I59/Paca!I55-1)*100</f>
        <v>-7.0380521872028705</v>
      </c>
      <c r="AV59" s="189">
        <f>(Paca!J59/Paca!J55-1)*100</f>
        <v>-2.5890025326974153</v>
      </c>
      <c r="AW59" s="189">
        <f>(Paca!K59/Paca!K55-1)*100</f>
        <v>-11.168238301029698</v>
      </c>
      <c r="AX59" s="190">
        <f>(Paca!L59/Paca!L55-1)*100</f>
        <v>-2.010584295673068</v>
      </c>
      <c r="AY59" s="190">
        <f>(Paca!M59/Paca!M55-1)*100</f>
        <v>-17.726018132841968</v>
      </c>
      <c r="AZ59" s="190">
        <f>(Paca!N59/Paca!N55-1)*100</f>
        <v>9.3430913074738839</v>
      </c>
      <c r="BA59" s="190">
        <f>(Paca!O59/Paca!O55-1)*100</f>
        <v>-20.549739878761841</v>
      </c>
      <c r="BB59" s="190">
        <f>(Paca!P59/Paca!P55-1)*100</f>
        <v>-29.654058516672034</v>
      </c>
      <c r="BC59" s="190">
        <f>(Paca!Q59/Paca!Q55-1)*100</f>
        <v>7.790952040793675</v>
      </c>
      <c r="BD59" s="190">
        <f>(Paca!R59/Paca!R55-1)*100</f>
        <v>-11.608923348050137</v>
      </c>
      <c r="BE59" s="190">
        <f>(Paca!S59/Paca!S55-1)*100</f>
        <v>-12.673040631875555</v>
      </c>
      <c r="BF59" s="189">
        <f>(Paca!T59/Paca!T55-1)*100</f>
        <v>-10.916280065748241</v>
      </c>
      <c r="BG59" s="53">
        <f>Paca!B59-Paca!B55</f>
        <v>-2370.2463643710071</v>
      </c>
      <c r="BH59" s="53">
        <f>Paca!C59-Paca!C55</f>
        <v>46.336163739999989</v>
      </c>
      <c r="BI59" s="53">
        <f>Paca!D59-Paca!D55</f>
        <v>-436.33554923300107</v>
      </c>
      <c r="BJ59" s="122">
        <f>Paca!E59-Paca!E55</f>
        <v>124.20067813299988</v>
      </c>
      <c r="BK59" s="122">
        <f>Paca!F59-Paca!F55</f>
        <v>152.28415750600016</v>
      </c>
      <c r="BL59" s="122">
        <f>Paca!G59-Paca!G55</f>
        <v>-492.58287535999989</v>
      </c>
      <c r="BM59" s="122">
        <f>Paca!H59-Paca!H55</f>
        <v>152.57066705299985</v>
      </c>
      <c r="BN59" s="122">
        <f>Paca!I59-Paca!I55</f>
        <v>-372.80817656500039</v>
      </c>
      <c r="BO59" s="53">
        <f>Paca!J59-Paca!J55</f>
        <v>-314.26831525400121</v>
      </c>
      <c r="BP59" s="53">
        <f>Paca!K59-Paca!K55</f>
        <v>-1514.5686589959987</v>
      </c>
      <c r="BQ59" s="122">
        <f>Paca!L59-Paca!L55</f>
        <v>-70.930549034999785</v>
      </c>
      <c r="BR59" s="122">
        <f>Paca!M59-Paca!M55</f>
        <v>-841.97378989199979</v>
      </c>
      <c r="BS59" s="122">
        <f>Paca!N59-Paca!N55</f>
        <v>56.611452118000102</v>
      </c>
      <c r="BT59" s="122">
        <f>Paca!O59-Paca!O55</f>
        <v>-82.331704014000024</v>
      </c>
      <c r="BU59" s="122">
        <f>Paca!P59-Paca!P55</f>
        <v>-184.44852056600007</v>
      </c>
      <c r="BV59" s="122">
        <f>Paca!Q59-Paca!Q55</f>
        <v>14.384258104999986</v>
      </c>
      <c r="BW59" s="122">
        <f>Paca!R59-Paca!R55</f>
        <v>-370.12216361099991</v>
      </c>
      <c r="BX59" s="122">
        <f>Paca!S59-Paca!S55</f>
        <v>-35.757642101000016</v>
      </c>
      <c r="BY59" s="53">
        <f>Paca!T59-Paca!T55</f>
        <v>-151.41000462800002</v>
      </c>
    </row>
    <row r="60" spans="1:77" s="29" customFormat="1" x14ac:dyDescent="0.25">
      <c r="A60" s="37" t="str">
        <f>Paca!A60</f>
        <v>T2 2012</v>
      </c>
      <c r="B60" s="144">
        <f>('dep05'!B60/'dep05'!B59-1)*100</f>
        <v>3.4859789085018189</v>
      </c>
      <c r="C60" s="179">
        <f>('dep05'!C60/'dep05'!C59-1)*100</f>
        <v>-3.2342312474214041</v>
      </c>
      <c r="D60" s="179">
        <f>('dep05'!D60/'dep05'!D59-1)*100</f>
        <v>10.423732321991896</v>
      </c>
      <c r="E60" s="180">
        <f>('dep05'!E60/'dep05'!E59-1)*100</f>
        <v>21.009437259746242</v>
      </c>
      <c r="F60" s="181">
        <f>('dep05'!F60/'dep05'!F59-1)*100</f>
        <v>8.3098416513438522E-3</v>
      </c>
      <c r="G60" s="181">
        <f>('dep05'!G60/'dep05'!G59-1)*100</f>
        <v>54.82523012522811</v>
      </c>
      <c r="H60" s="181" t="e">
        <f>('dep05'!H60/'dep05'!H59-1)*100</f>
        <v>#DIV/0!</v>
      </c>
      <c r="I60" s="182">
        <f>('dep05'!I60/'dep05'!I59-1)*100</f>
        <v>13.023557954414677</v>
      </c>
      <c r="J60" s="179">
        <f>('dep05'!J60/'dep05'!J59-1)*100</f>
        <v>10.974541123211988</v>
      </c>
      <c r="K60" s="179">
        <f>('dep05'!K60/'dep05'!K59-1)*100</f>
        <v>-12.964811626463391</v>
      </c>
      <c r="L60" s="180">
        <f>('dep05'!L60/'dep05'!L59-1)*100</f>
        <v>-23.490167601774704</v>
      </c>
      <c r="M60" s="181">
        <f>('dep05'!M60/'dep05'!M59-1)*100</f>
        <v>-16.933059280257833</v>
      </c>
      <c r="N60" s="181">
        <f>('dep05'!N60/'dep05'!N59-1)*100</f>
        <v>116.6576601646677</v>
      </c>
      <c r="O60" s="181" t="e">
        <f>('dep05'!O60/'dep05'!O59-1)*100</f>
        <v>#DIV/0!</v>
      </c>
      <c r="P60" s="181">
        <f>('dep05'!P60/'dep05'!P59-1)*100</f>
        <v>93.531537608299757</v>
      </c>
      <c r="Q60" s="181">
        <f>('dep05'!Q60/'dep05'!Q59-1)*100</f>
        <v>-18.513036776058744</v>
      </c>
      <c r="R60" s="181">
        <f>('dep05'!R60/'dep05'!R59-1)*100</f>
        <v>-21.055932476685246</v>
      </c>
      <c r="S60" s="152" t="e">
        <f>('dep05'!S60/'dep05'!S59-1)*100</f>
        <v>#DIV/0!</v>
      </c>
      <c r="T60" s="183">
        <f>('dep05'!T60/'dep05'!T59-1)*100</f>
        <v>-55.157326636624703</v>
      </c>
      <c r="U60" s="52">
        <f>'dep05'!B60-'dep05'!B59</f>
        <v>22.861470463000046</v>
      </c>
      <c r="V60" s="52">
        <f>'dep05'!C60-'dep05'!C59</f>
        <v>-3.1356908999999988E-2</v>
      </c>
      <c r="W60" s="52">
        <f>'dep05'!D60-'dep05'!D59</f>
        <v>7.9629481550000207</v>
      </c>
      <c r="X60" s="121">
        <f>'dep05'!E60-'dep05'!E59</f>
        <v>2.6598608450000008</v>
      </c>
      <c r="Y60" s="121">
        <f>'dep05'!F60-'dep05'!F59</f>
        <v>2.4310820000010835E-3</v>
      </c>
      <c r="Z60" s="121">
        <f>'dep05'!G60-'dep05'!G59</f>
        <v>1.0630963710000001</v>
      </c>
      <c r="AA60" s="121">
        <f>'dep05'!H60-'dep05'!H59</f>
        <v>0</v>
      </c>
      <c r="AB60" s="121">
        <f>'dep05'!I60-'dep05'!I59</f>
        <v>4.2375598570000008</v>
      </c>
      <c r="AC60" s="52">
        <f>'dep05'!J60-'dep05'!J59</f>
        <v>43.09159920899998</v>
      </c>
      <c r="AD60" s="52">
        <f>'dep05'!K60-'dep05'!K59</f>
        <v>-22.836958943000042</v>
      </c>
      <c r="AE60" s="121">
        <f>'dep05'!L60-'dep05'!L59</f>
        <v>-21.72553927700001</v>
      </c>
      <c r="AF60" s="121">
        <f>'dep05'!M60-'dep05'!M59</f>
        <v>-6.6628288890000036</v>
      </c>
      <c r="AG60" s="121">
        <f>'dep05'!N60-'dep05'!N59</f>
        <v>9.6788576119999998</v>
      </c>
      <c r="AH60" s="121">
        <f>'dep05'!O60-'dep05'!O59</f>
        <v>2.0522581550000001</v>
      </c>
      <c r="AI60" s="121">
        <f>'dep05'!P60-'dep05'!P59</f>
        <v>0.9068182480000001</v>
      </c>
      <c r="AJ60" s="121">
        <f>'dep05'!Q60-'dep05'!Q59</f>
        <v>-0.76137080399999979</v>
      </c>
      <c r="AK60" s="121">
        <f>'dep05'!R60-'dep05'!R59</f>
        <v>-6.5127890189999995</v>
      </c>
      <c r="AL60" s="121">
        <f>'dep05'!S60-'dep05'!S59</f>
        <v>0.18763503100000001</v>
      </c>
      <c r="AM60" s="52">
        <f>'dep05'!T60-'dep05'!T59</f>
        <v>-5.3247610490000001</v>
      </c>
      <c r="AN60" s="189">
        <f>(Paca!B60/Paca!B56-1)*100</f>
        <v>-3.9384164042688297</v>
      </c>
      <c r="AO60" s="189">
        <f>(Paca!C60/Paca!C56-1)*100</f>
        <v>-6.4746826766062693</v>
      </c>
      <c r="AP60" s="189">
        <f>(Paca!D60/Paca!D56-1)*100</f>
        <v>-2.1766741572713855</v>
      </c>
      <c r="AQ60" s="190">
        <f>(Paca!E60/Paca!E56-1)*100</f>
        <v>5.9767064643716283</v>
      </c>
      <c r="AR60" s="190">
        <f>(Paca!F60/Paca!F56-1)*100</f>
        <v>2.8657954647623773</v>
      </c>
      <c r="AS60" s="190">
        <f>(Paca!G60/Paca!G56-1)*100</f>
        <v>-26.23252831797376</v>
      </c>
      <c r="AT60" s="190">
        <f>(Paca!H60/Paca!H56-1)*100</f>
        <v>9.931536896427783</v>
      </c>
      <c r="AU60" s="190">
        <f>(Paca!I60/Paca!I56-1)*100</f>
        <v>-4.9068749429536096</v>
      </c>
      <c r="AV60" s="189">
        <f>(Paca!J60/Paca!J56-1)*100</f>
        <v>-1.2559674797852582</v>
      </c>
      <c r="AW60" s="189">
        <f>(Paca!K60/Paca!K56-1)*100</f>
        <v>-7.9632063479111892</v>
      </c>
      <c r="AX60" s="190">
        <f>(Paca!L60/Paca!L56-1)*100</f>
        <v>-2.2334118056410612</v>
      </c>
      <c r="AY60" s="190">
        <f>(Paca!M60/Paca!M56-1)*100</f>
        <v>-13.478518475904123</v>
      </c>
      <c r="AZ60" s="190">
        <f>(Paca!N60/Paca!N56-1)*100</f>
        <v>8.6542067265844338</v>
      </c>
      <c r="BA60" s="190">
        <f>(Paca!O60/Paca!O56-1)*100</f>
        <v>-16.616349587237455</v>
      </c>
      <c r="BB60" s="190">
        <f>(Paca!P60/Paca!P56-1)*100</f>
        <v>-26.922596237378116</v>
      </c>
      <c r="BC60" s="190">
        <f>(Paca!Q60/Paca!Q56-1)*100</f>
        <v>-1.079371145117225</v>
      </c>
      <c r="BD60" s="190">
        <f>(Paca!R60/Paca!R56-1)*100</f>
        <v>-4.1868188978439917</v>
      </c>
      <c r="BE60" s="190">
        <f>(Paca!S60/Paca!S56-1)*100</f>
        <v>-10.664712713201119</v>
      </c>
      <c r="BF60" s="189">
        <f>(Paca!T60/Paca!T56-1)*100</f>
        <v>-2.1849168073107994</v>
      </c>
      <c r="BG60" s="53">
        <f>Paca!B60-Paca!B56</f>
        <v>-1456.2087647689987</v>
      </c>
      <c r="BH60" s="53">
        <f>Paca!C60-Paca!C56</f>
        <v>-12.341458457000016</v>
      </c>
      <c r="BI60" s="53">
        <f>Paca!D60-Paca!D56</f>
        <v>-237.0309649819992</v>
      </c>
      <c r="BJ60" s="122">
        <f>Paca!E60-Paca!E56</f>
        <v>90.272093585999983</v>
      </c>
      <c r="BK60" s="122">
        <f>Paca!F60-Paca!F56</f>
        <v>61.062464197999816</v>
      </c>
      <c r="BL60" s="122">
        <f>Paca!G60-Paca!G56</f>
        <v>-260.82602850300009</v>
      </c>
      <c r="BM60" s="122">
        <f>Paca!H60-Paca!H56</f>
        <v>120.03796215399984</v>
      </c>
      <c r="BN60" s="122">
        <f>Paca!I60-Paca!I56</f>
        <v>-247.57745641699967</v>
      </c>
      <c r="BO60" s="53">
        <f>Paca!J60-Paca!J56</f>
        <v>-145.47552409400123</v>
      </c>
      <c r="BP60" s="53">
        <f>Paca!K60-Paca!K56</f>
        <v>-1031.7553685520015</v>
      </c>
      <c r="BQ60" s="122">
        <f>Paca!L60-Paca!L56</f>
        <v>-73.890589206000186</v>
      </c>
      <c r="BR60" s="122">
        <f>Paca!M60-Paca!M56</f>
        <v>-626.95226949500011</v>
      </c>
      <c r="BS60" s="122">
        <f>Paca!N60-Paca!N56</f>
        <v>49.901201306000075</v>
      </c>
      <c r="BT60" s="122">
        <f>Paca!O60-Paca!O56</f>
        <v>-64.821427782000001</v>
      </c>
      <c r="BU60" s="122">
        <f>Paca!P60-Paca!P56</f>
        <v>-160.96203505899996</v>
      </c>
      <c r="BV60" s="122">
        <f>Paca!Q60-Paca!Q56</f>
        <v>-2.2973672889999932</v>
      </c>
      <c r="BW60" s="122">
        <f>Paca!R60-Paca!R56</f>
        <v>-123.17939018800007</v>
      </c>
      <c r="BX60" s="122">
        <f>Paca!S60-Paca!S56</f>
        <v>-29.553490839000006</v>
      </c>
      <c r="BY60" s="53">
        <f>Paca!T60-Paca!T56</f>
        <v>-29.605448684000066</v>
      </c>
    </row>
    <row r="61" spans="1:77" s="29" customFormat="1" x14ac:dyDescent="0.25">
      <c r="A61" s="37" t="str">
        <f>Paca!A61</f>
        <v>T3 2012</v>
      </c>
      <c r="B61" s="144">
        <f>('dep05'!B61/'dep05'!B60-1)*100</f>
        <v>-11.544539440875356</v>
      </c>
      <c r="C61" s="179">
        <f>('dep05'!C61/'dep05'!C60-1)*100</f>
        <v>45.879652882217229</v>
      </c>
      <c r="D61" s="179">
        <f>('dep05'!D61/'dep05'!D60-1)*100</f>
        <v>-16.180457310867823</v>
      </c>
      <c r="E61" s="180">
        <f>('dep05'!E61/'dep05'!E60-1)*100</f>
        <v>-53.895538622151527</v>
      </c>
      <c r="F61" s="181">
        <f>('dep05'!F61/'dep05'!F60-1)*100</f>
        <v>-12.240082426618869</v>
      </c>
      <c r="G61" s="181">
        <f>('dep05'!G61/'dep05'!G60-1)*100</f>
        <v>69.324597102653257</v>
      </c>
      <c r="H61" s="181" t="e">
        <f>('dep05'!H61/'dep05'!H60-1)*100</f>
        <v>#DIV/0!</v>
      </c>
      <c r="I61" s="182">
        <f>('dep05'!I61/'dep05'!I60-1)*100</f>
        <v>-10.583895976145975</v>
      </c>
      <c r="J61" s="179">
        <f>('dep05'!J61/'dep05'!J60-1)*100</f>
        <v>-13.490033541587042</v>
      </c>
      <c r="K61" s="179">
        <f>('dep05'!K61/'dep05'!K60-1)*100</f>
        <v>-5.3441128740665533</v>
      </c>
      <c r="L61" s="180">
        <f>('dep05'!L61/'dep05'!L60-1)*100</f>
        <v>6.0354041640204859</v>
      </c>
      <c r="M61" s="181">
        <f>('dep05'!M61/'dep05'!M60-1)*100</f>
        <v>-23.785251823067377</v>
      </c>
      <c r="N61" s="181">
        <f>('dep05'!N61/'dep05'!N60-1)*100</f>
        <v>-45.612599730077221</v>
      </c>
      <c r="O61" s="181">
        <f>('dep05'!O61/'dep05'!O60-1)*100</f>
        <v>4.1997520043963288</v>
      </c>
      <c r="P61" s="181">
        <f>('dep05'!P61/'dep05'!P60-1)*100</f>
        <v>-47.90012396794905</v>
      </c>
      <c r="Q61" s="181">
        <f>('dep05'!Q61/'dep05'!Q60-1)*100</f>
        <v>95.374535100448483</v>
      </c>
      <c r="R61" s="181">
        <f>('dep05'!R61/'dep05'!R60-1)*100</f>
        <v>5.3797350174864977</v>
      </c>
      <c r="S61" s="152">
        <f>('dep05'!S61/'dep05'!S60-1)*100</f>
        <v>-100</v>
      </c>
      <c r="T61" s="183">
        <f>('dep05'!T61/'dep05'!T60-1)*100</f>
        <v>42.589134366996163</v>
      </c>
      <c r="U61" s="52">
        <f>'dep05'!B61-'dep05'!B60</f>
        <v>-78.349734631000047</v>
      </c>
      <c r="V61" s="52">
        <f>'dep05'!C61-'dep05'!C60</f>
        <v>0.43043150500000005</v>
      </c>
      <c r="W61" s="52">
        <f>'dep05'!D61-'dep05'!D60</f>
        <v>-13.649094858000012</v>
      </c>
      <c r="X61" s="121">
        <f>'dep05'!E61-'dep05'!E60</f>
        <v>-8.2568910540000005</v>
      </c>
      <c r="Y61" s="121">
        <f>'dep05'!F61-'dep05'!F60</f>
        <v>-3.5811893949999991</v>
      </c>
      <c r="Z61" s="121">
        <f>'dep05'!G61-'dep05'!G60</f>
        <v>2.0812356710000004</v>
      </c>
      <c r="AA61" s="121">
        <f>'dep05'!H61-'dep05'!H60</f>
        <v>0</v>
      </c>
      <c r="AB61" s="121">
        <f>'dep05'!I61-'dep05'!I60</f>
        <v>-3.8922500800000037</v>
      </c>
      <c r="AC61" s="52">
        <f>'dep05'!J61-'dep05'!J60</f>
        <v>-58.781765929000017</v>
      </c>
      <c r="AD61" s="52">
        <f>'dep05'!K61-'dep05'!K60</f>
        <v>-8.19299247699999</v>
      </c>
      <c r="AE61" s="121">
        <f>'dep05'!L61-'dep05'!L60</f>
        <v>4.2707884420000113</v>
      </c>
      <c r="AF61" s="121">
        <f>'dep05'!M61-'dep05'!M60</f>
        <v>-7.7742625109999999</v>
      </c>
      <c r="AG61" s="121">
        <f>'dep05'!N61-'dep05'!N60</f>
        <v>-8.1991666569999992</v>
      </c>
      <c r="AH61" s="121">
        <f>'dep05'!O61-'dep05'!O60</f>
        <v>8.6189752999999758E-2</v>
      </c>
      <c r="AI61" s="121">
        <f>'dep05'!P61-'dep05'!P60</f>
        <v>-0.89877412600000006</v>
      </c>
      <c r="AJ61" s="121">
        <f>'dep05'!Q61-'dep05'!Q60</f>
        <v>3.1962380879999999</v>
      </c>
      <c r="AK61" s="121">
        <f>'dep05'!R61-'dep05'!R60</f>
        <v>1.3136295649999994</v>
      </c>
      <c r="AL61" s="121">
        <f>'dep05'!S61-'dep05'!S60</f>
        <v>-0.18763503100000001</v>
      </c>
      <c r="AM61" s="52">
        <f>'dep05'!T61-'dep05'!T60</f>
        <v>1.843687128</v>
      </c>
      <c r="AN61" s="189">
        <f>(Paca!B61/Paca!B57-1)*100</f>
        <v>-6.5950416747749259</v>
      </c>
      <c r="AO61" s="189">
        <f>(Paca!C61/Paca!C57-1)*100</f>
        <v>25.944997733492038</v>
      </c>
      <c r="AP61" s="189">
        <f>(Paca!D61/Paca!D57-1)*100</f>
        <v>-5.859578790514119</v>
      </c>
      <c r="AQ61" s="190">
        <f>(Paca!E61/Paca!E57-1)*100</f>
        <v>-5.0521372547147276</v>
      </c>
      <c r="AR61" s="190">
        <f>(Paca!F61/Paca!F57-1)*100</f>
        <v>-3.0517815130559844</v>
      </c>
      <c r="AS61" s="190">
        <f>(Paca!G61/Paca!G57-1)*100</f>
        <v>-18.212200232850474</v>
      </c>
      <c r="AT61" s="190">
        <f>(Paca!H61/Paca!H57-1)*100</f>
        <v>20.518746782382035</v>
      </c>
      <c r="AU61" s="190">
        <f>(Paca!I61/Paca!I57-1)*100</f>
        <v>-10.805858763222332</v>
      </c>
      <c r="AV61" s="189">
        <f>(Paca!J61/Paca!J57-1)*100</f>
        <v>-8.1780094860793522</v>
      </c>
      <c r="AW61" s="189">
        <f>(Paca!K61/Paca!K57-1)*100</f>
        <v>-4.6753979697003345</v>
      </c>
      <c r="AX61" s="190">
        <f>(Paca!L61/Paca!L57-1)*100</f>
        <v>-2.8313156832074249</v>
      </c>
      <c r="AY61" s="190">
        <f>(Paca!M61/Paca!M57-1)*100</f>
        <v>-7.7560482221907918</v>
      </c>
      <c r="AZ61" s="190">
        <f>(Paca!N61/Paca!N57-1)*100</f>
        <v>-9.6770084978488935</v>
      </c>
      <c r="BA61" s="190">
        <f>(Paca!O61/Paca!O57-1)*100</f>
        <v>-0.10202285009479617</v>
      </c>
      <c r="BB61" s="190">
        <f>(Paca!P61/Paca!P57-1)*100</f>
        <v>-29.670329033234253</v>
      </c>
      <c r="BC61" s="190">
        <f>(Paca!Q61/Paca!Q57-1)*100</f>
        <v>-10.589491256699834</v>
      </c>
      <c r="BD61" s="190">
        <f>(Paca!R61/Paca!R57-1)*100</f>
        <v>2.3381440974442835</v>
      </c>
      <c r="BE61" s="190">
        <f>(Paca!S61/Paca!S57-1)*100</f>
        <v>4.2393491815966522</v>
      </c>
      <c r="BF61" s="189">
        <f>(Paca!T61/Paca!T57-1)*100</f>
        <v>-20.296574213823561</v>
      </c>
      <c r="BG61" s="53">
        <f>Paca!B61-Paca!B57</f>
        <v>-2506.969727413998</v>
      </c>
      <c r="BH61" s="53">
        <f>Paca!C61-Paca!C57</f>
        <v>47.504547997000003</v>
      </c>
      <c r="BI61" s="53">
        <f>Paca!D61-Paca!D57</f>
        <v>-652.62219299499884</v>
      </c>
      <c r="BJ61" s="122">
        <f>Paca!E61-Paca!E57</f>
        <v>-79.563908853999919</v>
      </c>
      <c r="BK61" s="122">
        <f>Paca!F61-Paca!F57</f>
        <v>-67.832325857999876</v>
      </c>
      <c r="BL61" s="122">
        <f>Paca!G61-Paca!G57</f>
        <v>-159.93855354300001</v>
      </c>
      <c r="BM61" s="122">
        <f>Paca!H61-Paca!H57</f>
        <v>231.21471850399985</v>
      </c>
      <c r="BN61" s="122">
        <f>Paca!I61-Paca!I57</f>
        <v>-576.50212324400036</v>
      </c>
      <c r="BO61" s="53">
        <f>Paca!J61-Paca!J57</f>
        <v>-1015.7417705730004</v>
      </c>
      <c r="BP61" s="53">
        <f>Paca!K61-Paca!K57</f>
        <v>-601.75975495300008</v>
      </c>
      <c r="BQ61" s="122">
        <f>Paca!L61-Paca!L57</f>
        <v>-101.52110363699967</v>
      </c>
      <c r="BR61" s="122">
        <f>Paca!M61-Paca!M57</f>
        <v>-338.24959768400049</v>
      </c>
      <c r="BS61" s="122">
        <f>Paca!N61-Paca!N57</f>
        <v>-60.827462038000021</v>
      </c>
      <c r="BT61" s="122">
        <f>Paca!O61-Paca!O57</f>
        <v>-0.34699293599999237</v>
      </c>
      <c r="BU61" s="122">
        <f>Paca!P61-Paca!P57</f>
        <v>-155.98911799899997</v>
      </c>
      <c r="BV61" s="122">
        <f>Paca!Q61-Paca!Q57</f>
        <v>-24.580744965000008</v>
      </c>
      <c r="BW61" s="122">
        <f>Paca!R61-Paca!R57</f>
        <v>68.619282169000144</v>
      </c>
      <c r="BX61" s="122">
        <f>Paca!S61-Paca!S57</f>
        <v>11.135982136999985</v>
      </c>
      <c r="BY61" s="53">
        <f>Paca!T61-Paca!T57</f>
        <v>-284.35055689000001</v>
      </c>
    </row>
    <row r="62" spans="1:77" s="105" customFormat="1" x14ac:dyDescent="0.25">
      <c r="A62" s="98" t="str">
        <f>Paca!A62</f>
        <v>T4 2012</v>
      </c>
      <c r="B62" s="143">
        <f>('dep05'!B62/'dep05'!B61-1)*100</f>
        <v>-3.617906521568437</v>
      </c>
      <c r="C62" s="184">
        <f>('dep05'!C62/'dep05'!C61-1)*100</f>
        <v>-41.934988945666106</v>
      </c>
      <c r="D62" s="184">
        <f>('dep05'!D62/'dep05'!D61-1)*100</f>
        <v>0.36396316658702244</v>
      </c>
      <c r="E62" s="185">
        <f>('dep05'!E62/'dep05'!E61-1)*100</f>
        <v>22.102096585081089</v>
      </c>
      <c r="F62" s="186">
        <f>('dep05'!F62/'dep05'!F61-1)*100</f>
        <v>14.782433396184057</v>
      </c>
      <c r="G62" s="186">
        <f>('dep05'!G62/'dep05'!G61-1)*100</f>
        <v>-76.550668629757681</v>
      </c>
      <c r="H62" s="186" t="e">
        <f>('dep05'!H62/'dep05'!H61-1)*100</f>
        <v>#DIV/0!</v>
      </c>
      <c r="I62" s="187">
        <f>('dep05'!I62/'dep05'!I61-1)*100</f>
        <v>-3.6738046764823062</v>
      </c>
      <c r="J62" s="184">
        <f>('dep05'!J62/'dep05'!J61-1)*100</f>
        <v>-5.7534184627163647</v>
      </c>
      <c r="K62" s="184">
        <f>('dep05'!K62/'dep05'!K61-1)*100</f>
        <v>-6.3552988511962223</v>
      </c>
      <c r="L62" s="185">
        <f>('dep05'!L62/'dep05'!L61-1)*100</f>
        <v>-9.7430382629460581</v>
      </c>
      <c r="M62" s="186">
        <f>('dep05'!M62/'dep05'!M61-1)*100</f>
        <v>-31.542823994317736</v>
      </c>
      <c r="N62" s="186">
        <f>('dep05'!N62/'dep05'!N61-1)*100</f>
        <v>11.712248924351831</v>
      </c>
      <c r="O62" s="186">
        <f>('dep05'!O62/'dep05'!O61-1)*100</f>
        <v>1.6137693076786475</v>
      </c>
      <c r="P62" s="186">
        <f>('dep05'!P62/'dep05'!P61-1)*100</f>
        <v>1.6137692601139397</v>
      </c>
      <c r="Q62" s="186">
        <f>('dep05'!Q62/'dep05'!Q61-1)*100</f>
        <v>-15.321858922191788</v>
      </c>
      <c r="R62" s="186">
        <f>('dep05'!R62/'dep05'!R61-1)*100</f>
        <v>20.815158478256013</v>
      </c>
      <c r="S62" s="151" t="e">
        <f>('dep05'!S62/'dep05'!S61-1)*100</f>
        <v>#DIV/0!</v>
      </c>
      <c r="T62" s="188">
        <f>('dep05'!T62/'dep05'!T61-1)*100</f>
        <v>154.03442320444901</v>
      </c>
      <c r="U62" s="100">
        <f>'dep05'!B62-'dep05'!B61</f>
        <v>-21.719154145999937</v>
      </c>
      <c r="V62" s="100">
        <f>'dep05'!C62-'dep05'!C61</f>
        <v>-0.5739250520000001</v>
      </c>
      <c r="W62" s="100">
        <f>'dep05'!D62-'dep05'!D61</f>
        <v>0.25734502800000314</v>
      </c>
      <c r="X62" s="120">
        <f>'dep05'!E62-'dep05'!E61</f>
        <v>1.5611339300000004</v>
      </c>
      <c r="Y62" s="120">
        <f>'dep05'!F62-'dep05'!F61</f>
        <v>3.7956406129999998</v>
      </c>
      <c r="Z62" s="120">
        <f>'dep05'!G62-'dep05'!G61</f>
        <v>-3.8913737580000003</v>
      </c>
      <c r="AA62" s="120">
        <f>'dep05'!H62-'dep05'!H61</f>
        <v>0</v>
      </c>
      <c r="AB62" s="120">
        <f>'dep05'!I62-'dep05'!I61</f>
        <v>-1.2080557569999968</v>
      </c>
      <c r="AC62" s="100">
        <f>'dep05'!J62-'dep05'!J61</f>
        <v>-21.68810992899995</v>
      </c>
      <c r="AD62" s="100">
        <f>'dep05'!K62-'dep05'!K61</f>
        <v>-9.2225398700000198</v>
      </c>
      <c r="AE62" s="120">
        <f>'dep05'!L62-'dep05'!L61</f>
        <v>-7.3104987090000009</v>
      </c>
      <c r="AF62" s="120">
        <f>'dep05'!M62-'dep05'!M61</f>
        <v>-7.8576203049999975</v>
      </c>
      <c r="AG62" s="120">
        <f>'dep05'!N62-'dep05'!N61</f>
        <v>1.1450474449999994</v>
      </c>
      <c r="AH62" s="120">
        <f>'dep05'!O62-'dep05'!O61</f>
        <v>3.4509616000000243E-2</v>
      </c>
      <c r="AI62" s="120">
        <f>'dep05'!P62-'dep05'!P61</f>
        <v>1.5775823999999994E-2</v>
      </c>
      <c r="AJ62" s="120">
        <f>'dep05'!Q62-'dep05'!Q61</f>
        <v>-1.0031967240000004</v>
      </c>
      <c r="AK62" s="120">
        <f>'dep05'!R62-'dep05'!R61</f>
        <v>5.3561021790000005</v>
      </c>
      <c r="AL62" s="120">
        <f>'dep05'!S62-'dep05'!S61</f>
        <v>0.39734080399999999</v>
      </c>
      <c r="AM62" s="100">
        <f>'dep05'!T62-'dep05'!T61</f>
        <v>9.5080756770000008</v>
      </c>
      <c r="AN62" s="184">
        <f>(Paca!B62/Paca!B58-1)*100</f>
        <v>-10.122924265868816</v>
      </c>
      <c r="AO62" s="184">
        <f>(Paca!C62/Paca!C58-1)*100</f>
        <v>-14.873457033005266</v>
      </c>
      <c r="AP62" s="184">
        <f>(Paca!D62/Paca!D58-1)*100</f>
        <v>-5.8727321448514447</v>
      </c>
      <c r="AQ62" s="191">
        <f>(Paca!E62/Paca!E58-1)*100</f>
        <v>-12.990735353265103</v>
      </c>
      <c r="AR62" s="191">
        <f>(Paca!F62/Paca!F58-1)*100</f>
        <v>7.7273195898718505</v>
      </c>
      <c r="AS62" s="191">
        <f>(Paca!G62/Paca!G58-1)*100</f>
        <v>-18.976822949540249</v>
      </c>
      <c r="AT62" s="191">
        <f>(Paca!H62/Paca!H58-1)*100</f>
        <v>19.628405585939014</v>
      </c>
      <c r="AU62" s="191">
        <f>(Paca!I62/Paca!I58-1)*100</f>
        <v>-12.480208933458981</v>
      </c>
      <c r="AV62" s="184">
        <f>(Paca!J62/Paca!J58-1)*100</f>
        <v>-16.772040413364774</v>
      </c>
      <c r="AW62" s="184">
        <f>(Paca!K62/Paca!K58-1)*100</f>
        <v>-5.0114369175450868</v>
      </c>
      <c r="AX62" s="191">
        <f>(Paca!L62/Paca!L58-1)*100</f>
        <v>3.9546699829919874</v>
      </c>
      <c r="AY62" s="191">
        <f>(Paca!M62/Paca!M58-1)*100</f>
        <v>-3.096554690080755</v>
      </c>
      <c r="AZ62" s="191">
        <f>(Paca!N62/Paca!N58-1)*100</f>
        <v>-5.57373103010812</v>
      </c>
      <c r="BA62" s="191">
        <f>(Paca!O62/Paca!O58-1)*100</f>
        <v>-28.080118992547089</v>
      </c>
      <c r="BB62" s="191">
        <f>(Paca!P62/Paca!P58-1)*100</f>
        <v>-19.741502333561133</v>
      </c>
      <c r="BC62" s="191">
        <f>(Paca!Q62/Paca!Q58-1)*100</f>
        <v>6.7114868950444606</v>
      </c>
      <c r="BD62" s="191">
        <f>(Paca!R62/Paca!R58-1)*100</f>
        <v>-12.940723755186989</v>
      </c>
      <c r="BE62" s="191">
        <f>(Paca!S62/Paca!S58-1)*100</f>
        <v>-9.5401381403321217</v>
      </c>
      <c r="BF62" s="184">
        <f>(Paca!T62/Paca!T58-1)*100</f>
        <v>-27.420525266888763</v>
      </c>
      <c r="BG62" s="100">
        <f>Paca!B62-Paca!B58</f>
        <v>-3866.852166100005</v>
      </c>
      <c r="BH62" s="100">
        <f>Paca!C62-Paca!C58</f>
        <v>-29.071878194999982</v>
      </c>
      <c r="BI62" s="100">
        <f>Paca!D62-Paca!D58</f>
        <v>-643.17980319699927</v>
      </c>
      <c r="BJ62" s="120">
        <f>Paca!E62-Paca!E58</f>
        <v>-215.9204619950001</v>
      </c>
      <c r="BK62" s="120">
        <f>Paca!F62-Paca!F58</f>
        <v>160.81559768900024</v>
      </c>
      <c r="BL62" s="120">
        <f>Paca!G62-Paca!G58</f>
        <v>-163.11678437399996</v>
      </c>
      <c r="BM62" s="120">
        <f>Paca!H62-Paca!H58</f>
        <v>224.61554083300007</v>
      </c>
      <c r="BN62" s="120">
        <f>Paca!I62-Paca!I58</f>
        <v>-649.57369534999998</v>
      </c>
      <c r="BO62" s="100">
        <f>Paca!J62-Paca!J58</f>
        <v>-2137.2687818800005</v>
      </c>
      <c r="BP62" s="100">
        <f>Paca!K62-Paca!K58</f>
        <v>-640.96464414599905</v>
      </c>
      <c r="BQ62" s="120">
        <f>Paca!L62-Paca!L58</f>
        <v>136.74102545300002</v>
      </c>
      <c r="BR62" s="120">
        <f>Paca!M62-Paca!M58</f>
        <v>-134.12740851799936</v>
      </c>
      <c r="BS62" s="120">
        <f>Paca!N62-Paca!N58</f>
        <v>-36.075649597000051</v>
      </c>
      <c r="BT62" s="120">
        <f>Paca!O62-Paca!O58</f>
        <v>-107.237962412</v>
      </c>
      <c r="BU62" s="120">
        <f>Paca!P62-Paca!P58</f>
        <v>-92.468685724000011</v>
      </c>
      <c r="BV62" s="120">
        <f>Paca!Q62-Paca!Q58</f>
        <v>12.530569710999998</v>
      </c>
      <c r="BW62" s="120">
        <f>Paca!R62-Paca!R58</f>
        <v>-395.46302859900015</v>
      </c>
      <c r="BX62" s="120">
        <f>Paca!S62-Paca!S58</f>
        <v>-24.863504460000001</v>
      </c>
      <c r="BY62" s="100">
        <f>Paca!T62-Paca!T58</f>
        <v>-416.36705868199988</v>
      </c>
    </row>
    <row r="63" spans="1:77" s="29" customFormat="1" x14ac:dyDescent="0.25">
      <c r="A63" s="37" t="str">
        <f>Paca!A63</f>
        <v>T1 2013</v>
      </c>
      <c r="B63" s="144">
        <f>('dep05'!B63/'dep05'!B62-1)*100</f>
        <v>-4.1610896543820219</v>
      </c>
      <c r="C63" s="179">
        <f>('dep05'!C63/'dep05'!C62-1)*100</f>
        <v>-100</v>
      </c>
      <c r="D63" s="179">
        <f>('dep05'!D63/'dep05'!D62-1)*100</f>
        <v>1.9107878870496142</v>
      </c>
      <c r="E63" s="180">
        <f>('dep05'!E63/'dep05'!E62-1)*100</f>
        <v>34.238347118183434</v>
      </c>
      <c r="F63" s="181">
        <f>('dep05'!F63/'dep05'!F62-1)*100</f>
        <v>7.677035570666435</v>
      </c>
      <c r="G63" s="181">
        <f>('dep05'!G63/'dep05'!G62-1)*100</f>
        <v>29.570325872723345</v>
      </c>
      <c r="H63" s="181" t="e">
        <f>('dep05'!H63/'dep05'!H62-1)*100</f>
        <v>#DIV/0!</v>
      </c>
      <c r="I63" s="182">
        <f>('dep05'!I63/'dep05'!I62-1)*100</f>
        <v>-13.297528506771128</v>
      </c>
      <c r="J63" s="179">
        <f>('dep05'!J63/'dep05'!J62-1)*100</f>
        <v>-12.807188939522263</v>
      </c>
      <c r="K63" s="179">
        <f>('dep05'!K63/'dep05'!K62-1)*100</f>
        <v>16.368102612645231</v>
      </c>
      <c r="L63" s="180">
        <f>('dep05'!L63/'dep05'!L62-1)*100</f>
        <v>5.8440793988930206</v>
      </c>
      <c r="M63" s="181">
        <f>('dep05'!M63/'dep05'!M62-1)*100</f>
        <v>54.386635692755057</v>
      </c>
      <c r="N63" s="181">
        <f>('dep05'!N63/'dep05'!N62-1)*100</f>
        <v>-24.255040579332277</v>
      </c>
      <c r="O63" s="181">
        <f>('dep05'!O63/'dep05'!O62-1)*100</f>
        <v>-2.8222556273032828</v>
      </c>
      <c r="P63" s="181">
        <f>('dep05'!P63/'dep05'!P62-1)*100</f>
        <v>94.3554887513083</v>
      </c>
      <c r="Q63" s="181">
        <f>('dep05'!Q63/'dep05'!Q62-1)*100</f>
        <v>-41.6933533600264</v>
      </c>
      <c r="R63" s="181">
        <f>('dep05'!R63/'dep05'!R62-1)*100</f>
        <v>30.360171647878321</v>
      </c>
      <c r="S63" s="152">
        <f>('dep05'!S63/'dep05'!S62-1)*100</f>
        <v>920.36631707223307</v>
      </c>
      <c r="T63" s="183">
        <f>('dep05'!T63/'dep05'!T62-1)*100</f>
        <v>-8.802424489914241</v>
      </c>
      <c r="U63" s="52">
        <f>'dep05'!B63-'dep05'!B62</f>
        <v>-24.076258329000211</v>
      </c>
      <c r="V63" s="52">
        <f>'dep05'!C63-'dep05'!C62</f>
        <v>-0.79468160899999996</v>
      </c>
      <c r="W63" s="52">
        <f>'dep05'!D63-'dep05'!D62</f>
        <v>1.3559654659999865</v>
      </c>
      <c r="X63" s="121">
        <f>'dep05'!E63-'dep05'!E62</f>
        <v>2.952858269</v>
      </c>
      <c r="Y63" s="121">
        <f>'dep05'!F63-'dep05'!F62</f>
        <v>2.2626018319999979</v>
      </c>
      <c r="Z63" s="121">
        <f>'dep05'!G63-'dep05'!G62</f>
        <v>0.35248491200000021</v>
      </c>
      <c r="AA63" s="121">
        <f>'dep05'!H63-'dep05'!H62</f>
        <v>0</v>
      </c>
      <c r="AB63" s="121">
        <f>'dep05'!I63-'dep05'!I62</f>
        <v>-4.2119795470000021</v>
      </c>
      <c r="AC63" s="52">
        <f>'dep05'!J63-'dep05'!J62</f>
        <v>-45.500394949000054</v>
      </c>
      <c r="AD63" s="52">
        <f>'dep05'!K63-'dep05'!K62</f>
        <v>22.243140791999991</v>
      </c>
      <c r="AE63" s="121">
        <f>'dep05'!L63-'dep05'!L62</f>
        <v>3.9577596309999876</v>
      </c>
      <c r="AF63" s="121">
        <f>'dep05'!M63-'dep05'!M62</f>
        <v>9.2747377970000002</v>
      </c>
      <c r="AG63" s="121">
        <f>'dep05'!N63-'dep05'!N62</f>
        <v>-2.6490245819999991</v>
      </c>
      <c r="AH63" s="121">
        <f>'dep05'!O63-'dep05'!O62</f>
        <v>-6.1326415999999995E-2</v>
      </c>
      <c r="AI63" s="121">
        <f>'dep05'!P63-'dep05'!P62</f>
        <v>0.93728214499999996</v>
      </c>
      <c r="AJ63" s="121">
        <f>'dep05'!Q63-'dep05'!Q62</f>
        <v>-2.3116005439999996</v>
      </c>
      <c r="AK63" s="121">
        <f>'dep05'!R63-'dep05'!R62</f>
        <v>9.4383218370000002</v>
      </c>
      <c r="AL63" s="121">
        <f>'dep05'!S63-'dep05'!S62</f>
        <v>3.656990924</v>
      </c>
      <c r="AM63" s="52">
        <f>'dep05'!T63-'dep05'!T62</f>
        <v>-1.3802880290000008</v>
      </c>
      <c r="AN63" s="189">
        <f>(Paca!B63/Paca!B59-1)*100</f>
        <v>-3.1912631683361226</v>
      </c>
      <c r="AO63" s="189">
        <f>(Paca!C63/Paca!C59-1)*100</f>
        <v>-16.296269828525677</v>
      </c>
      <c r="AP63" s="189">
        <f>(Paca!D63/Paca!D59-1)*100</f>
        <v>-3.5314093781139699</v>
      </c>
      <c r="AQ63" s="190">
        <f>(Paca!E63/Paca!E59-1)*100</f>
        <v>-11.786560193818962</v>
      </c>
      <c r="AR63" s="190">
        <f>(Paca!F63/Paca!F59-1)*100</f>
        <v>-4.2867657152522165</v>
      </c>
      <c r="AS63" s="190">
        <f>(Paca!G63/Paca!G59-1)*100</f>
        <v>24.20648230078428</v>
      </c>
      <c r="AT63" s="190">
        <f>(Paca!H63/Paca!H59-1)*100</f>
        <v>8.7864968892968243</v>
      </c>
      <c r="AU63" s="190">
        <f>(Paca!I63/Paca!I59-1)*100</f>
        <v>-7.3362920730696395</v>
      </c>
      <c r="AV63" s="189">
        <f>(Paca!J63/Paca!J59-1)*100</f>
        <v>-9.9424798789500279</v>
      </c>
      <c r="AW63" s="189">
        <f>(Paca!K63/Paca!K59-1)*100</f>
        <v>4.9437246618132979</v>
      </c>
      <c r="AX63" s="190">
        <f>(Paca!L63/Paca!L59-1)*100</f>
        <v>14.339114110663598</v>
      </c>
      <c r="AY63" s="190">
        <f>(Paca!M63/Paca!M59-1)*100</f>
        <v>10.119974271650234</v>
      </c>
      <c r="AZ63" s="190">
        <f>(Paca!N63/Paca!N59-1)*100</f>
        <v>-2.2665833899836563</v>
      </c>
      <c r="BA63" s="190">
        <f>(Paca!O63/Paca!O59-1)*100</f>
        <v>-6.7180043891944319</v>
      </c>
      <c r="BB63" s="190">
        <f>(Paca!P63/Paca!P59-1)*100</f>
        <v>-10.973718043406199</v>
      </c>
      <c r="BC63" s="190">
        <f>(Paca!Q63/Paca!Q59-1)*100</f>
        <v>7.509925120629557</v>
      </c>
      <c r="BD63" s="190">
        <f>(Paca!R63/Paca!R59-1)*100</f>
        <v>-8.8228980313459715</v>
      </c>
      <c r="BE63" s="190">
        <f>(Paca!S63/Paca!S59-1)*100</f>
        <v>9.130394317244761</v>
      </c>
      <c r="BF63" s="189">
        <f>(Paca!T63/Paca!T59-1)*100</f>
        <v>-12.633318457943577</v>
      </c>
      <c r="BG63" s="53">
        <f>Paca!B63-Paca!B59</f>
        <v>-1151.2823852659931</v>
      </c>
      <c r="BH63" s="53">
        <f>Paca!C63-Paca!C59</f>
        <v>-35.419958779000012</v>
      </c>
      <c r="BI63" s="53">
        <f>Paca!D63-Paca!D59</f>
        <v>-379.69636293899748</v>
      </c>
      <c r="BJ63" s="122">
        <f>Paca!E63-Paca!E59</f>
        <v>-194.24451887300006</v>
      </c>
      <c r="BK63" s="122">
        <f>Paca!F63-Paca!F59</f>
        <v>-94.405281952000223</v>
      </c>
      <c r="BL63" s="122">
        <f>Paca!G63-Paca!G59</f>
        <v>151.42044764299999</v>
      </c>
      <c r="BM63" s="122">
        <f>Paca!H63-Paca!H59</f>
        <v>118.78874500799998</v>
      </c>
      <c r="BN63" s="122">
        <f>Paca!I63-Paca!I59</f>
        <v>-361.25575476499944</v>
      </c>
      <c r="BO63" s="53">
        <f>Paca!J63-Paca!J59</f>
        <v>-1175.630469149999</v>
      </c>
      <c r="BP63" s="53">
        <f>Paca!K63-Paca!K59</f>
        <v>595.56181343600292</v>
      </c>
      <c r="BQ63" s="122">
        <f>Paca!L63-Paca!L59</f>
        <v>495.69270140699973</v>
      </c>
      <c r="BR63" s="122">
        <f>Paca!M63-Paca!M59</f>
        <v>395.48435529000062</v>
      </c>
      <c r="BS63" s="122">
        <f>Paca!N63-Paca!N59</f>
        <v>-15.016777695000087</v>
      </c>
      <c r="BT63" s="122">
        <f>Paca!O63-Paca!O59</f>
        <v>-21.384366145999991</v>
      </c>
      <c r="BU63" s="122">
        <f>Paca!P63-Paca!P59</f>
        <v>-48.015768002999948</v>
      </c>
      <c r="BV63" s="122">
        <f>Paca!Q63-Paca!Q59</f>
        <v>14.945651486999992</v>
      </c>
      <c r="BW63" s="122">
        <f>Paca!R63-Paca!R59</f>
        <v>-248.64105077900012</v>
      </c>
      <c r="BX63" s="122">
        <f>Paca!S63-Paca!S59</f>
        <v>22.497067874999999</v>
      </c>
      <c r="BY63" s="53">
        <f>Paca!T63-Paca!T59</f>
        <v>-156.09740783400002</v>
      </c>
    </row>
    <row r="64" spans="1:77" s="29" customFormat="1" x14ac:dyDescent="0.25">
      <c r="A64" s="37" t="str">
        <f>Paca!A64</f>
        <v>T2 2013</v>
      </c>
      <c r="B64" s="144">
        <f>('dep05'!B64/'dep05'!B63-1)*100</f>
        <v>-10.176559855499557</v>
      </c>
      <c r="C64" s="179" t="e">
        <f>('dep05'!C64/'dep05'!C63-1)*100</f>
        <v>#DIV/0!</v>
      </c>
      <c r="D64" s="179">
        <f>('dep05'!D64/'dep05'!D63-1)*100</f>
        <v>1.0871746056244191</v>
      </c>
      <c r="E64" s="180">
        <f>('dep05'!E64/'dep05'!E63-1)*100</f>
        <v>-63.076286331846433</v>
      </c>
      <c r="F64" s="181">
        <f>('dep05'!F64/'dep05'!F63-1)*100</f>
        <v>15.443635655033038</v>
      </c>
      <c r="G64" s="181">
        <f>('dep05'!G64/'dep05'!G63-1)*100</f>
        <v>298.05372525507443</v>
      </c>
      <c r="H64" s="181" t="e">
        <f>('dep05'!H64/'dep05'!H63-1)*100</f>
        <v>#DIV/0!</v>
      </c>
      <c r="I64" s="182">
        <f>('dep05'!I64/'dep05'!I63-1)*100</f>
        <v>-5.1550700586497911</v>
      </c>
      <c r="J64" s="179">
        <f>('dep05'!J64/'dep05'!J63-1)*100</f>
        <v>-3.3496229982472703</v>
      </c>
      <c r="K64" s="179">
        <f>('dep05'!K64/'dep05'!K63-1)*100</f>
        <v>-25.744970549858305</v>
      </c>
      <c r="L64" s="180">
        <f>('dep05'!L64/'dep05'!L63-1)*100</f>
        <v>-11.574299521528953</v>
      </c>
      <c r="M64" s="181">
        <f>('dep05'!M64/'dep05'!M63-1)*100</f>
        <v>-25.199829416075627</v>
      </c>
      <c r="N64" s="181">
        <f>('dep05'!N64/'dep05'!N63-1)*100</f>
        <v>-53.910118334082988</v>
      </c>
      <c r="O64" s="181">
        <f>('dep05'!O64/'dep05'!O63-1)*100</f>
        <v>-3.5021271812027077</v>
      </c>
      <c r="P64" s="181">
        <f>('dep05'!P64/'dep05'!P63-1)*100</f>
        <v>-51.751063602336892</v>
      </c>
      <c r="Q64" s="181">
        <f>('dep05'!Q64/'dep05'!Q63-1)*100</f>
        <v>-67.834042419989714</v>
      </c>
      <c r="R64" s="181">
        <f>('dep05'!R64/'dep05'!R63-1)*100</f>
        <v>-42.363185189569194</v>
      </c>
      <c r="S64" s="152">
        <f>('dep05'!S64/'dep05'!S63-1)*100</f>
        <v>-21.882674396691591</v>
      </c>
      <c r="T64" s="183">
        <f>('dep05'!T64/'dep05'!T63-1)*100</f>
        <v>-49.37816509750995</v>
      </c>
      <c r="U64" s="52">
        <f>'dep05'!B64-'dep05'!B63</f>
        <v>-56.431913933999851</v>
      </c>
      <c r="V64" s="52">
        <f>'dep05'!C64-'dep05'!C63</f>
        <v>0.93151044599999999</v>
      </c>
      <c r="W64" s="52">
        <f>'dep05'!D64-'dep05'!D63</f>
        <v>0.7862408570000099</v>
      </c>
      <c r="X64" s="121">
        <f>'dep05'!E64-'dep05'!E63</f>
        <v>-7.3025161080000007</v>
      </c>
      <c r="Y64" s="121">
        <f>'dep05'!F64-'dep05'!F63</f>
        <v>4.9010284030000015</v>
      </c>
      <c r="Z64" s="121">
        <f>'dep05'!G64-'dep05'!G63</f>
        <v>4.6034616189999991</v>
      </c>
      <c r="AA64" s="121">
        <f>'dep05'!H64-'dep05'!H63</f>
        <v>0</v>
      </c>
      <c r="AB64" s="121">
        <f>'dep05'!I64-'dep05'!I63</f>
        <v>-1.4157330569999971</v>
      </c>
      <c r="AC64" s="52">
        <f>'dep05'!J64-'dep05'!J63</f>
        <v>-10.376191035999966</v>
      </c>
      <c r="AD64" s="52">
        <f>'dep05'!K64-'dep05'!K63</f>
        <v>-40.712158097</v>
      </c>
      <c r="AE64" s="121">
        <f>'dep05'!L64-'dep05'!L63</f>
        <v>-8.2964938099999941</v>
      </c>
      <c r="AF64" s="121">
        <f>'dep05'!M64-'dep05'!M63</f>
        <v>-6.6346306460000015</v>
      </c>
      <c r="AG64" s="121">
        <f>'dep05'!N64-'dep05'!N63</f>
        <v>-4.4597242360000005</v>
      </c>
      <c r="AH64" s="121">
        <f>'dep05'!O64-'dep05'!O63</f>
        <v>-7.3952006999999931E-2</v>
      </c>
      <c r="AI64" s="121">
        <f>'dep05'!P64-'dep05'!P63</f>
        <v>-0.99912371</v>
      </c>
      <c r="AJ64" s="121">
        <f>'dep05'!Q64-'dep05'!Q63</f>
        <v>-2.1928641369999999</v>
      </c>
      <c r="AK64" s="121">
        <f>'dep05'!R64-'dep05'!R63</f>
        <v>-17.168173340000003</v>
      </c>
      <c r="AL64" s="121">
        <f>'dep05'!S64-'dep05'!S63</f>
        <v>-0.88719621100000001</v>
      </c>
      <c r="AM64" s="52">
        <f>'dep05'!T64-'dep05'!T63</f>
        <v>-7.0613161039999994</v>
      </c>
      <c r="AN64" s="189">
        <f>(Paca!B64/Paca!B60-1)*100</f>
        <v>-1.352918609728726</v>
      </c>
      <c r="AO64" s="189">
        <f>(Paca!C64/Paca!C60-1)*100</f>
        <v>-9.2879773581551426</v>
      </c>
      <c r="AP64" s="189">
        <f>(Paca!D64/Paca!D60-1)*100</f>
        <v>-0.95163254942557396</v>
      </c>
      <c r="AQ64" s="190">
        <f>(Paca!E64/Paca!E60-1)*100</f>
        <v>-6.4566529245204451</v>
      </c>
      <c r="AR64" s="190">
        <f>(Paca!F64/Paca!F60-1)*100</f>
        <v>-1.0834987053321865</v>
      </c>
      <c r="AS64" s="190">
        <f>(Paca!G64/Paca!G60-1)*100</f>
        <v>6.0290874582822784</v>
      </c>
      <c r="AT64" s="190">
        <f>(Paca!H64/Paca!H60-1)*100</f>
        <v>9.2819319450734294</v>
      </c>
      <c r="AU64" s="190">
        <f>(Paca!I64/Paca!I60-1)*100</f>
        <v>-2.955945126377435</v>
      </c>
      <c r="AV64" s="189">
        <f>(Paca!J64/Paca!J60-1)*100</f>
        <v>-2.0579258612105522</v>
      </c>
      <c r="AW64" s="189">
        <f>(Paca!K64/Paca!K60-1)*100</f>
        <v>0.80211119177060475</v>
      </c>
      <c r="AX64" s="190">
        <f>(Paca!L64/Paca!L60-1)*100</f>
        <v>14.423406373820157</v>
      </c>
      <c r="AY64" s="190">
        <f>(Paca!M64/Paca!M60-1)*100</f>
        <v>-7.6312395568604918</v>
      </c>
      <c r="AZ64" s="190">
        <f>(Paca!N64/Paca!N60-1)*100</f>
        <v>9.1593482724454223</v>
      </c>
      <c r="BA64" s="190">
        <f>(Paca!O64/Paca!O60-1)*100</f>
        <v>4.1740076813061355</v>
      </c>
      <c r="BB64" s="190">
        <f>(Paca!P64/Paca!P60-1)*100</f>
        <v>-9.1534297120870693</v>
      </c>
      <c r="BC64" s="190">
        <f>(Paca!Q64/Paca!Q60-1)*100</f>
        <v>12.604529144743415</v>
      </c>
      <c r="BD64" s="190">
        <f>(Paca!R64/Paca!R60-1)*100</f>
        <v>-6.1024880775911612</v>
      </c>
      <c r="BE64" s="190">
        <f>(Paca!S64/Paca!S60-1)*100</f>
        <v>20.50316871062283</v>
      </c>
      <c r="BF64" s="189">
        <f>(Paca!T64/Paca!T60-1)*100</f>
        <v>-16.816358242842387</v>
      </c>
      <c r="BG64" s="53">
        <f>Paca!B64-Paca!B60</f>
        <v>-480.53322549699806</v>
      </c>
      <c r="BH64" s="53">
        <f>Paca!C64-Paca!C60</f>
        <v>-16.557636175999988</v>
      </c>
      <c r="BI64" s="53">
        <f>Paca!D64-Paca!D60</f>
        <v>-101.37325130999852</v>
      </c>
      <c r="BJ64" s="122">
        <f>Paca!E64-Paca!E60</f>
        <v>-103.34975419800003</v>
      </c>
      <c r="BK64" s="122">
        <f>Paca!F64-Paca!F60</f>
        <v>-23.748080967000078</v>
      </c>
      <c r="BL64" s="122">
        <f>Paca!G64-Paca!G60</f>
        <v>44.220867766000083</v>
      </c>
      <c r="BM64" s="122">
        <f>Paca!H64-Paca!H60</f>
        <v>123.32832499000006</v>
      </c>
      <c r="BN64" s="122">
        <f>Paca!I64-Paca!I60</f>
        <v>-141.82460890099992</v>
      </c>
      <c r="BO64" s="53">
        <f>Paca!J64-Paca!J60</f>
        <v>-235.37054868999985</v>
      </c>
      <c r="BP64" s="53">
        <f>Paca!K64-Paca!K60</f>
        <v>95.649966933002361</v>
      </c>
      <c r="BQ64" s="122">
        <f>Paca!L64-Paca!L60</f>
        <v>466.52897470000016</v>
      </c>
      <c r="BR64" s="122">
        <f>Paca!M64-Paca!M60</f>
        <v>-307.12230235900006</v>
      </c>
      <c r="BS64" s="122">
        <f>Paca!N64-Paca!N60</f>
        <v>57.384533293999993</v>
      </c>
      <c r="BT64" s="122">
        <f>Paca!O64-Paca!O60</f>
        <v>13.577415857000005</v>
      </c>
      <c r="BU64" s="122">
        <f>Paca!P64-Paca!P60</f>
        <v>-39.992032515999995</v>
      </c>
      <c r="BV64" s="122">
        <f>Paca!Q64-Paca!Q60</f>
        <v>26.53830155</v>
      </c>
      <c r="BW64" s="122">
        <f>Paca!R64-Paca!R60</f>
        <v>-172.02282404000016</v>
      </c>
      <c r="BX64" s="122">
        <f>Paca!S64-Paca!S60</f>
        <v>50.757900446999997</v>
      </c>
      <c r="BY64" s="53">
        <f>Paca!T64-Paca!T60</f>
        <v>-222.88175625400004</v>
      </c>
    </row>
    <row r="65" spans="1:77" s="29" customFormat="1" x14ac:dyDescent="0.25">
      <c r="A65" s="37" t="str">
        <f>Paca!A65</f>
        <v>T3 2013</v>
      </c>
      <c r="B65" s="144">
        <f>('dep05'!B65/'dep05'!B64-1)*100</f>
        <v>4.4773108080971236</v>
      </c>
      <c r="C65" s="179">
        <f>('dep05'!C65/'dep05'!C64-1)*100</f>
        <v>-100</v>
      </c>
      <c r="D65" s="179">
        <f>('dep05'!D65/'dep05'!D64-1)*100</f>
        <v>8.2700935705106495</v>
      </c>
      <c r="E65" s="180">
        <f>('dep05'!E65/'dep05'!E64-1)*100</f>
        <v>79.323286383595232</v>
      </c>
      <c r="F65" s="181">
        <f>('dep05'!F65/'dep05'!F64-1)*100</f>
        <v>-7.431058114882882</v>
      </c>
      <c r="G65" s="181">
        <f>('dep05'!G65/'dep05'!G64-1)*100</f>
        <v>75.481227365809559</v>
      </c>
      <c r="H65" s="181" t="e">
        <f>('dep05'!H65/'dep05'!H64-1)*100</f>
        <v>#DIV/0!</v>
      </c>
      <c r="I65" s="182">
        <f>('dep05'!I65/'dep05'!I64-1)*100</f>
        <v>2.8291826291650946</v>
      </c>
      <c r="J65" s="179">
        <f>('dep05'!J65/'dep05'!J64-1)*100</f>
        <v>5.6742232100237544E-2</v>
      </c>
      <c r="K65" s="179">
        <f>('dep05'!K65/'dep05'!K64-1)*100</f>
        <v>14.774410821882288</v>
      </c>
      <c r="L65" s="180">
        <f>('dep05'!L65/'dep05'!L64-1)*100</f>
        <v>15.62947343566201</v>
      </c>
      <c r="M65" s="181">
        <f>('dep05'!M65/'dep05'!M64-1)*100</f>
        <v>54.543396761273222</v>
      </c>
      <c r="N65" s="181">
        <f>('dep05'!N65/'dep05'!N64-1)*100</f>
        <v>76.750848173533953</v>
      </c>
      <c r="O65" s="181">
        <f>('dep05'!O65/'dep05'!O64-1)*100</f>
        <v>57.933104600261601</v>
      </c>
      <c r="P65" s="181">
        <f>('dep05'!P65/'dep05'!P64-1)*100</f>
        <v>89.519725579116056</v>
      </c>
      <c r="Q65" s="181">
        <f>('dep05'!Q65/'dep05'!Q64-1)*100</f>
        <v>5.2887364246059221</v>
      </c>
      <c r="R65" s="181">
        <f>('dep05'!R65/'dep05'!R64-1)*100</f>
        <v>-41.268329743103862</v>
      </c>
      <c r="S65" s="152">
        <f>('dep05'!S65/'dep05'!S64-1)*100</f>
        <v>42.449466901040076</v>
      </c>
      <c r="T65" s="183">
        <f>('dep05'!T65/'dep05'!T64-1)*100</f>
        <v>-4.5820826194896247</v>
      </c>
      <c r="U65" s="52">
        <f>'dep05'!B65-'dep05'!B64</f>
        <v>22.301327537999953</v>
      </c>
      <c r="V65" s="52">
        <f>'dep05'!C65-'dep05'!C64</f>
        <v>-0.93151044599999999</v>
      </c>
      <c r="W65" s="52">
        <f>'dep05'!D65-'dep05'!D64</f>
        <v>6.0459254830000049</v>
      </c>
      <c r="X65" s="121">
        <f>'dep05'!E65-'dep05'!E64</f>
        <v>3.3908804699999999</v>
      </c>
      <c r="Y65" s="121">
        <f>'dep05'!F65-'dep05'!F64</f>
        <v>-2.7224400520000032</v>
      </c>
      <c r="Z65" s="121">
        <f>'dep05'!G65-'dep05'!G64</f>
        <v>4.6405624170000008</v>
      </c>
      <c r="AA65" s="121">
        <f>'dep05'!H65-'dep05'!H64</f>
        <v>0</v>
      </c>
      <c r="AB65" s="121">
        <f>'dep05'!I65-'dep05'!I64</f>
        <v>0.73692264800000018</v>
      </c>
      <c r="AC65" s="52">
        <f>'dep05'!J65-'dep05'!J64</f>
        <v>0.16988381199996638</v>
      </c>
      <c r="AD65" s="52">
        <f>'dep05'!K65-'dep05'!K64</f>
        <v>17.34873329700001</v>
      </c>
      <c r="AE65" s="121">
        <f>'dep05'!L65-'dep05'!L64</f>
        <v>9.9065567580000007</v>
      </c>
      <c r="AF65" s="121">
        <f>'dep05'!M65-'dep05'!M64</f>
        <v>10.741474913000001</v>
      </c>
      <c r="AG65" s="121">
        <f>'dep05'!N65-'dep05'!N64</f>
        <v>2.926351543</v>
      </c>
      <c r="AH65" s="121">
        <f>'dep05'!O65-'dep05'!O64</f>
        <v>1.1804907650000001</v>
      </c>
      <c r="AI65" s="121">
        <f>'dep05'!P65-'dep05'!P64</f>
        <v>0.83388559500000003</v>
      </c>
      <c r="AJ65" s="121">
        <f>'dep05'!Q65-'dep05'!Q64</f>
        <v>5.4993636000000068E-2</v>
      </c>
      <c r="AK65" s="121">
        <f>'dep05'!R65-'dep05'!R64</f>
        <v>-9.6394520559999979</v>
      </c>
      <c r="AL65" s="121">
        <f>'dep05'!S65-'dep05'!S64</f>
        <v>1.3444321429999997</v>
      </c>
      <c r="AM65" s="52">
        <f>'dep05'!T65-'dep05'!T64</f>
        <v>-0.3317046079999999</v>
      </c>
      <c r="AN65" s="189">
        <f>(Paca!B65/Paca!B61-1)*100</f>
        <v>-1.7258727137014263</v>
      </c>
      <c r="AO65" s="189">
        <f>(Paca!C65/Paca!C61-1)*100</f>
        <v>-3.7358230634723988</v>
      </c>
      <c r="AP65" s="189">
        <f>(Paca!D65/Paca!D61-1)*100</f>
        <v>-1.7860588987032244</v>
      </c>
      <c r="AQ65" s="190">
        <f>(Paca!E65/Paca!E61-1)*100</f>
        <v>-9.396326732603077</v>
      </c>
      <c r="AR65" s="190">
        <f>(Paca!F65/Paca!F61-1)*100</f>
        <v>-0.38536080001251305</v>
      </c>
      <c r="AS65" s="190">
        <f>(Paca!G65/Paca!G61-1)*100</f>
        <v>11.871610287540113</v>
      </c>
      <c r="AT65" s="190">
        <f>(Paca!H65/Paca!H61-1)*100</f>
        <v>-7.6419635373509598</v>
      </c>
      <c r="AU65" s="190">
        <f>(Paca!I65/Paca!I61-1)*100</f>
        <v>-0.41922178586121239</v>
      </c>
      <c r="AV65" s="189">
        <f>(Paca!J65/Paca!J61-1)*100</f>
        <v>-3.4002064818677624</v>
      </c>
      <c r="AW65" s="189">
        <f>(Paca!K65/Paca!K61-1)*100</f>
        <v>0.97339822228186268</v>
      </c>
      <c r="AX65" s="190">
        <f>(Paca!L65/Paca!L61-1)*100</f>
        <v>4.9182382608283559</v>
      </c>
      <c r="AY65" s="190">
        <f>(Paca!M65/Paca!M61-1)*100</f>
        <v>3.9614345016688146</v>
      </c>
      <c r="AZ65" s="190">
        <f>(Paca!N65/Paca!N61-1)*100</f>
        <v>26.447478657238243</v>
      </c>
      <c r="BA65" s="190">
        <f>(Paca!O65/Paca!O61-1)*100</f>
        <v>7.9927093865443721</v>
      </c>
      <c r="BB65" s="190">
        <f>(Paca!P65/Paca!P61-1)*100</f>
        <v>6.3300262729805823</v>
      </c>
      <c r="BC65" s="190">
        <f>(Paca!Q65/Paca!Q61-1)*100</f>
        <v>-3.227327044208983</v>
      </c>
      <c r="BD65" s="190">
        <f>(Paca!R65/Paca!R61-1)*100</f>
        <v>-12.733443660589449</v>
      </c>
      <c r="BE65" s="190">
        <f>(Paca!S65/Paca!S61-1)*100</f>
        <v>-8.3552204830928503</v>
      </c>
      <c r="BF65" s="189">
        <f>(Paca!T65/Paca!T61-1)*100</f>
        <v>-13.303251663789052</v>
      </c>
      <c r="BG65" s="53">
        <f>Paca!B65-Paca!B61</f>
        <v>-612.7879815809938</v>
      </c>
      <c r="BH65" s="53">
        <f>Paca!C65-Paca!C61</f>
        <v>-8.6148709259999805</v>
      </c>
      <c r="BI65" s="53">
        <f>Paca!D65-Paca!D61</f>
        <v>-187.26963047299978</v>
      </c>
      <c r="BJ65" s="122">
        <f>Paca!E65-Paca!E61</f>
        <v>-140.50257172400006</v>
      </c>
      <c r="BK65" s="122">
        <f>Paca!F65-Paca!F61</f>
        <v>-8.3040630610003063</v>
      </c>
      <c r="BL65" s="122">
        <f>Paca!G65-Paca!G61</f>
        <v>85.268555153999955</v>
      </c>
      <c r="BM65" s="122">
        <f>Paca!H65-Paca!H61</f>
        <v>-103.7825202439999</v>
      </c>
      <c r="BN65" s="122">
        <f>Paca!I65-Paca!I61</f>
        <v>-19.949030597999808</v>
      </c>
      <c r="BO65" s="53">
        <f>Paca!J65-Paca!J61</f>
        <v>-387.78204491999895</v>
      </c>
      <c r="BP65" s="53">
        <f>Paca!K65-Paca!K61</f>
        <v>119.42633504700098</v>
      </c>
      <c r="BQ65" s="122">
        <f>Paca!L65-Paca!L61</f>
        <v>171.35781748699992</v>
      </c>
      <c r="BR65" s="122">
        <f>Paca!M65-Paca!M61</f>
        <v>159.36287934399979</v>
      </c>
      <c r="BS65" s="122">
        <f>Paca!N65-Paca!N61</f>
        <v>150.155471584</v>
      </c>
      <c r="BT65" s="122">
        <f>Paca!O65-Paca!O61</f>
        <v>27.156506393999962</v>
      </c>
      <c r="BU65" s="122">
        <f>Paca!P65-Paca!P61</f>
        <v>23.405398408999986</v>
      </c>
      <c r="BV65" s="122">
        <f>Paca!Q65-Paca!Q61</f>
        <v>-6.6980978550000145</v>
      </c>
      <c r="BW65" s="122">
        <f>Paca!R65-Paca!R61</f>
        <v>-382.43559361600001</v>
      </c>
      <c r="BX65" s="122">
        <f>Paca!S65-Paca!S61</f>
        <v>-22.878046699999999</v>
      </c>
      <c r="BY65" s="53">
        <f>Paca!T65-Paca!T61</f>
        <v>-148.54777030899993</v>
      </c>
    </row>
    <row r="66" spans="1:77" s="105" customFormat="1" x14ac:dyDescent="0.25">
      <c r="A66" s="98" t="str">
        <f>Paca!A66</f>
        <v>T4 2013</v>
      </c>
      <c r="B66" s="143">
        <f>('dep05'!B66/'dep05'!B65-1)*100</f>
        <v>-3.3316629545181442</v>
      </c>
      <c r="C66" s="184" t="e">
        <f>('dep05'!C66/'dep05'!C65-1)*100</f>
        <v>#DIV/0!</v>
      </c>
      <c r="D66" s="184">
        <f>('dep05'!D66/'dep05'!D65-1)*100</f>
        <v>-3.1869137649651824</v>
      </c>
      <c r="E66" s="185">
        <f>('dep05'!E66/'dep05'!E65-1)*100</f>
        <v>73.979073020536859</v>
      </c>
      <c r="F66" s="186">
        <f>('dep05'!F66/'dep05'!F65-1)*100</f>
        <v>-22.618498944645239</v>
      </c>
      <c r="G66" s="186">
        <f>('dep05'!G66/'dep05'!G65-1)*100</f>
        <v>-50.459333451809194</v>
      </c>
      <c r="H66" s="186" t="e">
        <f>('dep05'!H66/'dep05'!H65-1)*100</f>
        <v>#DIV/0!</v>
      </c>
      <c r="I66" s="187">
        <f>('dep05'!I66/'dep05'!I65-1)*100</f>
        <v>18.373135290042587</v>
      </c>
      <c r="J66" s="184">
        <f>('dep05'!J66/'dep05'!J65-1)*100</f>
        <v>-6.7832857101188022</v>
      </c>
      <c r="K66" s="184">
        <f>('dep05'!K66/'dep05'!K65-1)*100</f>
        <v>4.7510932803120465</v>
      </c>
      <c r="L66" s="185">
        <f>('dep05'!L66/'dep05'!L65-1)*100</f>
        <v>-4.2271849800484373</v>
      </c>
      <c r="M66" s="186">
        <f>('dep05'!M66/'dep05'!M65-1)*100</f>
        <v>-16.960418512099086</v>
      </c>
      <c r="N66" s="186">
        <f>('dep05'!N66/'dep05'!N65-1)*100</f>
        <v>-17.027460693296636</v>
      </c>
      <c r="O66" s="186">
        <f>('dep05'!O66/'dep05'!O65-1)*100</f>
        <v>-66.36127578481279</v>
      </c>
      <c r="P66" s="186">
        <f>('dep05'!P66/'dep05'!P65-1)*100</f>
        <v>-100</v>
      </c>
      <c r="Q66" s="186">
        <f>('dep05'!Q66/'dep05'!Q65-1)*100</f>
        <v>202.74851789462051</v>
      </c>
      <c r="R66" s="186">
        <f>('dep05'!R66/'dep05'!R65-1)*100</f>
        <v>131.53377912071917</v>
      </c>
      <c r="S66" s="151">
        <f>('dep05'!S66/'dep05'!S65-1)*100</f>
        <v>-12.246806445988224</v>
      </c>
      <c r="T66" s="188">
        <f>('dep05'!T66/'dep05'!T65-1)*100</f>
        <v>-13.003299488880238</v>
      </c>
      <c r="U66" s="100">
        <f>'dep05'!B66-'dep05'!B65</f>
        <v>-17.337900972999932</v>
      </c>
      <c r="V66" s="100">
        <f>'dep05'!C66-'dep05'!C65</f>
        <v>0</v>
      </c>
      <c r="W66" s="100">
        <f>'dep05'!D66-'dep05'!D65</f>
        <v>-2.522500093000005</v>
      </c>
      <c r="X66" s="120">
        <f>'dep05'!E66-'dep05'!E65</f>
        <v>5.67097009</v>
      </c>
      <c r="Y66" s="120">
        <f>'dep05'!F66-'dep05'!F65</f>
        <v>-7.670730896999995</v>
      </c>
      <c r="Z66" s="120">
        <f>'dep05'!G66-'dep05'!G65</f>
        <v>-5.4438210140000001</v>
      </c>
      <c r="AA66" s="120">
        <f>'dep05'!H66-'dep05'!H65</f>
        <v>0</v>
      </c>
      <c r="AB66" s="120">
        <f>'dep05'!I66-'dep05'!I65</f>
        <v>4.9210817279999972</v>
      </c>
      <c r="AC66" s="100">
        <f>'dep05'!J66-'dep05'!J65</f>
        <v>-20.320390515999975</v>
      </c>
      <c r="AD66" s="100">
        <f>'dep05'!K66-'dep05'!K65</f>
        <v>6.4031876439999849</v>
      </c>
      <c r="AE66" s="120">
        <f>'dep05'!L66-'dep05'!L65</f>
        <v>-3.0981196489999974</v>
      </c>
      <c r="AF66" s="120">
        <f>'dep05'!M66-'dep05'!M65</f>
        <v>-5.1618901239999992</v>
      </c>
      <c r="AG66" s="120">
        <f>'dep05'!N66-'dep05'!N65</f>
        <v>-1.1475053160000002</v>
      </c>
      <c r="AH66" s="120">
        <f>'dep05'!O66-'dep05'!O65</f>
        <v>-2.13561858</v>
      </c>
      <c r="AI66" s="120">
        <f>'dep05'!P66-'dep05'!P65</f>
        <v>-1.765396041</v>
      </c>
      <c r="AJ66" s="120">
        <f>'dep05'!Q66-'dep05'!Q65</f>
        <v>2.2197298029999999</v>
      </c>
      <c r="AK66" s="120">
        <f>'dep05'!R66-'dep05'!R65</f>
        <v>18.044510510000002</v>
      </c>
      <c r="AL66" s="120">
        <f>'dep05'!S66-'dep05'!S65</f>
        <v>-0.55252295900000004</v>
      </c>
      <c r="AM66" s="100">
        <f>'dep05'!T66-'dep05'!T65</f>
        <v>-0.89819800800000049</v>
      </c>
      <c r="AN66" s="184">
        <f>(Paca!B66/Paca!B62-1)*100</f>
        <v>2.6181667799733299</v>
      </c>
      <c r="AO66" s="184">
        <f>(Paca!C66/Paca!C62-1)*100</f>
        <v>42.8085714510797</v>
      </c>
      <c r="AP66" s="184">
        <f>(Paca!D66/Paca!D62-1)*100</f>
        <v>0.79570344071480115</v>
      </c>
      <c r="AQ66" s="191">
        <f>(Paca!E66/Paca!E62-1)*100</f>
        <v>10.40231585638962</v>
      </c>
      <c r="AR66" s="191">
        <f>(Paca!F66/Paca!F62-1)*100</f>
        <v>-2.5206450843977324</v>
      </c>
      <c r="AS66" s="191">
        <f>(Paca!G66/Paca!G62-1)*100</f>
        <v>18.84806487420423</v>
      </c>
      <c r="AT66" s="191">
        <f>(Paca!H66/Paca!H62-1)*100</f>
        <v>4.2340858405190751</v>
      </c>
      <c r="AU66" s="191">
        <f>(Paca!I66/Paca!I62-1)*100</f>
        <v>-4.4152689051833782</v>
      </c>
      <c r="AV66" s="184">
        <f>(Paca!J66/Paca!J62-1)*100</f>
        <v>1.2512319058535892</v>
      </c>
      <c r="AW66" s="184">
        <f>(Paca!K66/Paca!K62-1)*100</f>
        <v>5.41193742297299</v>
      </c>
      <c r="AX66" s="191">
        <f>(Paca!L66/Paca!L62-1)*100</f>
        <v>7.1436058015326376</v>
      </c>
      <c r="AY66" s="191">
        <f>(Paca!M66/Paca!M62-1)*100</f>
        <v>4.7010762107793314</v>
      </c>
      <c r="AZ66" s="191">
        <f>(Paca!N66/Paca!N62-1)*100</f>
        <v>20.153869159077509</v>
      </c>
      <c r="BA66" s="191">
        <f>(Paca!O66/Paca!O62-1)*100</f>
        <v>31.650262306450738</v>
      </c>
      <c r="BB66" s="191">
        <f>(Paca!P66/Paca!P62-1)*100</f>
        <v>13.981154580421506</v>
      </c>
      <c r="BC66" s="191">
        <f>(Paca!Q66/Paca!Q62-1)*100</f>
        <v>2.9248346439233464</v>
      </c>
      <c r="BD66" s="191">
        <f>(Paca!R66/Paca!R62-1)*100</f>
        <v>-2.9668873929675321</v>
      </c>
      <c r="BE66" s="191">
        <f>(Paca!S66/Paca!S62-1)*100</f>
        <v>5.8734217103252329</v>
      </c>
      <c r="BF66" s="184">
        <f>(Paca!T66/Paca!T62-1)*100</f>
        <v>-4.0457493410089089</v>
      </c>
      <c r="BG66" s="100">
        <f>Paca!B66-Paca!B62</f>
        <v>898.87193914800446</v>
      </c>
      <c r="BH66" s="100">
        <f>Paca!C66-Paca!C62</f>
        <v>71.229008556999986</v>
      </c>
      <c r="BI66" s="100">
        <f>Paca!D66-Paca!D62</f>
        <v>82.027390232000471</v>
      </c>
      <c r="BJ66" s="120">
        <f>Paca!E66-Paca!E62</f>
        <v>150.43732423000006</v>
      </c>
      <c r="BK66" s="120">
        <f>Paca!F66-Paca!F62</f>
        <v>-56.511501780999879</v>
      </c>
      <c r="BL66" s="120">
        <f>Paca!G66-Paca!G62</f>
        <v>131.26567680200003</v>
      </c>
      <c r="BM66" s="120">
        <f>Paca!H66-Paca!H62</f>
        <v>57.962719141999969</v>
      </c>
      <c r="BN66" s="120">
        <f>Paca!I66-Paca!I62</f>
        <v>-201.12682816100005</v>
      </c>
      <c r="BO66" s="100">
        <f>Paca!J66-Paca!J62</f>
        <v>132.70286519900037</v>
      </c>
      <c r="BP66" s="100">
        <f>Paca!K66-Paca!K62</f>
        <v>657.50020218300415</v>
      </c>
      <c r="BQ66" s="120">
        <f>Paca!L66-Paca!L62</f>
        <v>256.77342279699997</v>
      </c>
      <c r="BR66" s="120">
        <f>Paca!M66-Paca!M62</f>
        <v>197.32190013299987</v>
      </c>
      <c r="BS66" s="120">
        <f>Paca!N66-Paca!N62</f>
        <v>123.17410558200004</v>
      </c>
      <c r="BT66" s="120">
        <f>Paca!O66-Paca!O62</f>
        <v>86.931241804000024</v>
      </c>
      <c r="BU66" s="120">
        <f>Paca!P66-Paca!P62</f>
        <v>52.559176123000043</v>
      </c>
      <c r="BV66" s="120">
        <f>Paca!Q66-Paca!Q62</f>
        <v>5.8272622020000142</v>
      </c>
      <c r="BW66" s="120">
        <f>Paca!R66-Paca!R62</f>
        <v>-78.933877458000097</v>
      </c>
      <c r="BX66" s="120">
        <f>Paca!S66-Paca!S62</f>
        <v>13.846970999999996</v>
      </c>
      <c r="BY66" s="100">
        <f>Paca!T66-Paca!T62</f>
        <v>-44.587527023000121</v>
      </c>
    </row>
    <row r="67" spans="1:77" s="29" customFormat="1" x14ac:dyDescent="0.25">
      <c r="A67" s="37" t="str">
        <f>Paca!A67</f>
        <v>T1 2014</v>
      </c>
      <c r="B67" s="144">
        <f>('dep05'!B67/'dep05'!B66-1)*100</f>
        <v>7.0556326485504695</v>
      </c>
      <c r="C67" s="179" t="e">
        <f>('dep05'!C67/'dep05'!C66-1)*100</f>
        <v>#DIV/0!</v>
      </c>
      <c r="D67" s="179">
        <f>('dep05'!D67/'dep05'!D66-1)*100</f>
        <v>-18.089101064452716</v>
      </c>
      <c r="E67" s="180">
        <f>('dep05'!E67/'dep05'!E66-1)*100</f>
        <v>-68.638951301556688</v>
      </c>
      <c r="F67" s="181">
        <f>('dep05'!F67/'dep05'!F66-1)*100</f>
        <v>-3.08750646572854</v>
      </c>
      <c r="G67" s="181">
        <f>('dep05'!G67/'dep05'!G66-1)*100</f>
        <v>-45.652601630125346</v>
      </c>
      <c r="H67" s="181" t="e">
        <f>('dep05'!H67/'dep05'!H66-1)*100</f>
        <v>#DIV/0!</v>
      </c>
      <c r="I67" s="182">
        <f>('dep05'!I67/'dep05'!I66-1)*100</f>
        <v>-7.6499570653463582</v>
      </c>
      <c r="J67" s="179">
        <f>('dep05'!J67/'dep05'!J66-1)*100</f>
        <v>8.0819840300929933</v>
      </c>
      <c r="K67" s="179">
        <f>('dep05'!K67/'dep05'!K66-1)*100</f>
        <v>16.568378355934875</v>
      </c>
      <c r="L67" s="180">
        <f>('dep05'!L67/'dep05'!L66-1)*100</f>
        <v>22.867233025190647</v>
      </c>
      <c r="M67" s="181">
        <f>('dep05'!M67/'dep05'!M66-1)*100</f>
        <v>33.950508071992537</v>
      </c>
      <c r="N67" s="181">
        <f>('dep05'!N67/'dep05'!N66-1)*100</f>
        <v>59.79433479542233</v>
      </c>
      <c r="O67" s="181">
        <f>('dep05'!O67/'dep05'!O66-1)*100</f>
        <v>-2.1746829276779289</v>
      </c>
      <c r="P67" s="181" t="e">
        <f>('dep05'!P67/'dep05'!P66-1)*100</f>
        <v>#DIV/0!</v>
      </c>
      <c r="Q67" s="181">
        <f>('dep05'!Q67/'dep05'!Q66-1)*100</f>
        <v>36.955443905448803</v>
      </c>
      <c r="R67" s="181">
        <f>('dep05'!R67/'dep05'!R66-1)*100</f>
        <v>-25.25977944504606</v>
      </c>
      <c r="S67" s="152">
        <f>('dep05'!S67/'dep05'!S66-1)*100</f>
        <v>32.064178049804745</v>
      </c>
      <c r="T67" s="183">
        <f>('dep05'!T67/'dep05'!T66-1)*100</f>
        <v>56.520507327323187</v>
      </c>
      <c r="U67" s="52">
        <f>'dep05'!B67-'dep05'!B66</f>
        <v>35.494059015999937</v>
      </c>
      <c r="V67" s="52">
        <f>'dep05'!C67-'dep05'!C66</f>
        <v>0</v>
      </c>
      <c r="W67" s="52">
        <f>'dep05'!D67-'dep05'!D66</f>
        <v>-13.861554249999998</v>
      </c>
      <c r="X67" s="121">
        <f>'dep05'!E67-'dep05'!E66</f>
        <v>-9.1541099330000009</v>
      </c>
      <c r="Y67" s="121">
        <f>'dep05'!F67-'dep05'!F66</f>
        <v>-0.81024804700000175</v>
      </c>
      <c r="Z67" s="121">
        <f>'dep05'!G67-'dep05'!G66</f>
        <v>-2.4399993230000003</v>
      </c>
      <c r="AA67" s="121">
        <f>'dep05'!H67-'dep05'!H66</f>
        <v>0.96823700800000001</v>
      </c>
      <c r="AB67" s="121">
        <f>'dep05'!I67-'dep05'!I66</f>
        <v>-2.425433954999999</v>
      </c>
      <c r="AC67" s="52">
        <f>'dep05'!J67-'dep05'!J66</f>
        <v>22.568553210000005</v>
      </c>
      <c r="AD67" s="52">
        <f>'dep05'!K67-'dep05'!K66</f>
        <v>23.390593399999972</v>
      </c>
      <c r="AE67" s="121">
        <f>'dep05'!L67-'dep05'!L66</f>
        <v>16.051026191999995</v>
      </c>
      <c r="AF67" s="121">
        <f>'dep05'!M67-'dep05'!M66</f>
        <v>8.5803226849999987</v>
      </c>
      <c r="AG67" s="121">
        <f>'dep05'!N67-'dep05'!N66</f>
        <v>3.3434839289999996</v>
      </c>
      <c r="AH67" s="121">
        <f>'dep05'!O67-'dep05'!O66</f>
        <v>-2.3542057999999866E-2</v>
      </c>
      <c r="AI67" s="121">
        <f>'dep05'!P67-'dep05'!P66</f>
        <v>0.96823700800000001</v>
      </c>
      <c r="AJ67" s="121">
        <f>'dep05'!Q67-'dep05'!Q66</f>
        <v>1.2249063159999998</v>
      </c>
      <c r="AK67" s="121">
        <f>'dep05'!R67-'dep05'!R66</f>
        <v>-8.0232758140000016</v>
      </c>
      <c r="AL67" s="121">
        <f>'dep05'!S67-'dep05'!S66</f>
        <v>1.2694351419999998</v>
      </c>
      <c r="AM67" s="52">
        <f>'dep05'!T67-'dep05'!T66</f>
        <v>3.3964666559999994</v>
      </c>
      <c r="AN67" s="189">
        <f>(Paca!B67/Paca!B63-1)*100</f>
        <v>-0.29853197235304441</v>
      </c>
      <c r="AO67" s="189">
        <f>(Paca!C67/Paca!C63-1)*100</f>
        <v>5.4513358445996696</v>
      </c>
      <c r="AP67" s="189">
        <f>(Paca!D67/Paca!D63-1)*100</f>
        <v>-0.48970038410057759</v>
      </c>
      <c r="AQ67" s="190">
        <f>(Paca!E67/Paca!E63-1)*100</f>
        <v>-1.4318799942843685</v>
      </c>
      <c r="AR67" s="190">
        <f>(Paca!F67/Paca!F63-1)*100</f>
        <v>3.9085333803736688</v>
      </c>
      <c r="AS67" s="190">
        <f>(Paca!G67/Paca!G63-1)*100</f>
        <v>3.1784345954210647</v>
      </c>
      <c r="AT67" s="190">
        <f>(Paca!H67/Paca!H63-1)*100</f>
        <v>-7.8965500367104262</v>
      </c>
      <c r="AU67" s="190">
        <f>(Paca!I67/Paca!I63-1)*100</f>
        <v>-0.45848077808403609</v>
      </c>
      <c r="AV67" s="189">
        <f>(Paca!J67/Paca!J63-1)*100</f>
        <v>-1.2751333079231486</v>
      </c>
      <c r="AW67" s="189">
        <f>(Paca!K67/Paca!K63-1)*100</f>
        <v>0.87592199801225235</v>
      </c>
      <c r="AX67" s="190">
        <f>(Paca!L67/Paca!L63-1)*100</f>
        <v>-7.5450679337196958</v>
      </c>
      <c r="AY67" s="190">
        <f>(Paca!M67/Paca!M63-1)*100</f>
        <v>5.0581918374681178</v>
      </c>
      <c r="AZ67" s="190">
        <f>(Paca!N67/Paca!N63-1)*100</f>
        <v>3.4869795946548487</v>
      </c>
      <c r="BA67" s="190">
        <f>(Paca!O67/Paca!O63-1)*100</f>
        <v>13.708067981822424</v>
      </c>
      <c r="BB67" s="190">
        <f>(Paca!P67/Paca!P63-1)*100</f>
        <v>7.5685342703765368</v>
      </c>
      <c r="BC67" s="190">
        <f>(Paca!Q67/Paca!Q63-1)*100</f>
        <v>-7.6744776193586546</v>
      </c>
      <c r="BD67" s="190">
        <f>(Paca!R67/Paca!R63-1)*100</f>
        <v>4.3797997028603319</v>
      </c>
      <c r="BE67" s="190">
        <f>(Paca!S67/Paca!S63-1)*100</f>
        <v>0.89485398769333369</v>
      </c>
      <c r="BF67" s="189">
        <f>(Paca!T67/Paca!T63-1)*100</f>
        <v>-3.5515079196686061</v>
      </c>
      <c r="BG67" s="53">
        <f>Paca!B67-Paca!B63</f>
        <v>-104.26166205600748</v>
      </c>
      <c r="BH67" s="53">
        <f>Paca!C67-Paca!C63</f>
        <v>9.9176230040000064</v>
      </c>
      <c r="BI67" s="53">
        <f>Paca!D67-Paca!D63</f>
        <v>-50.79310350400192</v>
      </c>
      <c r="BJ67" s="122">
        <f>Paca!E67-Paca!E63</f>
        <v>-20.816277703999958</v>
      </c>
      <c r="BK67" s="122">
        <f>Paca!F67-Paca!F63</f>
        <v>82.385799812000187</v>
      </c>
      <c r="BL67" s="122">
        <f>Paca!G67-Paca!G63</f>
        <v>24.695077013999935</v>
      </c>
      <c r="BM67" s="122">
        <f>Paca!H67-Paca!H63</f>
        <v>-116.1373515759999</v>
      </c>
      <c r="BN67" s="122">
        <f>Paca!I67-Paca!I63</f>
        <v>-20.920351050000136</v>
      </c>
      <c r="BO67" s="53">
        <f>Paca!J67-Paca!J63</f>
        <v>-135.78496556100072</v>
      </c>
      <c r="BP67" s="53">
        <f>Paca!K67-Paca!K63</f>
        <v>110.73743918999753</v>
      </c>
      <c r="BQ67" s="122">
        <f>Paca!L67-Paca!L63</f>
        <v>-298.22783855699981</v>
      </c>
      <c r="BR67" s="122">
        <f>Paca!M67-Paca!M63</f>
        <v>217.67637551499956</v>
      </c>
      <c r="BS67" s="122">
        <f>Paca!N67-Paca!N63</f>
        <v>22.578627414000039</v>
      </c>
      <c r="BT67" s="122">
        <f>Paca!O67-Paca!O63</f>
        <v>40.703352090999999</v>
      </c>
      <c r="BU67" s="122">
        <f>Paca!P67-Paca!P63</f>
        <v>29.482214408999994</v>
      </c>
      <c r="BV67" s="122">
        <f>Paca!Q67-Paca!Q63</f>
        <v>-16.420131368999989</v>
      </c>
      <c r="BW67" s="122">
        <f>Paca!R67-Paca!R63</f>
        <v>112.53862547900007</v>
      </c>
      <c r="BX67" s="122">
        <f>Paca!S67-Paca!S63</f>
        <v>2.4062142079999944</v>
      </c>
      <c r="BY67" s="53">
        <f>Paca!T67-Paca!T63</f>
        <v>-38.338655185000107</v>
      </c>
    </row>
    <row r="68" spans="1:77" x14ac:dyDescent="0.25">
      <c r="A68" s="37" t="str">
        <f>Paca!A68</f>
        <v>T2 2014</v>
      </c>
      <c r="B68" s="144">
        <f>('dep05'!B68/'dep05'!B67-1)*100</f>
        <v>-12.745783322747595</v>
      </c>
      <c r="C68" s="179" t="e">
        <f>('dep05'!C68/'dep05'!C67-1)*100</f>
        <v>#DIV/0!</v>
      </c>
      <c r="D68" s="179">
        <f>('dep05'!D68/'dep05'!D67-1)*100</f>
        <v>-0.12034562807391458</v>
      </c>
      <c r="E68" s="180">
        <f>('dep05'!E68/'dep05'!E67-1)*100</f>
        <v>-18.996738203346474</v>
      </c>
      <c r="F68" s="181">
        <f>('dep05'!F68/'dep05'!F67-1)*100</f>
        <v>-7.6600786432048924</v>
      </c>
      <c r="G68" s="181">
        <f>('dep05'!G68/'dep05'!G67-1)*100</f>
        <v>103.71494469186135</v>
      </c>
      <c r="H68" s="181">
        <f>('dep05'!H68/'dep05'!H67-1)*100</f>
        <v>-4.5086196498698605</v>
      </c>
      <c r="I68" s="182">
        <f>('dep05'!I68/'dep05'!I67-1)*100</f>
        <v>-1.0307855017069434</v>
      </c>
      <c r="J68" s="179">
        <f>('dep05'!J68/'dep05'!J67-1)*100</f>
        <v>-17.001763401770688</v>
      </c>
      <c r="K68" s="179">
        <f>('dep05'!K68/'dep05'!K67-1)*100</f>
        <v>-10.924917396628221</v>
      </c>
      <c r="L68" s="180">
        <f>('dep05'!L68/'dep05'!L67-1)*100</f>
        <v>-11.416632512023838</v>
      </c>
      <c r="M68" s="181">
        <f>('dep05'!M68/'dep05'!M67-1)*100</f>
        <v>-28.993458737644097</v>
      </c>
      <c r="N68" s="181">
        <f>('dep05'!N68/'dep05'!N67-1)*100</f>
        <v>2.1190314870918492</v>
      </c>
      <c r="O68" s="181">
        <f>('dep05'!O68/'dep05'!O67-1)*100</f>
        <v>90.982760539268853</v>
      </c>
      <c r="P68" s="181">
        <f>('dep05'!P68/'dep05'!P67-1)*100</f>
        <v>-100</v>
      </c>
      <c r="Q68" s="181">
        <f>('dep05'!Q68/'dep05'!Q67-1)*100</f>
        <v>18.227423242235208</v>
      </c>
      <c r="R68" s="181">
        <f>('dep05'!R68/'dep05'!R67-1)*100</f>
        <v>5.3752923274972941</v>
      </c>
      <c r="S68" s="152">
        <f>('dep05'!S68/'dep05'!S67-1)*100</f>
        <v>-11.582055247104828</v>
      </c>
      <c r="T68" s="183">
        <f>('dep05'!T68/'dep05'!T67-1)*100</f>
        <v>-2.1213351670518077</v>
      </c>
      <c r="U68" s="52">
        <f>'dep05'!B68-'dep05'!B67</f>
        <v>-68.642921540999964</v>
      </c>
      <c r="V68" s="52">
        <f>'dep05'!C68-'dep05'!C67</f>
        <v>0.92458288399999999</v>
      </c>
      <c r="W68" s="52">
        <f>'dep05'!D68-'dep05'!D67</f>
        <v>-7.5538256000001525E-2</v>
      </c>
      <c r="X68" s="121">
        <f>'dep05'!E68-'dep05'!E67</f>
        <v>-0.79453877899999981</v>
      </c>
      <c r="Y68" s="121">
        <f>'dep05'!F68-'dep05'!F67</f>
        <v>-1.9481532329999993</v>
      </c>
      <c r="Z68" s="121">
        <f>'dep05'!G68-'dep05'!G67</f>
        <v>3.0126194320000002</v>
      </c>
      <c r="AA68" s="121">
        <f>'dep05'!H68-'dep05'!H67</f>
        <v>-4.3654124000000016E-2</v>
      </c>
      <c r="AB68" s="121">
        <f>'dep05'!I68-'dep05'!I67</f>
        <v>-0.3018115520000002</v>
      </c>
      <c r="AC68" s="52">
        <f>'dep05'!J68-'dep05'!J67</f>
        <v>-51.313661794000012</v>
      </c>
      <c r="AD68" s="52">
        <f>'dep05'!K68-'dep05'!K67</f>
        <v>-17.978777296999937</v>
      </c>
      <c r="AE68" s="121">
        <f>'dep05'!L68-'dep05'!L67</f>
        <v>-9.8460783179999964</v>
      </c>
      <c r="AF68" s="121">
        <f>'dep05'!M68-'dep05'!M67</f>
        <v>-9.8152583500000006</v>
      </c>
      <c r="AG68" s="121">
        <f>'dep05'!N68-'dep05'!N67</f>
        <v>0.18933808900000137</v>
      </c>
      <c r="AH68" s="121">
        <f>'dep05'!O68-'dep05'!O67</f>
        <v>0.96351582999999974</v>
      </c>
      <c r="AI68" s="121">
        <f>'dep05'!P68-'dep05'!P67</f>
        <v>-0.96823700800000001</v>
      </c>
      <c r="AJ68" s="121">
        <f>'dep05'!Q68-'dep05'!Q67</f>
        <v>0.82742574300000005</v>
      </c>
      <c r="AK68" s="121">
        <f>'dep05'!R68-'dep05'!R67</f>
        <v>1.2760821409999998</v>
      </c>
      <c r="AL68" s="121">
        <f>'dep05'!S68-'dep05'!S67</f>
        <v>-0.60556542399999991</v>
      </c>
      <c r="AM68" s="52">
        <f>'dep05'!T68-'dep05'!T67</f>
        <v>-0.19952707799999914</v>
      </c>
      <c r="AN68" s="189">
        <f>(Paca!B68/Paca!B64-1)*100</f>
        <v>-2.1688398669691966</v>
      </c>
      <c r="AO68" s="189">
        <f>(Paca!C68/Paca!C64-1)*100</f>
        <v>47.379366532273949</v>
      </c>
      <c r="AP68" s="189">
        <f>(Paca!D68/Paca!D64-1)*100</f>
        <v>-4.9610428205378421</v>
      </c>
      <c r="AQ68" s="190">
        <f>(Paca!E68/Paca!E64-1)*100</f>
        <v>-0.48436651078030968</v>
      </c>
      <c r="AR68" s="190">
        <f>(Paca!F68/Paca!F64-1)*100</f>
        <v>-7.6231176867002421</v>
      </c>
      <c r="AS68" s="190">
        <f>(Paca!G68/Paca!G64-1)*100</f>
        <v>8.7444637735011987</v>
      </c>
      <c r="AT68" s="190">
        <f>(Paca!H68/Paca!H64-1)*100</f>
        <v>-7.30130162325956</v>
      </c>
      <c r="AU68" s="190">
        <f>(Paca!I68/Paca!I64-1)*100</f>
        <v>-6.7204270463422811</v>
      </c>
      <c r="AV68" s="189">
        <f>(Paca!J68/Paca!J64-1)*100</f>
        <v>-13.257913981728365</v>
      </c>
      <c r="AW68" s="189">
        <f>(Paca!K68/Paca!K64-1)*100</f>
        <v>9.9893549427868997</v>
      </c>
      <c r="AX68" s="190">
        <f>(Paca!L68/Paca!L64-1)*100</f>
        <v>7.4070975616674861</v>
      </c>
      <c r="AY68" s="190">
        <f>(Paca!M68/Paca!M64-1)*100</f>
        <v>23.231593072437008</v>
      </c>
      <c r="AZ68" s="190">
        <f>(Paca!N68/Paca!N64-1)*100</f>
        <v>3.4649464399829411</v>
      </c>
      <c r="BA68" s="190">
        <f>(Paca!O68/Paca!O64-1)*100</f>
        <v>5.6413015408300682</v>
      </c>
      <c r="BB68" s="190">
        <f>(Paca!P68/Paca!P64-1)*100</f>
        <v>5.0936756979709674</v>
      </c>
      <c r="BC68" s="190">
        <f>(Paca!Q68/Paca!Q64-1)*100</f>
        <v>-8.5392938640489575</v>
      </c>
      <c r="BD68" s="190">
        <f>(Paca!R68/Paca!R64-1)*100</f>
        <v>2.1166937770357608</v>
      </c>
      <c r="BE68" s="190">
        <f>(Paca!S68/Paca!S64-1)*100</f>
        <v>-12.002110011208366</v>
      </c>
      <c r="BF68" s="189">
        <f>(Paca!T68/Paca!T64-1)*100</f>
        <v>-2.6037235788700097</v>
      </c>
      <c r="BG68" s="53">
        <f>Paca!B68-Paca!B64</f>
        <v>-759.91230876799818</v>
      </c>
      <c r="BH68" s="53">
        <f>Paca!C68-Paca!C64</f>
        <v>76.618084128999982</v>
      </c>
      <c r="BI68" s="53">
        <f>Paca!D68-Paca!D64</f>
        <v>-523.4490125960001</v>
      </c>
      <c r="BJ68" s="122">
        <f>Paca!E68-Paca!E64</f>
        <v>-7.2525214180000148</v>
      </c>
      <c r="BK68" s="122">
        <f>Paca!F68-Paca!F64</f>
        <v>-165.27284214499991</v>
      </c>
      <c r="BL68" s="122">
        <f>Paca!G68-Paca!G64</f>
        <v>68.003909922999924</v>
      </c>
      <c r="BM68" s="122">
        <f>Paca!H68-Paca!H64</f>
        <v>-106.016413285</v>
      </c>
      <c r="BN68" s="122">
        <f>Paca!I68-Paca!I64</f>
        <v>-312.91114567099976</v>
      </c>
      <c r="BO68" s="53">
        <f>Paca!J68-Paca!J64</f>
        <v>-1485.1382679419985</v>
      </c>
      <c r="BP68" s="53">
        <f>Paca!K68-Paca!K64</f>
        <v>1200.7630658279995</v>
      </c>
      <c r="BQ68" s="122">
        <f>Paca!L68-Paca!L64</f>
        <v>274.14082748400006</v>
      </c>
      <c r="BR68" s="122">
        <f>Paca!M68-Paca!M64</f>
        <v>863.61539462600012</v>
      </c>
      <c r="BS68" s="122">
        <f>Paca!N68-Paca!N64</f>
        <v>23.696692936999966</v>
      </c>
      <c r="BT68" s="122">
        <f>Paca!O68-Paca!O64</f>
        <v>19.116243889999964</v>
      </c>
      <c r="BU68" s="122">
        <f>Paca!P68-Paca!P64</f>
        <v>20.217593162000014</v>
      </c>
      <c r="BV68" s="122">
        <f>Paca!Q68-Paca!Q64</f>
        <v>-20.24530463100001</v>
      </c>
      <c r="BW68" s="122">
        <f>Paca!R68-Paca!R64</f>
        <v>56.026210804000129</v>
      </c>
      <c r="BX68" s="122">
        <f>Paca!S68-Paca!S64</f>
        <v>-35.804592443999979</v>
      </c>
      <c r="BY68" s="53">
        <f>Paca!T68-Paca!T64</f>
        <v>-28.706178186999978</v>
      </c>
    </row>
    <row r="69" spans="1:77" x14ac:dyDescent="0.25">
      <c r="A69" s="37" t="str">
        <f>Paca!A69</f>
        <v>T3 2014</v>
      </c>
      <c r="B69" s="144">
        <f>('dep05'!B69/'dep05'!B68-1)*100</f>
        <v>23.163551561678286</v>
      </c>
      <c r="C69" s="179">
        <f>('dep05'!C69/'dep05'!C68-1)*100</f>
        <v>-100</v>
      </c>
      <c r="D69" s="179">
        <f>('dep05'!D69/'dep05'!D68-1)*100</f>
        <v>19.961088599194543</v>
      </c>
      <c r="E69" s="180">
        <f>('dep05'!E69/'dep05'!E68-1)*100</f>
        <v>159.60080739895059</v>
      </c>
      <c r="F69" s="181">
        <f>('dep05'!F69/'dep05'!F68-1)*100</f>
        <v>28.196850067457003</v>
      </c>
      <c r="G69" s="181">
        <f>('dep05'!G69/'dep05'!G68-1)*100</f>
        <v>-10.302241703974225</v>
      </c>
      <c r="H69" s="181">
        <f>('dep05'!H69/'dep05'!H68-1)*100</f>
        <v>-100</v>
      </c>
      <c r="I69" s="182">
        <f>('dep05'!I69/'dep05'!I68-1)*100</f>
        <v>6.967972553909707</v>
      </c>
      <c r="J69" s="179">
        <f>('dep05'!J69/'dep05'!J68-1)*100</f>
        <v>27.246982554122834</v>
      </c>
      <c r="K69" s="179">
        <f>('dep05'!K69/'dep05'!K68-1)*100</f>
        <v>16.62218575798353</v>
      </c>
      <c r="L69" s="180">
        <f>('dep05'!L69/'dep05'!L68-1)*100</f>
        <v>5.1269304312241193</v>
      </c>
      <c r="M69" s="181">
        <f>('dep05'!M69/'dep05'!M68-1)*100</f>
        <v>30.607369724172774</v>
      </c>
      <c r="N69" s="181">
        <f>('dep05'!N69/'dep05'!N68-1)*100</f>
        <v>6.8806746773149685</v>
      </c>
      <c r="O69" s="181">
        <f>('dep05'!O69/'dep05'!O68-1)*100</f>
        <v>144.50944483675218</v>
      </c>
      <c r="P69" s="181" t="e">
        <f>('dep05'!P69/'dep05'!P68-1)*100</f>
        <v>#DIV/0!</v>
      </c>
      <c r="Q69" s="181">
        <f>('dep05'!Q69/'dep05'!Q68-1)*100</f>
        <v>26.752387802847231</v>
      </c>
      <c r="R69" s="181">
        <f>('dep05'!R69/'dep05'!R68-1)*100</f>
        <v>16.304994795367399</v>
      </c>
      <c r="S69" s="152">
        <f>('dep05'!S69/'dep05'!S68-1)*100</f>
        <v>65.841188655584332</v>
      </c>
      <c r="T69" s="183">
        <f>('dep05'!T69/'dep05'!T68-1)*100</f>
        <v>50.387569448406502</v>
      </c>
      <c r="U69" s="52">
        <f>'dep05'!B69-'dep05'!B68</f>
        <v>108.84808700199994</v>
      </c>
      <c r="V69" s="52">
        <f>'dep05'!C69-'dep05'!C68</f>
        <v>-0.92458288399999999</v>
      </c>
      <c r="W69" s="52">
        <f>'dep05'!D69-'dep05'!D68</f>
        <v>12.514050092999994</v>
      </c>
      <c r="X69" s="121">
        <f>'dep05'!E69-'dep05'!E68</f>
        <v>5.4072151740000001</v>
      </c>
      <c r="Y69" s="121">
        <f>'dep05'!F69-'dep05'!F68</f>
        <v>6.6218597849999981</v>
      </c>
      <c r="Z69" s="121">
        <f>'dep05'!G69-'dep05'!G68</f>
        <v>-0.60961768599999999</v>
      </c>
      <c r="AA69" s="121">
        <f>'dep05'!H69-'dep05'!H68</f>
        <v>-0.92458288399999999</v>
      </c>
      <c r="AB69" s="121">
        <f>'dep05'!I69-'dep05'!I68</f>
        <v>2.019175704000002</v>
      </c>
      <c r="AC69" s="52">
        <f>'dep05'!J69-'dep05'!J68</f>
        <v>68.253718705000011</v>
      </c>
      <c r="AD69" s="52">
        <f>'dep05'!K69-'dep05'!K68</f>
        <v>24.366118726999986</v>
      </c>
      <c r="AE69" s="121">
        <f>'dep05'!L69-'dep05'!L68</f>
        <v>3.916831369999997</v>
      </c>
      <c r="AF69" s="121">
        <f>'dep05'!M69-'dep05'!M68</f>
        <v>7.3574289439999987</v>
      </c>
      <c r="AG69" s="121">
        <f>'dep05'!N69-'dep05'!N68</f>
        <v>0.62782454599999937</v>
      </c>
      <c r="AH69" s="121">
        <f>'dep05'!O69-'dep05'!O68</f>
        <v>2.9227397329999998</v>
      </c>
      <c r="AI69" s="121">
        <f>'dep05'!P69-'dep05'!P68</f>
        <v>0.98290977199999996</v>
      </c>
      <c r="AJ69" s="121">
        <f>'dep05'!Q69-'dep05'!Q68</f>
        <v>1.4357688480000004</v>
      </c>
      <c r="AK69" s="121">
        <f>'dep05'!R69-'dep05'!R68</f>
        <v>4.0788337100000014</v>
      </c>
      <c r="AL69" s="121">
        <f>'dep05'!S69-'dep05'!S68</f>
        <v>3.043781804</v>
      </c>
      <c r="AM69" s="52">
        <f>'dep05'!T69-'dep05'!T68</f>
        <v>4.6387823610000005</v>
      </c>
      <c r="AN69" s="189">
        <f>(Paca!B69/Paca!B65-1)*100</f>
        <v>-2.6498849956002712</v>
      </c>
      <c r="AO69" s="189">
        <f>(Paca!C69/Paca!C65-1)*100</f>
        <v>21.228577790205261</v>
      </c>
      <c r="AP69" s="189">
        <f>(Paca!D69/Paca!D65-1)*100</f>
        <v>-1.7585878703919144</v>
      </c>
      <c r="AQ69" s="190">
        <f>(Paca!E69/Paca!E65-1)*100</f>
        <v>10.384437602589758</v>
      </c>
      <c r="AR69" s="190">
        <f>(Paca!F69/Paca!F65-1)*100</f>
        <v>0.50969254505206507</v>
      </c>
      <c r="AS69" s="190">
        <f>(Paca!G69/Paca!G65-1)*100</f>
        <v>-1.6463301281026577</v>
      </c>
      <c r="AT69" s="190">
        <f>(Paca!H69/Paca!H65-1)*100</f>
        <v>3.2910249806875624</v>
      </c>
      <c r="AU69" s="190">
        <f>(Paca!I69/Paca!I65-1)*100</f>
        <v>-7.613458310613308</v>
      </c>
      <c r="AV69" s="189">
        <f>(Paca!J69/Paca!J65-1)*100</f>
        <v>-15.339701953904505</v>
      </c>
      <c r="AW69" s="189">
        <f>(Paca!K69/Paca!K65-1)*100</f>
        <v>7.0531951372106994</v>
      </c>
      <c r="AX69" s="190">
        <f>(Paca!L69/Paca!L65-1)*100</f>
        <v>2.3173552148527676</v>
      </c>
      <c r="AY69" s="190">
        <f>(Paca!M69/Paca!M65-1)*100</f>
        <v>9.735921445839125</v>
      </c>
      <c r="AZ69" s="190">
        <f>(Paca!N69/Paca!N65-1)*100</f>
        <v>4.9634540370540936</v>
      </c>
      <c r="BA69" s="190">
        <f>(Paca!O69/Paca!O65-1)*100</f>
        <v>8.0273969282921733</v>
      </c>
      <c r="BB69" s="190">
        <f>(Paca!P69/Paca!P65-1)*100</f>
        <v>21.003060577921495</v>
      </c>
      <c r="BC69" s="190">
        <f>(Paca!Q69/Paca!Q65-1)*100</f>
        <v>14.048152337346064</v>
      </c>
      <c r="BD69" s="190">
        <f>(Paca!R69/Paca!R65-1)*100</f>
        <v>7.7040134215351497</v>
      </c>
      <c r="BE69" s="190">
        <f>(Paca!S69/Paca!S65-1)*100</f>
        <v>1.6322328585278267</v>
      </c>
      <c r="BF69" s="189">
        <f>(Paca!T69/Paca!T65-1)*100</f>
        <v>2.6359155436395998</v>
      </c>
      <c r="BG69" s="53">
        <f>Paca!B69-Paca!B65</f>
        <v>-924.6293999460031</v>
      </c>
      <c r="BH69" s="53">
        <f>Paca!C69-Paca!C65</f>
        <v>47.124643469999995</v>
      </c>
      <c r="BI69" s="53">
        <f>Paca!D69-Paca!D65</f>
        <v>-181.09597130800103</v>
      </c>
      <c r="BJ69" s="122">
        <f>Paca!E69-Paca!E65</f>
        <v>140.68731786000012</v>
      </c>
      <c r="BK69" s="122">
        <f>Paca!F69-Paca!F65</f>
        <v>10.940937860000304</v>
      </c>
      <c r="BL69" s="122">
        <f>Paca!G69-Paca!G65</f>
        <v>-13.22866711100005</v>
      </c>
      <c r="BM69" s="122">
        <f>Paca!H69-Paca!H65</f>
        <v>41.278615429999945</v>
      </c>
      <c r="BN69" s="122">
        <f>Paca!I69-Paca!I65</f>
        <v>-360.77417534699998</v>
      </c>
      <c r="BO69" s="53">
        <f>Paca!J69-Paca!J65</f>
        <v>-1689.9564972200005</v>
      </c>
      <c r="BP69" s="53">
        <f>Paca!K69-Paca!K65</f>
        <v>873.7806602820001</v>
      </c>
      <c r="BQ69" s="122">
        <f>Paca!L69-Paca!L65</f>
        <v>84.71063887199989</v>
      </c>
      <c r="BR69" s="122">
        <f>Paca!M69-Paca!M65</f>
        <v>407.17772618100025</v>
      </c>
      <c r="BS69" s="122">
        <f>Paca!N69-Paca!N65</f>
        <v>35.632891503999986</v>
      </c>
      <c r="BT69" s="122">
        <f>Paca!O69-Paca!O65</f>
        <v>29.454323416000022</v>
      </c>
      <c r="BU69" s="122">
        <f>Paca!P69-Paca!P65</f>
        <v>82.575085440000009</v>
      </c>
      <c r="BV69" s="122">
        <f>Paca!Q69-Paca!Q65</f>
        <v>28.21502605500001</v>
      </c>
      <c r="BW69" s="122">
        <f>Paca!R69-Paca!R65</f>
        <v>201.91905438899994</v>
      </c>
      <c r="BX69" s="122">
        <f>Paca!S69-Paca!S65</f>
        <v>4.0959144250000179</v>
      </c>
      <c r="BY69" s="53">
        <f>Paca!T69-Paca!T65</f>
        <v>25.517764830000033</v>
      </c>
    </row>
    <row r="70" spans="1:77" s="106" customFormat="1" x14ac:dyDescent="0.25">
      <c r="A70" s="98" t="str">
        <f>Paca!A70</f>
        <v>T4 2014</v>
      </c>
      <c r="B70" s="143">
        <f>('dep05'!B70/'dep05'!B69-1)*100</f>
        <v>0.3793161935417011</v>
      </c>
      <c r="C70" s="184" t="e">
        <f>('dep05'!C70/'dep05'!C69-1)*100</f>
        <v>#DIV/0!</v>
      </c>
      <c r="D70" s="184">
        <f>('dep05'!D70/'dep05'!D69-1)*100</f>
        <v>7.5920906879745953</v>
      </c>
      <c r="E70" s="185">
        <f>('dep05'!E70/'dep05'!E69-1)*100</f>
        <v>41.743493883726067</v>
      </c>
      <c r="F70" s="186">
        <f>('dep05'!F70/'dep05'!F69-1)*100</f>
        <v>-1.8326587880054812</v>
      </c>
      <c r="G70" s="186">
        <f>('dep05'!G70/'dep05'!G69-1)*100</f>
        <v>59.722206086897934</v>
      </c>
      <c r="H70" s="186" t="e">
        <f>('dep05'!H70/'dep05'!H69-1)*100</f>
        <v>#DIV/0!</v>
      </c>
      <c r="I70" s="187">
        <f>('dep05'!I70/'dep05'!I69-1)*100</f>
        <v>-1.8705738988148646</v>
      </c>
      <c r="J70" s="184">
        <f>('dep05'!J70/'dep05'!J69-1)*100</f>
        <v>-4.0774935289775165</v>
      </c>
      <c r="K70" s="184">
        <f>('dep05'!K70/'dep05'!K69-1)*100</f>
        <v>10.004639650749802</v>
      </c>
      <c r="L70" s="185">
        <f>('dep05'!L70/'dep05'!L69-1)*100</f>
        <v>-3.6886927001352543</v>
      </c>
      <c r="M70" s="186">
        <f>('dep05'!M70/'dep05'!M69-1)*100</f>
        <v>8.3803179637929262</v>
      </c>
      <c r="N70" s="186">
        <f>('dep05'!N70/'dep05'!N69-1)*100</f>
        <v>22.596514238065744</v>
      </c>
      <c r="O70" s="186">
        <f>('dep05'!O70/'dep05'!O69-1)*100</f>
        <v>30.813940292403675</v>
      </c>
      <c r="P70" s="186">
        <f>('dep05'!P70/'dep05'!P69-1)*100</f>
        <v>0.29068761766264384</v>
      </c>
      <c r="Q70" s="186">
        <f>('dep05'!Q70/'dep05'!Q69-1)*100</f>
        <v>29.407338768905266</v>
      </c>
      <c r="R70" s="186">
        <f>('dep05'!R70/'dep05'!R69-1)*100</f>
        <v>39.473003744292882</v>
      </c>
      <c r="S70" s="151">
        <f>('dep05'!S70/'dep05'!S69-1)*100</f>
        <v>2.8622436394660333</v>
      </c>
      <c r="T70" s="188">
        <f>('dep05'!T70/'dep05'!T69-1)*100</f>
        <v>-55.042105576047909</v>
      </c>
      <c r="U70" s="100">
        <f>'dep05'!B70-'dep05'!B69</f>
        <v>2.1953271060000361</v>
      </c>
      <c r="V70" s="100">
        <f>'dep05'!C70-'dep05'!C69</f>
        <v>0</v>
      </c>
      <c r="W70" s="100">
        <f>'dep05'!D70-'dep05'!D69</f>
        <v>5.709728424000005</v>
      </c>
      <c r="X70" s="120">
        <f>'dep05'!E70-'dep05'!E69</f>
        <v>3.6714143679999989</v>
      </c>
      <c r="Y70" s="120">
        <f>'dep05'!F70-'dep05'!F69</f>
        <v>-0.55174493299999838</v>
      </c>
      <c r="Z70" s="120">
        <f>'dep05'!G70-'dep05'!G69</f>
        <v>3.1698831589999994</v>
      </c>
      <c r="AA70" s="120">
        <f>'dep05'!H70-'dep05'!H69</f>
        <v>0</v>
      </c>
      <c r="AB70" s="120">
        <f>'dep05'!I70-'dep05'!I69</f>
        <v>-0.57982417000000197</v>
      </c>
      <c r="AC70" s="100">
        <f>'dep05'!J70-'dep05'!J69</f>
        <v>-12.99716635499999</v>
      </c>
      <c r="AD70" s="100">
        <f>'dep05'!K70-'dep05'!K69</f>
        <v>17.103336966999962</v>
      </c>
      <c r="AE70" s="120">
        <f>'dep05'!L70-'dep05'!L69</f>
        <v>-2.9625378660000052</v>
      </c>
      <c r="AF70" s="120">
        <f>'dep05'!M70-'dep05'!M69</f>
        <v>2.6310448239999999</v>
      </c>
      <c r="AG70" s="120">
        <f>'dep05'!N70-'dep05'!N69</f>
        <v>2.2036768169999998</v>
      </c>
      <c r="AH70" s="120">
        <f>'dep05'!O70-'dep05'!O69</f>
        <v>1.5238309400000007</v>
      </c>
      <c r="AI70" s="120">
        <f>'dep05'!P70-'dep05'!P69</f>
        <v>2.857197000000089E-3</v>
      </c>
      <c r="AJ70" s="120">
        <f>'dep05'!Q70-'dep05'!Q69</f>
        <v>2.0004783189999991</v>
      </c>
      <c r="AK70" s="120">
        <f>'dep05'!R70-'dep05'!R69</f>
        <v>11.484547211000002</v>
      </c>
      <c r="AL70" s="120">
        <f>'dep05'!S70-'dep05'!S69</f>
        <v>0.2194395250000003</v>
      </c>
      <c r="AM70" s="100">
        <f>'dep05'!T70-'dep05'!T69</f>
        <v>-7.6205719300000005</v>
      </c>
      <c r="AN70" s="184">
        <f>(Paca!B70/Paca!B66-1)*100</f>
        <v>0.17787502229074104</v>
      </c>
      <c r="AO70" s="184">
        <f>(Paca!C70/Paca!C66-1)*100</f>
        <v>-16.156387648619919</v>
      </c>
      <c r="AP70" s="184">
        <f>(Paca!D70/Paca!D66-1)*100</f>
        <v>-1.310635327434917</v>
      </c>
      <c r="AQ70" s="191">
        <f>(Paca!E70/Paca!E66-1)*100</f>
        <v>-0.39228551548144974</v>
      </c>
      <c r="AR70" s="191">
        <f>(Paca!F70/Paca!F66-1)*100</f>
        <v>-1.0037048716062924</v>
      </c>
      <c r="AS70" s="191">
        <f>(Paca!G70/Paca!G66-1)*100</f>
        <v>-9.212523430272979</v>
      </c>
      <c r="AT70" s="191">
        <f>(Paca!H70/Paca!H66-1)*100</f>
        <v>-9.8911635438965302</v>
      </c>
      <c r="AU70" s="191">
        <f>(Paca!I70/Paca!I66-1)*100</f>
        <v>2.5126574121448586</v>
      </c>
      <c r="AV70" s="184">
        <f>(Paca!J70/Paca!J66-1)*100</f>
        <v>-5.9186273274797525</v>
      </c>
      <c r="AW70" s="184">
        <f>(Paca!K70/Paca!K66-1)*100</f>
        <v>7.6535348308578222</v>
      </c>
      <c r="AX70" s="191">
        <f>(Paca!L70/Paca!L66-1)*100</f>
        <v>2.195339062424595</v>
      </c>
      <c r="AY70" s="191">
        <f>(Paca!M70/Paca!M66-1)*100</f>
        <v>12.500333152742193</v>
      </c>
      <c r="AZ70" s="191">
        <f>(Paca!N70/Paca!N66-1)*100</f>
        <v>0.74439519715314706</v>
      </c>
      <c r="BA70" s="191">
        <f>(Paca!O70/Paca!O66-1)*100</f>
        <v>-11.58762067781829</v>
      </c>
      <c r="BB70" s="191">
        <f>(Paca!P70/Paca!P66-1)*100</f>
        <v>21.664166462449884</v>
      </c>
      <c r="BC70" s="191">
        <f>(Paca!Q70/Paca!Q66-1)*100</f>
        <v>5.3484802494558448</v>
      </c>
      <c r="BD70" s="191">
        <f>(Paca!R70/Paca!R66-1)*100</f>
        <v>9.8141588024192927</v>
      </c>
      <c r="BE70" s="191">
        <f>(Paca!S70/Paca!S66-1)*100</f>
        <v>10.230319686640321</v>
      </c>
      <c r="BF70" s="184">
        <f>(Paca!T70/Paca!T66-1)*100</f>
        <v>-10.150536000014709</v>
      </c>
      <c r="BG70" s="100">
        <f>Paca!B70-Paca!B66</f>
        <v>62.667119712998101</v>
      </c>
      <c r="BH70" s="100">
        <f>Paca!C70-Paca!C66</f>
        <v>-38.390582676000008</v>
      </c>
      <c r="BI70" s="100">
        <f>Paca!D70-Paca!D66</f>
        <v>-136.18571282899939</v>
      </c>
      <c r="BJ70" s="120">
        <f>Paca!E70-Paca!E66</f>
        <v>-6.2633404650000557</v>
      </c>
      <c r="BK70" s="120">
        <f>Paca!F70-Paca!F66</f>
        <v>-21.935312579000311</v>
      </c>
      <c r="BL70" s="120">
        <f>Paca!G70-Paca!G66</f>
        <v>-76.252683906000016</v>
      </c>
      <c r="BM70" s="120">
        <f>Paca!H70-Paca!H66</f>
        <v>-141.13874029700014</v>
      </c>
      <c r="BN70" s="120">
        <f>Paca!I70-Paca!I66</f>
        <v>109.40436441800011</v>
      </c>
      <c r="BO70" s="100">
        <f>Paca!J70-Paca!J66</f>
        <v>-635.57060154600003</v>
      </c>
      <c r="BP70" s="100">
        <f>Paca!K70-Paca!K66</f>
        <v>980.15550383099799</v>
      </c>
      <c r="BQ70" s="120">
        <f>Paca!L70-Paca!L66</f>
        <v>84.547438015999887</v>
      </c>
      <c r="BR70" s="120">
        <f>Paca!M70-Paca!M66</f>
        <v>549.3520262029997</v>
      </c>
      <c r="BS70" s="120">
        <f>Paca!N70-Paca!N66</f>
        <v>5.4664112990000149</v>
      </c>
      <c r="BT70" s="120">
        <f>Paca!O70-Paca!O66</f>
        <v>-41.900052651999999</v>
      </c>
      <c r="BU70" s="120">
        <f>Paca!P70-Paca!P66</f>
        <v>92.828332122000006</v>
      </c>
      <c r="BV70" s="120">
        <f>Paca!Q70-Paca!Q66</f>
        <v>10.967655891999982</v>
      </c>
      <c r="BW70" s="120">
        <f>Paca!R70-Paca!R66</f>
        <v>253.35846419400013</v>
      </c>
      <c r="BX70" s="120">
        <f>Paca!S70-Paca!S66</f>
        <v>25.53522875699997</v>
      </c>
      <c r="BY70" s="100">
        <f>Paca!T70-Paca!T66</f>
        <v>-107.341487067</v>
      </c>
    </row>
    <row r="71" spans="1:77" x14ac:dyDescent="0.25">
      <c r="A71" s="37" t="str">
        <f>Paca!A71</f>
        <v>T1 2015</v>
      </c>
      <c r="B71" s="144">
        <f>('dep05'!B71/'dep05'!B70-1)*100</f>
        <v>-3.0300464140112116</v>
      </c>
      <c r="C71" s="179" t="e">
        <f>('dep05'!C71/'dep05'!C70-1)*100</f>
        <v>#DIV/0!</v>
      </c>
      <c r="D71" s="179">
        <f>('dep05'!D71/'dep05'!D70-1)*100</f>
        <v>6.1034675890431433</v>
      </c>
      <c r="E71" s="180">
        <f>('dep05'!E71/'dep05'!E70-1)*100</f>
        <v>-23.812062416816904</v>
      </c>
      <c r="F71" s="181">
        <f>('dep05'!F71/'dep05'!F70-1)*100</f>
        <v>-7.296929897299731</v>
      </c>
      <c r="G71" s="181">
        <f>('dep05'!G71/'dep05'!G70-1)*100</f>
        <v>23.067073217190615</v>
      </c>
      <c r="H71" s="181" t="e">
        <f>('dep05'!H71/'dep05'!H70-1)*100</f>
        <v>#DIV/0!</v>
      </c>
      <c r="I71" s="182">
        <f>('dep05'!I71/'dep05'!I70-1)*100</f>
        <v>26.656778788700699</v>
      </c>
      <c r="J71" s="179">
        <f>('dep05'!J71/'dep05'!J70-1)*100</f>
        <v>-11.357587658167912</v>
      </c>
      <c r="K71" s="179">
        <f>('dep05'!K71/'dep05'!K70-1)*100</f>
        <v>-1.5234177439727548</v>
      </c>
      <c r="L71" s="180">
        <f>('dep05'!L71/'dep05'!L70-1)*100</f>
        <v>18.679157311256176</v>
      </c>
      <c r="M71" s="181">
        <f>('dep05'!M71/'dep05'!M70-1)*100</f>
        <v>7.7679092934241467</v>
      </c>
      <c r="N71" s="181">
        <f>('dep05'!N71/'dep05'!N70-1)*100</f>
        <v>-40.500540413206863</v>
      </c>
      <c r="O71" s="181">
        <f>('dep05'!O71/'dep05'!O70-1)*100</f>
        <v>16.48801582713817</v>
      </c>
      <c r="P71" s="181">
        <f>('dep05'!P71/'dep05'!P70-1)*100</f>
        <v>19.81624482692521</v>
      </c>
      <c r="Q71" s="181">
        <f>('dep05'!Q71/'dep05'!Q70-1)*100</f>
        <v>-47.580392870019651</v>
      </c>
      <c r="R71" s="181">
        <f>('dep05'!R71/'dep05'!R70-1)*100</f>
        <v>-27.579380009390441</v>
      </c>
      <c r="S71" s="152">
        <f>('dep05'!S71/'dep05'!S70-1)*100</f>
        <v>-12.633988125967521</v>
      </c>
      <c r="T71" s="183">
        <f>('dep05'!T71/'dep05'!T70-1)*100</f>
        <v>241.78351895454151</v>
      </c>
      <c r="U71" s="52">
        <f>'dep05'!B71-'dep05'!B70</f>
        <v>-17.603189728999951</v>
      </c>
      <c r="V71" s="52">
        <f>'dep05'!C71-'dep05'!C70</f>
        <v>0</v>
      </c>
      <c r="W71" s="52">
        <f>'dep05'!D71-'dep05'!D70</f>
        <v>4.9386819010000096</v>
      </c>
      <c r="X71" s="121">
        <f>'dep05'!E71-'dep05'!E70</f>
        <v>-2.9685526289999995</v>
      </c>
      <c r="Y71" s="121">
        <f>'dep05'!F71-'dep05'!F70</f>
        <v>-2.1565719009999995</v>
      </c>
      <c r="Z71" s="121">
        <f>'dep05'!G71-'dep05'!G70</f>
        <v>1.9555332600000011</v>
      </c>
      <c r="AA71" s="121">
        <f>'dep05'!H71-'dep05'!H70</f>
        <v>0</v>
      </c>
      <c r="AB71" s="121">
        <f>'dep05'!I71-'dep05'!I70</f>
        <v>8.108273171000004</v>
      </c>
      <c r="AC71" s="52">
        <f>'dep05'!J71-'dep05'!J70</f>
        <v>-34.726579877999995</v>
      </c>
      <c r="AD71" s="52">
        <f>'dep05'!K71-'dep05'!K70</f>
        <v>-2.8648996469999588</v>
      </c>
      <c r="AE71" s="121">
        <f>'dep05'!L71-'dep05'!L70</f>
        <v>14.448607426000009</v>
      </c>
      <c r="AF71" s="121">
        <f>'dep05'!M71-'dep05'!M70</f>
        <v>2.6431530820000049</v>
      </c>
      <c r="AG71" s="121">
        <f>'dep05'!N71-'dep05'!N70</f>
        <v>-4.8422297720000005</v>
      </c>
      <c r="AH71" s="121">
        <f>'dep05'!O71-'dep05'!O70</f>
        <v>1.0666255279999994</v>
      </c>
      <c r="AI71" s="121">
        <f>'dep05'!P71-'dep05'!P70</f>
        <v>0.19534199599999991</v>
      </c>
      <c r="AJ71" s="121">
        <f>'dep05'!Q71-'dep05'!Q70</f>
        <v>-4.1885630199999992</v>
      </c>
      <c r="AK71" s="121">
        <f>'dep05'!R71-'dep05'!R70</f>
        <v>-11.191501433000003</v>
      </c>
      <c r="AL71" s="121">
        <f>'dep05'!S71-'dep05'!S70</f>
        <v>-0.99633345400000017</v>
      </c>
      <c r="AM71" s="52">
        <f>'dep05'!T71-'dep05'!T70</f>
        <v>15.049607894999999</v>
      </c>
      <c r="AN71" s="189">
        <f>(Paca!B71/Paca!B67-1)*100</f>
        <v>-2.4873024087751494</v>
      </c>
      <c r="AO71" s="189">
        <f>(Paca!C71/Paca!C67-1)*100</f>
        <v>5.7876062580921372</v>
      </c>
      <c r="AP71" s="189">
        <f>(Paca!D71/Paca!D67-1)*100</f>
        <v>-1.9755886238410736</v>
      </c>
      <c r="AQ71" s="190">
        <f>(Paca!E71/Paca!E67-1)*100</f>
        <v>10.46489350511235</v>
      </c>
      <c r="AR71" s="190">
        <f>(Paca!F71/Paca!F67-1)*100</f>
        <v>-7.3056122884101011</v>
      </c>
      <c r="AS71" s="190">
        <f>(Paca!G71/Paca!G67-1)*100</f>
        <v>-5.2829283283189143</v>
      </c>
      <c r="AT71" s="190">
        <f>(Paca!H71/Paca!H67-1)*100</f>
        <v>-5.1391580434801742</v>
      </c>
      <c r="AU71" s="190">
        <f>(Paca!I71/Paca!I67-1)*100</f>
        <v>-1.8029764766765544</v>
      </c>
      <c r="AV71" s="189">
        <f>(Paca!J71/Paca!J67-1)*100</f>
        <v>-12.511769832913966</v>
      </c>
      <c r="AW71" s="189">
        <f>(Paca!K71/Paca!K67-1)*100</f>
        <v>5.8958351538580311</v>
      </c>
      <c r="AX71" s="190">
        <f>(Paca!L71/Paca!L67-1)*100</f>
        <v>7.7186114056884803</v>
      </c>
      <c r="AY71" s="190">
        <f>(Paca!M71/Paca!M67-1)*100</f>
        <v>5.8122381296400238</v>
      </c>
      <c r="AZ71" s="190">
        <f>(Paca!N71/Paca!N67-1)*100</f>
        <v>11.683783023127514</v>
      </c>
      <c r="BA71" s="190">
        <f>(Paca!O71/Paca!O67-1)*100</f>
        <v>-12.119889829781471</v>
      </c>
      <c r="BB71" s="190">
        <f>(Paca!P71/Paca!P67-1)*100</f>
        <v>19.103796521995275</v>
      </c>
      <c r="BC71" s="190">
        <f>(Paca!Q71/Paca!Q67-1)*100</f>
        <v>5.6132995054091195</v>
      </c>
      <c r="BD71" s="190">
        <f>(Paca!R71/Paca!R67-1)*100</f>
        <v>3.5980996814751531</v>
      </c>
      <c r="BE71" s="190">
        <f>(Paca!S71/Paca!S67-1)*100</f>
        <v>-6.6176042010160252</v>
      </c>
      <c r="BF71" s="189">
        <f>(Paca!T71/Paca!T67-1)*100</f>
        <v>-10.54952714560179</v>
      </c>
      <c r="BG71" s="53">
        <f>Paca!B71-Paca!B67</f>
        <v>-866.0918203419933</v>
      </c>
      <c r="BH71" s="53">
        <f>Paca!C71-Paca!C67</f>
        <v>11.103393212000015</v>
      </c>
      <c r="BI71" s="53">
        <f>Paca!D71-Paca!D67</f>
        <v>-203.9101552459997</v>
      </c>
      <c r="BJ71" s="122">
        <f>Paca!E71-Paca!E67</f>
        <v>149.95734347200005</v>
      </c>
      <c r="BK71" s="122">
        <f>Paca!F71-Paca!F67</f>
        <v>-160.00972256900013</v>
      </c>
      <c r="BL71" s="122">
        <f>Paca!G71-Paca!G67</f>
        <v>-42.350716196999997</v>
      </c>
      <c r="BM71" s="122">
        <f>Paca!H71-Paca!H67</f>
        <v>-69.614931182999953</v>
      </c>
      <c r="BN71" s="122">
        <f>Paca!I71-Paca!I67</f>
        <v>-81.89212876900001</v>
      </c>
      <c r="BO71" s="53">
        <f>Paca!J71-Paca!J67</f>
        <v>-1315.3502109609999</v>
      </c>
      <c r="BP71" s="53">
        <f>Paca!K71-Paca!K67</f>
        <v>751.90312917000119</v>
      </c>
      <c r="BQ71" s="122">
        <f>Paca!L71-Paca!L67</f>
        <v>282.06830398800003</v>
      </c>
      <c r="BR71" s="122">
        <f>Paca!M71-Paca!M67</f>
        <v>262.77819315800025</v>
      </c>
      <c r="BS71" s="122">
        <f>Paca!N71-Paca!N67</f>
        <v>78.291988915000047</v>
      </c>
      <c r="BT71" s="122">
        <f>Paca!O71-Paca!O67</f>
        <v>-40.920777776000023</v>
      </c>
      <c r="BU71" s="122">
        <f>Paca!P71-Paca!P67</f>
        <v>80.048510129999954</v>
      </c>
      <c r="BV71" s="122">
        <f>Paca!Q71-Paca!Q67</f>
        <v>11.088372120999992</v>
      </c>
      <c r="BW71" s="122">
        <f>Paca!R71-Paca!R67</f>
        <v>96.502153875000204</v>
      </c>
      <c r="BX71" s="122">
        <f>Paca!S71-Paca!S67</f>
        <v>-17.953615240999994</v>
      </c>
      <c r="BY71" s="53">
        <f>Paca!T71-Paca!T67</f>
        <v>-109.8379765169999</v>
      </c>
    </row>
    <row r="72" spans="1:77" x14ac:dyDescent="0.25">
      <c r="A72" s="37" t="str">
        <f>Paca!A72</f>
        <v>T2 2015</v>
      </c>
      <c r="B72" s="144">
        <f>('dep05'!B72/'dep05'!B71-1)*100</f>
        <v>7.2208583185361608</v>
      </c>
      <c r="C72" s="179" t="e">
        <f>('dep05'!C72/'dep05'!C71-1)*100</f>
        <v>#DIV/0!</v>
      </c>
      <c r="D72" s="179">
        <f>('dep05'!D72/'dep05'!D71-1)*100</f>
        <v>-0.90670211089530772</v>
      </c>
      <c r="E72" s="180">
        <f>('dep05'!E72/'dep05'!E71-1)*100</f>
        <v>52.852733033875431</v>
      </c>
      <c r="F72" s="181">
        <f>('dep05'!F72/'dep05'!F71-1)*100</f>
        <v>-29.909651174101615</v>
      </c>
      <c r="G72" s="181">
        <f>('dep05'!G72/'dep05'!G71-1)*100</f>
        <v>-58.804539250491594</v>
      </c>
      <c r="H72" s="181" t="e">
        <f>('dep05'!H72/'dep05'!H71-1)*100</f>
        <v>#DIV/0!</v>
      </c>
      <c r="I72" s="182">
        <f>('dep05'!I72/'dep05'!I71-1)*100</f>
        <v>22.14467034000991</v>
      </c>
      <c r="J72" s="179">
        <f>('dep05'!J72/'dep05'!J71-1)*100</f>
        <v>2.3510990290043665</v>
      </c>
      <c r="K72" s="179">
        <f>('dep05'!K72/'dep05'!K71-1)*100</f>
        <v>26.266767135348211</v>
      </c>
      <c r="L72" s="180">
        <f>('dep05'!L72/'dep05'!L71-1)*100</f>
        <v>33.59787792790052</v>
      </c>
      <c r="M72" s="181">
        <f>('dep05'!M72/'dep05'!M71-1)*100</f>
        <v>-2.3944424164556999E-2</v>
      </c>
      <c r="N72" s="181">
        <f>('dep05'!N72/'dep05'!N71-1)*100</f>
        <v>22.932487617771113</v>
      </c>
      <c r="O72" s="181">
        <f>('dep05'!O72/'dep05'!O71-1)*100</f>
        <v>62.734863585272116</v>
      </c>
      <c r="P72" s="181">
        <f>('dep05'!P72/'dep05'!P71-1)*100</f>
        <v>-100</v>
      </c>
      <c r="Q72" s="181">
        <f>('dep05'!Q72/'dep05'!Q71-1)*100</f>
        <v>22.051147678871729</v>
      </c>
      <c r="R72" s="181">
        <f>('dep05'!R72/'dep05'!R71-1)*100</f>
        <v>27.993558821697007</v>
      </c>
      <c r="S72" s="152">
        <f>('dep05'!S72/'dep05'!S71-1)*100</f>
        <v>49.173624952205344</v>
      </c>
      <c r="T72" s="183">
        <f>('dep05'!T72/'dep05'!T71-1)*100</f>
        <v>-63.73511467008656</v>
      </c>
      <c r="U72" s="52">
        <f>'dep05'!B72-'dep05'!B71</f>
        <v>40.678796934999923</v>
      </c>
      <c r="V72" s="52">
        <f>'dep05'!C72-'dep05'!C71</f>
        <v>0</v>
      </c>
      <c r="W72" s="52">
        <f>'dep05'!D72-'dep05'!D71</f>
        <v>-0.7784462230000031</v>
      </c>
      <c r="X72" s="121">
        <f>'dep05'!E72-'dep05'!E71</f>
        <v>5.0199733050000006</v>
      </c>
      <c r="Y72" s="121">
        <f>'dep05'!F72-'dep05'!F71</f>
        <v>-8.1946278160000006</v>
      </c>
      <c r="Z72" s="121">
        <f>'dep05'!G72-'dep05'!G71</f>
        <v>-6.1351535490000009</v>
      </c>
      <c r="AA72" s="121">
        <f>'dep05'!H72-'dep05'!H71</f>
        <v>0</v>
      </c>
      <c r="AB72" s="121">
        <f>'dep05'!I72-'dep05'!I71</f>
        <v>8.5313618369999986</v>
      </c>
      <c r="AC72" s="52">
        <f>'dep05'!J72-'dep05'!J71</f>
        <v>6.3721854159999793</v>
      </c>
      <c r="AD72" s="52">
        <f>'dep05'!K72-'dep05'!K71</f>
        <v>48.644080173999981</v>
      </c>
      <c r="AE72" s="121">
        <f>'dep05'!L72-'dep05'!L71</f>
        <v>30.842886336999996</v>
      </c>
      <c r="AF72" s="121">
        <f>'dep05'!M72-'dep05'!M71</f>
        <v>-8.7803540000024327E-3</v>
      </c>
      <c r="AG72" s="121">
        <f>'dep05'!N72-'dep05'!N71</f>
        <v>1.6313560740000002</v>
      </c>
      <c r="AH72" s="121">
        <f>'dep05'!O72-'dep05'!O71</f>
        <v>4.7275244519999999</v>
      </c>
      <c r="AI72" s="121">
        <f>'dep05'!P72-'dep05'!P71</f>
        <v>-1.181108965</v>
      </c>
      <c r="AJ72" s="121">
        <f>'dep05'!Q72-'dep05'!Q71</f>
        <v>1.0175646</v>
      </c>
      <c r="AK72" s="121">
        <f>'dep05'!R72-'dep05'!R71</f>
        <v>8.2266724900000021</v>
      </c>
      <c r="AL72" s="121">
        <f>'dep05'!S72-'dep05'!S71</f>
        <v>3.3879655400000006</v>
      </c>
      <c r="AM72" s="52">
        <f>'dep05'!T72-'dep05'!T71</f>
        <v>-13.559022431999999</v>
      </c>
      <c r="AN72" s="189">
        <f>(Paca!B72/Paca!B68-1)*100</f>
        <v>8.8402167173875732</v>
      </c>
      <c r="AO72" s="189">
        <f>(Paca!C72/Paca!C68-1)*100</f>
        <v>-24.07492200114152</v>
      </c>
      <c r="AP72" s="189">
        <f>(Paca!D72/Paca!D68-1)*100</f>
        <v>5.6637227340315066</v>
      </c>
      <c r="AQ72" s="190">
        <f>(Paca!E72/Paca!E68-1)*100</f>
        <v>7.0651240238674751</v>
      </c>
      <c r="AR72" s="190">
        <f>(Paca!F72/Paca!F68-1)*100</f>
        <v>1.8315345739694067</v>
      </c>
      <c r="AS72" s="190">
        <f>(Paca!G72/Paca!G68-1)*100</f>
        <v>-1.6133818677328993</v>
      </c>
      <c r="AT72" s="190">
        <f>(Paca!H72/Paca!H68-1)*100</f>
        <v>-13.132361528959279</v>
      </c>
      <c r="AU72" s="190">
        <f>(Paca!I72/Paca!I68-1)*100</f>
        <v>14.192109542782427</v>
      </c>
      <c r="AV72" s="189">
        <f>(Paca!J72/Paca!J68-1)*100</f>
        <v>7.4939418582049999</v>
      </c>
      <c r="AW72" s="189">
        <f>(Paca!K72/Paca!K68-1)*100</f>
        <v>13.421541029874451</v>
      </c>
      <c r="AX72" s="190">
        <f>(Paca!L72/Paca!L68-1)*100</f>
        <v>9.4489627326880701</v>
      </c>
      <c r="AY72" s="190">
        <f>(Paca!M72/Paca!M68-1)*100</f>
        <v>10.548708980630849</v>
      </c>
      <c r="AZ72" s="190">
        <f>(Paca!N72/Paca!N68-1)*100</f>
        <v>10.526826690363865</v>
      </c>
      <c r="BA72" s="190">
        <f>(Paca!O72/Paca!O68-1)*100</f>
        <v>3.6326752913405924</v>
      </c>
      <c r="BB72" s="190">
        <f>(Paca!P72/Paca!P68-1)*100</f>
        <v>43.638007737443218</v>
      </c>
      <c r="BC72" s="190">
        <f>(Paca!Q72/Paca!Q68-1)*100</f>
        <v>-3.9831790167520253</v>
      </c>
      <c r="BD72" s="190">
        <f>(Paca!R72/Paca!R68-1)*100</f>
        <v>23.886967587505993</v>
      </c>
      <c r="BE72" s="190">
        <f>(Paca!S72/Paca!S68-1)*100</f>
        <v>3.469841140814256</v>
      </c>
      <c r="BF72" s="189">
        <f>(Paca!T72/Paca!T68-1)*100</f>
        <v>1.5842907170226406</v>
      </c>
      <c r="BG72" s="53">
        <f>Paca!B72-Paca!B68</f>
        <v>3030.2335820399967</v>
      </c>
      <c r="BH72" s="53">
        <f>Paca!C72-Paca!C68</f>
        <v>-57.377763018999985</v>
      </c>
      <c r="BI72" s="53">
        <f>Paca!D72-Paca!D68</f>
        <v>567.94339877200036</v>
      </c>
      <c r="BJ72" s="122">
        <f>Paca!E72-Paca!E68</f>
        <v>105.27518510600021</v>
      </c>
      <c r="BK72" s="122">
        <f>Paca!F72-Paca!F68</f>
        <v>36.681517436999911</v>
      </c>
      <c r="BL72" s="122">
        <f>Paca!G72-Paca!G68</f>
        <v>-13.644104227999946</v>
      </c>
      <c r="BM72" s="122">
        <f>Paca!H72-Paca!H68</f>
        <v>-176.76215334599988</v>
      </c>
      <c r="BN72" s="122">
        <f>Paca!I72-Paca!I68</f>
        <v>616.39295380299973</v>
      </c>
      <c r="BO72" s="53">
        <f>Paca!J72-Paca!J68</f>
        <v>728.16847561799841</v>
      </c>
      <c r="BP72" s="53">
        <f>Paca!K72-Paca!K68</f>
        <v>1774.4873783269995</v>
      </c>
      <c r="BQ72" s="122">
        <f>Paca!L72-Paca!L68</f>
        <v>375.61486518800029</v>
      </c>
      <c r="BR72" s="122">
        <f>Paca!M72-Paca!M68</f>
        <v>483.23986841999977</v>
      </c>
      <c r="BS72" s="122">
        <f>Paca!N72-Paca!N68</f>
        <v>74.487247347999983</v>
      </c>
      <c r="BT72" s="122">
        <f>Paca!O72-Paca!O68</f>
        <v>13.004197943999998</v>
      </c>
      <c r="BU72" s="122">
        <f>Paca!P72-Paca!P68</f>
        <v>182.02861256599994</v>
      </c>
      <c r="BV72" s="122">
        <f>Paca!Q72-Paca!Q68</f>
        <v>-8.637075823999993</v>
      </c>
      <c r="BW72" s="122">
        <f>Paca!R72-Paca!R68</f>
        <v>645.64082460200007</v>
      </c>
      <c r="BX72" s="122">
        <f>Paca!S72-Paca!S68</f>
        <v>9.1088380829999664</v>
      </c>
      <c r="BY72" s="53">
        <f>Paca!T72-Paca!T68</f>
        <v>17.01209234199996</v>
      </c>
    </row>
    <row r="73" spans="1:77" x14ac:dyDescent="0.25">
      <c r="A73" s="37" t="str">
        <f>Paca!A73</f>
        <v>T3 2015</v>
      </c>
      <c r="B73" s="144">
        <f>('dep05'!B73/'dep05'!B72-1)*100</f>
        <v>0.36651803753477985</v>
      </c>
      <c r="C73" s="179" t="e">
        <f>('dep05'!C73/'dep05'!C72-1)*100</f>
        <v>#DIV/0!</v>
      </c>
      <c r="D73" s="179">
        <f>('dep05'!D73/'dep05'!D72-1)*100</f>
        <v>-20.527484930031893</v>
      </c>
      <c r="E73" s="180">
        <f>('dep05'!E73/'dep05'!E72-1)*100</f>
        <v>-33.689626422997918</v>
      </c>
      <c r="F73" s="181">
        <f>('dep05'!F73/'dep05'!F72-1)*100</f>
        <v>54.021708093264962</v>
      </c>
      <c r="G73" s="181">
        <f>('dep05'!G73/'dep05'!G72-1)*100</f>
        <v>53.21374041105549</v>
      </c>
      <c r="H73" s="181" t="e">
        <f>('dep05'!H73/'dep05'!H72-1)*100</f>
        <v>#DIV/0!</v>
      </c>
      <c r="I73" s="182">
        <f>('dep05'!I73/'dep05'!I72-1)*100</f>
        <v>-53.62443581464008</v>
      </c>
      <c r="J73" s="179">
        <f>('dep05'!J73/'dep05'!J72-1)*100</f>
        <v>10.337780149538499</v>
      </c>
      <c r="K73" s="179">
        <f>('dep05'!K73/'dep05'!K72-1)*100</f>
        <v>-4.7734102810902179</v>
      </c>
      <c r="L73" s="180">
        <f>('dep05'!L73/'dep05'!L72-1)*100</f>
        <v>-21.529397086735813</v>
      </c>
      <c r="M73" s="181">
        <f>('dep05'!M73/'dep05'!M72-1)*100</f>
        <v>60.598198141533047</v>
      </c>
      <c r="N73" s="181">
        <f>('dep05'!N73/'dep05'!N72-1)*100</f>
        <v>43.768724877342336</v>
      </c>
      <c r="O73" s="181">
        <f>('dep05'!O73/'dep05'!O72-1)*100</f>
        <v>0.1897694668151928</v>
      </c>
      <c r="P73" s="181" t="e">
        <f>('dep05'!P73/'dep05'!P72-1)*100</f>
        <v>#DIV/0!</v>
      </c>
      <c r="Q73" s="181">
        <f>('dep05'!Q73/'dep05'!Q72-1)*100</f>
        <v>18.999343033436269</v>
      </c>
      <c r="R73" s="181">
        <f>('dep05'!R73/'dep05'!R72-1)*100</f>
        <v>-34.162780468481323</v>
      </c>
      <c r="S73" s="152">
        <f>('dep05'!S73/'dep05'!S72-1)*100</f>
        <v>-24.622117018721525</v>
      </c>
      <c r="T73" s="183">
        <f>('dep05'!T73/'dep05'!T72-1)*100</f>
        <v>28.031551242504115</v>
      </c>
      <c r="U73" s="52">
        <f>'dep05'!B73-'dep05'!B72</f>
        <v>2.2138791419999961</v>
      </c>
      <c r="V73" s="52">
        <f>'dep05'!C73-'dep05'!C72</f>
        <v>0</v>
      </c>
      <c r="W73" s="52">
        <f>'dep05'!D73-'dep05'!D72</f>
        <v>-17.464011682000006</v>
      </c>
      <c r="X73" s="121">
        <f>'dep05'!E73-'dep05'!E72</f>
        <v>-4.8910641790000007</v>
      </c>
      <c r="Y73" s="121">
        <f>'dep05'!F73-'dep05'!F72</f>
        <v>10.373956409000002</v>
      </c>
      <c r="Z73" s="121">
        <f>'dep05'!G73-'dep05'!G72</f>
        <v>2.2871136000000005</v>
      </c>
      <c r="AA73" s="121">
        <f>'dep05'!H73-'dep05'!H72</f>
        <v>0</v>
      </c>
      <c r="AB73" s="121">
        <f>'dep05'!I73-'dep05'!I72</f>
        <v>-25.234017512000001</v>
      </c>
      <c r="AC73" s="52">
        <f>'dep05'!J73-'dep05'!J72</f>
        <v>28.677235611000015</v>
      </c>
      <c r="AD73" s="52">
        <f>'dep05'!K73-'dep05'!K72</f>
        <v>-11.161978895000004</v>
      </c>
      <c r="AE73" s="121">
        <f>'dep05'!L73-'dep05'!L72</f>
        <v>-26.404296040999995</v>
      </c>
      <c r="AF73" s="121">
        <f>'dep05'!M73-'dep05'!M72</f>
        <v>22.215870627000001</v>
      </c>
      <c r="AG73" s="121">
        <f>'dep05'!N73-'dep05'!N72</f>
        <v>3.8276142340000003</v>
      </c>
      <c r="AH73" s="121">
        <f>'dep05'!O73-'dep05'!O72</f>
        <v>2.327189600000068E-2</v>
      </c>
      <c r="AI73" s="121">
        <f>'dep05'!P73-'dep05'!P72</f>
        <v>3.4862237149999999</v>
      </c>
      <c r="AJ73" s="121">
        <f>'dep05'!Q73-'dep05'!Q72</f>
        <v>1.0700676720000004</v>
      </c>
      <c r="AK73" s="121">
        <f>'dep05'!R73-'dep05'!R72</f>
        <v>-12.850126975000002</v>
      </c>
      <c r="AL73" s="121">
        <f>'dep05'!S73-'dep05'!S72</f>
        <v>-2.5306040230000004</v>
      </c>
      <c r="AM73" s="52">
        <f>'dep05'!T73-'dep05'!T72</f>
        <v>2.1626341079999989</v>
      </c>
      <c r="AN73" s="189">
        <f>(Paca!B73/Paca!B69-1)*100</f>
        <v>11.003011864739154</v>
      </c>
      <c r="AO73" s="189">
        <f>(Paca!C73/Paca!C69-1)*100</f>
        <v>-37.562500829499015</v>
      </c>
      <c r="AP73" s="189">
        <f>(Paca!D73/Paca!D69-1)*100</f>
        <v>3.9625786941389407</v>
      </c>
      <c r="AQ73" s="190">
        <f>(Paca!E73/Paca!E69-1)*100</f>
        <v>6.9052476591973555</v>
      </c>
      <c r="AR73" s="190">
        <f>(Paca!F73/Paca!F69-1)*100</f>
        <v>-1.6568981407184102</v>
      </c>
      <c r="AS73" s="190">
        <f>(Paca!G73/Paca!G69-1)*100</f>
        <v>0.45337663691356056</v>
      </c>
      <c r="AT73" s="190">
        <f>(Paca!H73/Paca!H69-1)*100</f>
        <v>-12.319793570480918</v>
      </c>
      <c r="AU73" s="190">
        <f>(Paca!I73/Paca!I69-1)*100</f>
        <v>11.1787639900218</v>
      </c>
      <c r="AV73" s="189">
        <f>(Paca!J73/Paca!J69-1)*100</f>
        <v>9.68696581663988</v>
      </c>
      <c r="AW73" s="189">
        <f>(Paca!K73/Paca!K69-1)*100</f>
        <v>17.809262454628239</v>
      </c>
      <c r="AX73" s="190">
        <f>(Paca!L73/Paca!L69-1)*100</f>
        <v>28.146107475928716</v>
      </c>
      <c r="AY73" s="190">
        <f>(Paca!M73/Paca!M69-1)*100</f>
        <v>17.084038679213265</v>
      </c>
      <c r="AZ73" s="190">
        <f>(Paca!N73/Paca!N69-1)*100</f>
        <v>1.5450151509027732</v>
      </c>
      <c r="BA73" s="190">
        <f>(Paca!O73/Paca!O69-1)*100</f>
        <v>-5.7409217797239958</v>
      </c>
      <c r="BB73" s="190">
        <f>(Paca!P73/Paca!P69-1)*100</f>
        <v>16.051401797680278</v>
      </c>
      <c r="BC73" s="190">
        <f>(Paca!Q73/Paca!Q69-1)*100</f>
        <v>-17.643386067346391</v>
      </c>
      <c r="BD73" s="190">
        <f>(Paca!R73/Paca!R69-1)*100</f>
        <v>17.72963328848698</v>
      </c>
      <c r="BE73" s="190">
        <f>(Paca!S73/Paca!S69-1)*100</f>
        <v>-7.5295777263273411E-2</v>
      </c>
      <c r="BF73" s="189">
        <f>(Paca!T73/Paca!T69-1)*100</f>
        <v>17.347874287829445</v>
      </c>
      <c r="BG73" s="53">
        <f>Paca!B73-Paca!B69</f>
        <v>3737.5647267369932</v>
      </c>
      <c r="BH73" s="53">
        <f>Paca!C73-Paca!C69</f>
        <v>-101.08499340200001</v>
      </c>
      <c r="BI73" s="53">
        <f>Paca!D73-Paca!D69</f>
        <v>400.88260532800268</v>
      </c>
      <c r="BJ73" s="122">
        <f>Paca!E73-Paca!E69</f>
        <v>103.26640960199984</v>
      </c>
      <c r="BK73" s="122">
        <f>Paca!F73-Paca!F69</f>
        <v>-35.74785807499984</v>
      </c>
      <c r="BL73" s="122">
        <f>Paca!G73-Paca!G69</f>
        <v>3.5830169940001042</v>
      </c>
      <c r="BM73" s="122">
        <f>Paca!H73-Paca!H69</f>
        <v>-159.60994973399988</v>
      </c>
      <c r="BN73" s="122">
        <f>Paca!I73-Paca!I69</f>
        <v>489.39098654100053</v>
      </c>
      <c r="BO73" s="53">
        <f>Paca!J73-Paca!J69</f>
        <v>903.49585394799942</v>
      </c>
      <c r="BP73" s="53">
        <f>Paca!K73-Paca!K69</f>
        <v>2361.9032115829996</v>
      </c>
      <c r="BQ73" s="122">
        <f>Paca!L73-Paca!L69</f>
        <v>1052.7202931920001</v>
      </c>
      <c r="BR73" s="122">
        <f>Paca!M73-Paca!M69</f>
        <v>784.05460953199963</v>
      </c>
      <c r="BS73" s="122">
        <f>Paca!N73-Paca!N69</f>
        <v>11.642276708000054</v>
      </c>
      <c r="BT73" s="122">
        <f>Paca!O73-Paca!O69</f>
        <v>-22.755681899000024</v>
      </c>
      <c r="BU73" s="122">
        <f>Paca!P73-Paca!P69</f>
        <v>76.361731613000018</v>
      </c>
      <c r="BV73" s="122">
        <f>Paca!Q73-Paca!Q69</f>
        <v>-40.413962924999993</v>
      </c>
      <c r="BW73" s="122">
        <f>Paca!R73-Paca!R69</f>
        <v>500.4859761419998</v>
      </c>
      <c r="BX73" s="122">
        <f>Paca!S73-Paca!S69</f>
        <v>-0.19203078000001028</v>
      </c>
      <c r="BY73" s="53">
        <f>Paca!T73-Paca!T69</f>
        <v>172.36804928000004</v>
      </c>
    </row>
    <row r="74" spans="1:77" s="106" customFormat="1" x14ac:dyDescent="0.25">
      <c r="A74" s="98" t="str">
        <f>Paca!A74</f>
        <v>T4 2015</v>
      </c>
      <c r="B74" s="143">
        <f>('dep05'!B74/'dep05'!B73-1)*100</f>
        <v>6.380917388818097</v>
      </c>
      <c r="C74" s="184" t="e">
        <f>('dep05'!C74/'dep05'!C73-1)*100</f>
        <v>#DIV/0!</v>
      </c>
      <c r="D74" s="184">
        <f>('dep05'!D74/'dep05'!D73-1)*100</f>
        <v>16.138397827904939</v>
      </c>
      <c r="E74" s="185">
        <f>('dep05'!E74/'dep05'!E73-1)*100</f>
        <v>-19.92872276693133</v>
      </c>
      <c r="F74" s="186">
        <f>('dep05'!F74/'dep05'!F73-1)*100</f>
        <v>-10.975182837169994</v>
      </c>
      <c r="G74" s="186">
        <f>('dep05'!G74/'dep05'!G73-1)*100</f>
        <v>19.319662158443272</v>
      </c>
      <c r="H74" s="186" t="e">
        <f>('dep05'!H74/'dep05'!H73-1)*100</f>
        <v>#DIV/0!</v>
      </c>
      <c r="I74" s="187">
        <f>('dep05'!I74/'dep05'!I73-1)*100</f>
        <v>63.336328339434722</v>
      </c>
      <c r="J74" s="184">
        <f>('dep05'!J74/'dep05'!J73-1)*100</f>
        <v>10.139007353847894</v>
      </c>
      <c r="K74" s="184">
        <f>('dep05'!K74/'dep05'!K73-1)*100</f>
        <v>-0.43745996935707909</v>
      </c>
      <c r="L74" s="185">
        <f>('dep05'!L74/'dep05'!L73-1)*100</f>
        <v>-7.2084330104056011</v>
      </c>
      <c r="M74" s="186">
        <f>('dep05'!M74/'dep05'!M73-1)*100</f>
        <v>14.477134356097054</v>
      </c>
      <c r="N74" s="186">
        <f>('dep05'!N74/'dep05'!N73-1)*100</f>
        <v>-35.57597408922355</v>
      </c>
      <c r="O74" s="186">
        <f>('dep05'!O74/'dep05'!O73-1)*100</f>
        <v>-16.064789374293209</v>
      </c>
      <c r="P74" s="186">
        <f>('dep05'!P74/'dep05'!P73-1)*100</f>
        <v>-71.827301995161832</v>
      </c>
      <c r="Q74" s="186">
        <f>('dep05'!Q74/'dep05'!Q73-1)*100</f>
        <v>53.768403353255323</v>
      </c>
      <c r="R74" s="186">
        <f>('dep05'!R74/'dep05'!R73-1)*100</f>
        <v>17.946520823151335</v>
      </c>
      <c r="S74" s="151">
        <f>('dep05'!S74/'dep05'!S73-1)*100</f>
        <v>-21.398172536976702</v>
      </c>
      <c r="T74" s="188">
        <f>('dep05'!T74/'dep05'!T73-1)*100</f>
        <v>-25.141116708229895</v>
      </c>
      <c r="U74" s="100">
        <f>'dep05'!B74-'dep05'!B73</f>
        <v>38.68392527900005</v>
      </c>
      <c r="V74" s="100">
        <f>'dep05'!C74-'dep05'!C73</f>
        <v>0.19643265600000001</v>
      </c>
      <c r="W74" s="100">
        <f>'dep05'!D74-'dep05'!D73</f>
        <v>10.911529864999991</v>
      </c>
      <c r="X74" s="120">
        <f>'dep05'!E74-'dep05'!E73</f>
        <v>-1.9185278439999998</v>
      </c>
      <c r="Y74" s="120">
        <f>'dep05'!F74-'dep05'!F73</f>
        <v>-3.2461591350000027</v>
      </c>
      <c r="Z74" s="120">
        <f>'dep05'!G74-'dep05'!G73</f>
        <v>1.2722169939999999</v>
      </c>
      <c r="AA74" s="120">
        <f>'dep05'!H74-'dep05'!H73</f>
        <v>0.982163279</v>
      </c>
      <c r="AB74" s="120">
        <f>'dep05'!I74-'dep05'!I73</f>
        <v>13.821836570999999</v>
      </c>
      <c r="AC74" s="100">
        <f>'dep05'!J74-'dep05'!J73</f>
        <v>31.033422413999972</v>
      </c>
      <c r="AD74" s="100">
        <f>'dep05'!K74-'dep05'!K73</f>
        <v>-0.97411220000000753</v>
      </c>
      <c r="AE74" s="120">
        <f>'dep05'!L74-'dep05'!L73</f>
        <v>-6.9373016920000055</v>
      </c>
      <c r="AF74" s="120">
        <f>'dep05'!M74-'dep05'!M73</f>
        <v>8.5236753529999945</v>
      </c>
      <c r="AG74" s="120">
        <f>'dep05'!N74-'dep05'!N73</f>
        <v>-4.47286188</v>
      </c>
      <c r="AH74" s="120">
        <f>'dep05'!O74-'dep05'!O73</f>
        <v>-1.9738031750000005</v>
      </c>
      <c r="AI74" s="120">
        <f>'dep05'!P74-'dep05'!P73</f>
        <v>-2.5040604360000001</v>
      </c>
      <c r="AJ74" s="120">
        <f>'dep05'!Q74-'dep05'!Q73</f>
        <v>3.6036646019999994</v>
      </c>
      <c r="AK74" s="120">
        <f>'dep05'!R74-'dep05'!R73</f>
        <v>4.4443265069999995</v>
      </c>
      <c r="AL74" s="120">
        <f>'dep05'!S74-'dep05'!S73</f>
        <v>-1.6577514789999999</v>
      </c>
      <c r="AM74" s="100">
        <f>'dep05'!T74-'dep05'!T73</f>
        <v>-2.4833474559999997</v>
      </c>
      <c r="AN74" s="184">
        <f>(Paca!B74/Paca!B70-1)*100</f>
        <v>8.4154112712578453</v>
      </c>
      <c r="AO74" s="184">
        <f>(Paca!C74/Paca!C70-1)*100</f>
        <v>10.354620805021163</v>
      </c>
      <c r="AP74" s="184">
        <f>(Paca!D74/Paca!D70-1)*100</f>
        <v>2.3567202129327169</v>
      </c>
      <c r="AQ74" s="191">
        <f>(Paca!E74/Paca!E70-1)*100</f>
        <v>-7.5599574008646364</v>
      </c>
      <c r="AR74" s="191">
        <f>(Paca!F74/Paca!F70-1)*100</f>
        <v>-1.5898664661766593</v>
      </c>
      <c r="AS74" s="191">
        <f>(Paca!G74/Paca!G70-1)*100</f>
        <v>11.933503498952103</v>
      </c>
      <c r="AT74" s="191">
        <f>(Paca!H74/Paca!H70-1)*100</f>
        <v>-14.258771547082748</v>
      </c>
      <c r="AU74" s="191">
        <f>(Paca!I74/Paca!I70-1)*100</f>
        <v>10.976997837737112</v>
      </c>
      <c r="AV74" s="184">
        <f>(Paca!J74/Paca!J70-1)*100</f>
        <v>4.6664752205056503</v>
      </c>
      <c r="AW74" s="184">
        <f>(Paca!K74/Paca!K70-1)*100</f>
        <v>14.175210516295223</v>
      </c>
      <c r="AX74" s="191">
        <f>(Paca!L74/Paca!L70-1)*100</f>
        <v>11.565090441023829</v>
      </c>
      <c r="AY74" s="191">
        <f>(Paca!M74/Paca!M70-1)*100</f>
        <v>9.1725342556726588</v>
      </c>
      <c r="AZ74" s="191">
        <f>(Paca!N74/Paca!N70-1)*100</f>
        <v>19.011413015002109</v>
      </c>
      <c r="BA74" s="191">
        <f>(Paca!O74/Paca!O70-1)*100</f>
        <v>10.69303758639759</v>
      </c>
      <c r="BB74" s="191">
        <f>(Paca!P74/Paca!P70-1)*100</f>
        <v>14.595669638409458</v>
      </c>
      <c r="BC74" s="191">
        <f>(Paca!Q74/Paca!Q70-1)*100</f>
        <v>-4.8426051405983657</v>
      </c>
      <c r="BD74" s="191">
        <f>(Paca!R74/Paca!R70-1)*100</f>
        <v>27.718847851294861</v>
      </c>
      <c r="BE74" s="191">
        <f>(Paca!S74/Paca!S70-1)*100</f>
        <v>7.0361655159784986</v>
      </c>
      <c r="BF74" s="184">
        <f>(Paca!T74/Paca!T70-1)*100</f>
        <v>29.685293385037781</v>
      </c>
      <c r="BG74" s="100">
        <f>Paca!B74-Paca!B70</f>
        <v>2970.105850355998</v>
      </c>
      <c r="BH74" s="100">
        <f>Paca!C74-Paca!C70</f>
        <v>20.629306073999999</v>
      </c>
      <c r="BI74" s="100">
        <f>Paca!D74-Paca!D70</f>
        <v>241.67295826899863</v>
      </c>
      <c r="BJ74" s="120">
        <f>Paca!E74-Paca!E70</f>
        <v>-120.23089241499997</v>
      </c>
      <c r="BK74" s="120">
        <f>Paca!F74-Paca!F70</f>
        <v>-34.396748135000053</v>
      </c>
      <c r="BL74" s="120">
        <f>Paca!G74-Paca!G70</f>
        <v>89.674804560999974</v>
      </c>
      <c r="BM74" s="120">
        <f>Paca!H74-Paca!H70</f>
        <v>-183.3362512409999</v>
      </c>
      <c r="BN74" s="120">
        <f>Paca!I74-Paca!I70</f>
        <v>489.96204549899994</v>
      </c>
      <c r="BO74" s="100">
        <f>Paca!J74-Paca!J70</f>
        <v>471.44975551599964</v>
      </c>
      <c r="BP74" s="100">
        <f>Paca!K74-Paca!K70</f>
        <v>1954.297749161</v>
      </c>
      <c r="BQ74" s="120">
        <f>Paca!L74-Paca!L70</f>
        <v>455.1755956990005</v>
      </c>
      <c r="BR74" s="120">
        <f>Paca!M74-Paca!M70</f>
        <v>453.49478143899978</v>
      </c>
      <c r="BS74" s="120">
        <f>Paca!N74-Paca!N70</f>
        <v>140.64815314600003</v>
      </c>
      <c r="BT74" s="120">
        <f>Paca!O74-Paca!O70</f>
        <v>34.184912318999977</v>
      </c>
      <c r="BU74" s="120">
        <f>Paca!P74-Paca!P70</f>
        <v>76.089595142999997</v>
      </c>
      <c r="BV74" s="120">
        <f>Paca!Q74-Paca!Q70</f>
        <v>-10.461422769999984</v>
      </c>
      <c r="BW74" s="120">
        <f>Paca!R74-Paca!R70</f>
        <v>785.80692281199981</v>
      </c>
      <c r="BX74" s="120">
        <f>Paca!S74-Paca!S70</f>
        <v>19.359211373000051</v>
      </c>
      <c r="BY74" s="100">
        <f>Paca!T74-Paca!T70</f>
        <v>282.05608133599992</v>
      </c>
    </row>
    <row r="75" spans="1:77" x14ac:dyDescent="0.25">
      <c r="A75" s="37" t="str">
        <f>Paca!A75</f>
        <v>T1 2016</v>
      </c>
      <c r="B75" s="144">
        <f>('dep05'!B75/'dep05'!B74-1)*100</f>
        <v>-2.4051592408544376</v>
      </c>
      <c r="C75" s="179">
        <f>('dep05'!C75/'dep05'!C74-1)*100</f>
        <v>-100</v>
      </c>
      <c r="D75" s="179">
        <f>('dep05'!D75/'dep05'!D74-1)*100</f>
        <v>0.32101419774295259</v>
      </c>
      <c r="E75" s="180">
        <f>('dep05'!E75/'dep05'!E74-1)*100</f>
        <v>131.69956180781716</v>
      </c>
      <c r="F75" s="181">
        <f>('dep05'!F75/'dep05'!F74-1)*100</f>
        <v>0.84267712877088563</v>
      </c>
      <c r="G75" s="181">
        <f>('dep05'!G75/'dep05'!G74-1)*100</f>
        <v>-57.216636772362818</v>
      </c>
      <c r="H75" s="181">
        <f>('dep05'!H75/'dep05'!H74-1)*100</f>
        <v>0.66673700188297769</v>
      </c>
      <c r="I75" s="182">
        <f>('dep05'!I75/'dep05'!I74-1)*100</f>
        <v>-15.802132965330152</v>
      </c>
      <c r="J75" s="179">
        <f>('dep05'!J75/'dep05'!J74-1)*100</f>
        <v>-10.448404209394912</v>
      </c>
      <c r="K75" s="179">
        <f>('dep05'!K75/'dep05'!K74-1)*100</f>
        <v>5.4861635388278485</v>
      </c>
      <c r="L75" s="180">
        <f>('dep05'!L75/'dep05'!L74-1)*100</f>
        <v>5.5326703708440395</v>
      </c>
      <c r="M75" s="181">
        <f>('dep05'!M75/'dep05'!M74-1)*100</f>
        <v>7.5156778444790184</v>
      </c>
      <c r="N75" s="181">
        <f>('dep05'!N75/'dep05'!N74-1)*100</f>
        <v>-0.68292208536366861</v>
      </c>
      <c r="O75" s="181">
        <f>('dep05'!O75/'dep05'!O74-1)*100</f>
        <v>4.8611843885099759</v>
      </c>
      <c r="P75" s="181">
        <f>('dep05'!P75/'dep05'!P74-1)*100</f>
        <v>101.33347410558198</v>
      </c>
      <c r="Q75" s="181">
        <f>('dep05'!Q75/'dep05'!Q74-1)*100</f>
        <v>15.659655283300511</v>
      </c>
      <c r="R75" s="181">
        <f>('dep05'!R75/'dep05'!R74-1)*100</f>
        <v>-3.8925998623405178</v>
      </c>
      <c r="S75" s="152">
        <f>('dep05'!S75/'dep05'!S74-1)*100</f>
        <v>3.9140510940194106</v>
      </c>
      <c r="T75" s="183">
        <f>('dep05'!T75/'dep05'!T74-1)*100</f>
        <v>101.33347401835375</v>
      </c>
      <c r="U75" s="52">
        <f>'dep05'!B75-'dep05'!B74</f>
        <v>-15.511542258999953</v>
      </c>
      <c r="V75" s="52">
        <f>'dep05'!C75-'dep05'!C74</f>
        <v>-0.19643265600000001</v>
      </c>
      <c r="W75" s="52">
        <f>'dep05'!D75-'dep05'!D74</f>
        <v>0.25207240200001024</v>
      </c>
      <c r="X75" s="121">
        <f>'dep05'!E75-'dep05'!E74</f>
        <v>10.151956005000001</v>
      </c>
      <c r="Y75" s="121">
        <f>'dep05'!F75-'dep05'!F74</f>
        <v>0.22188622400000213</v>
      </c>
      <c r="Z75" s="121">
        <f>'dep05'!G75-'dep05'!G74</f>
        <v>-4.4956863680000003</v>
      </c>
      <c r="AA75" s="121">
        <f>'dep05'!H75-'dep05'!H74</f>
        <v>6.5484460000000411E-3</v>
      </c>
      <c r="AB75" s="121">
        <f>'dep05'!I75-'dep05'!I74</f>
        <v>-5.6326319050000002</v>
      </c>
      <c r="AC75" s="52">
        <f>'dep05'!J75-'dep05'!J74</f>
        <v>-35.222920157999965</v>
      </c>
      <c r="AD75" s="52">
        <f>'dep05'!K75-'dep05'!K74</f>
        <v>12.162850864000035</v>
      </c>
      <c r="AE75" s="121">
        <f>'dep05'!L75-'dep05'!L74</f>
        <v>4.9407515999999987</v>
      </c>
      <c r="AF75" s="121">
        <f>'dep05'!M75-'dep05'!M74</f>
        <v>5.0656035860000088</v>
      </c>
      <c r="AG75" s="121">
        <f>'dep05'!N75-'dep05'!N74</f>
        <v>-5.5315610000000959E-2</v>
      </c>
      <c r="AH75" s="121">
        <f>'dep05'!O75-'dep05'!O74</f>
        <v>0.50132006399999973</v>
      </c>
      <c r="AI75" s="121">
        <f>'dep05'!P75-'dep05'!P74</f>
        <v>0.99526017199999994</v>
      </c>
      <c r="AJ75" s="121">
        <f>'dep05'!Q75-'dep05'!Q74</f>
        <v>1.6138624840000002</v>
      </c>
      <c r="AK75" s="121">
        <f>'dep05'!R75-'dep05'!R74</f>
        <v>-1.1369741419999997</v>
      </c>
      <c r="AL75" s="121">
        <f>'dep05'!S75-'dep05'!S74</f>
        <v>0.23834270999999951</v>
      </c>
      <c r="AM75" s="52">
        <f>'dep05'!T75-'dep05'!T74</f>
        <v>7.4928872889999996</v>
      </c>
      <c r="AN75" s="189">
        <f>(Paca!B75/Paca!B71-1)*100</f>
        <v>15.234079367953491</v>
      </c>
      <c r="AO75" s="189">
        <f>(Paca!C75/Paca!C71-1)*100</f>
        <v>15.377825460712735</v>
      </c>
      <c r="AP75" s="189">
        <f>(Paca!D75/Paca!D71-1)*100</f>
        <v>3.9326943026444017</v>
      </c>
      <c r="AQ75" s="190">
        <f>(Paca!E75/Paca!E71-1)*100</f>
        <v>-1.8435820525642299</v>
      </c>
      <c r="AR75" s="190">
        <f>(Paca!F75/Paca!F71-1)*100</f>
        <v>1.8507922071493654</v>
      </c>
      <c r="AS75" s="190">
        <f>(Paca!G75/Paca!G71-1)*100</f>
        <v>10.11223578531666</v>
      </c>
      <c r="AT75" s="190">
        <f>(Paca!H75/Paca!H71-1)*100</f>
        <v>-20.394839114534978</v>
      </c>
      <c r="AU75" s="190">
        <f>(Paca!I75/Paca!I71-1)*100</f>
        <v>12.887171327132108</v>
      </c>
      <c r="AV75" s="189">
        <f>(Paca!J75/Paca!J71-1)*100</f>
        <v>15.19399565611752</v>
      </c>
      <c r="AW75" s="189">
        <f>(Paca!K75/Paca!K71-1)*100</f>
        <v>22.240378802042727</v>
      </c>
      <c r="AX75" s="190">
        <f>(Paca!L75/Paca!L71-1)*100</f>
        <v>21.131384266778518</v>
      </c>
      <c r="AY75" s="190">
        <f>(Paca!M75/Paca!M71-1)*100</f>
        <v>16.707201842772832</v>
      </c>
      <c r="AZ75" s="190">
        <f>(Paca!N75/Paca!N71-1)*100</f>
        <v>17.424039858312177</v>
      </c>
      <c r="BA75" s="190">
        <f>(Paca!O75/Paca!O71-1)*100</f>
        <v>11.879445368939901</v>
      </c>
      <c r="BB75" s="190">
        <f>(Paca!P75/Paca!P71-1)*100</f>
        <v>25.876412187475474</v>
      </c>
      <c r="BC75" s="190">
        <f>(Paca!Q75/Paca!Q71-1)*100</f>
        <v>2.5195008986855116</v>
      </c>
      <c r="BD75" s="190">
        <f>(Paca!R75/Paca!R71-1)*100</f>
        <v>38.066473270456513</v>
      </c>
      <c r="BE75" s="190">
        <f>(Paca!S75/Paca!S71-1)*100</f>
        <v>5.8228939471936192</v>
      </c>
      <c r="BF75" s="189">
        <f>(Paca!T75/Paca!T71-1)*100</f>
        <v>36.77526811093297</v>
      </c>
      <c r="BG75" s="53">
        <f>Paca!B75-Paca!B71</f>
        <v>5172.6456870330003</v>
      </c>
      <c r="BH75" s="53">
        <f>Paca!C75-Paca!C71</f>
        <v>31.209474770999975</v>
      </c>
      <c r="BI75" s="53">
        <f>Paca!D75-Paca!D71</f>
        <v>397.8934323630001</v>
      </c>
      <c r="BJ75" s="122">
        <f>Paca!E75-Paca!E71</f>
        <v>-29.182310552999979</v>
      </c>
      <c r="BK75" s="122">
        <f>Paca!F75-Paca!F71</f>
        <v>37.575161354000102</v>
      </c>
      <c r="BL75" s="122">
        <f>Paca!G75-Paca!G71</f>
        <v>76.782365989000027</v>
      </c>
      <c r="BM75" s="122">
        <f>Paca!H75-Paca!H71</f>
        <v>-262.07022599900006</v>
      </c>
      <c r="BN75" s="122">
        <f>Paca!I75-Paca!I71</f>
        <v>574.78844157200001</v>
      </c>
      <c r="BO75" s="53">
        <f>Paca!J75-Paca!J71</f>
        <v>1397.4757528299997</v>
      </c>
      <c r="BP75" s="53">
        <f>Paca!K75-Paca!K71</f>
        <v>3003.5690443439998</v>
      </c>
      <c r="BQ75" s="122">
        <f>Paca!L75-Paca!L71</f>
        <v>831.82851574899951</v>
      </c>
      <c r="BR75" s="122">
        <f>Paca!M75-Paca!M71</f>
        <v>799.25533343299958</v>
      </c>
      <c r="BS75" s="122">
        <f>Paca!N75-Paca!N71</f>
        <v>130.39856581699996</v>
      </c>
      <c r="BT75" s="122">
        <f>Paca!O75-Paca!O71</f>
        <v>35.24779589100001</v>
      </c>
      <c r="BU75" s="122">
        <f>Paca!P75-Paca!P71</f>
        <v>129.14072941799998</v>
      </c>
      <c r="BV75" s="122">
        <f>Paca!Q75-Paca!Q71</f>
        <v>5.2563309970000205</v>
      </c>
      <c r="BW75" s="122">
        <f>Paca!R75-Paca!R71</f>
        <v>1057.6896333019999</v>
      </c>
      <c r="BX75" s="122">
        <f>Paca!S75-Paca!S71</f>
        <v>14.752139737000022</v>
      </c>
      <c r="BY75" s="53">
        <f>Paca!T75-Paca!T71</f>
        <v>342.49798272500004</v>
      </c>
    </row>
    <row r="76" spans="1:77" x14ac:dyDescent="0.25">
      <c r="A76" s="37" t="str">
        <f>Paca!A76</f>
        <v>T2 2016</v>
      </c>
      <c r="B76" s="144">
        <f>('dep05'!B76/'dep05'!B75-1)*100</f>
        <v>10.683589025937357</v>
      </c>
      <c r="C76" s="179" t="e">
        <f>('dep05'!C76/'dep05'!C75-1)*100</f>
        <v>#DIV/0!</v>
      </c>
      <c r="D76" s="179">
        <f>('dep05'!D76/'dep05'!D75-1)*100</f>
        <v>24.301635670202714</v>
      </c>
      <c r="E76" s="180">
        <f>('dep05'!E76/'dep05'!E75-1)*100</f>
        <v>-30.327288672346352</v>
      </c>
      <c r="F76" s="181">
        <f>('dep05'!F76/'dep05'!F75-1)*100</f>
        <v>-4.8373319978410994</v>
      </c>
      <c r="G76" s="181">
        <f>('dep05'!G76/'dep05'!G75-1)*100</f>
        <v>83.653952829180483</v>
      </c>
      <c r="H76" s="181">
        <f>('dep05'!H76/'dep05'!H75-1)*100</f>
        <v>-81.078077535694234</v>
      </c>
      <c r="I76" s="182">
        <f>('dep05'!I76/'dep05'!I75-1)*100</f>
        <v>79.415700890478249</v>
      </c>
      <c r="J76" s="179">
        <f>('dep05'!J76/'dep05'!J75-1)*100</f>
        <v>12.459408912771263</v>
      </c>
      <c r="K76" s="179">
        <f>('dep05'!K76/'dep05'!K75-1)*100</f>
        <v>4.3415715308245506</v>
      </c>
      <c r="L76" s="180">
        <f>('dep05'!L76/'dep05'!L75-1)*100</f>
        <v>-6.675199734618797</v>
      </c>
      <c r="M76" s="181">
        <f>('dep05'!M76/'dep05'!M75-1)*100</f>
        <v>3.468168897299484</v>
      </c>
      <c r="N76" s="181">
        <f>('dep05'!N76/'dep05'!N75-1)*100</f>
        <v>28.994206651497745</v>
      </c>
      <c r="O76" s="181">
        <f>('dep05'!O76/'dep05'!O75-1)*100</f>
        <v>-43.234232771583713</v>
      </c>
      <c r="P76" s="181">
        <f>('dep05'!P76/'dep05'!P75-1)*100</f>
        <v>-52.695193964299762</v>
      </c>
      <c r="Q76" s="181">
        <f>('dep05'!Q76/'dep05'!Q75-1)*100</f>
        <v>-36.926925297606481</v>
      </c>
      <c r="R76" s="181">
        <f>('dep05'!R76/'dep05'!R75-1)*100</f>
        <v>44.590588643177199</v>
      </c>
      <c r="S76" s="152">
        <f>('dep05'!S76/'dep05'!S75-1)*100</f>
        <v>145.39368126507196</v>
      </c>
      <c r="T76" s="183">
        <f>('dep05'!T76/'dep05'!T75-1)*100</f>
        <v>2.2394194757326069</v>
      </c>
      <c r="U76" s="52">
        <f>'dep05'!B76-'dep05'!B75</f>
        <v>67.244253703999902</v>
      </c>
      <c r="V76" s="52">
        <f>'dep05'!C76-'dep05'!C75</f>
        <v>0</v>
      </c>
      <c r="W76" s="52">
        <f>'dep05'!D76-'dep05'!D75</f>
        <v>19.143814559999996</v>
      </c>
      <c r="X76" s="121">
        <f>'dep05'!E76-'dep05'!E75</f>
        <v>-5.4165679369999999</v>
      </c>
      <c r="Y76" s="121">
        <f>'dep05'!F76-'dep05'!F75</f>
        <v>-1.2844564809999994</v>
      </c>
      <c r="Z76" s="121">
        <f>'dep05'!G76-'dep05'!G75</f>
        <v>2.8121278969999999</v>
      </c>
      <c r="AA76" s="121">
        <f>'dep05'!H76-'dep05'!H75</f>
        <v>-0.80162845900000002</v>
      </c>
      <c r="AB76" s="121">
        <f>'dep05'!I76-'dep05'!I75</f>
        <v>23.834339539999998</v>
      </c>
      <c r="AC76" s="52">
        <f>'dep05'!J76-'dep05'!J75</f>
        <v>37.613709110999991</v>
      </c>
      <c r="AD76" s="52">
        <f>'dep05'!K76-'dep05'!K75</f>
        <v>10.153343765999978</v>
      </c>
      <c r="AE76" s="121">
        <f>'dep05'!L76-'dep05'!L75</f>
        <v>-6.290851251999996</v>
      </c>
      <c r="AF76" s="121">
        <f>'dep05'!M76-'dep05'!M75</f>
        <v>2.5132464689999949</v>
      </c>
      <c r="AG76" s="121">
        <f>'dep05'!N76-'dep05'!N75</f>
        <v>2.3324466100000016</v>
      </c>
      <c r="AH76" s="121">
        <f>'dep05'!O76-'dep05'!O75</f>
        <v>-4.6753648459999999</v>
      </c>
      <c r="AI76" s="121">
        <f>'dep05'!P76-'dep05'!P75</f>
        <v>-1.0420071229999999</v>
      </c>
      <c r="AJ76" s="121">
        <f>'dep05'!Q76-'dep05'!Q75</f>
        <v>-4.4015878050000001</v>
      </c>
      <c r="AK76" s="121">
        <f>'dep05'!R76-'dep05'!R75</f>
        <v>12.517305716000003</v>
      </c>
      <c r="AL76" s="121">
        <f>'dep05'!S76-'dep05'!S75</f>
        <v>9.2001559969999995</v>
      </c>
      <c r="AM76" s="52">
        <f>'dep05'!T76-'dep05'!T75</f>
        <v>0.33338626700000162</v>
      </c>
      <c r="AN76" s="189">
        <f>(Paca!B76/Paca!B72-1)*100</f>
        <v>9.6794875670860101</v>
      </c>
      <c r="AO76" s="189">
        <f>(Paca!C76/Paca!C72-1)*100</f>
        <v>47.870734102682519</v>
      </c>
      <c r="AP76" s="189">
        <f>(Paca!D76/Paca!D72-1)*100</f>
        <v>1.7500930033697903</v>
      </c>
      <c r="AQ76" s="190">
        <f>(Paca!E76/Paca!E72-1)*100</f>
        <v>-3.4693410758763421</v>
      </c>
      <c r="AR76" s="190">
        <f>(Paca!F76/Paca!F72-1)*100</f>
        <v>0.76465457518306579</v>
      </c>
      <c r="AS76" s="190">
        <f>(Paca!G76/Paca!G72-1)*100</f>
        <v>7.5494596430182304</v>
      </c>
      <c r="AT76" s="190">
        <f>(Paca!H76/Paca!H72-1)*100</f>
        <v>-10.955288318946554</v>
      </c>
      <c r="AU76" s="190">
        <f>(Paca!I76/Paca!I72-1)*100</f>
        <v>5.8566557615878923</v>
      </c>
      <c r="AV76" s="189">
        <f>(Paca!J76/Paca!J72-1)*100</f>
        <v>4.1173880421238485</v>
      </c>
      <c r="AW76" s="189">
        <f>(Paca!K76/Paca!K72-1)*100</f>
        <v>18.562126614378816</v>
      </c>
      <c r="AX76" s="190">
        <f>(Paca!L76/Paca!L72-1)*100</f>
        <v>22.348626901274613</v>
      </c>
      <c r="AY76" s="190">
        <f>(Paca!M76/Paca!M72-1)*100</f>
        <v>15.895925813891477</v>
      </c>
      <c r="AZ76" s="190">
        <f>(Paca!N76/Paca!N72-1)*100</f>
        <v>24.64411783943401</v>
      </c>
      <c r="BA76" s="190">
        <f>(Paca!O76/Paca!O72-1)*100</f>
        <v>-5.7979293867175929</v>
      </c>
      <c r="BB76" s="190">
        <f>(Paca!P76/Paca!P72-1)*100</f>
        <v>-0.94992294483926543</v>
      </c>
      <c r="BC76" s="190">
        <f>(Paca!Q76/Paca!Q72-1)*100</f>
        <v>11.401829710862632</v>
      </c>
      <c r="BD76" s="190">
        <f>(Paca!R76/Paca!R72-1)*100</f>
        <v>21.765525137594423</v>
      </c>
      <c r="BE76" s="190">
        <f>(Paca!S76/Paca!S72-1)*100</f>
        <v>32.417764823397953</v>
      </c>
      <c r="BF76" s="189">
        <f>(Paca!T76/Paca!T72-1)*100</f>
        <v>11.51401290390428</v>
      </c>
      <c r="BG76" s="53">
        <f>Paca!B76-Paca!B72</f>
        <v>3611.2284168030019</v>
      </c>
      <c r="BH76" s="53">
        <f>Paca!C76-Paca!C72</f>
        <v>86.623167028999973</v>
      </c>
      <c r="BI76" s="53">
        <f>Paca!D76-Paca!D72</f>
        <v>185.43431650399725</v>
      </c>
      <c r="BJ76" s="122">
        <f>Paca!E76-Paca!E72</f>
        <v>-55.347912561000157</v>
      </c>
      <c r="BK76" s="122">
        <f>Paca!F76-Paca!F72</f>
        <v>15.594797934000098</v>
      </c>
      <c r="BL76" s="122">
        <f>Paca!G76-Paca!G72</f>
        <v>62.814478306999945</v>
      </c>
      <c r="BM76" s="122">
        <f>Paca!H76-Paca!H72</f>
        <v>-128.09385037700008</v>
      </c>
      <c r="BN76" s="122">
        <f>Paca!I76-Paca!I72</f>
        <v>290.4668032010004</v>
      </c>
      <c r="BO76" s="53">
        <f>Paca!J76-Paca!J72</f>
        <v>430.05830788300045</v>
      </c>
      <c r="BP76" s="53">
        <f>Paca!K76-Paca!K72</f>
        <v>2783.5165356800007</v>
      </c>
      <c r="BQ76" s="122">
        <f>Paca!L76-Paca!L72</f>
        <v>972.34666860699963</v>
      </c>
      <c r="BR76" s="122">
        <f>Paca!M76-Paca!M72</f>
        <v>805.01310179200027</v>
      </c>
      <c r="BS76" s="122">
        <f>Paca!N76-Paca!N72</f>
        <v>192.73714896800004</v>
      </c>
      <c r="BT76" s="122">
        <f>Paca!O76-Paca!O72</f>
        <v>-21.509317140000007</v>
      </c>
      <c r="BU76" s="122">
        <f>Paca!P76-Paca!P72</f>
        <v>-5.691575413999999</v>
      </c>
      <c r="BV76" s="122">
        <f>Paca!Q76-Paca!Q72</f>
        <v>23.738801013999989</v>
      </c>
      <c r="BW76" s="122">
        <f>Paca!R76-Paca!R72</f>
        <v>728.82747458299991</v>
      </c>
      <c r="BX76" s="122">
        <f>Paca!S76-Paca!S72</f>
        <v>88.054233269999997</v>
      </c>
      <c r="BY76" s="53">
        <f>Paca!T76-Paca!T72</f>
        <v>125.59608970700015</v>
      </c>
    </row>
    <row r="77" spans="1:77" x14ac:dyDescent="0.25">
      <c r="A77" s="37" t="str">
        <f>Paca!A77</f>
        <v>T3 2016</v>
      </c>
      <c r="B77" s="144">
        <f>('dep05'!B77/'dep05'!B76-1)*100</f>
        <v>-5.7427971762862846</v>
      </c>
      <c r="C77" s="179" t="e">
        <f>('dep05'!C77/'dep05'!C76-1)*100</f>
        <v>#DIV/0!</v>
      </c>
      <c r="D77" s="179">
        <f>('dep05'!D77/'dep05'!D76-1)*100</f>
        <v>-9.9348580690732486</v>
      </c>
      <c r="E77" s="180">
        <f>('dep05'!E77/'dep05'!E76-1)*100</f>
        <v>48.062417338590869</v>
      </c>
      <c r="F77" s="181">
        <f>('dep05'!F77/'dep05'!F76-1)*100</f>
        <v>11.984814056695047</v>
      </c>
      <c r="G77" s="181">
        <f>('dep05'!G77/'dep05'!G76-1)*100</f>
        <v>-3.9983689725614724</v>
      </c>
      <c r="H77" s="181">
        <f>('dep05'!H77/'dep05'!H76-1)*100</f>
        <v>428.00896954621265</v>
      </c>
      <c r="I77" s="182">
        <f>('dep05'!I77/'dep05'!I76-1)*100</f>
        <v>-35.826388887481855</v>
      </c>
      <c r="J77" s="179">
        <f>('dep05'!J77/'dep05'!J76-1)*100</f>
        <v>-5.5246439743487752</v>
      </c>
      <c r="K77" s="179">
        <f>('dep05'!K77/'dep05'!K76-1)*100</f>
        <v>-1.3994838894304196</v>
      </c>
      <c r="L77" s="180">
        <f>('dep05'!L77/'dep05'!L76-1)*100</f>
        <v>16.484735945998153</v>
      </c>
      <c r="M77" s="181">
        <f>('dep05'!M77/'dep05'!M76-1)*100</f>
        <v>-14.197233612893578</v>
      </c>
      <c r="N77" s="181">
        <f>('dep05'!N77/'dep05'!N76-1)*100</f>
        <v>-8.0981288646051368</v>
      </c>
      <c r="O77" s="181">
        <f>('dep05'!O77/'dep05'!O76-1)*100</f>
        <v>-11.998504871491168</v>
      </c>
      <c r="P77" s="181">
        <f>('dep05'!P77/'dep05'!P76-1)*100</f>
        <v>5.601794135028193</v>
      </c>
      <c r="Q77" s="181">
        <f>('dep05'!Q77/'dep05'!Q76-1)*100</f>
        <v>-38.398953413459111</v>
      </c>
      <c r="R77" s="181">
        <f>('dep05'!R77/'dep05'!R76-1)*100</f>
        <v>2.4995281060228081</v>
      </c>
      <c r="S77" s="152">
        <f>('dep05'!S77/'dep05'!S76-1)*100</f>
        <v>-24.933664401321398</v>
      </c>
      <c r="T77" s="183">
        <f>('dep05'!T77/'dep05'!T76-1)*100</f>
        <v>-55.867906923419376</v>
      </c>
      <c r="U77" s="52">
        <f>'dep05'!B77-'dep05'!B76</f>
        <v>-40.007804191999981</v>
      </c>
      <c r="V77" s="52">
        <f>'dep05'!C77-'dep05'!C76</f>
        <v>0.39512657000000001</v>
      </c>
      <c r="W77" s="52">
        <f>'dep05'!D77-'dep05'!D76</f>
        <v>-9.7281774460000037</v>
      </c>
      <c r="X77" s="121">
        <f>'dep05'!E77-'dep05'!E76</f>
        <v>5.9807952009999994</v>
      </c>
      <c r="Y77" s="121">
        <f>'dep05'!F77-'dep05'!F76</f>
        <v>3.0283872509999981</v>
      </c>
      <c r="Z77" s="121">
        <f>'dep05'!G77-'dep05'!G76</f>
        <v>-0.24684921500000012</v>
      </c>
      <c r="AA77" s="121">
        <f>'dep05'!H77-'dep05'!H76</f>
        <v>0.80073315899999997</v>
      </c>
      <c r="AB77" s="121">
        <f>'dep05'!I77-'dep05'!I76</f>
        <v>-19.291243842</v>
      </c>
      <c r="AC77" s="52">
        <f>'dep05'!J77-'dep05'!J76</f>
        <v>-18.756371005999995</v>
      </c>
      <c r="AD77" s="52">
        <f>'dep05'!K77-'dep05'!K76</f>
        <v>-3.4149740400000042</v>
      </c>
      <c r="AE77" s="121">
        <f>'dep05'!L77-'dep05'!L76</f>
        <v>14.498538138000001</v>
      </c>
      <c r="AF77" s="121">
        <f>'dep05'!M77-'dep05'!M76</f>
        <v>-10.644991864999994</v>
      </c>
      <c r="AG77" s="121">
        <f>'dep05'!N77-'dep05'!N76</f>
        <v>-0.84034064700000144</v>
      </c>
      <c r="AH77" s="121">
        <f>'dep05'!O77-'dep05'!O76</f>
        <v>-0.73654857699999976</v>
      </c>
      <c r="AI77" s="121">
        <f>'dep05'!P77-'dep05'!P76</f>
        <v>5.2400097000000034E-2</v>
      </c>
      <c r="AJ77" s="121">
        <f>'dep05'!Q77-'dep05'!Q76</f>
        <v>-2.8868858519999998</v>
      </c>
      <c r="AK77" s="121">
        <f>'dep05'!R77-'dep05'!R76</f>
        <v>1.0145318929999974</v>
      </c>
      <c r="AL77" s="121">
        <f>'dep05'!S77-'dep05'!S76</f>
        <v>-3.8716772269999993</v>
      </c>
      <c r="AM77" s="52">
        <f>'dep05'!T77-'dep05'!T76</f>
        <v>-8.5034082700000013</v>
      </c>
      <c r="AN77" s="189">
        <f>(Paca!B77/Paca!B73-1)*100</f>
        <v>9.6318473580144559</v>
      </c>
      <c r="AO77" s="189">
        <f>(Paca!C77/Paca!C73-1)*100</f>
        <v>45.964876471294545</v>
      </c>
      <c r="AP77" s="189">
        <f>(Paca!D77/Paca!D73-1)*100</f>
        <v>2.2894567191386495</v>
      </c>
      <c r="AQ77" s="190">
        <f>(Paca!E77/Paca!E73-1)*100</f>
        <v>4.1954143829741275</v>
      </c>
      <c r="AR77" s="190">
        <f>(Paca!F77/Paca!F73-1)*100</f>
        <v>-6.4587608354587989</v>
      </c>
      <c r="AS77" s="190">
        <f>(Paca!G77/Paca!G73-1)*100</f>
        <v>14.68072033038499</v>
      </c>
      <c r="AT77" s="190">
        <f>(Paca!H77/Paca!H73-1)*100</f>
        <v>-22.444903954826103</v>
      </c>
      <c r="AU77" s="190">
        <f>(Paca!I77/Paca!I73-1)*100</f>
        <v>9.2285481218931089</v>
      </c>
      <c r="AV77" s="189">
        <f>(Paca!J77/Paca!J73-1)*100</f>
        <v>13.450403678501388</v>
      </c>
      <c r="AW77" s="189">
        <f>(Paca!K77/Paca!K73-1)*100</f>
        <v>12.005046280029298</v>
      </c>
      <c r="AX77" s="190">
        <f>(Paca!L77/Paca!L73-1)*100</f>
        <v>2.8203677831218021</v>
      </c>
      <c r="AY77" s="190">
        <f>(Paca!M77/Paca!M73-1)*100</f>
        <v>15.905316462293628</v>
      </c>
      <c r="AZ77" s="190">
        <f>(Paca!N77/Paca!N73-1)*100</f>
        <v>-3.8566030294422404</v>
      </c>
      <c r="BA77" s="190">
        <f>(Paca!O77/Paca!O73-1)*100</f>
        <v>-6.8554608772439689</v>
      </c>
      <c r="BB77" s="190">
        <f>(Paca!P77/Paca!P73-1)*100</f>
        <v>8.3091074257123143</v>
      </c>
      <c r="BC77" s="190">
        <f>(Paca!Q77/Paca!Q73-1)*100</f>
        <v>-1.40013090901705</v>
      </c>
      <c r="BD77" s="190">
        <f>(Paca!R77/Paca!R73-1)*100</f>
        <v>23.540402586469323</v>
      </c>
      <c r="BE77" s="190">
        <f>(Paca!S77/Paca!S73-1)*100</f>
        <v>45.281799454299708</v>
      </c>
      <c r="BF77" s="189">
        <f>(Paca!T77/Paca!T73-1)*100</f>
        <v>5.3219313826171843</v>
      </c>
      <c r="BG77" s="53">
        <f>Paca!B77-Paca!B73</f>
        <v>3631.7964130159962</v>
      </c>
      <c r="BH77" s="53">
        <f>Paca!C77-Paca!C73</f>
        <v>77.233156596000015</v>
      </c>
      <c r="BI77" s="53">
        <f>Paca!D77-Paca!D73</f>
        <v>240.79573655699642</v>
      </c>
      <c r="BJ77" s="122">
        <f>Paca!E77-Paca!E73</f>
        <v>67.073922537000044</v>
      </c>
      <c r="BK77" s="122">
        <f>Paca!F77-Paca!F73</f>
        <v>-137.03999052300037</v>
      </c>
      <c r="BL77" s="122">
        <f>Paca!G77-Paca!G73</f>
        <v>116.54714424299993</v>
      </c>
      <c r="BM77" s="122">
        <f>Paca!H77-Paca!H73</f>
        <v>-254.9622275910001</v>
      </c>
      <c r="BN77" s="122">
        <f>Paca!I77-Paca!I73</f>
        <v>449.17688789099975</v>
      </c>
      <c r="BO77" s="53">
        <f>Paca!J77-Paca!J73</f>
        <v>1376.0326494000001</v>
      </c>
      <c r="BP77" s="53">
        <f>Paca!K77-Paca!K73</f>
        <v>1875.6829827420006</v>
      </c>
      <c r="BQ77" s="122">
        <f>Paca!L77-Paca!L73</f>
        <v>135.17793787200026</v>
      </c>
      <c r="BR77" s="122">
        <f>Paca!M77-Paca!M73</f>
        <v>854.66471704200012</v>
      </c>
      <c r="BS77" s="122">
        <f>Paca!N77-Paca!N73</f>
        <v>-29.509966831000042</v>
      </c>
      <c r="BT77" s="122">
        <f>Paca!O77-Paca!O73</f>
        <v>-25.613449410999976</v>
      </c>
      <c r="BU77" s="122">
        <f>Paca!P77-Paca!P73</f>
        <v>45.874101012999972</v>
      </c>
      <c r="BV77" s="122">
        <f>Paca!Q77-Paca!Q73</f>
        <v>-2.6412932830000102</v>
      </c>
      <c r="BW77" s="122">
        <f>Paca!R77-Paca!R73</f>
        <v>782.33333715100025</v>
      </c>
      <c r="BX77" s="122">
        <f>Paca!S77-Paca!S73</f>
        <v>115.39759918899998</v>
      </c>
      <c r="BY77" s="53">
        <f>Paca!T77-Paca!T73</f>
        <v>62.051887720999957</v>
      </c>
    </row>
    <row r="78" spans="1:77" s="106" customFormat="1" x14ac:dyDescent="0.25">
      <c r="A78" s="98" t="str">
        <f>Paca!A78</f>
        <v>T4 2016</v>
      </c>
      <c r="B78" s="143">
        <f>('dep05'!B78/'dep05'!B77-1)*100</f>
        <v>3.3917173877819673</v>
      </c>
      <c r="C78" s="184">
        <f>('dep05'!C78/'dep05'!C77-1)*100</f>
        <v>-55.780726160733771</v>
      </c>
      <c r="D78" s="184">
        <f>('dep05'!D78/'dep05'!D77-1)*100</f>
        <v>-2.5119614991524486</v>
      </c>
      <c r="E78" s="185">
        <f>('dep05'!E78/'dep05'!E77-1)*100</f>
        <v>-4.0739312709225821</v>
      </c>
      <c r="F78" s="186">
        <f>('dep05'!F78/'dep05'!F77-1)*100</f>
        <v>2.1338959704135574</v>
      </c>
      <c r="G78" s="186">
        <f>('dep05'!G78/'dep05'!G77-1)*100</f>
        <v>-46.812282402509574</v>
      </c>
      <c r="H78" s="186">
        <f>('dep05'!H78/'dep05'!H77-1)*100</f>
        <v>-100</v>
      </c>
      <c r="I78" s="187">
        <f>('dep05'!I78/'dep05'!I77-1)*100</f>
        <v>4.9016501426818015</v>
      </c>
      <c r="J78" s="184">
        <f>('dep05'!J78/'dep05'!J77-1)*100</f>
        <v>4.4633772179845099</v>
      </c>
      <c r="K78" s="184">
        <f>('dep05'!K78/'dep05'!K77-1)*100</f>
        <v>5.7981908523327519</v>
      </c>
      <c r="L78" s="185">
        <f>('dep05'!L78/'dep05'!L77-1)*100</f>
        <v>-17.631729452910349</v>
      </c>
      <c r="M78" s="186">
        <f>('dep05'!M78/'dep05'!M77-1)*100</f>
        <v>-7.1901793745722582</v>
      </c>
      <c r="N78" s="186">
        <f>('dep05'!N78/'dep05'!N77-1)*100</f>
        <v>228.41392605310506</v>
      </c>
      <c r="O78" s="186">
        <f>('dep05'!O78/'dep05'!O77-1)*100</f>
        <v>17.317554852217953</v>
      </c>
      <c r="P78" s="186">
        <f>('dep05'!P78/'dep05'!P77-1)*100</f>
        <v>137.24310374774342</v>
      </c>
      <c r="Q78" s="186">
        <f>('dep05'!Q78/'dep05'!Q77-1)*100</f>
        <v>59.020770599743088</v>
      </c>
      <c r="R78" s="186">
        <f>('dep05'!R78/'dep05'!R77-1)*100</f>
        <v>28.125320592030391</v>
      </c>
      <c r="S78" s="151">
        <f>('dep05'!S78/'dep05'!S77-1)*100</f>
        <v>-16.032221488866615</v>
      </c>
      <c r="T78" s="188">
        <f>('dep05'!T78/'dep05'!T77-1)*100</f>
        <v>-52.986188995675136</v>
      </c>
      <c r="U78" s="100">
        <f>'dep05'!B78-'dep05'!B77</f>
        <v>22.271806418999972</v>
      </c>
      <c r="V78" s="100">
        <f>'dep05'!C78-'dep05'!C77</f>
        <v>-0.22040447000000002</v>
      </c>
      <c r="W78" s="100">
        <f>'dep05'!D78-'dep05'!D77</f>
        <v>-2.2153356329999951</v>
      </c>
      <c r="X78" s="120">
        <f>'dep05'!E78-'dep05'!E77</f>
        <v>-0.75060569400000077</v>
      </c>
      <c r="Y78" s="120">
        <f>'dep05'!F78-'dep05'!F77</f>
        <v>0.60382694000000114</v>
      </c>
      <c r="Z78" s="120">
        <f>'dep05'!G78-'dep05'!G77</f>
        <v>-2.7745164859999996</v>
      </c>
      <c r="AA78" s="120">
        <f>'dep05'!H78-'dep05'!H77</f>
        <v>-0.987816425</v>
      </c>
      <c r="AB78" s="120">
        <f>'dep05'!I78-'dep05'!I77</f>
        <v>1.6937760320000024</v>
      </c>
      <c r="AC78" s="100">
        <f>'dep05'!J78-'dep05'!J77</f>
        <v>14.316163453000001</v>
      </c>
      <c r="AD78" s="100">
        <f>'dep05'!K78-'dep05'!K77</f>
        <v>13.950545757000015</v>
      </c>
      <c r="AE78" s="120">
        <f>'dep05'!L78-'dep05'!L77</f>
        <v>-18.063676758</v>
      </c>
      <c r="AF78" s="120">
        <f>'dep05'!M78-'dep05'!M77</f>
        <v>-4.625754931000003</v>
      </c>
      <c r="AG78" s="120">
        <f>'dep05'!N78-'dep05'!N77</f>
        <v>21.782996405000002</v>
      </c>
      <c r="AH78" s="120">
        <f>'dep05'!O78-'dep05'!O77</f>
        <v>0.93551527999999973</v>
      </c>
      <c r="AI78" s="120">
        <f>'dep05'!P78-'dep05'!P77</f>
        <v>1.3557099209999999</v>
      </c>
      <c r="AJ78" s="120">
        <f>'dep05'!Q78-'dep05'!Q77</f>
        <v>2.733400005</v>
      </c>
      <c r="AK78" s="120">
        <f>'dep05'!R78-'dep05'!R77</f>
        <v>11.701109056999996</v>
      </c>
      <c r="AL78" s="120">
        <f>'dep05'!S78-'dep05'!S77</f>
        <v>-1.8687532220000005</v>
      </c>
      <c r="AM78" s="100">
        <f>'dep05'!T78-'dep05'!T77</f>
        <v>-3.5591626880000002</v>
      </c>
      <c r="AN78" s="184">
        <f>(Paca!B78/Paca!B74-1)*100</f>
        <v>13.913087880833853</v>
      </c>
      <c r="AO78" s="184">
        <f>(Paca!C78/Paca!C74-1)*100</f>
        <v>31.859941400557034</v>
      </c>
      <c r="AP78" s="184">
        <f>(Paca!D78/Paca!D74-1)*100</f>
        <v>11.569111791166309</v>
      </c>
      <c r="AQ78" s="191">
        <f>(Paca!E78/Paca!E74-1)*100</f>
        <v>12.408856951328362</v>
      </c>
      <c r="AR78" s="191">
        <f>(Paca!F78/Paca!F74-1)*100</f>
        <v>2.5629393084766861</v>
      </c>
      <c r="AS78" s="191">
        <f>(Paca!G78/Paca!G74-1)*100</f>
        <v>11.25259046174909</v>
      </c>
      <c r="AT78" s="191">
        <f>(Paca!H78/Paca!H74-1)*100</f>
        <v>53.519862617673475</v>
      </c>
      <c r="AU78" s="191">
        <f>(Paca!I78/Paca!I74-1)*100</f>
        <v>5.9081549199521133</v>
      </c>
      <c r="AV78" s="184">
        <f>(Paca!J78/Paca!J74-1)*100</f>
        <v>16.556656377749434</v>
      </c>
      <c r="AW78" s="184">
        <f>(Paca!K78/Paca!K74-1)*100</f>
        <v>14.184523092137734</v>
      </c>
      <c r="AX78" s="191">
        <f>(Paca!L78/Paca!L74-1)*100</f>
        <v>17.386810328010306</v>
      </c>
      <c r="AY78" s="191">
        <f>(Paca!M78/Paca!M74-1)*100</f>
        <v>11.539489751972297</v>
      </c>
      <c r="AZ78" s="191">
        <f>(Paca!N78/Paca!N74-1)*100</f>
        <v>5.8485927445672159</v>
      </c>
      <c r="BA78" s="191">
        <f>(Paca!O78/Paca!O74-1)*100</f>
        <v>12.459673753790689</v>
      </c>
      <c r="BB78" s="191">
        <f>(Paca!P78/Paca!P74-1)*100</f>
        <v>7.7887326486383524</v>
      </c>
      <c r="BC78" s="191">
        <f>(Paca!Q78/Paca!Q74-1)*100</f>
        <v>6.5522286049636724</v>
      </c>
      <c r="BD78" s="191">
        <f>(Paca!R78/Paca!R74-1)*100</f>
        <v>18.12469700892634</v>
      </c>
      <c r="BE78" s="191">
        <f>(Paca!S78/Paca!S74-1)*100</f>
        <v>11.770151017962526</v>
      </c>
      <c r="BF78" s="184">
        <f>(Paca!T78/Paca!T74-1)*100</f>
        <v>4.5239660718909613</v>
      </c>
      <c r="BG78" s="100">
        <f>Paca!B78-Paca!B74</f>
        <v>5323.6700609920008</v>
      </c>
      <c r="BH78" s="100">
        <f>Paca!C78-Paca!C74</f>
        <v>70.046415454000027</v>
      </c>
      <c r="BI78" s="100">
        <f>Paca!D78-Paca!D74</f>
        <v>1214.3291228220005</v>
      </c>
      <c r="BJ78" s="120">
        <f>Paca!E78-Paca!E74</f>
        <v>182.42679883999995</v>
      </c>
      <c r="BK78" s="120">
        <f>Paca!F78-Paca!F74</f>
        <v>54.567603428000439</v>
      </c>
      <c r="BL78" s="120">
        <f>Paca!G78-Paca!G74</f>
        <v>94.648793944999966</v>
      </c>
      <c r="BM78" s="120">
        <f>Paca!H78-Paca!H74</f>
        <v>590.02569830400012</v>
      </c>
      <c r="BN78" s="120">
        <f>Paca!I78-Paca!I74</f>
        <v>292.66022830499969</v>
      </c>
      <c r="BO78" s="100">
        <f>Paca!J78-Paca!J74</f>
        <v>1750.7602804870003</v>
      </c>
      <c r="BP78" s="100">
        <f>Paca!K78-Paca!K74</f>
        <v>2232.7894642019965</v>
      </c>
      <c r="BQ78" s="120">
        <f>Paca!L78-Paca!L74</f>
        <v>763.44573660099923</v>
      </c>
      <c r="BR78" s="120">
        <f>Paca!M78-Paca!M74</f>
        <v>622.84925469400059</v>
      </c>
      <c r="BS78" s="120">
        <f>Paca!N78-Paca!N74</f>
        <v>51.494355833999975</v>
      </c>
      <c r="BT78" s="120">
        <f>Paca!O78-Paca!O74</f>
        <v>44.092056279000019</v>
      </c>
      <c r="BU78" s="120">
        <f>Paca!P78-Paca!P74</f>
        <v>46.530342782999924</v>
      </c>
      <c r="BV78" s="120">
        <f>Paca!Q78-Paca!Q74</f>
        <v>13.469245841000003</v>
      </c>
      <c r="BW78" s="120">
        <f>Paca!R78-Paca!R74</f>
        <v>656.24562820400024</v>
      </c>
      <c r="BX78" s="120">
        <f>Paca!S78-Paca!S74</f>
        <v>34.662843965999969</v>
      </c>
      <c r="BY78" s="100">
        <f>Paca!T78-Paca!T74</f>
        <v>55.744778027000166</v>
      </c>
    </row>
    <row r="79" spans="1:77" x14ac:dyDescent="0.25">
      <c r="A79" s="37" t="str">
        <f>Paca!A79</f>
        <v>T1 2017</v>
      </c>
      <c r="B79" s="144">
        <f>('dep05'!B79/'dep05'!B78-1)*100</f>
        <v>6.4972194909975745</v>
      </c>
      <c r="C79" s="179">
        <f>('dep05'!C79/'dep05'!C78-1)*100</f>
        <v>-100</v>
      </c>
      <c r="D79" s="179">
        <f>('dep05'!D79/'dep05'!D78-1)*100</f>
        <v>17.587504317440828</v>
      </c>
      <c r="E79" s="180">
        <f>('dep05'!E79/'dep05'!E78-1)*100</f>
        <v>11.996242522163737</v>
      </c>
      <c r="F79" s="181">
        <f>('dep05'!F79/'dep05'!F78-1)*100</f>
        <v>1.5872865442481121</v>
      </c>
      <c r="G79" s="181">
        <f>('dep05'!G79/'dep05'!G78-1)*100</f>
        <v>-29.786391291805291</v>
      </c>
      <c r="H79" s="181" t="e">
        <f>('dep05'!H79/'dep05'!H78-1)*100</f>
        <v>#DIV/0!</v>
      </c>
      <c r="I79" s="182">
        <f>('dep05'!I79/'dep05'!I78-1)*100</f>
        <v>35.524922191998613</v>
      </c>
      <c r="J79" s="179">
        <f>('dep05'!J79/'dep05'!J78-1)*100</f>
        <v>12.395577075481846</v>
      </c>
      <c r="K79" s="179">
        <f>('dep05'!K79/'dep05'!K78-1)*100</f>
        <v>-5.3572422471378829</v>
      </c>
      <c r="L79" s="180">
        <f>('dep05'!L79/'dep05'!L78-1)*100</f>
        <v>4.6369843546756551</v>
      </c>
      <c r="M79" s="181">
        <f>('dep05'!M79/'dep05'!M78-1)*100</f>
        <v>-16.298114410419608</v>
      </c>
      <c r="N79" s="181">
        <f>('dep05'!N79/'dep05'!N78-1)*100</f>
        <v>-26.313693970423746</v>
      </c>
      <c r="O79" s="181">
        <f>('dep05'!O79/'dep05'!O78-1)*100</f>
        <v>-20.625655894270899</v>
      </c>
      <c r="P79" s="181">
        <f>('dep05'!P79/'dep05'!P78-1)*100</f>
        <v>286.37598986053814</v>
      </c>
      <c r="Q79" s="181">
        <f>('dep05'!Q79/'dep05'!Q78-1)*100</f>
        <v>17.485357759924746</v>
      </c>
      <c r="R79" s="181">
        <f>('dep05'!R79/'dep05'!R78-1)*100</f>
        <v>-20.201076580549028</v>
      </c>
      <c r="S79" s="152">
        <f>('dep05'!S79/'dep05'!S78-1)*100</f>
        <v>45.967070530864795</v>
      </c>
      <c r="T79" s="183">
        <f>('dep05'!T79/'dep05'!T78-1)*100</f>
        <v>40.177892145975761</v>
      </c>
      <c r="U79" s="52">
        <f>'dep05'!B79-'dep05'!B78</f>
        <v>44.111220370999945</v>
      </c>
      <c r="V79" s="52">
        <f>'dep05'!C79-'dep05'!C78</f>
        <v>-0.17472209999999999</v>
      </c>
      <c r="W79" s="52">
        <f>'dep05'!D79-'dep05'!D78</f>
        <v>15.121055370999997</v>
      </c>
      <c r="X79" s="121">
        <f>'dep05'!E79-'dep05'!E78</f>
        <v>2.1202156710000004</v>
      </c>
      <c r="Y79" s="121">
        <f>'dep05'!F79-'dep05'!F78</f>
        <v>0.45873774500000053</v>
      </c>
      <c r="Z79" s="121">
        <f>'dep05'!G79-'dep05'!G78</f>
        <v>-0.93898085600000014</v>
      </c>
      <c r="AA79" s="121">
        <f>'dep05'!H79-'dep05'!H78</f>
        <v>0.60365487399999995</v>
      </c>
      <c r="AB79" s="121">
        <f>'dep05'!I79-'dep05'!I78</f>
        <v>12.877427937</v>
      </c>
      <c r="AC79" s="52">
        <f>'dep05'!J79-'dep05'!J78</f>
        <v>41.533054133999997</v>
      </c>
      <c r="AD79" s="52">
        <f>'dep05'!K79-'dep05'!K78</f>
        <v>-13.63698044800006</v>
      </c>
      <c r="AE79" s="121">
        <f>'dep05'!L79-'dep05'!L78</f>
        <v>3.9129726989999938</v>
      </c>
      <c r="AF79" s="121">
        <f>'dep05'!M79-'dep05'!M78</f>
        <v>-9.731374608000003</v>
      </c>
      <c r="AG79" s="121">
        <f>'dep05'!N79-'dep05'!N78</f>
        <v>-8.2413512680000025</v>
      </c>
      <c r="AH79" s="121">
        <f>'dep05'!O79-'dep05'!O78</f>
        <v>-1.3071790659999998</v>
      </c>
      <c r="AI79" s="121">
        <f>'dep05'!P79-'dep05'!P78</f>
        <v>6.7112967709999998</v>
      </c>
      <c r="AJ79" s="121">
        <f>'dep05'!Q79-'dep05'!Q78</f>
        <v>1.2877355689999996</v>
      </c>
      <c r="AK79" s="121">
        <f>'dep05'!R79-'dep05'!R78</f>
        <v>-10.768098650999995</v>
      </c>
      <c r="AL79" s="121">
        <f>'dep05'!S79-'dep05'!S78</f>
        <v>4.4990181060000012</v>
      </c>
      <c r="AM79" s="52">
        <f>'dep05'!T79-'dep05'!T78</f>
        <v>1.2688134139999998</v>
      </c>
      <c r="AN79" s="189">
        <f>(Paca!B79/Paca!B75-1)*100</f>
        <v>15.325253550492747</v>
      </c>
      <c r="AO79" s="189">
        <f>(Paca!C79/Paca!C75-1)*100</f>
        <v>7.6468778522943648</v>
      </c>
      <c r="AP79" s="189">
        <f>(Paca!D79/Paca!D75-1)*100</f>
        <v>3.765924921936481</v>
      </c>
      <c r="AQ79" s="190">
        <f>(Paca!E79/Paca!E75-1)*100</f>
        <v>7.8306075997822022</v>
      </c>
      <c r="AR79" s="190">
        <f>(Paca!F79/Paca!F75-1)*100</f>
        <v>5.2536065260411213E-2</v>
      </c>
      <c r="AS79" s="190">
        <f>(Paca!G79/Paca!G75-1)*100</f>
        <v>11.906299535583042</v>
      </c>
      <c r="AT79" s="190">
        <f>(Paca!H79/Paca!H75-1)*100</f>
        <v>-9.791440975198384</v>
      </c>
      <c r="AU79" s="190">
        <f>(Paca!I79/Paca!I75-1)*100</f>
        <v>5.4392432897024889</v>
      </c>
      <c r="AV79" s="189">
        <f>(Paca!J79/Paca!J75-1)*100</f>
        <v>23.831865728905612</v>
      </c>
      <c r="AW79" s="189">
        <f>(Paca!K79/Paca!K75-1)*100</f>
        <v>16.390351570764295</v>
      </c>
      <c r="AX79" s="190">
        <f>(Paca!L79/Paca!L75-1)*100</f>
        <v>13.115444223444438</v>
      </c>
      <c r="AY79" s="190">
        <f>(Paca!M79/Paca!M75-1)*100</f>
        <v>15.289133105000886</v>
      </c>
      <c r="AZ79" s="190">
        <f>(Paca!N79/Paca!N75-1)*100</f>
        <v>12.949342976686729</v>
      </c>
      <c r="BA79" s="190">
        <f>(Paca!O79/Paca!O75-1)*100</f>
        <v>35.728139213361288</v>
      </c>
      <c r="BB79" s="190">
        <f>(Paca!P79/Paca!P75-1)*100</f>
        <v>4.390667765607037</v>
      </c>
      <c r="BC79" s="190">
        <f>(Paca!Q79/Paca!Q75-1)*100</f>
        <v>19.904337036269084</v>
      </c>
      <c r="BD79" s="190">
        <f>(Paca!R79/Paca!R75-1)*100</f>
        <v>20.840255466082127</v>
      </c>
      <c r="BE79" s="190">
        <f>(Paca!S79/Paca!S75-1)*100</f>
        <v>46.544800105897345</v>
      </c>
      <c r="BF79" s="189">
        <f>(Paca!T79/Paca!T75-1)*100</f>
        <v>27.602214230339108</v>
      </c>
      <c r="BG79" s="53">
        <f>Paca!B79-Paca!B75</f>
        <v>5996.3244330460002</v>
      </c>
      <c r="BH79" s="53">
        <f>Paca!C79-Paca!C75</f>
        <v>17.905977528000022</v>
      </c>
      <c r="BI79" s="53">
        <f>Paca!D79-Paca!D75</f>
        <v>396.00477732500076</v>
      </c>
      <c r="BJ79" s="122">
        <f>Paca!E79-Paca!E75</f>
        <v>121.66659837499992</v>
      </c>
      <c r="BK79" s="122">
        <f>Paca!F79-Paca!F75</f>
        <v>1.0863384369999949</v>
      </c>
      <c r="BL79" s="122">
        <f>Paca!G79-Paca!G75</f>
        <v>99.546658858000001</v>
      </c>
      <c r="BM79" s="122">
        <f>Paca!H79-Paca!H75</f>
        <v>-100.15790553499994</v>
      </c>
      <c r="BN79" s="122">
        <f>Paca!I79-Paca!I75</f>
        <v>273.86308719000044</v>
      </c>
      <c r="BO79" s="53">
        <f>Paca!J79-Paca!J75</f>
        <v>2524.9929471680007</v>
      </c>
      <c r="BP79" s="53">
        <f>Paca!K79-Paca!K75</f>
        <v>2705.8168442699971</v>
      </c>
      <c r="BQ79" s="122">
        <f>Paca!L79-Paca!L75</f>
        <v>625.38223723100054</v>
      </c>
      <c r="BR79" s="122">
        <f>Paca!M79-Paca!M75</f>
        <v>853.61559692300034</v>
      </c>
      <c r="BS79" s="122">
        <f>Paca!N79-Paca!N75</f>
        <v>113.79644908399996</v>
      </c>
      <c r="BT79" s="122">
        <f>Paca!O79-Paca!O75</f>
        <v>118.603226275</v>
      </c>
      <c r="BU79" s="122">
        <f>Paca!P79-Paca!P75</f>
        <v>27.582530464999991</v>
      </c>
      <c r="BV79" s="122">
        <f>Paca!Q79-Paca!Q75</f>
        <v>42.571836734000016</v>
      </c>
      <c r="BW79" s="122">
        <f>Paca!R79-Paca!R75</f>
        <v>799.47865809600034</v>
      </c>
      <c r="BX79" s="122">
        <f>Paca!S79-Paca!S75</f>
        <v>124.78630946199996</v>
      </c>
      <c r="BY79" s="53">
        <f>Paca!T79-Paca!T75</f>
        <v>351.60388675499985</v>
      </c>
    </row>
    <row r="80" spans="1:77" x14ac:dyDescent="0.25">
      <c r="A80" s="37" t="str">
        <f>Paca!A80</f>
        <v>T2 2017</v>
      </c>
      <c r="B80" s="144">
        <f>('dep05'!B80/'dep05'!B79-1)*100</f>
        <v>-0.3583054367408911</v>
      </c>
      <c r="C80" s="179" t="e">
        <f>('dep05'!C80/'dep05'!C79-1)*100</f>
        <v>#DIV/0!</v>
      </c>
      <c r="D80" s="179">
        <f>('dep05'!D80/'dep05'!D79-1)*100</f>
        <v>23.765140838943786</v>
      </c>
      <c r="E80" s="180">
        <f>('dep05'!E80/'dep05'!E79-1)*100</f>
        <v>-14.834179828807127</v>
      </c>
      <c r="F80" s="181">
        <f>('dep05'!F80/'dep05'!F79-1)*100</f>
        <v>13.190355237530028</v>
      </c>
      <c r="G80" s="181">
        <f>('dep05'!G80/'dep05'!G79-1)*100</f>
        <v>217.87307971675517</v>
      </c>
      <c r="H80" s="181">
        <f>('dep05'!H80/'dep05'!H79-1)*100</f>
        <v>-100</v>
      </c>
      <c r="I80" s="182">
        <f>('dep05'!I80/'dep05'!I79-1)*100</f>
        <v>38.412781046647268</v>
      </c>
      <c r="J80" s="179">
        <f>('dep05'!J80/'dep05'!J79-1)*100</f>
        <v>-9.4429713785030618</v>
      </c>
      <c r="K80" s="179">
        <f>('dep05'!K80/'dep05'!K79-1)*100</f>
        <v>0.3244923085977458</v>
      </c>
      <c r="L80" s="180">
        <f>('dep05'!L80/'dep05'!L79-1)*100</f>
        <v>-18.019427174435954</v>
      </c>
      <c r="M80" s="181">
        <f>('dep05'!M80/'dep05'!M79-1)*100</f>
        <v>7.7140824237809547</v>
      </c>
      <c r="N80" s="181">
        <f>('dep05'!N80/'dep05'!N79-1)*100</f>
        <v>9.5739415930036653</v>
      </c>
      <c r="O80" s="181">
        <f>('dep05'!O80/'dep05'!O79-1)*100</f>
        <v>-0.62283719376703406</v>
      </c>
      <c r="P80" s="181">
        <f>('dep05'!P80/'dep05'!P79-1)*100</f>
        <v>12.463867360160163</v>
      </c>
      <c r="Q80" s="181">
        <f>('dep05'!Q80/'dep05'!Q79-1)*100</f>
        <v>-33.662961953382379</v>
      </c>
      <c r="R80" s="181">
        <f>('dep05'!R80/'dep05'!R79-1)*100</f>
        <v>-10.722471130173039</v>
      </c>
      <c r="S80" s="152">
        <f>('dep05'!S80/'dep05'!S79-1)*100</f>
        <v>119.02374168669438</v>
      </c>
      <c r="T80" s="183">
        <f>('dep05'!T80/'dep05'!T79-1)*100</f>
        <v>184.41275546941833</v>
      </c>
      <c r="U80" s="52">
        <f>'dep05'!B80-'dep05'!B79</f>
        <v>-2.5906765949998771</v>
      </c>
      <c r="V80" s="52">
        <f>'dep05'!C80-'dep05'!C79</f>
        <v>0</v>
      </c>
      <c r="W80" s="52">
        <f>'dep05'!D80-'dep05'!D79</f>
        <v>24.025888210999994</v>
      </c>
      <c r="X80" s="121">
        <f>'dep05'!E80-'dep05'!E79</f>
        <v>-2.9363092609999981</v>
      </c>
      <c r="Y80" s="121">
        <f>'dep05'!F80-'dep05'!F79</f>
        <v>3.8726209709999964</v>
      </c>
      <c r="Z80" s="121">
        <f>'dep05'!G80-'dep05'!G79</f>
        <v>4.8224053740000006</v>
      </c>
      <c r="AA80" s="121">
        <f>'dep05'!H80-'dep05'!H79</f>
        <v>-0.60365487399999995</v>
      </c>
      <c r="AB80" s="121">
        <f>'dep05'!I80-'dep05'!I79</f>
        <v>18.870826000999998</v>
      </c>
      <c r="AC80" s="52">
        <f>'dep05'!J80-'dep05'!J79</f>
        <v>-35.561904620999996</v>
      </c>
      <c r="AD80" s="52">
        <f>'dep05'!K80-'dep05'!K79</f>
        <v>0.78175150600006305</v>
      </c>
      <c r="AE80" s="121">
        <f>'dep05'!L80-'dep05'!L79</f>
        <v>-15.91099659999999</v>
      </c>
      <c r="AF80" s="121">
        <f>'dep05'!M80-'dep05'!M79</f>
        <v>3.8552837289999999</v>
      </c>
      <c r="AG80" s="121">
        <f>'dep05'!N80-'dep05'!N79</f>
        <v>2.2095008090000015</v>
      </c>
      <c r="AH80" s="121">
        <f>'dep05'!O80-'dep05'!O79</f>
        <v>-3.1331558999999842E-2</v>
      </c>
      <c r="AI80" s="121">
        <f>'dep05'!P80-'dep05'!P79</f>
        <v>1.1285811429999999</v>
      </c>
      <c r="AJ80" s="121">
        <f>'dep05'!Q80-'dep05'!Q79</f>
        <v>-2.9126495869999998</v>
      </c>
      <c r="AK80" s="121">
        <f>'dep05'!R80-'dep05'!R79</f>
        <v>-4.5609617329999992</v>
      </c>
      <c r="AL80" s="121">
        <f>'dep05'!S80-'dep05'!S79</f>
        <v>17.004325303999998</v>
      </c>
      <c r="AM80" s="52">
        <f>'dep05'!T80-'dep05'!T79</f>
        <v>8.1635883090000014</v>
      </c>
      <c r="AN80" s="189">
        <f>(Paca!B80/Paca!B76-1)*100</f>
        <v>14.317304669500075</v>
      </c>
      <c r="AO80" s="189">
        <f>(Paca!C80/Paca!C76-1)*100</f>
        <v>-11.058245904228903</v>
      </c>
      <c r="AP80" s="189">
        <f>(Paca!D80/Paca!D76-1)*100</f>
        <v>2.0275845817915528</v>
      </c>
      <c r="AQ80" s="190">
        <f>(Paca!E80/Paca!E76-1)*100</f>
        <v>15.90754844047706</v>
      </c>
      <c r="AR80" s="190">
        <f>(Paca!F80/Paca!F76-1)*100</f>
        <v>5.1057485364978339</v>
      </c>
      <c r="AS80" s="190">
        <f>(Paca!G80/Paca!G76-1)*100</f>
        <v>8.8053309393140147</v>
      </c>
      <c r="AT80" s="190">
        <f>(Paca!H80/Paca!H76-1)*100</f>
        <v>-15.367937484046623</v>
      </c>
      <c r="AU80" s="190">
        <f>(Paca!I80/Paca!I76-1)*100</f>
        <v>-0.95421347722488559</v>
      </c>
      <c r="AV80" s="189">
        <f>(Paca!J80/Paca!J76-1)*100</f>
        <v>22.411103977120874</v>
      </c>
      <c r="AW80" s="189">
        <f>(Paca!K80/Paca!K76-1)*100</f>
        <v>15.928631749586231</v>
      </c>
      <c r="AX80" s="190">
        <f>(Paca!L80/Paca!L76-1)*100</f>
        <v>4.2716860944760349</v>
      </c>
      <c r="AY80" s="190">
        <f>(Paca!M80/Paca!M76-1)*100</f>
        <v>25.574877701672861</v>
      </c>
      <c r="AZ80" s="190">
        <f>(Paca!N80/Paca!N76-1)*100</f>
        <v>0.84221013985539273</v>
      </c>
      <c r="BA80" s="190">
        <f>(Paca!O80/Paca!O76-1)*100</f>
        <v>16.850336979909876</v>
      </c>
      <c r="BB80" s="190">
        <f>(Paca!P80/Paca!P76-1)*100</f>
        <v>22.966209405051053</v>
      </c>
      <c r="BC80" s="190">
        <f>(Paca!Q80/Paca!Q76-1)*100</f>
        <v>10.687062291462501</v>
      </c>
      <c r="BD80" s="190">
        <f>(Paca!R80/Paca!R76-1)*100</f>
        <v>20.575718511233344</v>
      </c>
      <c r="BE80" s="190">
        <f>(Paca!S80/Paca!S76-1)*100</f>
        <v>10.12026902717016</v>
      </c>
      <c r="BF80" s="189">
        <f>(Paca!T80/Paca!T76-1)*100</f>
        <v>32.912007600020466</v>
      </c>
      <c r="BG80" s="53">
        <f>Paca!B80-Paca!B76</f>
        <v>5858.5382853739939</v>
      </c>
      <c r="BH80" s="53">
        <f>Paca!C80-Paca!C76</f>
        <v>-29.589146803999967</v>
      </c>
      <c r="BI80" s="53">
        <f>Paca!D80-Paca!D76</f>
        <v>218.59628364800119</v>
      </c>
      <c r="BJ80" s="122">
        <f>Paca!E80-Paca!E76</f>
        <v>244.97556796100002</v>
      </c>
      <c r="BK80" s="122">
        <f>Paca!F80-Paca!F76</f>
        <v>104.92575489299998</v>
      </c>
      <c r="BL80" s="122">
        <f>Paca!G80-Paca!G76</f>
        <v>78.794844930000068</v>
      </c>
      <c r="BM80" s="122">
        <f>Paca!H80-Paca!H76</f>
        <v>-160.00302218399997</v>
      </c>
      <c r="BN80" s="122">
        <f>Paca!I80-Paca!I76</f>
        <v>-50.096861952000836</v>
      </c>
      <c r="BO80" s="53">
        <f>Paca!J80-Paca!J76</f>
        <v>2437.2049864649998</v>
      </c>
      <c r="BP80" s="53">
        <f>Paca!K80-Paca!K76</f>
        <v>2831.9822528349978</v>
      </c>
      <c r="BQ80" s="122">
        <f>Paca!L80-Paca!L76</f>
        <v>227.38861478600029</v>
      </c>
      <c r="BR80" s="122">
        <f>Paca!M80-Paca!M76</f>
        <v>1501.0627790150002</v>
      </c>
      <c r="BS80" s="122">
        <f>Paca!N80-Paca!N76</f>
        <v>8.2100236429999995</v>
      </c>
      <c r="BT80" s="122">
        <f>Paca!O80-Paca!O76</f>
        <v>58.887448935999998</v>
      </c>
      <c r="BU80" s="122">
        <f>Paca!P80-Paca!P76</f>
        <v>136.29761451299998</v>
      </c>
      <c r="BV80" s="122">
        <f>Paca!Q80-Paca!Q76</f>
        <v>24.787623690000004</v>
      </c>
      <c r="BW80" s="122">
        <f>Paca!R80-Paca!R76</f>
        <v>838.94780467999954</v>
      </c>
      <c r="BX80" s="122">
        <f>Paca!S80-Paca!S76</f>
        <v>36.400343571999997</v>
      </c>
      <c r="BY80" s="53">
        <f>Paca!T80-Paca!T76</f>
        <v>400.34390923000001</v>
      </c>
    </row>
    <row r="81" spans="1:77" x14ac:dyDescent="0.25">
      <c r="A81" s="37" t="str">
        <f>Paca!A81</f>
        <v>T3 2017</v>
      </c>
      <c r="B81" s="144">
        <f>('dep05'!B81/'dep05'!B80-1)*100</f>
        <v>8.5767065286586064</v>
      </c>
      <c r="C81" s="179" t="e">
        <f>('dep05'!C81/'dep05'!C80-1)*100</f>
        <v>#DIV/0!</v>
      </c>
      <c r="D81" s="179">
        <f>('dep05'!D81/'dep05'!D80-1)*100</f>
        <v>-10.149004212889812</v>
      </c>
      <c r="E81" s="180">
        <f>('dep05'!E81/'dep05'!E80-1)*100</f>
        <v>-20.079087720667498</v>
      </c>
      <c r="F81" s="181">
        <f>('dep05'!F81/'dep05'!F80-1)*100</f>
        <v>12.330978314496299</v>
      </c>
      <c r="G81" s="181">
        <f>('dep05'!G81/'dep05'!G80-1)*100</f>
        <v>-38.222437746433904</v>
      </c>
      <c r="H81" s="181" t="e">
        <f>('dep05'!H81/'dep05'!H80-1)*100</f>
        <v>#DIV/0!</v>
      </c>
      <c r="I81" s="182">
        <f>('dep05'!I81/'dep05'!I80-1)*100</f>
        <v>-16.059458776102886</v>
      </c>
      <c r="J81" s="179">
        <f>('dep05'!J81/'dep05'!J80-1)*100</f>
        <v>23.511251432731562</v>
      </c>
      <c r="K81" s="179">
        <f>('dep05'!K81/'dep05'!K80-1)*100</f>
        <v>-1.4783575638788293</v>
      </c>
      <c r="L81" s="180">
        <f>('dep05'!L81/'dep05'!L80-1)*100</f>
        <v>-9.8200335003393526</v>
      </c>
      <c r="M81" s="181">
        <f>('dep05'!M81/'dep05'!M80-1)*100</f>
        <v>-0.42980852634915134</v>
      </c>
      <c r="N81" s="181">
        <f>('dep05'!N81/'dep05'!N80-1)*100</f>
        <v>-15.418949630863176</v>
      </c>
      <c r="O81" s="181">
        <f>('dep05'!O81/'dep05'!O80-1)*100</f>
        <v>69.940297528760212</v>
      </c>
      <c r="P81" s="181">
        <f>('dep05'!P81/'dep05'!P80-1)*100</f>
        <v>-35.975980924084418</v>
      </c>
      <c r="Q81" s="181">
        <f>('dep05'!Q81/'dep05'!Q80-1)*100</f>
        <v>-10.504059359638795</v>
      </c>
      <c r="R81" s="181">
        <f>('dep05'!R81/'dep05'!R80-1)*100</f>
        <v>39.059133874893526</v>
      </c>
      <c r="S81" s="152">
        <f>('dep05'!S81/'dep05'!S80-1)*100</f>
        <v>-20.443526597445949</v>
      </c>
      <c r="T81" s="183">
        <f>('dep05'!T81/'dep05'!T80-1)*100</f>
        <v>-16.831543855879396</v>
      </c>
      <c r="U81" s="52">
        <f>'dep05'!B81-'dep05'!B80</f>
        <v>61.790464269999916</v>
      </c>
      <c r="V81" s="52">
        <f>'dep05'!C81-'dep05'!C80</f>
        <v>0</v>
      </c>
      <c r="W81" s="52">
        <f>'dep05'!D81-'dep05'!D80</f>
        <v>-12.698745890999987</v>
      </c>
      <c r="X81" s="121">
        <f>'dep05'!E81-'dep05'!E80</f>
        <v>-3.3849134270000008</v>
      </c>
      <c r="Y81" s="121">
        <f>'dep05'!F81-'dep05'!F80</f>
        <v>4.0978443450000057</v>
      </c>
      <c r="Z81" s="121">
        <f>'dep05'!G81-'dep05'!G80</f>
        <v>-2.68925679</v>
      </c>
      <c r="AA81" s="121">
        <f>'dep05'!H81-'dep05'!H80</f>
        <v>0.19757044500000001</v>
      </c>
      <c r="AB81" s="121">
        <f>'dep05'!I81-'dep05'!I80</f>
        <v>-10.919990463999994</v>
      </c>
      <c r="AC81" s="52">
        <f>'dep05'!J81-'dep05'!J80</f>
        <v>80.181513425999981</v>
      </c>
      <c r="AD81" s="52">
        <f>'dep05'!K81-'dep05'!K80</f>
        <v>-3.5731461290000652</v>
      </c>
      <c r="AE81" s="121">
        <f>'dep05'!L81-'dep05'!L80</f>
        <v>-7.1085385000000088</v>
      </c>
      <c r="AF81" s="121">
        <f>'dep05'!M81-'dep05'!M80</f>
        <v>-0.23137667900000025</v>
      </c>
      <c r="AG81" s="121">
        <f>'dep05'!N81-'dep05'!N80</f>
        <v>-3.8991098010000016</v>
      </c>
      <c r="AH81" s="121">
        <f>'dep05'!O81-'dep05'!O80</f>
        <v>3.4964034079999999</v>
      </c>
      <c r="AI81" s="121">
        <f>'dep05'!P81-'dep05'!P80</f>
        <v>-3.6635795739999999</v>
      </c>
      <c r="AJ81" s="121">
        <f>'dep05'!Q81-'dep05'!Q80</f>
        <v>-0.60290537599999983</v>
      </c>
      <c r="AK81" s="121">
        <f>'dep05'!R81-'dep05'!R80</f>
        <v>14.832908320000001</v>
      </c>
      <c r="AL81" s="121">
        <f>'dep05'!S81-'dep05'!S80</f>
        <v>-6.3969479269999994</v>
      </c>
      <c r="AM81" s="52">
        <f>'dep05'!T81-'dep05'!T80</f>
        <v>-2.1191571360000001</v>
      </c>
      <c r="AN81" s="189">
        <f>(Paca!B81/Paca!B77-1)*100</f>
        <v>16.473691898154975</v>
      </c>
      <c r="AO81" s="189">
        <f>(Paca!C81/Paca!C77-1)*100</f>
        <v>1.969519648260043</v>
      </c>
      <c r="AP81" s="189">
        <f>(Paca!D81/Paca!D77-1)*100</f>
        <v>4.1873336090183955</v>
      </c>
      <c r="AQ81" s="190">
        <f>(Paca!E81/Paca!E77-1)*100</f>
        <v>-1.1138229643622211</v>
      </c>
      <c r="AR81" s="190">
        <f>(Paca!F81/Paca!F77-1)*100</f>
        <v>14.415299177226082</v>
      </c>
      <c r="AS81" s="190">
        <f>(Paca!G81/Paca!G77-1)*100</f>
        <v>11.490835842702719</v>
      </c>
      <c r="AT81" s="190">
        <f>(Paca!H81/Paca!H77-1)*100</f>
        <v>8.2574734327182764</v>
      </c>
      <c r="AU81" s="190">
        <f>(Paca!I81/Paca!I77-1)*100</f>
        <v>0.10489350432045796</v>
      </c>
      <c r="AV81" s="189">
        <f>(Paca!J81/Paca!J77-1)*100</f>
        <v>22.680078345056053</v>
      </c>
      <c r="AW81" s="189">
        <f>(Paca!K81/Paca!K77-1)*100</f>
        <v>19.100282746524599</v>
      </c>
      <c r="AX81" s="190">
        <f>(Paca!L81/Paca!L77-1)*100</f>
        <v>15.649112674157784</v>
      </c>
      <c r="AY81" s="190">
        <f>(Paca!M81/Paca!M77-1)*100</f>
        <v>17.185021517481847</v>
      </c>
      <c r="AZ81" s="190">
        <f>(Paca!N81/Paca!N77-1)*100</f>
        <v>34.946713669648609</v>
      </c>
      <c r="BA81" s="190">
        <f>(Paca!O81/Paca!O77-1)*100</f>
        <v>37.442991922410314</v>
      </c>
      <c r="BB81" s="190">
        <f>(Paca!P81/Paca!P77-1)*100</f>
        <v>26.44558482051518</v>
      </c>
      <c r="BC81" s="190">
        <f>(Paca!Q81/Paca!Q77-1)*100</f>
        <v>54.091157696942304</v>
      </c>
      <c r="BD81" s="190">
        <f>(Paca!R81/Paca!R77-1)*100</f>
        <v>20.865010326375067</v>
      </c>
      <c r="BE81" s="190">
        <f>(Paca!S81/Paca!S77-1)*100</f>
        <v>-0.48466992367073303</v>
      </c>
      <c r="BF81" s="189">
        <f>(Paca!T81/Paca!T77-1)*100</f>
        <v>30.919541210550271</v>
      </c>
      <c r="BG81" s="53">
        <f>Paca!B81-Paca!B77</f>
        <v>6809.8818250380136</v>
      </c>
      <c r="BH81" s="53">
        <f>Paca!C81-Paca!C77</f>
        <v>4.8304364159999977</v>
      </c>
      <c r="BI81" s="53">
        <f>Paca!D81-Paca!D77</f>
        <v>450.48962173400105</v>
      </c>
      <c r="BJ81" s="122">
        <f>Paca!E81-Paca!E77</f>
        <v>-18.554259064999997</v>
      </c>
      <c r="BK81" s="122">
        <f>Paca!F81-Paca!F77</f>
        <v>286.10463647399979</v>
      </c>
      <c r="BL81" s="122">
        <f>Paca!G81-Paca!G77</f>
        <v>104.61556469599998</v>
      </c>
      <c r="BM81" s="122">
        <f>Paca!H81-Paca!H77</f>
        <v>72.747088848999965</v>
      </c>
      <c r="BN81" s="122">
        <f>Paca!I81-Paca!I77</f>
        <v>5.5765907799996057</v>
      </c>
      <c r="BO81" s="53">
        <f>Paca!J81-Paca!J77</f>
        <v>2632.352320248001</v>
      </c>
      <c r="BP81" s="53">
        <f>Paca!K81-Paca!K77</f>
        <v>3342.5120819100011</v>
      </c>
      <c r="BQ81" s="122">
        <f>Paca!L81-Paca!L77</f>
        <v>771.20341211999948</v>
      </c>
      <c r="BR81" s="122">
        <f>Paca!M81-Paca!M77</f>
        <v>1070.3033832480005</v>
      </c>
      <c r="BS81" s="122">
        <f>Paca!N81-Paca!N77</f>
        <v>257.09260670200001</v>
      </c>
      <c r="BT81" s="122">
        <f>Paca!O81-Paca!O77</f>
        <v>130.30448235099999</v>
      </c>
      <c r="BU81" s="122">
        <f>Paca!P81-Paca!P77</f>
        <v>158.13621693000005</v>
      </c>
      <c r="BV81" s="122">
        <f>Paca!Q81-Paca!Q77</f>
        <v>100.61218918600002</v>
      </c>
      <c r="BW81" s="122">
        <f>Paca!R81-Paca!R77</f>
        <v>856.6542373049997</v>
      </c>
      <c r="BX81" s="122">
        <f>Paca!S81-Paca!S77</f>
        <v>-1.7944459319999737</v>
      </c>
      <c r="BY81" s="53">
        <f>Paca!T81-Paca!T77</f>
        <v>379.69736472999989</v>
      </c>
    </row>
    <row r="82" spans="1:77" s="106" customFormat="1" x14ac:dyDescent="0.25">
      <c r="A82" s="98" t="str">
        <f>Paca!A82</f>
        <v>T4 2017</v>
      </c>
      <c r="B82" s="143">
        <f>('dep05'!B82/'dep05'!B81-1)*100</f>
        <v>5.4800287992562424</v>
      </c>
      <c r="C82" s="184" t="e">
        <f>('dep05'!C82/'dep05'!C81-1)*100</f>
        <v>#DIV/0!</v>
      </c>
      <c r="D82" s="184">
        <f>('dep05'!D82/'dep05'!D81-1)*100</f>
        <v>-0.25357002421672048</v>
      </c>
      <c r="E82" s="185">
        <f>('dep05'!E82/'dep05'!E81-1)*100</f>
        <v>7.5367393812784345</v>
      </c>
      <c r="F82" s="186">
        <f>('dep05'!F82/'dep05'!F81-1)*100</f>
        <v>11.879232251497672</v>
      </c>
      <c r="G82" s="186">
        <f>('dep05'!G82/'dep05'!G81-1)*100</f>
        <v>-73.159565555097444</v>
      </c>
      <c r="H82" s="186">
        <f>('dep05'!H82/'dep05'!H81-1)*100</f>
        <v>1474.6388211050494</v>
      </c>
      <c r="I82" s="187">
        <f>('dep05'!I82/'dep05'!I81-1)*100</f>
        <v>-9.5809507307874302</v>
      </c>
      <c r="J82" s="184">
        <f>('dep05'!J82/'dep05'!J81-1)*100</f>
        <v>10.018128303754503</v>
      </c>
      <c r="K82" s="184">
        <f>('dep05'!K82/'dep05'!K81-1)*100</f>
        <v>-1.6527522287055785</v>
      </c>
      <c r="L82" s="185">
        <f>('dep05'!L82/'dep05'!L81-1)*100</f>
        <v>25.896320087438696</v>
      </c>
      <c r="M82" s="186">
        <f>('dep05'!M82/'dep05'!M81-1)*100</f>
        <v>32.227325216015743</v>
      </c>
      <c r="N82" s="186">
        <f>('dep05'!N82/'dep05'!N81-1)*100</f>
        <v>-6.0564972205383256</v>
      </c>
      <c r="O82" s="186">
        <f>('dep05'!O82/'dep05'!O81-1)*100</f>
        <v>-65.669211742904679</v>
      </c>
      <c r="P82" s="186">
        <f>('dep05'!P82/'dep05'!P81-1)*100</f>
        <v>16.30854928174983</v>
      </c>
      <c r="Q82" s="186">
        <f>('dep05'!Q82/'dep05'!Q81-1)*100</f>
        <v>17.340873682307457</v>
      </c>
      <c r="R82" s="186">
        <f>('dep05'!R82/'dep05'!R81-1)*100</f>
        <v>-41.860377160618491</v>
      </c>
      <c r="S82" s="151">
        <f>('dep05'!S82/'dep05'!S81-1)*100</f>
        <v>-44.543970089201466</v>
      </c>
      <c r="T82" s="188">
        <f>('dep05'!T82/'dep05'!T81-1)*100</f>
        <v>44.837061387659126</v>
      </c>
      <c r="U82" s="100">
        <f>'dep05'!B82-'dep05'!B81</f>
        <v>42.866735697000081</v>
      </c>
      <c r="V82" s="100">
        <f>'dep05'!C82-'dep05'!C81</f>
        <v>0.19443880799999999</v>
      </c>
      <c r="W82" s="100">
        <f>'dep05'!D82-'dep05'!D81</f>
        <v>-0.28507439199999851</v>
      </c>
      <c r="X82" s="120">
        <f>'dep05'!E82-'dep05'!E81</f>
        <v>1.015424222</v>
      </c>
      <c r="Y82" s="120">
        <f>'dep05'!F82-'dep05'!F81</f>
        <v>4.4345120409999979</v>
      </c>
      <c r="Z82" s="120">
        <f>'dep05'!G82-'dep05'!G81</f>
        <v>-3.1799169430000003</v>
      </c>
      <c r="AA82" s="120">
        <f>'dep05'!H82-'dep05'!H81</f>
        <v>2.9134504809999999</v>
      </c>
      <c r="AB82" s="120">
        <f>'dep05'!I82-'dep05'!I81</f>
        <v>-5.4685441930000067</v>
      </c>
      <c r="AC82" s="100">
        <f>'dep05'!J82-'dep05'!J81</f>
        <v>42.197975428999996</v>
      </c>
      <c r="AD82" s="100">
        <f>'dep05'!K82-'dep05'!K81</f>
        <v>-3.9355975789999604</v>
      </c>
      <c r="AE82" s="120">
        <f>'dep05'!L82-'dep05'!L81</f>
        <v>16.90501166</v>
      </c>
      <c r="AF82" s="120">
        <f>'dep05'!M82-'dep05'!M81</f>
        <v>17.274208636000004</v>
      </c>
      <c r="AG82" s="120">
        <f>'dep05'!N82-'dep05'!N81</f>
        <v>-1.2954041140000001</v>
      </c>
      <c r="AH82" s="120">
        <f>'dep05'!O82-'dep05'!O81</f>
        <v>-5.578947017</v>
      </c>
      <c r="AI82" s="120">
        <f>'dep05'!P82-'dep05'!P81</f>
        <v>1.0632888220000005</v>
      </c>
      <c r="AJ82" s="120">
        <f>'dep05'!Q82-'dep05'!Q81</f>
        <v>0.89077147400000012</v>
      </c>
      <c r="AK82" s="120">
        <f>'dep05'!R82-'dep05'!R81</f>
        <v>-22.105806328000003</v>
      </c>
      <c r="AL82" s="120">
        <f>'dep05'!S82-'dep05'!S81</f>
        <v>-11.088720712000001</v>
      </c>
      <c r="AM82" s="100">
        <f>'dep05'!T82-'dep05'!T81</f>
        <v>4.6949934310000003</v>
      </c>
      <c r="AN82" s="184">
        <f>(Paca!B82/Paca!B78-1)*100</f>
        <v>13.570005823312691</v>
      </c>
      <c r="AO82" s="184">
        <f>(Paca!C82/Paca!C78-1)*100</f>
        <v>-6.3125934775873471</v>
      </c>
      <c r="AP82" s="184">
        <f>(Paca!D82/Paca!D78-1)*100</f>
        <v>-1.174973789233591</v>
      </c>
      <c r="AQ82" s="191">
        <f>(Paca!E82/Paca!E78-1)*100</f>
        <v>-2.4507920238429848</v>
      </c>
      <c r="AR82" s="191">
        <f>(Paca!F82/Paca!F78-1)*100</f>
        <v>6.3971772561958629</v>
      </c>
      <c r="AS82" s="191">
        <f>(Paca!G82/Paca!G78-1)*100</f>
        <v>9.9940005468330142</v>
      </c>
      <c r="AT82" s="191">
        <f>(Paca!H82/Paca!H78-1)*100</f>
        <v>-34.608702549662759</v>
      </c>
      <c r="AU82" s="191">
        <f>(Paca!I82/Paca!I78-1)*100</f>
        <v>4.8689047172593147</v>
      </c>
      <c r="AV82" s="184">
        <f>(Paca!J82/Paca!J78-1)*100</f>
        <v>21.148070073701764</v>
      </c>
      <c r="AW82" s="184">
        <f>(Paca!K82/Paca!K78-1)*100</f>
        <v>16.601356595715888</v>
      </c>
      <c r="AX82" s="191">
        <f>(Paca!L82/Paca!L78-1)*100</f>
        <v>9.5923431876955068</v>
      </c>
      <c r="AY82" s="191">
        <f>(Paca!M82/Paca!M78-1)*100</f>
        <v>19.962512137485767</v>
      </c>
      <c r="AZ82" s="191">
        <f>(Paca!N82/Paca!N78-1)*100</f>
        <v>6.4337665994868676</v>
      </c>
      <c r="BA82" s="191">
        <f>(Paca!O82/Paca!O78-1)*100</f>
        <v>32.061755321809329</v>
      </c>
      <c r="BB82" s="191">
        <f>(Paca!P82/Paca!P78-1)*100</f>
        <v>0.88720883804478401</v>
      </c>
      <c r="BC82" s="191">
        <f>(Paca!Q82/Paca!Q78-1)*100</f>
        <v>23.253650052703367</v>
      </c>
      <c r="BD82" s="191">
        <f>(Paca!R82/Paca!R78-1)*100</f>
        <v>23.449154648029946</v>
      </c>
      <c r="BE82" s="191">
        <f>(Paca!S82/Paca!S78-1)*100</f>
        <v>12.31355904412581</v>
      </c>
      <c r="BF82" s="184">
        <f>(Paca!T82/Paca!T78-1)*100</f>
        <v>37.291017816492023</v>
      </c>
      <c r="BG82" s="100">
        <f>Paca!B82-Paca!B78</f>
        <v>5914.816315379001</v>
      </c>
      <c r="BH82" s="100">
        <f>Paca!C82-Paca!C78</f>
        <v>-18.300444719000041</v>
      </c>
      <c r="BI82" s="100">
        <f>Paca!D82-Paca!D78</f>
        <v>-137.59686762600177</v>
      </c>
      <c r="BJ82" s="120">
        <f>Paca!E82-Paca!E78</f>
        <v>-40.500823070000024</v>
      </c>
      <c r="BK82" s="120">
        <f>Paca!F82-Paca!F78</f>
        <v>139.69324355699928</v>
      </c>
      <c r="BL82" s="120">
        <f>Paca!G82-Paca!G78</f>
        <v>93.521631022999941</v>
      </c>
      <c r="BM82" s="120">
        <f>Paca!H82-Paca!H78</f>
        <v>-585.74127600500015</v>
      </c>
      <c r="BN82" s="120">
        <f>Paca!I82-Paca!I78</f>
        <v>255.43035686900021</v>
      </c>
      <c r="BO82" s="100">
        <f>Paca!J82-Paca!J78</f>
        <v>2606.5248578989995</v>
      </c>
      <c r="BP82" s="100">
        <f>Paca!K82-Paca!K78</f>
        <v>2983.8971947290047</v>
      </c>
      <c r="BQ82" s="120">
        <f>Paca!L82-Paca!L78</f>
        <v>494.42710128300041</v>
      </c>
      <c r="BR82" s="120">
        <f>Paca!M82-Paca!M78</f>
        <v>1201.8221112410001</v>
      </c>
      <c r="BS82" s="120">
        <f>Paca!N82-Paca!N78</f>
        <v>59.959587829999919</v>
      </c>
      <c r="BT82" s="120">
        <f>Paca!O82-Paca!O78</f>
        <v>127.59621655799998</v>
      </c>
      <c r="BU82" s="120">
        <f>Paca!P82-Paca!P78</f>
        <v>5.7130586200000835</v>
      </c>
      <c r="BV82" s="120">
        <f>Paca!Q82-Paca!Q78</f>
        <v>50.934014598999994</v>
      </c>
      <c r="BW82" s="120">
        <f>Paca!R82-Paca!R78</f>
        <v>1002.913705815</v>
      </c>
      <c r="BX82" s="120">
        <f>Paca!S82-Paca!S78</f>
        <v>40.531398782999986</v>
      </c>
      <c r="BY82" s="100">
        <f>Paca!T82-Paca!T78</f>
        <v>480.29157509599986</v>
      </c>
    </row>
    <row r="83" spans="1:77" x14ac:dyDescent="0.25">
      <c r="A83" s="37" t="str">
        <f>Paca!A83</f>
        <v>T1 2018</v>
      </c>
      <c r="B83" s="144">
        <f>('dep05'!B83/'dep05'!B82-1)*100</f>
        <v>0.93275531900796071</v>
      </c>
      <c r="C83" s="179">
        <f>('dep05'!C83/'dep05'!C82-1)*100</f>
        <v>311.0809710374279</v>
      </c>
      <c r="D83" s="179">
        <f>('dep05'!D83/'dep05'!D82-1)*100</f>
        <v>-2.9587357128133096</v>
      </c>
      <c r="E83" s="180">
        <f>('dep05'!E83/'dep05'!E82-1)*100</f>
        <v>40.029316779795664</v>
      </c>
      <c r="F83" s="181">
        <f>('dep05'!F83/'dep05'!F82-1)*100</f>
        <v>-27.925524043465234</v>
      </c>
      <c r="G83" s="181">
        <f>('dep05'!G83/'dep05'!G82-1)*100</f>
        <v>276.82422360254355</v>
      </c>
      <c r="H83" s="181">
        <f>('dep05'!H83/'dep05'!H82-1)*100</f>
        <v>-35.768598266252873</v>
      </c>
      <c r="I83" s="182">
        <f>('dep05'!I83/'dep05'!I82-1)*100</f>
        <v>0.83062474304280709</v>
      </c>
      <c r="J83" s="179">
        <f>('dep05'!J83/'dep05'!J82-1)*100</f>
        <v>-8.5238758884463532</v>
      </c>
      <c r="K83" s="179">
        <f>('dep05'!K83/'dep05'!K82-1)*100</f>
        <v>19.340679108714042</v>
      </c>
      <c r="L83" s="180">
        <f>('dep05'!L83/'dep05'!L82-1)*100</f>
        <v>14.756704005869148</v>
      </c>
      <c r="M83" s="181">
        <f>('dep05'!M83/'dep05'!M82-1)*100</f>
        <v>1.7132537151017591</v>
      </c>
      <c r="N83" s="181">
        <f>('dep05'!N83/'dep05'!N82-1)*100</f>
        <v>-7.0589817554512884</v>
      </c>
      <c r="O83" s="181">
        <f>('dep05'!O83/'dep05'!O82-1)*100</f>
        <v>37.026990324217898</v>
      </c>
      <c r="P83" s="181">
        <f>('dep05'!P83/'dep05'!P82-1)*100</f>
        <v>-7.7702949636501817</v>
      </c>
      <c r="Q83" s="181">
        <f>('dep05'!Q83/'dep05'!Q82-1)*100</f>
        <v>49.182610448429088</v>
      </c>
      <c r="R83" s="181">
        <f>('dep05'!R83/'dep05'!R82-1)*100</f>
        <v>84.473098373598759</v>
      </c>
      <c r="S83" s="152">
        <f>('dep05'!S83/'dep05'!S82-1)*100</f>
        <v>28.824670494050508</v>
      </c>
      <c r="T83" s="183">
        <f>('dep05'!T83/'dep05'!T82-1)*100</f>
        <v>30.43915425916639</v>
      </c>
      <c r="U83" s="52">
        <f>'dep05'!B83-'dep05'!B82</f>
        <v>7.6961858449999454</v>
      </c>
      <c r="V83" s="52">
        <f>'dep05'!C83-'dep05'!C82</f>
        <v>0.60486213199999994</v>
      </c>
      <c r="W83" s="52">
        <f>'dep05'!D83-'dep05'!D82</f>
        <v>-3.3179041010000105</v>
      </c>
      <c r="X83" s="121">
        <f>'dep05'!E83-'dep05'!E82</f>
        <v>5.7996136440000008</v>
      </c>
      <c r="Y83" s="121">
        <f>'dep05'!F83-'dep05'!F82</f>
        <v>-11.662946255000001</v>
      </c>
      <c r="Z83" s="121">
        <f>'dep05'!G83-'dep05'!G82</f>
        <v>3.2295223210000001</v>
      </c>
      <c r="AA83" s="121">
        <f>'dep05'!H83-'dep05'!H82</f>
        <v>-1.1127685770000002</v>
      </c>
      <c r="AB83" s="121">
        <f>'dep05'!I83-'dep05'!I82</f>
        <v>0.42867476600000032</v>
      </c>
      <c r="AC83" s="52">
        <f>'dep05'!J83-'dep05'!J82</f>
        <v>-39.500845824999999</v>
      </c>
      <c r="AD83" s="52">
        <f>'dep05'!K83-'dep05'!K82</f>
        <v>45.293602402000005</v>
      </c>
      <c r="AE83" s="121">
        <f>'dep05'!L83-'dep05'!L82</f>
        <v>12.127738452000003</v>
      </c>
      <c r="AF83" s="121">
        <f>'dep05'!M83-'dep05'!M82</f>
        <v>1.2142742739999903</v>
      </c>
      <c r="AG83" s="121">
        <f>'dep05'!N83-'dep05'!N82</f>
        <v>-1.4183798679999988</v>
      </c>
      <c r="AH83" s="121">
        <f>'dep05'!O83-'dep05'!O82</f>
        <v>1.0799225789999998</v>
      </c>
      <c r="AI83" s="121">
        <f>'dep05'!P83-'dep05'!P82</f>
        <v>-0.58923028700000035</v>
      </c>
      <c r="AJ83" s="121">
        <f>'dep05'!Q83-'dep05'!Q82</f>
        <v>2.9645325250000001</v>
      </c>
      <c r="AK83" s="121">
        <f>'dep05'!R83-'dep05'!R82</f>
        <v>25.935454183000001</v>
      </c>
      <c r="AL83" s="121">
        <f>'dep05'!S83-'dep05'!S82</f>
        <v>3.9792905439999977</v>
      </c>
      <c r="AM83" s="52">
        <f>'dep05'!T83-'dep05'!T82</f>
        <v>4.616471236999999</v>
      </c>
      <c r="AN83" s="189">
        <f>(Paca!B83/Paca!B79-1)*100</f>
        <v>12.549749104964846</v>
      </c>
      <c r="AO83" s="189">
        <f>(Paca!C83/Paca!C79-1)*100</f>
        <v>26.728262199208586</v>
      </c>
      <c r="AP83" s="189">
        <f>(Paca!D83/Paca!D79-1)*100</f>
        <v>8.5999915429767704</v>
      </c>
      <c r="AQ83" s="190">
        <f>(Paca!E83/Paca!E79-1)*100</f>
        <v>3.3795274532191888</v>
      </c>
      <c r="AR83" s="190">
        <f>(Paca!F83/Paca!F79-1)*100</f>
        <v>7.2752707469512901</v>
      </c>
      <c r="AS83" s="190">
        <f>(Paca!G83/Paca!G79-1)*100</f>
        <v>10.061994807461616</v>
      </c>
      <c r="AT83" s="190">
        <f>(Paca!H83/Paca!H79-1)*100</f>
        <v>22.975813590429574</v>
      </c>
      <c r="AU83" s="190">
        <f>(Paca!I83/Paca!I79-1)*100</f>
        <v>8.0073522465571969</v>
      </c>
      <c r="AV83" s="189">
        <f>(Paca!J83/Paca!J79-1)*100</f>
        <v>12.738754268588814</v>
      </c>
      <c r="AW83" s="189">
        <f>(Paca!K83/Paca!K79-1)*100</f>
        <v>13.474202877658348</v>
      </c>
      <c r="AX83" s="190">
        <f>(Paca!L83/Paca!L79-1)*100</f>
        <v>8.0423788933736482</v>
      </c>
      <c r="AY83" s="190">
        <f>(Paca!M83/Paca!M79-1)*100</f>
        <v>21.539697751913465</v>
      </c>
      <c r="AZ83" s="190">
        <f>(Paca!N83/Paca!N79-1)*100</f>
        <v>4.7787301668818394</v>
      </c>
      <c r="BA83" s="190">
        <f>(Paca!O83/Paca!O79-1)*100</f>
        <v>18.794679455214315</v>
      </c>
      <c r="BB83" s="190">
        <f>(Paca!P83/Paca!P79-1)*100</f>
        <v>-4.3136305233766548</v>
      </c>
      <c r="BC83" s="190">
        <f>(Paca!Q83/Paca!Q79-1)*100</f>
        <v>2.6825229211514534</v>
      </c>
      <c r="BD83" s="190">
        <f>(Paca!R83/Paca!R79-1)*100</f>
        <v>14.342438398135982</v>
      </c>
      <c r="BE83" s="190">
        <f>(Paca!S83/Paca!S79-1)*100</f>
        <v>-1.7382158583570395</v>
      </c>
      <c r="BF83" s="189">
        <f>(Paca!T83/Paca!T79-1)*100</f>
        <v>24.411954218774312</v>
      </c>
      <c r="BG83" s="53">
        <f>Paca!B83-Paca!B79</f>
        <v>5662.874220963</v>
      </c>
      <c r="BH83" s="53">
        <f>Paca!C83-Paca!C79</f>
        <v>67.37302438399999</v>
      </c>
      <c r="BI83" s="53">
        <f>Paca!D83-Paca!D79</f>
        <v>938.38607233999937</v>
      </c>
      <c r="BJ83" s="122">
        <f>Paca!E83-Paca!E79</f>
        <v>56.620530681999981</v>
      </c>
      <c r="BK83" s="122">
        <f>Paca!F83-Paca!F79</f>
        <v>150.51676122800018</v>
      </c>
      <c r="BL83" s="122">
        <f>Paca!G83-Paca!G79</f>
        <v>94.143102775000102</v>
      </c>
      <c r="BM83" s="122">
        <f>Paca!H83-Paca!H79</f>
        <v>212.01045030399985</v>
      </c>
      <c r="BN83" s="122">
        <f>Paca!I83-Paca!I79</f>
        <v>425.09522735099927</v>
      </c>
      <c r="BO83" s="53">
        <f>Paca!J83-Paca!J79</f>
        <v>1671.3272820429993</v>
      </c>
      <c r="BP83" s="53">
        <f>Paca!K83-Paca!K79</f>
        <v>2588.9889030100057</v>
      </c>
      <c r="BQ83" s="122">
        <f>Paca!L83-Paca!L79</f>
        <v>433.77944835499966</v>
      </c>
      <c r="BR83" s="122">
        <f>Paca!M83-Paca!M79</f>
        <v>1386.4603645299994</v>
      </c>
      <c r="BS83" s="122">
        <f>Paca!N83-Paca!N79</f>
        <v>47.432628759000067</v>
      </c>
      <c r="BT83" s="122">
        <f>Paca!O83-Paca!O79</f>
        <v>84.681964276000031</v>
      </c>
      <c r="BU83" s="122">
        <f>Paca!P83-Paca!P79</f>
        <v>-28.288384723999911</v>
      </c>
      <c r="BV83" s="122">
        <f>Paca!Q83-Paca!Q79</f>
        <v>6.8794386929999973</v>
      </c>
      <c r="BW83" s="122">
        <f>Paca!R83-Paca!R79</f>
        <v>664.87264406799932</v>
      </c>
      <c r="BX83" s="122">
        <f>Paca!S83-Paca!S79</f>
        <v>-6.8292009470000039</v>
      </c>
      <c r="BY83" s="53">
        <f>Paca!T83-Paca!T79</f>
        <v>396.7989391860001</v>
      </c>
    </row>
    <row r="84" spans="1:77" x14ac:dyDescent="0.25">
      <c r="A84" s="37" t="str">
        <f>Paca!A84</f>
        <v>T2 2018</v>
      </c>
      <c r="B84" s="144">
        <f>('dep05'!B84/'dep05'!B83-1)*100</f>
        <v>1.6300065994350854</v>
      </c>
      <c r="C84" s="179">
        <f>('dep05'!C84/'dep05'!C83-1)*100</f>
        <v>16.450143046247391</v>
      </c>
      <c r="D84" s="179">
        <f>('dep05'!D84/'dep05'!D83-1)*100</f>
        <v>8.9240997317601831</v>
      </c>
      <c r="E84" s="180">
        <f>('dep05'!E84/'dep05'!E83-1)*100</f>
        <v>10.503225647217086</v>
      </c>
      <c r="F84" s="181">
        <f>('dep05'!F84/'dep05'!F83-1)*100</f>
        <v>13.588377858894818</v>
      </c>
      <c r="G84" s="181">
        <f>('dep05'!G84/'dep05'!G83-1)*100</f>
        <v>5.8637664538414125</v>
      </c>
      <c r="H84" s="181">
        <f>('dep05'!H84/'dep05'!H83-1)*100</f>
        <v>-44.103931339855016</v>
      </c>
      <c r="I84" s="182">
        <f>('dep05'!I84/'dep05'!I83-1)*100</f>
        <v>7.9051760661305703</v>
      </c>
      <c r="J84" s="179">
        <f>('dep05'!J84/'dep05'!J83-1)*100</f>
        <v>2.0925198671478684</v>
      </c>
      <c r="K84" s="179">
        <f>('dep05'!K84/'dep05'!K83-1)*100</f>
        <v>-3.5525351061600485</v>
      </c>
      <c r="L84" s="180">
        <f>('dep05'!L84/'dep05'!L83-1)*100</f>
        <v>-1.3647886958999211</v>
      </c>
      <c r="M84" s="181">
        <f>('dep05'!M84/'dep05'!M83-1)*100</f>
        <v>-20.029849076785865</v>
      </c>
      <c r="N84" s="181">
        <f>('dep05'!N84/'dep05'!N83-1)*100</f>
        <v>-38.545854481995775</v>
      </c>
      <c r="O84" s="181">
        <f>('dep05'!O84/'dep05'!O83-1)*100</f>
        <v>7.1341316361440255</v>
      </c>
      <c r="P84" s="181">
        <f>('dep05'!P84/'dep05'!P83-1)*100</f>
        <v>65.02648850847892</v>
      </c>
      <c r="Q84" s="181">
        <f>('dep05'!Q84/'dep05'!Q83-1)*100</f>
        <v>-56.52527991189973</v>
      </c>
      <c r="R84" s="181">
        <f>('dep05'!R84/'dep05'!R83-1)*100</f>
        <v>-9.6335637554468398</v>
      </c>
      <c r="S84" s="152">
        <f>('dep05'!S84/'dep05'!S83-1)*100</f>
        <v>105.16160042828169</v>
      </c>
      <c r="T84" s="183">
        <f>('dep05'!T84/'dep05'!T83-1)*100</f>
        <v>24.213485973944238</v>
      </c>
      <c r="U84" s="52">
        <f>'dep05'!B84-'dep05'!B83</f>
        <v>13.574670724000043</v>
      </c>
      <c r="V84" s="52">
        <f>'dep05'!C84-'dep05'!C83</f>
        <v>0.13148614800000002</v>
      </c>
      <c r="W84" s="52">
        <f>'dep05'!D84-'dep05'!D83</f>
        <v>9.7113256280000115</v>
      </c>
      <c r="X84" s="121">
        <f>'dep05'!E84-'dep05'!E83</f>
        <v>2.1308974559999996</v>
      </c>
      <c r="Y84" s="121">
        <f>'dep05'!F84-'dep05'!F83</f>
        <v>4.090308370999999</v>
      </c>
      <c r="Z84" s="121">
        <f>'dep05'!G84-'dep05'!G83</f>
        <v>0.25778027199999975</v>
      </c>
      <c r="AA84" s="121">
        <f>'dep05'!H84-'dep05'!H83</f>
        <v>-0.88130784399999995</v>
      </c>
      <c r="AB84" s="121">
        <f>'dep05'!I84-'dep05'!I83</f>
        <v>4.1136473730000063</v>
      </c>
      <c r="AC84" s="52">
        <f>'dep05'!J84-'dep05'!J83</f>
        <v>8.8704698220000182</v>
      </c>
      <c r="AD84" s="52">
        <f>'dep05'!K84-'dep05'!K83</f>
        <v>-9.928691740999966</v>
      </c>
      <c r="AE84" s="121">
        <f>'dep05'!L84-'dep05'!L83</f>
        <v>-1.2871641609999926</v>
      </c>
      <c r="AF84" s="121">
        <f>'dep05'!M84-'dep05'!M83</f>
        <v>-14.439439516999997</v>
      </c>
      <c r="AG84" s="121">
        <f>'dep05'!N84-'dep05'!N83</f>
        <v>-7.1983938159999994</v>
      </c>
      <c r="AH84" s="121">
        <f>'dep05'!O84-'dep05'!O83</f>
        <v>0.28511590600000059</v>
      </c>
      <c r="AI84" s="121">
        <f>'dep05'!P84-'dep05'!P83</f>
        <v>4.5478766689999999</v>
      </c>
      <c r="AJ84" s="121">
        <f>'dep05'!Q84-'dep05'!Q83</f>
        <v>-5.0828298010000008</v>
      </c>
      <c r="AK84" s="121">
        <f>'dep05'!R84-'dep05'!R83</f>
        <v>-5.4562649619999988</v>
      </c>
      <c r="AL84" s="121">
        <f>'dep05'!S84-'dep05'!S83</f>
        <v>18.702407941000004</v>
      </c>
      <c r="AM84" s="52">
        <f>'dep05'!T84-'dep05'!T83</f>
        <v>4.7900808670000004</v>
      </c>
      <c r="AN84" s="189">
        <f>(Paca!B84/Paca!B80-1)*100</f>
        <v>7.5295245908519881</v>
      </c>
      <c r="AO84" s="189">
        <f>(Paca!C84/Paca!C80-1)*100</f>
        <v>38.717235838860397</v>
      </c>
      <c r="AP84" s="189">
        <f>(Paca!D84/Paca!D80-1)*100</f>
        <v>6.8432604022430343</v>
      </c>
      <c r="AQ84" s="190">
        <f>(Paca!E84/Paca!E80-1)*100</f>
        <v>-6.8786166913944458</v>
      </c>
      <c r="AR84" s="190">
        <f>(Paca!F84/Paca!F80-1)*100</f>
        <v>3.0324484839681531</v>
      </c>
      <c r="AS84" s="190">
        <f>(Paca!G84/Paca!G80-1)*100</f>
        <v>4.4620860264570794</v>
      </c>
      <c r="AT84" s="190">
        <f>(Paca!H84/Paca!H80-1)*100</f>
        <v>30.580008929726567</v>
      </c>
      <c r="AU84" s="190">
        <f>(Paca!I84/Paca!I80-1)*100</f>
        <v>9.5600687478302859</v>
      </c>
      <c r="AV84" s="189">
        <f>(Paca!J84/Paca!J80-1)*100</f>
        <v>9.9541026598069404</v>
      </c>
      <c r="AW84" s="189">
        <f>(Paca!K84/Paca!K80-1)*100</f>
        <v>3.9500485599412549</v>
      </c>
      <c r="AX84" s="190">
        <f>(Paca!L84/Paca!L80-1)*100</f>
        <v>-2.6656153558940798</v>
      </c>
      <c r="AY84" s="190">
        <f>(Paca!M84/Paca!M80-1)*100</f>
        <v>3.03143736727296</v>
      </c>
      <c r="AZ84" s="190">
        <f>(Paca!N84/Paca!N80-1)*100</f>
        <v>15.208649161426035</v>
      </c>
      <c r="BA84" s="190">
        <f>(Paca!O84/Paca!O80-1)*100</f>
        <v>36.052120026221225</v>
      </c>
      <c r="BB84" s="190">
        <f>(Paca!P84/Paca!P80-1)*100</f>
        <v>-17.89436661190863</v>
      </c>
      <c r="BC84" s="190">
        <f>(Paca!Q84/Paca!Q80-1)*100</f>
        <v>6.6875658571619701</v>
      </c>
      <c r="BD84" s="190">
        <f>(Paca!R84/Paca!R80-1)*100</f>
        <v>10.377092458977422</v>
      </c>
      <c r="BE84" s="190">
        <f>(Paca!S84/Paca!S80-1)*100</f>
        <v>11.411846227221378</v>
      </c>
      <c r="BF84" s="189">
        <f>(Paca!T84/Paca!T80-1)*100</f>
        <v>33.276981468219113</v>
      </c>
      <c r="BG84" s="53">
        <f>Paca!B84-Paca!B80</f>
        <v>3522.147488216011</v>
      </c>
      <c r="BH84" s="53">
        <f>Paca!C84-Paca!C80</f>
        <v>92.141702739999999</v>
      </c>
      <c r="BI84" s="53">
        <f>Paca!D84-Paca!D80</f>
        <v>752.73908293900058</v>
      </c>
      <c r="BJ84" s="122">
        <f>Paca!E84-Paca!E80</f>
        <v>-122.78133417000004</v>
      </c>
      <c r="BK84" s="122">
        <f>Paca!F84-Paca!F80</f>
        <v>65.500193367000065</v>
      </c>
      <c r="BL84" s="122">
        <f>Paca!G84-Paca!G80</f>
        <v>43.445043383999973</v>
      </c>
      <c r="BM84" s="122">
        <f>Paca!H84-Paca!H80</f>
        <v>269.4543092639999</v>
      </c>
      <c r="BN84" s="122">
        <f>Paca!I84-Paca!I80</f>
        <v>497.12087109399999</v>
      </c>
      <c r="BO84" s="53">
        <f>Paca!J84-Paca!J80</f>
        <v>1325.1094086820012</v>
      </c>
      <c r="BP84" s="53">
        <f>Paca!K84-Paca!K80</f>
        <v>814.1514490710033</v>
      </c>
      <c r="BQ84" s="122">
        <f>Paca!L84-Paca!L80</f>
        <v>-147.95623208100005</v>
      </c>
      <c r="BR84" s="122">
        <f>Paca!M84-Paca!M80</f>
        <v>223.42751439999938</v>
      </c>
      <c r="BS84" s="122">
        <f>Paca!N84-Paca!N80</f>
        <v>149.50542054900006</v>
      </c>
      <c r="BT84" s="122">
        <f>Paca!O84-Paca!O80</f>
        <v>147.22275063200004</v>
      </c>
      <c r="BU84" s="122">
        <f>Paca!P84-Paca!P80</f>
        <v>-130.58733252699994</v>
      </c>
      <c r="BV84" s="122">
        <f>Paca!Q84-Paca!Q80</f>
        <v>17.16886107900001</v>
      </c>
      <c r="BW84" s="122">
        <f>Paca!R84-Paca!R80</f>
        <v>510.1706579770007</v>
      </c>
      <c r="BX84" s="122">
        <f>Paca!S84-Paca!S80</f>
        <v>45.199809042000027</v>
      </c>
      <c r="BY84" s="53">
        <f>Paca!T84-Paca!T80</f>
        <v>538.00584478399992</v>
      </c>
    </row>
    <row r="85" spans="1:77" x14ac:dyDescent="0.25">
      <c r="A85" s="37" t="str">
        <f>Paca!A85</f>
        <v>T3 2018</v>
      </c>
      <c r="B85" s="144">
        <f>('dep05'!B85/'dep05'!B84-1)*100</f>
        <v>8.6757258644140975</v>
      </c>
      <c r="C85" s="179">
        <f>('dep05'!C85/'dep05'!C84-1)*100</f>
        <v>326.84308078841769</v>
      </c>
      <c r="D85" s="179">
        <f>('dep05'!D85/'dep05'!D84-1)*100</f>
        <v>12.009115438997696</v>
      </c>
      <c r="E85" s="180">
        <f>('dep05'!E85/'dep05'!E84-1)*100</f>
        <v>-15.658112785501622</v>
      </c>
      <c r="F85" s="181">
        <f>('dep05'!F85/'dep05'!F84-1)*100</f>
        <v>-14.663442677532434</v>
      </c>
      <c r="G85" s="181">
        <f>('dep05'!G85/'dep05'!G84-1)*100</f>
        <v>75.005663142589725</v>
      </c>
      <c r="H85" s="181">
        <f>('dep05'!H85/'dep05'!H84-1)*100</f>
        <v>77.851283757378795</v>
      </c>
      <c r="I85" s="182">
        <f>('dep05'!I85/'dep05'!I84-1)*100</f>
        <v>32.766152548598562</v>
      </c>
      <c r="J85" s="179">
        <f>('dep05'!J85/'dep05'!J84-1)*100</f>
        <v>4.662248944286862</v>
      </c>
      <c r="K85" s="179">
        <f>('dep05'!K85/'dep05'!K84-1)*100</f>
        <v>-0.67842017845353153</v>
      </c>
      <c r="L85" s="180">
        <f>('dep05'!L85/'dep05'!L84-1)*100</f>
        <v>-4.6970415153623657</v>
      </c>
      <c r="M85" s="181">
        <f>('dep05'!M85/'dep05'!M84-1)*100</f>
        <v>7.470248271649349</v>
      </c>
      <c r="N85" s="181">
        <f>('dep05'!N85/'dep05'!N84-1)*100</f>
        <v>-23.002505213110346</v>
      </c>
      <c r="O85" s="181">
        <f>('dep05'!O85/'dep05'!O84-1)*100</f>
        <v>-53.604012949111834</v>
      </c>
      <c r="P85" s="181">
        <f>('dep05'!P85/'dep05'!P84-1)*100</f>
        <v>-60.413746529603117</v>
      </c>
      <c r="Q85" s="181">
        <f>('dep05'!Q85/'dep05'!Q84-1)*100</f>
        <v>128.66593618453797</v>
      </c>
      <c r="R85" s="181">
        <f>('dep05'!R85/'dep05'!R84-1)*100</f>
        <v>25.774557282627718</v>
      </c>
      <c r="S85" s="152">
        <f>('dep05'!S85/'dep05'!S84-1)*100</f>
        <v>-22.144693160179919</v>
      </c>
      <c r="T85" s="183">
        <f>('dep05'!T85/'dep05'!T84-1)*100</f>
        <v>153.84228671836766</v>
      </c>
      <c r="U85" s="52">
        <f>'dep05'!B85-'dep05'!B84</f>
        <v>73.429017220999867</v>
      </c>
      <c r="V85" s="52">
        <f>'dep05'!C85-'dep05'!C84</f>
        <v>3.0422131940000003</v>
      </c>
      <c r="W85" s="52">
        <f>'dep05'!D85-'dep05'!D84</f>
        <v>14.234725612999995</v>
      </c>
      <c r="X85" s="121">
        <f>'dep05'!E85-'dep05'!E84</f>
        <v>-3.5103807760000016</v>
      </c>
      <c r="Y85" s="121">
        <f>'dep05'!F85-'dep05'!F84</f>
        <v>-5.0136992529999986</v>
      </c>
      <c r="Z85" s="121">
        <f>'dep05'!G85-'dep05'!G84</f>
        <v>3.4907151390000006</v>
      </c>
      <c r="AA85" s="121">
        <f>'dep05'!H85-'dep05'!H84</f>
        <v>0.86955563600000008</v>
      </c>
      <c r="AB85" s="121">
        <f>'dep05'!I85-'dep05'!I84</f>
        <v>18.398534867000002</v>
      </c>
      <c r="AC85" s="52">
        <f>'dep05'!J85-'dep05'!J84</f>
        <v>20.177456293999967</v>
      </c>
      <c r="AD85" s="52">
        <f>'dep05'!K85-'dep05'!K84</f>
        <v>-1.8287031900000557</v>
      </c>
      <c r="AE85" s="121">
        <f>'dep05'!L85-'dep05'!L84</f>
        <v>-4.3694311490000075</v>
      </c>
      <c r="AF85" s="121">
        <f>'dep05'!M85-'dep05'!M84</f>
        <v>4.3066106529999999</v>
      </c>
      <c r="AG85" s="121">
        <f>'dep05'!N85-'dep05'!N84</f>
        <v>-2.6398803750000006</v>
      </c>
      <c r="AH85" s="121">
        <f>'dep05'!O85-'dep05'!O84</f>
        <v>-2.2951204630000004</v>
      </c>
      <c r="AI85" s="121">
        <f>'dep05'!P85-'dep05'!P84</f>
        <v>-6.9728095649999995</v>
      </c>
      <c r="AJ85" s="121">
        <f>'dep05'!Q85-'dep05'!Q84</f>
        <v>5.029944866000001</v>
      </c>
      <c r="AK85" s="121">
        <f>'dep05'!R85-'dep05'!R84</f>
        <v>13.191884670999997</v>
      </c>
      <c r="AL85" s="121">
        <f>'dep05'!S85-'dep05'!S84</f>
        <v>-8.0799018280000041</v>
      </c>
      <c r="AM85" s="52">
        <f>'dep05'!T85-'dep05'!T84</f>
        <v>37.803325310000005</v>
      </c>
      <c r="AN85" s="189">
        <f>(Paca!B85/Paca!B81-1)*100</f>
        <v>6.2464848364033765</v>
      </c>
      <c r="AO85" s="189">
        <f>(Paca!C85/Paca!C81-1)*100</f>
        <v>56.313101364754914</v>
      </c>
      <c r="AP85" s="189">
        <f>(Paca!D85/Paca!D81-1)*100</f>
        <v>6.7012538402342336</v>
      </c>
      <c r="AQ85" s="190">
        <f>(Paca!E85/Paca!E81-1)*100</f>
        <v>6.1046790189425604</v>
      </c>
      <c r="AR85" s="190">
        <f>(Paca!F85/Paca!F81-1)*100</f>
        <v>1.9596295897127636</v>
      </c>
      <c r="AS85" s="190">
        <f>(Paca!G85/Paca!G81-1)*100</f>
        <v>-1.8578582792565856</v>
      </c>
      <c r="AT85" s="190">
        <f>(Paca!H85/Paca!H81-1)*100</f>
        <v>25.295733794660258</v>
      </c>
      <c r="AU85" s="190">
        <f>(Paca!I85/Paca!I81-1)*100</f>
        <v>7.2093068664429216</v>
      </c>
      <c r="AV85" s="189">
        <f>(Paca!J85/Paca!J81-1)*100</f>
        <v>6.3141089354143309</v>
      </c>
      <c r="AW85" s="189">
        <f>(Paca!K85/Paca!K81-1)*100</f>
        <v>4.2899907541178672</v>
      </c>
      <c r="AX85" s="190">
        <f>(Paca!L85/Paca!L81-1)*100</f>
        <v>-5.7078580615076202</v>
      </c>
      <c r="AY85" s="190">
        <f>(Paca!M85/Paca!M81-1)*100</f>
        <v>6.7944847916955098</v>
      </c>
      <c r="AZ85" s="190">
        <f>(Paca!N85/Paca!N81-1)*100</f>
        <v>4.8334627981724942</v>
      </c>
      <c r="BA85" s="190">
        <f>(Paca!O85/Paca!O81-1)*100</f>
        <v>13.616836975810266</v>
      </c>
      <c r="BB85" s="190">
        <f>(Paca!P85/Paca!P81-1)*100</f>
        <v>-27.269604815010862</v>
      </c>
      <c r="BC85" s="190">
        <f>(Paca!Q85/Paca!Q81-1)*100</f>
        <v>-15.385487255545527</v>
      </c>
      <c r="BD85" s="190">
        <f>(Paca!R85/Paca!R81-1)*100</f>
        <v>16.38013714858193</v>
      </c>
      <c r="BE85" s="190">
        <f>(Paca!S85/Paca!S81-1)*100</f>
        <v>12.994992380876912</v>
      </c>
      <c r="BF85" s="189">
        <f>(Paca!T85/Paca!T81-1)*100</f>
        <v>20.052645273091319</v>
      </c>
      <c r="BG85" s="53">
        <f>Paca!B85-Paca!B81</f>
        <v>3007.5452337699971</v>
      </c>
      <c r="BH85" s="53">
        <f>Paca!C85-Paca!C81</f>
        <v>140.833467283</v>
      </c>
      <c r="BI85" s="53">
        <f>Paca!D85-Paca!D81</f>
        <v>751.13538243699986</v>
      </c>
      <c r="BJ85" s="122">
        <f>Paca!E85-Paca!E81</f>
        <v>100.56014006400005</v>
      </c>
      <c r="BK85" s="122">
        <f>Paca!F85-Paca!F81</f>
        <v>44.499929677000637</v>
      </c>
      <c r="BL85" s="122">
        <f>Paca!G85-Paca!G81</f>
        <v>-18.858034970999938</v>
      </c>
      <c r="BM85" s="122">
        <f>Paca!H85-Paca!H81</f>
        <v>241.25348903899999</v>
      </c>
      <c r="BN85" s="122">
        <f>Paca!I85-Paca!I81</f>
        <v>383.67985862800015</v>
      </c>
      <c r="BO85" s="53">
        <f>Paca!J85-Paca!J81</f>
        <v>899.0535918179994</v>
      </c>
      <c r="BP85" s="53">
        <f>Paca!K85-Paca!K81</f>
        <v>894.13344135299849</v>
      </c>
      <c r="BQ85" s="122">
        <f>Paca!L85-Paca!L81</f>
        <v>-325.30796339599965</v>
      </c>
      <c r="BR85" s="122">
        <f>Paca!M85-Paca!M81</f>
        <v>495.89011700699939</v>
      </c>
      <c r="BS85" s="122">
        <f>Paca!N85-Paca!N81</f>
        <v>47.984827624000104</v>
      </c>
      <c r="BT85" s="122">
        <f>Paca!O85-Paca!O81</f>
        <v>65.130985506000002</v>
      </c>
      <c r="BU85" s="122">
        <f>Paca!P85-Paca!P81</f>
        <v>-206.1867168010001</v>
      </c>
      <c r="BV85" s="122">
        <f>Paca!Q85-Paca!Q81</f>
        <v>-44.097431577000009</v>
      </c>
      <c r="BW85" s="122">
        <f>Paca!R85-Paca!R81</f>
        <v>812.84004388599988</v>
      </c>
      <c r="BX85" s="122">
        <f>Paca!S85-Paca!S81</f>
        <v>47.879579104000015</v>
      </c>
      <c r="BY85" s="53">
        <f>Paca!T85-Paca!T81</f>
        <v>322.38935087900018</v>
      </c>
    </row>
    <row r="86" spans="1:77" s="106" customFormat="1" x14ac:dyDescent="0.25">
      <c r="A86" s="98" t="str">
        <f>Paca!A86</f>
        <v>T4 2018</v>
      </c>
      <c r="B86" s="143">
        <f>('dep05'!B86/'dep05'!B85-1)*100</f>
        <v>-6.9099016950370018</v>
      </c>
      <c r="C86" s="184">
        <f>('dep05'!C86/'dep05'!C85-1)*100</f>
        <v>-75.533340271733721</v>
      </c>
      <c r="D86" s="184">
        <f>('dep05'!D86/'dep05'!D85-1)*100</f>
        <v>-1.5221654419953268</v>
      </c>
      <c r="E86" s="185">
        <f>('dep05'!E86/'dep05'!E85-1)*100</f>
        <v>47.61100356554595</v>
      </c>
      <c r="F86" s="186">
        <f>('dep05'!F86/'dep05'!F85-1)*100</f>
        <v>19.240889468418331</v>
      </c>
      <c r="G86" s="186">
        <f>('dep05'!G86/'dep05'!G85-1)*100</f>
        <v>-33.164246578784997</v>
      </c>
      <c r="H86" s="186">
        <f>('dep05'!H86/'dep05'!H85-1)*100</f>
        <v>-100</v>
      </c>
      <c r="I86" s="187">
        <f>('dep05'!I86/'dep05'!I85-1)*100</f>
        <v>-16.029612027731599</v>
      </c>
      <c r="J86" s="184">
        <f>('dep05'!J86/'dep05'!J85-1)*100</f>
        <v>-12.317324469595681</v>
      </c>
      <c r="K86" s="184">
        <f>('dep05'!K86/'dep05'!K85-1)*100</f>
        <v>-14.106741171616955</v>
      </c>
      <c r="L86" s="185">
        <f>('dep05'!L86/'dep05'!L85-1)*100</f>
        <v>-1.1393630245344566</v>
      </c>
      <c r="M86" s="186">
        <f>('dep05'!M86/'dep05'!M85-1)*100</f>
        <v>-17.0330495723931</v>
      </c>
      <c r="N86" s="186">
        <f>('dep05'!N86/'dep05'!N85-1)*100</f>
        <v>86.034486058372451</v>
      </c>
      <c r="O86" s="186">
        <f>('dep05'!O86/'dep05'!O85-1)*100</f>
        <v>-2.1333610365950717</v>
      </c>
      <c r="P86" s="186">
        <f>('dep05'!P86/'dep05'!P85-1)*100</f>
        <v>70.20285032317571</v>
      </c>
      <c r="Q86" s="186">
        <f>('dep05'!Q86/'dep05'!Q85-1)*100</f>
        <v>-8.6578036526884006</v>
      </c>
      <c r="R86" s="186">
        <f>('dep05'!R86/'dep05'!R85-1)*100</f>
        <v>-26.90065328524156</v>
      </c>
      <c r="S86" s="151">
        <f>('dep05'!S86/'dep05'!S85-1)*100</f>
        <v>-66.46527756668948</v>
      </c>
      <c r="T86" s="188">
        <f>('dep05'!T86/'dep05'!T85-1)*100</f>
        <v>56.150274234813246</v>
      </c>
      <c r="U86" s="100">
        <f>'dep05'!B86-'dep05'!B85</f>
        <v>-63.557427882999946</v>
      </c>
      <c r="V86" s="100">
        <f>'dep05'!C86-'dep05'!C85</f>
        <v>-3.0009398220000003</v>
      </c>
      <c r="W86" s="100">
        <f>'dep05'!D86-'dep05'!D85</f>
        <v>-2.0209394700000018</v>
      </c>
      <c r="X86" s="120">
        <f>'dep05'!E86-'dep05'!E85</f>
        <v>9.0025483160000022</v>
      </c>
      <c r="Y86" s="120">
        <f>'dep05'!F86-'dep05'!F85</f>
        <v>5.6141317029999982</v>
      </c>
      <c r="Z86" s="120">
        <f>'dep05'!G86-'dep05'!G85</f>
        <v>-2.7011120010000003</v>
      </c>
      <c r="AA86" s="120">
        <f>'dep05'!H86-'dep05'!H85</f>
        <v>-1.9865001410000001</v>
      </c>
      <c r="AB86" s="120">
        <f>'dep05'!I86-'dep05'!I85</f>
        <v>-11.950007347000003</v>
      </c>
      <c r="AC86" s="100">
        <f>'dep05'!J86-'dep05'!J85</f>
        <v>-55.792702765000001</v>
      </c>
      <c r="AD86" s="100">
        <f>'dep05'!K86-'dep05'!K85</f>
        <v>-37.767199520999924</v>
      </c>
      <c r="AE86" s="120">
        <f>'dep05'!L86-'dep05'!L85</f>
        <v>-1.0101107790000015</v>
      </c>
      <c r="AF86" s="120">
        <f>'dep05'!M86-'dep05'!M85</f>
        <v>-10.553128762999997</v>
      </c>
      <c r="AG86" s="120">
        <f>'dep05'!N86-'dep05'!N85</f>
        <v>7.6025322909999993</v>
      </c>
      <c r="AH86" s="120">
        <f>'dep05'!O86-'dep05'!O85</f>
        <v>-4.2379220000000162E-2</v>
      </c>
      <c r="AI86" s="120">
        <f>'dep05'!P86-'dep05'!P85</f>
        <v>3.2075333580000001</v>
      </c>
      <c r="AJ86" s="120">
        <f>'dep05'!Q86-'dep05'!Q85</f>
        <v>-0.77394276800000128</v>
      </c>
      <c r="AK86" s="120">
        <f>'dep05'!R86-'dep05'!R85</f>
        <v>-17.316944133</v>
      </c>
      <c r="AL86" s="120">
        <f>'dep05'!S86-'dep05'!S85</f>
        <v>-18.880759507</v>
      </c>
      <c r="AM86" s="100">
        <f>'dep05'!T86-'dep05'!T85</f>
        <v>35.024353695000002</v>
      </c>
      <c r="AN86" s="184">
        <f>(Paca!B86/Paca!B82-1)*100</f>
        <v>1.1825201506416416</v>
      </c>
      <c r="AO86" s="184">
        <f>(Paca!C86/Paca!C82-1)*100</f>
        <v>21.083941308193399</v>
      </c>
      <c r="AP86" s="184">
        <f>(Paca!D86/Paca!D82-1)*100</f>
        <v>-0.7008401734625358</v>
      </c>
      <c r="AQ86" s="191">
        <f>(Paca!E86/Paca!E82-1)*100</f>
        <v>8.0488284560015231</v>
      </c>
      <c r="AR86" s="191">
        <f>(Paca!F86/Paca!F82-1)*100</f>
        <v>1.856627137303235</v>
      </c>
      <c r="AS86" s="191">
        <f>(Paca!G86/Paca!G82-1)*100</f>
        <v>-8.3799296304928212</v>
      </c>
      <c r="AT86" s="191">
        <f>(Paca!H86/Paca!H82-1)*100</f>
        <v>5.6434166943608144</v>
      </c>
      <c r="AU86" s="191">
        <f>(Paca!I86/Paca!I82-1)*100</f>
        <v>-4.1842338042402112</v>
      </c>
      <c r="AV86" s="184">
        <f>(Paca!J86/Paca!J82-1)*100</f>
        <v>-2.484366046250841</v>
      </c>
      <c r="AW86" s="184">
        <f>(Paca!K86/Paca!K82-1)*100</f>
        <v>2.8935276360507745</v>
      </c>
      <c r="AX86" s="191">
        <f>(Paca!L86/Paca!L82-1)*100</f>
        <v>-4.0986840245466283</v>
      </c>
      <c r="AY86" s="191">
        <f>(Paca!M86/Paca!M82-1)*100</f>
        <v>6.1812509599102672</v>
      </c>
      <c r="AZ86" s="191">
        <f>(Paca!N86/Paca!N82-1)*100</f>
        <v>-1.1047459323251907</v>
      </c>
      <c r="BA86" s="191">
        <f>(Paca!O86/Paca!O82-1)*100</f>
        <v>5.5223593770590718</v>
      </c>
      <c r="BB86" s="191">
        <f>(Paca!P86/Paca!P82-1)*100</f>
        <v>-15.183385094583402</v>
      </c>
      <c r="BC86" s="191">
        <f>(Paca!Q86/Paca!Q82-1)*100</f>
        <v>-16.545570170304046</v>
      </c>
      <c r="BD86" s="191">
        <f>(Paca!R86/Paca!R82-1)*100</f>
        <v>9.4386848483169352</v>
      </c>
      <c r="BE86" s="191">
        <f>(Paca!S86/Paca!S82-1)*100</f>
        <v>4.9800240846274324</v>
      </c>
      <c r="BF86" s="184">
        <f>(Paca!T86/Paca!T82-1)*100</f>
        <v>21.137168948043914</v>
      </c>
      <c r="BG86" s="100">
        <f>Paca!B86-Paca!B82</f>
        <v>585.37399640699732</v>
      </c>
      <c r="BH86" s="100">
        <f>Paca!C86-Paca!C82</f>
        <v>57.264679824000041</v>
      </c>
      <c r="BI86" s="100">
        <f>Paca!D86-Paca!D82</f>
        <v>-81.108486100998562</v>
      </c>
      <c r="BJ86" s="120">
        <f>Paca!E86-Paca!E82</f>
        <v>129.75192505500013</v>
      </c>
      <c r="BK86" s="120">
        <f>Paca!F86-Paca!F82</f>
        <v>43.136193339000329</v>
      </c>
      <c r="BL86" s="120">
        <f>Paca!G86-Paca!G82</f>
        <v>-86.254561779999904</v>
      </c>
      <c r="BM86" s="120">
        <f>Paca!H86-Paca!H82</f>
        <v>62.457210509000106</v>
      </c>
      <c r="BN86" s="120">
        <f>Paca!I86-Paca!I82</f>
        <v>-230.19925322400013</v>
      </c>
      <c r="BO86" s="100">
        <f>Paca!J86-Paca!J82</f>
        <v>-370.95669662699947</v>
      </c>
      <c r="BP86" s="100">
        <f>Paca!K86-Paca!K82</f>
        <v>606.41720691400042</v>
      </c>
      <c r="BQ86" s="120">
        <f>Paca!L86-Paca!L82</f>
        <v>-231.52730222700029</v>
      </c>
      <c r="BR86" s="120">
        <f>Paca!M86-Paca!M82</f>
        <v>446.42337338400012</v>
      </c>
      <c r="BS86" s="120">
        <f>Paca!N86-Paca!N82</f>
        <v>-10.958097995999992</v>
      </c>
      <c r="BT86" s="120">
        <f>Paca!O86-Paca!O82</f>
        <v>29.023663666000061</v>
      </c>
      <c r="BU86" s="120">
        <f>Paca!P86-Paca!P82</f>
        <v>-98.638744288999987</v>
      </c>
      <c r="BV86" s="120">
        <f>Paca!Q86-Paca!Q82</f>
        <v>-44.668184698000005</v>
      </c>
      <c r="BW86" s="120">
        <f>Paca!R86-Paca!R82</f>
        <v>498.35174285300036</v>
      </c>
      <c r="BX86" s="120">
        <f>Paca!S86-Paca!S82</f>
        <v>18.410756221000042</v>
      </c>
      <c r="BY86" s="100">
        <f>Paca!T86-Paca!T82</f>
        <v>373.7572923969999</v>
      </c>
    </row>
    <row r="87" spans="1:77" x14ac:dyDescent="0.25">
      <c r="A87" s="37" t="str">
        <f>Paca!A87</f>
        <v>T1 2019</v>
      </c>
      <c r="B87" s="144">
        <f>('dep05'!B87/'dep05'!B86-1)*100</f>
        <v>6.4076145486451352</v>
      </c>
      <c r="C87" s="179">
        <f>('dep05'!C87/'dep05'!C86-1)*100</f>
        <v>103.45092485296644</v>
      </c>
      <c r="D87" s="179">
        <f>('dep05'!D87/'dep05'!D86-1)*100</f>
        <v>-93.381173617958893</v>
      </c>
      <c r="E87" s="180">
        <f>('dep05'!E87/'dep05'!E86-1)*100</f>
        <v>-44.102544402502971</v>
      </c>
      <c r="F87" s="181">
        <f>('dep05'!F87/'dep05'!F86-1)*100</f>
        <v>6.065648966396342</v>
      </c>
      <c r="G87" s="181">
        <f>('dep05'!G87/'dep05'!G86-1)*100</f>
        <v>27.156828004755983</v>
      </c>
      <c r="H87" s="181" t="e">
        <f>('dep05'!H87/'dep05'!H86-1)*100</f>
        <v>#DIV/0!</v>
      </c>
      <c r="I87" s="182">
        <f>('dep05'!I87/'dep05'!I86-1)*100</f>
        <v>-0.30189456032876372</v>
      </c>
      <c r="J87" s="179">
        <f>('dep05'!J87/'dep05'!J86-1)*100</f>
        <v>-3.5658540194214994</v>
      </c>
      <c r="K87" s="179">
        <f>('dep05'!K87/'dep05'!K86-1)*100</f>
        <v>26.789768526351885</v>
      </c>
      <c r="L87" s="180">
        <f>('dep05'!L87/'dep05'!L86-1)*100</f>
        <v>19.94514078292362</v>
      </c>
      <c r="M87" s="181">
        <f>('dep05'!M87/'dep05'!M86-1)*100</f>
        <v>22.747314908659867</v>
      </c>
      <c r="N87" s="181">
        <f>('dep05'!N87/'dep05'!N86-1)*100</f>
        <v>76.601677305563868</v>
      </c>
      <c r="O87" s="181">
        <f>('dep05'!O87/'dep05'!O86-1)*100</f>
        <v>256.03911836099212</v>
      </c>
      <c r="P87" s="181">
        <f>('dep05'!P87/'dep05'!P86-1)*100</f>
        <v>11.898008633679268</v>
      </c>
      <c r="Q87" s="181">
        <f>('dep05'!Q87/'dep05'!Q86-1)*100</f>
        <v>11.413601669160434</v>
      </c>
      <c r="R87" s="181">
        <f>('dep05'!R87/'dep05'!R86-1)*100</f>
        <v>19.299081335078338</v>
      </c>
      <c r="S87" s="152">
        <f>('dep05'!S87/'dep05'!S86-1)*100</f>
        <v>41.170029457952872</v>
      </c>
      <c r="T87" s="183">
        <f>('dep05'!T87/'dep05'!T86-1)*100</f>
        <v>15.735556021895913</v>
      </c>
      <c r="U87" s="52">
        <f>'dep05'!B87-'dep05'!B86</f>
        <v>54.864864659000091</v>
      </c>
      <c r="V87" s="52">
        <f>'dep05'!C87-'dep05'!C86</f>
        <v>1.005605536</v>
      </c>
      <c r="W87" s="52">
        <f>'dep05'!D87-'dep05'!D86</f>
        <v>-122.0925786298419</v>
      </c>
      <c r="X87" s="121">
        <f>'dep05'!E87-'dep05'!E86</f>
        <v>-12.309502584000002</v>
      </c>
      <c r="Y87" s="121">
        <f>'dep05'!F87-'dep05'!F86</f>
        <v>2.110376450000004</v>
      </c>
      <c r="Z87" s="121">
        <f>'dep05'!G87-'dep05'!G86</f>
        <v>1.4782924089999998</v>
      </c>
      <c r="AA87" s="121">
        <f>'dep05'!H87-'dep05'!H86</f>
        <v>0</v>
      </c>
      <c r="AB87" s="121">
        <f>'dep05'!I87-'dep05'!I86</f>
        <v>-0.18898468400000468</v>
      </c>
      <c r="AC87" s="52">
        <f>'dep05'!J87-'dep05'!J86</f>
        <v>-14.16244941299999</v>
      </c>
      <c r="AD87" s="52">
        <f>'dep05'!K87-'dep05'!K86</f>
        <v>61.605023290999981</v>
      </c>
      <c r="AE87" s="121">
        <f>'dep05'!L87-'dep05'!L86</f>
        <v>17.481045159000004</v>
      </c>
      <c r="AF87" s="121">
        <f>'dep05'!M87-'dep05'!M86</f>
        <v>11.692950037000003</v>
      </c>
      <c r="AG87" s="121">
        <f>'dep05'!N87-'dep05'!N86</f>
        <v>12.59265899</v>
      </c>
      <c r="AH87" s="121">
        <f>'dep05'!O87-'dep05'!O86</f>
        <v>4.9777100660000002</v>
      </c>
      <c r="AI87" s="121">
        <f>'dep05'!P87-'dep05'!P86</f>
        <v>0.92524669999999887</v>
      </c>
      <c r="AJ87" s="121">
        <f>'dep05'!Q87-'dep05'!Q86</f>
        <v>0.93195571500000085</v>
      </c>
      <c r="AK87" s="121">
        <f>'dep05'!R87-'dep05'!R86</f>
        <v>9.0815203610000026</v>
      </c>
      <c r="AL87" s="121">
        <f>'dep05'!S87-'dep05'!S86</f>
        <v>3.921936263000001</v>
      </c>
      <c r="AM87" s="52">
        <f>'dep05'!T87-'dep05'!T86</f>
        <v>15.326503653999993</v>
      </c>
      <c r="AN87" s="189">
        <f>(Paca!B87/Paca!B83-1)*100</f>
        <v>2.3955925688136537</v>
      </c>
      <c r="AO87" s="189">
        <f>(Paca!C87/Paca!C83-1)*100</f>
        <v>17.058120966483781</v>
      </c>
      <c r="AP87" s="189">
        <f>(Paca!D87/Paca!D83-1)*100</f>
        <v>-1.7807942392880194</v>
      </c>
      <c r="AQ87" s="190">
        <f>(Paca!E87/Paca!E83-1)*100</f>
        <v>-2.0239252140772046</v>
      </c>
      <c r="AR87" s="190">
        <f>(Paca!F87/Paca!F83-1)*100</f>
        <v>9.3566430140175072</v>
      </c>
      <c r="AS87" s="190">
        <f>(Paca!G87/Paca!G83-1)*100</f>
        <v>-9.4885778468327686</v>
      </c>
      <c r="AT87" s="190">
        <f>(Paca!H87/Paca!H83-1)*100</f>
        <v>10.645580885858962</v>
      </c>
      <c r="AU87" s="190">
        <f>(Paca!I87/Paca!I83-1)*100</f>
        <v>-7.093237501219396</v>
      </c>
      <c r="AV87" s="189">
        <f>(Paca!J87/Paca!J83-1)*100</f>
        <v>4.914553654841014</v>
      </c>
      <c r="AW87" s="189">
        <f>(Paca!K87/Paca!K83-1)*100</f>
        <v>2.3665876332862545</v>
      </c>
      <c r="AX87" s="190">
        <f>(Paca!L87/Paca!L83-1)*100</f>
        <v>-2.8713058195456775</v>
      </c>
      <c r="AY87" s="190">
        <f>(Paca!M87/Paca!M83-1)*100</f>
        <v>-0.66235185079782655</v>
      </c>
      <c r="AZ87" s="190">
        <f>(Paca!N87/Paca!N83-1)*100</f>
        <v>0.74591261377032758</v>
      </c>
      <c r="BA87" s="190">
        <f>(Paca!O87/Paca!O83-1)*100</f>
        <v>0.60371443069509034</v>
      </c>
      <c r="BB87" s="190">
        <f>(Paca!P87/Paca!P83-1)*100</f>
        <v>-1.4750364167749219</v>
      </c>
      <c r="BC87" s="190">
        <f>(Paca!Q87/Paca!Q83-1)*100</f>
        <v>-29.173800364289526</v>
      </c>
      <c r="BD87" s="190">
        <f>(Paca!R87/Paca!R83-1)*100</f>
        <v>14.037000772727914</v>
      </c>
      <c r="BE87" s="190">
        <f>(Paca!S87/Paca!S83-1)*100</f>
        <v>17.144517557429808</v>
      </c>
      <c r="BF87" s="189">
        <f>(Paca!T87/Paca!T83-1)*100</f>
        <v>6.4403359740315969</v>
      </c>
      <c r="BG87" s="53">
        <f>Paca!B87-Paca!B83</f>
        <v>1216.6323511990049</v>
      </c>
      <c r="BH87" s="53">
        <f>Paca!C87-Paca!C83</f>
        <v>54.490399213999979</v>
      </c>
      <c r="BI87" s="53">
        <f>Paca!D87-Paca!D83</f>
        <v>-211.02167339099833</v>
      </c>
      <c r="BJ87" s="122">
        <f>Paca!E87-Paca!E83</f>
        <v>-35.054756952999924</v>
      </c>
      <c r="BK87" s="122">
        <f>Paca!F87-Paca!F83</f>
        <v>207.6612118059993</v>
      </c>
      <c r="BL87" s="122">
        <f>Paca!G87-Paca!G83</f>
        <v>-97.710879798000065</v>
      </c>
      <c r="BM87" s="122">
        <f>Paca!H87-Paca!H83</f>
        <v>120.80236535500012</v>
      </c>
      <c r="BN87" s="122">
        <f>Paca!I87-Paca!I83</f>
        <v>-406.71961380099947</v>
      </c>
      <c r="BO87" s="53">
        <f>Paca!J87-Paca!J83</f>
        <v>726.92876567600069</v>
      </c>
      <c r="BP87" s="53">
        <f>Paca!K87-Paca!K83</f>
        <v>515.99659790399892</v>
      </c>
      <c r="BQ87" s="122">
        <f>Paca!L87-Paca!L83</f>
        <v>-167.32392038199941</v>
      </c>
      <c r="BR87" s="122">
        <f>Paca!M87-Paca!M83</f>
        <v>-51.817297628999768</v>
      </c>
      <c r="BS87" s="122">
        <f>Paca!N87-Paca!N83</f>
        <v>7.7575711580000188</v>
      </c>
      <c r="BT87" s="122">
        <f>Paca!O87-Paca!O83</f>
        <v>3.2313540659999944</v>
      </c>
      <c r="BU87" s="122">
        <f>Paca!P87-Paca!P83</f>
        <v>-9.2558866130000297</v>
      </c>
      <c r="BV87" s="122">
        <f>Paca!Q87-Paca!Q83</f>
        <v>-76.824386496000017</v>
      </c>
      <c r="BW87" s="122">
        <f>Paca!R87-Paca!R83</f>
        <v>744.04164541299997</v>
      </c>
      <c r="BX87" s="122">
        <f>Paca!S87-Paca!S83</f>
        <v>66.187518387000011</v>
      </c>
      <c r="BY87" s="53">
        <f>Paca!T87-Paca!T83</f>
        <v>130.23826179599996</v>
      </c>
    </row>
    <row r="88" spans="1:77" x14ac:dyDescent="0.25">
      <c r="A88" s="37" t="str">
        <f>Paca!A88</f>
        <v>T2 2019</v>
      </c>
      <c r="B88" s="144">
        <f>('dep05'!B88/'dep05'!B87-1)*100</f>
        <v>0.20955038446364149</v>
      </c>
      <c r="C88" s="179">
        <f>('dep05'!C88/'dep05'!C87-1)*100</f>
        <v>89.205529071553102</v>
      </c>
      <c r="D88" s="179">
        <f>('dep05'!D88/'dep05'!D87-1)*100</f>
        <v>1193.9561021642305</v>
      </c>
      <c r="E88" s="180">
        <f>('dep05'!E88/'dep05'!E87-1)*100</f>
        <v>-5.9108302085916105</v>
      </c>
      <c r="F88" s="181">
        <f>('dep05'!F88/'dep05'!F87-1)*100</f>
        <v>-13.001892248545943</v>
      </c>
      <c r="G88" s="181">
        <f>('dep05'!G88/'dep05'!G87-1)*100</f>
        <v>24.335061953456517</v>
      </c>
      <c r="H88" s="181" t="e">
        <f>('dep05'!H88/'dep05'!H87-1)*100</f>
        <v>#DIV/0!</v>
      </c>
      <c r="I88" s="182">
        <f>('dep05'!I88/'dep05'!I87-1)*100</f>
        <v>-12.328601152155748</v>
      </c>
      <c r="J88" s="179">
        <f>('dep05'!J88/'dep05'!J87-1)*100</f>
        <v>-2.3404804794638356</v>
      </c>
      <c r="K88" s="179">
        <f>('dep05'!K88/'dep05'!K87-1)*100</f>
        <v>4.1007012229608897</v>
      </c>
      <c r="L88" s="180">
        <f>('dep05'!L88/'dep05'!L87-1)*100</f>
        <v>27.833734084178595</v>
      </c>
      <c r="M88" s="181">
        <f>('dep05'!M88/'dep05'!M87-1)*100</f>
        <v>-10.611253573319035</v>
      </c>
      <c r="N88" s="181">
        <f>('dep05'!N88/'dep05'!N87-1)*100</f>
        <v>-23.00102106363866</v>
      </c>
      <c r="O88" s="181">
        <f>('dep05'!O88/'dep05'!O87-1)*100</f>
        <v>-51.347149672899107</v>
      </c>
      <c r="P88" s="181">
        <f>('dep05'!P88/'dep05'!P87-1)*100</f>
        <v>7.503141516261369</v>
      </c>
      <c r="Q88" s="181">
        <f>('dep05'!Q88/'dep05'!Q87-1)*100</f>
        <v>-54.755199561942305</v>
      </c>
      <c r="R88" s="181">
        <f>('dep05'!R88/'dep05'!R87-1)*100</f>
        <v>-21.330487015642351</v>
      </c>
      <c r="S88" s="152">
        <f>('dep05'!S88/'dep05'!S87-1)*100</f>
        <v>118.42108870781698</v>
      </c>
      <c r="T88" s="183">
        <f>('dep05'!T88/'dep05'!T87-1)*100</f>
        <v>6.220647902926224</v>
      </c>
      <c r="U88" s="52">
        <f>'dep05'!B88-'dep05'!B87</f>
        <v>1.9092337490000091</v>
      </c>
      <c r="V88" s="52">
        <f>'dep05'!C88-'dep05'!C87</f>
        <v>1.7641874150000001</v>
      </c>
      <c r="W88" s="52">
        <f>'dep05'!D88-'dep05'!D87</f>
        <v>103.32354236484188</v>
      </c>
      <c r="X88" s="121">
        <f>'dep05'!E88-'dep05'!E87</f>
        <v>-0.92218357299999987</v>
      </c>
      <c r="Y88" s="121">
        <f>'dep05'!F88-'dep05'!F87</f>
        <v>-4.7980412230000056</v>
      </c>
      <c r="Z88" s="121">
        <f>'dep05'!G88-'dep05'!G87</f>
        <v>1.684431859</v>
      </c>
      <c r="AA88" s="121">
        <f>'dep05'!H88-'dep05'!H87</f>
        <v>1.8709267060000001</v>
      </c>
      <c r="AB88" s="121">
        <f>'dep05'!I88-'dep05'!I87</f>
        <v>-7.6943516249999959</v>
      </c>
      <c r="AC88" s="52">
        <f>'dep05'!J88-'dep05'!J87</f>
        <v>-8.9641821719999939</v>
      </c>
      <c r="AD88" s="52">
        <f>'dep05'!K88-'dep05'!K87</f>
        <v>11.956098978</v>
      </c>
      <c r="AE88" s="121">
        <f>'dep05'!L88-'dep05'!L87</f>
        <v>29.260680423000011</v>
      </c>
      <c r="AF88" s="121">
        <f>'dep05'!M88-'dep05'!M87</f>
        <v>-6.6953401780000021</v>
      </c>
      <c r="AG88" s="121">
        <f>'dep05'!N88-'dep05'!N87</f>
        <v>-6.6776108060000006</v>
      </c>
      <c r="AH88" s="121">
        <f>'dep05'!O88-'dep05'!O87</f>
        <v>-3.5541629169999998</v>
      </c>
      <c r="AI88" s="121">
        <f>'dep05'!P88-'dep05'!P87</f>
        <v>0.65290314500000157</v>
      </c>
      <c r="AJ88" s="121">
        <f>'dep05'!Q88-'dep05'!Q87</f>
        <v>-4.9812248290000003</v>
      </c>
      <c r="AK88" s="121">
        <f>'dep05'!R88-'dep05'!R87</f>
        <v>-11.974566365000001</v>
      </c>
      <c r="AL88" s="121">
        <f>'dep05'!S88-'dep05'!S87</f>
        <v>15.925420504999998</v>
      </c>
      <c r="AM88" s="52">
        <f>'dep05'!T88-'dep05'!T87</f>
        <v>7.0123473840000088</v>
      </c>
      <c r="AN88" s="189">
        <f>(Paca!B88/Paca!B84-1)*100</f>
        <v>2.5337426554474796</v>
      </c>
      <c r="AO88" s="189">
        <f>(Paca!C88/Paca!C84-1)*100</f>
        <v>-3.4645643769257384</v>
      </c>
      <c r="AP88" s="189">
        <f>(Paca!D88/Paca!D84-1)*100</f>
        <v>-4.2176074249927975</v>
      </c>
      <c r="AQ88" s="190">
        <f>(Paca!E88/Paca!E84-1)*100</f>
        <v>2.1686901657799629</v>
      </c>
      <c r="AR88" s="190">
        <f>(Paca!F88/Paca!F84-1)*100</f>
        <v>3.8437675380208702</v>
      </c>
      <c r="AS88" s="190">
        <f>(Paca!G88/Paca!G84-1)*100</f>
        <v>-10.635580930261202</v>
      </c>
      <c r="AT88" s="190">
        <f>(Paca!H88/Paca!H84-1)*100</f>
        <v>5.7968972589083512</v>
      </c>
      <c r="AU88" s="190">
        <f>(Paca!I88/Paca!I84-1)*100</f>
        <v>-10.106690436848398</v>
      </c>
      <c r="AV88" s="189">
        <f>(Paca!J88/Paca!J84-1)*100</f>
        <v>5.2983499704391646</v>
      </c>
      <c r="AW88" s="189">
        <f>(Paca!K88/Paca!K84-1)*100</f>
        <v>4.4133294178924976</v>
      </c>
      <c r="AX88" s="190">
        <f>(Paca!L88/Paca!L84-1)*100</f>
        <v>5.6909073922204456</v>
      </c>
      <c r="AY88" s="190">
        <f>(Paca!M88/Paca!M84-1)*100</f>
        <v>2.6821800769700976</v>
      </c>
      <c r="AZ88" s="190">
        <f>(Paca!N88/Paca!N84-1)*100</f>
        <v>-1.9012933657881925</v>
      </c>
      <c r="BA88" s="190">
        <f>(Paca!O88/Paca!O84-1)*100</f>
        <v>-3.9675580632849816</v>
      </c>
      <c r="BB88" s="190">
        <f>(Paca!P88/Paca!P84-1)*100</f>
        <v>8.3306165475193659</v>
      </c>
      <c r="BC88" s="190">
        <f>(Paca!Q88/Paca!Q84-1)*100</f>
        <v>-28.69485666557847</v>
      </c>
      <c r="BD88" s="190">
        <f>(Paca!R88/Paca!R84-1)*100</f>
        <v>8.5433962113239623</v>
      </c>
      <c r="BE88" s="190">
        <f>(Paca!S88/Paca!S84-1)*100</f>
        <v>9.7633802474189615</v>
      </c>
      <c r="BF88" s="189">
        <f>(Paca!T88/Paca!T84-1)*100</f>
        <v>2.8066175440648156</v>
      </c>
      <c r="BG88" s="53">
        <f>Paca!B88-Paca!B84</f>
        <v>1274.4717414319966</v>
      </c>
      <c r="BH88" s="53">
        <f>Paca!C88-Paca!C84</f>
        <v>-11.437495902000023</v>
      </c>
      <c r="BI88" s="53">
        <f>Paca!D88-Paca!D84</f>
        <v>-495.67234026499864</v>
      </c>
      <c r="BJ88" s="122">
        <f>Paca!E88-Paca!E84</f>
        <v>36.047750448999977</v>
      </c>
      <c r="BK88" s="122">
        <f>Paca!F88-Paca!F84</f>
        <v>85.542174457999863</v>
      </c>
      <c r="BL88" s="122">
        <f>Paca!G88-Paca!G84</f>
        <v>-108.17383010800006</v>
      </c>
      <c r="BM88" s="122">
        <f>Paca!H88-Paca!H84</f>
        <v>66.699076801000047</v>
      </c>
      <c r="BN88" s="122">
        <f>Paca!I88-Paca!I84</f>
        <v>-575.78751186499994</v>
      </c>
      <c r="BO88" s="53">
        <f>Paca!J88-Paca!J84</f>
        <v>775.53553509099947</v>
      </c>
      <c r="BP88" s="53">
        <f>Paca!K88-Paca!K84</f>
        <v>945.57026611299807</v>
      </c>
      <c r="BQ88" s="122">
        <f>Paca!L88-Paca!L84</f>
        <v>307.4564350619994</v>
      </c>
      <c r="BR88" s="122">
        <f>Paca!M88-Paca!M84</f>
        <v>203.67876139200052</v>
      </c>
      <c r="BS88" s="122">
        <f>Paca!N88-Paca!N84</f>
        <v>-21.532800401000031</v>
      </c>
      <c r="BT88" s="122">
        <f>Paca!O88-Paca!O84</f>
        <v>-22.043102698999974</v>
      </c>
      <c r="BU88" s="122">
        <f>Paca!P88-Paca!P84</f>
        <v>49.915430421999986</v>
      </c>
      <c r="BV88" s="122">
        <f>Paca!Q88-Paca!Q84</f>
        <v>-78.594341756000006</v>
      </c>
      <c r="BW88" s="122">
        <f>Paca!R88-Paca!R84</f>
        <v>463.60625643599997</v>
      </c>
      <c r="BX88" s="122">
        <f>Paca!S88-Paca!S84</f>
        <v>43.083627656999965</v>
      </c>
      <c r="BY88" s="53">
        <f>Paca!T88-Paca!T84</f>
        <v>60.475776395000139</v>
      </c>
    </row>
    <row r="89" spans="1:77" x14ac:dyDescent="0.25">
      <c r="A89" s="37" t="str">
        <f>Paca!A89</f>
        <v>T3 2019</v>
      </c>
      <c r="B89" s="144">
        <f>('dep05'!B89/'dep05'!B88-1)*100</f>
        <v>4.2709860099284569</v>
      </c>
      <c r="C89" s="179">
        <f>('dep05'!C89/'dep05'!C88-1)*100</f>
        <v>-21.787945930840745</v>
      </c>
      <c r="D89" s="179">
        <f>('dep05'!D89/'dep05'!D88-1)*100</f>
        <v>8.0996351981255756</v>
      </c>
      <c r="E89" s="180">
        <f>('dep05'!E89/'dep05'!E88-1)*100</f>
        <v>42.148366643596468</v>
      </c>
      <c r="F89" s="181">
        <f>('dep05'!F89/'dep05'!F88-1)*100</f>
        <v>3.9831789631681547</v>
      </c>
      <c r="G89" s="181">
        <f>('dep05'!G89/'dep05'!G88-1)*100</f>
        <v>-0.25129338235412302</v>
      </c>
      <c r="H89" s="181">
        <f>('dep05'!H89/'dep05'!H88-1)*100</f>
        <v>4.2827387488262092</v>
      </c>
      <c r="I89" s="182">
        <f>('dep05'!I89/'dep05'!I88-1)*100</f>
        <v>2.8242968271220636</v>
      </c>
      <c r="J89" s="179">
        <f>('dep05'!J89/'dep05'!J88-1)*100</f>
        <v>9.9818617528873119</v>
      </c>
      <c r="K89" s="179">
        <f>('dep05'!K89/'dep05'!K88-1)*100</f>
        <v>-7.7838686738854417</v>
      </c>
      <c r="L89" s="180">
        <f>('dep05'!L89/'dep05'!L88-1)*100</f>
        <v>-24.201079966240023</v>
      </c>
      <c r="M89" s="181">
        <f>('dep05'!M89/'dep05'!M88-1)*100</f>
        <v>10.379211556005163</v>
      </c>
      <c r="N89" s="181">
        <f>('dep05'!N89/'dep05'!N88-1)*100</f>
        <v>25.612747656059611</v>
      </c>
      <c r="O89" s="181">
        <f>('dep05'!O89/'dep05'!O88-1)*100</f>
        <v>44.837137141012832</v>
      </c>
      <c r="P89" s="181">
        <f>('dep05'!P89/'dep05'!P88-1)*100</f>
        <v>31.396250822750549</v>
      </c>
      <c r="Q89" s="181">
        <f>('dep05'!Q89/'dep05'!Q88-1)*100</f>
        <v>-76.299377568080928</v>
      </c>
      <c r="R89" s="181">
        <f>('dep05'!R89/'dep05'!R88-1)*100</f>
        <v>4.4666493557679043</v>
      </c>
      <c r="S89" s="152">
        <f>('dep05'!S89/'dep05'!S88-1)*100</f>
        <v>-20.293448096385212</v>
      </c>
      <c r="T89" s="183">
        <f>('dep05'!T89/'dep05'!T88-1)*100</f>
        <v>14.222187276590681</v>
      </c>
      <c r="U89" s="52">
        <f>'dep05'!B89-'dep05'!B88</f>
        <v>38.994908273999954</v>
      </c>
      <c r="V89" s="52">
        <f>'dep05'!C89-'dep05'!C88</f>
        <v>-0.81527299800000019</v>
      </c>
      <c r="W89" s="52">
        <f>'dep05'!D89-'dep05'!D88</f>
        <v>9.0697628110000039</v>
      </c>
      <c r="X89" s="121">
        <f>'dep05'!E89-'dep05'!E88</f>
        <v>6.1871305999999997</v>
      </c>
      <c r="Y89" s="121">
        <f>'dep05'!F89-'dep05'!F88</f>
        <v>1.278783543000003</v>
      </c>
      <c r="Z89" s="121">
        <f>'dep05'!G89-'dep05'!G88</f>
        <v>-2.1626968999999718E-2</v>
      </c>
      <c r="AA89" s="121">
        <f>'dep05'!H89-'dep05'!H88</f>
        <v>8.0126902999999805E-2</v>
      </c>
      <c r="AB89" s="121">
        <f>'dep05'!I89-'dep05'!I88</f>
        <v>1.5453487340000009</v>
      </c>
      <c r="AC89" s="52">
        <f>'dep05'!J89-'dep05'!J88</f>
        <v>37.336343580000005</v>
      </c>
      <c r="AD89" s="52">
        <f>'dep05'!K89-'dep05'!K88</f>
        <v>-23.625473912000018</v>
      </c>
      <c r="AE89" s="121">
        <f>'dep05'!L89-'dep05'!L88</f>
        <v>-32.523192439000013</v>
      </c>
      <c r="AF89" s="121">
        <f>'dep05'!M89-'dep05'!M88</f>
        <v>5.8540060340000011</v>
      </c>
      <c r="AG89" s="121">
        <f>'dep05'!N89-'dep05'!N88</f>
        <v>5.7255224840000025</v>
      </c>
      <c r="AH89" s="121">
        <f>'dep05'!O89-'dep05'!O88</f>
        <v>1.5099659510000003</v>
      </c>
      <c r="AI89" s="121">
        <f>'dep05'!P89-'dep05'!P88</f>
        <v>2.9370042059999992</v>
      </c>
      <c r="AJ89" s="121">
        <f>'dep05'!Q89-'dep05'!Q88</f>
        <v>-3.1405119489999995</v>
      </c>
      <c r="AK89" s="121">
        <f>'dep05'!R89-'dep05'!R88</f>
        <v>1.9726377779999993</v>
      </c>
      <c r="AL89" s="121">
        <f>'dep05'!S89-'dep05'!S88</f>
        <v>-5.9609059769999995</v>
      </c>
      <c r="AM89" s="52">
        <f>'dep05'!T89-'dep05'!T88</f>
        <v>17.029548792999989</v>
      </c>
      <c r="AN89" s="189">
        <f>(Paca!B89/Paca!B85-1)*100</f>
        <v>1.2081986215175755</v>
      </c>
      <c r="AO89" s="189">
        <f>(Paca!C89/Paca!C85-1)*100</f>
        <v>-2.9560538673569114</v>
      </c>
      <c r="AP89" s="189">
        <f>(Paca!D89/Paca!D85-1)*100</f>
        <v>-4.9918983742265777</v>
      </c>
      <c r="AQ89" s="190">
        <f>(Paca!E89/Paca!E85-1)*100</f>
        <v>0.61731889246317007</v>
      </c>
      <c r="AR89" s="190">
        <f>(Paca!F89/Paca!F85-1)*100</f>
        <v>-1.3363159314700335</v>
      </c>
      <c r="AS89" s="190">
        <f>(Paca!G89/Paca!G85-1)*100</f>
        <v>-8.0447530824619413</v>
      </c>
      <c r="AT89" s="190">
        <f>(Paca!H89/Paca!H85-1)*100</f>
        <v>5.8766926994263446</v>
      </c>
      <c r="AU89" s="190">
        <f>(Paca!I89/Paca!I85-1)*100</f>
        <v>-9.9368623334462054</v>
      </c>
      <c r="AV89" s="189">
        <f>(Paca!J89/Paca!J85-1)*100</f>
        <v>1.9612401286221992</v>
      </c>
      <c r="AW89" s="189">
        <f>(Paca!K89/Paca!K85-1)*100</f>
        <v>2.9009259536924015</v>
      </c>
      <c r="AX89" s="190">
        <f>(Paca!L89/Paca!L85-1)*100</f>
        <v>6.3497964177035238</v>
      </c>
      <c r="AY89" s="190">
        <f>(Paca!M89/Paca!M85-1)*100</f>
        <v>-0.53851645767857281</v>
      </c>
      <c r="AZ89" s="190">
        <f>(Paca!N89/Paca!N85-1)*100</f>
        <v>8.5960680029534728</v>
      </c>
      <c r="BA89" s="190">
        <f>(Paca!O89/Paca!O85-1)*100</f>
        <v>-7.3732766511580898</v>
      </c>
      <c r="BB89" s="190">
        <f>(Paca!P89/Paca!P85-1)*100</f>
        <v>3.5284789449173237</v>
      </c>
      <c r="BC89" s="190">
        <f>(Paca!Q89/Paca!Q85-1)*100</f>
        <v>-26.584496418446047</v>
      </c>
      <c r="BD89" s="190">
        <f>(Paca!R89/Paca!R85-1)*100</f>
        <v>4.803795421491075</v>
      </c>
      <c r="BE89" s="190">
        <f>(Paca!S89/Paca!S85-1)*100</f>
        <v>11.899584465565717</v>
      </c>
      <c r="BF89" s="189">
        <f>(Paca!T89/Paca!T85-1)*100</f>
        <v>15.501640102984027</v>
      </c>
      <c r="BG89" s="53">
        <f>Paca!B89-Paca!B85</f>
        <v>618.05821612199361</v>
      </c>
      <c r="BH89" s="53">
        <f>Paca!C89-Paca!C85</f>
        <v>-11.55590995700004</v>
      </c>
      <c r="BI89" s="53">
        <f>Paca!D89-Paca!D85</f>
        <v>-597.03172478000124</v>
      </c>
      <c r="BJ89" s="122">
        <f>Paca!E89-Paca!E85</f>
        <v>10.789644605999911</v>
      </c>
      <c r="BK89" s="122">
        <f>Paca!F89-Paca!F85</f>
        <v>-30.94017254100072</v>
      </c>
      <c r="BL89" s="122">
        <f>Paca!G89-Paca!G85</f>
        <v>-80.140510511999992</v>
      </c>
      <c r="BM89" s="122">
        <f>Paca!H89-Paca!H85</f>
        <v>70.225620627000126</v>
      </c>
      <c r="BN89" s="122">
        <f>Paca!I89-Paca!I85</f>
        <v>-566.96630696000011</v>
      </c>
      <c r="BO89" s="53">
        <f>Paca!J89-Paca!J85</f>
        <v>296.88973651100059</v>
      </c>
      <c r="BP89" s="53">
        <f>Paca!K89-Paca!K85</f>
        <v>630.55831137599671</v>
      </c>
      <c r="BQ89" s="122">
        <f>Paca!L89-Paca!L85</f>
        <v>341.23756372499975</v>
      </c>
      <c r="BR89" s="122">
        <f>Paca!M89-Paca!M85</f>
        <v>-41.973649088999991</v>
      </c>
      <c r="BS89" s="122">
        <f>Paca!N89-Paca!N85</f>
        <v>89.463386279999895</v>
      </c>
      <c r="BT89" s="122">
        <f>Paca!O89-Paca!O85</f>
        <v>-40.069565716999989</v>
      </c>
      <c r="BU89" s="122">
        <f>Paca!P89-Paca!P85</f>
        <v>19.403734186000065</v>
      </c>
      <c r="BV89" s="122">
        <f>Paca!Q89-Paca!Q85</f>
        <v>-64.472622517000019</v>
      </c>
      <c r="BW89" s="122">
        <f>Paca!R89-Paca!R85</f>
        <v>277.42840526500004</v>
      </c>
      <c r="BX89" s="122">
        <f>Paca!S89-Paca!S85</f>
        <v>49.541059243000007</v>
      </c>
      <c r="BY89" s="53">
        <f>Paca!T89-Paca!T85</f>
        <v>299.19780297199986</v>
      </c>
    </row>
    <row r="90" spans="1:77" s="106" customFormat="1" x14ac:dyDescent="0.25">
      <c r="A90" s="37" t="str">
        <f>Paca!A90</f>
        <v>T4 2019</v>
      </c>
      <c r="B90" s="144">
        <f>('dep05'!B90/'dep05'!B89-1)*100</f>
        <v>-5.7881339500517441</v>
      </c>
      <c r="C90" s="179">
        <f>('dep05'!C90/'dep05'!C89-1)*100</f>
        <v>-34.103612959566398</v>
      </c>
      <c r="D90" s="179">
        <f>('dep05'!D90/'dep05'!D89-1)*100</f>
        <v>0.57635404178415506</v>
      </c>
      <c r="E90" s="180">
        <f>('dep05'!E90/'dep05'!E89-1)*100</f>
        <v>-1.3160151980208035</v>
      </c>
      <c r="F90" s="181">
        <f>('dep05'!F90/'dep05'!F89-1)*100</f>
        <v>14.935794125168611</v>
      </c>
      <c r="G90" s="181">
        <f>('dep05'!G90/'dep05'!G89-1)*100</f>
        <v>21.309257972153837</v>
      </c>
      <c r="H90" s="181">
        <f>('dep05'!H90/'dep05'!H89-1)*100</f>
        <v>38.382412740766483</v>
      </c>
      <c r="I90" s="182">
        <f>('dep05'!I90/'dep05'!I89-1)*100</f>
        <v>-11.716680622243015</v>
      </c>
      <c r="J90" s="179">
        <f>('dep05'!J90/'dep05'!J89-1)*100</f>
        <v>-12.800998715476519</v>
      </c>
      <c r="K90" s="179">
        <f>('dep05'!K90/'dep05'!K89-1)*100</f>
        <v>0.14348602800149379</v>
      </c>
      <c r="L90" s="180">
        <f>('dep05'!L90/'dep05'!L89-1)*100</f>
        <v>-1.8173269911886503</v>
      </c>
      <c r="M90" s="181">
        <f>('dep05'!M90/'dep05'!M89-1)*100</f>
        <v>3.5045598594430905</v>
      </c>
      <c r="N90" s="181">
        <f>('dep05'!N90/'dep05'!N89-1)*100</f>
        <v>32.663421910104162</v>
      </c>
      <c r="O90" s="181">
        <f>('dep05'!O90/'dep05'!O89-1)*100</f>
        <v>-1.1554194258397099</v>
      </c>
      <c r="P90" s="181">
        <f>('dep05'!P90/'dep05'!P89-1)*100</f>
        <v>-16.845035403806996</v>
      </c>
      <c r="Q90" s="181">
        <f>('dep05'!Q90/'dep05'!Q89-1)*100</f>
        <v>315.14723843508045</v>
      </c>
      <c r="R90" s="181">
        <f>('dep05'!R90/'dep05'!R89-1)*100</f>
        <v>9.3211310077832685</v>
      </c>
      <c r="S90" s="152">
        <f>('dep05'!S90/'dep05'!S89-1)*100</f>
        <v>-61.28587261129239</v>
      </c>
      <c r="T90" s="183">
        <f>('dep05'!T90/'dep05'!T89-1)*100</f>
        <v>-1.860444974103681</v>
      </c>
      <c r="U90" s="52">
        <f>'dep05'!B90-'dep05'!B89</f>
        <v>-55.103832801999943</v>
      </c>
      <c r="V90" s="52">
        <f>'dep05'!C90-'dep05'!C89</f>
        <v>-0.99806965699999983</v>
      </c>
      <c r="W90" s="52">
        <f>'dep05'!D90-'dep05'!D89</f>
        <v>0.69766035099999613</v>
      </c>
      <c r="X90" s="121">
        <f>'dep05'!E90-'dep05'!E89</f>
        <v>-0.27460681599999859</v>
      </c>
      <c r="Y90" s="121">
        <f>'dep05'!F90-'dep05'!F89</f>
        <v>4.9860729489999969</v>
      </c>
      <c r="Z90" s="121">
        <f>'dep05'!G90-'dep05'!G89</f>
        <v>1.8293222050000004</v>
      </c>
      <c r="AA90" s="121">
        <f>'dep05'!H90-'dep05'!H89</f>
        <v>0.74886144900000029</v>
      </c>
      <c r="AB90" s="121">
        <f>'dep05'!I90-'dep05'!I89</f>
        <v>-6.5919894360000058</v>
      </c>
      <c r="AC90" s="52">
        <f>'dep05'!J90-'dep05'!J89</f>
        <v>-52.660521399000004</v>
      </c>
      <c r="AD90" s="52">
        <f>'dep05'!K90-'dep05'!K89</f>
        <v>0.40160724700001538</v>
      </c>
      <c r="AE90" s="121">
        <f>'dep05'!L90-'dep05'!L89</f>
        <v>-1.851205010000001</v>
      </c>
      <c r="AF90" s="121">
        <f>'dep05'!M90-'dep05'!M89</f>
        <v>2.1817730429999926</v>
      </c>
      <c r="AG90" s="121">
        <f>'dep05'!N90-'dep05'!N89</f>
        <v>9.1717952259999969</v>
      </c>
      <c r="AH90" s="121">
        <f>'dep05'!O90-'dep05'!O89</f>
        <v>-5.6357131000000393E-2</v>
      </c>
      <c r="AI90" s="121">
        <f>'dep05'!P90-'dep05'!P89</f>
        <v>-2.0705307279999996</v>
      </c>
      <c r="AJ90" s="121">
        <f>'dep05'!Q90-'dep05'!Q89</f>
        <v>3.0743457830000001</v>
      </c>
      <c r="AK90" s="121">
        <f>'dep05'!R90-'dep05'!R89</f>
        <v>4.3004288130000035</v>
      </c>
      <c r="AL90" s="121">
        <f>'dep05'!S90-'dep05'!S89</f>
        <v>-14.348642749</v>
      </c>
      <c r="AM90" s="52">
        <f>'dep05'!T90-'dep05'!T89</f>
        <v>-2.5445093440000051</v>
      </c>
      <c r="AN90" s="189">
        <f>(Paca!B90/Paca!B86-1)*100</f>
        <v>1.6277126123808605</v>
      </c>
      <c r="AO90" s="189">
        <f>(Paca!C90/Paca!C86-1)*100</f>
        <v>-19.430656934141133</v>
      </c>
      <c r="AP90" s="189">
        <f>(Paca!D90/Paca!D86-1)*100</f>
        <v>-5.284416723492491</v>
      </c>
      <c r="AQ90" s="190">
        <f>(Paca!E90/Paca!E86-1)*100</f>
        <v>9.7329479029781609</v>
      </c>
      <c r="AR90" s="190">
        <f>(Paca!F90/Paca!F86-1)*100</f>
        <v>-7.4248021566946871</v>
      </c>
      <c r="AS90" s="190">
        <f>(Paca!G90/Paca!G86-1)*100</f>
        <v>-11.855209316061044</v>
      </c>
      <c r="AT90" s="190">
        <f>(Paca!H90/Paca!H86-1)*100</f>
        <v>0.14767051294946043</v>
      </c>
      <c r="AU90" s="190">
        <f>(Paca!I90/Paca!I86-1)*100</f>
        <v>-9.3149985198965446</v>
      </c>
      <c r="AV90" s="189">
        <f>(Paca!J90/Paca!J86-1)*100</f>
        <v>-2.6337430495139147</v>
      </c>
      <c r="AW90" s="189">
        <f>(Paca!K90/Paca!K86-1)*100</f>
        <v>7.9633280384164618</v>
      </c>
      <c r="AX90" s="190">
        <f>(Paca!L90/Paca!L86-1)*100</f>
        <v>9.9696312770308779</v>
      </c>
      <c r="AY90" s="190">
        <f>(Paca!M90/Paca!M86-1)*100</f>
        <v>6.2312402488905017</v>
      </c>
      <c r="AZ90" s="190">
        <f>(Paca!N90/Paca!N86-1)*100</f>
        <v>12.316194264026258</v>
      </c>
      <c r="BA90" s="190">
        <f>(Paca!O90/Paca!O86-1)*100</f>
        <v>-9.8141582622244599</v>
      </c>
      <c r="BB90" s="190">
        <f>(Paca!P90/Paca!P86-1)*100</f>
        <v>7.1734249293150087</v>
      </c>
      <c r="BC90" s="190">
        <f>(Paca!Q90/Paca!Q86-1)*100</f>
        <v>6.0804184298348662</v>
      </c>
      <c r="BD90" s="190">
        <f>(Paca!R90/Paca!R86-1)*100</f>
        <v>8.9091704506329972</v>
      </c>
      <c r="BE90" s="190">
        <f>(Paca!S90/Paca!S86-1)*100</f>
        <v>16.717328359237026</v>
      </c>
      <c r="BF90" s="189">
        <f>(Paca!T90/Paca!T86-1)*100</f>
        <v>7.1304116940583029</v>
      </c>
      <c r="BG90" s="53">
        <f>Paca!B90-Paca!B86</f>
        <v>815.28245621800306</v>
      </c>
      <c r="BH90" s="53">
        <f>Paca!C90-Paca!C86</f>
        <v>-63.901208429000008</v>
      </c>
      <c r="BI90" s="53">
        <f>Paca!D90-Paca!D86</f>
        <v>-607.28134334499919</v>
      </c>
      <c r="BJ90" s="122">
        <f>Paca!E90-Paca!E86</f>
        <v>169.52962431499986</v>
      </c>
      <c r="BK90" s="122">
        <f>Paca!F90-Paca!F86</f>
        <v>-175.70790467199959</v>
      </c>
      <c r="BL90" s="122">
        <f>Paca!G90-Paca!G86</f>
        <v>-111.79993438400004</v>
      </c>
      <c r="BM90" s="122">
        <f>Paca!H90-Paca!H86</f>
        <v>1.7265401699999074</v>
      </c>
      <c r="BN90" s="122">
        <f>Paca!I90-Paca!I86</f>
        <v>-491.02966877400013</v>
      </c>
      <c r="BO90" s="100">
        <f>Paca!J90-Paca!J86</f>
        <v>-383.49109293500078</v>
      </c>
      <c r="BP90" s="100">
        <f>Paca!K90-Paca!K86</f>
        <v>1717.222397765996</v>
      </c>
      <c r="BQ90" s="120">
        <f>Paca!L90-Paca!L86</f>
        <v>540.08415413900002</v>
      </c>
      <c r="BR90" s="120">
        <f>Paca!M90-Paca!M86</f>
        <v>477.85142136099967</v>
      </c>
      <c r="BS90" s="120">
        <f>Paca!N90-Paca!N86</f>
        <v>120.81608256599998</v>
      </c>
      <c r="BT90" s="120">
        <f>Paca!O90-Paca!O86</f>
        <v>-54.428343521000045</v>
      </c>
      <c r="BU90" s="120">
        <f>Paca!P90-Paca!P86</f>
        <v>39.526323513999955</v>
      </c>
      <c r="BV90" s="120">
        <f>Paca!Q90-Paca!Q86</f>
        <v>13.699333123999992</v>
      </c>
      <c r="BW90" s="120">
        <f>Paca!R90-Paca!R86</f>
        <v>514.7929957159995</v>
      </c>
      <c r="BX90" s="120">
        <f>Paca!S90-Paca!S86</f>
        <v>64.880430866999973</v>
      </c>
      <c r="BY90" s="100">
        <f>Paca!T90-Paca!T86</f>
        <v>152.73370316099999</v>
      </c>
    </row>
    <row r="91" spans="1:77" x14ac:dyDescent="0.25">
      <c r="A91" s="37" t="str">
        <f>Paca!A91</f>
        <v>T1 2020</v>
      </c>
      <c r="B91" s="144">
        <f>('dep05'!B91/'dep05'!B90-1)*100</f>
        <v>-37.754230781453742</v>
      </c>
      <c r="C91" s="179">
        <f>('dep05'!C91/'dep05'!C90-1)*100</f>
        <v>346.13346377415792</v>
      </c>
      <c r="D91" s="179">
        <f>('dep05'!D91/'dep05'!D90-1)*100</f>
        <v>-38.877498432319634</v>
      </c>
      <c r="E91" s="180">
        <f>('dep05'!E91/'dep05'!E90-1)*100</f>
        <v>-23.493268316172077</v>
      </c>
      <c r="F91" s="181">
        <f>('dep05'!F91/'dep05'!F90-1)*100</f>
        <v>-36.132033212024595</v>
      </c>
      <c r="G91" s="181">
        <f>('dep05'!G91/'dep05'!G90-1)*100</f>
        <v>-74.296837475977853</v>
      </c>
      <c r="H91" s="181">
        <f>('dep05'!H91/'dep05'!H90-1)*100</f>
        <v>-100</v>
      </c>
      <c r="I91" s="182">
        <f>('dep05'!I91/'dep05'!I90-1)*100</f>
        <v>-36.627669824203387</v>
      </c>
      <c r="J91" s="179">
        <f>('dep05'!J91/'dep05'!J90-1)*100</f>
        <v>-43.924546497904174</v>
      </c>
      <c r="K91" s="179">
        <f>('dep05'!K91/'dep05'!K90-1)*100</f>
        <v>-38.287401860893524</v>
      </c>
      <c r="L91" s="180">
        <f>('dep05'!L91/'dep05'!L90-1)*100</f>
        <v>-44.461663226353544</v>
      </c>
      <c r="M91" s="181">
        <f>('dep05'!M91/'dep05'!M90-1)*100</f>
        <v>-25.589332905717232</v>
      </c>
      <c r="N91" s="181">
        <f>('dep05'!N91/'dep05'!N90-1)*100</f>
        <v>-72.907692502635371</v>
      </c>
      <c r="O91" s="181">
        <f>('dep05'!O91/'dep05'!O90-1)*100</f>
        <v>38.797077614017716</v>
      </c>
      <c r="P91" s="181">
        <f>('dep05'!P91/'dep05'!P90-1)*100</f>
        <v>-73.811872144292082</v>
      </c>
      <c r="Q91" s="181">
        <f>('dep05'!Q91/'dep05'!Q90-1)*100</f>
        <v>-29.185164461570256</v>
      </c>
      <c r="R91" s="181">
        <f>('dep05'!R91/'dep05'!R90-1)*100</f>
        <v>-27.356389555249073</v>
      </c>
      <c r="S91" s="152">
        <f>('dep05'!S91/'dep05'!S90-1)*100</f>
        <v>16.0157943670858</v>
      </c>
      <c r="T91" s="183">
        <f>('dep05'!T91/'dep05'!T90-1)*100</f>
        <v>-24.64731726013818</v>
      </c>
      <c r="U91" s="52">
        <f>'dep05'!B91-'dep05'!B90</f>
        <v>-338.62145131900002</v>
      </c>
      <c r="V91" s="52">
        <f>'dep05'!C91-'dep05'!C90</f>
        <v>6.6752210789999999</v>
      </c>
      <c r="W91" s="52">
        <f>'dep05'!D91-'dep05'!D90</f>
        <v>-47.331350867999987</v>
      </c>
      <c r="X91" s="121">
        <f>'dep05'!E91-'dep05'!E90</f>
        <v>-4.8377177270000011</v>
      </c>
      <c r="Y91" s="121">
        <f>'dep05'!F91-'dep05'!F90</f>
        <v>-13.863663579999997</v>
      </c>
      <c r="Z91" s="121">
        <f>'dep05'!G91-'dep05'!G90</f>
        <v>-7.7372415110000006</v>
      </c>
      <c r="AA91" s="121">
        <f>'dep05'!H91-'dep05'!H90</f>
        <v>-2.6999150580000002</v>
      </c>
      <c r="AB91" s="121">
        <f>'dep05'!I91-'dep05'!I90</f>
        <v>-18.192812991999997</v>
      </c>
      <c r="AC91" s="52">
        <f>'dep05'!J91-'dep05'!J90</f>
        <v>-157.56512486099999</v>
      </c>
      <c r="AD91" s="52">
        <f>'dep05'!K91-'dep05'!K90</f>
        <v>-107.31749562600001</v>
      </c>
      <c r="AE91" s="121">
        <f>'dep05'!L91-'dep05'!L90</f>
        <v>-44.467426556999996</v>
      </c>
      <c r="AF91" s="121">
        <f>'dep05'!M91-'dep05'!M90</f>
        <v>-16.489008291999994</v>
      </c>
      <c r="AG91" s="121">
        <f>'dep05'!N91-'dep05'!N90</f>
        <v>-27.159215287999999</v>
      </c>
      <c r="AH91" s="121">
        <f>'dep05'!O91-'dep05'!O90</f>
        <v>1.870514537</v>
      </c>
      <c r="AI91" s="121">
        <f>'dep05'!P91-'dep05'!P90</f>
        <v>-7.5443904350000004</v>
      </c>
      <c r="AJ91" s="121">
        <f>'dep05'!Q91-'dep05'!Q90</f>
        <v>-1.1819619750000001</v>
      </c>
      <c r="AK91" s="121">
        <f>'dep05'!R91-'dep05'!R90</f>
        <v>-13.797679306000006</v>
      </c>
      <c r="AL91" s="121">
        <f>'dep05'!S91-'dep05'!S90</f>
        <v>1.4516716899999995</v>
      </c>
      <c r="AM91" s="52">
        <f>'dep05'!T91-'dep05'!T90</f>
        <v>-33.082701042999986</v>
      </c>
      <c r="AN91" s="189">
        <f>(Paca!B91/Paca!B87-1)*100</f>
        <v>-40.086880137945272</v>
      </c>
      <c r="AO91" s="189">
        <f>(Paca!C91/Paca!C87-1)*100</f>
        <v>-52.95273521938477</v>
      </c>
      <c r="AP91" s="189">
        <f>(Paca!D91/Paca!D87-1)*100</f>
        <v>-36.193464219138392</v>
      </c>
      <c r="AQ91" s="190">
        <f>(Paca!E91/Paca!E87-1)*100</f>
        <v>-24.074406266396299</v>
      </c>
      <c r="AR91" s="190">
        <f>(Paca!F91/Paca!F87-1)*100</f>
        <v>-36.292745286058839</v>
      </c>
      <c r="AS91" s="190">
        <f>(Paca!G91/Paca!G87-1)*100</f>
        <v>-33.713500413319707</v>
      </c>
      <c r="AT91" s="190">
        <f>(Paca!H91/Paca!H87-1)*100</f>
        <v>-22.117539635687233</v>
      </c>
      <c r="AU91" s="190">
        <f>(Paca!I91/Paca!I87-1)*100</f>
        <v>-43.760196608891007</v>
      </c>
      <c r="AV91" s="189">
        <f>(Paca!J91/Paca!J87-1)*100</f>
        <v>-64.047289916283461</v>
      </c>
      <c r="AW91" s="189">
        <f>(Paca!K91/Paca!K87-1)*100</f>
        <v>-28.586798586427342</v>
      </c>
      <c r="AX91" s="190">
        <f>(Paca!L91/Paca!L87-1)*100</f>
        <v>-26.974008683760253</v>
      </c>
      <c r="AY91" s="190">
        <f>(Paca!M91/Paca!M87-1)*100</f>
        <v>-29.640345031393657</v>
      </c>
      <c r="AZ91" s="190">
        <f>(Paca!N91/Paca!N87-1)*100</f>
        <v>-74.51674923276596</v>
      </c>
      <c r="BA91" s="190">
        <f>(Paca!O91/Paca!O87-1)*100</f>
        <v>-38.831390740374118</v>
      </c>
      <c r="BB91" s="190">
        <f>(Paca!P91/Paca!P87-1)*100</f>
        <v>-27.713790749570734</v>
      </c>
      <c r="BC91" s="190">
        <f>(Paca!Q91/Paca!Q87-1)*100</f>
        <v>-0.8933413473496854</v>
      </c>
      <c r="BD91" s="190">
        <f>(Paca!R91/Paca!R87-1)*100</f>
        <v>-20.107615526741373</v>
      </c>
      <c r="BE91" s="190">
        <f>(Paca!S91/Paca!S87-1)*100</f>
        <v>-38.003952630780077</v>
      </c>
      <c r="BF91" s="189">
        <f>(Paca!T91/Paca!T87-1)*100</f>
        <v>-5.4078328861922209</v>
      </c>
      <c r="BG91" s="53">
        <f>Paca!B91-Paca!B87</f>
        <v>-20846.345168271007</v>
      </c>
      <c r="BH91" s="53">
        <f>Paca!C91-Paca!C87</f>
        <v>-198.00618049099998</v>
      </c>
      <c r="BI91" s="53">
        <f>Paca!D91-Paca!D87</f>
        <v>-4212.499784151003</v>
      </c>
      <c r="BJ91" s="122">
        <f>Paca!E91-Paca!E87</f>
        <v>-408.53391975199997</v>
      </c>
      <c r="BK91" s="122">
        <f>Paca!F91-Paca!F87</f>
        <v>-880.84666548399969</v>
      </c>
      <c r="BL91" s="122">
        <f>Paca!G91-Paca!G87</f>
        <v>-314.23100497000007</v>
      </c>
      <c r="BM91" s="122">
        <f>Paca!H91-Paca!H87</f>
        <v>-277.70069157600005</v>
      </c>
      <c r="BN91" s="122">
        <f>Paca!I91-Paca!I87</f>
        <v>-2331.1875023690004</v>
      </c>
      <c r="BO91" s="53">
        <f>Paca!J91-Paca!J87</f>
        <v>-9939.0361263939994</v>
      </c>
      <c r="BP91" s="53">
        <f>Paca!K91-Paca!K87</f>
        <v>-6380.4013119350002</v>
      </c>
      <c r="BQ91" s="122">
        <f>Paca!L91-Paca!L87</f>
        <v>-1526.7629885430006</v>
      </c>
      <c r="BR91" s="122">
        <f>Paca!M91-Paca!M87</f>
        <v>-2303.4730434940002</v>
      </c>
      <c r="BS91" s="122">
        <f>Paca!N91-Paca!N87</f>
        <v>-780.76287135699999</v>
      </c>
      <c r="BT91" s="122">
        <f>Paca!O91-Paca!O87</f>
        <v>-209.09803470899999</v>
      </c>
      <c r="BU91" s="122">
        <f>Paca!P91-Paca!P87</f>
        <v>-171.33950176399998</v>
      </c>
      <c r="BV91" s="122">
        <f>Paca!Q91-Paca!Q87</f>
        <v>-1.6661629330000096</v>
      </c>
      <c r="BW91" s="122">
        <f>Paca!R91-Paca!R87</f>
        <v>-1215.4281199939996</v>
      </c>
      <c r="BX91" s="122">
        <f>Paca!S91-Paca!S87</f>
        <v>-171.87058914099998</v>
      </c>
      <c r="BY91" s="53">
        <f>Paca!T91-Paca!T87</f>
        <v>-116.40176530000008</v>
      </c>
    </row>
    <row r="92" spans="1:77" s="106" customFormat="1" x14ac:dyDescent="0.25">
      <c r="A92" s="37" t="str">
        <f>Paca!A92</f>
        <v>T2 2020</v>
      </c>
      <c r="B92" s="144">
        <f>('dep05'!B92/'dep05'!B91-1)*100</f>
        <v>52.570563996069673</v>
      </c>
      <c r="C92" s="179">
        <f>('dep05'!C92/'dep05'!C91-1)*100</f>
        <v>-55.221186423693311</v>
      </c>
      <c r="D92" s="179">
        <f>('dep05'!D92/'dep05'!D91-1)*100</f>
        <v>37.299976545810942</v>
      </c>
      <c r="E92" s="180">
        <f>('dep05'!E92/'dep05'!E91-1)*100</f>
        <v>-15.081557867352767</v>
      </c>
      <c r="F92" s="181">
        <f>('dep05'!F92/'dep05'!F91-1)*100</f>
        <v>27.949265464106009</v>
      </c>
      <c r="G92" s="181">
        <f>('dep05'!G92/'dep05'!G91-1)*100</f>
        <v>144.68423130631112</v>
      </c>
      <c r="H92" s="181" t="e">
        <f>('dep05'!H92/'dep05'!H91-1)*100</f>
        <v>#DIV/0!</v>
      </c>
      <c r="I92" s="182">
        <f>('dep05'!I92/'dep05'!I91-1)*100</f>
        <v>61.665217819154506</v>
      </c>
      <c r="J92" s="179">
        <f>('dep05'!J92/'dep05'!J91-1)*100</f>
        <v>59.695432089991328</v>
      </c>
      <c r="K92" s="179">
        <f>('dep05'!K92/'dep05'!K91-1)*100</f>
        <v>69.364730681280577</v>
      </c>
      <c r="L92" s="180">
        <f>('dep05'!L92/'dep05'!L91-1)*100</f>
        <v>136.68691284963725</v>
      </c>
      <c r="M92" s="181">
        <f>('dep05'!M92/'dep05'!M91-1)*100</f>
        <v>14.035461530311588</v>
      </c>
      <c r="N92" s="181">
        <f>('dep05'!N92/'dep05'!N91-1)*100</f>
        <v>2.1839284870553088</v>
      </c>
      <c r="O92" s="181">
        <f>('dep05'!O92/'dep05'!O91-1)*100</f>
        <v>29.538710710924843</v>
      </c>
      <c r="P92" s="181">
        <f>('dep05'!P92/'dep05'!P91-1)*100</f>
        <v>43.931900775011123</v>
      </c>
      <c r="Q92" s="181">
        <f>('dep05'!Q92/'dep05'!Q91-1)*100</f>
        <v>-93.283177962591253</v>
      </c>
      <c r="R92" s="181">
        <f>('dep05'!R92/'dep05'!R91-1)*100</f>
        <v>44.040309035956881</v>
      </c>
      <c r="S92" s="152">
        <f>('dep05'!S92/'dep05'!S91-1)*100</f>
        <v>194.92954942224517</v>
      </c>
      <c r="T92" s="183">
        <f>('dep05'!T92/'dep05'!T91-1)*100</f>
        <v>30.08287668533578</v>
      </c>
      <c r="U92" s="52">
        <f>'dep05'!B92-'dep05'!B91</f>
        <v>293.49541094199992</v>
      </c>
      <c r="V92" s="52">
        <f>'dep05'!C92-'dep05'!C91</f>
        <v>-4.7510827959999995</v>
      </c>
      <c r="W92" s="52">
        <f>'dep05'!D92-'dep05'!D91</f>
        <v>27.756216492999997</v>
      </c>
      <c r="X92" s="121">
        <f>'dep05'!E92-'dep05'!E91</f>
        <v>-2.3759808719999995</v>
      </c>
      <c r="Y92" s="121">
        <f>'dep05'!F92-'dep05'!F91</f>
        <v>6.8491882000000004</v>
      </c>
      <c r="Z92" s="121">
        <f>'dep05'!G92-'dep05'!G91</f>
        <v>3.8727867949999997</v>
      </c>
      <c r="AA92" s="121">
        <f>'dep05'!H92-'dep05'!H91</f>
        <v>0</v>
      </c>
      <c r="AB92" s="121">
        <f>'dep05'!I92-'dep05'!I91</f>
        <v>19.410222370000003</v>
      </c>
      <c r="AC92" s="52">
        <f>'dep05'!J92-'dep05'!J91</f>
        <v>120.07890151000001</v>
      </c>
      <c r="AD92" s="52">
        <f>'dep05'!K92-'dep05'!K91</f>
        <v>119.98505861899994</v>
      </c>
      <c r="AE92" s="121">
        <f>'dep05'!L92-'dep05'!L91</f>
        <v>75.923478268000011</v>
      </c>
      <c r="AF92" s="121">
        <f>'dep05'!M92-'dep05'!M91</f>
        <v>6.729727331999996</v>
      </c>
      <c r="AG92" s="121">
        <f>'dep05'!N92-'dep05'!N91</f>
        <v>0.22040846700000039</v>
      </c>
      <c r="AH92" s="121">
        <f>'dep05'!O92-'dep05'!O91</f>
        <v>1.9766689109999991</v>
      </c>
      <c r="AI92" s="121">
        <f>'dep05'!P92-'dep05'!P91</f>
        <v>1.1759324680000001</v>
      </c>
      <c r="AJ92" s="121">
        <f>'dep05'!Q92-'dep05'!Q91</f>
        <v>-2.6752781600000004</v>
      </c>
      <c r="AK92" s="121">
        <f>'dep05'!R92-'dep05'!R91</f>
        <v>16.135968811000005</v>
      </c>
      <c r="AL92" s="121">
        <f>'dep05'!S92-'dep05'!S91</f>
        <v>20.498152521999998</v>
      </c>
      <c r="AM92" s="52">
        <f>'dep05'!T92-'dep05'!T91</f>
        <v>30.426317116000007</v>
      </c>
      <c r="AN92" s="189">
        <f>(Paca!B92/Paca!B88-1)*100</f>
        <v>-20.095846024847063</v>
      </c>
      <c r="AO92" s="189">
        <f>(Paca!C92/Paca!C88-1)*100</f>
        <v>0.51757513095223029</v>
      </c>
      <c r="AP92" s="189">
        <f>(Paca!D92/Paca!D88-1)*100</f>
        <v>-21.578164962890376</v>
      </c>
      <c r="AQ92" s="190">
        <f>(Paca!E92/Paca!E88-1)*100</f>
        <v>-20.263078564431613</v>
      </c>
      <c r="AR92" s="190">
        <f>(Paca!F92/Paca!F88-1)*100</f>
        <v>-17.26122051373029</v>
      </c>
      <c r="AS92" s="190">
        <f>(Paca!G92/Paca!G88-1)*100</f>
        <v>-16.588679571753971</v>
      </c>
      <c r="AT92" s="190">
        <f>(Paca!H92/Paca!H88-1)*100</f>
        <v>-28.380230694264341</v>
      </c>
      <c r="AU92" s="190">
        <f>(Paca!I92/Paca!I88-1)*100</f>
        <v>-23.23101888032889</v>
      </c>
      <c r="AV92" s="189">
        <f>(Paca!J92/Paca!J88-1)*100</f>
        <v>-26.480770150495815</v>
      </c>
      <c r="AW92" s="189">
        <f>(Paca!K92/Paca!K88-1)*100</f>
        <v>-17.66856334422371</v>
      </c>
      <c r="AX92" s="190">
        <f>(Paca!L92/Paca!L88-1)*100</f>
        <v>-26.648794674828203</v>
      </c>
      <c r="AY92" s="190">
        <f>(Paca!M92/Paca!M88-1)*100</f>
        <v>-5.3182113631875421</v>
      </c>
      <c r="AZ92" s="190">
        <f>(Paca!N92/Paca!N88-1)*100</f>
        <v>-93.148457608753503</v>
      </c>
      <c r="BA92" s="190">
        <f>(Paca!O92/Paca!O88-1)*100</f>
        <v>-28.613817091827588</v>
      </c>
      <c r="BB92" s="190">
        <f>(Paca!P92/Paca!P88-1)*100</f>
        <v>-43.7234332082405</v>
      </c>
      <c r="BC92" s="190">
        <f>(Paca!Q92/Paca!Q88-1)*100</f>
        <v>-1.1579362175670016</v>
      </c>
      <c r="BD92" s="190">
        <f>(Paca!R92/Paca!R88-1)*100</f>
        <v>-5.6918841042629449</v>
      </c>
      <c r="BE92" s="190">
        <f>(Paca!S92/Paca!S88-1)*100</f>
        <v>-42.819142175204647</v>
      </c>
      <c r="BF92" s="189">
        <f>(Paca!T92/Paca!T88-1)*100</f>
        <v>4.3829182756756735</v>
      </c>
      <c r="BG92" s="53">
        <f>Paca!B92-Paca!B88</f>
        <v>-10364.319971170007</v>
      </c>
      <c r="BH92" s="53">
        <f>Paca!C92-Paca!C88</f>
        <v>1.6494626170000402</v>
      </c>
      <c r="BI92" s="53">
        <f>Paca!D92-Paca!D88</f>
        <v>-2429.0067510120025</v>
      </c>
      <c r="BJ92" s="122">
        <f>Paca!E92-Paca!E88</f>
        <v>-344.115243814</v>
      </c>
      <c r="BK92" s="122">
        <f>Paca!F92-Paca!F88</f>
        <v>-398.91016955299983</v>
      </c>
      <c r="BL92" s="122">
        <f>Paca!G92-Paca!G88</f>
        <v>-150.77781493099997</v>
      </c>
      <c r="BM92" s="122">
        <f>Paca!H92-Paca!H88</f>
        <v>-345.47217333899994</v>
      </c>
      <c r="BN92" s="122">
        <f>Paca!I92-Paca!I88</f>
        <v>-1189.7313493749998</v>
      </c>
      <c r="BO92" s="100">
        <f>Paca!J92-Paca!J88</f>
        <v>-4081.4383257400004</v>
      </c>
      <c r="BP92" s="100">
        <f>Paca!K92-Paca!K88</f>
        <v>-3952.6161811270031</v>
      </c>
      <c r="BQ92" s="120">
        <f>Paca!L92-Paca!L88</f>
        <v>-1521.6587440899993</v>
      </c>
      <c r="BR92" s="120">
        <f>Paca!M92-Paca!M88</f>
        <v>-414.68515377200038</v>
      </c>
      <c r="BS92" s="120">
        <f>Paca!N92-Paca!N88</f>
        <v>-1034.880804481</v>
      </c>
      <c r="BT92" s="120">
        <f>Paca!O92-Paca!O88</f>
        <v>-152.66630762600005</v>
      </c>
      <c r="BU92" s="120">
        <f>Paca!P92-Paca!P88</f>
        <v>-283.80702842699998</v>
      </c>
      <c r="BV92" s="120">
        <f>Paca!Q92-Paca!Q88</f>
        <v>-2.261479817999998</v>
      </c>
      <c r="BW92" s="120">
        <f>Paca!R92-Paca!R88</f>
        <v>-335.25726291499996</v>
      </c>
      <c r="BX92" s="120">
        <f>Paca!S92-Paca!S88</f>
        <v>-207.39939999799998</v>
      </c>
      <c r="BY92" s="100">
        <f>Paca!T92-Paca!T88</f>
        <v>97.091824092000024</v>
      </c>
    </row>
    <row r="93" spans="1:77" x14ac:dyDescent="0.25">
      <c r="A93" s="37" t="str">
        <f>Paca!A93</f>
        <v>T3 2020</v>
      </c>
      <c r="B93" s="144">
        <f>('dep05'!B93/'dep05'!B92-1)*100</f>
        <v>4.8145772668058529</v>
      </c>
      <c r="C93" s="179">
        <f>('dep05'!C93/'dep05'!C92-1)*100</f>
        <v>27.548331427445127</v>
      </c>
      <c r="D93" s="179">
        <f>('dep05'!D93/'dep05'!D92-1)*100</f>
        <v>4.4759271586903626</v>
      </c>
      <c r="E93" s="180">
        <f>('dep05'!E93/'dep05'!E92-1)*100</f>
        <v>41.337961885222782</v>
      </c>
      <c r="F93" s="181">
        <f>('dep05'!F93/'dep05'!F92-1)*100</f>
        <v>8.1974091842124786</v>
      </c>
      <c r="G93" s="181">
        <f>('dep05'!G93/'dep05'!G92-1)*100</f>
        <v>-12.967020895184</v>
      </c>
      <c r="H93" s="181" t="e">
        <f>('dep05'!H93/'dep05'!H92-1)*100</f>
        <v>#DIV/0!</v>
      </c>
      <c r="I93" s="182">
        <f>('dep05'!I93/'dep05'!I92-1)*100</f>
        <v>-7.1945002386391232</v>
      </c>
      <c r="J93" s="179">
        <f>('dep05'!J93/'dep05'!J92-1)*100</f>
        <v>12.925454385947631</v>
      </c>
      <c r="K93" s="179">
        <f>('dep05'!K93/'dep05'!K92-1)*100</f>
        <v>-4.0866720392241929</v>
      </c>
      <c r="L93" s="180">
        <f>('dep05'!L93/'dep05'!L92-1)*100</f>
        <v>-9.1034430625156375</v>
      </c>
      <c r="M93" s="181">
        <f>('dep05'!M93/'dep05'!M92-1)*100</f>
        <v>20.372557364508449</v>
      </c>
      <c r="N93" s="181">
        <f>('dep05'!N93/'dep05'!N92-1)*100</f>
        <v>12.354355304447772</v>
      </c>
      <c r="O93" s="181">
        <f>('dep05'!O93/'dep05'!O92-1)*100</f>
        <v>13.376294610439743</v>
      </c>
      <c r="P93" s="181">
        <f>('dep05'!P93/'dep05'!P92-1)*100</f>
        <v>53.05799771293416</v>
      </c>
      <c r="Q93" s="181">
        <f>('dep05'!Q93/'dep05'!Q92-1)*100</f>
        <v>2.0386653231201146</v>
      </c>
      <c r="R93" s="181">
        <f>('dep05'!R93/'dep05'!R92-1)*100</f>
        <v>-6.5959152702993018</v>
      </c>
      <c r="S93" s="152">
        <f>('dep05'!S93/'dep05'!S92-1)*100</f>
        <v>-39.157069229671329</v>
      </c>
      <c r="T93" s="183">
        <f>('dep05'!T93/'dep05'!T92-1)*100</f>
        <v>4.4290291902798318</v>
      </c>
      <c r="U93" s="52">
        <f>'dep05'!B93-'dep05'!B92</f>
        <v>41.009794334000048</v>
      </c>
      <c r="V93" s="52">
        <f>'dep05'!C93-'dep05'!C92</f>
        <v>1.0613405259999995</v>
      </c>
      <c r="W93" s="52">
        <f>'dep05'!D93-'dep05'!D92</f>
        <v>4.5730419019999999</v>
      </c>
      <c r="X93" s="121">
        <f>'dep05'!E93-'dep05'!E92</f>
        <v>5.5302888320000001</v>
      </c>
      <c r="Y93" s="121">
        <f>'dep05'!F93-'dep05'!F92</f>
        <v>2.5702958329999994</v>
      </c>
      <c r="Z93" s="121">
        <f>'dep05'!G93-'dep05'!G92</f>
        <v>-0.84927546999999937</v>
      </c>
      <c r="AA93" s="121">
        <f>'dep05'!H93-'dep05'!H92</f>
        <v>0.98279791299999997</v>
      </c>
      <c r="AB93" s="121">
        <f>'dep05'!I93-'dep05'!I92</f>
        <v>-3.6610652060000035</v>
      </c>
      <c r="AC93" s="52">
        <f>'dep05'!J93-'dep05'!J92</f>
        <v>41.520628554999973</v>
      </c>
      <c r="AD93" s="52">
        <f>'dep05'!K93-'dep05'!K92</f>
        <v>-11.972400209999932</v>
      </c>
      <c r="AE93" s="121">
        <f>'dep05'!L93-'dep05'!L92</f>
        <v>-11.968206851000019</v>
      </c>
      <c r="AF93" s="121">
        <f>'dep05'!M93-'dep05'!M92</f>
        <v>11.139257517000004</v>
      </c>
      <c r="AG93" s="121">
        <f>'dep05'!N93-'dep05'!N92</f>
        <v>1.27406781</v>
      </c>
      <c r="AH93" s="121">
        <f>'dep05'!O93-'dep05'!O92</f>
        <v>1.1595187930000002</v>
      </c>
      <c r="AI93" s="121">
        <f>'dep05'!P93-'dep05'!P92</f>
        <v>2.0441384390000001</v>
      </c>
      <c r="AJ93" s="121">
        <f>'dep05'!Q93-'dep05'!Q92</f>
        <v>3.9271310000000004E-3</v>
      </c>
      <c r="AK93" s="121">
        <f>'dep05'!R93-'dep05'!R92</f>
        <v>-3.4809982149999996</v>
      </c>
      <c r="AL93" s="121">
        <f>'dep05'!S93-'dep05'!S92</f>
        <v>-12.144104834</v>
      </c>
      <c r="AM93" s="52">
        <f>'dep05'!T93-'dep05'!T92</f>
        <v>5.8271835609999982</v>
      </c>
      <c r="AN93" s="189">
        <f>(Paca!B93/Paca!B89-1)*100</f>
        <v>-8.037655509476604</v>
      </c>
      <c r="AO93" s="189">
        <f>(Paca!C93/Paca!C89-1)*100</f>
        <v>-12.519384767071385</v>
      </c>
      <c r="AP93" s="189">
        <f>(Paca!D93/Paca!D89-1)*100</f>
        <v>-4.5674830234312953</v>
      </c>
      <c r="AQ93" s="190">
        <f>(Paca!E93/Paca!E89-1)*100</f>
        <v>-5.06817105777988</v>
      </c>
      <c r="AR93" s="190">
        <f>(Paca!F93/Paca!F89-1)*100</f>
        <v>13.274266629316989</v>
      </c>
      <c r="AS93" s="190">
        <f>(Paca!G93/Paca!G89-1)*100</f>
        <v>-12.579834335202111</v>
      </c>
      <c r="AT93" s="190">
        <f>(Paca!H93/Paca!H89-1)*100</f>
        <v>-15.061108377254085</v>
      </c>
      <c r="AU93" s="190">
        <f>(Paca!I93/Paca!I89-1)*100</f>
        <v>-8.3156433111160943</v>
      </c>
      <c r="AV93" s="189">
        <f>(Paca!J93/Paca!J89-1)*100</f>
        <v>-16.208157851732729</v>
      </c>
      <c r="AW93" s="189">
        <f>(Paca!K93/Paca!K89-1)*100</f>
        <v>-7.1723024048348076</v>
      </c>
      <c r="AX93" s="190">
        <f>(Paca!L93/Paca!L89-1)*100</f>
        <v>-5.6586945753765665</v>
      </c>
      <c r="AY93" s="190">
        <f>(Paca!M93/Paca!M89-1)*100</f>
        <v>2.0681584423390298</v>
      </c>
      <c r="AZ93" s="190">
        <f>(Paca!N93/Paca!N89-1)*100</f>
        <v>-65.018730525903862</v>
      </c>
      <c r="BA93" s="190">
        <f>(Paca!O93/Paca!O89-1)*100</f>
        <v>-9.287045904413727</v>
      </c>
      <c r="BB93" s="190">
        <f>(Paca!P93/Paca!P89-1)*100</f>
        <v>-28.493878230989779</v>
      </c>
      <c r="BC93" s="190">
        <f>(Paca!Q93/Paca!Q89-1)*100</f>
        <v>-21.683627806323681</v>
      </c>
      <c r="BD93" s="190">
        <f>(Paca!R93/Paca!R89-1)*100</f>
        <v>-5.5767681944024812</v>
      </c>
      <c r="BE93" s="190">
        <f>(Paca!S93/Paca!S89-1)*100</f>
        <v>-26.012950740333373</v>
      </c>
      <c r="BF93" s="189">
        <f>(Paca!T93/Paca!T89-1)*100</f>
        <v>22.92405150076835</v>
      </c>
      <c r="BG93" s="53">
        <f>Paca!B93-Paca!B89</f>
        <v>-4161.3680821019952</v>
      </c>
      <c r="BH93" s="53">
        <f>Paca!C93-Paca!C89</f>
        <v>-47.494491314999948</v>
      </c>
      <c r="BI93" s="53">
        <f>Paca!D93-Paca!D89</f>
        <v>-519.00226840299729</v>
      </c>
      <c r="BJ93" s="122">
        <f>Paca!E93-Paca!E89</f>
        <v>-89.129521867999983</v>
      </c>
      <c r="BK93" s="122">
        <f>Paca!F93-Paca!F89</f>
        <v>303.23648214700006</v>
      </c>
      <c r="BL93" s="122">
        <f>Paca!G93-Paca!G89</f>
        <v>-115.23670254000001</v>
      </c>
      <c r="BM93" s="122">
        <f>Paca!H93-Paca!H89</f>
        <v>-190.55480523699998</v>
      </c>
      <c r="BN93" s="122">
        <f>Paca!I93-Paca!I89</f>
        <v>-427.31772090499999</v>
      </c>
      <c r="BO93" s="53">
        <f>Paca!J93-Paca!J89</f>
        <v>-2501.6882011289999</v>
      </c>
      <c r="BP93" s="53">
        <f>Paca!K93-Paca!K89</f>
        <v>-1604.2294550159968</v>
      </c>
      <c r="BQ93" s="122">
        <f>Paca!L93-Paca!L89</f>
        <v>-323.40739618400039</v>
      </c>
      <c r="BR93" s="122">
        <f>Paca!M93-Paca!M89</f>
        <v>160.33062551300009</v>
      </c>
      <c r="BS93" s="122">
        <f>Paca!N93-Paca!N89</f>
        <v>-734.84894782700007</v>
      </c>
      <c r="BT93" s="122">
        <f>Paca!O93-Paca!O89</f>
        <v>-46.748534364000022</v>
      </c>
      <c r="BU93" s="122">
        <f>Paca!P93-Paca!P89</f>
        <v>-162.22178791300001</v>
      </c>
      <c r="BV93" s="122">
        <f>Paca!Q93-Paca!Q89</f>
        <v>-38.607050557999997</v>
      </c>
      <c r="BW93" s="122">
        <f>Paca!R93-Paca!R89</f>
        <v>-337.54060549399946</v>
      </c>
      <c r="BX93" s="122">
        <f>Paca!S93-Paca!S89</f>
        <v>-121.18575818900001</v>
      </c>
      <c r="BY93" s="53">
        <f>Paca!T93-Paca!T89</f>
        <v>511.04633376099991</v>
      </c>
    </row>
    <row r="94" spans="1:77" s="106" customFormat="1" x14ac:dyDescent="0.25">
      <c r="A94" s="98" t="str">
        <f>Paca!A94</f>
        <v>T4 2020</v>
      </c>
      <c r="B94" s="143">
        <f>('dep05'!B94/'dep05'!B93-1)*100</f>
        <v>5.2478562461912626</v>
      </c>
      <c r="C94" s="184">
        <f>('dep05'!C94/'dep05'!C93-1)*100</f>
        <v>-1.3725969114873338</v>
      </c>
      <c r="D94" s="184">
        <f>('dep05'!D94/'dep05'!D93-1)*100</f>
        <v>1.1809810071937488</v>
      </c>
      <c r="E94" s="185">
        <f>('dep05'!E94/'dep05'!E93-1)*100</f>
        <v>-21.085501806637051</v>
      </c>
      <c r="F94" s="186">
        <f>('dep05'!F94/'dep05'!F93-1)*100</f>
        <v>-18.968736722383273</v>
      </c>
      <c r="G94" s="186">
        <f>('dep05'!G94/'dep05'!G93-1)*100</f>
        <v>36.037797338620649</v>
      </c>
      <c r="H94" s="186">
        <f>('dep05'!H94/'dep05'!H93-1)*100</f>
        <v>97.254806136325229</v>
      </c>
      <c r="I94" s="187">
        <f>('dep05'!I94/'dep05'!I93-1)*100</f>
        <v>18.364294506345114</v>
      </c>
      <c r="J94" s="184">
        <f>('dep05'!J94/'dep05'!J93-1)*100</f>
        <v>5.0637391712370139</v>
      </c>
      <c r="K94" s="184">
        <f>('dep05'!K94/'dep05'!K93-1)*100</f>
        <v>6.3818905378873581</v>
      </c>
      <c r="L94" s="185">
        <f>('dep05'!L94/'dep05'!L93-1)*100</f>
        <v>9.7925014083703132</v>
      </c>
      <c r="M94" s="186">
        <f>('dep05'!M94/'dep05'!M93-1)*100</f>
        <v>-11.491187426843229</v>
      </c>
      <c r="N94" s="186">
        <f>('dep05'!N94/'dep05'!N93-1)*100</f>
        <v>-41.425717610075871</v>
      </c>
      <c r="O94" s="186">
        <f>('dep05'!O94/'dep05'!O93-1)*100</f>
        <v>42.023460428123308</v>
      </c>
      <c r="P94" s="186">
        <f>('dep05'!P94/'dep05'!P93-1)*100</f>
        <v>-27.673237743230739</v>
      </c>
      <c r="Q94" s="186">
        <f>('dep05'!Q94/'dep05'!Q93-1)*100</f>
        <v>-1.3725970307944868</v>
      </c>
      <c r="R94" s="186">
        <f>('dep05'!R94/'dep05'!R93-1)*100</f>
        <v>52.059478735362454</v>
      </c>
      <c r="S94" s="151">
        <f>('dep05'!S94/'dep05'!S93-1)*100</f>
        <v>-50.686298461098232</v>
      </c>
      <c r="T94" s="188">
        <f>('dep05'!T94/'dep05'!T93-1)*100</f>
        <v>6.8110788724334181</v>
      </c>
      <c r="U94" s="100">
        <f>'dep05'!B94-'dep05'!B93</f>
        <v>46.852530005000062</v>
      </c>
      <c r="V94" s="100">
        <f>'dep05'!C94-'dep05'!C93</f>
        <v>-6.7449268999999923E-2</v>
      </c>
      <c r="W94" s="100">
        <f>'dep05'!D94-'dep05'!D93</f>
        <v>1.2606116540000016</v>
      </c>
      <c r="X94" s="120">
        <f>'dep05'!E94-'dep05'!E93</f>
        <v>-3.9869566990000003</v>
      </c>
      <c r="Y94" s="120">
        <f>'dep05'!F94-'dep05'!F93</f>
        <v>-6.4351958449999991</v>
      </c>
      <c r="Z94" s="120">
        <f>'dep05'!G94-'dep05'!G93</f>
        <v>2.0542365769999993</v>
      </c>
      <c r="AA94" s="120">
        <f>'dep05'!H94-'dep05'!H93</f>
        <v>0.95581820500000014</v>
      </c>
      <c r="AB94" s="120">
        <f>'dep05'!I94-'dep05'!I93</f>
        <v>8.6727094160000036</v>
      </c>
      <c r="AC94" s="100">
        <f>'dep05'!J94-'dep05'!J93</f>
        <v>18.368820668000012</v>
      </c>
      <c r="AD94" s="100">
        <f>'dep05'!K94-'dep05'!K93</f>
        <v>17.932455038000001</v>
      </c>
      <c r="AE94" s="120">
        <f>'dep05'!L94-'dep05'!L93</f>
        <v>11.702118240999994</v>
      </c>
      <c r="AF94" s="120">
        <f>'dep05'!M94-'dep05'!M93</f>
        <v>-7.5631565569999992</v>
      </c>
      <c r="AG94" s="120">
        <f>'dep05'!N94-'dep05'!N93</f>
        <v>-4.7999024190000004</v>
      </c>
      <c r="AH94" s="120">
        <f>'dep05'!O94-'dep05'!O93</f>
        <v>4.1300569210000013</v>
      </c>
      <c r="AI94" s="120">
        <f>'dep05'!P94-'dep05'!P93</f>
        <v>-1.6318320179999999</v>
      </c>
      <c r="AJ94" s="120">
        <f>'dep05'!Q94-'dep05'!Q93</f>
        <v>-2.6979710000000212E-3</v>
      </c>
      <c r="AK94" s="120">
        <f>'dep05'!R94-'dep05'!R93</f>
        <v>25.662231403999996</v>
      </c>
      <c r="AL94" s="120">
        <f>'dep05'!S94-'dep05'!S93</f>
        <v>-9.5643625629999995</v>
      </c>
      <c r="AM94" s="100">
        <f>'dep05'!T94-'dep05'!T93</f>
        <v>9.3580919139999992</v>
      </c>
      <c r="AN94" s="184">
        <f>(Paca!B94/Paca!B90-1)*100</f>
        <v>-1.9373073313729061</v>
      </c>
      <c r="AO94" s="184">
        <f>(Paca!C94/Paca!C90-1)*100</f>
        <v>-11.988058961997861</v>
      </c>
      <c r="AP94" s="184">
        <f>(Paca!D94/Paca!D90-1)*100</f>
        <v>6.1415364448047072</v>
      </c>
      <c r="AQ94" s="191">
        <f>(Paca!E94/Paca!E90-1)*100</f>
        <v>-13.520977972745618</v>
      </c>
      <c r="AR94" s="191">
        <f>(Paca!F94/Paca!F90-1)*100</f>
        <v>38.127052153475091</v>
      </c>
      <c r="AS94" s="191">
        <f>(Paca!G94/Paca!G90-1)*100</f>
        <v>-2.7442193513021462</v>
      </c>
      <c r="AT94" s="191">
        <f>(Paca!H94/Paca!H90-1)*100</f>
        <v>-7.4057255687123069</v>
      </c>
      <c r="AU94" s="191">
        <f>(Paca!I94/Paca!I90-1)*100</f>
        <v>4.2080096198451544</v>
      </c>
      <c r="AV94" s="184">
        <f>(Paca!J94/Paca!J90-1)*100</f>
        <v>-6.523426501354967</v>
      </c>
      <c r="AW94" s="184">
        <f>(Paca!K94/Paca!K90-1)*100</f>
        <v>-4.9833558097262642</v>
      </c>
      <c r="AX94" s="191">
        <f>(Paca!L94/Paca!L90-1)*100</f>
        <v>-8.8122477478186347</v>
      </c>
      <c r="AY94" s="191">
        <f>(Paca!M94/Paca!M90-1)*100</f>
        <v>8.3900093100825792</v>
      </c>
      <c r="AZ94" s="191">
        <f>(Paca!N94/Paca!N90-1)*100</f>
        <v>-51.956303612873867</v>
      </c>
      <c r="BA94" s="191">
        <f>(Paca!O94/Paca!O90-1)*100</f>
        <v>-6.4698381266713234</v>
      </c>
      <c r="BB94" s="191">
        <f>(Paca!P94/Paca!P90-1)*100</f>
        <v>-32.433892934146769</v>
      </c>
      <c r="BC94" s="191">
        <f>(Paca!Q94/Paca!Q90-1)*100</f>
        <v>-41.89643012396639</v>
      </c>
      <c r="BD94" s="191">
        <f>(Paca!R94/Paca!R90-1)*100</f>
        <v>-4.2469677062143996</v>
      </c>
      <c r="BE94" s="191">
        <f>(Paca!S94/Paca!S90-1)*100</f>
        <v>-34.212472940960211</v>
      </c>
      <c r="BF94" s="184">
        <f>(Paca!T94/Paca!T90-1)*100</f>
        <v>20.140247818033032</v>
      </c>
      <c r="BG94" s="100">
        <f>Paca!B94-Paca!B90</f>
        <v>-986.14559955699951</v>
      </c>
      <c r="BH94" s="100">
        <f>Paca!C94-Paca!C90</f>
        <v>-31.764372478000013</v>
      </c>
      <c r="BI94" s="100">
        <f>Paca!D94-Paca!D90</f>
        <v>668.48451604199909</v>
      </c>
      <c r="BJ94" s="120">
        <f>Paca!E94-Paca!E90</f>
        <v>-258.43203803599999</v>
      </c>
      <c r="BK94" s="120">
        <f>Paca!F94-Paca!F90</f>
        <v>835.28424774599989</v>
      </c>
      <c r="BL94" s="120">
        <f>Paca!G94-Paca!G90</f>
        <v>-22.811182319999944</v>
      </c>
      <c r="BM94" s="120">
        <f>Paca!H94-Paca!H90</f>
        <v>-86.714429277999898</v>
      </c>
      <c r="BN94" s="120">
        <f>Paca!I94-Paca!I90</f>
        <v>201.15791792999971</v>
      </c>
      <c r="BO94" s="100">
        <f>Paca!J94-Paca!J90</f>
        <v>-924.83898247099933</v>
      </c>
      <c r="BP94" s="100">
        <f>Paca!K94-Paca!K90</f>
        <v>-1160.1926193089967</v>
      </c>
      <c r="BQ94" s="120">
        <f>Paca!L94-Paca!L90</f>
        <v>-524.97884898199936</v>
      </c>
      <c r="BR94" s="120">
        <f>Paca!M94-Paca!M90</f>
        <v>683.49144139499913</v>
      </c>
      <c r="BS94" s="120">
        <f>Paca!N94-Paca!N90</f>
        <v>-572.43851262999988</v>
      </c>
      <c r="BT94" s="120">
        <f>Paca!O94-Paca!O90</f>
        <v>-32.359651665000001</v>
      </c>
      <c r="BU94" s="120">
        <f>Paca!P94-Paca!P90</f>
        <v>-191.53407629999998</v>
      </c>
      <c r="BV94" s="120">
        <f>Paca!Q94-Paca!Q90</f>
        <v>-100.13322492399999</v>
      </c>
      <c r="BW94" s="120">
        <f>Paca!R94-Paca!R90</f>
        <v>-267.26295754500006</v>
      </c>
      <c r="BX94" s="120">
        <f>Paca!S94-Paca!S90</f>
        <v>-154.97678865799998</v>
      </c>
      <c r="BY94" s="100">
        <f>Paca!T94-Paca!T90</f>
        <v>462.16585865900015</v>
      </c>
    </row>
    <row r="95" spans="1:77" x14ac:dyDescent="0.25">
      <c r="A95" s="37" t="str">
        <f>Paca!A95</f>
        <v>T1 2021</v>
      </c>
      <c r="B95" s="144">
        <f>('dep05'!B95/'dep05'!B94-1)*100</f>
        <v>2.4046964708366314</v>
      </c>
      <c r="C95" s="179">
        <f>('dep05'!C95/'dep05'!C94-1)*100</f>
        <v>-18.834259868908354</v>
      </c>
      <c r="D95" s="179">
        <f>('dep05'!D95/'dep05'!D94-1)*100</f>
        <v>7.719663872357474</v>
      </c>
      <c r="E95" s="180">
        <f>('dep05'!E95/'dep05'!E94-1)*100</f>
        <v>24.569379740309593</v>
      </c>
      <c r="F95" s="181">
        <f>('dep05'!F95/'dep05'!F94-1)*100</f>
        <v>3.4207859357553216</v>
      </c>
      <c r="G95" s="181">
        <f>('dep05'!G95/'dep05'!G94-1)*100</f>
        <v>-23.9071186083181</v>
      </c>
      <c r="H95" s="181">
        <f>('dep05'!H95/'dep05'!H94-1)*100</f>
        <v>-79.708564973356943</v>
      </c>
      <c r="I95" s="182">
        <f>('dep05'!I95/'dep05'!I94-1)*100</f>
        <v>12.755401414512102</v>
      </c>
      <c r="J95" s="179">
        <f>('dep05'!J95/'dep05'!J94-1)*100</f>
        <v>9.3212841209162178</v>
      </c>
      <c r="K95" s="179">
        <f>('dep05'!K95/'dep05'!K94-1)*100</f>
        <v>-4.1031300755699611</v>
      </c>
      <c r="L95" s="180">
        <f>('dep05'!L95/'dep05'!L94-1)*100</f>
        <v>-18.02063695816366</v>
      </c>
      <c r="M95" s="181">
        <f>('dep05'!M95/'dep05'!M94-1)*100</f>
        <v>18.252319940494409</v>
      </c>
      <c r="N95" s="181">
        <f>('dep05'!N95/'dep05'!N94-1)*100</f>
        <v>67.7574669818991</v>
      </c>
      <c r="O95" s="181">
        <f>('dep05'!O95/'dep05'!O94-1)*100</f>
        <v>22.594086677030177</v>
      </c>
      <c r="P95" s="181">
        <f>('dep05'!P95/'dep05'!P94-1)*100</f>
        <v>-21.601273721156289</v>
      </c>
      <c r="Q95" s="181">
        <f>('dep05'!Q95/'dep05'!Q94-1)*100</f>
        <v>1.457175028545632</v>
      </c>
      <c r="R95" s="181">
        <f>('dep05'!R95/'dep05'!R94-1)*100</f>
        <v>-11.451895454966021</v>
      </c>
      <c r="S95" s="152">
        <f>('dep05'!S95/'dep05'!S94-1)*100</f>
        <v>26.821468969938444</v>
      </c>
      <c r="T95" s="183">
        <f>('dep05'!T95/'dep05'!T94-1)*100</f>
        <v>-5.512142008670784</v>
      </c>
      <c r="U95" s="52">
        <f>'dep05'!B95-'dep05'!B94</f>
        <v>22.595639755999969</v>
      </c>
      <c r="V95" s="52">
        <f>'dep05'!C95-'dep05'!C94</f>
        <v>-0.91280999399999985</v>
      </c>
      <c r="W95" s="52">
        <f>'dep05'!D95-'dep05'!D94</f>
        <v>8.3374968170000017</v>
      </c>
      <c r="X95" s="121">
        <f>'dep05'!E95-'dep05'!E94</f>
        <v>3.6661359850000004</v>
      </c>
      <c r="Y95" s="121">
        <f>'dep05'!F95-'dep05'!F94</f>
        <v>0.94037671599999939</v>
      </c>
      <c r="Z95" s="121">
        <f>'dep05'!G95-'dep05'!G94</f>
        <v>-1.8538690189999993</v>
      </c>
      <c r="AA95" s="121">
        <f>'dep05'!H95-'dep05'!H94</f>
        <v>-1.5452430880000001</v>
      </c>
      <c r="AB95" s="121">
        <f>'dep05'!I95-'dep05'!I94</f>
        <v>7.1300962229999953</v>
      </c>
      <c r="AC95" s="52">
        <f>'dep05'!J95-'dep05'!J94</f>
        <v>35.525364754000009</v>
      </c>
      <c r="AD95" s="52">
        <f>'dep05'!K95-'dep05'!K94</f>
        <v>-12.265164821000042</v>
      </c>
      <c r="AE95" s="121">
        <f>'dep05'!L95-'dep05'!L94</f>
        <v>-23.64360289599999</v>
      </c>
      <c r="AF95" s="121">
        <f>'dep05'!M95-'dep05'!M94</f>
        <v>10.632680628000003</v>
      </c>
      <c r="AG95" s="121">
        <f>'dep05'!N95-'dep05'!N94</f>
        <v>4.5986092309999993</v>
      </c>
      <c r="AH95" s="121">
        <f>'dep05'!O95-'dep05'!O94</f>
        <v>3.1536907640000003</v>
      </c>
      <c r="AI95" s="121">
        <f>'dep05'!P95-'dep05'!P94</f>
        <v>-0.92128470300000043</v>
      </c>
      <c r="AJ95" s="121">
        <f>'dep05'!Q95-'dep05'!Q94</f>
        <v>2.8249030000000175E-3</v>
      </c>
      <c r="AK95" s="121">
        <f>'dep05'!R95-'dep05'!R94</f>
        <v>-8.5839162869999939</v>
      </c>
      <c r="AL95" s="121">
        <f>'dep05'!S95-'dep05'!S94</f>
        <v>2.4958335390000013</v>
      </c>
      <c r="AM95" s="52">
        <f>'dep05'!T95-'dep05'!T94</f>
        <v>-8.0892470000000003</v>
      </c>
      <c r="AN95" s="189">
        <f>(Paca!B95/Paca!B91-1)*100</f>
        <v>65.636157884785987</v>
      </c>
      <c r="AO95" s="189">
        <f>(Paca!C95/Paca!C91-1)*100</f>
        <v>110.85035286550418</v>
      </c>
      <c r="AP95" s="189">
        <f>(Paca!D95/Paca!D91-1)*100</f>
        <v>64.50167593516565</v>
      </c>
      <c r="AQ95" s="190">
        <f>(Paca!E95/Paca!E91-1)*100</f>
        <v>36.732857815800934</v>
      </c>
      <c r="AR95" s="190">
        <f>(Paca!F95/Paca!F91-1)*100</f>
        <v>106.9838123254427</v>
      </c>
      <c r="AS95" s="190">
        <f>(Paca!G95/Paca!G91-1)*100</f>
        <v>45.744058407179011</v>
      </c>
      <c r="AT95" s="190">
        <f>(Paca!H95/Paca!H91-1)*100</f>
        <v>11.550482157194342</v>
      </c>
      <c r="AU95" s="190">
        <f>(Paca!I95/Paca!I91-1)*100</f>
        <v>75.669905296662179</v>
      </c>
      <c r="AV95" s="189">
        <f>(Paca!J95/Paca!J91-1)*100</f>
        <v>150.22211767368682</v>
      </c>
      <c r="AW95" s="189">
        <f>(Paca!K95/Paca!K91-1)*100</f>
        <v>39.8392647416443</v>
      </c>
      <c r="AX95" s="190">
        <f>(Paca!L95/Paca!L91-1)*100</f>
        <v>33.20758900243905</v>
      </c>
      <c r="AY95" s="190">
        <f>(Paca!M95/Paca!M91-1)*100</f>
        <v>57.952990746135072</v>
      </c>
      <c r="AZ95" s="190">
        <f>(Paca!N95/Paca!N91-1)*100</f>
        <v>110.41346532959552</v>
      </c>
      <c r="BA95" s="190">
        <f>(Paca!O95/Paca!O91-1)*100</f>
        <v>45.249338016772377</v>
      </c>
      <c r="BB95" s="190">
        <f>(Paca!P95/Paca!P91-1)*100</f>
        <v>-8.4306903529962831</v>
      </c>
      <c r="BC95" s="190">
        <f>(Paca!Q95/Paca!Q91-1)*100</f>
        <v>-16.332637982444243</v>
      </c>
      <c r="BD95" s="190">
        <f>(Paca!R95/Paca!R91-1)*100</f>
        <v>29.008678856921865</v>
      </c>
      <c r="BE95" s="190">
        <f>(Paca!S95/Paca!S91-1)*100</f>
        <v>11.301692808009612</v>
      </c>
      <c r="BF95" s="189">
        <f>(Paca!T95/Paca!T91-1)*100</f>
        <v>36.030955755516516</v>
      </c>
      <c r="BG95" s="53">
        <f>Paca!B95-Paca!B91</f>
        <v>20449.973669917999</v>
      </c>
      <c r="BH95" s="53">
        <f>Paca!C95-Paca!C91</f>
        <v>195.01221172199999</v>
      </c>
      <c r="BI95" s="53">
        <f>Paca!D95-Paca!D91</f>
        <v>4790.1146006560011</v>
      </c>
      <c r="BJ95" s="122">
        <f>Paca!E95-Paca!E91</f>
        <v>473.27705546399989</v>
      </c>
      <c r="BK95" s="122">
        <f>Paca!F95-Paca!F91</f>
        <v>1654.197859179</v>
      </c>
      <c r="BL95" s="122">
        <f>Paca!G95-Paca!G91</f>
        <v>282.62134944200011</v>
      </c>
      <c r="BM95" s="122">
        <f>Paca!H95-Paca!H91</f>
        <v>112.94835844199997</v>
      </c>
      <c r="BN95" s="122">
        <f>Paca!I95-Paca!I91</f>
        <v>2267.069978129</v>
      </c>
      <c r="BO95" s="53">
        <f>Paca!J95-Paca!J91</f>
        <v>8381.2544147970002</v>
      </c>
      <c r="BP95" s="53">
        <f>Paca!K95-Paca!K91</f>
        <v>6349.9790319359981</v>
      </c>
      <c r="BQ95" s="122">
        <f>Paca!L95-Paca!L91</f>
        <v>1372.5903359869999</v>
      </c>
      <c r="BR95" s="122">
        <f>Paca!M95-Paca!M91</f>
        <v>3168.8335960950008</v>
      </c>
      <c r="BS95" s="122">
        <f>Paca!N95-Paca!N91</f>
        <v>294.80993853800004</v>
      </c>
      <c r="BT95" s="122">
        <f>Paca!O95-Paca!O91</f>
        <v>149.04171605299996</v>
      </c>
      <c r="BU95" s="122">
        <f>Paca!P95-Paca!P91</f>
        <v>-37.677333152000017</v>
      </c>
      <c r="BV95" s="122">
        <f>Paca!Q95-Paca!Q91</f>
        <v>-30.18972822500001</v>
      </c>
      <c r="BW95" s="122">
        <f>Paca!R95-Paca!R91</f>
        <v>1400.8835669310001</v>
      </c>
      <c r="BX95" s="122">
        <f>Paca!S95-Paca!S91</f>
        <v>31.686939709000001</v>
      </c>
      <c r="BY95" s="53">
        <f>Paca!T95-Paca!T91</f>
        <v>733.61341080700004</v>
      </c>
    </row>
    <row r="96" spans="1:77" x14ac:dyDescent="0.25">
      <c r="A96" s="37" t="str">
        <f>Paca!A96</f>
        <v>T2 2021</v>
      </c>
      <c r="B96" s="144">
        <f>('dep05'!B96/'dep05'!B95-1)*100</f>
        <v>11.907996944681475</v>
      </c>
      <c r="C96" s="179">
        <f>('dep05'!C96/'dep05'!C95-1)*100</f>
        <v>21.097050033604468</v>
      </c>
      <c r="D96" s="179">
        <f>('dep05'!D96/'dep05'!D95-1)*100</f>
        <v>8.6544184797419312</v>
      </c>
      <c r="E96" s="180">
        <f>('dep05'!E96/'dep05'!E95-1)*100</f>
        <v>26.022312086620868</v>
      </c>
      <c r="F96" s="181">
        <f>('dep05'!F96/'dep05'!F95-1)*100</f>
        <v>-11.342915099144745</v>
      </c>
      <c r="G96" s="181">
        <f>('dep05'!G96/'dep05'!G95-1)*100</f>
        <v>19.48242268025173</v>
      </c>
      <c r="H96" s="181">
        <f>('dep05'!H96/'dep05'!H95-1)*100</f>
        <v>-3.1223599645354483</v>
      </c>
      <c r="I96" s="182">
        <f>('dep05'!I96/'dep05'!I95-1)*100</f>
        <v>11.612514543766395</v>
      </c>
      <c r="J96" s="179">
        <f>('dep05'!J96/'dep05'!J95-1)*100</f>
        <v>-7.7386449836933879</v>
      </c>
      <c r="K96" s="179">
        <f>('dep05'!K96/'dep05'!K95-1)*100</f>
        <v>40.553300721241037</v>
      </c>
      <c r="L96" s="180">
        <f>('dep05'!L96/'dep05'!L95-1)*100</f>
        <v>42.473022967230698</v>
      </c>
      <c r="M96" s="181">
        <f>('dep05'!M96/'dep05'!M95-1)*100</f>
        <v>19.868164742528769</v>
      </c>
      <c r="N96" s="181">
        <f>('dep05'!N96/'dep05'!N95-1)*100</f>
        <v>23.879791860716935</v>
      </c>
      <c r="O96" s="181">
        <f>('dep05'!O96/'dep05'!O95-1)*100</f>
        <v>-66.593917238936825</v>
      </c>
      <c r="P96" s="181">
        <f>('dep05'!P96/'dep05'!P95-1)*100</f>
        <v>173.53686593850247</v>
      </c>
      <c r="Q96" s="181">
        <f>('dep05'!Q96/'dep05'!Q95-1)*100</f>
        <v>1837.5528017261377</v>
      </c>
      <c r="R96" s="181">
        <f>('dep05'!R96/'dep05'!R95-1)*100</f>
        <v>77.384993251260397</v>
      </c>
      <c r="S96" s="152">
        <f>('dep05'!S96/'dep05'!S95-1)*100</f>
        <v>40.472578027416887</v>
      </c>
      <c r="T96" s="183">
        <f>('dep05'!T96/'dep05'!T95-1)*100</f>
        <v>14.19194163415658</v>
      </c>
      <c r="U96" s="52">
        <f>'dep05'!B96-'dep05'!B95</f>
        <v>114.58373257400001</v>
      </c>
      <c r="V96" s="52">
        <f>'dep05'!C96-'dep05'!C95</f>
        <v>0.82990105000000014</v>
      </c>
      <c r="W96" s="52">
        <f>'dep05'!D96-'dep05'!D95</f>
        <v>10.068625120999997</v>
      </c>
      <c r="X96" s="121">
        <f>'dep05'!E96-'dep05'!E95</f>
        <v>4.8369495779999987</v>
      </c>
      <c r="Y96" s="121">
        <f>'dep05'!F96-'dep05'!F95</f>
        <v>-3.2248423210000006</v>
      </c>
      <c r="Z96" s="121">
        <f>'dep05'!G96-'dep05'!G95</f>
        <v>1.1495789469999993</v>
      </c>
      <c r="AA96" s="121">
        <f>'dep05'!H96-'dep05'!H95</f>
        <v>-1.2282522000000018E-2</v>
      </c>
      <c r="AB96" s="121">
        <f>'dep05'!I96-'dep05'!I95</f>
        <v>7.3192214390000032</v>
      </c>
      <c r="AC96" s="52">
        <f>'dep05'!J96-'dep05'!J95</f>
        <v>-32.242777609000029</v>
      </c>
      <c r="AD96" s="52">
        <f>'dep05'!K96-'dep05'!K95</f>
        <v>116.24887103499998</v>
      </c>
      <c r="AE96" s="121">
        <f>'dep05'!L96-'dep05'!L95</f>
        <v>45.683695823999997</v>
      </c>
      <c r="AF96" s="121">
        <f>'dep05'!M96-'dep05'!M95</f>
        <v>13.686491075999996</v>
      </c>
      <c r="AG96" s="121">
        <f>'dep05'!N96-'dep05'!N95</f>
        <v>2.7188280490000007</v>
      </c>
      <c r="AH96" s="121">
        <f>'dep05'!O96-'dep05'!O95</f>
        <v>-11.395369194000001</v>
      </c>
      <c r="AI96" s="121">
        <f>'dep05'!P96-'dep05'!P95</f>
        <v>5.8025014390000003</v>
      </c>
      <c r="AJ96" s="121">
        <f>'dep05'!Q96-'dep05'!Q95</f>
        <v>3.614218567</v>
      </c>
      <c r="AK96" s="121">
        <f>'dep05'!R96-'dep05'!R95</f>
        <v>51.362259076000001</v>
      </c>
      <c r="AL96" s="121">
        <f>'dep05'!S96-'dep05'!S95</f>
        <v>4.7762461980000008</v>
      </c>
      <c r="AM96" s="52">
        <f>'dep05'!T96-'dep05'!T95</f>
        <v>19.679112976999988</v>
      </c>
      <c r="AN96" s="189">
        <f>(Paca!B96/Paca!B92-1)*100</f>
        <v>32.921979070401086</v>
      </c>
      <c r="AO96" s="189">
        <f>(Paca!C96/Paca!C92-1)*100</f>
        <v>1.3185805680235863</v>
      </c>
      <c r="AP96" s="189">
        <f>(Paca!D96/Paca!D92-1)*100</f>
        <v>40.979933137742599</v>
      </c>
      <c r="AQ96" s="190">
        <f>(Paca!E96/Paca!E92-1)*100</f>
        <v>33.447059440523795</v>
      </c>
      <c r="AR96" s="190">
        <f>(Paca!F96/Paca!F92-1)*100</f>
        <v>67.125855497498364</v>
      </c>
      <c r="AS96" s="190">
        <f>(Paca!G96/Paca!G92-1)*100</f>
        <v>22.220156740170815</v>
      </c>
      <c r="AT96" s="190">
        <f>(Paca!H96/Paca!H92-1)*100</f>
        <v>12.616576626602116</v>
      </c>
      <c r="AU96" s="190">
        <f>(Paca!I96/Paca!I92-1)*100</f>
        <v>40.765534117830015</v>
      </c>
      <c r="AV96" s="189">
        <f>(Paca!J96/Paca!J92-1)*100</f>
        <v>22.848949707684184</v>
      </c>
      <c r="AW96" s="189">
        <f>(Paca!K96/Paca!K92-1)*100</f>
        <v>37.668230477099215</v>
      </c>
      <c r="AX96" s="190">
        <f>(Paca!L96/Paca!L92-1)*100</f>
        <v>42.18513228890415</v>
      </c>
      <c r="AY96" s="190">
        <f>(Paca!M96/Paca!M92-1)*100</f>
        <v>18.391184500314097</v>
      </c>
      <c r="AZ96" s="190">
        <f>(Paca!N96/Paca!N92-1)*100</f>
        <v>679.82877675004966</v>
      </c>
      <c r="BA96" s="190">
        <f>(Paca!O96/Paca!O92-1)*100</f>
        <v>22.908044711074748</v>
      </c>
      <c r="BB96" s="190">
        <f>(Paca!P96/Paca!P92-1)*100</f>
        <v>19.691345070421296</v>
      </c>
      <c r="BC96" s="190">
        <f>(Paca!Q96/Paca!Q92-1)*100</f>
        <v>-17.126885900720968</v>
      </c>
      <c r="BD96" s="190">
        <f>(Paca!R96/Paca!R92-1)*100</f>
        <v>54.619001286535166</v>
      </c>
      <c r="BE96" s="190">
        <f>(Paca!S96/Paca!S92-1)*100</f>
        <v>48.952160042146708</v>
      </c>
      <c r="BF96" s="189">
        <f>(Paca!T96/Paca!T92-1)*100</f>
        <v>18.094371767694394</v>
      </c>
      <c r="BG96" s="53">
        <f>Paca!B96-Paca!B92</f>
        <v>13567.186960690007</v>
      </c>
      <c r="BH96" s="53">
        <f>Paca!C96-Paca!C92</f>
        <v>4.2239401019999718</v>
      </c>
      <c r="BI96" s="53">
        <f>Paca!D96-Paca!D92</f>
        <v>3617.6159417150011</v>
      </c>
      <c r="BJ96" s="122">
        <f>Paca!E96-Paca!E92</f>
        <v>452.91415016700012</v>
      </c>
      <c r="BK96" s="122">
        <f>Paca!F96-Paca!F92</f>
        <v>1283.5197365539998</v>
      </c>
      <c r="BL96" s="122">
        <f>Paca!G96-Paca!G92</f>
        <v>168.46036652200007</v>
      </c>
      <c r="BM96" s="122">
        <f>Paca!H96-Paca!H92</f>
        <v>109.99465913799997</v>
      </c>
      <c r="BN96" s="122">
        <f>Paca!I96-Paca!I92</f>
        <v>1602.7270293339998</v>
      </c>
      <c r="BO96" s="53">
        <f>Paca!J96-Paca!J92</f>
        <v>2589.1059174050006</v>
      </c>
      <c r="BP96" s="53">
        <f>Paca!K96-Paca!K92</f>
        <v>6937.8406265590056</v>
      </c>
      <c r="BQ96" s="122">
        <f>Paca!L96-Paca!L92</f>
        <v>1766.8771949519996</v>
      </c>
      <c r="BR96" s="122">
        <f>Paca!M96-Paca!M92</f>
        <v>1357.7788787160007</v>
      </c>
      <c r="BS96" s="122">
        <f>Paca!N96-Paca!N92</f>
        <v>517.49070864099997</v>
      </c>
      <c r="BT96" s="122">
        <f>Paca!O96-Paca!O92</f>
        <v>87.250834161</v>
      </c>
      <c r="BU96" s="122">
        <f>Paca!P96-Paca!P92</f>
        <v>71.930299471000012</v>
      </c>
      <c r="BV96" s="122">
        <f>Paca!Q96-Paca!Q92</f>
        <v>-33.06193651800001</v>
      </c>
      <c r="BW96" s="122">
        <f>Paca!R96-Paca!R92</f>
        <v>3033.9957616489992</v>
      </c>
      <c r="BX96" s="122">
        <f>Paca!S96-Paca!S92</f>
        <v>135.57888548699998</v>
      </c>
      <c r="BY96" s="53">
        <f>Paca!T96-Paca!T92</f>
        <v>418.40053490899982</v>
      </c>
    </row>
    <row r="97" spans="1:77" x14ac:dyDescent="0.25">
      <c r="A97" s="37" t="str">
        <f>Paca!A97</f>
        <v>T3 2021</v>
      </c>
      <c r="B97" s="144">
        <f>('dep05'!B97/'dep05'!B96-1)*100</f>
        <v>-5.3480958153431342</v>
      </c>
      <c r="C97" s="179">
        <f>('dep05'!C97/'dep05'!C96-1)*100</f>
        <v>4.2160614908976823</v>
      </c>
      <c r="D97" s="179">
        <f>('dep05'!D97/'dep05'!D96-1)*100</f>
        <v>-3.531919532276051</v>
      </c>
      <c r="E97" s="180">
        <f>('dep05'!E97/'dep05'!E96-1)*100</f>
        <v>-18.281382353468089</v>
      </c>
      <c r="F97" s="181">
        <f>('dep05'!F97/'dep05'!F96-1)*100</f>
        <v>18.154977958390784</v>
      </c>
      <c r="G97" s="181">
        <f>('dep05'!G97/'dep05'!G96-1)*100</f>
        <v>-7.0505397558604184</v>
      </c>
      <c r="H97" s="181">
        <f>('dep05'!H97/'dep05'!H96-1)*100</f>
        <v>160.54015388911239</v>
      </c>
      <c r="I97" s="182">
        <f>('dep05'!I97/'dep05'!I96-1)*100</f>
        <v>-6.927184131441722</v>
      </c>
      <c r="J97" s="179">
        <f>('dep05'!J97/'dep05'!J96-1)*100</f>
        <v>1.1150750253051678</v>
      </c>
      <c r="K97" s="179">
        <f>('dep05'!K97/'dep05'!K96-1)*100</f>
        <v>-16.744683644461457</v>
      </c>
      <c r="L97" s="180">
        <f>('dep05'!L97/'dep05'!L96-1)*100</f>
        <v>-12.11838227389055</v>
      </c>
      <c r="M97" s="181">
        <f>('dep05'!M97/'dep05'!M96-1)*100</f>
        <v>-2.4734386498529548</v>
      </c>
      <c r="N97" s="181">
        <f>('dep05'!N97/'dep05'!N96-1)*100</f>
        <v>37.410511619081532</v>
      </c>
      <c r="O97" s="181">
        <f>('dep05'!O97/'dep05'!O96-1)*100</f>
        <v>-65.261312826939161</v>
      </c>
      <c r="P97" s="181">
        <f>('dep05'!P97/'dep05'!P96-1)*100</f>
        <v>-13.153282096811292</v>
      </c>
      <c r="Q97" s="181">
        <f>('dep05'!Q97/'dep05'!Q96-1)*100</f>
        <v>-47.891969249524337</v>
      </c>
      <c r="R97" s="181">
        <f>('dep05'!R97/'dep05'!R96-1)*100</f>
        <v>-33.563566480957988</v>
      </c>
      <c r="S97" s="152">
        <f>('dep05'!S97/'dep05'!S96-1)*100</f>
        <v>-35.314168733804422</v>
      </c>
      <c r="T97" s="183">
        <f>('dep05'!T97/'dep05'!T96-1)*100</f>
        <v>6.2226282553866197</v>
      </c>
      <c r="U97" s="52">
        <f>'dep05'!B97-'dep05'!B96</f>
        <v>-57.589665032000084</v>
      </c>
      <c r="V97" s="52">
        <f>'dep05'!C97-'dep05'!C96</f>
        <v>0.2008376270000003</v>
      </c>
      <c r="W97" s="52">
        <f>'dep05'!D97-'dep05'!D96</f>
        <v>-4.4646813910000134</v>
      </c>
      <c r="X97" s="121">
        <f>'dep05'!E97-'dep05'!E96</f>
        <v>-4.2823499470000002</v>
      </c>
      <c r="Y97" s="121">
        <f>'dep05'!F97-'dep05'!F96</f>
        <v>4.5760733430000009</v>
      </c>
      <c r="Z97" s="121">
        <f>'dep05'!G97-'dep05'!G96</f>
        <v>-0.49707534899999928</v>
      </c>
      <c r="AA97" s="121">
        <f>'dep05'!H97-'dep05'!H96</f>
        <v>0.61180328800000006</v>
      </c>
      <c r="AB97" s="121">
        <f>'dep05'!I97-'dep05'!I96</f>
        <v>-4.8731327260000086</v>
      </c>
      <c r="AC97" s="52">
        <f>'dep05'!J97-'dep05'!J96</f>
        <v>4.2863876190000383</v>
      </c>
      <c r="AD97" s="52">
        <f>'dep05'!K97-'dep05'!K96</f>
        <v>-67.465311749999955</v>
      </c>
      <c r="AE97" s="121">
        <f>'dep05'!L97-'dep05'!L96</f>
        <v>-18.570574789999995</v>
      </c>
      <c r="AF97" s="121">
        <f>'dep05'!M97-'dep05'!M96</f>
        <v>-2.0423932430000065</v>
      </c>
      <c r="AG97" s="121">
        <f>'dep05'!N97-'dep05'!N96</f>
        <v>5.2764924269999991</v>
      </c>
      <c r="AH97" s="121">
        <f>'dep05'!O97-'dep05'!O96</f>
        <v>-3.73057003</v>
      </c>
      <c r="AI97" s="121">
        <f>'dep05'!P97-'dep05'!P96</f>
        <v>-1.20302183</v>
      </c>
      <c r="AJ97" s="121">
        <f>'dep05'!Q97-'dep05'!Q96</f>
        <v>-1.82511749</v>
      </c>
      <c r="AK97" s="121">
        <f>'dep05'!R97-'dep05'!R96</f>
        <v>-39.515942683000006</v>
      </c>
      <c r="AL97" s="121">
        <f>'dep05'!S97-'dep05'!S96</f>
        <v>-5.8541841110000021</v>
      </c>
      <c r="AM97" s="52">
        <f>'dep05'!T97-'dep05'!T96</f>
        <v>9.8531028630000037</v>
      </c>
      <c r="AN97" s="189">
        <f>(Paca!B97/Paca!B93-1)*100</f>
        <v>15.228849047090677</v>
      </c>
      <c r="AO97" s="189">
        <f>(Paca!C97/Paca!C93-1)*100</f>
        <v>17.40421466996256</v>
      </c>
      <c r="AP97" s="189">
        <f>(Paca!D97/Paca!D93-1)*100</f>
        <v>15.192594969076278</v>
      </c>
      <c r="AQ97" s="190">
        <f>(Paca!E97/Paca!E93-1)*100</f>
        <v>4.0768881172351001</v>
      </c>
      <c r="AR97" s="190">
        <f>(Paca!F97/Paca!F93-1)*100</f>
        <v>34.069629195048279</v>
      </c>
      <c r="AS97" s="190">
        <f>(Paca!G97/Paca!G93-1)*100</f>
        <v>14.910514675570852</v>
      </c>
      <c r="AT97" s="190">
        <f>(Paca!H97/Paca!H93-1)*100</f>
        <v>-22.898995018634682</v>
      </c>
      <c r="AU97" s="190">
        <f>(Paca!I97/Paca!I93-1)*100</f>
        <v>17.500180667533961</v>
      </c>
      <c r="AV97" s="189">
        <f>(Paca!J97/Paca!J93-1)*100</f>
        <v>7.5245719840947523</v>
      </c>
      <c r="AW97" s="189">
        <f>(Paca!K97/Paca!K93-1)*100</f>
        <v>20.715464188383525</v>
      </c>
      <c r="AX97" s="190">
        <f>(Paca!L97/Paca!L93-1)*100</f>
        <v>22.317539275867237</v>
      </c>
      <c r="AY97" s="190">
        <f>(Paca!M97/Paca!M93-1)*100</f>
        <v>14.424808893834751</v>
      </c>
      <c r="AZ97" s="190">
        <f>(Paca!N97/Paca!N93-1)*100</f>
        <v>133.00345532200723</v>
      </c>
      <c r="BA97" s="190">
        <f>(Paca!O97/Paca!O93-1)*100</f>
        <v>2.4878687253870879</v>
      </c>
      <c r="BB97" s="190">
        <f>(Paca!P97/Paca!P93-1)*100</f>
        <v>-2.8992459183524666</v>
      </c>
      <c r="BC97" s="190">
        <f>(Paca!Q97/Paca!Q93-1)*100</f>
        <v>7.8534191243068596</v>
      </c>
      <c r="BD97" s="190">
        <f>(Paca!R97/Paca!R93-1)*100</f>
        <v>22.856327895026297</v>
      </c>
      <c r="BE97" s="190">
        <f>(Paca!S97/Paca!S93-1)*100</f>
        <v>33.011842648925672</v>
      </c>
      <c r="BF97" s="189">
        <f>(Paca!T97/Paca!T93-1)*100</f>
        <v>9.8987558496583805</v>
      </c>
      <c r="BG97" s="53">
        <f>Paca!B97-Paca!B93</f>
        <v>7250.7655007979993</v>
      </c>
      <c r="BH97" s="53">
        <f>Paca!C97-Paca!C93</f>
        <v>57.759910754999964</v>
      </c>
      <c r="BI97" s="53">
        <f>Paca!D97-Paca!D93</f>
        <v>1647.4819011799991</v>
      </c>
      <c r="BJ97" s="122">
        <f>Paca!E97-Paca!E93</f>
        <v>68.062978996000083</v>
      </c>
      <c r="BK97" s="122">
        <f>Paca!F97-Paca!F93</f>
        <v>881.59593496600019</v>
      </c>
      <c r="BL97" s="122">
        <f>Paca!G97-Paca!G93</f>
        <v>119.40435318899995</v>
      </c>
      <c r="BM97" s="122">
        <f>Paca!H97-Paca!H93</f>
        <v>-246.08547660400006</v>
      </c>
      <c r="BN97" s="122">
        <f>Paca!I97-Paca!I93</f>
        <v>824.50411063299998</v>
      </c>
      <c r="BO97" s="53">
        <f>Paca!J97-Paca!J93</f>
        <v>973.15733919299964</v>
      </c>
      <c r="BP97" s="53">
        <f>Paca!K97-Paca!K93</f>
        <v>4301.1059607650022</v>
      </c>
      <c r="BQ97" s="122">
        <f>Paca!L97-Paca!L93</f>
        <v>1203.3220728800006</v>
      </c>
      <c r="BR97" s="122">
        <f>Paca!M97-Paca!M93</f>
        <v>1141.3872766289996</v>
      </c>
      <c r="BS97" s="122">
        <f>Paca!N97-Paca!N93</f>
        <v>525.84540186300001</v>
      </c>
      <c r="BT97" s="122">
        <f>Paca!O97-Paca!O93</f>
        <v>11.360231413000008</v>
      </c>
      <c r="BU97" s="122">
        <f>Paca!P97-Paca!P93</f>
        <v>-11.802823105000016</v>
      </c>
      <c r="BV97" s="122">
        <f>Paca!Q97-Paca!Q93</f>
        <v>10.950804293000004</v>
      </c>
      <c r="BW97" s="122">
        <f>Paca!R97-Paca!R93</f>
        <v>1306.2573613059994</v>
      </c>
      <c r="BX97" s="122">
        <f>Paca!S97-Paca!S93</f>
        <v>113.78563548599999</v>
      </c>
      <c r="BY97" s="53">
        <f>Paca!T97-Paca!T93</f>
        <v>271.26038890500013</v>
      </c>
    </row>
    <row r="98" spans="1:77" s="106" customFormat="1" x14ac:dyDescent="0.25">
      <c r="A98" s="98" t="str">
        <f>Paca!A98</f>
        <v>T4 2021</v>
      </c>
      <c r="B98" s="143">
        <f>('dep05'!B98/'dep05'!B97-1)*100</f>
        <v>-2.4623942435838209</v>
      </c>
      <c r="C98" s="184">
        <f>('dep05'!C98/'dep05'!C97-1)*100</f>
        <v>-42.063604583558835</v>
      </c>
      <c r="D98" s="184">
        <f>('dep05'!D98/'dep05'!D97-1)*100</f>
        <v>-4.1132003886358515</v>
      </c>
      <c r="E98" s="185">
        <f>('dep05'!E98/'dep05'!E97-1)*100</f>
        <v>-11.760784542289194</v>
      </c>
      <c r="F98" s="186">
        <f>('dep05'!F98/'dep05'!F97-1)*100</f>
        <v>4.7697782818482137</v>
      </c>
      <c r="G98" s="186">
        <f>('dep05'!G98/'dep05'!G97-1)*100</f>
        <v>-6.3654215462024988</v>
      </c>
      <c r="H98" s="186">
        <f>('dep05'!H98/'dep05'!H97-1)*100</f>
        <v>-3.4393409584764889</v>
      </c>
      <c r="I98" s="187">
        <f>('dep05'!I98/'dep05'!I97-1)*100</f>
        <v>-5.702632068062174</v>
      </c>
      <c r="J98" s="184">
        <f>('dep05'!J98/'dep05'!J97-1)*100</f>
        <v>-0.70928735461127657</v>
      </c>
      <c r="K98" s="184">
        <f>('dep05'!K98/'dep05'!K97-1)*100</f>
        <v>-3.7323311454868335</v>
      </c>
      <c r="L98" s="185">
        <f>('dep05'!L98/'dep05'!L97-1)*100</f>
        <v>-8.0651382002900682</v>
      </c>
      <c r="M98" s="186">
        <f>('dep05'!M98/'dep05'!M97-1)*100</f>
        <v>14.920570417635615</v>
      </c>
      <c r="N98" s="186">
        <f>('dep05'!N98/'dep05'!N97-1)*100</f>
        <v>-21.427690550738575</v>
      </c>
      <c r="O98" s="186">
        <f>('dep05'!O98/'dep05'!O97-1)*100</f>
        <v>-51.719670479238246</v>
      </c>
      <c r="P98" s="186">
        <f>('dep05'!P98/'dep05'!P97-1)*100</f>
        <v>-39.64958810903115</v>
      </c>
      <c r="Q98" s="186">
        <f>('dep05'!Q98/'dep05'!Q97-1)*100</f>
        <v>6.216724915461147</v>
      </c>
      <c r="R98" s="186">
        <f>('dep05'!R98/'dep05'!R97-1)*100</f>
        <v>-7.009420428988733</v>
      </c>
      <c r="S98" s="151">
        <f>('dep05'!S98/'dep05'!S97-1)*100</f>
        <v>0.13697973001494113</v>
      </c>
      <c r="T98" s="188">
        <f>('dep05'!T98/'dep05'!T97-1)*100</f>
        <v>-1.6152907435528774</v>
      </c>
      <c r="U98" s="100">
        <f>'dep05'!B98-'dep05'!B97</f>
        <v>-25.097607074000052</v>
      </c>
      <c r="V98" s="100">
        <f>'dep05'!C98-'dep05'!C97</f>
        <v>-2.0882346010000004</v>
      </c>
      <c r="W98" s="100">
        <f>'dep05'!D98-'dep05'!D97</f>
        <v>-5.0158342519999906</v>
      </c>
      <c r="X98" s="120">
        <f>'dep05'!E98-'dep05'!E97</f>
        <v>-2.2512847399999991</v>
      </c>
      <c r="Y98" s="120">
        <f>'dep05'!F98-'dep05'!F97</f>
        <v>1.4205203699999984</v>
      </c>
      <c r="Z98" s="120">
        <f>'dep05'!G98-'dep05'!G97</f>
        <v>-0.41713237899999989</v>
      </c>
      <c r="AA98" s="120">
        <f>'dep05'!H98-'dep05'!H97</f>
        <v>-3.4149003000000011E-2</v>
      </c>
      <c r="AB98" s="120">
        <f>'dep05'!I98-'dep05'!I97</f>
        <v>-3.7337884999999957</v>
      </c>
      <c r="AC98" s="100">
        <f>'dep05'!J98-'dep05'!J97</f>
        <v>-2.7569283450000057</v>
      </c>
      <c r="AD98" s="100">
        <f>'dep05'!K98-'dep05'!K97</f>
        <v>-12.519752081000092</v>
      </c>
      <c r="AE98" s="120">
        <f>'dep05'!L98-'dep05'!L97</f>
        <v>-10.861518703000002</v>
      </c>
      <c r="AF98" s="120">
        <f>'dep05'!M98-'dep05'!M97</f>
        <v>12.015630393000009</v>
      </c>
      <c r="AG98" s="120">
        <f>'dep05'!N98-'dep05'!N97</f>
        <v>-4.1528571649999986</v>
      </c>
      <c r="AH98" s="120">
        <f>'dep05'!O98-'dep05'!O97</f>
        <v>-1.0270427990000002</v>
      </c>
      <c r="AI98" s="120">
        <f>'dep05'!P98-'dep05'!P97</f>
        <v>-3.1494264030000005</v>
      </c>
      <c r="AJ98" s="120">
        <f>'dep05'!Q98-'dep05'!Q97</f>
        <v>0.123450952</v>
      </c>
      <c r="AK98" s="120">
        <f>'dep05'!R98-'dep05'!R97</f>
        <v>-5.482677038999995</v>
      </c>
      <c r="AL98" s="120">
        <f>'dep05'!S98-'dep05'!S97</f>
        <v>1.4688683000001035E-2</v>
      </c>
      <c r="AM98" s="100">
        <f>'dep05'!T98-'dep05'!T97</f>
        <v>-2.7168577950000099</v>
      </c>
      <c r="AN98" s="184">
        <f>(Paca!B98/Paca!B94-1)*100</f>
        <v>12.17295869773476</v>
      </c>
      <c r="AO98" s="184">
        <f>(Paca!C98/Paca!C94-1)*100</f>
        <v>39.657975504347441</v>
      </c>
      <c r="AP98" s="184">
        <f>(Paca!D98/Paca!D94-1)*100</f>
        <v>14.697403061770187</v>
      </c>
      <c r="AQ98" s="191">
        <f>(Paca!E98/Paca!E94-1)*100</f>
        <v>14.65281257211406</v>
      </c>
      <c r="AR98" s="191">
        <f>(Paca!F98/Paca!F94-1)*100</f>
        <v>20.741396461578599</v>
      </c>
      <c r="AS98" s="191">
        <f>(Paca!G98/Paca!G94-1)*100</f>
        <v>25.021438231782824</v>
      </c>
      <c r="AT98" s="191">
        <f>(Paca!H98/Paca!H94-1)*100</f>
        <v>-4.1318419604700507</v>
      </c>
      <c r="AU98" s="191">
        <f>(Paca!I98/Paca!I94-1)*100</f>
        <v>13.463324912505925</v>
      </c>
      <c r="AV98" s="184">
        <f>(Paca!J98/Paca!J94-1)*100</f>
        <v>4.7195456543570158</v>
      </c>
      <c r="AW98" s="184">
        <f>(Paca!K98/Paca!K94-1)*100</f>
        <v>13.805274744445439</v>
      </c>
      <c r="AX98" s="191">
        <f>(Paca!L98/Paca!L94-1)*100</f>
        <v>19.665505475346691</v>
      </c>
      <c r="AY98" s="191">
        <f>(Paca!M98/Paca!M94-1)*100</f>
        <v>2.7274652630820073</v>
      </c>
      <c r="AZ98" s="191">
        <f>(Paca!N98/Paca!N94-1)*100</f>
        <v>77.779705193556239</v>
      </c>
      <c r="BA98" s="191">
        <f>(Paca!O98/Paca!O94-1)*100</f>
        <v>-0.31396401747961766</v>
      </c>
      <c r="BB98" s="191">
        <f>(Paca!P98/Paca!P94-1)*100</f>
        <v>2.218287733204849</v>
      </c>
      <c r="BC98" s="191">
        <f>(Paca!Q98/Paca!Q94-1)*100</f>
        <v>9.1274444206043359</v>
      </c>
      <c r="BD98" s="191">
        <f>(Paca!R98/Paca!R94-1)*100</f>
        <v>19.162164039145679</v>
      </c>
      <c r="BE98" s="191">
        <f>(Paca!S98/Paca!S94-1)*100</f>
        <v>53.1219524101326</v>
      </c>
      <c r="BF98" s="184">
        <f>(Paca!T98/Paca!T94-1)*100</f>
        <v>21.999839156777412</v>
      </c>
      <c r="BG98" s="100">
        <f>Paca!B98-Paca!B94</f>
        <v>6076.3458082939978</v>
      </c>
      <c r="BH98" s="100">
        <f>Paca!C98-Paca!C94</f>
        <v>92.483349224000023</v>
      </c>
      <c r="BI98" s="100">
        <f>Paca!D98-Paca!D94</f>
        <v>1698.0101942450001</v>
      </c>
      <c r="BJ98" s="120">
        <f>Paca!E98-Paca!E94</f>
        <v>242.1976981790001</v>
      </c>
      <c r="BK98" s="120">
        <f>Paca!F98-Paca!F94</f>
        <v>627.65038436999976</v>
      </c>
      <c r="BL98" s="120">
        <f>Paca!G98-Paca!G94</f>
        <v>202.281733444</v>
      </c>
      <c r="BM98" s="120">
        <f>Paca!H98-Paca!H94</f>
        <v>-44.797274317000074</v>
      </c>
      <c r="BN98" s="120">
        <f>Paca!I98-Paca!I94</f>
        <v>670.6776525690002</v>
      </c>
      <c r="BO98" s="100">
        <f>Paca!J98-Paca!J94</f>
        <v>625.45105524499922</v>
      </c>
      <c r="BP98" s="100">
        <f>Paca!K98-Paca!K94</f>
        <v>3053.8868619449968</v>
      </c>
      <c r="BQ98" s="120">
        <f>Paca!L98-Paca!L94</f>
        <v>1068.3086193659992</v>
      </c>
      <c r="BR98" s="120">
        <f>Paca!M98-Paca!M94</f>
        <v>240.83473244900051</v>
      </c>
      <c r="BS98" s="120">
        <f>Paca!N98-Paca!N94</f>
        <v>411.71179119599992</v>
      </c>
      <c r="BT98" s="120">
        <f>Paca!O98-Paca!O94</f>
        <v>-1.4687300709999818</v>
      </c>
      <c r="BU98" s="120">
        <f>Paca!P98-Paca!P94</f>
        <v>8.8510286700000051</v>
      </c>
      <c r="BV98" s="120">
        <f>Paca!Q98-Paca!Q94</f>
        <v>12.675152615999991</v>
      </c>
      <c r="BW98" s="120">
        <f>Paca!R98-Paca!R94</f>
        <v>1154.6673910219997</v>
      </c>
      <c r="BX98" s="120">
        <f>Paca!S98-Paca!S94</f>
        <v>158.30687669700001</v>
      </c>
      <c r="BY98" s="100">
        <f>Paca!T98-Paca!T94</f>
        <v>606.51434763499992</v>
      </c>
    </row>
    <row r="99" spans="1:77" x14ac:dyDescent="0.25">
      <c r="A99" s="37" t="str">
        <f>Paca!A99</f>
        <v>T1 2022</v>
      </c>
      <c r="B99" s="144">
        <f>('dep05'!B99/'dep05'!B98-1)*100</f>
        <v>6.8705359315174519</v>
      </c>
      <c r="C99" s="179">
        <f>('dep05'!C99/'dep05'!C98-1)*100</f>
        <v>91.888173273200465</v>
      </c>
      <c r="D99" s="179">
        <f>('dep05'!D99/'dep05'!D98-1)*100</f>
        <v>14.652562428170878</v>
      </c>
      <c r="E99" s="180">
        <f>('dep05'!E99/'dep05'!E98-1)*100</f>
        <v>36.773863977309752</v>
      </c>
      <c r="F99" s="181">
        <f>('dep05'!F99/'dep05'!F98-1)*100</f>
        <v>-10.570190338389295</v>
      </c>
      <c r="G99" s="181">
        <f>('dep05'!G99/'dep05'!G98-1)*100</f>
        <v>-10.052418777210015</v>
      </c>
      <c r="H99" s="181">
        <f>('dep05'!H99/'dep05'!H98-1)*100</f>
        <v>105.5944712703123</v>
      </c>
      <c r="I99" s="182">
        <f>('dep05'!I99/'dep05'!I98-1)*100</f>
        <v>22.390578141051787</v>
      </c>
      <c r="J99" s="179">
        <f>('dep05'!J99/'dep05'!J98-1)*100</f>
        <v>4.2803963649508114</v>
      </c>
      <c r="K99" s="179">
        <f>('dep05'!K99/'dep05'!K98-1)*100</f>
        <v>5.9146337403599647</v>
      </c>
      <c r="L99" s="180">
        <f>('dep05'!L99/'dep05'!L98-1)*100</f>
        <v>2.8832638418373246</v>
      </c>
      <c r="M99" s="181">
        <f>('dep05'!M99/'dep05'!M98-1)*100</f>
        <v>16.532165332272776</v>
      </c>
      <c r="N99" s="181">
        <f>('dep05'!N99/'dep05'!N98-1)*100</f>
        <v>-13.614248456585209</v>
      </c>
      <c r="O99" s="181">
        <f>('dep05'!O99/'dep05'!O98-1)*100</f>
        <v>2.7972356351561478</v>
      </c>
      <c r="P99" s="181">
        <f>('dep05'!P99/'dep05'!P98-1)*100</f>
        <v>64.475577105731659</v>
      </c>
      <c r="Q99" s="181">
        <f>('dep05'!Q99/'dep05'!Q98-1)*100</f>
        <v>329.8793491989212</v>
      </c>
      <c r="R99" s="181">
        <f>('dep05'!R99/'dep05'!R98-1)*100</f>
        <v>-4.5949038405713853</v>
      </c>
      <c r="S99" s="152">
        <f>('dep05'!S99/'dep05'!S98-1)*100</f>
        <v>-41.258722465307351</v>
      </c>
      <c r="T99" s="183">
        <f>('dep05'!T99/'dep05'!T98-1)*100</f>
        <v>7.80011390057469</v>
      </c>
      <c r="U99" s="52">
        <f>'dep05'!B99-'dep05'!B98</f>
        <v>68.302631258000247</v>
      </c>
      <c r="V99" s="52">
        <f>'dep05'!C99-'dep05'!C98</f>
        <v>2.6429192289999999</v>
      </c>
      <c r="W99" s="52">
        <f>'dep05'!D99-'dep05'!D98</f>
        <v>17.133090644999996</v>
      </c>
      <c r="X99" s="121">
        <f>'dep05'!E99-'dep05'!E98</f>
        <v>6.2114792280000017</v>
      </c>
      <c r="Y99" s="121">
        <f>'dep05'!F99-'dep05'!F98</f>
        <v>-3.2981325569999989</v>
      </c>
      <c r="Z99" s="121">
        <f>'dep05'!G99-'dep05'!G98</f>
        <v>-0.61681306600000063</v>
      </c>
      <c r="AA99" s="121">
        <f>'dep05'!H99-'dep05'!H98</f>
        <v>1.0123814950000001</v>
      </c>
      <c r="AB99" s="121">
        <f>'dep05'!I99-'dep05'!I98</f>
        <v>13.824175544999996</v>
      </c>
      <c r="AC99" s="52">
        <f>'dep05'!J99-'dep05'!J98</f>
        <v>16.519461105000005</v>
      </c>
      <c r="AD99" s="52">
        <f>'dep05'!K99-'dep05'!K98</f>
        <v>19.099582403000056</v>
      </c>
      <c r="AE99" s="121">
        <f>'dep05'!L99-'dep05'!L98</f>
        <v>3.5697956329999982</v>
      </c>
      <c r="AF99" s="121">
        <f>'dep05'!M99-'dep05'!M98</f>
        <v>15.299901925</v>
      </c>
      <c r="AG99" s="121">
        <f>'dep05'!N99-'dep05'!N98</f>
        <v>-2.0731695370000001</v>
      </c>
      <c r="AH99" s="121">
        <f>'dep05'!O99-'dep05'!O98</f>
        <v>2.6818350999999963E-2</v>
      </c>
      <c r="AI99" s="121">
        <f>'dep05'!P99-'dep05'!P98</f>
        <v>3.0907811900000004</v>
      </c>
      <c r="AJ99" s="121">
        <f>'dep05'!Q99-'dep05'!Q98</f>
        <v>6.9579423820000006</v>
      </c>
      <c r="AK99" s="121">
        <f>'dep05'!R99-'dep05'!R98</f>
        <v>-3.3421499860000097</v>
      </c>
      <c r="AL99" s="121">
        <f>'dep05'!S99-'dep05'!S98</f>
        <v>-4.4303375550000004</v>
      </c>
      <c r="AM99" s="52">
        <f>'dep05'!T99-'dep05'!T98</f>
        <v>12.907577876000005</v>
      </c>
      <c r="AN99" s="189">
        <f>(Paca!B99/Paca!B95-1)*100</f>
        <v>7.0228581514455657</v>
      </c>
      <c r="AO99" s="189">
        <f>(Paca!C99/Paca!C95-1)*100</f>
        <v>-13.943382413821093</v>
      </c>
      <c r="AP99" s="189">
        <f>(Paca!D99/Paca!D95-1)*100</f>
        <v>3.6505300365606619</v>
      </c>
      <c r="AQ99" s="190">
        <f>(Paca!E99/Paca!E95-1)*100</f>
        <v>-0.8501457804187873</v>
      </c>
      <c r="AR99" s="190">
        <f>(Paca!F99/Paca!F95-1)*100</f>
        <v>8.4008675733276093</v>
      </c>
      <c r="AS99" s="190">
        <f>(Paca!G99/Paca!G95-1)*100</f>
        <v>6.2945136963775017</v>
      </c>
      <c r="AT99" s="190">
        <f>(Paca!H99/Paca!H95-1)*100</f>
        <v>-7.063331054296917</v>
      </c>
      <c r="AU99" s="190">
        <f>(Paca!I99/Paca!I95-1)*100</f>
        <v>4.0365974014800132</v>
      </c>
      <c r="AV99" s="189">
        <f>(Paca!J99/Paca!J95-1)*100</f>
        <v>-5.5859836629969184</v>
      </c>
      <c r="AW99" s="189">
        <f>(Paca!K99/Paca!K95-1)*100</f>
        <v>13.231025830622389</v>
      </c>
      <c r="AX99" s="190">
        <f>(Paca!L99/Paca!L95-1)*100</f>
        <v>17.04225218801032</v>
      </c>
      <c r="AY99" s="190">
        <f>(Paca!M99/Paca!M95-1)*100</f>
        <v>4.6765486465970119</v>
      </c>
      <c r="AZ99" s="190">
        <f>(Paca!N99/Paca!N95-1)*100</f>
        <v>91.296999402368456</v>
      </c>
      <c r="BA99" s="190">
        <f>(Paca!O99/Paca!O95-1)*100</f>
        <v>-9.4477903910324184</v>
      </c>
      <c r="BB99" s="190">
        <f>(Paca!P99/Paca!P95-1)*100</f>
        <v>3.7964330480223074</v>
      </c>
      <c r="BC99" s="190">
        <f>(Paca!Q99/Paca!Q95-1)*100</f>
        <v>-4.9212218181840512</v>
      </c>
      <c r="BD99" s="190">
        <f>(Paca!R99/Paca!R95-1)*100</f>
        <v>15.849849283264872</v>
      </c>
      <c r="BE99" s="190">
        <f>(Paca!S99/Paca!S95-1)*100</f>
        <v>46.053964446765995</v>
      </c>
      <c r="BF99" s="189">
        <f>(Paca!T99/Paca!T95-1)*100</f>
        <v>38.299788940891411</v>
      </c>
      <c r="BG99" s="53">
        <f>Paca!B99-Paca!B95</f>
        <v>3624.2541654840024</v>
      </c>
      <c r="BH99" s="53">
        <f>Paca!C99-Paca!C95</f>
        <v>-51.72103400200001</v>
      </c>
      <c r="BI99" s="53">
        <f>Paca!D99-Paca!D95</f>
        <v>445.96539214099903</v>
      </c>
      <c r="BJ99" s="122">
        <f>Paca!E99-Paca!E95</f>
        <v>-14.977075776999982</v>
      </c>
      <c r="BK99" s="122">
        <f>Paca!F99-Paca!F95</f>
        <v>268.86229732899983</v>
      </c>
      <c r="BL99" s="122">
        <f>Paca!G99-Paca!G95</f>
        <v>56.679148195999915</v>
      </c>
      <c r="BM99" s="122">
        <f>Paca!H99-Paca!H95</f>
        <v>-77.047903067999982</v>
      </c>
      <c r="BN99" s="122">
        <f>Paca!I99-Paca!I95</f>
        <v>212.44892546099982</v>
      </c>
      <c r="BO99" s="53">
        <f>Paca!J99-Paca!J95</f>
        <v>-779.83100930000001</v>
      </c>
      <c r="BP99" s="53">
        <f>Paca!K99-Paca!K95</f>
        <v>2949.0601163680039</v>
      </c>
      <c r="BQ99" s="122">
        <f>Paca!L99-Paca!L95</f>
        <v>938.33852419200048</v>
      </c>
      <c r="BR99" s="122">
        <f>Paca!M99-Paca!M95</f>
        <v>403.90282461800052</v>
      </c>
      <c r="BS99" s="122">
        <f>Paca!N99-Paca!N95</f>
        <v>512.92056593099994</v>
      </c>
      <c r="BT99" s="122">
        <f>Paca!O99-Paca!O95</f>
        <v>-45.200165348999974</v>
      </c>
      <c r="BU99" s="122">
        <f>Paca!P99-Paca!P95</f>
        <v>15.53612482799997</v>
      </c>
      <c r="BV99" s="122">
        <f>Paca!Q99-Paca!Q95</f>
        <v>-7.6108275999999933</v>
      </c>
      <c r="BW99" s="122">
        <f>Paca!R99-Paca!R95</f>
        <v>987.4569145939995</v>
      </c>
      <c r="BX99" s="122">
        <f>Paca!S99-Paca!S95</f>
        <v>143.71615515399998</v>
      </c>
      <c r="BY99" s="53">
        <f>Paca!T99-Paca!T95</f>
        <v>1060.7807002770001</v>
      </c>
    </row>
    <row r="100" spans="1:77" x14ac:dyDescent="0.25">
      <c r="A100" s="37" t="str">
        <f>Paca!A100</f>
        <v>T2 2022</v>
      </c>
      <c r="B100" s="144">
        <f>('dep05'!B100/'dep05'!B99-1)*100</f>
        <v>0.37373904810675818</v>
      </c>
      <c r="C100" s="179">
        <f>('dep05'!C100/'dep05'!C99-1)*100</f>
        <v>-26.935133805925247</v>
      </c>
      <c r="D100" s="179">
        <f>('dep05'!D100/'dep05'!D99-1)*100</f>
        <v>-4.1720003013711926</v>
      </c>
      <c r="E100" s="180">
        <f>('dep05'!E100/'dep05'!E99-1)*100</f>
        <v>-0.66178141302539739</v>
      </c>
      <c r="F100" s="181">
        <f>('dep05'!F100/'dep05'!F99-1)*100</f>
        <v>-6.8036996511228072</v>
      </c>
      <c r="G100" s="181">
        <f>('dep05'!G100/'dep05'!G99-1)*100</f>
        <v>18.295497641510018</v>
      </c>
      <c r="H100" s="181">
        <f>('dep05'!H100/'dep05'!H99-1)*100</f>
        <v>-2.5801784142204021</v>
      </c>
      <c r="I100" s="182">
        <f>('dep05'!I100/'dep05'!I99-1)*100</f>
        <v>-5.9558758392277973</v>
      </c>
      <c r="J100" s="179">
        <f>('dep05'!J100/'dep05'!J99-1)*100</f>
        <v>-6.5719171054105852</v>
      </c>
      <c r="K100" s="179">
        <f>('dep05'!K100/'dep05'!K99-1)*100</f>
        <v>9.6148289427326219</v>
      </c>
      <c r="L100" s="180">
        <f>('dep05'!L100/'dep05'!L99-1)*100</f>
        <v>14.376971508595361</v>
      </c>
      <c r="M100" s="181">
        <f>('dep05'!M100/'dep05'!M99-1)*100</f>
        <v>8.9220092246617746</v>
      </c>
      <c r="N100" s="181">
        <f>('dep05'!N100/'dep05'!N99-1)*100</f>
        <v>30.696098284530258</v>
      </c>
      <c r="O100" s="181">
        <f>('dep05'!O100/'dep05'!O99-1)*100</f>
        <v>-100</v>
      </c>
      <c r="P100" s="181">
        <f>('dep05'!P100/'dep05'!P99-1)*100</f>
        <v>-80.516035677705389</v>
      </c>
      <c r="Q100" s="181">
        <f>('dep05'!Q100/'dep05'!Q99-1)*100</f>
        <v>-78.821777918937713</v>
      </c>
      <c r="R100" s="181">
        <f>('dep05'!R100/'dep05'!R99-1)*100</f>
        <v>1.6610187104663332</v>
      </c>
      <c r="S100" s="152">
        <f>('dep05'!S100/'dep05'!S99-1)*100</f>
        <v>225.74752846862322</v>
      </c>
      <c r="T100" s="183">
        <f>('dep05'!T100/'dep05'!T99-1)*100</f>
        <v>2.5868397571207735</v>
      </c>
      <c r="U100" s="52">
        <f>'dep05'!B100-'dep05'!B99</f>
        <v>3.9707567399998425</v>
      </c>
      <c r="V100" s="52">
        <f>'dep05'!C100-'dep05'!C99</f>
        <v>-1.4865914089999999</v>
      </c>
      <c r="W100" s="52">
        <f>'dep05'!D100-'dep05'!D99</f>
        <v>-5.5930696650000016</v>
      </c>
      <c r="X100" s="121">
        <f>'dep05'!E100-'dep05'!E99</f>
        <v>-0.15288801900000237</v>
      </c>
      <c r="Y100" s="121">
        <f>'dep05'!F100-'dep05'!F99</f>
        <v>-1.8985093430000006</v>
      </c>
      <c r="Z100" s="121">
        <f>'dep05'!G100-'dep05'!G99</f>
        <v>1.0097566179999999</v>
      </c>
      <c r="AA100" s="121">
        <f>'dep05'!H100-'dep05'!H99</f>
        <v>-5.0858574999999906E-2</v>
      </c>
      <c r="AB100" s="121">
        <f>'dep05'!I100-'dep05'!I99</f>
        <v>-4.5005703459999893</v>
      </c>
      <c r="AC100" s="52">
        <f>'dep05'!J100-'dep05'!J99</f>
        <v>-26.44884060000004</v>
      </c>
      <c r="AD100" s="52">
        <f>'dep05'!K100-'dep05'!K99</f>
        <v>32.884674410999992</v>
      </c>
      <c r="AE100" s="121">
        <f>'dep05'!L100-'dep05'!L99</f>
        <v>18.313489914000016</v>
      </c>
      <c r="AF100" s="121">
        <f>'dep05'!M100-'dep05'!M99</f>
        <v>9.6220451699999927</v>
      </c>
      <c r="AG100" s="121">
        <f>'dep05'!N100-'dep05'!N99</f>
        <v>4.0380011590000002</v>
      </c>
      <c r="AH100" s="121">
        <f>'dep05'!O100-'dep05'!O99</f>
        <v>-0.985563144</v>
      </c>
      <c r="AI100" s="121">
        <f>'dep05'!P100-'dep05'!P99</f>
        <v>-6.348290982</v>
      </c>
      <c r="AJ100" s="121">
        <f>'dep05'!Q100-'dep05'!Q99</f>
        <v>-7.1469132130000004</v>
      </c>
      <c r="AK100" s="121">
        <f>'dep05'!R100-'dep05'!R99</f>
        <v>1.1526450960000005</v>
      </c>
      <c r="AL100" s="121">
        <f>'dep05'!S100-'dep05'!S99</f>
        <v>14.239260411</v>
      </c>
      <c r="AM100" s="52">
        <f>'dep05'!T100-'dep05'!T99</f>
        <v>4.6145840030000045</v>
      </c>
      <c r="AN100" s="189">
        <f>(Paca!B100/Paca!B96-1)*100</f>
        <v>0.46536307584381653</v>
      </c>
      <c r="AO100" s="189">
        <f>(Paca!C100/Paca!C96-1)*100</f>
        <v>5.1522420204191066</v>
      </c>
      <c r="AP100" s="189">
        <f>(Paca!D100/Paca!D96-1)*100</f>
        <v>-0.40138656525359195</v>
      </c>
      <c r="AQ100" s="190">
        <f>(Paca!E100/Paca!E96-1)*100</f>
        <v>-3.0924772882328977</v>
      </c>
      <c r="AR100" s="190">
        <f>(Paca!F100/Paca!F96-1)*100</f>
        <v>5.181926332961595</v>
      </c>
      <c r="AS100" s="190">
        <f>(Paca!G100/Paca!G96-1)*100</f>
        <v>1.6745436938868652</v>
      </c>
      <c r="AT100" s="190">
        <f>(Paca!H100/Paca!H96-1)*100</f>
        <v>18.464694944088379</v>
      </c>
      <c r="AU100" s="190">
        <f>(Paca!I100/Paca!I96-1)*100</f>
        <v>-6.4411699315365052</v>
      </c>
      <c r="AV100" s="189">
        <f>(Paca!J100/Paca!J96-1)*100</f>
        <v>-7.7594831597169067</v>
      </c>
      <c r="AW100" s="189">
        <f>(Paca!K100/Paca!K96-1)*100</f>
        <v>1.1965644477200943</v>
      </c>
      <c r="AX100" s="190">
        <f>(Paca!L100/Paca!L96-1)*100</f>
        <v>12.45446350170254</v>
      </c>
      <c r="AY100" s="190">
        <f>(Paca!M100/Paca!M96-1)*100</f>
        <v>2.4084999443942046</v>
      </c>
      <c r="AZ100" s="190">
        <f>(Paca!N100/Paca!N96-1)*100</f>
        <v>118.01980524534845</v>
      </c>
      <c r="BA100" s="190">
        <f>(Paca!O100/Paca!O96-1)*100</f>
        <v>-2.905654848378092</v>
      </c>
      <c r="BB100" s="190">
        <f>(Paca!P100/Paca!P96-1)*100</f>
        <v>5.438933814443625</v>
      </c>
      <c r="BC100" s="190">
        <f>(Paca!Q100/Paca!Q96-1)*100</f>
        <v>-7.6861848386039267</v>
      </c>
      <c r="BD100" s="190">
        <f>(Paca!R100/Paca!R96-1)*100</f>
        <v>-18.113184784706604</v>
      </c>
      <c r="BE100" s="190">
        <f>(Paca!S100/Paca!S96-1)*100</f>
        <v>50.525900143342724</v>
      </c>
      <c r="BF100" s="189">
        <f>(Paca!T100/Paca!T96-1)*100</f>
        <v>38.997052353805287</v>
      </c>
      <c r="BG100" s="53">
        <f>Paca!B100-Paca!B96</f>
        <v>254.91335883199645</v>
      </c>
      <c r="BH100" s="53">
        <f>Paca!C100-Paca!C96</f>
        <v>16.722316229</v>
      </c>
      <c r="BI100" s="53">
        <f>Paca!D100-Paca!D96</f>
        <v>-49.954123797000648</v>
      </c>
      <c r="BJ100" s="122">
        <f>Paca!E100-Paca!E96</f>
        <v>-55.882197321000149</v>
      </c>
      <c r="BK100" s="122">
        <f>Paca!F100-Paca!F96</f>
        <v>165.59514338900044</v>
      </c>
      <c r="BL100" s="122">
        <f>Paca!G100-Paca!G96</f>
        <v>15.516363440999953</v>
      </c>
      <c r="BM100" s="122">
        <f>Paca!H100-Paca!H96</f>
        <v>181.29028297699995</v>
      </c>
      <c r="BN100" s="122">
        <f>Paca!I100-Paca!I96</f>
        <v>-356.4737162829997</v>
      </c>
      <c r="BO100" s="53">
        <f>Paca!J100-Paca!J96</f>
        <v>-1080.1593226740006</v>
      </c>
      <c r="BP100" s="53">
        <f>Paca!K100-Paca!K96</f>
        <v>303.40233954899668</v>
      </c>
      <c r="BQ100" s="122">
        <f>Paca!L100-Paca!L96</f>
        <v>741.6963822079997</v>
      </c>
      <c r="BR100" s="122">
        <f>Paca!M100-Paca!M96</f>
        <v>210.51611839100042</v>
      </c>
      <c r="BS100" s="122">
        <f>Paca!N100-Paca!N96</f>
        <v>700.57907786499993</v>
      </c>
      <c r="BT100" s="122">
        <f>Paca!O100-Paca!O96</f>
        <v>-13.602098022000007</v>
      </c>
      <c r="BU100" s="122">
        <f>Paca!P100-Paca!P96</f>
        <v>23.780063343999984</v>
      </c>
      <c r="BV100" s="122">
        <f>Paca!Q100-Paca!Q96</f>
        <v>-12.296297609999982</v>
      </c>
      <c r="BW100" s="122">
        <f>Paca!R100-Paca!R96</f>
        <v>-1555.7109065979994</v>
      </c>
      <c r="BX100" s="122">
        <f>Paca!S100-Paca!S96</f>
        <v>208.43999997100008</v>
      </c>
      <c r="BY100" s="53">
        <f>Paca!T100-Paca!T96</f>
        <v>1064.9021495249999</v>
      </c>
    </row>
    <row r="101" spans="1:77" x14ac:dyDescent="0.25">
      <c r="A101" s="37" t="str">
        <f>Paca!A101</f>
        <v>T3 2022</v>
      </c>
      <c r="B101" s="144">
        <f>('dep05'!B101/'dep05'!B100-1)*100</f>
        <v>1.8019240787623847</v>
      </c>
      <c r="C101" s="179">
        <f>('dep05'!C101/'dep05'!C100-1)*100</f>
        <v>-1.7156921729394203</v>
      </c>
      <c r="D101" s="179">
        <f>('dep05'!D101/'dep05'!D100-1)*100</f>
        <v>18.74254639902626</v>
      </c>
      <c r="E101" s="180">
        <f>('dep05'!E101/'dep05'!E100-1)*100</f>
        <v>43.816828974553189</v>
      </c>
      <c r="F101" s="181">
        <f>('dep05'!F101/'dep05'!F100-1)*100</f>
        <v>29.869650151961036</v>
      </c>
      <c r="G101" s="181">
        <f>('dep05'!G101/'dep05'!G100-1)*100</f>
        <v>60.868286207749179</v>
      </c>
      <c r="H101" s="181">
        <f>('dep05'!H101/'dep05'!H100-1)*100</f>
        <v>23.838227914838651</v>
      </c>
      <c r="I101" s="182">
        <f>('dep05'!I101/'dep05'!I100-1)*100</f>
        <v>2.5652784247805593</v>
      </c>
      <c r="J101" s="179">
        <f>('dep05'!J101/'dep05'!J100-1)*100</f>
        <v>2.9358860818396115</v>
      </c>
      <c r="K101" s="179">
        <f>('dep05'!K101/'dep05'!K100-1)*100</f>
        <v>4.3116547079248946</v>
      </c>
      <c r="L101" s="180">
        <f>('dep05'!L101/'dep05'!L100-1)*100</f>
        <v>8.5980451805743208</v>
      </c>
      <c r="M101" s="181">
        <f>('dep05'!M101/'dep05'!M100-1)*100</f>
        <v>5.5903014255838546</v>
      </c>
      <c r="N101" s="181">
        <f>('dep05'!N101/'dep05'!N100-1)*100</f>
        <v>-27.120853385163979</v>
      </c>
      <c r="O101" s="181" t="e">
        <f>('dep05'!O101/'dep05'!O100-1)*100</f>
        <v>#DIV/0!</v>
      </c>
      <c r="P101" s="181">
        <f>('dep05'!P101/'dep05'!P100-1)*100</f>
        <v>-35.500923002486729</v>
      </c>
      <c r="Q101" s="181">
        <f>('dep05'!Q101/'dep05'!Q100-1)*100</f>
        <v>96.077194159437497</v>
      </c>
      <c r="R101" s="181">
        <f>('dep05'!R101/'dep05'!R100-1)*100</f>
        <v>5.0210818473466201</v>
      </c>
      <c r="S101" s="152">
        <f>('dep05'!S101/'dep05'!S100-1)*100</f>
        <v>-15.126448193632037</v>
      </c>
      <c r="T101" s="183">
        <f>('dep05'!T101/'dep05'!T100-1)*100</f>
        <v>-17.484496647925628</v>
      </c>
      <c r="U101" s="52">
        <f>'dep05'!B101-'dep05'!B100</f>
        <v>19.215929547999849</v>
      </c>
      <c r="V101" s="52">
        <f>'dep05'!C101-'dep05'!C100</f>
        <v>-6.9186353999999728E-2</v>
      </c>
      <c r="W101" s="52">
        <f>'dep05'!D101-'dep05'!D100</f>
        <v>24.078360651000025</v>
      </c>
      <c r="X101" s="121">
        <f>'dep05'!E101-'dep05'!E100</f>
        <v>10.055790117000001</v>
      </c>
      <c r="Y101" s="121">
        <f>'dep05'!F101-'dep05'!F100</f>
        <v>7.7677709970000031</v>
      </c>
      <c r="Z101" s="121">
        <f>'dep05'!G101-'dep05'!G100</f>
        <v>3.9740357620000006</v>
      </c>
      <c r="AA101" s="121">
        <f>'dep05'!H101-'dep05'!H100</f>
        <v>0.45775779399999972</v>
      </c>
      <c r="AB101" s="121">
        <f>'dep05'!I101-'dep05'!I100</f>
        <v>1.8230059809999943</v>
      </c>
      <c r="AC101" s="52">
        <f>'dep05'!J101-'dep05'!J100</f>
        <v>11.039037277000034</v>
      </c>
      <c r="AD101" s="52">
        <f>'dep05'!K101-'dep05'!K100</f>
        <v>16.164611395000009</v>
      </c>
      <c r="AE101" s="121">
        <f>'dep05'!L101-'dep05'!L100</f>
        <v>12.526854048999979</v>
      </c>
      <c r="AF101" s="121">
        <f>'dep05'!M101-'dep05'!M100</f>
        <v>6.5668272660000042</v>
      </c>
      <c r="AG101" s="121">
        <f>'dep05'!N101-'dep05'!N100</f>
        <v>-4.6628262860000014</v>
      </c>
      <c r="AH101" s="121">
        <f>'dep05'!O101-'dep05'!O100</f>
        <v>0</v>
      </c>
      <c r="AI101" s="121">
        <f>'dep05'!P101-'dep05'!P100</f>
        <v>-0.54537020999999986</v>
      </c>
      <c r="AJ101" s="121">
        <f>'dep05'!Q101-'dep05'!Q100</f>
        <v>1.844939339</v>
      </c>
      <c r="AK101" s="121">
        <f>'dep05'!R101-'dep05'!R100</f>
        <v>3.5421980560000037</v>
      </c>
      <c r="AL101" s="121">
        <f>'dep05'!S101-'dep05'!S100</f>
        <v>-3.1080108190000004</v>
      </c>
      <c r="AM101" s="52">
        <f>'dep05'!T101-'dep05'!T100</f>
        <v>-31.99689342100001</v>
      </c>
      <c r="AN101" s="189">
        <f>(Paca!B101/Paca!B97-1)*100</f>
        <v>0.46072553588614173</v>
      </c>
      <c r="AO101" s="189">
        <f>(Paca!C101/Paca!C97-1)*100</f>
        <v>-26.301374214390826</v>
      </c>
      <c r="AP101" s="189">
        <f>(Paca!D101/Paca!D97-1)*100</f>
        <v>0.39310563413275101</v>
      </c>
      <c r="AQ101" s="190">
        <f>(Paca!E101/Paca!E97-1)*100</f>
        <v>3.6955725793764937</v>
      </c>
      <c r="AR101" s="190">
        <f>(Paca!F101/Paca!F97-1)*100</f>
        <v>2.0690100874658501</v>
      </c>
      <c r="AS101" s="190">
        <f>(Paca!G101/Paca!G97-1)*100</f>
        <v>8.934741361214904</v>
      </c>
      <c r="AT101" s="190">
        <f>(Paca!H101/Paca!H97-1)*100</f>
        <v>42.371084440609373</v>
      </c>
      <c r="AU101" s="190">
        <f>(Paca!I101/Paca!I97-1)*100</f>
        <v>-9.3964566809052528</v>
      </c>
      <c r="AV101" s="189">
        <f>(Paca!J101/Paca!J97-1)*100</f>
        <v>-3.4881969757830644</v>
      </c>
      <c r="AW101" s="189">
        <f>(Paca!K101/Paca!K97-1)*100</f>
        <v>1.6753066900086822</v>
      </c>
      <c r="AX101" s="190">
        <f>(Paca!L101/Paca!L97-1)*100</f>
        <v>-9.9976014446612194E-2</v>
      </c>
      <c r="AY101" s="190">
        <f>(Paca!M101/Paca!M97-1)*100</f>
        <v>2.3054339087330122</v>
      </c>
      <c r="AZ101" s="190">
        <f>(Paca!N101/Paca!N97-1)*100</f>
        <v>29.071233481121126</v>
      </c>
      <c r="BA101" s="190">
        <f>(Paca!O101/Paca!O97-1)*100</f>
        <v>-3.8273542530149807</v>
      </c>
      <c r="BB101" s="190">
        <f>(Paca!P101/Paca!P97-1)*100</f>
        <v>11.338456334994707</v>
      </c>
      <c r="BC101" s="190">
        <f>(Paca!Q101/Paca!Q97-1)*100</f>
        <v>-5.6964174129640277</v>
      </c>
      <c r="BD101" s="190">
        <f>(Paca!R101/Paca!R97-1)*100</f>
        <v>-0.32029221866148871</v>
      </c>
      <c r="BE101" s="190">
        <f>(Paca!S101/Paca!S97-1)*100</f>
        <v>-10.0126357195378</v>
      </c>
      <c r="BF101" s="189">
        <f>(Paca!T101/Paca!T97-1)*100</f>
        <v>12.329637557076033</v>
      </c>
      <c r="BG101" s="53">
        <f>Paca!B101-Paca!B97</f>
        <v>252.76694862399745</v>
      </c>
      <c r="BH101" s="53">
        <f>Paca!C101-Paca!C97</f>
        <v>-102.47884226499997</v>
      </c>
      <c r="BI101" s="53">
        <f>Paca!D101-Paca!D97</f>
        <v>49.104638999000599</v>
      </c>
      <c r="BJ101" s="122">
        <f>Paca!E101-Paca!E97</f>
        <v>64.212295369999993</v>
      </c>
      <c r="BK101" s="122">
        <f>Paca!F101-Paca!F97</f>
        <v>71.77863388500009</v>
      </c>
      <c r="BL101" s="122">
        <f>Paca!G101-Paca!G97</f>
        <v>82.218449213999975</v>
      </c>
      <c r="BM101" s="122">
        <f>Paca!H101-Paca!H97</f>
        <v>351.07441362499992</v>
      </c>
      <c r="BN101" s="122">
        <f>Paca!I101-Paca!I97</f>
        <v>-520.17915309499949</v>
      </c>
      <c r="BO101" s="53">
        <f>Paca!J101-Paca!J97</f>
        <v>-485.07622010399973</v>
      </c>
      <c r="BP101" s="53">
        <f>Paca!K101-Paca!K97</f>
        <v>419.89693444799923</v>
      </c>
      <c r="BQ101" s="122">
        <f>Paca!L101-Paca!L97</f>
        <v>-6.5935625510001046</v>
      </c>
      <c r="BR101" s="122">
        <f>Paca!M101-Paca!M97</f>
        <v>208.73526673200104</v>
      </c>
      <c r="BS101" s="122">
        <f>Paca!N101-Paca!N97</f>
        <v>267.80641602399999</v>
      </c>
      <c r="BT101" s="122">
        <f>Paca!O101-Paca!O97</f>
        <v>-17.911453958999971</v>
      </c>
      <c r="BU101" s="122">
        <f>Paca!P101-Paca!P97</f>
        <v>44.820570308000015</v>
      </c>
      <c r="BV101" s="122">
        <f>Paca!Q101-Paca!Q97</f>
        <v>-8.566885544999991</v>
      </c>
      <c r="BW101" s="122">
        <f>Paca!R101-Paca!R97</f>
        <v>-22.488796331999765</v>
      </c>
      <c r="BX101" s="122">
        <f>Paca!S101-Paca!S97</f>
        <v>-45.904620228999988</v>
      </c>
      <c r="BY101" s="53">
        <f>Paca!T101-Paca!T97</f>
        <v>371.32043754599999</v>
      </c>
    </row>
    <row r="102" spans="1:77" s="106" customFormat="1" x14ac:dyDescent="0.25">
      <c r="A102" s="98" t="str">
        <f>Paca!A102</f>
        <v>T4 2022</v>
      </c>
      <c r="B102" s="143">
        <f>('dep05'!B102/'dep05'!B101-1)*100</f>
        <v>3.6594948066958732</v>
      </c>
      <c r="C102" s="184">
        <f>('dep05'!C102/'dep05'!C101-1)*100</f>
        <v>-46.908959386593061</v>
      </c>
      <c r="D102" s="184">
        <f>('dep05'!D102/'dep05'!D101-1)*100</f>
        <v>-10.128255347742687</v>
      </c>
      <c r="E102" s="185">
        <f>('dep05'!E102/'dep05'!E101-1)*100</f>
        <v>0.71609668885177502</v>
      </c>
      <c r="F102" s="186">
        <f>('dep05'!F102/'dep05'!F101-1)*100</f>
        <v>-22.406886533574099</v>
      </c>
      <c r="G102" s="186">
        <f>('dep05'!G102/'dep05'!G101-1)*100</f>
        <v>7.4569947038612749</v>
      </c>
      <c r="H102" s="186">
        <f>('dep05'!H102/'dep05'!H101-1)*100</f>
        <v>-19.559029397744808</v>
      </c>
      <c r="I102" s="187">
        <f>('dep05'!I102/'dep05'!I101-1)*100</f>
        <v>-11.575717744357449</v>
      </c>
      <c r="J102" s="184">
        <f>('dep05'!J102/'dep05'!J101-1)*100</f>
        <v>4.5368285394095542</v>
      </c>
      <c r="K102" s="184">
        <f>('dep05'!K102/'dep05'!K101-1)*100</f>
        <v>1.9457710447964516</v>
      </c>
      <c r="L102" s="185">
        <f>('dep05'!L102/'dep05'!L101-1)*100</f>
        <v>6.308929772393701</v>
      </c>
      <c r="M102" s="186">
        <f>('dep05'!M102/'dep05'!M101-1)*100</f>
        <v>2.2779159375616587</v>
      </c>
      <c r="N102" s="186">
        <f>('dep05'!N102/'dep05'!N101-1)*100</f>
        <v>-32.90097761708661</v>
      </c>
      <c r="O102" s="186" t="e">
        <f>('dep05'!O102/'dep05'!O101-1)*100</f>
        <v>#DIV/0!</v>
      </c>
      <c r="P102" s="186">
        <f>('dep05'!P102/'dep05'!P101-1)*100</f>
        <v>479.17498848236909</v>
      </c>
      <c r="Q102" s="186">
        <f>('dep05'!Q102/'dep05'!Q101-1)*100</f>
        <v>27.012058857686426</v>
      </c>
      <c r="R102" s="186">
        <f>('dep05'!R102/'dep05'!R101-1)*100</f>
        <v>-6.6087031866247976</v>
      </c>
      <c r="S102" s="151">
        <f>('dep05'!S102/'dep05'!S101-1)*100</f>
        <v>-22.118514813295377</v>
      </c>
      <c r="T102" s="188">
        <f>('dep05'!T102/'dep05'!T101-1)*100</f>
        <v>21.104831346823861</v>
      </c>
      <c r="U102" s="100">
        <f>'dep05'!B102-'dep05'!B101</f>
        <v>39.728487428000335</v>
      </c>
      <c r="V102" s="100">
        <f>'dep05'!C102-'dep05'!C101</f>
        <v>-1.859178365</v>
      </c>
      <c r="W102" s="100">
        <f>'dep05'!D102-'dep05'!D101</f>
        <v>-15.450385519999998</v>
      </c>
      <c r="X102" s="120">
        <f>'dep05'!E102-'dep05'!E101</f>
        <v>0.23635055700000152</v>
      </c>
      <c r="Y102" s="120">
        <f>'dep05'!F102-'dep05'!F101</f>
        <v>-7.5675528590000027</v>
      </c>
      <c r="Z102" s="120">
        <f>'dep05'!G102-'dep05'!G101</f>
        <v>0.78320412599999933</v>
      </c>
      <c r="AA102" s="120">
        <f>'dep05'!H102-'dep05'!H101</f>
        <v>-0.46511870799999988</v>
      </c>
      <c r="AB102" s="120">
        <f>'dep05'!I102-'dep05'!I101</f>
        <v>-8.4372686359999989</v>
      </c>
      <c r="AC102" s="100">
        <f>'dep05'!J102-'dep05'!J101</f>
        <v>17.559460699999988</v>
      </c>
      <c r="AD102" s="100">
        <f>'dep05'!K102-'dep05'!K101</f>
        <v>7.6093203070000186</v>
      </c>
      <c r="AE102" s="120">
        <f>'dep05'!L102-'dep05'!L101</f>
        <v>9.9820558510000126</v>
      </c>
      <c r="AF102" s="120">
        <f>'dep05'!M102-'dep05'!M101</f>
        <v>2.8254139830000042</v>
      </c>
      <c r="AG102" s="120">
        <f>'dep05'!N102-'dep05'!N101</f>
        <v>-4.122474390999999</v>
      </c>
      <c r="AH102" s="120">
        <f>'dep05'!O102-'dep05'!O101</f>
        <v>1.9129067989999999</v>
      </c>
      <c r="AI102" s="120">
        <f>'dep05'!P102-'dep05'!P101</f>
        <v>4.7478764359999994</v>
      </c>
      <c r="AJ102" s="120">
        <f>'dep05'!Q102-'dep05'!Q101</f>
        <v>1.0170599449999997</v>
      </c>
      <c r="AK102" s="120">
        <f>'dep05'!R102-'dep05'!R101</f>
        <v>-4.8963028739999999</v>
      </c>
      <c r="AL102" s="120">
        <f>'dep05'!S102-'dep05'!S101</f>
        <v>-3.8572154420000011</v>
      </c>
      <c r="AM102" s="100">
        <f>'dep05'!T102-'dep05'!T101</f>
        <v>31.869270306000004</v>
      </c>
      <c r="AN102" s="184">
        <f>(Paca!B102/Paca!B98-1)*100</f>
        <v>-1.9245342606048821</v>
      </c>
      <c r="AO102" s="184">
        <f>(Paca!C102/Paca!C98-1)*100</f>
        <v>-16.712097639520994</v>
      </c>
      <c r="AP102" s="184">
        <f>(Paca!D102/Paca!D98-1)*100</f>
        <v>-7.4927308016658367</v>
      </c>
      <c r="AQ102" s="191">
        <f>(Paca!E102/Paca!E98-1)*100</f>
        <v>-11.682525980526892</v>
      </c>
      <c r="AR102" s="191">
        <f>(Paca!F102/Paca!F98-1)*100</f>
        <v>0.3914497088769231</v>
      </c>
      <c r="AS102" s="191">
        <f>(Paca!G102/Paca!G98-1)*100</f>
        <v>-4.4276551094386001</v>
      </c>
      <c r="AT102" s="191">
        <f>(Paca!H102/Paca!H98-1)*100</f>
        <v>16.726908184383007</v>
      </c>
      <c r="AU102" s="191">
        <f>(Paca!I102/Paca!I98-1)*100</f>
        <v>-16.186402401870946</v>
      </c>
      <c r="AV102" s="184">
        <f>(Paca!J102/Paca!J98-1)*100</f>
        <v>-2.937291651978291</v>
      </c>
      <c r="AW102" s="184">
        <f>(Paca!K102/Paca!K98-1)*100</f>
        <v>0.14989870305428532</v>
      </c>
      <c r="AX102" s="191">
        <f>(Paca!L102/Paca!L98-1)*100</f>
        <v>2.4484868202580889</v>
      </c>
      <c r="AY102" s="191">
        <f>(Paca!M102/Paca!M98-1)*100</f>
        <v>4.435045892302969</v>
      </c>
      <c r="AZ102" s="191">
        <f>(Paca!N102/Paca!N98-1)*100</f>
        <v>26.667500334695006</v>
      </c>
      <c r="BA102" s="191">
        <f>(Paca!O102/Paca!O98-1)*100</f>
        <v>0.71381232360747671</v>
      </c>
      <c r="BB102" s="191">
        <f>(Paca!P102/Paca!P98-1)*100</f>
        <v>10.246294286962199</v>
      </c>
      <c r="BC102" s="191">
        <f>(Paca!Q102/Paca!Q98-1)*100</f>
        <v>-26.224556539329146</v>
      </c>
      <c r="BD102" s="191">
        <f>(Paca!R102/Paca!R98-1)*100</f>
        <v>-11.096526636401761</v>
      </c>
      <c r="BE102" s="191">
        <f>(Paca!S102/Paca!S98-1)*100</f>
        <v>3.6647050227970102</v>
      </c>
      <c r="BF102" s="184">
        <f>(Paca!T102/Paca!T98-1)*100</f>
        <v>10.096559689984197</v>
      </c>
      <c r="BG102" s="100">
        <f>Paca!B102-Paca!B98</f>
        <v>-1077.6063831600113</v>
      </c>
      <c r="BH102" s="100">
        <f>Paca!C102-Paca!C98</f>
        <v>-54.428919800000017</v>
      </c>
      <c r="BI102" s="100">
        <f>Paca!D102-Paca!D98</f>
        <v>-992.87231995000002</v>
      </c>
      <c r="BJ102" s="120">
        <f>Paca!E102-Paca!E98</f>
        <v>-221.39636460099996</v>
      </c>
      <c r="BK102" s="120">
        <f>Paca!F102-Paca!F98</f>
        <v>14.302500615000099</v>
      </c>
      <c r="BL102" s="120">
        <f>Paca!G102-Paca!G98</f>
        <v>-44.750992567000026</v>
      </c>
      <c r="BM102" s="120">
        <f>Paca!H102-Paca!H98</f>
        <v>173.85930717299993</v>
      </c>
      <c r="BN102" s="120">
        <f>Paca!I102-Paca!I98</f>
        <v>-914.8867705699995</v>
      </c>
      <c r="BO102" s="100">
        <f>Paca!J102-Paca!J98</f>
        <v>-407.63170766099938</v>
      </c>
      <c r="BP102" s="100">
        <f>Paca!K102-Paca!K98</f>
        <v>37.737068166996323</v>
      </c>
      <c r="BQ102" s="120">
        <f>Paca!L102-Paca!L98</f>
        <v>159.16895640700022</v>
      </c>
      <c r="BR102" s="120">
        <f>Paca!M102-Paca!M98</f>
        <v>402.2949510110011</v>
      </c>
      <c r="BS102" s="120">
        <f>Paca!N102-Paca!N98</f>
        <v>250.95248659899994</v>
      </c>
      <c r="BT102" s="120">
        <f>Paca!O102-Paca!O98</f>
        <v>3.3287446179999733</v>
      </c>
      <c r="BU102" s="120">
        <f>Paca!P102-Paca!P98</f>
        <v>41.789896628999998</v>
      </c>
      <c r="BV102" s="120">
        <f>Paca!Q102-Paca!Q98</f>
        <v>-39.741672297999983</v>
      </c>
      <c r="BW102" s="120">
        <f>Paca!R102-Paca!R98</f>
        <v>-796.77883441999984</v>
      </c>
      <c r="BX102" s="120">
        <f>Paca!S102-Paca!S98</f>
        <v>16.722539620999953</v>
      </c>
      <c r="BY102" s="100">
        <f>Paca!T102-Paca!T98</f>
        <v>339.58949608400007</v>
      </c>
    </row>
    <row r="103" spans="1:77" x14ac:dyDescent="0.25">
      <c r="A103" s="37" t="str">
        <f>Paca!A103</f>
        <v>T1 2023</v>
      </c>
      <c r="B103" s="144">
        <f>('dep05'!B103/'dep05'!B102-1)*100</f>
        <v>-2.6962352352403962</v>
      </c>
      <c r="C103" s="179">
        <f>('dep05'!C103/'dep05'!C102-1)*100</f>
        <v>275.18708371192753</v>
      </c>
      <c r="D103" s="179">
        <f>('dep05'!D103/'dep05'!D102-1)*100</f>
        <v>-6.0372144171360942</v>
      </c>
      <c r="E103" s="180">
        <f>('dep05'!E103/'dep05'!E102-1)*100</f>
        <v>-7.617566757025573</v>
      </c>
      <c r="F103" s="181">
        <f>('dep05'!F103/'dep05'!F102-1)*100</f>
        <v>-29.77529876722047</v>
      </c>
      <c r="G103" s="181">
        <f>('dep05'!G103/'dep05'!G102-1)*100</f>
        <v>-23.054852309671748</v>
      </c>
      <c r="H103" s="181">
        <f>('dep05'!H103/'dep05'!H102-1)*100</f>
        <v>106.35289607750514</v>
      </c>
      <c r="I103" s="182">
        <f>('dep05'!I103/'dep05'!I102-1)*100</f>
        <v>4.0741384874676045</v>
      </c>
      <c r="J103" s="179">
        <f>('dep05'!J103/'dep05'!J102-1)*100</f>
        <v>4.6797087015508554</v>
      </c>
      <c r="K103" s="179">
        <f>('dep05'!K103/'dep05'!K102-1)*100</f>
        <v>-4.8269343690315436</v>
      </c>
      <c r="L103" s="180">
        <f>('dep05'!L103/'dep05'!L102-1)*100</f>
        <v>-20.07977721200238</v>
      </c>
      <c r="M103" s="181">
        <f>('dep05'!M103/'dep05'!M102-1)*100</f>
        <v>10.206473878320788</v>
      </c>
      <c r="N103" s="181">
        <f>('dep05'!N103/'dep05'!N102-1)*100</f>
        <v>87.213033723821127</v>
      </c>
      <c r="O103" s="181">
        <f>('dep05'!O103/'dep05'!O102-1)*100</f>
        <v>-48.411775967554604</v>
      </c>
      <c r="P103" s="181">
        <f>('dep05'!P103/'dep05'!P102-1)*100</f>
        <v>-14.019626647441974</v>
      </c>
      <c r="Q103" s="181">
        <f>('dep05'!Q103/'dep05'!Q102-1)*100</f>
        <v>27.938795572019814</v>
      </c>
      <c r="R103" s="181">
        <f>('dep05'!R103/'dep05'!R102-1)*100</f>
        <v>-2.3727274095832085</v>
      </c>
      <c r="S103" s="152">
        <f>('dep05'!S103/'dep05'!S102-1)*100</f>
        <v>-27.340529549040838</v>
      </c>
      <c r="T103" s="183">
        <f>('dep05'!T103/'dep05'!T102-1)*100</f>
        <v>-15.06290313150711</v>
      </c>
      <c r="U103" s="52">
        <f>'dep05'!B103-'dep05'!B102</f>
        <v>-30.342248667000149</v>
      </c>
      <c r="V103" s="52">
        <f>'dep05'!C103-'dep05'!C102</f>
        <v>5.7904796780000005</v>
      </c>
      <c r="W103" s="52">
        <f>'dep05'!D103-'dep05'!D102</f>
        <v>-8.2768379350000032</v>
      </c>
      <c r="X103" s="121">
        <f>'dep05'!E103-'dep05'!E102</f>
        <v>-2.5322123320000003</v>
      </c>
      <c r="Y103" s="121">
        <f>'dep05'!F103-'dep05'!F102</f>
        <v>-7.8028499359999977</v>
      </c>
      <c r="Z103" s="121">
        <f>'dep05'!G103-'dep05'!G102</f>
        <v>-2.6020052400000004</v>
      </c>
      <c r="AA103" s="121">
        <f>'dep05'!H103-'dep05'!H102</f>
        <v>2.0344317800000002</v>
      </c>
      <c r="AB103" s="121">
        <f>'dep05'!I103-'dep05'!I102</f>
        <v>2.6257977930000038</v>
      </c>
      <c r="AC103" s="52">
        <f>'dep05'!J103-'dep05'!J102</f>
        <v>18.934199454000009</v>
      </c>
      <c r="AD103" s="52">
        <f>'dep05'!K103-'dep05'!K102</f>
        <v>-19.243972965000012</v>
      </c>
      <c r="AE103" s="121">
        <f>'dep05'!L103-'dep05'!L102</f>
        <v>-33.77481185100001</v>
      </c>
      <c r="AF103" s="121">
        <f>'dep05'!M103-'dep05'!M102</f>
        <v>12.947979270999994</v>
      </c>
      <c r="AG103" s="121">
        <f>'dep05'!N103-'dep05'!N102</f>
        <v>7.3324101539999997</v>
      </c>
      <c r="AH103" s="121">
        <f>'dep05'!O103-'dep05'!O102</f>
        <v>-0.92607215399999998</v>
      </c>
      <c r="AI103" s="121">
        <f>'dep05'!P103-'dep05'!P102</f>
        <v>-0.80454717399999964</v>
      </c>
      <c r="AJ103" s="121">
        <f>'dep05'!Q103-'dep05'!Q102</f>
        <v>1.3361078000000006</v>
      </c>
      <c r="AK103" s="121">
        <f>'dep05'!R103-'dep05'!R102</f>
        <v>-1.6417471860000035</v>
      </c>
      <c r="AL103" s="121">
        <f>'dep05'!S103-'dep05'!S102</f>
        <v>-3.7132918249999989</v>
      </c>
      <c r="AM103" s="52">
        <f>'dep05'!T103-'dep05'!T102</f>
        <v>-27.546116898999998</v>
      </c>
      <c r="AN103" s="189">
        <f>(Paca!B103/Paca!B99-1)*100</f>
        <v>-2.4421136992836989</v>
      </c>
      <c r="AO103" s="189">
        <f>(Paca!C103/Paca!C99-1)*100</f>
        <v>-11.17835080882994</v>
      </c>
      <c r="AP103" s="189">
        <f>(Paca!D103/Paca!D99-1)*100</f>
        <v>-5.8199809648784235</v>
      </c>
      <c r="AQ103" s="190">
        <f>(Paca!E103/Paca!E99-1)*100</f>
        <v>-7.3576424369235838</v>
      </c>
      <c r="AR103" s="190">
        <f>(Paca!F103/Paca!F99-1)*100</f>
        <v>1.9374596854403014</v>
      </c>
      <c r="AS103" s="190">
        <f>(Paca!G103/Paca!G99-1)*100</f>
        <v>-0.91992250661584452</v>
      </c>
      <c r="AT103" s="190">
        <f>(Paca!H103/Paca!H99-1)*100</f>
        <v>23.218815105033428</v>
      </c>
      <c r="AU103" s="190">
        <f>(Paca!I103/Paca!I99-1)*100</f>
        <v>-16.477491581356041</v>
      </c>
      <c r="AV103" s="189">
        <f>(Paca!J103/Paca!J99-1)*100</f>
        <v>5.3282587630749667</v>
      </c>
      <c r="AW103" s="189">
        <f>(Paca!K103/Paca!K99-1)*100</f>
        <v>-2.3466730381784262</v>
      </c>
      <c r="AX103" s="190">
        <f>(Paca!L103/Paca!L99-1)*100</f>
        <v>-2.2953241849811179</v>
      </c>
      <c r="AY103" s="190">
        <f>(Paca!M103/Paca!M99-1)*100</f>
        <v>3.3671694938171903</v>
      </c>
      <c r="AZ103" s="190">
        <f>(Paca!N103/Paca!N99-1)*100</f>
        <v>21.730606093973527</v>
      </c>
      <c r="BA103" s="190">
        <f>(Paca!O103/Paca!O99-1)*100</f>
        <v>-6.9051716039983617</v>
      </c>
      <c r="BB103" s="190">
        <f>(Paca!P103/Paca!P99-1)*100</f>
        <v>-7.7631713830036198</v>
      </c>
      <c r="BC103" s="190">
        <f>(Paca!Q103/Paca!Q99-1)*100</f>
        <v>-20.217615227346009</v>
      </c>
      <c r="BD103" s="190">
        <f>(Paca!R103/Paca!R99-1)*100</f>
        <v>-12.039789953908297</v>
      </c>
      <c r="BE103" s="190">
        <f>(Paca!S103/Paca!S99-1)*100</f>
        <v>-4.5427192102759806</v>
      </c>
      <c r="BF103" s="189">
        <f>(Paca!T103/Paca!T99-1)*100</f>
        <v>-17.914594153971176</v>
      </c>
      <c r="BG103" s="53">
        <f>Paca!B103-Paca!B99</f>
        <v>-1348.7988129379955</v>
      </c>
      <c r="BH103" s="53">
        <f>Paca!C103-Paca!C99</f>
        <v>-35.682975957999986</v>
      </c>
      <c r="BI103" s="53">
        <f>Paca!D103-Paca!D99</f>
        <v>-736.9505090679977</v>
      </c>
      <c r="BJ103" s="122">
        <f>Paca!E103-Paca!E99</f>
        <v>-128.51812531399992</v>
      </c>
      <c r="BK103" s="122">
        <f>Paca!F103-Paca!F99</f>
        <v>67.215773224000259</v>
      </c>
      <c r="BL103" s="122">
        <f>Paca!G103-Paca!G99</f>
        <v>-8.8048756250000224</v>
      </c>
      <c r="BM103" s="122">
        <f>Paca!H103-Paca!H99</f>
        <v>235.38480128200001</v>
      </c>
      <c r="BN103" s="122">
        <f>Paca!I103-Paca!I99</f>
        <v>-902.22808263499974</v>
      </c>
      <c r="BO103" s="53">
        <f>Paca!J103-Paca!J99</f>
        <v>702.29992162800045</v>
      </c>
      <c r="BP103" s="53">
        <f>Paca!K103-Paca!K99</f>
        <v>-592.2541790519972</v>
      </c>
      <c r="BQ103" s="122">
        <f>Paca!L103-Paca!L99</f>
        <v>-147.91739922299985</v>
      </c>
      <c r="BR103" s="122">
        <f>Paca!M103-Paca!M99</f>
        <v>304.41483071999937</v>
      </c>
      <c r="BS103" s="122">
        <f>Paca!N103-Paca!N99</f>
        <v>233.54663063099997</v>
      </c>
      <c r="BT103" s="122">
        <f>Paca!O103-Paca!O99</f>
        <v>-29.914607035000017</v>
      </c>
      <c r="BU103" s="122">
        <f>Paca!P103-Paca!P99</f>
        <v>-32.975285165000003</v>
      </c>
      <c r="BV103" s="122">
        <f>Paca!Q103-Paca!Q99</f>
        <v>-29.728463452</v>
      </c>
      <c r="BW103" s="122">
        <f>Paca!R103-Paca!R99</f>
        <v>-868.97523941100008</v>
      </c>
      <c r="BX103" s="122">
        <f>Paca!S103-Paca!S99</f>
        <v>-20.704646116999982</v>
      </c>
      <c r="BY103" s="53">
        <f>Paca!T103-Paca!T99</f>
        <v>-686.21107048800013</v>
      </c>
    </row>
    <row r="104" spans="1:77" x14ac:dyDescent="0.25">
      <c r="A104" s="37" t="str">
        <f>Paca!A104</f>
        <v>T2 2023</v>
      </c>
      <c r="B104" s="144">
        <f>('dep05'!B104/'dep05'!B103-1)*100</f>
        <v>-5.6921669833486117</v>
      </c>
      <c r="C104" s="179">
        <f>('dep05'!C104/'dep05'!C103-1)*100</f>
        <v>22.316561044397364</v>
      </c>
      <c r="D104" s="179">
        <f>('dep05'!D104/'dep05'!D103-1)*100</f>
        <v>-11.31754739723978</v>
      </c>
      <c r="E104" s="180">
        <f>('dep05'!E104/'dep05'!E103-1)*100</f>
        <v>-22.46274259634604</v>
      </c>
      <c r="F104" s="181">
        <f>('dep05'!F104/'dep05'!F103-1)*100</f>
        <v>-4.1904414367806115</v>
      </c>
      <c r="G104" s="181">
        <f>('dep05'!G104/'dep05'!G103-1)*100</f>
        <v>-42.177625691021788</v>
      </c>
      <c r="H104" s="181">
        <f>('dep05'!H104/'dep05'!H103-1)*100</f>
        <v>22.316561028903827</v>
      </c>
      <c r="I104" s="182">
        <f>('dep05'!I104/'dep05'!I103-1)*100</f>
        <v>-6.1542792927094521</v>
      </c>
      <c r="J104" s="179">
        <f>('dep05'!J104/'dep05'!J103-1)*100</f>
        <v>-8.1480606919902989</v>
      </c>
      <c r="K104" s="179">
        <f>('dep05'!K104/'dep05'!K103-1)*100</f>
        <v>-0.58104741474914734</v>
      </c>
      <c r="L104" s="180">
        <f>('dep05'!L104/'dep05'!L103-1)*100</f>
        <v>6.7509459073339606</v>
      </c>
      <c r="M104" s="181">
        <f>('dep05'!M104/'dep05'!M103-1)*100</f>
        <v>-8.5072878915234966</v>
      </c>
      <c r="N104" s="181">
        <f>('dep05'!N104/'dep05'!N103-1)*100</f>
        <v>-16.732859391851495</v>
      </c>
      <c r="O104" s="181">
        <f>('dep05'!O104/'dep05'!O103-1)*100</f>
        <v>56.565198113813707</v>
      </c>
      <c r="P104" s="181">
        <f>('dep05'!P104/'dep05'!P103-1)*100</f>
        <v>52.651068184843083</v>
      </c>
      <c r="Q104" s="181">
        <f>('dep05'!Q104/'dep05'!Q103-1)*100</f>
        <v>-68.434435857918245</v>
      </c>
      <c r="R104" s="181">
        <f>('dep05'!R104/'dep05'!R103-1)*100</f>
        <v>-9.0769872230854425</v>
      </c>
      <c r="S104" s="152">
        <f>('dep05'!S104/'dep05'!S103-1)*100</f>
        <v>105.49182253491671</v>
      </c>
      <c r="T104" s="183">
        <f>('dep05'!T104/'dep05'!T103-1)*100</f>
        <v>-8.2392660288447708</v>
      </c>
      <c r="U104" s="52">
        <f>'dep05'!B104-'dep05'!B103</f>
        <v>-62.330018971000072</v>
      </c>
      <c r="V104" s="52">
        <f>'dep05'!C104-'dep05'!C103</f>
        <v>1.7618204469999998</v>
      </c>
      <c r="W104" s="52">
        <f>'dep05'!D104-'dep05'!D103</f>
        <v>-14.579279310000018</v>
      </c>
      <c r="X104" s="121">
        <f>'dep05'!E104-'dep05'!E103</f>
        <v>-6.8982039109999995</v>
      </c>
      <c r="Y104" s="121">
        <f>'dep05'!F104-'dep05'!F103</f>
        <v>-0.77116409799999985</v>
      </c>
      <c r="Z104" s="121">
        <f>'dep05'!G104-'dep05'!G103</f>
        <v>-3.6627661189999996</v>
      </c>
      <c r="AA104" s="121">
        <f>'dep05'!H104-'dep05'!H103</f>
        <v>0.88091022299999988</v>
      </c>
      <c r="AB104" s="121">
        <f>'dep05'!I104-'dep05'!I103</f>
        <v>-4.1280554050000049</v>
      </c>
      <c r="AC104" s="52">
        <f>'dep05'!J104-'dep05'!J103</f>
        <v>-34.509994338000013</v>
      </c>
      <c r="AD104" s="52">
        <f>'dep05'!K104-'dep05'!K103</f>
        <v>-2.2046973299999308</v>
      </c>
      <c r="AE104" s="121">
        <f>'dep05'!L104-'dep05'!L103</f>
        <v>9.0751823980000097</v>
      </c>
      <c r="AF104" s="121">
        <f>'dep05'!M104-'dep05'!M103</f>
        <v>-11.893906057999999</v>
      </c>
      <c r="AG104" s="121">
        <f>'dep05'!N104-'dep05'!N103</f>
        <v>-2.6337321120000006</v>
      </c>
      <c r="AH104" s="121">
        <f>'dep05'!O104-'dep05'!O103</f>
        <v>0.55820497200000008</v>
      </c>
      <c r="AI104" s="121">
        <f>'dep05'!P104-'dep05'!P103</f>
        <v>2.5978949079999998</v>
      </c>
      <c r="AJ104" s="121">
        <f>'dep05'!Q104-'dep05'!Q103</f>
        <v>-4.1870752760000007</v>
      </c>
      <c r="AK104" s="121">
        <f>'dep05'!R104-'dep05'!R103</f>
        <v>-6.1315646829999935</v>
      </c>
      <c r="AL104" s="121">
        <f>'dep05'!S104-'dep05'!S103</f>
        <v>10.410298520999998</v>
      </c>
      <c r="AM104" s="52">
        <f>'dep05'!T104-'dep05'!T103</f>
        <v>-12.797868440000002</v>
      </c>
      <c r="AN104" s="189">
        <f>(Paca!B104/Paca!B100-1)*100</f>
        <v>-3.3700268722828719</v>
      </c>
      <c r="AO104" s="189">
        <f>(Paca!C104/Paca!C100-1)*100</f>
        <v>-16.829891364249917</v>
      </c>
      <c r="AP104" s="189">
        <f>(Paca!D104/Paca!D100-1)*100</f>
        <v>-4.1900931862783093</v>
      </c>
      <c r="AQ104" s="190">
        <f>(Paca!E104/Paca!E100-1)*100</f>
        <v>-7.6516167838594162</v>
      </c>
      <c r="AR104" s="190">
        <f>(Paca!F104/Paca!F100-1)*100</f>
        <v>4.3984405051636921</v>
      </c>
      <c r="AS104" s="190">
        <f>(Paca!G104/Paca!G100-1)*100</f>
        <v>-0.94168669489990142</v>
      </c>
      <c r="AT104" s="190">
        <f>(Paca!H104/Paca!H100-1)*100</f>
        <v>8.1917763762897611</v>
      </c>
      <c r="AU104" s="190">
        <f>(Paca!I104/Paca!I100-1)*100</f>
        <v>-11.967140151882848</v>
      </c>
      <c r="AV104" s="189">
        <f>(Paca!J104/Paca!J100-1)*100</f>
        <v>3.4917333232073355</v>
      </c>
      <c r="AW104" s="189">
        <f>(Paca!K104/Paca!K100-1)*100</f>
        <v>-4.997100764626861</v>
      </c>
      <c r="AX104" s="190">
        <f>(Paca!L104/Paca!L100-1)*100</f>
        <v>-11.336851187410947</v>
      </c>
      <c r="AY104" s="190">
        <f>(Paca!M104/Paca!M100-1)*100</f>
        <v>11.534833575994586</v>
      </c>
      <c r="AZ104" s="190">
        <f>(Paca!N104/Paca!N100-1)*100</f>
        <v>-10.92214745722362</v>
      </c>
      <c r="BA104" s="190">
        <f>(Paca!O104/Paca!O100-1)*100</f>
        <v>-14.550850050068032</v>
      </c>
      <c r="BB104" s="190">
        <f>(Paca!P104/Paca!P100-1)*100</f>
        <v>-15.261684929508611</v>
      </c>
      <c r="BC104" s="190">
        <f>(Paca!Q104/Paca!Q100-1)*100</f>
        <v>-13.381117440742463</v>
      </c>
      <c r="BD104" s="190">
        <f>(Paca!R104/Paca!R100-1)*100</f>
        <v>-14.857260216081535</v>
      </c>
      <c r="BE104" s="190">
        <f>(Paca!S104/Paca!S100-1)*100</f>
        <v>-34.294273430158825</v>
      </c>
      <c r="BF104" s="189">
        <f>(Paca!T104/Paca!T100-1)*100</f>
        <v>-11.695052982490573</v>
      </c>
      <c r="BG104" s="53">
        <f>Paca!B104-Paca!B100</f>
        <v>-1854.600600836995</v>
      </c>
      <c r="BH104" s="53">
        <f>Paca!C104-Paca!C100</f>
        <v>-57.438094826999986</v>
      </c>
      <c r="BI104" s="53">
        <f>Paca!D104-Paca!D100</f>
        <v>-519.38031764499829</v>
      </c>
      <c r="BJ104" s="122">
        <f>Paca!E104-Paca!E100</f>
        <v>-133.99162635399989</v>
      </c>
      <c r="BK104" s="122">
        <f>Paca!F104-Paca!F100</f>
        <v>147.84144651299994</v>
      </c>
      <c r="BL104" s="122">
        <f>Paca!G104-Paca!G100</f>
        <v>-8.8718078240000295</v>
      </c>
      <c r="BM104" s="122">
        <f>Paca!H104-Paca!H100</f>
        <v>95.279488808999986</v>
      </c>
      <c r="BN104" s="122">
        <f>Paca!I104-Paca!I100</f>
        <v>-619.63781878899954</v>
      </c>
      <c r="BO104" s="53">
        <f>Paca!J104-Paca!J100</f>
        <v>448.35066548299983</v>
      </c>
      <c r="BP104" s="53">
        <f>Paca!K104-Paca!K100</f>
        <v>-1282.2322801910013</v>
      </c>
      <c r="BQ104" s="122">
        <f>Paca!L104-Paca!L100</f>
        <v>-759.224615481</v>
      </c>
      <c r="BR104" s="122">
        <f>Paca!M104-Paca!M100</f>
        <v>1032.4904674929985</v>
      </c>
      <c r="BS104" s="122">
        <f>Paca!N104-Paca!N100</f>
        <v>-141.35339789199998</v>
      </c>
      <c r="BT104" s="122">
        <f>Paca!O104-Paca!O100</f>
        <v>-66.136952234999967</v>
      </c>
      <c r="BU104" s="122">
        <f>Paca!P104-Paca!P100</f>
        <v>-70.356256310999981</v>
      </c>
      <c r="BV104" s="122">
        <f>Paca!Q104-Paca!Q100</f>
        <v>-19.761623644000011</v>
      </c>
      <c r="BW104" s="122">
        <f>Paca!R104-Paca!R100</f>
        <v>-1044.9290165170005</v>
      </c>
      <c r="BX104" s="122">
        <f>Paca!S104-Paca!S100</f>
        <v>-212.96088560400005</v>
      </c>
      <c r="BY104" s="53">
        <f>Paca!T104-Paca!T100</f>
        <v>-443.90057365699977</v>
      </c>
    </row>
    <row r="105" spans="1:77" x14ac:dyDescent="0.25">
      <c r="A105" s="37" t="str">
        <f>Paca!A105</f>
        <v>T3 2023</v>
      </c>
      <c r="B105" s="144">
        <f>('dep05'!B105/'dep05'!B104-1)*100</f>
        <v>3.0030296056868577</v>
      </c>
      <c r="C105" s="179">
        <f>('dep05'!C105/'dep05'!C104-1)*100</f>
        <v>-32.16727440302278</v>
      </c>
      <c r="D105" s="179">
        <f>('dep05'!D105/'dep05'!D104-1)*100</f>
        <v>6.0356277417298987</v>
      </c>
      <c r="E105" s="180">
        <f>('dep05'!E105/'dep05'!E104-1)*100</f>
        <v>-3.8951590451341112</v>
      </c>
      <c r="F105" s="181">
        <f>('dep05'!F105/'dep05'!F104-1)*100</f>
        <v>2.1612731066869895</v>
      </c>
      <c r="G105" s="181">
        <f>('dep05'!G105/'dep05'!G104-1)*100</f>
        <v>81.835977712825624</v>
      </c>
      <c r="H105" s="181">
        <f>('dep05'!H105/'dep05'!H104-1)*100</f>
        <v>-79.444628607604216</v>
      </c>
      <c r="I105" s="182">
        <f>('dep05'!I105/'dep05'!I104-1)*100</f>
        <v>11.387251236843898</v>
      </c>
      <c r="J105" s="179">
        <f>('dep05'!J105/'dep05'!J104-1)*100</f>
        <v>3.4375342642410711</v>
      </c>
      <c r="K105" s="179">
        <f>('dep05'!K105/'dep05'!K104-1)*100</f>
        <v>-4.0076277516554626</v>
      </c>
      <c r="L105" s="180">
        <f>('dep05'!L105/'dep05'!L104-1)*100</f>
        <v>-7.6795562233718861</v>
      </c>
      <c r="M105" s="181">
        <f>('dep05'!M105/'dep05'!M104-1)*100</f>
        <v>-0.57049438661085361</v>
      </c>
      <c r="N105" s="181">
        <f>('dep05'!N105/'dep05'!N104-1)*100</f>
        <v>-6.1437785813407642</v>
      </c>
      <c r="O105" s="181">
        <f>('dep05'!O105/'dep05'!O104-1)*100</f>
        <v>-100</v>
      </c>
      <c r="P105" s="181">
        <f>('dep05'!P105/'dep05'!P104-1)*100</f>
        <v>-20.940879258756663</v>
      </c>
      <c r="Q105" s="181">
        <f>('dep05'!Q105/'dep05'!Q104-1)*100</f>
        <v>33.609914047092019</v>
      </c>
      <c r="R105" s="181">
        <f>('dep05'!R105/'dep05'!R104-1)*100</f>
        <v>7.3402605280925792</v>
      </c>
      <c r="S105" s="152">
        <f>('dep05'!S105/'dep05'!S104-1)*100</f>
        <v>-22.672650466810019</v>
      </c>
      <c r="T105" s="183">
        <f>('dep05'!T105/'dep05'!T104-1)*100</f>
        <v>20.324125235329404</v>
      </c>
      <c r="U105" s="52">
        <f>'dep05'!B105-'dep05'!B104</f>
        <v>31.011802307000153</v>
      </c>
      <c r="V105" s="52">
        <f>'dep05'!C105-'dep05'!C104</f>
        <v>-3.106232082</v>
      </c>
      <c r="W105" s="52">
        <f>'dep05'!D105-'dep05'!D104</f>
        <v>6.8951524980000016</v>
      </c>
      <c r="X105" s="121">
        <f>'dep05'!E105-'dep05'!E104</f>
        <v>-0.9274892360000031</v>
      </c>
      <c r="Y105" s="121">
        <f>'dep05'!F105-'dep05'!F104</f>
        <v>0.38107066299999914</v>
      </c>
      <c r="Z105" s="121">
        <f>'dep05'!G105-'dep05'!G104</f>
        <v>4.1092943980000003</v>
      </c>
      <c r="AA105" s="121">
        <f>'dep05'!H105-'dep05'!H104</f>
        <v>-3.835784329</v>
      </c>
      <c r="AB105" s="121">
        <f>'dep05'!I105-'dep05'!I104</f>
        <v>7.1680610019999946</v>
      </c>
      <c r="AC105" s="52">
        <f>'dep05'!J105-'dep05'!J104</f>
        <v>13.372912369000005</v>
      </c>
      <c r="AD105" s="52">
        <f>'dep05'!K105-'dep05'!K104</f>
        <v>-15.117986793</v>
      </c>
      <c r="AE105" s="121">
        <f>'dep05'!L105-'dep05'!L104</f>
        <v>-11.020431274000003</v>
      </c>
      <c r="AF105" s="121">
        <f>'dep05'!M105-'dep05'!M104</f>
        <v>-0.72974520699999346</v>
      </c>
      <c r="AG105" s="121">
        <f>'dep05'!N105-'dep05'!N104</f>
        <v>-0.8052127519999992</v>
      </c>
      <c r="AH105" s="121">
        <f>'dep05'!O105-'dep05'!O104</f>
        <v>-1.545039617</v>
      </c>
      <c r="AI105" s="121">
        <f>'dep05'!P105-'dep05'!P104</f>
        <v>-1.5772812929999995</v>
      </c>
      <c r="AJ105" s="121">
        <f>'dep05'!Q105-'dep05'!Q104</f>
        <v>0.64910810899999993</v>
      </c>
      <c r="AK105" s="121">
        <f>'dep05'!R105-'dep05'!R104</f>
        <v>4.5083215340000038</v>
      </c>
      <c r="AL105" s="121">
        <f>'dep05'!S105-'dep05'!S104</f>
        <v>-4.5977062929999981</v>
      </c>
      <c r="AM105" s="52">
        <f>'dep05'!T105-'dep05'!T104</f>
        <v>28.967956315000009</v>
      </c>
      <c r="AN105" s="189">
        <f>(Paca!B105/Paca!B101-1)*100</f>
        <v>-4.2183434769759165</v>
      </c>
      <c r="AO105" s="189">
        <f>(Paca!C105/Paca!C101-1)*100</f>
        <v>-5.6020762966270894</v>
      </c>
      <c r="AP105" s="189">
        <f>(Paca!D105/Paca!D101-1)*100</f>
        <v>-6.2282368169753415</v>
      </c>
      <c r="AQ105" s="190">
        <f>(Paca!E105/Paca!E101-1)*100</f>
        <v>-13.125988753169061</v>
      </c>
      <c r="AR105" s="190">
        <f>(Paca!F105/Paca!F101-1)*100</f>
        <v>-1.4557965734745992</v>
      </c>
      <c r="AS105" s="190">
        <f>(Paca!G105/Paca!G101-1)*100</f>
        <v>-17.46223865608243</v>
      </c>
      <c r="AT105" s="190">
        <f>(Paca!H105/Paca!H101-1)*100</f>
        <v>5.6758528715827428</v>
      </c>
      <c r="AU105" s="190">
        <f>(Paca!I105/Paca!I101-1)*100</f>
        <v>-7.6741798031984887</v>
      </c>
      <c r="AV105" s="189">
        <f>(Paca!J105/Paca!J101-1)*100</f>
        <v>-8.3039731610079492E-2</v>
      </c>
      <c r="AW105" s="189">
        <f>(Paca!K105/Paca!K101-1)*100</f>
        <v>-6.1608874010017463</v>
      </c>
      <c r="AX105" s="190">
        <f>(Paca!L105/Paca!L101-1)*100</f>
        <v>-12.232399772526225</v>
      </c>
      <c r="AY105" s="190">
        <f>(Paca!M105/Paca!M101-1)*100</f>
        <v>6.2480774867290201</v>
      </c>
      <c r="AZ105" s="190">
        <f>(Paca!N105/Paca!N101-1)*100</f>
        <v>-7.4738164550671504</v>
      </c>
      <c r="BA105" s="190">
        <f>(Paca!O105/Paca!O101-1)*100</f>
        <v>-16.335715612206403</v>
      </c>
      <c r="BB105" s="190">
        <f>(Paca!P105/Paca!P101-1)*100</f>
        <v>-24.796973306263091</v>
      </c>
      <c r="BC105" s="190">
        <f>(Paca!Q105/Paca!Q101-1)*100</f>
        <v>-23.436051241914502</v>
      </c>
      <c r="BD105" s="190">
        <f>(Paca!R105/Paca!R101-1)*100</f>
        <v>-14.931945415559611</v>
      </c>
      <c r="BE105" s="190">
        <f>(Paca!S105/Paca!S101-1)*100</f>
        <v>1.6942651551290933</v>
      </c>
      <c r="BF105" s="189">
        <f>(Paca!T105/Paca!T101-1)*100</f>
        <v>1.5770538989857252</v>
      </c>
      <c r="BG105" s="53">
        <f>Paca!B105-Paca!B101</f>
        <v>-2324.9641000839983</v>
      </c>
      <c r="BH105" s="53">
        <f>Paca!C105-Paca!C101</f>
        <v>-16.086596895000014</v>
      </c>
      <c r="BI105" s="53">
        <f>Paca!D105-Paca!D101</f>
        <v>-781.05615822899927</v>
      </c>
      <c r="BJ105" s="122">
        <f>Paca!E105-Paca!E101</f>
        <v>-236.49866878100011</v>
      </c>
      <c r="BK105" s="122">
        <f>Paca!F105-Paca!F101</f>
        <v>-51.549822710999706</v>
      </c>
      <c r="BL105" s="122">
        <f>Paca!G105-Paca!G101</f>
        <v>-175.04657663</v>
      </c>
      <c r="BM105" s="122">
        <f>Paca!H105-Paca!H101</f>
        <v>66.954924094000035</v>
      </c>
      <c r="BN105" s="122">
        <f>Paca!I105-Paca!I101</f>
        <v>-384.91601420100051</v>
      </c>
      <c r="BO105" s="53">
        <f>Paca!J105-Paca!J101</f>
        <v>-11.144878789000359</v>
      </c>
      <c r="BP105" s="53">
        <f>Paca!K105-Paca!K101</f>
        <v>-1570.0270820600017</v>
      </c>
      <c r="BQ105" s="122">
        <f>Paca!L105-Paca!L101</f>
        <v>-805.93788167599996</v>
      </c>
      <c r="BR105" s="122">
        <f>Paca!M105-Paca!M101</f>
        <v>578.74634757300009</v>
      </c>
      <c r="BS105" s="122">
        <f>Paca!N105-Paca!N101</f>
        <v>-88.864726154999971</v>
      </c>
      <c r="BT105" s="122">
        <f>Paca!O105-Paca!O101</f>
        <v>-73.522777883000003</v>
      </c>
      <c r="BU105" s="122">
        <f>Paca!P105-Paca!P101</f>
        <v>-109.13582017499999</v>
      </c>
      <c r="BV105" s="122">
        <f>Paca!Q105-Paca!Q101</f>
        <v>-33.237916322000004</v>
      </c>
      <c r="BW105" s="122">
        <f>Paca!R105-Paca!R101</f>
        <v>-1045.0642063099995</v>
      </c>
      <c r="BX105" s="122">
        <f>Paca!S105-Paca!S101</f>
        <v>6.9898988879999706</v>
      </c>
      <c r="BY105" s="53">
        <f>Paca!T105-Paca!T101</f>
        <v>53.350615888999982</v>
      </c>
    </row>
    <row r="106" spans="1:77" s="106" customFormat="1" x14ac:dyDescent="0.25">
      <c r="A106" s="98" t="str">
        <f>Paca!A106</f>
        <v>T4 2023</v>
      </c>
      <c r="B106" s="143">
        <f>('dep05'!B106/'dep05'!B105-1)*100</f>
        <v>8.3253844881282077</v>
      </c>
      <c r="C106" s="184">
        <f>('dep05'!C106/'dep05'!C105-1)*100</f>
        <v>-12.68401844489382</v>
      </c>
      <c r="D106" s="184">
        <f>('dep05'!D106/'dep05'!D105-1)*100</f>
        <v>-0.20251466271540286</v>
      </c>
      <c r="E106" s="185">
        <f>('dep05'!E106/'dep05'!E105-1)*100</f>
        <v>-16.571893889863819</v>
      </c>
      <c r="F106" s="186">
        <f>('dep05'!F106/'dep05'!F105-1)*100</f>
        <v>14.750496161951411</v>
      </c>
      <c r="G106" s="186">
        <f>('dep05'!G106/'dep05'!G105-1)*100</f>
        <v>14.839497476735431</v>
      </c>
      <c r="H106" s="186">
        <f>('dep05'!H106/'dep05'!H105-1)*100</f>
        <v>111.30467538660196</v>
      </c>
      <c r="I106" s="187">
        <f>('dep05'!I106/'dep05'!I105-1)*100</f>
        <v>-2.238599504830352</v>
      </c>
      <c r="J106" s="184">
        <f>('dep05'!J106/'dep05'!J105-1)*100</f>
        <v>7.5569562024964787</v>
      </c>
      <c r="K106" s="184">
        <f>('dep05'!K106/'dep05'!K105-1)*100</f>
        <v>17.542532914136832</v>
      </c>
      <c r="L106" s="185">
        <f>('dep05'!L106/'dep05'!L105-1)*100</f>
        <v>38.931865647498398</v>
      </c>
      <c r="M106" s="186">
        <f>('dep05'!M106/'dep05'!M105-1)*100</f>
        <v>4.1883613177418955</v>
      </c>
      <c r="N106" s="186">
        <f>('dep05'!N106/'dep05'!N105-1)*100</f>
        <v>11.214941004124611</v>
      </c>
      <c r="O106" s="186" t="e">
        <f>('dep05'!O106/'dep05'!O105-1)*100</f>
        <v>#DIV/0!</v>
      </c>
      <c r="P106" s="186">
        <f>('dep05'!P106/'dep05'!P105-1)*100</f>
        <v>12.055509668606534</v>
      </c>
      <c r="Q106" s="186">
        <f>('dep05'!Q106/'dep05'!Q105-1)*100</f>
        <v>25.600681160596327</v>
      </c>
      <c r="R106" s="186">
        <f>('dep05'!R106/'dep05'!R105-1)*100</f>
        <v>14.892855433615914</v>
      </c>
      <c r="S106" s="151">
        <f>('dep05'!S106/'dep05'!S105-1)*100</f>
        <v>-44.073561183032936</v>
      </c>
      <c r="T106" s="188">
        <f>('dep05'!T106/'dep05'!T105-1)*100</f>
        <v>-2.5072599513960792</v>
      </c>
      <c r="U106" s="100">
        <f>'dep05'!B106-'dep05'!B105</f>
        <v>88.556754385999966</v>
      </c>
      <c r="V106" s="100">
        <f>'dep05'!C106-'dep05'!C105</f>
        <v>-0.83083688700000025</v>
      </c>
      <c r="W106" s="100">
        <f>'dep05'!D106-'dep05'!D105</f>
        <v>-0.24531816900000081</v>
      </c>
      <c r="X106" s="120">
        <f>'dep05'!E106-'dep05'!E105</f>
        <v>-3.7922860719999996</v>
      </c>
      <c r="Y106" s="120">
        <f>'dep05'!F106-'dep05'!F105</f>
        <v>2.6569830959999976</v>
      </c>
      <c r="Z106" s="120">
        <f>'dep05'!G106-'dep05'!G105</f>
        <v>1.3549460119999992</v>
      </c>
      <c r="AA106" s="120">
        <f>'dep05'!H106-'dep05'!H105</f>
        <v>1.1046593599999999</v>
      </c>
      <c r="AB106" s="120">
        <f>'dep05'!I106-'dep05'!I105</f>
        <v>-1.5696205649999939</v>
      </c>
      <c r="AC106" s="100">
        <f>'dep05'!J106-'dep05'!J105</f>
        <v>30.409132258999989</v>
      </c>
      <c r="AD106" s="100">
        <f>'dep05'!K106-'dep05'!K105</f>
        <v>63.523674368000059</v>
      </c>
      <c r="AE106" s="120">
        <f>'dep05'!L106-'dep05'!L105</f>
        <v>51.578126819000005</v>
      </c>
      <c r="AF106" s="120">
        <f>'dep05'!M106-'dep05'!M105</f>
        <v>5.3269582820000068</v>
      </c>
      <c r="AG106" s="120">
        <f>'dep05'!N106-'dep05'!N105</f>
        <v>1.3795427010000001</v>
      </c>
      <c r="AH106" s="120">
        <f>'dep05'!O106-'dep05'!O105</f>
        <v>0.95323810600000003</v>
      </c>
      <c r="AI106" s="120">
        <f>'dep05'!P106-'dep05'!P105</f>
        <v>0.71787990299999915</v>
      </c>
      <c r="AJ106" s="120">
        <f>'dep05'!Q106-'dep05'!Q105</f>
        <v>0.66060193000000034</v>
      </c>
      <c r="AK106" s="120">
        <f>'dep05'!R106-'dep05'!R105</f>
        <v>9.8184747279999982</v>
      </c>
      <c r="AL106" s="120">
        <f>'dep05'!S106-'dep05'!S105</f>
        <v>-6.9111481010000002</v>
      </c>
      <c r="AM106" s="100">
        <f>'dep05'!T106-'dep05'!T105</f>
        <v>-4.2998971849999919</v>
      </c>
      <c r="AN106" s="184">
        <f>(Paca!B106/Paca!B102-1)*100</f>
        <v>-1.8932290282311692</v>
      </c>
      <c r="AO106" s="184">
        <f>(Paca!C106/Paca!C102-1)*100</f>
        <v>-1.9306714420415205</v>
      </c>
      <c r="AP106" s="184">
        <f>(Paca!D106/Paca!D102-1)*100</f>
        <v>-4.2033671555528285</v>
      </c>
      <c r="AQ106" s="191">
        <f>(Paca!E106/Paca!E102-1)*100</f>
        <v>-6.5471931914639514</v>
      </c>
      <c r="AR106" s="191">
        <f>(Paca!F106/Paca!F102-1)*100</f>
        <v>-5.559863086979755</v>
      </c>
      <c r="AS106" s="191">
        <f>(Paca!G106/Paca!G102-1)*100</f>
        <v>-16.933501277273567</v>
      </c>
      <c r="AT106" s="191">
        <f>(Paca!H106/Paca!H102-1)*100</f>
        <v>4.9112700811296373</v>
      </c>
      <c r="AU106" s="191">
        <f>(Paca!I106/Paca!I102-1)*100</f>
        <v>-2.0635436104071259</v>
      </c>
      <c r="AV106" s="184">
        <f>(Paca!J106/Paca!J102-1)*100</f>
        <v>-0.82057747134693937</v>
      </c>
      <c r="AW106" s="184">
        <f>(Paca!K106/Paca!K102-1)*100</f>
        <v>-1.7288574248509714</v>
      </c>
      <c r="AX106" s="191">
        <f>(Paca!L106/Paca!L102-1)*100</f>
        <v>-10.557953041766154</v>
      </c>
      <c r="AY106" s="191">
        <f>(Paca!M106/Paca!M102-1)*100</f>
        <v>9.0650222606351694</v>
      </c>
      <c r="AZ106" s="191">
        <f>(Paca!N106/Paca!N102-1)*100</f>
        <v>4.4300184086540906</v>
      </c>
      <c r="BA106" s="191">
        <f>(Paca!O106/Paca!O102-1)*100</f>
        <v>-13.54075799239325</v>
      </c>
      <c r="BB106" s="191">
        <f>(Paca!P106/Paca!P102-1)*100</f>
        <v>-27.559410449168343</v>
      </c>
      <c r="BC106" s="191">
        <f>(Paca!Q106/Paca!Q102-1)*100</f>
        <v>2.1418225754706866</v>
      </c>
      <c r="BD106" s="191">
        <f>(Paca!R106/Paca!R102-1)*100</f>
        <v>-5.9259903488489973</v>
      </c>
      <c r="BE106" s="191">
        <f>(Paca!S106/Paca!S102-1)*100</f>
        <v>-17.097378245409402</v>
      </c>
      <c r="BF106" s="184">
        <f>(Paca!T106/Paca!T102-1)*100</f>
        <v>0.73581746137463266</v>
      </c>
      <c r="BG106" s="100">
        <f>Paca!B106-Paca!B102</f>
        <v>-1039.6760563969874</v>
      </c>
      <c r="BH106" s="100">
        <f>Paca!C106-Paca!C102</f>
        <v>-5.2370780699999955</v>
      </c>
      <c r="BI106" s="100">
        <f>Paca!D106-Paca!D102</f>
        <v>-515.26003766900067</v>
      </c>
      <c r="BJ106" s="120">
        <f>Paca!E106-Paca!E102</f>
        <v>-109.58106706600006</v>
      </c>
      <c r="BK106" s="120">
        <f>Paca!F106-Paca!F102</f>
        <v>-203.93737434100012</v>
      </c>
      <c r="BL106" s="120">
        <f>Paca!G106-Paca!G102</f>
        <v>-163.57159724799999</v>
      </c>
      <c r="BM106" s="120">
        <f>Paca!H106-Paca!H102</f>
        <v>59.586389538000049</v>
      </c>
      <c r="BN106" s="120">
        <f>Paca!I106-Paca!I102</f>
        <v>-97.756388552000317</v>
      </c>
      <c r="BO106" s="100">
        <f>Paca!J106-Paca!J102</f>
        <v>-110.53323530200032</v>
      </c>
      <c r="BP106" s="100">
        <f>Paca!K106-Paca!K102</f>
        <v>-435.8930803859912</v>
      </c>
      <c r="BQ106" s="120">
        <f>Paca!L106-Paca!L102</f>
        <v>-703.14658598499955</v>
      </c>
      <c r="BR106" s="120">
        <f>Paca!M106-Paca!M102</f>
        <v>858.73981802699927</v>
      </c>
      <c r="BS106" s="120">
        <f>Paca!N106-Paca!N102</f>
        <v>52.805593144000113</v>
      </c>
      <c r="BT106" s="120">
        <f>Paca!O106-Paca!O102</f>
        <v>-63.595801859000005</v>
      </c>
      <c r="BU106" s="120">
        <f>Paca!P106-Paca!P102</f>
        <v>-123.91914120900003</v>
      </c>
      <c r="BV106" s="120">
        <f>Paca!Q106-Paca!Q102</f>
        <v>2.3946018049999935</v>
      </c>
      <c r="BW106" s="120">
        <f>Paca!R106-Paca!R102</f>
        <v>-378.29482266099967</v>
      </c>
      <c r="BX106" s="120">
        <f>Paca!S106-Paca!S102</f>
        <v>-80.87674164799995</v>
      </c>
      <c r="BY106" s="100">
        <f>Paca!T106-Paca!T102</f>
        <v>27.247375030000057</v>
      </c>
    </row>
    <row r="107" spans="1:77" x14ac:dyDescent="0.25">
      <c r="A107" s="37" t="str">
        <f>Paca!A107</f>
        <v>T1 2024</v>
      </c>
      <c r="B107" s="144">
        <f>('dep05'!B107/'dep05'!B106-1)*100</f>
        <v>13.699468344691867</v>
      </c>
      <c r="C107" s="179">
        <f>('dep05'!C107/'dep05'!C106-1)*100</f>
        <v>-48.459874803560687</v>
      </c>
      <c r="D107" s="179">
        <f>('dep05'!D107/'dep05'!D106-1)*100</f>
        <v>-2.901504444430425</v>
      </c>
      <c r="E107" s="180">
        <f>('dep05'!E107/'dep05'!E106-1)*100</f>
        <v>-4.5478286913990367</v>
      </c>
      <c r="F107" s="181">
        <f>('dep05'!F107/'dep05'!F106-1)*100</f>
        <v>24.87348010360073</v>
      </c>
      <c r="G107" s="181">
        <f>('dep05'!G107/'dep05'!G106-1)*100</f>
        <v>-58.767899850458448</v>
      </c>
      <c r="H107" s="181">
        <f>('dep05'!H107/'dep05'!H106-1)*100</f>
        <v>-53.14534075012822</v>
      </c>
      <c r="I107" s="182">
        <f>('dep05'!I107/'dep05'!I106-1)*100</f>
        <v>-0.73526602225424398</v>
      </c>
      <c r="J107" s="179">
        <f>('dep05'!J107/'dep05'!J106-1)*100</f>
        <v>-6.5313268118880945</v>
      </c>
      <c r="K107" s="179">
        <f>('dep05'!K107/'dep05'!K106-1)*100</f>
        <v>52.580719540086605</v>
      </c>
      <c r="L107" s="180">
        <f>('dep05'!L107/'dep05'!L106-1)*100</f>
        <v>110.48626803134916</v>
      </c>
      <c r="M107" s="181">
        <f>('dep05'!M107/'dep05'!M106-1)*100</f>
        <v>-11.27759418746156</v>
      </c>
      <c r="N107" s="181">
        <f>('dep05'!N107/'dep05'!N106-1)*100</f>
        <v>29.476317553383002</v>
      </c>
      <c r="O107" s="181">
        <f>('dep05'!O107/'dep05'!O106-1)*100</f>
        <v>106.16050067977451</v>
      </c>
      <c r="P107" s="181">
        <f>('dep05'!P107/'dep05'!P106-1)*100</f>
        <v>-32.261549760499264</v>
      </c>
      <c r="Q107" s="181">
        <f>('dep05'!Q107/'dep05'!Q106-1)*100</f>
        <v>-21.173926188604021</v>
      </c>
      <c r="R107" s="181">
        <f>('dep05'!R107/'dep05'!R106-1)*100</f>
        <v>30.733219352285126</v>
      </c>
      <c r="S107" s="152">
        <f>('dep05'!S107/'dep05'!S106-1)*100</f>
        <v>112.88312577668177</v>
      </c>
      <c r="T107" s="183">
        <f>('dep05'!T107/'dep05'!T106-1)*100</f>
        <v>-18.781695539000864</v>
      </c>
      <c r="U107" s="52">
        <f>'dep05'!B107-'dep05'!B106</f>
        <v>157.8524562529999</v>
      </c>
      <c r="V107" s="52">
        <f>'dep05'!C107-'dep05'!C106</f>
        <v>-2.7716279559999997</v>
      </c>
      <c r="W107" s="52">
        <f>'dep05'!D107-'dep05'!D106</f>
        <v>-3.5076486090000003</v>
      </c>
      <c r="X107" s="121">
        <f>'dep05'!E107-'dep05'!E106</f>
        <v>-0.86825127399999857</v>
      </c>
      <c r="Y107" s="121">
        <f>'dep05'!F107-'dep05'!F106</f>
        <v>5.1413040370000012</v>
      </c>
      <c r="Z107" s="121">
        <f>'dep05'!G107-'dep05'!G106</f>
        <v>-6.1621781689999988</v>
      </c>
      <c r="AA107" s="121">
        <f>'dep05'!H107-'dep05'!H106</f>
        <v>-1.114523607</v>
      </c>
      <c r="AB107" s="121">
        <f>'dep05'!I107-'dep05'!I106</f>
        <v>-0.50399959599999988</v>
      </c>
      <c r="AC107" s="52">
        <f>'dep05'!J107-'dep05'!J106</f>
        <v>-28.268127474999972</v>
      </c>
      <c r="AD107" s="52">
        <f>'dep05'!K107-'dep05'!K106</f>
        <v>223.80247279399987</v>
      </c>
      <c r="AE107" s="121">
        <f>'dep05'!L107-'dep05'!L106</f>
        <v>203.36233590999998</v>
      </c>
      <c r="AF107" s="121">
        <f>'dep05'!M107-'dep05'!M106</f>
        <v>-14.944136510000007</v>
      </c>
      <c r="AG107" s="121">
        <f>'dep05'!N107-'dep05'!N106</f>
        <v>4.0325013069999986</v>
      </c>
      <c r="AH107" s="121">
        <f>'dep05'!O107-'dep05'!O106</f>
        <v>1.0119623459999998</v>
      </c>
      <c r="AI107" s="121">
        <f>'dep05'!P107-'dep05'!P106</f>
        <v>-2.1527057009999995</v>
      </c>
      <c r="AJ107" s="121">
        <f>'dep05'!Q107-'dep05'!Q106</f>
        <v>-0.68624897200000001</v>
      </c>
      <c r="AK107" s="121">
        <f>'dep05'!R107-'dep05'!R106</f>
        <v>23.279150689999994</v>
      </c>
      <c r="AL107" s="121">
        <f>'dep05'!S107-'dep05'!S106</f>
        <v>9.8996137239999999</v>
      </c>
      <c r="AM107" s="52">
        <f>'dep05'!T107-'dep05'!T106</f>
        <v>-31.402612501000021</v>
      </c>
      <c r="AN107" s="189">
        <f>(Paca!B107/Paca!B103-1)*100</f>
        <v>7.3633660652361321E-2</v>
      </c>
      <c r="AO107" s="189">
        <f>(Paca!C107/Paca!C103-1)*100</f>
        <v>-17.810350598965709</v>
      </c>
      <c r="AP107" s="189">
        <f>(Paca!D107/Paca!D103-1)*100</f>
        <v>-1.8257420602620922</v>
      </c>
      <c r="AQ107" s="190">
        <f>(Paca!E107/Paca!E103-1)*100</f>
        <v>7.6810527674120221</v>
      </c>
      <c r="AR107" s="190">
        <f>(Paca!F107/Paca!F103-1)*100</f>
        <v>-1.2535400369374727</v>
      </c>
      <c r="AS107" s="190">
        <f>(Paca!G107/Paca!G103-1)*100</f>
        <v>-23.116006954691382</v>
      </c>
      <c r="AT107" s="190">
        <f>(Paca!H107/Paca!H103-1)*100</f>
        <v>1.0576075816954855</v>
      </c>
      <c r="AU107" s="190">
        <f>(Paca!I107/Paca!I103-1)*100</f>
        <v>-2.0048673577183429</v>
      </c>
      <c r="AV107" s="189">
        <f>(Paca!J107/Paca!J103-1)*100</f>
        <v>-9.6301886266537018</v>
      </c>
      <c r="AW107" s="189">
        <f>(Paca!K107/Paca!K103-1)*100</f>
        <v>5.676673157977441</v>
      </c>
      <c r="AX107" s="190">
        <f>(Paca!L107/Paca!L103-1)*100</f>
        <v>1.714803230404538</v>
      </c>
      <c r="AY107" s="190">
        <f>(Paca!M107/Paca!M103-1)*100</f>
        <v>17.031852105143752</v>
      </c>
      <c r="AZ107" s="190">
        <f>(Paca!N107/Paca!N103-1)*100</f>
        <v>-2.8777263243308204</v>
      </c>
      <c r="BA107" s="190">
        <f>(Paca!O107/Paca!O103-1)*100</f>
        <v>-10.278912492387937</v>
      </c>
      <c r="BB107" s="190">
        <f>(Paca!P107/Paca!P103-1)*100</f>
        <v>-24.165921885973198</v>
      </c>
      <c r="BC107" s="190">
        <f>(Paca!Q107/Paca!Q103-1)*100</f>
        <v>-6.2815306163898077</v>
      </c>
      <c r="BD107" s="190">
        <f>(Paca!R107/Paca!R103-1)*100</f>
        <v>-1.7030425083893408</v>
      </c>
      <c r="BE107" s="190">
        <f>(Paca!S107/Paca!S103-1)*100</f>
        <v>-2.5926986304029453</v>
      </c>
      <c r="BF107" s="189">
        <f>(Paca!T107/Paca!T103-1)*100</f>
        <v>7.8173523827652414</v>
      </c>
      <c r="BG107" s="53">
        <f>Paca!B107-Paca!B103</f>
        <v>39.67528628600121</v>
      </c>
      <c r="BH107" s="53">
        <f>Paca!C107-Paca!C103</f>
        <v>-50.498052997000002</v>
      </c>
      <c r="BI107" s="53">
        <f>Paca!D107-Paca!D103</f>
        <v>-217.72833602500032</v>
      </c>
      <c r="BJ107" s="122">
        <f>Paca!E107-Paca!E103</f>
        <v>124.29568457300002</v>
      </c>
      <c r="BK107" s="122">
        <f>Paca!F107-Paca!F103</f>
        <v>-44.331307508000009</v>
      </c>
      <c r="BL107" s="122">
        <f>Paca!G107-Paca!G103</f>
        <v>-219.21543787499991</v>
      </c>
      <c r="BM107" s="122">
        <f>Paca!H107-Paca!H103</f>
        <v>13.211129438999933</v>
      </c>
      <c r="BN107" s="122">
        <f>Paca!I107-Paca!I103</f>
        <v>-91.688404653999896</v>
      </c>
      <c r="BO107" s="53">
        <f>Paca!J107-Paca!J103</f>
        <v>-1336.9556795259996</v>
      </c>
      <c r="BP107" s="53">
        <f>Paca!K107-Paca!K103</f>
        <v>1399.0604639659941</v>
      </c>
      <c r="BQ107" s="122">
        <f>Paca!L107-Paca!L103</f>
        <v>107.97043983099957</v>
      </c>
      <c r="BR107" s="122">
        <f>Paca!M107-Paca!M103</f>
        <v>1591.6417783260003</v>
      </c>
      <c r="BS107" s="122">
        <f>Paca!N107-Paca!N103</f>
        <v>-37.648791528999936</v>
      </c>
      <c r="BT107" s="122">
        <f>Paca!O107-Paca!O103</f>
        <v>-41.455442080000012</v>
      </c>
      <c r="BU107" s="122">
        <f>Paca!P107-Paca!P103</f>
        <v>-94.679752835999977</v>
      </c>
      <c r="BV107" s="122">
        <f>Paca!Q107-Paca!Q103</f>
        <v>-7.3691098469999901</v>
      </c>
      <c r="BW107" s="122">
        <f>Paca!R107-Paca!R103</f>
        <v>-108.11855618999925</v>
      </c>
      <c r="BX107" s="122">
        <f>Paca!S107-Paca!S103</f>
        <v>-11.280101709000007</v>
      </c>
      <c r="BY107" s="53">
        <f>Paca!T107-Paca!T103</f>
        <v>245.79689086799999</v>
      </c>
    </row>
    <row r="108" spans="1:77" x14ac:dyDescent="0.25">
      <c r="A108" s="37" t="str">
        <f>Paca!A108</f>
        <v>T2 2024</v>
      </c>
      <c r="B108" s="144">
        <f>('dep05'!B108/'dep05'!B107-1)*100</f>
        <v>-2.2851293249004589</v>
      </c>
      <c r="C108" s="179">
        <f>('dep05'!C108/'dep05'!C107-1)*100</f>
        <v>25.630024559743969</v>
      </c>
      <c r="D108" s="179">
        <f>('dep05'!D108/'dep05'!D107-1)*100</f>
        <v>3.3715750427865787</v>
      </c>
      <c r="E108" s="180">
        <f>('dep05'!E108/'dep05'!E107-1)*100</f>
        <v>61.562850136970852</v>
      </c>
      <c r="F108" s="181">
        <f>('dep05'!F108/'dep05'!F107-1)*100</f>
        <v>-35.160461380901808</v>
      </c>
      <c r="G108" s="181">
        <f>('dep05'!G108/'dep05'!G107-1)*100</f>
        <v>71.313669911667191</v>
      </c>
      <c r="H108" s="181">
        <f>('dep05'!H108/'dep05'!H107-1)*100</f>
        <v>-0.81840160293226161</v>
      </c>
      <c r="I108" s="182">
        <f>('dep05'!I108/'dep05'!I107-1)*100</f>
        <v>-1.8532232615006472</v>
      </c>
      <c r="J108" s="179">
        <f>('dep05'!J108/'dep05'!J107-1)*100</f>
        <v>1.5593985638919561</v>
      </c>
      <c r="K108" s="179">
        <f>('dep05'!K108/'dep05'!K107-1)*100</f>
        <v>-6.6759555585352626</v>
      </c>
      <c r="L108" s="180">
        <f>('dep05'!L108/'dep05'!L107-1)*100</f>
        <v>0.94609162416223747</v>
      </c>
      <c r="M108" s="181">
        <f>('dep05'!M108/'dep05'!M107-1)*100</f>
        <v>-11.663020883573106</v>
      </c>
      <c r="N108" s="181">
        <f>('dep05'!N108/'dep05'!N107-1)*100</f>
        <v>-2.4511378432164777</v>
      </c>
      <c r="O108" s="181">
        <f>('dep05'!O108/'dep05'!O107-1)*100</f>
        <v>-0.81840160293226161</v>
      </c>
      <c r="P108" s="181">
        <f>('dep05'!P108/'dep05'!P107-1)*100</f>
        <v>29.367302223472258</v>
      </c>
      <c r="Q108" s="181">
        <f>('dep05'!Q108/'dep05'!Q107-1)*100</f>
        <v>-54.223877670059004</v>
      </c>
      <c r="R108" s="181">
        <f>('dep05'!R108/'dep05'!R107-1)*100</f>
        <v>-35.135311728059563</v>
      </c>
      <c r="S108" s="152">
        <f>('dep05'!S108/'dep05'!S107-1)*100</f>
        <v>10.665783429486897</v>
      </c>
      <c r="T108" s="183">
        <f>('dep05'!T108/'dep05'!T107-1)*100</f>
        <v>1.7652000526958478</v>
      </c>
      <c r="U108" s="52">
        <f>'dep05'!B108-'dep05'!B107</f>
        <v>-29.937590835000037</v>
      </c>
      <c r="V108" s="52">
        <f>'dep05'!C108-'dep05'!C107</f>
        <v>0.75552203799999962</v>
      </c>
      <c r="W108" s="52">
        <f>'dep05'!D108-'dep05'!D107</f>
        <v>3.9576571720000118</v>
      </c>
      <c r="X108" s="121">
        <f>'dep05'!E108-'dep05'!E107</f>
        <v>11.218785949000001</v>
      </c>
      <c r="Y108" s="121">
        <f>'dep05'!F108-'dep05'!F107</f>
        <v>-9.075310966</v>
      </c>
      <c r="Z108" s="121">
        <f>'dep05'!G108-'dep05'!G107</f>
        <v>3.0832044399999994</v>
      </c>
      <c r="AA108" s="121">
        <f>'dep05'!H108-'dep05'!H107</f>
        <v>-8.0416159999999737E-3</v>
      </c>
      <c r="AB108" s="121">
        <f>'dep05'!I108-'dep05'!I107</f>
        <v>-1.2609806349999957</v>
      </c>
      <c r="AC108" s="52">
        <f>'dep05'!J108-'dep05'!J107</f>
        <v>6.3083943409999961</v>
      </c>
      <c r="AD108" s="52">
        <f>'dep05'!K108-'dep05'!K107</f>
        <v>-43.356223998000019</v>
      </c>
      <c r="AE108" s="121">
        <f>'dep05'!L108-'dep05'!L107</f>
        <v>3.6653814960000091</v>
      </c>
      <c r="AF108" s="121">
        <f>'dep05'!M108-'dep05'!M107</f>
        <v>-13.711934377000006</v>
      </c>
      <c r="AG108" s="121">
        <f>'dep05'!N108-'dep05'!N107</f>
        <v>-0.43416955300000026</v>
      </c>
      <c r="AH108" s="121">
        <f>'dep05'!O108-'dep05'!O107</f>
        <v>-1.6083231999999947E-2</v>
      </c>
      <c r="AI108" s="121">
        <f>'dep05'!P108-'dep05'!P107</f>
        <v>1.327390619</v>
      </c>
      <c r="AJ108" s="121">
        <f>'dep05'!Q108-'dep05'!Q107</f>
        <v>-1.3852902560000002</v>
      </c>
      <c r="AK108" s="121">
        <f>'dep05'!R108-'dep05'!R107</f>
        <v>-34.792756925000006</v>
      </c>
      <c r="AL108" s="121">
        <f>'dep05'!S108-'dep05'!S107</f>
        <v>1.9912382300000004</v>
      </c>
      <c r="AM108" s="52">
        <f>'dep05'!T108-'dep05'!T107</f>
        <v>2.3970596120000209</v>
      </c>
      <c r="AN108" s="189">
        <f>(Paca!B108/Paca!B104-1)*100</f>
        <v>1.6844722676044865</v>
      </c>
      <c r="AO108" s="189">
        <f>(Paca!C108/Paca!C104-1)*100</f>
        <v>-15.250231473232102</v>
      </c>
      <c r="AP108" s="189">
        <f>(Paca!D108/Paca!D104-1)*100</f>
        <v>-4.5636744109279199</v>
      </c>
      <c r="AQ108" s="190">
        <f>(Paca!E108/Paca!E104-1)*100</f>
        <v>-2.6359913809188784</v>
      </c>
      <c r="AR108" s="190">
        <f>(Paca!F108/Paca!F104-1)*100</f>
        <v>-3.1280867669541301</v>
      </c>
      <c r="AS108" s="190">
        <f>(Paca!G108/Paca!G104-1)*100</f>
        <v>-19.630999225316593</v>
      </c>
      <c r="AT108" s="190">
        <f>(Paca!H108/Paca!H104-1)*100</f>
        <v>-2.0882569028407127</v>
      </c>
      <c r="AU108" s="190">
        <f>(Paca!I108/Paca!I104-1)*100</f>
        <v>-3.9512503557146639</v>
      </c>
      <c r="AV108" s="189">
        <f>(Paca!J108/Paca!J104-1)*100</f>
        <v>-3.9232894088461534</v>
      </c>
      <c r="AW108" s="189">
        <f>(Paca!K108/Paca!K104-1)*100</f>
        <v>7.7088374063853049</v>
      </c>
      <c r="AX108" s="190">
        <f>(Paca!L108/Paca!L104-1)*100</f>
        <v>8.5986139556801113</v>
      </c>
      <c r="AY108" s="190">
        <f>(Paca!M108/Paca!M104-1)*100</f>
        <v>8.3913911579355691</v>
      </c>
      <c r="AZ108" s="190">
        <f>(Paca!N108/Paca!N104-1)*100</f>
        <v>26.218548997658964</v>
      </c>
      <c r="BA108" s="190">
        <f>(Paca!O108/Paca!O104-1)*100</f>
        <v>-8.9030148471947239</v>
      </c>
      <c r="BB108" s="190">
        <f>(Paca!P108/Paca!P104-1)*100</f>
        <v>-25.530304605698007</v>
      </c>
      <c r="BC108" s="190">
        <f>(Paca!Q108/Paca!Q104-1)*100</f>
        <v>-6.7013431350529951</v>
      </c>
      <c r="BD108" s="190">
        <f>(Paca!R108/Paca!R104-1)*100</f>
        <v>6.4675444027405771</v>
      </c>
      <c r="BE108" s="190">
        <f>(Paca!S108/Paca!S104-1)*100</f>
        <v>-3.8674017056362864</v>
      </c>
      <c r="BF108" s="189">
        <f>(Paca!T108/Paca!T104-1)*100</f>
        <v>3.675196073372633</v>
      </c>
      <c r="BG108" s="53">
        <f>Paca!B108-Paca!B104</f>
        <v>895.76225056299882</v>
      </c>
      <c r="BH108" s="53">
        <f>Paca!C108-Paca!C104</f>
        <v>-43.287491373000023</v>
      </c>
      <c r="BI108" s="53">
        <f>Paca!D108-Paca!D104</f>
        <v>-541.98451245999968</v>
      </c>
      <c r="BJ108" s="122">
        <f>Paca!E108-Paca!E104</f>
        <v>-42.628272145999972</v>
      </c>
      <c r="BK108" s="122">
        <f>Paca!F108-Paca!F104</f>
        <v>-109.76661801200044</v>
      </c>
      <c r="BL108" s="122">
        <f>Paca!G108-Paca!G104</f>
        <v>-183.20571885699997</v>
      </c>
      <c r="BM108" s="122">
        <f>Paca!H108-Paca!H104</f>
        <v>-26.278435597999987</v>
      </c>
      <c r="BN108" s="122">
        <f>Paca!I108-Paca!I104</f>
        <v>-180.105467847</v>
      </c>
      <c r="BO108" s="53">
        <f>Paca!J108-Paca!J104</f>
        <v>-521.35405737399924</v>
      </c>
      <c r="BP108" s="53">
        <f>Paca!K108-Paca!K104</f>
        <v>1879.2057984759995</v>
      </c>
      <c r="BQ108" s="122">
        <f>Paca!L108-Paca!L104</f>
        <v>510.56311499000003</v>
      </c>
      <c r="BR108" s="122">
        <f>Paca!M108-Paca!M104</f>
        <v>837.75920272400072</v>
      </c>
      <c r="BS108" s="122">
        <f>Paca!N108-Paca!N104</f>
        <v>302.25716793200013</v>
      </c>
      <c r="BT108" s="122">
        <f>Paca!O108-Paca!O104</f>
        <v>-34.578062640000041</v>
      </c>
      <c r="BU108" s="122">
        <f>Paca!P108-Paca!P104</f>
        <v>-99.732351644000005</v>
      </c>
      <c r="BV108" s="122">
        <f>Paca!Q108-Paca!Q104</f>
        <v>-8.5724443499999978</v>
      </c>
      <c r="BW108" s="122">
        <f>Paca!R108-Paca!R104</f>
        <v>387.28894421299992</v>
      </c>
      <c r="BX108" s="122">
        <f>Paca!S108-Paca!S104</f>
        <v>-15.779772749000017</v>
      </c>
      <c r="BY108" s="53">
        <f>Paca!T108-Paca!T104</f>
        <v>123.18251329399982</v>
      </c>
    </row>
    <row r="109" spans="1:77" x14ac:dyDescent="0.25">
      <c r="A109" s="37" t="str">
        <f>Paca!A109</f>
        <v>T3 2024</v>
      </c>
      <c r="B109" s="144">
        <f>('dep05'!B109/'dep05'!B108-1)*100</f>
        <v>0.18355353749961445</v>
      </c>
      <c r="C109" s="179">
        <f>('dep05'!C109/'dep05'!C108-1)*100</f>
        <v>1.2484393484738954</v>
      </c>
      <c r="D109" s="179">
        <f>('dep05'!D109/'dep05'!D108-1)*100</f>
        <v>-8.1019261824769586</v>
      </c>
      <c r="E109" s="180">
        <f>('dep05'!E109/'dep05'!E108-1)*100</f>
        <v>-44.85497018038015</v>
      </c>
      <c r="F109" s="181">
        <f>('dep05'!F109/'dep05'!F108-1)*100</f>
        <v>16.139674752407917</v>
      </c>
      <c r="G109" s="181">
        <f>('dep05'!G109/'dep05'!G108-1)*100</f>
        <v>27.892765491885598</v>
      </c>
      <c r="H109" s="181">
        <f>('dep05'!H109/'dep05'!H108-1)*100</f>
        <v>-100</v>
      </c>
      <c r="I109" s="182">
        <f>('dep05'!I109/'dep05'!I108-1)*100</f>
        <v>-0.62466034076272825</v>
      </c>
      <c r="J109" s="179">
        <f>('dep05'!J109/'dep05'!J108-1)*100</f>
        <v>1.7127165801129385</v>
      </c>
      <c r="K109" s="179">
        <f>('dep05'!K109/'dep05'!K108-1)*100</f>
        <v>6.2545899753804868</v>
      </c>
      <c r="L109" s="180">
        <f>('dep05'!L109/'dep05'!L108-1)*100</f>
        <v>9.1551321106525094</v>
      </c>
      <c r="M109" s="181">
        <f>('dep05'!M109/'dep05'!M108-1)*100</f>
        <v>1.7634893433541521</v>
      </c>
      <c r="N109" s="181">
        <f>('dep05'!N109/'dep05'!N108-1)*100</f>
        <v>30.36760542362542</v>
      </c>
      <c r="O109" s="181">
        <f>('dep05'!O109/'dep05'!O108-1)*100</f>
        <v>-49.375780334032449</v>
      </c>
      <c r="P109" s="181">
        <f>('dep05'!P109/'dep05'!P108-1)*100</f>
        <v>-49.375780325374819</v>
      </c>
      <c r="Q109" s="181">
        <f>('dep05'!Q109/'dep05'!Q108-1)*100</f>
        <v>102.49687864676847</v>
      </c>
      <c r="R109" s="181">
        <f>('dep05'!R109/'dep05'!R108-1)*100</f>
        <v>8.5762458031890318</v>
      </c>
      <c r="S109" s="152">
        <f>('dep05'!S109/'dep05'!S108-1)*100</f>
        <v>-37.913692850472422</v>
      </c>
      <c r="T109" s="183">
        <f>('dep05'!T109/'dep05'!T108-1)*100</f>
        <v>-23.742360208470657</v>
      </c>
      <c r="U109" s="52">
        <f>'dep05'!B109-'dep05'!B108</f>
        <v>2.3497923480001646</v>
      </c>
      <c r="V109" s="52">
        <f>'dep05'!C109-'dep05'!C108</f>
        <v>4.6233738000000191E-2</v>
      </c>
      <c r="W109" s="52">
        <f>'dep05'!D109-'dep05'!D108</f>
        <v>-9.8309334520000107</v>
      </c>
      <c r="X109" s="121">
        <f>'dep05'!E109-'dep05'!E108</f>
        <v>-13.206241117000001</v>
      </c>
      <c r="Y109" s="121">
        <f>'dep05'!F109-'dep05'!F108</f>
        <v>2.7011061030000008</v>
      </c>
      <c r="Z109" s="121">
        <f>'dep05'!G109-'dep05'!G108</f>
        <v>2.0659182420000004</v>
      </c>
      <c r="AA109" s="121">
        <f>'dep05'!H109-'dep05'!H108</f>
        <v>-0.97455860999999999</v>
      </c>
      <c r="AB109" s="121">
        <f>'dep05'!I109-'dep05'!I108</f>
        <v>-0.41715806999999927</v>
      </c>
      <c r="AC109" s="52">
        <f>'dep05'!J109-'dep05'!J108</f>
        <v>7.036672292999981</v>
      </c>
      <c r="AD109" s="52">
        <f>'dep05'!K109-'dep05'!K108</f>
        <v>37.907959739000034</v>
      </c>
      <c r="AE109" s="121">
        <f>'dep05'!L109-'dep05'!L108</f>
        <v>35.804705827000021</v>
      </c>
      <c r="AF109" s="121">
        <f>'dep05'!M109-'dep05'!M108</f>
        <v>1.8314836920000062</v>
      </c>
      <c r="AG109" s="121">
        <f>'dep05'!N109-'dep05'!N108</f>
        <v>5.2471609420000007</v>
      </c>
      <c r="AH109" s="121">
        <f>'dep05'!O109-'dep05'!O108</f>
        <v>-0.96239183699999997</v>
      </c>
      <c r="AI109" s="121">
        <f>'dep05'!P109-'dep05'!P108</f>
        <v>-2.8871755100000001</v>
      </c>
      <c r="AJ109" s="121">
        <f>'dep05'!Q109-'dep05'!Q108</f>
        <v>1.1986705870000001</v>
      </c>
      <c r="AK109" s="121">
        <f>'dep05'!R109-'dep05'!R108</f>
        <v>5.5087185870000042</v>
      </c>
      <c r="AL109" s="121">
        <f>'dep05'!S109-'dep05'!S108</f>
        <v>-7.8332125490000006</v>
      </c>
      <c r="AM109" s="52">
        <f>'dep05'!T109-'dep05'!T108</f>
        <v>-32.810139970000009</v>
      </c>
      <c r="AN109" s="189">
        <f>(Paca!B109/Paca!B105-1)*100</f>
        <v>2.7016095791291717</v>
      </c>
      <c r="AO109" s="189">
        <f>(Paca!C109/Paca!C105-1)*100</f>
        <v>-11.471973058227537</v>
      </c>
      <c r="AP109" s="189">
        <f>(Paca!D109/Paca!D105-1)*100</f>
        <v>-4.387137226336602</v>
      </c>
      <c r="AQ109" s="190">
        <f>(Paca!E109/Paca!E105-1)*100</f>
        <v>4.8232145080927991</v>
      </c>
      <c r="AR109" s="190">
        <f>(Paca!F109/Paca!F105-1)*100</f>
        <v>-3.9943390813638846</v>
      </c>
      <c r="AS109" s="190">
        <f>(Paca!G109/Paca!G105-1)*100</f>
        <v>-17.95174609868797</v>
      </c>
      <c r="AT109" s="190">
        <f>(Paca!H109/Paca!H105-1)*100</f>
        <v>-6.9494663955749436</v>
      </c>
      <c r="AU109" s="190">
        <f>(Paca!I109/Paca!I105-1)*100</f>
        <v>-4.6829659373807235</v>
      </c>
      <c r="AV109" s="189">
        <f>(Paca!J109/Paca!J105-1)*100</f>
        <v>-6.163071116319907</v>
      </c>
      <c r="AW109" s="189">
        <f>(Paca!K109/Paca!K105-1)*100</f>
        <v>12.765243790485336</v>
      </c>
      <c r="AX109" s="190">
        <f>(Paca!L109/Paca!L105-1)*100</f>
        <v>13.947106027851476</v>
      </c>
      <c r="AY109" s="190">
        <f>(Paca!M109/Paca!M105-1)*100</f>
        <v>17.898350069496558</v>
      </c>
      <c r="AZ109" s="190">
        <f>(Paca!N109/Paca!N105-1)*100</f>
        <v>22.961577827839918</v>
      </c>
      <c r="BA109" s="190">
        <f>(Paca!O109/Paca!O105-1)*100</f>
        <v>-13.947307522679731</v>
      </c>
      <c r="BB109" s="190">
        <f>(Paca!P109/Paca!P105-1)*100</f>
        <v>-23.483323558573378</v>
      </c>
      <c r="BC109" s="190">
        <f>(Paca!Q109/Paca!Q105-1)*100</f>
        <v>10.062704869594841</v>
      </c>
      <c r="BD109" s="190">
        <f>(Paca!R109/Paca!R105-1)*100</f>
        <v>6.8026113332473992</v>
      </c>
      <c r="BE109" s="190">
        <f>(Paca!S109/Paca!S105-1)*100</f>
        <v>-12.784530131984106</v>
      </c>
      <c r="BF109" s="189">
        <f>(Paca!T109/Paca!T105-1)*100</f>
        <v>-7.3621119129054557</v>
      </c>
      <c r="BG109" s="53">
        <f>Paca!B109-Paca!B105</f>
        <v>1426.1960967359992</v>
      </c>
      <c r="BH109" s="53">
        <f>Paca!C109-Paca!C105</f>
        <v>-31.096801419000002</v>
      </c>
      <c r="BI109" s="53">
        <f>Paca!D109-Paca!D105</f>
        <v>-515.90584063700044</v>
      </c>
      <c r="BJ109" s="122">
        <f>Paca!E109-Paca!E105</f>
        <v>75.495857903000115</v>
      </c>
      <c r="BK109" s="122">
        <f>Paca!F109-Paca!F105</f>
        <v>-139.3806533650004</v>
      </c>
      <c r="BL109" s="122">
        <f>Paca!G109-Paca!G105</f>
        <v>-148.52962510599991</v>
      </c>
      <c r="BM109" s="122">
        <f>Paca!H109-Paca!H105</f>
        <v>-86.632054427999947</v>
      </c>
      <c r="BN109" s="122">
        <f>Paca!I109-Paca!I105</f>
        <v>-216.85936564099939</v>
      </c>
      <c r="BO109" s="53">
        <f>Paca!J109-Paca!J105</f>
        <v>-826.46754744400096</v>
      </c>
      <c r="BP109" s="53">
        <f>Paca!K109-Paca!K105</f>
        <v>3052.6490474429993</v>
      </c>
      <c r="BQ109" s="122">
        <f>Paca!L109-Paca!L105</f>
        <v>806.50716470899988</v>
      </c>
      <c r="BR109" s="122">
        <f>Paca!M109-Paca!M105</f>
        <v>1761.4727736289988</v>
      </c>
      <c r="BS109" s="122">
        <f>Paca!N109-Paca!N105</f>
        <v>252.61163840299992</v>
      </c>
      <c r="BT109" s="122">
        <f>Paca!O109-Paca!O105</f>
        <v>-52.518730631000039</v>
      </c>
      <c r="BU109" s="122">
        <f>Paca!P109-Paca!P105</f>
        <v>-77.725499914000011</v>
      </c>
      <c r="BV109" s="122">
        <f>Paca!Q109-Paca!Q105</f>
        <v>10.926684682000001</v>
      </c>
      <c r="BW109" s="122">
        <f>Paca!R109-Paca!R105</f>
        <v>405.01279080199947</v>
      </c>
      <c r="BX109" s="122">
        <f>Paca!S109-Paca!S105</f>
        <v>-53.637774236999974</v>
      </c>
      <c r="BY109" s="53">
        <f>Paca!T109-Paca!T105</f>
        <v>-252.98276120699984</v>
      </c>
    </row>
    <row r="110" spans="1:77" s="106" customFormat="1" x14ac:dyDescent="0.25">
      <c r="A110" s="98" t="str">
        <f>Paca!A110</f>
        <v>T4 2024</v>
      </c>
      <c r="B110" s="143">
        <f>('dep05'!B110/'dep05'!B109-1)*100</f>
        <v>0.38678568227688004</v>
      </c>
      <c r="C110" s="184">
        <f>('dep05'!C110/'dep05'!C109-1)*100</f>
        <v>1.7108227271644072</v>
      </c>
      <c r="D110" s="184">
        <f>('dep05'!D110/'dep05'!D109-1)*100</f>
        <v>3.7729268798883941</v>
      </c>
      <c r="E110" s="185">
        <f>('dep05'!E110/'dep05'!E109-1)*100</f>
        <v>19.737277047807833</v>
      </c>
      <c r="F110" s="186">
        <f>('dep05'!F110/'dep05'!F109-1)*100</f>
        <v>-11.831527424531973</v>
      </c>
      <c r="G110" s="186">
        <f>('dep05'!G110/'dep05'!G109-1)*100</f>
        <v>-61.75249270905482</v>
      </c>
      <c r="H110" s="186" t="e">
        <f>('dep05'!H110/'dep05'!H109-1)*100</f>
        <v>#DIV/0!</v>
      </c>
      <c r="I110" s="187">
        <f>('dep05'!I110/'dep05'!I109-1)*100</f>
        <v>13.790364010158761</v>
      </c>
      <c r="J110" s="184">
        <f>('dep05'!J110/'dep05'!J109-1)*100</f>
        <v>1.5900630750496969</v>
      </c>
      <c r="K110" s="184">
        <f>('dep05'!K110/'dep05'!K109-1)*100</f>
        <v>-0.78706406483851632</v>
      </c>
      <c r="L110" s="185">
        <f>('dep05'!L110/'dep05'!L109-1)*100</f>
        <v>0.7854663181133148</v>
      </c>
      <c r="M110" s="186">
        <f>('dep05'!M110/'dep05'!M109-1)*100</f>
        <v>-21.551300036135835</v>
      </c>
      <c r="N110" s="186">
        <f>('dep05'!N110/'dep05'!N109-1)*100</f>
        <v>-30.949261928582285</v>
      </c>
      <c r="O110" s="186">
        <f>('dep05'!O110/'dep05'!O109-1)*100</f>
        <v>-100</v>
      </c>
      <c r="P110" s="186">
        <f>('dep05'!P110/'dep05'!P109-1)*100</f>
        <v>93.250563144105641</v>
      </c>
      <c r="Q110" s="186">
        <f>('dep05'!Q110/'dep05'!Q109-1)*100</f>
        <v>36.885815577599068</v>
      </c>
      <c r="R110" s="186">
        <f>('dep05'!R110/'dep05'!R109-1)*100</f>
        <v>29.592440112970309</v>
      </c>
      <c r="S110" s="151">
        <f>('dep05'!S110/'dep05'!S109-1)*100</f>
        <v>-15.267060769040109</v>
      </c>
      <c r="T110" s="188">
        <f>('dep05'!T110/'dep05'!T109-1)*100</f>
        <v>-0.84147133897375381</v>
      </c>
      <c r="U110" s="100">
        <f>'dep05'!B110-'dep05'!B109</f>
        <v>4.9605924500001493</v>
      </c>
      <c r="V110" s="100">
        <f>'dep05'!C110-'dep05'!C109</f>
        <v>6.4148263999999955E-2</v>
      </c>
      <c r="W110" s="100">
        <f>'dep05'!D110-'dep05'!D109</f>
        <v>4.2071817270000054</v>
      </c>
      <c r="X110" s="120">
        <f>'dep05'!E110-'dep05'!E109</f>
        <v>3.2045146630000012</v>
      </c>
      <c r="Y110" s="120">
        <f>'dep05'!F110-'dep05'!F109</f>
        <v>-2.2996846469999994</v>
      </c>
      <c r="Z110" s="120">
        <f>'dep05'!G110-'dep05'!G109</f>
        <v>-5.8495441939999999</v>
      </c>
      <c r="AA110" s="120">
        <f>'dep05'!H110-'dep05'!H109</f>
        <v>0</v>
      </c>
      <c r="AB110" s="120">
        <f>'dep05'!I110-'dep05'!I109</f>
        <v>9.1518959049999893</v>
      </c>
      <c r="AC110" s="100">
        <f>'dep05'!J110-'dep05'!J109</f>
        <v>6.6446395980000261</v>
      </c>
      <c r="AD110" s="100">
        <f>'dep05'!K110-'dep05'!K109</f>
        <v>-5.0686155329999565</v>
      </c>
      <c r="AE110" s="120">
        <f>'dep05'!L110-'dep05'!L109</f>
        <v>3.3531055189999961</v>
      </c>
      <c r="AF110" s="120">
        <f>'dep05'!M110-'dep05'!M109</f>
        <v>-22.776955825000002</v>
      </c>
      <c r="AG110" s="120">
        <f>'dep05'!N110-'dep05'!N109</f>
        <v>-6.97162185</v>
      </c>
      <c r="AH110" s="120">
        <f>'dep05'!O110-'dep05'!O109</f>
        <v>-0.98672538300000001</v>
      </c>
      <c r="AI110" s="120">
        <f>'dep05'!P110-'dep05'!P109</f>
        <v>2.7603809289999997</v>
      </c>
      <c r="AJ110" s="120">
        <f>'dep05'!Q110-'dep05'!Q109</f>
        <v>0.87350809199999979</v>
      </c>
      <c r="AK110" s="120">
        <f>'dep05'!R110-'dep05'!R109</f>
        <v>20.638064514999996</v>
      </c>
      <c r="AL110" s="120">
        <f>'dep05'!S110-'dep05'!S109</f>
        <v>-1.9583715299999991</v>
      </c>
      <c r="AM110" s="100">
        <f>'dep05'!T110-'dep05'!T109</f>
        <v>-0.88676160600000742</v>
      </c>
      <c r="AN110" s="184">
        <f>(Paca!B110/Paca!B106-1)*100</f>
        <v>-2.1654359712090732</v>
      </c>
      <c r="AO110" s="184">
        <f>(Paca!C110/Paca!C106-1)*100</f>
        <v>-12.578445339694987</v>
      </c>
      <c r="AP110" s="184">
        <f>(Paca!D110/Paca!D106-1)*100</f>
        <v>-7.0074298113834477</v>
      </c>
      <c r="AQ110" s="191">
        <f>(Paca!E110/Paca!E106-1)*100</f>
        <v>0.66238453275946352</v>
      </c>
      <c r="AR110" s="191">
        <f>(Paca!F110/Paca!F106-1)*100</f>
        <v>-8.3216428377909875</v>
      </c>
      <c r="AS110" s="191">
        <f>(Paca!G110/Paca!G106-1)*100</f>
        <v>-14.538897632494486</v>
      </c>
      <c r="AT110" s="191">
        <f>(Paca!H110/Paca!H106-1)*100</f>
        <v>-3.9727856599484412</v>
      </c>
      <c r="AU110" s="191">
        <f>(Paca!I110/Paca!I106-1)*100</f>
        <v>-8.1419070301639191</v>
      </c>
      <c r="AV110" s="184">
        <f>(Paca!J110/Paca!J106-1)*100</f>
        <v>-5.0992859902179166</v>
      </c>
      <c r="AW110" s="184">
        <f>(Paca!K110/Paca!K106-1)*100</f>
        <v>3.8668860222618173</v>
      </c>
      <c r="AX110" s="191">
        <f>(Paca!L110/Paca!L106-1)*100</f>
        <v>7.3753850246631725</v>
      </c>
      <c r="AY110" s="191">
        <f>(Paca!M110/Paca!M106-1)*100</f>
        <v>3.5475459296759215</v>
      </c>
      <c r="AZ110" s="191">
        <f>(Paca!N110/Paca!N106-1)*100</f>
        <v>-7.1452982336073223</v>
      </c>
      <c r="BA110" s="191">
        <f>(Paca!O110/Paca!O106-1)*100</f>
        <v>-25.269858004527379</v>
      </c>
      <c r="BB110" s="191">
        <f>(Paca!P110/Paca!P106-1)*100</f>
        <v>-19.528519473965321</v>
      </c>
      <c r="BC110" s="191">
        <f>(Paca!Q110/Paca!Q106-1)*100</f>
        <v>20.69346429537562</v>
      </c>
      <c r="BD110" s="191">
        <f>(Paca!R110/Paca!R106-1)*100</f>
        <v>7.0204429488134323</v>
      </c>
      <c r="BE110" s="191">
        <f>(Paca!S110/Paca!S106-1)*100</f>
        <v>-9.6473027282955588</v>
      </c>
      <c r="BF110" s="184">
        <f>(Paca!T110/Paca!T106-1)*100</f>
        <v>-15.740205724026268</v>
      </c>
      <c r="BG110" s="100">
        <f>Paca!B110-Paca!B106</f>
        <v>-1166.6463220810037</v>
      </c>
      <c r="BH110" s="100">
        <f>Paca!C110-Paca!C106</f>
        <v>-33.461148559000009</v>
      </c>
      <c r="BI110" s="100">
        <f>Paca!D110-Paca!D106</f>
        <v>-822.88308524599961</v>
      </c>
      <c r="BJ110" s="120">
        <f>Paca!E110-Paca!E106</f>
        <v>10.360552160999987</v>
      </c>
      <c r="BK110" s="120">
        <f>Paca!F110-Paca!F106</f>
        <v>-288.26930863899997</v>
      </c>
      <c r="BL110" s="120">
        <f>Paca!G110-Paca!G106</f>
        <v>-116.65907098100001</v>
      </c>
      <c r="BM110" s="120">
        <f>Paca!H110-Paca!H106</f>
        <v>-50.567389392999985</v>
      </c>
      <c r="BN110" s="120">
        <f>Paca!I110-Paca!I106</f>
        <v>-377.74786839399985</v>
      </c>
      <c r="BO110" s="100">
        <f>Paca!J110-Paca!J106</f>
        <v>-681.24642723500074</v>
      </c>
      <c r="BP110" s="100">
        <f>Paca!K110-Paca!K106</f>
        <v>958.09411425399594</v>
      </c>
      <c r="BQ110" s="120">
        <f>Paca!L110-Paca!L106</f>
        <v>439.33173283899941</v>
      </c>
      <c r="BR110" s="120">
        <f>Paca!M110-Paca!M106</f>
        <v>366.52723028999935</v>
      </c>
      <c r="BS110" s="120">
        <f>Paca!N110-Paca!N106</f>
        <v>-88.944707074000007</v>
      </c>
      <c r="BT110" s="120">
        <f>Paca!O110-Paca!O106</f>
        <v>-102.61236484400001</v>
      </c>
      <c r="BU110" s="120">
        <f>Paca!P110-Paca!P106</f>
        <v>-63.609175651999976</v>
      </c>
      <c r="BV110" s="120">
        <f>Paca!Q110-Paca!Q106</f>
        <v>23.631245863000004</v>
      </c>
      <c r="BW110" s="120">
        <f>Paca!R110-Paca!R106</f>
        <v>421.60293660400021</v>
      </c>
      <c r="BX110" s="120">
        <f>Paca!S110-Paca!S106</f>
        <v>-37.832783772000028</v>
      </c>
      <c r="BY110" s="100">
        <f>Paca!T110-Paca!T106</f>
        <v>-587.14977529499993</v>
      </c>
    </row>
    <row r="111" spans="1:77" x14ac:dyDescent="0.25">
      <c r="A111" s="37" t="str">
        <f>Paca!A111</f>
        <v>T1 2025</v>
      </c>
      <c r="B111" s="144">
        <f>('dep05'!B111/'dep05'!B110-1)*100</f>
        <v>-3.7041306736759982</v>
      </c>
      <c r="C111" s="179">
        <f>('dep05'!C111/'dep05'!C110-1)*100</f>
        <v>28.745586058048467</v>
      </c>
      <c r="D111" s="179">
        <f>('dep05'!D111/'dep05'!D110-1)*100</f>
        <v>-2.37774535295181</v>
      </c>
      <c r="E111" s="180">
        <f>('dep05'!E111/'dep05'!E110-1)*100</f>
        <v>3.0314451771757067</v>
      </c>
      <c r="F111" s="181">
        <f>('dep05'!F111/'dep05'!F110-1)*100</f>
        <v>31.252589072642877</v>
      </c>
      <c r="G111" s="181">
        <f>('dep05'!G111/'dep05'!G110-1)*100</f>
        <v>35.521669536658116</v>
      </c>
      <c r="H111" s="181" t="e">
        <f>('dep05'!H111/'dep05'!H110-1)*100</f>
        <v>#DIV/0!</v>
      </c>
      <c r="I111" s="182">
        <f>('dep05'!I111/'dep05'!I110-1)*100</f>
        <v>-13.22040726460113</v>
      </c>
      <c r="J111" s="179">
        <f>('dep05'!J111/'dep05'!J110-1)*100</f>
        <v>-10.547726408902191</v>
      </c>
      <c r="K111" s="179">
        <f>('dep05'!K111/'dep05'!K110-1)*100</f>
        <v>-3.7298943458270672</v>
      </c>
      <c r="L111" s="180">
        <f>('dep05'!L111/'dep05'!L110-1)*100</f>
        <v>-9.5314657515748742</v>
      </c>
      <c r="M111" s="181">
        <f>('dep05'!M111/'dep05'!M110-1)*100</f>
        <v>-19.418339788212734</v>
      </c>
      <c r="N111" s="181">
        <f>('dep05'!N111/'dep05'!N110-1)*100</f>
        <v>5.0901529191113015</v>
      </c>
      <c r="O111" s="181" t="e">
        <f>('dep05'!O111/'dep05'!O110-1)*100</f>
        <v>#DIV/0!</v>
      </c>
      <c r="P111" s="181">
        <f>('dep05'!P111/'dep05'!P110-1)*100</f>
        <v>23.595762625830051</v>
      </c>
      <c r="Q111" s="181">
        <f>('dep05'!Q111/'dep05'!Q110-1)*100</f>
        <v>51.465395369418673</v>
      </c>
      <c r="R111" s="181">
        <f>('dep05'!R111/'dep05'!R110-1)*100</f>
        <v>28.767227987557554</v>
      </c>
      <c r="S111" s="152">
        <f>('dep05'!S111/'dep05'!S110-1)*100</f>
        <v>13.838202407848677</v>
      </c>
      <c r="T111" s="183">
        <f>('dep05'!T111/'dep05'!T110-1)*100</f>
        <v>21.603495156958054</v>
      </c>
      <c r="U111" s="52">
        <f>'dep05'!B111-'dep05'!B110</f>
        <v>-47.689855495000302</v>
      </c>
      <c r="V111" s="52">
        <f>'dep05'!C111-'dep05'!C110</f>
        <v>1.0962717720000001</v>
      </c>
      <c r="W111" s="52">
        <f>'dep05'!D111-'dep05'!D110</f>
        <v>-2.7514542159999849</v>
      </c>
      <c r="X111" s="121">
        <f>'dep05'!E111-'dep05'!E110</f>
        <v>0.58932399200000063</v>
      </c>
      <c r="Y111" s="121">
        <f>'dep05'!F111-'dep05'!F110</f>
        <v>5.3558300780000003</v>
      </c>
      <c r="Z111" s="121">
        <f>'dep05'!G111-'dep05'!G110</f>
        <v>1.2869570079999999</v>
      </c>
      <c r="AA111" s="121">
        <f>'dep05'!H111-'dep05'!H110</f>
        <v>0</v>
      </c>
      <c r="AB111" s="121">
        <f>'dep05'!I111-'dep05'!I110</f>
        <v>-9.9835652939999875</v>
      </c>
      <c r="AC111" s="52">
        <f>'dep05'!J111-'dep05'!J110</f>
        <v>-44.778254872000048</v>
      </c>
      <c r="AD111" s="52">
        <f>'dep05'!K111-'dep05'!K110</f>
        <v>-23.831100469000035</v>
      </c>
      <c r="AE111" s="121">
        <f>'dep05'!L111-'dep05'!L110</f>
        <v>-41.008818316000031</v>
      </c>
      <c r="AF111" s="121">
        <f>'dep05'!M111-'dep05'!M110</f>
        <v>-16.099784151000009</v>
      </c>
      <c r="AG111" s="121">
        <f>'dep05'!N111-'dep05'!N110</f>
        <v>0.79174017099999894</v>
      </c>
      <c r="AH111" s="121">
        <f>'dep05'!O111-'dep05'!O110</f>
        <v>1.9639905959999999</v>
      </c>
      <c r="AI111" s="121">
        <f>'dep05'!P111-'dep05'!P110</f>
        <v>1.349809069</v>
      </c>
      <c r="AJ111" s="121">
        <f>'dep05'!Q111-'dep05'!Q110</f>
        <v>1.6683274800000003</v>
      </c>
      <c r="AK111" s="121">
        <f>'dep05'!R111-'dep05'!R110</f>
        <v>25.999552374000004</v>
      </c>
      <c r="AL111" s="121">
        <f>'dep05'!S111-'dep05'!S110</f>
        <v>1.5040823079999992</v>
      </c>
      <c r="AM111" s="52">
        <f>'dep05'!T111-'dep05'!T110</f>
        <v>22.574682290000013</v>
      </c>
      <c r="AN111" s="189">
        <f>(Paca!B111/Paca!B107-1)*100</f>
        <v>-3.6774756905463168</v>
      </c>
      <c r="AO111" s="189">
        <f>(Paca!C111/Paca!C107-1)*100</f>
        <v>-0.53174380352619677</v>
      </c>
      <c r="AP111" s="189">
        <f>(Paca!D111/Paca!D107-1)*100</f>
        <v>-6.2109637515648242</v>
      </c>
      <c r="AQ111" s="190">
        <f>(Paca!E111/Paca!E107-1)*100</f>
        <v>-8.0803666364612781</v>
      </c>
      <c r="AR111" s="190">
        <f>(Paca!F111/Paca!F107-1)*100</f>
        <v>-10.837998733039701</v>
      </c>
      <c r="AS111" s="190">
        <f>(Paca!G111/Paca!G107-1)*100</f>
        <v>-6.0657133572358806</v>
      </c>
      <c r="AT111" s="190">
        <f>(Paca!H111/Paca!H107-1)*100</f>
        <v>-17.087687829827146</v>
      </c>
      <c r="AU111" s="190">
        <f>(Paca!I111/Paca!I107-1)*100</f>
        <v>1.1614580330078006</v>
      </c>
      <c r="AV111" s="189">
        <f>(Paca!J111/Paca!J107-1)*100</f>
        <v>-0.846925752014549</v>
      </c>
      <c r="AW111" s="189">
        <f>(Paca!K111/Paca!K107-1)*100</f>
        <v>-4.0152712167747513</v>
      </c>
      <c r="AX111" s="190">
        <f>(Paca!L111/Paca!L107-1)*100</f>
        <v>-1.5506737667031256</v>
      </c>
      <c r="AY111" s="190">
        <f>(Paca!M111/Paca!M107-1)*100</f>
        <v>-5.8737199542945646</v>
      </c>
      <c r="AZ111" s="190">
        <f>(Paca!N111/Paca!N107-1)*100</f>
        <v>-13.343281275659781</v>
      </c>
      <c r="BA111" s="190">
        <f>(Paca!O111/Paca!O107-1)*100</f>
        <v>-14.384913727042958</v>
      </c>
      <c r="BB111" s="190">
        <f>(Paca!P111/Paca!P107-1)*100</f>
        <v>-12.038301059151957</v>
      </c>
      <c r="BC111" s="190">
        <f>(Paca!Q111/Paca!Q107-1)*100</f>
        <v>27.630352402417667</v>
      </c>
      <c r="BD111" s="190">
        <f>(Paca!R111/Paca!R107-1)*100</f>
        <v>-3.6845683440256405E-2</v>
      </c>
      <c r="BE111" s="190">
        <f>(Paca!S111/Paca!S107-1)*100</f>
        <v>-17.646223863444199</v>
      </c>
      <c r="BF111" s="189">
        <f>(Paca!T111/Paca!T107-1)*100</f>
        <v>-3.0243604552386616</v>
      </c>
      <c r="BG111" s="53">
        <f>Paca!B111-Paca!B107</f>
        <v>-1982.956363410005</v>
      </c>
      <c r="BH111" s="53">
        <f>Paca!C111-Paca!C107</f>
        <v>-1.239143863999999</v>
      </c>
      <c r="BI111" s="53">
        <f>Paca!D111-Paca!D107</f>
        <v>-727.16363969699887</v>
      </c>
      <c r="BJ111" s="122">
        <f>Paca!E111-Paca!E107</f>
        <v>-140.8009748290001</v>
      </c>
      <c r="BK111" s="122">
        <f>Paca!F111-Paca!F107</f>
        <v>-378.48002368300013</v>
      </c>
      <c r="BL111" s="122">
        <f>Paca!G111-Paca!G107</f>
        <v>-44.225844336000023</v>
      </c>
      <c r="BM111" s="122">
        <f>Paca!H111-Paca!H107</f>
        <v>-215.70872221799982</v>
      </c>
      <c r="BN111" s="122">
        <f>Paca!I111-Paca!I107</f>
        <v>52.051925368999946</v>
      </c>
      <c r="BO111" s="53">
        <f>Paca!J111-Paca!J107</f>
        <v>-106.2553805360003</v>
      </c>
      <c r="BP111" s="53">
        <f>Paca!K111-Paca!K107</f>
        <v>-1045.7710435279987</v>
      </c>
      <c r="BQ111" s="122">
        <f>Paca!L111-Paca!L107</f>
        <v>-99.310502794999593</v>
      </c>
      <c r="BR111" s="122">
        <f>Paca!M111-Paca!M107</f>
        <v>-642.39295212800062</v>
      </c>
      <c r="BS111" s="122">
        <f>Paca!N111-Paca!N107</f>
        <v>-169.54423726200002</v>
      </c>
      <c r="BT111" s="122">
        <f>Paca!O111-Paca!O107</f>
        <v>-52.051850361999982</v>
      </c>
      <c r="BU111" s="122">
        <f>Paca!P111-Paca!P107</f>
        <v>-35.767069608999975</v>
      </c>
      <c r="BV111" s="122">
        <f>Paca!Q111-Paca!Q107</f>
        <v>30.37813869099999</v>
      </c>
      <c r="BW111" s="122">
        <f>Paca!R111-Paca!R107</f>
        <v>-2.2993307189999541</v>
      </c>
      <c r="BX111" s="122">
        <f>Paca!S111-Paca!S107</f>
        <v>-74.783239343999981</v>
      </c>
      <c r="BY111" s="53">
        <f>Paca!T111-Paca!T107</f>
        <v>-102.52715578499965</v>
      </c>
    </row>
    <row r="112" spans="1:77" x14ac:dyDescent="0.25">
      <c r="A112" s="37" t="str">
        <f>Paca!A112</f>
        <v>T2 2025</v>
      </c>
      <c r="B112" s="144">
        <f>('dep05'!B112/'dep05'!B111-1)*100</f>
        <v>4.2266421599225001</v>
      </c>
      <c r="C112" s="179">
        <f>('dep05'!C112/'dep05'!C111-1)*100</f>
        <v>67.65106892239902</v>
      </c>
      <c r="D112" s="179">
        <f>('dep05'!D112/'dep05'!D111-1)*100</f>
        <v>-0.73271423041757489</v>
      </c>
      <c r="E112" s="180">
        <f>('dep05'!E112/'dep05'!E111-1)*100</f>
        <v>-6.2101709850406195</v>
      </c>
      <c r="F112" s="181">
        <f>('dep05'!F112/'dep05'!F111-1)*100</f>
        <v>-13.402145468835736</v>
      </c>
      <c r="G112" s="181">
        <f>('dep05'!G112/'dep05'!G111-1)*100</f>
        <v>-48.108002478824893</v>
      </c>
      <c r="H112" s="181" t="e">
        <f>('dep05'!H112/'dep05'!H111-1)*100</f>
        <v>#DIV/0!</v>
      </c>
      <c r="I112" s="182">
        <f>('dep05'!I112/'dep05'!I111-1)*100</f>
        <v>7.3441944687901106</v>
      </c>
      <c r="J112" s="179">
        <f>('dep05'!J112/'dep05'!J111-1)*100</f>
        <v>8.9875305526818217</v>
      </c>
      <c r="K112" s="179">
        <f>('dep05'!K112/'dep05'!K111-1)*100</f>
        <v>0.72795850876525847</v>
      </c>
      <c r="L112" s="180">
        <f>('dep05'!L112/'dep05'!L111-1)*100</f>
        <v>14.938370448173387</v>
      </c>
      <c r="M112" s="181">
        <f>('dep05'!M112/'dep05'!M111-1)*100</f>
        <v>2.4549715893233737</v>
      </c>
      <c r="N112" s="181">
        <f>('dep05'!N112/'dep05'!N111-1)*100</f>
        <v>-1.6446333021719273</v>
      </c>
      <c r="O112" s="181">
        <f>('dep05'!O112/'dep05'!O111-1)*100</f>
        <v>-0.20769702300549309</v>
      </c>
      <c r="P112" s="181">
        <f>('dep05'!P112/'dep05'!P111-1)*100</f>
        <v>-30.699789627175022</v>
      </c>
      <c r="Q112" s="181">
        <f>('dep05'!Q112/'dep05'!Q111-1)*100</f>
        <v>-24.157849781444096</v>
      </c>
      <c r="R112" s="181">
        <f>('dep05'!R112/'dep05'!R111-1)*100</f>
        <v>-39.331360451031017</v>
      </c>
      <c r="S112" s="152">
        <f>('dep05'!S112/'dep05'!S111-1)*100</f>
        <v>-47.727841321606654</v>
      </c>
      <c r="T112" s="183">
        <f>('dep05'!T112/'dep05'!T111-1)*100</f>
        <v>8.8923738336795779</v>
      </c>
      <c r="U112" s="52">
        <f>'dep05'!B112-'dep05'!B111</f>
        <v>52.401394693999919</v>
      </c>
      <c r="V112" s="52">
        <f>'dep05'!C112-'dep05'!C111</f>
        <v>3.3216515799999993</v>
      </c>
      <c r="W112" s="52">
        <f>'dep05'!D112-'dep05'!D111</f>
        <v>-0.82771420600002443</v>
      </c>
      <c r="X112" s="121">
        <f>'dep05'!E112-'dep05'!E111</f>
        <v>-1.2438779030000013</v>
      </c>
      <c r="Y112" s="121">
        <f>'dep05'!F112-'dep05'!F111</f>
        <v>-3.0145534930000011</v>
      </c>
      <c r="Z112" s="121">
        <f>'dep05'!G112-'dep05'!G111</f>
        <v>-2.362091612</v>
      </c>
      <c r="AA112" s="121">
        <f>'dep05'!H112-'dep05'!H111</f>
        <v>0.979955723</v>
      </c>
      <c r="AB112" s="121">
        <f>'dep05'!I112-'dep05'!I111</f>
        <v>4.8128530789999928</v>
      </c>
      <c r="AC112" s="52">
        <f>'dep05'!J112-'dep05'!J111</f>
        <v>34.130297257000052</v>
      </c>
      <c r="AD112" s="52">
        <f>'dep05'!K112-'dep05'!K111</f>
        <v>4.4776035959998808</v>
      </c>
      <c r="AE112" s="121">
        <f>'dep05'!L112-'dep05'!L111</f>
        <v>58.145798976000037</v>
      </c>
      <c r="AF112" s="121">
        <f>'dep05'!M112-'dep05'!M111</f>
        <v>1.6401767020000051</v>
      </c>
      <c r="AG112" s="121">
        <f>'dep05'!N112-'dep05'!N111</f>
        <v>-0.26883323299999873</v>
      </c>
      <c r="AH112" s="121">
        <f>'dep05'!O112-'dep05'!O111</f>
        <v>-4.0791499999999203E-3</v>
      </c>
      <c r="AI112" s="121">
        <f>'dep05'!P112-'dep05'!P111</f>
        <v>-2.170587533</v>
      </c>
      <c r="AJ112" s="121">
        <f>'dep05'!Q112-'dep05'!Q111</f>
        <v>-1.186144745</v>
      </c>
      <c r="AK112" s="121">
        <f>'dep05'!R112-'dep05'!R111</f>
        <v>-45.773294433999993</v>
      </c>
      <c r="AL112" s="121">
        <f>'dep05'!S112-'dep05'!S111</f>
        <v>-5.9054329870000002</v>
      </c>
      <c r="AM112" s="52">
        <f>'dep05'!T112-'dep05'!T111</f>
        <v>11.299556466999988</v>
      </c>
      <c r="AN112" s="189">
        <f>(Paca!B112/Paca!B108-1)*100</f>
        <v>-3.5813574575791818</v>
      </c>
      <c r="AO112" s="189">
        <f>(Paca!C112/Paca!C108-1)*100</f>
        <v>9.4772187762779616</v>
      </c>
      <c r="AP112" s="189">
        <f>(Paca!D112/Paca!D108-1)*100</f>
        <v>-3.3457092898815266</v>
      </c>
      <c r="AQ112" s="190">
        <f>(Paca!E112/Paca!E108-1)*100</f>
        <v>0.66109784079781964</v>
      </c>
      <c r="AR112" s="190">
        <f>(Paca!F112/Paca!F108-1)*100</f>
        <v>-10.665657019914454</v>
      </c>
      <c r="AS112" s="190">
        <f>(Paca!G112/Paca!G108-1)*100</f>
        <v>-2.2376701968482959</v>
      </c>
      <c r="AT112" s="190">
        <f>(Paca!H112/Paca!H108-1)*100</f>
        <v>-12.373711483701689</v>
      </c>
      <c r="AU112" s="190">
        <f>(Paca!I112/Paca!I108-1)*100</f>
        <v>3.2476488701545403</v>
      </c>
      <c r="AV112" s="189">
        <f>(Paca!J112/Paca!J108-1)*100</f>
        <v>-4.2895364398777165</v>
      </c>
      <c r="AW112" s="189">
        <f>(Paca!K112/Paca!K108-1)*100</f>
        <v>-2.4935013068961731</v>
      </c>
      <c r="AX112" s="190">
        <f>(Paca!L112/Paca!L108-1)*100</f>
        <v>-1.9803610534346872</v>
      </c>
      <c r="AY112" s="190">
        <f>(Paca!M112/Paca!M108-1)*100</f>
        <v>-1.2418304096207922</v>
      </c>
      <c r="AZ112" s="190">
        <f>(Paca!N112/Paca!N108-1)*100</f>
        <v>-18.346873135206742</v>
      </c>
      <c r="BA112" s="190">
        <f>(Paca!O112/Paca!O108-1)*100</f>
        <v>-13.966676410913204</v>
      </c>
      <c r="BB112" s="190">
        <f>(Paca!P112/Paca!P108-1)*100</f>
        <v>-3.2017651478805309</v>
      </c>
      <c r="BC112" s="190">
        <f>(Paca!Q112/Paca!Q108-1)*100</f>
        <v>-10.263770059326749</v>
      </c>
      <c r="BD112" s="190">
        <f>(Paca!R112/Paca!R108-1)*100</f>
        <v>-0.93465202097584577</v>
      </c>
      <c r="BE112" s="190">
        <f>(Paca!S112/Paca!S108-1)*100</f>
        <v>1.2512569799912887</v>
      </c>
      <c r="BF112" s="189">
        <f>(Paca!T112/Paca!T108-1)*100</f>
        <v>-10.871897086680304</v>
      </c>
      <c r="BG112" s="53">
        <f>Paca!B112-Paca!B108</f>
        <v>-1936.561084601999</v>
      </c>
      <c r="BH112" s="53">
        <f>Paca!C112-Paca!C108</f>
        <v>22.798454604000028</v>
      </c>
      <c r="BI112" s="53">
        <f>Paca!D112-Paca!D108</f>
        <v>-379.20507077500042</v>
      </c>
      <c r="BJ112" s="122">
        <f>Paca!E112-Paca!E108</f>
        <v>10.409213796999893</v>
      </c>
      <c r="BK112" s="122">
        <f>Paca!F112-Paca!F108</f>
        <v>-362.55757505099973</v>
      </c>
      <c r="BL112" s="122">
        <f>Paca!G112-Paca!G108</f>
        <v>-16.783451068999966</v>
      </c>
      <c r="BM112" s="122">
        <f>Paca!H112-Paca!H108</f>
        <v>-152.45804602699991</v>
      </c>
      <c r="BN112" s="122">
        <f>Paca!I112-Paca!I108</f>
        <v>142.18478757499997</v>
      </c>
      <c r="BO112" s="53">
        <f>Paca!J112-Paca!J108</f>
        <v>-547.65984476500125</v>
      </c>
      <c r="BP112" s="53">
        <f>Paca!K112-Paca!K108</f>
        <v>-654.70611384699805</v>
      </c>
      <c r="BQ112" s="122">
        <f>Paca!L112-Paca!L108</f>
        <v>-127.6996316069999</v>
      </c>
      <c r="BR112" s="122">
        <f>Paca!M112-Paca!M108</f>
        <v>-134.38237806799953</v>
      </c>
      <c r="BS112" s="122">
        <f>Paca!N112-Paca!N108</f>
        <v>-266.96430493700018</v>
      </c>
      <c r="BT112" s="122">
        <f>Paca!O112-Paca!O108</f>
        <v>-49.415208779000011</v>
      </c>
      <c r="BU112" s="122">
        <f>Paca!P112-Paca!P108</f>
        <v>-9.3142762300000186</v>
      </c>
      <c r="BV112" s="122">
        <f>Paca!Q112-Paca!Q108</f>
        <v>-12.249690725000008</v>
      </c>
      <c r="BW112" s="122">
        <f>Paca!R112-Paca!R108</f>
        <v>-59.588556822999635</v>
      </c>
      <c r="BX112" s="122">
        <f>Paca!S112-Paca!S108</f>
        <v>4.9079333220000194</v>
      </c>
      <c r="BY112" s="53">
        <f>Paca!T112-Paca!T108</f>
        <v>-377.78850981899996</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Y183"/>
  <sheetViews>
    <sheetView zoomScaleNormal="100" workbookViewId="0">
      <pane xSplit="1" ySplit="10" topLeftCell="B107" activePane="bottomRight" state="frozen"/>
      <selection activeCell="B7" sqref="B7:K7"/>
      <selection pane="topRight" activeCell="B7" sqref="B7:K7"/>
      <selection pane="bottomLeft" activeCell="B7" sqref="B7:K7"/>
      <selection pane="bottomRight" activeCell="B7" sqref="B7:K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33</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tr">
        <f>'France métro'!B7</f>
        <v>: 18 septembre 2025</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('dep06'!B12/'dep06'!B11-1)*100</f>
        <v>0.33172600182793666</v>
      </c>
      <c r="C12" s="179">
        <f>('dep06'!C12/'dep06'!C11-1)*100</f>
        <v>2.0608299924173901</v>
      </c>
      <c r="D12" s="179">
        <f>('dep06'!D12/'dep06'!D11-1)*100</f>
        <v>4.0784216995522815</v>
      </c>
      <c r="E12" s="180">
        <f>('dep06'!E12/'dep06'!E11-1)*100</f>
        <v>-27.284312009784529</v>
      </c>
      <c r="F12" s="181">
        <f>('dep06'!F12/'dep06'!F11-1)*100</f>
        <v>-14.512672616536381</v>
      </c>
      <c r="G12" s="181">
        <f>('dep06'!G12/'dep06'!G11-1)*100</f>
        <v>28.052891615510546</v>
      </c>
      <c r="H12" s="181">
        <f>('dep06'!H12/'dep06'!H11-1)*100</f>
        <v>31.778571584413907</v>
      </c>
      <c r="I12" s="182">
        <f>('dep06'!I12/'dep06'!I11-1)*100</f>
        <v>3.9663355348221963</v>
      </c>
      <c r="J12" s="179">
        <f>('dep06'!J12/'dep06'!J11-1)*100</f>
        <v>-2.3221359673804787</v>
      </c>
      <c r="K12" s="179">
        <f>('dep06'!K12/'dep06'!K11-1)*100</f>
        <v>3.7955727353411461E-2</v>
      </c>
      <c r="L12" s="180">
        <f>('dep06'!L12/'dep06'!L11-1)*100</f>
        <v>22.793859620676994</v>
      </c>
      <c r="M12" s="181">
        <f>('dep06'!M12/'dep06'!M11-1)*100</f>
        <v>-27.129764666238565</v>
      </c>
      <c r="N12" s="181">
        <f>('dep06'!N12/'dep06'!N11-1)*100</f>
        <v>32.984844434920888</v>
      </c>
      <c r="O12" s="181">
        <f>('dep06'!O12/'dep06'!O11-1)*100</f>
        <v>-25.983857948038402</v>
      </c>
      <c r="P12" s="181">
        <f>('dep06'!P12/'dep06'!P11-1)*100</f>
        <v>9.1938141091121306</v>
      </c>
      <c r="Q12" s="181">
        <f>('dep06'!Q12/'dep06'!Q11-1)*100</f>
        <v>-62.791228213668518</v>
      </c>
      <c r="R12" s="181">
        <f>('dep06'!R12/'dep06'!R11-1)*100</f>
        <v>9.4883196078063836</v>
      </c>
      <c r="S12" s="152">
        <f>('dep06'!S12/'dep06'!S11-1)*100</f>
        <v>43.005255550980607</v>
      </c>
      <c r="T12" s="183">
        <f>('dep06'!T12/'dep06'!T11-1)*100</f>
        <v>4.7143520825016605</v>
      </c>
      <c r="U12" s="52">
        <f>'dep06'!B12-'dep06'!B11</f>
        <v>21.124753489000796</v>
      </c>
      <c r="V12" s="52">
        <f>'dep06'!C12-'dep06'!C11</f>
        <v>0.42018710000000326</v>
      </c>
      <c r="W12" s="52">
        <f>'dep06'!D12-'dep06'!D11</f>
        <v>62.941957195999976</v>
      </c>
      <c r="X12" s="121">
        <f>'dep06'!E12-'dep06'!E11</f>
        <v>-25.115092285999992</v>
      </c>
      <c r="Y12" s="121">
        <f>'dep06'!F12-'dep06'!F11</f>
        <v>-32.278173366000004</v>
      </c>
      <c r="Z12" s="121">
        <f>'dep06'!G12-'dep06'!G11</f>
        <v>67.146905437000015</v>
      </c>
      <c r="AA12" s="121">
        <f>'dep06'!H12-'dep06'!H11</f>
        <v>15.930966505999997</v>
      </c>
      <c r="AB12" s="121">
        <f>'dep06'!I12-'dep06'!I11</f>
        <v>37.257350904999953</v>
      </c>
      <c r="AC12" s="52">
        <f>'dep06'!J12-'dep06'!J11</f>
        <v>-55.515531202000147</v>
      </c>
      <c r="AD12" s="52">
        <f>'dep06'!K12-'dep06'!K11</f>
        <v>0.8158179619999828</v>
      </c>
      <c r="AE12" s="121">
        <f>'dep06'!L12-'dep06'!L11</f>
        <v>113.964303917</v>
      </c>
      <c r="AF12" s="121">
        <f>'dep06'!M12-'dep06'!M11</f>
        <v>-133.890476535</v>
      </c>
      <c r="AG12" s="121">
        <f>'dep06'!N12-'dep06'!N11</f>
        <v>48.073404688000011</v>
      </c>
      <c r="AH12" s="121">
        <f>'dep06'!O12-'dep06'!O11</f>
        <v>-33.574653044000002</v>
      </c>
      <c r="AI12" s="121">
        <f>'dep06'!P12-'dep06'!P11</f>
        <v>8.0568512970000086</v>
      </c>
      <c r="AJ12" s="121">
        <f>'dep06'!Q12-'dep06'!Q11</f>
        <v>-93.73357111499999</v>
      </c>
      <c r="AK12" s="121">
        <f>'dep06'!R12-'dep06'!R11</f>
        <v>52.384681339000053</v>
      </c>
      <c r="AL12" s="121">
        <f>'dep06'!S12-'dep06'!S11</f>
        <v>39.535277414999996</v>
      </c>
      <c r="AM12" s="52">
        <f>'dep06'!T12-'dep06'!T11</f>
        <v>12.462322432999997</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('dep06'!B13/'dep06'!B12-1)*100</f>
        <v>4.3389884218966834</v>
      </c>
      <c r="C13" s="179">
        <f>('dep06'!C13/'dep06'!C12-1)*100</f>
        <v>1.5715042477150165</v>
      </c>
      <c r="D13" s="179">
        <f>('dep06'!D13/'dep06'!D12-1)*100</f>
        <v>0.43074038842214613</v>
      </c>
      <c r="E13" s="180">
        <f>('dep06'!E13/'dep06'!E12-1)*100</f>
        <v>27.072103998524955</v>
      </c>
      <c r="F13" s="181">
        <f>('dep06'!F13/'dep06'!F12-1)*100</f>
        <v>6.9571128432509344</v>
      </c>
      <c r="G13" s="181">
        <f>('dep06'!G13/'dep06'!G12-1)*100</f>
        <v>22.095506004508579</v>
      </c>
      <c r="H13" s="181">
        <f>('dep06'!H13/'dep06'!H12-1)*100</f>
        <v>-0.64953355868985208</v>
      </c>
      <c r="I13" s="182">
        <f>('dep06'!I13/'dep06'!I12-1)*100</f>
        <v>-9.39226819136627</v>
      </c>
      <c r="J13" s="179">
        <f>('dep06'!J13/'dep06'!J12-1)*100</f>
        <v>5.5868144397882125</v>
      </c>
      <c r="K13" s="179">
        <f>('dep06'!K13/'dep06'!K12-1)*100</f>
        <v>5.0353157721220398</v>
      </c>
      <c r="L13" s="180">
        <f>('dep06'!L13/'dep06'!L12-1)*100</f>
        <v>-5.0210931318362961</v>
      </c>
      <c r="M13" s="181">
        <f>('dep06'!M13/'dep06'!M12-1)*100</f>
        <v>30.498239492788159</v>
      </c>
      <c r="N13" s="181">
        <f>('dep06'!N13/'dep06'!N12-1)*100</f>
        <v>-7.0257844246676253</v>
      </c>
      <c r="O13" s="181">
        <f>('dep06'!O13/'dep06'!O12-1)*100</f>
        <v>14.548305023024755</v>
      </c>
      <c r="P13" s="181">
        <f>('dep06'!P13/'dep06'!P12-1)*100</f>
        <v>-11.02623256640226</v>
      </c>
      <c r="Q13" s="181">
        <f>('dep06'!Q13/'dep06'!Q12-1)*100</f>
        <v>9.8849772928486512</v>
      </c>
      <c r="R13" s="181">
        <f>('dep06'!R13/'dep06'!R12-1)*100</f>
        <v>0.614909890995885</v>
      </c>
      <c r="S13" s="152">
        <f>('dep06'!S13/'dep06'!S12-1)*100</f>
        <v>23.171644800022897</v>
      </c>
      <c r="T13" s="183">
        <f>('dep06'!T13/'dep06'!T12-1)*100</f>
        <v>11.289527039709423</v>
      </c>
      <c r="U13" s="52">
        <f>'dep06'!B13-'dep06'!B12</f>
        <v>277.22916067000006</v>
      </c>
      <c r="V13" s="52">
        <f>'dep06'!C13-'dep06'!C12</f>
        <v>0.32702066999999957</v>
      </c>
      <c r="W13" s="52">
        <f>'dep06'!D13-'dep06'!D12</f>
        <v>6.9186985320000076</v>
      </c>
      <c r="X13" s="121">
        <f>'dep06'!E13-'dep06'!E12</f>
        <v>18.120571818000002</v>
      </c>
      <c r="Y13" s="121">
        <f>'dep06'!F13-'dep06'!F12</f>
        <v>13.227943732999989</v>
      </c>
      <c r="Z13" s="121">
        <f>'dep06'!G13-'dep06'!G12</f>
        <v>67.723861079000017</v>
      </c>
      <c r="AA13" s="121">
        <f>'dep06'!H13-'dep06'!H12</f>
        <v>-0.4290956800000032</v>
      </c>
      <c r="AB13" s="121">
        <f>'dep06'!I13-'dep06'!I12</f>
        <v>-91.724582417999954</v>
      </c>
      <c r="AC13" s="52">
        <f>'dep06'!J13-'dep06'!J12</f>
        <v>130.46296834600025</v>
      </c>
      <c r="AD13" s="52">
        <f>'dep06'!K13-'dep06'!K12</f>
        <v>108.26983228900053</v>
      </c>
      <c r="AE13" s="121">
        <f>'dep06'!L13-'dep06'!L12</f>
        <v>-30.826619362999963</v>
      </c>
      <c r="AF13" s="121">
        <f>'dep06'!M13-'dep06'!M12</f>
        <v>109.68029333499999</v>
      </c>
      <c r="AG13" s="121">
        <f>'dep06'!N13-'dep06'!N12</f>
        <v>-13.617187283000021</v>
      </c>
      <c r="AH13" s="121">
        <f>'dep06'!O13-'dep06'!O12</f>
        <v>13.913831598000002</v>
      </c>
      <c r="AI13" s="121">
        <f>'dep06'!P13-'dep06'!P12</f>
        <v>-10.551028936000009</v>
      </c>
      <c r="AJ13" s="121">
        <f>'dep06'!Q13-'dep06'!Q12</f>
        <v>5.4905670070000028</v>
      </c>
      <c r="AK13" s="121">
        <f>'dep06'!R13-'dep06'!R12</f>
        <v>3.7170146299999942</v>
      </c>
      <c r="AL13" s="121">
        <f>'dep06'!S13-'dep06'!S12</f>
        <v>30.462961301000007</v>
      </c>
      <c r="AM13" s="52">
        <f>'dep06'!T13-'dep06'!T12</f>
        <v>31.250640833000034</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('dep06'!B14/'dep06'!B13-1)*100</f>
        <v>-4.373712282787567</v>
      </c>
      <c r="C14" s="184">
        <f>('dep06'!C14/'dep06'!C13-1)*100</f>
        <v>29.557265904064799</v>
      </c>
      <c r="D14" s="184">
        <f>('dep06'!D14/'dep06'!D13-1)*100</f>
        <v>-7.1999969719161561</v>
      </c>
      <c r="E14" s="185">
        <f>('dep06'!E14/'dep06'!E13-1)*100</f>
        <v>-18.539158083581299</v>
      </c>
      <c r="F14" s="186">
        <f>('dep06'!F14/'dep06'!F13-1)*100</f>
        <v>3.5073640706974274</v>
      </c>
      <c r="G14" s="186">
        <f>('dep06'!G14/'dep06'!G13-1)*100</f>
        <v>10.081803086023179</v>
      </c>
      <c r="H14" s="186">
        <f>('dep06'!H14/'dep06'!H13-1)*100</f>
        <v>7.645125330117275</v>
      </c>
      <c r="I14" s="187">
        <f>('dep06'!I14/'dep06'!I13-1)*100</f>
        <v>-16.980748409529099</v>
      </c>
      <c r="J14" s="184">
        <f>('dep06'!J14/'dep06'!J13-1)*100</f>
        <v>-6.8884268101941482</v>
      </c>
      <c r="K14" s="184">
        <f>('dep06'!K14/'dep06'!K13-1)*100</f>
        <v>-0.21842573558191747</v>
      </c>
      <c r="L14" s="185">
        <f>('dep06'!L14/'dep06'!L13-1)*100</f>
        <v>7.1289963926937316</v>
      </c>
      <c r="M14" s="186">
        <f>('dep06'!M14/'dep06'!M13-1)*100</f>
        <v>5.7307189412810766</v>
      </c>
      <c r="N14" s="186">
        <f>('dep06'!N14/'dep06'!N13-1)*100</f>
        <v>12.922587896085558</v>
      </c>
      <c r="O14" s="186">
        <f>('dep06'!O14/'dep06'!O13-1)*100</f>
        <v>13.012267093247987</v>
      </c>
      <c r="P14" s="186">
        <f>('dep06'!P14/'dep06'!P13-1)*100</f>
        <v>-2.0139768923380097</v>
      </c>
      <c r="Q14" s="186">
        <f>('dep06'!Q14/'dep06'!Q13-1)*100</f>
        <v>15.438806059951027</v>
      </c>
      <c r="R14" s="186">
        <f>('dep06'!R14/'dep06'!R13-1)*100</f>
        <v>-13.501041866530661</v>
      </c>
      <c r="S14" s="151">
        <f>('dep06'!S14/'dep06'!S13-1)*100</f>
        <v>-22.56246100974003</v>
      </c>
      <c r="T14" s="188">
        <f>('dep06'!T14/'dep06'!T13-1)*100</f>
        <v>-2.2382790456849766</v>
      </c>
      <c r="U14" s="100">
        <f>'dep06'!B14-'dep06'!B13</f>
        <v>-291.57296354800019</v>
      </c>
      <c r="V14" s="100">
        <f>'dep06'!C14-'dep06'!C13</f>
        <v>6.2473492839999984</v>
      </c>
      <c r="W14" s="100">
        <f>'dep06'!D14-'dep06'!D13</f>
        <v>-116.14694480200001</v>
      </c>
      <c r="X14" s="120">
        <f>'dep06'!E14-'dep06'!E13</f>
        <v>-15.768490365000005</v>
      </c>
      <c r="Y14" s="120">
        <f>'dep06'!F14-'dep06'!F13</f>
        <v>7.1326975900000207</v>
      </c>
      <c r="Z14" s="120">
        <f>'dep06'!G14-'dep06'!G13</f>
        <v>37.72903073599997</v>
      </c>
      <c r="AA14" s="120">
        <f>'dep06'!H14-'dep06'!H13</f>
        <v>5.0177274500000095</v>
      </c>
      <c r="AB14" s="120">
        <f>'dep06'!I14-'dep06'!I13</f>
        <v>-150.25791021300006</v>
      </c>
      <c r="AC14" s="100">
        <f>'dep06'!J14-'dep06'!J13</f>
        <v>-169.84499138399997</v>
      </c>
      <c r="AD14" s="100">
        <f>'dep06'!K14-'dep06'!K13</f>
        <v>-4.9330998430004911</v>
      </c>
      <c r="AE14" s="120">
        <f>'dep06'!L14-'dep06'!L13</f>
        <v>41.570302516999959</v>
      </c>
      <c r="AF14" s="120">
        <f>'dep06'!M14-'dep06'!M13</f>
        <v>26.894755158000009</v>
      </c>
      <c r="AG14" s="120">
        <f>'dep06'!N14-'dep06'!N13</f>
        <v>23.286520911000025</v>
      </c>
      <c r="AH14" s="120">
        <f>'dep06'!O14-'dep06'!O13</f>
        <v>14.255287518999992</v>
      </c>
      <c r="AI14" s="120">
        <f>'dep06'!P14-'dep06'!P13</f>
        <v>-1.7146841339999952</v>
      </c>
      <c r="AJ14" s="120">
        <f>'dep06'!Q14-'dep06'!Q13</f>
        <v>9.4230946739999979</v>
      </c>
      <c r="AK14" s="120">
        <f>'dep06'!R14-'dep06'!R13</f>
        <v>-82.113094315000012</v>
      </c>
      <c r="AL14" s="120">
        <f>'dep06'!S14-'dep06'!S13</f>
        <v>-36.535282172999999</v>
      </c>
      <c r="AM14" s="100">
        <f>'dep06'!T14-'dep06'!T13</f>
        <v>-6.8952768030000016</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('dep06'!B15/'dep06'!B14-1)*100</f>
        <v>9.8024008801948384</v>
      </c>
      <c r="C15" s="179">
        <f>('dep06'!C15/'dep06'!C14-1)*100</f>
        <v>5.9155319839414577</v>
      </c>
      <c r="D15" s="179">
        <f>('dep06'!D15/'dep06'!D14-1)*100</f>
        <v>16.878950820780503</v>
      </c>
      <c r="E15" s="180">
        <f>('dep06'!E15/'dep06'!E14-1)*100</f>
        <v>118.9600476290324</v>
      </c>
      <c r="F15" s="181">
        <f>('dep06'!F15/'dep06'!F14-1)*100</f>
        <v>15.338700809448369</v>
      </c>
      <c r="G15" s="181">
        <f>('dep06'!G15/'dep06'!G14-1)*100</f>
        <v>5.0459425255835244</v>
      </c>
      <c r="H15" s="181">
        <f>('dep06'!H15/'dep06'!H14-1)*100</f>
        <v>-10.016958407559606</v>
      </c>
      <c r="I15" s="182">
        <f>('dep06'!I15/'dep06'!I14-1)*100</f>
        <v>16.914735302108387</v>
      </c>
      <c r="J15" s="179">
        <f>('dep06'!J15/'dep06'!J14-1)*100</f>
        <v>16.128067189593722</v>
      </c>
      <c r="K15" s="179">
        <f>('dep06'!K15/'dep06'!K14-1)*100</f>
        <v>1.0147837159613982</v>
      </c>
      <c r="L15" s="180">
        <f>('dep06'!L15/'dep06'!L14-1)*100</f>
        <v>-0.5476184368127468</v>
      </c>
      <c r="M15" s="181">
        <f>('dep06'!M15/'dep06'!M14-1)*100</f>
        <v>-7.5992986469219037</v>
      </c>
      <c r="N15" s="181">
        <f>('dep06'!N15/'dep06'!N14-1)*100</f>
        <v>24.489847412071207</v>
      </c>
      <c r="O15" s="181">
        <f>('dep06'!O15/'dep06'!O14-1)*100</f>
        <v>1.2084109127822096</v>
      </c>
      <c r="P15" s="181">
        <f>('dep06'!P15/'dep06'!P14-1)*100</f>
        <v>29.47751390554556</v>
      </c>
      <c r="Q15" s="181">
        <f>('dep06'!Q15/'dep06'!Q14-1)*100</f>
        <v>-24.3847324266806</v>
      </c>
      <c r="R15" s="181">
        <f>('dep06'!R15/'dep06'!R14-1)*100</f>
        <v>-12.79247701884173</v>
      </c>
      <c r="S15" s="152">
        <f>('dep06'!S15/'dep06'!S14-1)*100</f>
        <v>57.862867216606453</v>
      </c>
      <c r="T15" s="183">
        <f>('dep06'!T15/'dep06'!T14-1)*100</f>
        <v>-7.4851935911321332</v>
      </c>
      <c r="U15" s="52">
        <f>'dep06'!B15-'dep06'!B14</f>
        <v>624.89463589299976</v>
      </c>
      <c r="V15" s="52">
        <f>'dep06'!C15-'dep06'!C14</f>
        <v>1.6198959150000007</v>
      </c>
      <c r="W15" s="52">
        <f>'dep06'!D15-'dep06'!D14</f>
        <v>252.67886344499993</v>
      </c>
      <c r="X15" s="121">
        <f>'dep06'!E15-'dep06'!E14</f>
        <v>82.423325545000012</v>
      </c>
      <c r="Y15" s="121">
        <f>'dep06'!F15-'dep06'!F14</f>
        <v>32.287378719000003</v>
      </c>
      <c r="Z15" s="121">
        <f>'dep06'!G15-'dep06'!G14</f>
        <v>20.787165393000009</v>
      </c>
      <c r="AA15" s="121">
        <f>'dep06'!H15-'dep06'!H14</f>
        <v>-7.0770570520000078</v>
      </c>
      <c r="AB15" s="121">
        <f>'dep06'!I15-'dep06'!I14</f>
        <v>124.25805084000001</v>
      </c>
      <c r="AC15" s="52">
        <f>'dep06'!J15-'dep06'!J14</f>
        <v>370.27013501800002</v>
      </c>
      <c r="AD15" s="52">
        <f>'dep06'!K15-'dep06'!K14</f>
        <v>22.868619029999991</v>
      </c>
      <c r="AE15" s="121">
        <f>'dep06'!L15-'dep06'!L14</f>
        <v>-3.4208961289999706</v>
      </c>
      <c r="AF15" s="121">
        <f>'dep06'!M15-'dep06'!M14</f>
        <v>-37.707972632999997</v>
      </c>
      <c r="AG15" s="121">
        <f>'dep06'!N15-'dep06'!N14</f>
        <v>49.833571681999985</v>
      </c>
      <c r="AH15" s="121">
        <f>'dep06'!O15-'dep06'!O14</f>
        <v>1.4961090080000048</v>
      </c>
      <c r="AI15" s="121">
        <f>'dep06'!P15-'dep06'!P14</f>
        <v>24.59147794399999</v>
      </c>
      <c r="AJ15" s="121">
        <f>'dep06'!Q15-'dep06'!Q14</f>
        <v>-17.181048492999999</v>
      </c>
      <c r="AK15" s="121">
        <f>'dep06'!R15-'dep06'!R14</f>
        <v>-67.29931690899997</v>
      </c>
      <c r="AL15" s="121">
        <f>'dep06'!S15-'dep06'!S14</f>
        <v>72.556694559999997</v>
      </c>
      <c r="AM15" s="52">
        <f>'dep06'!T15-'dep06'!T14</f>
        <v>-22.542877514999986</v>
      </c>
      <c r="AN15" s="189">
        <f>(Paca!B15/Paca!B11-1)*100</f>
        <v>13.006839271931403</v>
      </c>
      <c r="AO15" s="189">
        <f>(Paca!C15/Paca!C11-1)*100</f>
        <v>26.532095448738822</v>
      </c>
      <c r="AP15" s="189">
        <f>(Paca!D15/Paca!D11-1)*100</f>
        <v>12.927961714592652</v>
      </c>
      <c r="AQ15" s="190">
        <f>(Paca!E15/Paca!E11-1)*100</f>
        <v>10.123932121142399</v>
      </c>
      <c r="AR15" s="190">
        <f>(Paca!F15/Paca!F11-1)*100</f>
        <v>14.214339428897361</v>
      </c>
      <c r="AS15" s="190">
        <f>(Paca!G15/Paca!G11-1)*100</f>
        <v>25.576998094613444</v>
      </c>
      <c r="AT15" s="190">
        <f>(Paca!H15/Paca!H11-1)*100</f>
        <v>9.7255162242225737</v>
      </c>
      <c r="AU15" s="190">
        <f>(Paca!I15/Paca!I11-1)*100</f>
        <v>11.130284467846829</v>
      </c>
      <c r="AV15" s="189">
        <f>(Paca!J15/Paca!J11-1)*100</f>
        <v>12.717241472144792</v>
      </c>
      <c r="AW15" s="189">
        <f>(Paca!K15/Paca!K11-1)*100</f>
        <v>11.46420644374755</v>
      </c>
      <c r="AX15" s="190">
        <f>(Paca!L15/Paca!L11-1)*100</f>
        <v>9.7698511211775863</v>
      </c>
      <c r="AY15" s="190">
        <f>(Paca!M15/Paca!M11-1)*100</f>
        <v>8.5089396347975299</v>
      </c>
      <c r="AZ15" s="190">
        <f>(Paca!N15/Paca!N11-1)*100</f>
        <v>46.867956910454382</v>
      </c>
      <c r="BA15" s="190">
        <f>(Paca!O15/Paca!O11-1)*100</f>
        <v>17.409825859858842</v>
      </c>
      <c r="BB15" s="190">
        <f>(Paca!P15/Paca!P11-1)*100</f>
        <v>31.176323166126952</v>
      </c>
      <c r="BC15" s="190">
        <f>(Paca!Q15/Paca!Q11-1)*100</f>
        <v>-29.771224215209745</v>
      </c>
      <c r="BD15" s="190">
        <f>(Paca!R15/Paca!R11-1)*100</f>
        <v>10.002868182582159</v>
      </c>
      <c r="BE15" s="190">
        <f>(Paca!S15/Paca!S11-1)*100</f>
        <v>51.134303121190364</v>
      </c>
      <c r="BF15" s="189">
        <f>(Paca!T15/Paca!T11-1)*100</f>
        <v>36.29713101347609</v>
      </c>
      <c r="BG15" s="53">
        <f>Paca!B15-Paca!B11</f>
        <v>3723.0326362170053</v>
      </c>
      <c r="BH15" s="53">
        <f>Paca!C15-Paca!C11</f>
        <v>33.351572958999995</v>
      </c>
      <c r="BI15" s="53">
        <f>Paca!D15-Paca!D11</f>
        <v>1167.9170440350008</v>
      </c>
      <c r="BJ15" s="122">
        <f>Paca!E15-Paca!E11</f>
        <v>150.17983254400019</v>
      </c>
      <c r="BK15" s="122">
        <f>Paca!F15-Paca!F11</f>
        <v>165.87140547699983</v>
      </c>
      <c r="BL15" s="122">
        <f>Paca!G15-Paca!G11</f>
        <v>263.55316427000002</v>
      </c>
      <c r="BM15" s="122">
        <f>Paca!H15-Paca!H11</f>
        <v>52.068601686000079</v>
      </c>
      <c r="BN15" s="122">
        <f>Paca!I15-Paca!I11</f>
        <v>536.24404005799988</v>
      </c>
      <c r="BO15" s="53">
        <f>Paca!J15-Paca!J11</f>
        <v>1155.8661073099993</v>
      </c>
      <c r="BP15" s="53">
        <f>Paca!K15-Paca!K11</f>
        <v>1107.9263731900028</v>
      </c>
      <c r="BQ15" s="122">
        <f>Paca!L15-Paca!L11</f>
        <v>278.82486736500005</v>
      </c>
      <c r="BR15" s="122">
        <f>Paca!M15-Paca!M11</f>
        <v>241.59948635000001</v>
      </c>
      <c r="BS15" s="122">
        <f>Paca!N15-Paca!N11</f>
        <v>147.29523618100001</v>
      </c>
      <c r="BT15" s="122">
        <f>Paca!O15-Paca!O11</f>
        <v>80.586362382999994</v>
      </c>
      <c r="BU15" s="122">
        <f>Paca!P15-Paca!P11</f>
        <v>111.30329702299997</v>
      </c>
      <c r="BV15" s="122">
        <f>Paca!Q15-Paca!Q11</f>
        <v>-104.85435568400001</v>
      </c>
      <c r="BW15" s="122">
        <f>Paca!R15-Paca!R11</f>
        <v>223.07873440100002</v>
      </c>
      <c r="BX15" s="122">
        <f>Paca!S15-Paca!S11</f>
        <v>130.09274517100002</v>
      </c>
      <c r="BY15" s="53">
        <f>Paca!T15-Paca!T11</f>
        <v>257.97153872299998</v>
      </c>
    </row>
    <row r="16" spans="1:77" s="29" customFormat="1" x14ac:dyDescent="0.25">
      <c r="A16" s="37" t="str">
        <f>Paca!A16</f>
        <v>T2 2001</v>
      </c>
      <c r="B16" s="144">
        <f>('dep06'!B16/'dep06'!B15-1)*100</f>
        <v>3.1797744253890148</v>
      </c>
      <c r="C16" s="179">
        <f>('dep06'!C16/'dep06'!C15-1)*100</f>
        <v>-22.431440378948096</v>
      </c>
      <c r="D16" s="179">
        <f>('dep06'!D16/'dep06'!D15-1)*100</f>
        <v>15.954085190348867</v>
      </c>
      <c r="E16" s="180">
        <f>('dep06'!E16/'dep06'!E15-1)*100</f>
        <v>64.224719867847483</v>
      </c>
      <c r="F16" s="181">
        <f>('dep06'!F16/'dep06'!F15-1)*100</f>
        <v>22.075116340380951</v>
      </c>
      <c r="G16" s="181">
        <f>('dep06'!G16/'dep06'!G15-1)*100</f>
        <v>-6.8685349322680551</v>
      </c>
      <c r="H16" s="181">
        <f>('dep06'!H16/'dep06'!H15-1)*100</f>
        <v>-17.687888201070745</v>
      </c>
      <c r="I16" s="182">
        <f>('dep06'!I16/'dep06'!I15-1)*100</f>
        <v>19.686777303158909</v>
      </c>
      <c r="J16" s="179">
        <f>('dep06'!J16/'dep06'!J15-1)*100</f>
        <v>-0.76597739804048492</v>
      </c>
      <c r="K16" s="179">
        <f>('dep06'!K16/'dep06'!K15-1)*100</f>
        <v>2.8314006220600207</v>
      </c>
      <c r="L16" s="180">
        <f>('dep06'!L16/'dep06'!L15-1)*100</f>
        <v>-0.17207626134296827</v>
      </c>
      <c r="M16" s="181">
        <f>('dep06'!M16/'dep06'!M15-1)*100</f>
        <v>-3.0710652238677083</v>
      </c>
      <c r="N16" s="181">
        <f>('dep06'!N16/'dep06'!N15-1)*100</f>
        <v>-28.924431111719716</v>
      </c>
      <c r="O16" s="181">
        <f>('dep06'!O16/'dep06'!O15-1)*100</f>
        <v>-4.2959070180360381</v>
      </c>
      <c r="P16" s="181">
        <f>('dep06'!P16/'dep06'!P15-1)*100</f>
        <v>-15.973584509033667</v>
      </c>
      <c r="Q16" s="181">
        <f>('dep06'!Q16/'dep06'!Q15-1)*100</f>
        <v>6.1509183423057223</v>
      </c>
      <c r="R16" s="181">
        <f>('dep06'!R16/'dep06'!R15-1)*100</f>
        <v>40.838824975351095</v>
      </c>
      <c r="S16" s="152">
        <f>('dep06'!S16/'dep06'!S15-1)*100</f>
        <v>-7.6418893530037941</v>
      </c>
      <c r="T16" s="183">
        <f>('dep06'!T16/'dep06'!T15-1)*100</f>
        <v>-33.771371362289948</v>
      </c>
      <c r="U16" s="52">
        <f>'dep06'!B16-'dep06'!B15</f>
        <v>222.57812802399985</v>
      </c>
      <c r="V16" s="52">
        <f>'dep06'!C16-'dep06'!C15</f>
        <v>-6.5059409459999991</v>
      </c>
      <c r="W16" s="52">
        <f>'dep06'!D16-'dep06'!D15</f>
        <v>279.14617295800008</v>
      </c>
      <c r="X16" s="121">
        <f>'dep06'!E16-'dep06'!E15</f>
        <v>97.435249417999984</v>
      </c>
      <c r="Y16" s="121">
        <f>'dep06'!F16-'dep06'!F15</f>
        <v>53.594752255999964</v>
      </c>
      <c r="Z16" s="121">
        <f>'dep06'!G16-'dep06'!G15</f>
        <v>-29.723254871999984</v>
      </c>
      <c r="AA16" s="121">
        <f>'dep06'!H16-'dep06'!H15</f>
        <v>-11.244845163999997</v>
      </c>
      <c r="AB16" s="121">
        <f>'dep06'!I16-'dep06'!I15</f>
        <v>169.08427132000008</v>
      </c>
      <c r="AC16" s="52">
        <f>'dep06'!J16-'dep06'!J15</f>
        <v>-20.42158814000004</v>
      </c>
      <c r="AD16" s="52">
        <f>'dep06'!K16-'dep06'!K15</f>
        <v>64.454421005000313</v>
      </c>
      <c r="AE16" s="121">
        <f>'dep06'!L16-'dep06'!L15</f>
        <v>-1.0690498960000241</v>
      </c>
      <c r="AF16" s="121">
        <f>'dep06'!M16-'dep06'!M15</f>
        <v>-14.080691348000016</v>
      </c>
      <c r="AG16" s="121">
        <f>'dep06'!N16-'dep06'!N15</f>
        <v>-73.271434894000009</v>
      </c>
      <c r="AH16" s="121">
        <f>'dep06'!O16-'dep06'!O15</f>
        <v>-5.3829466800000034</v>
      </c>
      <c r="AI16" s="121">
        <f>'dep06'!P16-'dep06'!P15</f>
        <v>-17.25402858999999</v>
      </c>
      <c r="AJ16" s="121">
        <f>'dep06'!Q16-'dep06'!Q15</f>
        <v>3.2770353330000006</v>
      </c>
      <c r="AK16" s="121">
        <f>'dep06'!R16-'dep06'!R15</f>
        <v>187.36272741199997</v>
      </c>
      <c r="AL16" s="121">
        <f>'dep06'!S16-'dep06'!S15</f>
        <v>-15.127190331999998</v>
      </c>
      <c r="AM16" s="52">
        <f>'dep06'!T16-'dep06'!T15</f>
        <v>-94.094936853000036</v>
      </c>
      <c r="AN16" s="189">
        <f>(Paca!B16/Paca!B12-1)*100</f>
        <v>0.82500466599457756</v>
      </c>
      <c r="AO16" s="189">
        <f>(Paca!C16/Paca!C12-1)*100</f>
        <v>-12.828649001416693</v>
      </c>
      <c r="AP16" s="189">
        <f>(Paca!D16/Paca!D12-1)*100</f>
        <v>0.39869282290490027</v>
      </c>
      <c r="AQ16" s="190">
        <f>(Paca!E16/Paca!E12-1)*100</f>
        <v>16.828689128530129</v>
      </c>
      <c r="AR16" s="190">
        <f>(Paca!F16/Paca!F12-1)*100</f>
        <v>4.8387781993476819</v>
      </c>
      <c r="AS16" s="190">
        <f>(Paca!G16/Paca!G12-1)*100</f>
        <v>-26.959879555951428</v>
      </c>
      <c r="AT16" s="190">
        <f>(Paca!H16/Paca!H12-1)*100</f>
        <v>45.244272691495738</v>
      </c>
      <c r="AU16" s="190">
        <f>(Paca!I16/Paca!I12-1)*100</f>
        <v>-3.0724965496245038</v>
      </c>
      <c r="AV16" s="189">
        <f>(Paca!J16/Paca!J12-1)*100</f>
        <v>-8.1164665883137754E-2</v>
      </c>
      <c r="AW16" s="189">
        <f>(Paca!K16/Paca!K12-1)*100</f>
        <v>1.9672381077932899</v>
      </c>
      <c r="AX16" s="190">
        <f>(Paca!L16/Paca!L12-1)*100</f>
        <v>0.86158811417769154</v>
      </c>
      <c r="AY16" s="190">
        <f>(Paca!M16/Paca!M12-1)*100</f>
        <v>4.3209091226171559</v>
      </c>
      <c r="AZ16" s="190">
        <f>(Paca!N16/Paca!N12-1)*100</f>
        <v>0.88656633348804803</v>
      </c>
      <c r="BA16" s="190">
        <f>(Paca!O16/Paca!O12-1)*100</f>
        <v>-1.4321286692159041</v>
      </c>
      <c r="BB16" s="190">
        <f>(Paca!P16/Paca!P12-1)*100</f>
        <v>20.508848875715756</v>
      </c>
      <c r="BC16" s="190">
        <f>(Paca!Q16/Paca!Q12-1)*100</f>
        <v>-16.333100143810388</v>
      </c>
      <c r="BD16" s="190">
        <f>(Paca!R16/Paca!R12-1)*100</f>
        <v>-2.7286602695986706</v>
      </c>
      <c r="BE16" s="190">
        <f>(Paca!S16/Paca!S12-1)*100</f>
        <v>31.076406729924532</v>
      </c>
      <c r="BF16" s="189">
        <f>(Paca!T16/Paca!T12-1)*100</f>
        <v>4.4940469117076276</v>
      </c>
      <c r="BG16" s="53">
        <f>Paca!B16-Paca!B12</f>
        <v>251.72532525599308</v>
      </c>
      <c r="BH16" s="53">
        <f>Paca!C16-Paca!C12</f>
        <v>-16.775204880999993</v>
      </c>
      <c r="BI16" s="53">
        <f>Paca!D16-Paca!D12</f>
        <v>39.244170942998608</v>
      </c>
      <c r="BJ16" s="122">
        <f>Paca!E16-Paca!E12</f>
        <v>265.51609736900014</v>
      </c>
      <c r="BK16" s="122">
        <f>Paca!F16-Paca!F12</f>
        <v>59.426734732999876</v>
      </c>
      <c r="BL16" s="122">
        <f>Paca!G16-Paca!G12</f>
        <v>-353.64860439400002</v>
      </c>
      <c r="BM16" s="122">
        <f>Paca!H16-Paca!H12</f>
        <v>228.35978846199998</v>
      </c>
      <c r="BN16" s="122">
        <f>Paca!I16-Paca!I12</f>
        <v>-160.40984522700001</v>
      </c>
      <c r="BO16" s="53">
        <f>Paca!J16-Paca!J12</f>
        <v>-7.7127457010010403</v>
      </c>
      <c r="BP16" s="53">
        <f>Paca!K16-Paca!K12</f>
        <v>201.61865797799874</v>
      </c>
      <c r="BQ16" s="122">
        <f>Paca!L16-Paca!L12</f>
        <v>26.151224289999845</v>
      </c>
      <c r="BR16" s="122">
        <f>Paca!M16-Paca!M12</f>
        <v>118.04580290900003</v>
      </c>
      <c r="BS16" s="122">
        <f>Paca!N16-Paca!N12</f>
        <v>3.3408906139999885</v>
      </c>
      <c r="BT16" s="122">
        <f>Paca!O16-Paca!O12</f>
        <v>-8.0631091479999668</v>
      </c>
      <c r="BU16" s="122">
        <f>Paca!P16-Paca!P12</f>
        <v>78.021010144999991</v>
      </c>
      <c r="BV16" s="122">
        <f>Paca!Q16-Paca!Q12</f>
        <v>-44.78668425799998</v>
      </c>
      <c r="BW16" s="122">
        <f>Paca!R16-Paca!R12</f>
        <v>-70.087586087000091</v>
      </c>
      <c r="BX16" s="122">
        <f>Paca!S16-Paca!S12</f>
        <v>98.997109512999998</v>
      </c>
      <c r="BY16" s="53">
        <f>Paca!T16-Paca!T12</f>
        <v>35.350446916999999</v>
      </c>
    </row>
    <row r="17" spans="1:77" s="29" customFormat="1" x14ac:dyDescent="0.25">
      <c r="A17" s="37" t="str">
        <f>Paca!A17</f>
        <v>T3 2001</v>
      </c>
      <c r="B17" s="144">
        <f>('dep06'!B17/'dep06'!B16-1)*100</f>
        <v>-3.9280351395485025</v>
      </c>
      <c r="C17" s="179">
        <f>('dep06'!C17/'dep06'!C16-1)*100</f>
        <v>46.153760997217042</v>
      </c>
      <c r="D17" s="179">
        <f>('dep06'!D17/'dep06'!D16-1)*100</f>
        <v>-13.847086614820725</v>
      </c>
      <c r="E17" s="180">
        <f>('dep06'!E17/'dep06'!E16-1)*100</f>
        <v>-49.530672577394775</v>
      </c>
      <c r="F17" s="181">
        <f>('dep06'!F17/'dep06'!F16-1)*100</f>
        <v>-10.360055592164684</v>
      </c>
      <c r="G17" s="181">
        <f>('dep06'!G17/'dep06'!G16-1)*100</f>
        <v>-8.3510775923714924</v>
      </c>
      <c r="H17" s="181">
        <f>('dep06'!H17/'dep06'!H16-1)*100</f>
        <v>26.882139648181113</v>
      </c>
      <c r="I17" s="182">
        <f>('dep06'!I17/'dep06'!I16-1)*100</f>
        <v>-10.431975821941519</v>
      </c>
      <c r="J17" s="179">
        <f>('dep06'!J17/'dep06'!J16-1)*100</f>
        <v>0.88587157554829155</v>
      </c>
      <c r="K17" s="179">
        <f>('dep06'!K17/'dep06'!K16-1)*100</f>
        <v>-1.8592081117691395</v>
      </c>
      <c r="L17" s="180">
        <f>('dep06'!L17/'dep06'!L16-1)*100</f>
        <v>1.8652413482044272</v>
      </c>
      <c r="M17" s="181">
        <f>('dep06'!M17/'dep06'!M16-1)*100</f>
        <v>0.38124651076734128</v>
      </c>
      <c r="N17" s="181">
        <f>('dep06'!N17/'dep06'!N16-1)*100</f>
        <v>16.344189865305857</v>
      </c>
      <c r="O17" s="181">
        <f>('dep06'!O17/'dep06'!O16-1)*100</f>
        <v>-28.957281463572816</v>
      </c>
      <c r="P17" s="181">
        <f>('dep06'!P17/'dep06'!P16-1)*100</f>
        <v>-27.645177495949525</v>
      </c>
      <c r="Q17" s="181">
        <f>('dep06'!Q17/'dep06'!Q16-1)*100</f>
        <v>-17.560660350589774</v>
      </c>
      <c r="R17" s="181">
        <f>('dep06'!R17/'dep06'!R16-1)*100</f>
        <v>3.2265574836176203</v>
      </c>
      <c r="S17" s="152">
        <f>('dep06'!S17/'dep06'!S16-1)*100</f>
        <v>-20.408437581356754</v>
      </c>
      <c r="T17" s="183">
        <f>('dep06'!T17/'dep06'!T16-1)*100</f>
        <v>3.7593045207743536</v>
      </c>
      <c r="U17" s="52">
        <f>'dep06'!B17-'dep06'!B16</f>
        <v>-283.69789394599957</v>
      </c>
      <c r="V17" s="52">
        <f>'dep06'!C17-'dep06'!C16</f>
        <v>10.383548101999995</v>
      </c>
      <c r="W17" s="52">
        <f>'dep06'!D17-'dep06'!D16</f>
        <v>-280.93395553799996</v>
      </c>
      <c r="X17" s="121">
        <f>'dep06'!E17-'dep06'!E16</f>
        <v>-123.40326136099999</v>
      </c>
      <c r="Y17" s="121">
        <f>'dep06'!F17-'dep06'!F16</f>
        <v>-30.704957410999953</v>
      </c>
      <c r="Z17" s="121">
        <f>'dep06'!G17-'dep06'!G16</f>
        <v>-33.656674917000032</v>
      </c>
      <c r="AA17" s="121">
        <f>'dep06'!H17-'dep06'!H16</f>
        <v>14.067116110999997</v>
      </c>
      <c r="AB17" s="121">
        <f>'dep06'!I17-'dep06'!I16</f>
        <v>-107.23617796000008</v>
      </c>
      <c r="AC17" s="52">
        <f>'dep06'!J17-'dep06'!J16</f>
        <v>23.437156588999642</v>
      </c>
      <c r="AD17" s="52">
        <f>'dep06'!K17-'dep06'!K16</f>
        <v>-43.521629258999837</v>
      </c>
      <c r="AE17" s="121">
        <f>'dep06'!L17-'dep06'!L16</f>
        <v>11.568154671999991</v>
      </c>
      <c r="AF17" s="121">
        <f>'dep06'!M17-'dep06'!M16</f>
        <v>1.6943153920000213</v>
      </c>
      <c r="AG17" s="121">
        <f>'dep06'!N17-'dep06'!N16</f>
        <v>29.427516625999999</v>
      </c>
      <c r="AH17" s="121">
        <f>'dep06'!O17-'dep06'!O16</f>
        <v>-34.725899526000006</v>
      </c>
      <c r="AI17" s="121">
        <f>'dep06'!P17-'dep06'!P16</f>
        <v>-25.091310772</v>
      </c>
      <c r="AJ17" s="121">
        <f>'dep06'!Q17-'dep06'!Q16</f>
        <v>-9.9312922299999968</v>
      </c>
      <c r="AK17" s="121">
        <f>'dep06'!R17-'dep06'!R16</f>
        <v>20.848353471999985</v>
      </c>
      <c r="AL17" s="121">
        <f>'dep06'!S17-'dep06'!S16</f>
        <v>-37.311466892999988</v>
      </c>
      <c r="AM17" s="52">
        <f>'dep06'!T17-'dep06'!T16</f>
        <v>6.9369861600000036</v>
      </c>
      <c r="AN17" s="189">
        <f>(Paca!B17/Paca!B13-1)*100</f>
        <v>2.806584342087759</v>
      </c>
      <c r="AO17" s="189">
        <f>(Paca!C17/Paca!C13-1)*100</f>
        <v>28.232598763731676</v>
      </c>
      <c r="AP17" s="189">
        <f>(Paca!D17/Paca!D13-1)*100</f>
        <v>4.6197212210024485</v>
      </c>
      <c r="AQ17" s="190">
        <f>(Paca!E17/Paca!E13-1)*100</f>
        <v>10.842539977131004</v>
      </c>
      <c r="AR17" s="190">
        <f>(Paca!F17/Paca!F13-1)*100</f>
        <v>2.7312930379856937</v>
      </c>
      <c r="AS17" s="190">
        <f>(Paca!G17/Paca!G13-1)*100</f>
        <v>-18.597090574299912</v>
      </c>
      <c r="AT17" s="190">
        <f>(Paca!H17/Paca!H13-1)*100</f>
        <v>18.902627677556239</v>
      </c>
      <c r="AU17" s="190">
        <f>(Paca!I17/Paca!I13-1)*100</f>
        <v>6.7709033819508546</v>
      </c>
      <c r="AV17" s="189">
        <f>(Paca!J17/Paca!J13-1)*100</f>
        <v>1.6734456612883752</v>
      </c>
      <c r="AW17" s="189">
        <f>(Paca!K17/Paca!K13-1)*100</f>
        <v>2.061689010934753</v>
      </c>
      <c r="AX17" s="190">
        <f>(Paca!L17/Paca!L13-1)*100</f>
        <v>8.7762864268455143</v>
      </c>
      <c r="AY17" s="190">
        <f>(Paca!M17/Paca!M13-1)*100</f>
        <v>4.8625333448304886</v>
      </c>
      <c r="AZ17" s="190">
        <f>(Paca!N17/Paca!N13-1)*100</f>
        <v>-1.3711675257895295</v>
      </c>
      <c r="BA17" s="190">
        <f>(Paca!O17/Paca!O13-1)*100</f>
        <v>-3.8482584857098212</v>
      </c>
      <c r="BB17" s="190">
        <f>(Paca!P17/Paca!P13-1)*100</f>
        <v>-0.17765345868223648</v>
      </c>
      <c r="BC17" s="190">
        <f>(Paca!Q17/Paca!Q13-1)*100</f>
        <v>-13.190915335674614</v>
      </c>
      <c r="BD17" s="190">
        <f>(Paca!R17/Paca!R13-1)*100</f>
        <v>4.5035372742233237</v>
      </c>
      <c r="BE17" s="190">
        <f>(Paca!S17/Paca!S13-1)*100</f>
        <v>-41.686394534232939</v>
      </c>
      <c r="BF17" s="189">
        <f>(Paca!T17/Paca!T13-1)*100</f>
        <v>1.7872173172449823</v>
      </c>
      <c r="BG17" s="53">
        <f>Paca!B17-Paca!B13</f>
        <v>880.77795696099929</v>
      </c>
      <c r="BH17" s="53">
        <f>Paca!C17-Paca!C13</f>
        <v>26.210283822999997</v>
      </c>
      <c r="BI17" s="53">
        <f>Paca!D17-Paca!D13</f>
        <v>453.22048286100107</v>
      </c>
      <c r="BJ17" s="122">
        <f>Paca!E17-Paca!E13</f>
        <v>179.82150229299987</v>
      </c>
      <c r="BK17" s="122">
        <f>Paca!F17-Paca!F13</f>
        <v>34.31394304399987</v>
      </c>
      <c r="BL17" s="122">
        <f>Paca!G17-Paca!G13</f>
        <v>-224.664553716</v>
      </c>
      <c r="BM17" s="122">
        <f>Paca!H17-Paca!H13</f>
        <v>122.532801221</v>
      </c>
      <c r="BN17" s="122">
        <f>Paca!I17-Paca!I13</f>
        <v>341.21679001899975</v>
      </c>
      <c r="BO17" s="53">
        <f>Paca!J17-Paca!J13</f>
        <v>169.23832326900083</v>
      </c>
      <c r="BP17" s="53">
        <f>Paca!K17-Paca!K13</f>
        <v>217.63620303700009</v>
      </c>
      <c r="BQ17" s="122">
        <f>Paca!L17-Paca!L13</f>
        <v>267.86625971100011</v>
      </c>
      <c r="BR17" s="122">
        <f>Paca!M17-Paca!M13</f>
        <v>143.39349338599959</v>
      </c>
      <c r="BS17" s="122">
        <f>Paca!N17-Paca!N13</f>
        <v>-5.3194727679999687</v>
      </c>
      <c r="BT17" s="122">
        <f>Paca!O17-Paca!O13</f>
        <v>-19.768760925000038</v>
      </c>
      <c r="BU17" s="122">
        <f>Paca!P17-Paca!P13</f>
        <v>-0.77310473699998283</v>
      </c>
      <c r="BV17" s="122">
        <f>Paca!Q17-Paca!Q13</f>
        <v>-36.344316328000019</v>
      </c>
      <c r="BW17" s="122">
        <f>Paca!R17-Paca!R13</f>
        <v>106.79276328399965</v>
      </c>
      <c r="BX17" s="122">
        <f>Paca!S17-Paca!S13</f>
        <v>-238.21065858599997</v>
      </c>
      <c r="BY17" s="53">
        <f>Paca!T17-Paca!T13</f>
        <v>14.472663971000088</v>
      </c>
    </row>
    <row r="18" spans="1:77" s="105" customFormat="1" x14ac:dyDescent="0.25">
      <c r="A18" s="98" t="str">
        <f>Paca!A18</f>
        <v>T4 2001</v>
      </c>
      <c r="B18" s="143">
        <f>('dep06'!B18/'dep06'!B17-1)*100</f>
        <v>-4.9480837063627936</v>
      </c>
      <c r="C18" s="184">
        <f>('dep06'!C18/'dep06'!C17-1)*100</f>
        <v>-30.749278612129928</v>
      </c>
      <c r="D18" s="184">
        <f>('dep06'!D18/'dep06'!D17-1)*100</f>
        <v>-6.953038744230855</v>
      </c>
      <c r="E18" s="185">
        <f>('dep06'!E18/'dep06'!E17-1)*100</f>
        <v>-9.7775312261941689</v>
      </c>
      <c r="F18" s="186">
        <f>('dep06'!F18/'dep06'!F17-1)*100</f>
        <v>8.9495752592085189</v>
      </c>
      <c r="G18" s="186">
        <f>('dep06'!G18/'dep06'!G17-1)*100</f>
        <v>-5.1857674245152419</v>
      </c>
      <c r="H18" s="186">
        <f>('dep06'!H18/'dep06'!H17-1)*100</f>
        <v>1.485027037930875</v>
      </c>
      <c r="I18" s="187">
        <f>('dep06'!I18/'dep06'!I17-1)*100</f>
        <v>-12.47346185274376</v>
      </c>
      <c r="J18" s="184">
        <f>('dep06'!J18/'dep06'!J17-1)*100</f>
        <v>-17.924960024289859</v>
      </c>
      <c r="K18" s="184">
        <f>('dep06'!K18/'dep06'!K17-1)*100</f>
        <v>11.616070721218108</v>
      </c>
      <c r="L18" s="185">
        <f>('dep06'!L18/'dep06'!L17-1)*100</f>
        <v>7.7712879349998376</v>
      </c>
      <c r="M18" s="186">
        <f>('dep06'!M18/'dep06'!M17-1)*100</f>
        <v>9.3959800018616377</v>
      </c>
      <c r="N18" s="186">
        <f>('dep06'!N18/'dep06'!N17-1)*100</f>
        <v>7.9037976143469857</v>
      </c>
      <c r="O18" s="186">
        <f>('dep06'!O18/'dep06'!O17-1)*100</f>
        <v>22.619255655310333</v>
      </c>
      <c r="P18" s="186">
        <f>('dep06'!P18/'dep06'!P17-1)*100</f>
        <v>315.24738382150804</v>
      </c>
      <c r="Q18" s="186">
        <f>('dep06'!Q18/'dep06'!Q17-1)*100</f>
        <v>7.6843878226814155</v>
      </c>
      <c r="R18" s="186">
        <f>('dep06'!R18/'dep06'!R17-1)*100</f>
        <v>-9.446396539354506</v>
      </c>
      <c r="S18" s="151">
        <f>('dep06'!S18/'dep06'!S17-1)*100</f>
        <v>-5.2083000599350342</v>
      </c>
      <c r="T18" s="188">
        <f>('dep06'!T18/'dep06'!T17-1)*100</f>
        <v>-6.0700134503688385E-2</v>
      </c>
      <c r="U18" s="100">
        <f>'dep06'!B18-'dep06'!B17</f>
        <v>-343.33213838000029</v>
      </c>
      <c r="V18" s="100">
        <f>'dep06'!C18-'dep06'!C17</f>
        <v>-10.110755526999998</v>
      </c>
      <c r="W18" s="100">
        <f>'dep06'!D18-'dep06'!D17</f>
        <v>-121.53194349599994</v>
      </c>
      <c r="X18" s="120">
        <f>'dep06'!E18-'dep06'!E17</f>
        <v>-12.294451019000007</v>
      </c>
      <c r="Y18" s="120">
        <f>'dep06'!F18-'dep06'!F17</f>
        <v>23.776636401999951</v>
      </c>
      <c r="Z18" s="120">
        <f>'dep06'!G18-'dep06'!G17</f>
        <v>-19.154423589999965</v>
      </c>
      <c r="AA18" s="120">
        <f>'dep06'!H18-'dep06'!H17</f>
        <v>0.9859981360000063</v>
      </c>
      <c r="AB18" s="120">
        <f>'dep06'!I18-'dep06'!I17</f>
        <v>-114.84570342500001</v>
      </c>
      <c r="AC18" s="100">
        <f>'dep06'!J18-'dep06'!J17</f>
        <v>-478.43473315599977</v>
      </c>
      <c r="AD18" s="100">
        <f>'dep06'!K18-'dep06'!K17</f>
        <v>266.86151357299968</v>
      </c>
      <c r="AE18" s="120">
        <f>'dep06'!L18-'dep06'!L17</f>
        <v>49.096221696000043</v>
      </c>
      <c r="AF18" s="120">
        <f>'dep06'!M18-'dep06'!M17</f>
        <v>41.916310296999995</v>
      </c>
      <c r="AG18" s="120">
        <f>'dep06'!N18-'dep06'!N17</f>
        <v>16.556583586000016</v>
      </c>
      <c r="AH18" s="120">
        <f>'dep06'!O18-'dep06'!O17</f>
        <v>19.270527282000003</v>
      </c>
      <c r="AI18" s="120">
        <f>'dep06'!P18-'dep06'!P17</f>
        <v>207.02507012500001</v>
      </c>
      <c r="AJ18" s="120">
        <f>'dep06'!Q18-'dep06'!Q17</f>
        <v>3.5826855959999975</v>
      </c>
      <c r="AK18" s="120">
        <f>'dep06'!R18-'dep06'!R17</f>
        <v>-63.007169703999921</v>
      </c>
      <c r="AL18" s="120">
        <f>'dep06'!S18-'dep06'!S17</f>
        <v>-7.5787153050000029</v>
      </c>
      <c r="AM18" s="100">
        <f>'dep06'!T18-'dep06'!T17</f>
        <v>-0.11621977400000105</v>
      </c>
      <c r="AN18" s="184">
        <f>(Paca!B18/Paca!B14-1)*100</f>
        <v>1.4305685387001388</v>
      </c>
      <c r="AO18" s="184">
        <f>(Paca!C18/Paca!C14-1)*100</f>
        <v>63.716863604256034</v>
      </c>
      <c r="AP18" s="184">
        <f>(Paca!D18/Paca!D14-1)*100</f>
        <v>-4.0654178146090958</v>
      </c>
      <c r="AQ18" s="191">
        <f>(Paca!E18/Paca!E14-1)*100</f>
        <v>33.817105868553845</v>
      </c>
      <c r="AR18" s="191">
        <f>(Paca!F18/Paca!F14-1)*100</f>
        <v>-5.1317816840906083</v>
      </c>
      <c r="AS18" s="191">
        <f>(Paca!G18/Paca!G14-1)*100</f>
        <v>-26.830664988198848</v>
      </c>
      <c r="AT18" s="191">
        <f>(Paca!H18/Paca!H14-1)*100</f>
        <v>-2.7540942561676829E-2</v>
      </c>
      <c r="AU18" s="191">
        <f>(Paca!I18/Paca!I14-1)*100</f>
        <v>-9.4806896245238299</v>
      </c>
      <c r="AV18" s="184">
        <f>(Paca!J18/Paca!J14-1)*100</f>
        <v>-5.7888644031070307</v>
      </c>
      <c r="AW18" s="184">
        <f>(Paca!K18/Paca!K14-1)*100</f>
        <v>12.10207824784364</v>
      </c>
      <c r="AX18" s="191">
        <f>(Paca!L18/Paca!L14-1)*100</f>
        <v>-3.2751772312815786</v>
      </c>
      <c r="AY18" s="191">
        <f>(Paca!M18/Paca!M14-1)*100</f>
        <v>11.717007007395686</v>
      </c>
      <c r="AZ18" s="191">
        <f>(Paca!N18/Paca!N14-1)*100</f>
        <v>1.8435466473527118</v>
      </c>
      <c r="BA18" s="191">
        <f>(Paca!O18/Paca!O14-1)*100</f>
        <v>-9.4709240830021297</v>
      </c>
      <c r="BB18" s="191">
        <f>(Paca!P18/Paca!P14-1)*100</f>
        <v>136.54256840240407</v>
      </c>
      <c r="BC18" s="191">
        <f>(Paca!Q18/Paca!Q14-1)*100</f>
        <v>1.6642769199339602</v>
      </c>
      <c r="BD18" s="191">
        <f>(Paca!R18/Paca!R14-1)*100</f>
        <v>18.781204882288449</v>
      </c>
      <c r="BE18" s="191">
        <f>(Paca!S18/Paca!S14-1)*100</f>
        <v>21.009037176987544</v>
      </c>
      <c r="BF18" s="184">
        <f>(Paca!T18/Paca!T14-1)*100</f>
        <v>7.405113895654436</v>
      </c>
      <c r="BG18" s="100">
        <f>Paca!B18-Paca!B14</f>
        <v>441.8723382140015</v>
      </c>
      <c r="BH18" s="100">
        <f>Paca!C18-Paca!C14</f>
        <v>65.047210593999992</v>
      </c>
      <c r="BI18" s="100">
        <f>Paca!D18-Paca!D14</f>
        <v>-397.48123056799886</v>
      </c>
      <c r="BJ18" s="120">
        <f>Paca!E18-Paca!E14</f>
        <v>487.98848520800016</v>
      </c>
      <c r="BK18" s="120">
        <f>Paca!F18-Paca!F14</f>
        <v>-67.187915189000023</v>
      </c>
      <c r="BL18" s="120">
        <f>Paca!G18-Paca!G14</f>
        <v>-335.395423661</v>
      </c>
      <c r="BM18" s="120">
        <f>Paca!H18-Paca!H14</f>
        <v>-0.18822301699992749</v>
      </c>
      <c r="BN18" s="120">
        <f>Paca!I18-Paca!I14</f>
        <v>-482.69815390900021</v>
      </c>
      <c r="BO18" s="100">
        <f>Paca!J18-Paca!J14</f>
        <v>-559.38331611000103</v>
      </c>
      <c r="BP18" s="100">
        <f>Paca!K18-Paca!K14</f>
        <v>1271.6352481040012</v>
      </c>
      <c r="BQ18" s="120">
        <f>Paca!L18-Paca!L14</f>
        <v>-108.96990480600016</v>
      </c>
      <c r="BR18" s="120">
        <f>Paca!M18-Paca!M14</f>
        <v>348.4627687709999</v>
      </c>
      <c r="BS18" s="120">
        <f>Paca!N18-Paca!N14</f>
        <v>7.7156366309999953</v>
      </c>
      <c r="BT18" s="120">
        <f>Paca!O18-Paca!O14</f>
        <v>-55.41601071499997</v>
      </c>
      <c r="BU18" s="120">
        <f>Paca!P18-Paca!P14</f>
        <v>598.96672418799994</v>
      </c>
      <c r="BV18" s="120">
        <f>Paca!Q18-Paca!Q14</f>
        <v>4.383186204000026</v>
      </c>
      <c r="BW18" s="120">
        <f>Paca!R18-Paca!R14</f>
        <v>412.19064848900007</v>
      </c>
      <c r="BX18" s="120">
        <f>Paca!S18-Paca!S14</f>
        <v>64.302199341999994</v>
      </c>
      <c r="BY18" s="100">
        <f>Paca!T18-Paca!T14</f>
        <v>62.05442619400003</v>
      </c>
    </row>
    <row r="19" spans="1:77" s="29" customFormat="1" x14ac:dyDescent="0.25">
      <c r="A19" s="37" t="str">
        <f>Paca!A19</f>
        <v>T1 2002</v>
      </c>
      <c r="B19" s="144">
        <f>('dep06'!B19/'dep06'!B18-1)*100</f>
        <v>2.5047790427311645</v>
      </c>
      <c r="C19" s="179">
        <f>('dep06'!C19/'dep06'!C18-1)*100</f>
        <v>63.332478761928471</v>
      </c>
      <c r="D19" s="179">
        <f>('dep06'!D19/'dep06'!D18-1)*100</f>
        <v>14.803223868955584</v>
      </c>
      <c r="E19" s="180">
        <f>('dep06'!E19/'dep06'!E18-1)*100</f>
        <v>-6.2275405089976532</v>
      </c>
      <c r="F19" s="181">
        <f>('dep06'!F19/'dep06'!F18-1)*100</f>
        <v>-4.1122675277749376E-2</v>
      </c>
      <c r="G19" s="181">
        <f>('dep06'!G19/'dep06'!G18-1)*100</f>
        <v>-2.9693055335019758</v>
      </c>
      <c r="H19" s="181">
        <f>('dep06'!H19/'dep06'!H18-1)*100</f>
        <v>-5.7077181082403117</v>
      </c>
      <c r="I19" s="182">
        <f>('dep06'!I19/'dep06'!I18-1)*100</f>
        <v>32.533998615723391</v>
      </c>
      <c r="J19" s="179">
        <f>('dep06'!J19/'dep06'!J18-1)*100</f>
        <v>7.7242157320077665</v>
      </c>
      <c r="K19" s="179">
        <f>('dep06'!K19/'dep06'!K18-1)*100</f>
        <v>-10.300876135299418</v>
      </c>
      <c r="L19" s="180">
        <f>('dep06'!L19/'dep06'!L18-1)*100</f>
        <v>6.9053694215938544</v>
      </c>
      <c r="M19" s="181">
        <f>('dep06'!M19/'dep06'!M18-1)*100</f>
        <v>-8.2149979277608693</v>
      </c>
      <c r="N19" s="181">
        <f>('dep06'!N19/'dep06'!N18-1)*100</f>
        <v>-5.2145619658402804</v>
      </c>
      <c r="O19" s="181">
        <f>('dep06'!O19/'dep06'!O18-1)*100</f>
        <v>-34.663663106302423</v>
      </c>
      <c r="P19" s="181">
        <f>('dep06'!P19/'dep06'!P18-1)*100</f>
        <v>-68.624074330217482</v>
      </c>
      <c r="Q19" s="181">
        <f>('dep06'!Q19/'dep06'!Q18-1)*100</f>
        <v>30.592984682771586</v>
      </c>
      <c r="R19" s="181">
        <f>('dep06'!R19/'dep06'!R18-1)*100</f>
        <v>-7.1174207651737209</v>
      </c>
      <c r="S19" s="152">
        <f>('dep06'!S19/'dep06'!S18-1)*100</f>
        <v>-6.016197382724398</v>
      </c>
      <c r="T19" s="183">
        <f>('dep06'!T19/'dep06'!T18-1)*100</f>
        <v>2.5858445245097839</v>
      </c>
      <c r="U19" s="52">
        <f>'dep06'!B19-'dep06'!B18</f>
        <v>165.19911572199999</v>
      </c>
      <c r="V19" s="52">
        <f>'dep06'!C19-'dep06'!C18</f>
        <v>14.421135781</v>
      </c>
      <c r="W19" s="52">
        <f>'dep06'!D19-'dep06'!D18</f>
        <v>240.75443442999995</v>
      </c>
      <c r="X19" s="121">
        <f>'dep06'!E19-'dep06'!E18</f>
        <v>-7.0649842379999939</v>
      </c>
      <c r="Y19" s="121">
        <f>'dep06'!F19-'dep06'!F18</f>
        <v>-0.11902957799998148</v>
      </c>
      <c r="Z19" s="121">
        <f>'dep06'!G19-'dep06'!G18</f>
        <v>-10.398829893000027</v>
      </c>
      <c r="AA19" s="121">
        <f>'dep06'!H19-'dep06'!H18</f>
        <v>-3.8459729100000075</v>
      </c>
      <c r="AB19" s="121">
        <f>'dep06'!I19-'dep06'!I18</f>
        <v>262.18325104900009</v>
      </c>
      <c r="AC19" s="52">
        <f>'dep06'!J19-'dep06'!J18</f>
        <v>169.21154964600009</v>
      </c>
      <c r="AD19" s="52">
        <f>'dep06'!K19-'dep06'!K18</f>
        <v>-264.1359972299997</v>
      </c>
      <c r="AE19" s="121">
        <f>'dep06'!L19-'dep06'!L18</f>
        <v>47.015933266999923</v>
      </c>
      <c r="AF19" s="121">
        <f>'dep06'!M19-'dep06'!M18</f>
        <v>-40.091267265999988</v>
      </c>
      <c r="AG19" s="121">
        <f>'dep06'!N19-'dep06'!N18</f>
        <v>-11.786625294999993</v>
      </c>
      <c r="AH19" s="121">
        <f>'dep06'!O19-'dep06'!O18</f>
        <v>-36.211658782000001</v>
      </c>
      <c r="AI19" s="121">
        <f>'dep06'!P19-'dep06'!P18</f>
        <v>-187.134927619</v>
      </c>
      <c r="AJ19" s="121">
        <f>'dep06'!Q19-'dep06'!Q18</f>
        <v>15.359391673000005</v>
      </c>
      <c r="AK19" s="121">
        <f>'dep06'!R19-'dep06'!R18</f>
        <v>-42.988488694000011</v>
      </c>
      <c r="AL19" s="121">
        <f>'dep06'!S19-'dep06'!S18</f>
        <v>-8.2983545140000103</v>
      </c>
      <c r="AM19" s="52">
        <f>'dep06'!T19-'dep06'!T18</f>
        <v>4.9479930950000153</v>
      </c>
      <c r="AN19" s="189">
        <f>(Paca!B19/Paca!B15-1)*100</f>
        <v>0.23863644962891506</v>
      </c>
      <c r="AO19" s="189">
        <f>(Paca!C19/Paca!C15-1)*100</f>
        <v>-10.520160482597641</v>
      </c>
      <c r="AP19" s="189">
        <f>(Paca!D19/Paca!D15-1)*100</f>
        <v>1.0751549087854473</v>
      </c>
      <c r="AQ19" s="190">
        <f>(Paca!E19/Paca!E15-1)*100</f>
        <v>18.828169413792327</v>
      </c>
      <c r="AR19" s="190">
        <f>(Paca!F19/Paca!F15-1)*100</f>
        <v>3.7565973512662776</v>
      </c>
      <c r="AS19" s="190">
        <f>(Paca!G19/Paca!G15-1)*100</f>
        <v>-21.443001336494451</v>
      </c>
      <c r="AT19" s="190">
        <f>(Paca!H19/Paca!H15-1)*100</f>
        <v>22.273394701417782</v>
      </c>
      <c r="AU19" s="190">
        <f>(Paca!I19/Paca!I15-1)*100</f>
        <v>-1.8926172060277913</v>
      </c>
      <c r="AV19" s="189">
        <f>(Paca!J19/Paca!J15-1)*100</f>
        <v>-5.9062426172421301</v>
      </c>
      <c r="AW19" s="189">
        <f>(Paca!K19/Paca!K15-1)*100</f>
        <v>6.2348612479057763</v>
      </c>
      <c r="AX19" s="190">
        <f>(Paca!L19/Paca!L15-1)*100</f>
        <v>8.8755219514562214</v>
      </c>
      <c r="AY19" s="190">
        <f>(Paca!M19/Paca!M15-1)*100</f>
        <v>10.680234366618336</v>
      </c>
      <c r="AZ19" s="190">
        <f>(Paca!N19/Paca!N15-1)*100</f>
        <v>2.6062308991299687</v>
      </c>
      <c r="BA19" s="190">
        <f>(Paca!O19/Paca!O15-1)*100</f>
        <v>-33.083482721611844</v>
      </c>
      <c r="BB19" s="190">
        <f>(Paca!P19/Paca!P15-1)*100</f>
        <v>-10.914185384077468</v>
      </c>
      <c r="BC19" s="190">
        <f>(Paca!Q19/Paca!Q15-1)*100</f>
        <v>6.2534813503033915</v>
      </c>
      <c r="BD19" s="190">
        <f>(Paca!R19/Paca!R15-1)*100</f>
        <v>13.197583351940168</v>
      </c>
      <c r="BE19" s="190">
        <f>(Paca!S19/Paca!S15-1)*100</f>
        <v>-14.519321531769814</v>
      </c>
      <c r="BF19" s="189">
        <f>(Paca!T19/Paca!T15-1)*100</f>
        <v>-8.4966826607139048</v>
      </c>
      <c r="BG19" s="53">
        <f>Paca!B19-Paca!B15</f>
        <v>77.190983949993097</v>
      </c>
      <c r="BH19" s="53">
        <f>Paca!C19-Paca!C15</f>
        <v>-16.732769770999994</v>
      </c>
      <c r="BI19" s="53">
        <f>Paca!D19-Paca!D15</f>
        <v>109.68682627899943</v>
      </c>
      <c r="BJ19" s="122">
        <f>Paca!E19-Paca!E15</f>
        <v>307.57582568499993</v>
      </c>
      <c r="BK19" s="122">
        <f>Paca!F19-Paca!F15</f>
        <v>50.067986096000141</v>
      </c>
      <c r="BL19" s="122">
        <f>Paca!G19-Paca!G15</f>
        <v>-277.46891339599995</v>
      </c>
      <c r="BM19" s="122">
        <f>Paca!H19-Paca!H15</f>
        <v>130.84505014599995</v>
      </c>
      <c r="BN19" s="122">
        <f>Paca!I19-Paca!I15</f>
        <v>-101.33312225200007</v>
      </c>
      <c r="BO19" s="53">
        <f>Paca!J19-Paca!J15</f>
        <v>-605.08480428700022</v>
      </c>
      <c r="BP19" s="53">
        <f>Paca!K19-Paca!K15</f>
        <v>671.62851097399653</v>
      </c>
      <c r="BQ19" s="122">
        <f>Paca!L19-Paca!L15</f>
        <v>278.04848698800015</v>
      </c>
      <c r="BR19" s="122">
        <f>Paca!M19-Paca!M15</f>
        <v>329.053766602</v>
      </c>
      <c r="BS19" s="122">
        <f>Paca!N19-Paca!N15</f>
        <v>12.029639755999995</v>
      </c>
      <c r="BT19" s="122">
        <f>Paca!O19-Paca!O15</f>
        <v>-179.79714487199999</v>
      </c>
      <c r="BU19" s="122">
        <f>Paca!P19-Paca!P15</f>
        <v>-51.112828461999982</v>
      </c>
      <c r="BV19" s="122">
        <f>Paca!Q19-Paca!Q15</f>
        <v>15.467735583000007</v>
      </c>
      <c r="BW19" s="122">
        <f>Paca!R19-Paca!R15</f>
        <v>323.76660308700002</v>
      </c>
      <c r="BX19" s="122">
        <f>Paca!S19-Paca!S15</f>
        <v>-55.827747708000004</v>
      </c>
      <c r="BY19" s="53">
        <f>Paca!T19-Paca!T15</f>
        <v>-82.306779244999916</v>
      </c>
    </row>
    <row r="20" spans="1:77" s="29" customFormat="1" x14ac:dyDescent="0.25">
      <c r="A20" s="37" t="str">
        <f>Paca!A20</f>
        <v>T2 2002</v>
      </c>
      <c r="B20" s="144">
        <f>('dep06'!B20/'dep06'!B19-1)*100</f>
        <v>-0.11577906896257373</v>
      </c>
      <c r="C20" s="179">
        <f>('dep06'!C20/'dep06'!C19-1)*100</f>
        <v>-25.775079816273482</v>
      </c>
      <c r="D20" s="179">
        <f>('dep06'!D20/'dep06'!D19-1)*100</f>
        <v>-3.1069705590328178</v>
      </c>
      <c r="E20" s="180">
        <f>('dep06'!E20/'dep06'!E19-1)*100</f>
        <v>4.6664237651291129</v>
      </c>
      <c r="F20" s="181">
        <f>('dep06'!F20/'dep06'!F19-1)*100</f>
        <v>-10.874662051468853</v>
      </c>
      <c r="G20" s="181">
        <f>('dep06'!G20/'dep06'!G19-1)*100</f>
        <v>6.2029169365484194</v>
      </c>
      <c r="H20" s="181">
        <f>('dep06'!H20/'dep06'!H19-1)*100</f>
        <v>-2.6086375155586317</v>
      </c>
      <c r="I20" s="182">
        <f>('dep06'!I20/'dep06'!I19-1)*100</f>
        <v>-4.7686713894617316</v>
      </c>
      <c r="J20" s="179">
        <f>('dep06'!J20/'dep06'!J19-1)*100</f>
        <v>-7.7045572605149655</v>
      </c>
      <c r="K20" s="179">
        <f>('dep06'!K20/'dep06'!K19-1)*100</f>
        <v>10.527409042636959</v>
      </c>
      <c r="L20" s="180">
        <f>('dep06'!L20/'dep06'!L19-1)*100</f>
        <v>3.3543652829003623</v>
      </c>
      <c r="M20" s="181">
        <f>('dep06'!M20/'dep06'!M19-1)*100</f>
        <v>-16.711796465619578</v>
      </c>
      <c r="N20" s="181">
        <f>('dep06'!N20/'dep06'!N19-1)*100</f>
        <v>-2.1275547584017396</v>
      </c>
      <c r="O20" s="181">
        <f>('dep06'!O20/'dep06'!O19-1)*100</f>
        <v>12.303358315173242</v>
      </c>
      <c r="P20" s="181">
        <f>('dep06'!P20/'dep06'!P19-1)*100</f>
        <v>48.285546763719942</v>
      </c>
      <c r="Q20" s="181">
        <f>('dep06'!Q20/'dep06'!Q19-1)*100</f>
        <v>-14.095022057852102</v>
      </c>
      <c r="R20" s="181">
        <f>('dep06'!R20/'dep06'!R19-1)*100</f>
        <v>47.336996677953103</v>
      </c>
      <c r="S20" s="152">
        <f>('dep06'!S20/'dep06'!S19-1)*100</f>
        <v>-6.8594709100566531</v>
      </c>
      <c r="T20" s="183">
        <f>('dep06'!T20/'dep06'!T19-1)*100</f>
        <v>-0.28043194174587338</v>
      </c>
      <c r="U20" s="52">
        <f>'dep06'!B20-'dep06'!B19</f>
        <v>-7.8273087329998816</v>
      </c>
      <c r="V20" s="52">
        <f>'dep06'!C20-'dep06'!C19</f>
        <v>-9.5861793849999977</v>
      </c>
      <c r="W20" s="52">
        <f>'dep06'!D20-'dep06'!D19</f>
        <v>-58.010847468000065</v>
      </c>
      <c r="X20" s="121">
        <f>'dep06'!E20-'dep06'!E19</f>
        <v>4.9642554149999967</v>
      </c>
      <c r="Y20" s="121">
        <f>'dep06'!F20-'dep06'!F19</f>
        <v>-31.46376376500001</v>
      </c>
      <c r="Z20" s="121">
        <f>'dep06'!G20-'dep06'!G19</f>
        <v>21.078256814999975</v>
      </c>
      <c r="AA20" s="121">
        <f>'dep06'!H20-'dep06'!H19</f>
        <v>-1.6574238589999979</v>
      </c>
      <c r="AB20" s="121">
        <f>'dep06'!I20-'dep06'!I19</f>
        <v>-50.93217207400005</v>
      </c>
      <c r="AC20" s="52">
        <f>'dep06'!J20-'dep06'!J19</f>
        <v>-181.81789948400001</v>
      </c>
      <c r="AD20" s="52">
        <f>'dep06'!K20-'dep06'!K19</f>
        <v>242.1380976649998</v>
      </c>
      <c r="AE20" s="121">
        <f>'dep06'!L20-'dep06'!L19</f>
        <v>24.415634620999981</v>
      </c>
      <c r="AF20" s="121">
        <f>'dep06'!M20-'dep06'!M19</f>
        <v>-74.857821784000009</v>
      </c>
      <c r="AG20" s="121">
        <f>'dep06'!N20-'dep06'!N19</f>
        <v>-4.5582066740000187</v>
      </c>
      <c r="AH20" s="121">
        <f>'dep06'!O20-'dep06'!O19</f>
        <v>8.397546521999999</v>
      </c>
      <c r="AI20" s="121">
        <f>'dep06'!P20-'dep06'!P19</f>
        <v>41.313506288999989</v>
      </c>
      <c r="AJ20" s="121">
        <f>'dep06'!Q20-'dep06'!Q19</f>
        <v>-9.2414001100000078</v>
      </c>
      <c r="AK20" s="121">
        <f>'dep06'!R20-'dep06'!R19</f>
        <v>265.56112719800001</v>
      </c>
      <c r="AL20" s="121">
        <f>'dep06'!S20-'dep06'!S19</f>
        <v>-8.8922883970000015</v>
      </c>
      <c r="AM20" s="52">
        <f>'dep06'!T20-'dep06'!T19</f>
        <v>-0.5504800610000018</v>
      </c>
      <c r="AN20" s="189">
        <f>(Paca!B20/Paca!B16-1)*100</f>
        <v>5.9602807233191113</v>
      </c>
      <c r="AO20" s="189">
        <f>(Paca!C20/Paca!C16-1)*100</f>
        <v>-3.1287851042205883</v>
      </c>
      <c r="AP20" s="189">
        <f>(Paca!D20/Paca!D16-1)*100</f>
        <v>7.3406705741041467</v>
      </c>
      <c r="AQ20" s="190">
        <f>(Paca!E20/Paca!E16-1)*100</f>
        <v>1.1499123616911078</v>
      </c>
      <c r="AR20" s="190">
        <f>(Paca!F20/Paca!F16-1)*100</f>
        <v>2.1637807169296863</v>
      </c>
      <c r="AS20" s="190">
        <f>(Paca!G20/Paca!G16-1)*100</f>
        <v>49.677603724867289</v>
      </c>
      <c r="AT20" s="190">
        <f>(Paca!H20/Paca!H16-1)*100</f>
        <v>-9.8703522114154669</v>
      </c>
      <c r="AU20" s="190">
        <f>(Paca!I20/Paca!I16-1)*100</f>
        <v>5.3903482487802412</v>
      </c>
      <c r="AV20" s="189">
        <f>(Paca!J20/Paca!J16-1)*100</f>
        <v>-3.1761336365973558</v>
      </c>
      <c r="AW20" s="189">
        <f>(Paca!K20/Paca!K16-1)*100</f>
        <v>12.397200659731</v>
      </c>
      <c r="AX20" s="190">
        <f>(Paca!L20/Paca!L16-1)*100</f>
        <v>19.732578684054513</v>
      </c>
      <c r="AY20" s="190">
        <f>(Paca!M20/Paca!M16-1)*100</f>
        <v>11.668108086398776</v>
      </c>
      <c r="AZ20" s="190">
        <f>(Paca!N20/Paca!N16-1)*100</f>
        <v>18.20343018190156</v>
      </c>
      <c r="BA20" s="190">
        <f>(Paca!O20/Paca!O16-1)*100</f>
        <v>-27.562856832071748</v>
      </c>
      <c r="BB20" s="190">
        <f>(Paca!P20/Paca!P16-1)*100</f>
        <v>10.507600071775492</v>
      </c>
      <c r="BC20" s="190">
        <f>(Paca!Q20/Paca!Q16-1)*100</f>
        <v>21.764520970707089</v>
      </c>
      <c r="BD20" s="190">
        <f>(Paca!R20/Paca!R16-1)*100</f>
        <v>16.536624261969823</v>
      </c>
      <c r="BE20" s="190">
        <f>(Paca!S20/Paca!S16-1)*100</f>
        <v>-16.42522178381094</v>
      </c>
      <c r="BF20" s="189">
        <f>(Paca!T20/Paca!T16-1)*100</f>
        <v>14.32437184791462</v>
      </c>
      <c r="BG20" s="53">
        <f>Paca!B20-Paca!B16</f>
        <v>1833.6036792080049</v>
      </c>
      <c r="BH20" s="53">
        <f>Paca!C20-Paca!C16</f>
        <v>-3.5664523209999999</v>
      </c>
      <c r="BI20" s="53">
        <f>Paca!D20-Paca!D16</f>
        <v>725.43838929900085</v>
      </c>
      <c r="BJ20" s="122">
        <f>Paca!E20-Paca!E16</f>
        <v>21.196044109000013</v>
      </c>
      <c r="BK20" s="122">
        <f>Paca!F20-Paca!F16</f>
        <v>27.860015259999955</v>
      </c>
      <c r="BL20" s="122">
        <f>Paca!G20-Paca!G16</f>
        <v>475.96620805500004</v>
      </c>
      <c r="BM20" s="122">
        <f>Paca!H20-Paca!H16</f>
        <v>-72.358188748999964</v>
      </c>
      <c r="BN20" s="122">
        <f>Paca!I20-Paca!I16</f>
        <v>272.77431062399955</v>
      </c>
      <c r="BO20" s="53">
        <f>Paca!J20-Paca!J16</f>
        <v>-301.57000107699969</v>
      </c>
      <c r="BP20" s="53">
        <f>Paca!K20-Paca!K16</f>
        <v>1295.5616318229986</v>
      </c>
      <c r="BQ20" s="122">
        <f>Paca!L20-Paca!L16</f>
        <v>604.09045223300018</v>
      </c>
      <c r="BR20" s="122">
        <f>Paca!M20-Paca!M16</f>
        <v>332.54255157999978</v>
      </c>
      <c r="BS20" s="122">
        <f>Paca!N20-Paca!N16</f>
        <v>69.205019373000027</v>
      </c>
      <c r="BT20" s="122">
        <f>Paca!O20-Paca!O16</f>
        <v>-152.96078610300003</v>
      </c>
      <c r="BU20" s="122">
        <f>Paca!P20-Paca!P16</f>
        <v>48.171786934000011</v>
      </c>
      <c r="BV20" s="122">
        <f>Paca!Q20-Paca!Q16</f>
        <v>49.932473049999999</v>
      </c>
      <c r="BW20" s="122">
        <f>Paca!R20-Paca!R16</f>
        <v>413.164873274</v>
      </c>
      <c r="BX20" s="122">
        <f>Paca!S20-Paca!S16</f>
        <v>-68.584738517999995</v>
      </c>
      <c r="BY20" s="53">
        <f>Paca!T20-Paca!T16</f>
        <v>117.74011148399995</v>
      </c>
    </row>
    <row r="21" spans="1:77" s="29" customFormat="1" x14ac:dyDescent="0.25">
      <c r="A21" s="37" t="str">
        <f>Paca!A21</f>
        <v>T3 2002</v>
      </c>
      <c r="B21" s="144">
        <f>('dep06'!B21/'dep06'!B20-1)*100</f>
        <v>4.5116164825542704E-2</v>
      </c>
      <c r="C21" s="179">
        <f>('dep06'!C21/'dep06'!C20-1)*100</f>
        <v>18.106306120338832</v>
      </c>
      <c r="D21" s="179">
        <f>('dep06'!D21/'dep06'!D20-1)*100</f>
        <v>-1.8466975505062488</v>
      </c>
      <c r="E21" s="180">
        <f>('dep06'!E21/'dep06'!E20-1)*100</f>
        <v>10.00112724891089</v>
      </c>
      <c r="F21" s="181">
        <f>('dep06'!F21/'dep06'!F20-1)*100</f>
        <v>7.0451252245076867</v>
      </c>
      <c r="G21" s="181">
        <f>('dep06'!G21/'dep06'!G20-1)*100</f>
        <v>2.7227508683827395</v>
      </c>
      <c r="H21" s="181">
        <f>('dep06'!H21/'dep06'!H20-1)*100</f>
        <v>20.929861542497719</v>
      </c>
      <c r="I21" s="182">
        <f>('dep06'!I21/'dep06'!I20-1)*100</f>
        <v>-8.4049584359595642</v>
      </c>
      <c r="J21" s="179">
        <f>('dep06'!J21/'dep06'!J20-1)*100</f>
        <v>4.232759565728772</v>
      </c>
      <c r="K21" s="179">
        <f>('dep06'!K21/'dep06'!K20-1)*100</f>
        <v>-2.3632401153290794</v>
      </c>
      <c r="L21" s="180">
        <f>('dep06'!L21/'dep06'!L20-1)*100</f>
        <v>-13.491018636728525</v>
      </c>
      <c r="M21" s="181">
        <f>('dep06'!M21/'dep06'!M20-1)*100</f>
        <v>-4.751172817060989</v>
      </c>
      <c r="N21" s="181">
        <f>('dep06'!N21/'dep06'!N20-1)*100</f>
        <v>13.503428232674452</v>
      </c>
      <c r="O21" s="181">
        <f>('dep06'!O21/'dep06'!O20-1)*100</f>
        <v>51.141986068849874</v>
      </c>
      <c r="P21" s="181">
        <f>('dep06'!P21/'dep06'!P20-1)*100</f>
        <v>108.32809752802648</v>
      </c>
      <c r="Q21" s="181">
        <f>('dep06'!Q21/'dep06'!Q20-1)*100</f>
        <v>18.398762415793477</v>
      </c>
      <c r="R21" s="181">
        <f>('dep06'!R21/'dep06'!R20-1)*100</f>
        <v>-20.412792072127118</v>
      </c>
      <c r="S21" s="152">
        <f>('dep06'!S21/'dep06'!S20-1)*100</f>
        <v>10.388706915451085</v>
      </c>
      <c r="T21" s="183">
        <f>('dep06'!T21/'dep06'!T20-1)*100</f>
        <v>-0.3353075298106023</v>
      </c>
      <c r="U21" s="52">
        <f>'dep06'!B21-'dep06'!B20</f>
        <v>3.046572183000535</v>
      </c>
      <c r="V21" s="52">
        <f>'dep06'!C21-'dep06'!C20</f>
        <v>4.9983323589999991</v>
      </c>
      <c r="W21" s="52">
        <f>'dep06'!D21-'dep06'!D20</f>
        <v>-33.408761785000024</v>
      </c>
      <c r="X21" s="121">
        <f>'dep06'!E21-'dep06'!E20</f>
        <v>11.135924595000006</v>
      </c>
      <c r="Y21" s="121">
        <f>'dep06'!F21-'dep06'!F20</f>
        <v>18.167066664000004</v>
      </c>
      <c r="Z21" s="121">
        <f>'dep06'!G21-'dep06'!G20</f>
        <v>9.8261429150000481</v>
      </c>
      <c r="AA21" s="121">
        <f>'dep06'!H21-'dep06'!H20</f>
        <v>12.951099725999995</v>
      </c>
      <c r="AB21" s="121">
        <f>'dep06'!I21-'dep06'!I20</f>
        <v>-85.488995685000077</v>
      </c>
      <c r="AC21" s="52">
        <f>'dep06'!J21-'dep06'!J20</f>
        <v>92.191908639999838</v>
      </c>
      <c r="AD21" s="52">
        <f>'dep06'!K21-'dep06'!K20</f>
        <v>-60.078553526000178</v>
      </c>
      <c r="AE21" s="121">
        <f>'dep06'!L21-'dep06'!L20</f>
        <v>-101.49186405099999</v>
      </c>
      <c r="AF21" s="121">
        <f>'dep06'!M21-'dep06'!M20</f>
        <v>-17.725494933999983</v>
      </c>
      <c r="AG21" s="121">
        <f>'dep06'!N21-'dep06'!N20</f>
        <v>28.315076902000015</v>
      </c>
      <c r="AH21" s="121">
        <f>'dep06'!O21-'dep06'!O20</f>
        <v>39.20117452800001</v>
      </c>
      <c r="AI21" s="121">
        <f>'dep06'!P21-'dep06'!P20</f>
        <v>137.44053615000001</v>
      </c>
      <c r="AJ21" s="121">
        <f>'dep06'!Q21-'dep06'!Q20</f>
        <v>10.362843888999997</v>
      </c>
      <c r="AK21" s="121">
        <f>'dep06'!R21-'dep06'!R20</f>
        <v>-168.72445255700006</v>
      </c>
      <c r="AL21" s="121">
        <f>'dep06'!S21-'dep06'!S20</f>
        <v>12.543626546999988</v>
      </c>
      <c r="AM21" s="52">
        <f>'dep06'!T21-'dep06'!T20</f>
        <v>-0.65635350499999845</v>
      </c>
      <c r="AN21" s="189">
        <f>(Paca!B21/Paca!B17-1)*100</f>
        <v>-3.2833131532608695</v>
      </c>
      <c r="AO21" s="189">
        <f>(Paca!C21/Paca!C17-1)*100</f>
        <v>88.218749769561015</v>
      </c>
      <c r="AP21" s="189">
        <f>(Paca!D21/Paca!D17-1)*100</f>
        <v>-4.1545860402749879</v>
      </c>
      <c r="AQ21" s="190">
        <f>(Paca!E21/Paca!E17-1)*100</f>
        <v>0.8513674938479987</v>
      </c>
      <c r="AR21" s="190">
        <f>(Paca!F21/Paca!F17-1)*100</f>
        <v>-8.6406099542509764</v>
      </c>
      <c r="AS21" s="190">
        <f>(Paca!G21/Paca!G17-1)*100</f>
        <v>32.230089652765884</v>
      </c>
      <c r="AT21" s="190">
        <f>(Paca!H21/Paca!H17-1)*100</f>
        <v>-25.629780812895298</v>
      </c>
      <c r="AU21" s="190">
        <f>(Paca!I21/Paca!I17-1)*100</f>
        <v>-8.3624105042831136</v>
      </c>
      <c r="AV21" s="189">
        <f>(Paca!J21/Paca!J17-1)*100</f>
        <v>-15.158290931573026</v>
      </c>
      <c r="AW21" s="189">
        <f>(Paca!K21/Paca!K17-1)*100</f>
        <v>6.1468460645731415</v>
      </c>
      <c r="AX21" s="190">
        <f>(Paca!L21/Paca!L17-1)*100</f>
        <v>-0.61743550772275224</v>
      </c>
      <c r="AY21" s="190">
        <f>(Paca!M21/Paca!M17-1)*100</f>
        <v>7.0423677316999722E-2</v>
      </c>
      <c r="AZ21" s="190">
        <f>(Paca!N21/Paca!N17-1)*100</f>
        <v>33.716569652473382</v>
      </c>
      <c r="BA21" s="190">
        <f>(Paca!O21/Paca!O17-1)*100</f>
        <v>-10.083465359621101</v>
      </c>
      <c r="BB21" s="190">
        <f>(Paca!P21/Paca!P17-1)*100</f>
        <v>39.604668848617884</v>
      </c>
      <c r="BC21" s="190">
        <f>(Paca!Q21/Paca!Q17-1)*100</f>
        <v>66.913374295835354</v>
      </c>
      <c r="BD21" s="190">
        <f>(Paca!R21/Paca!R17-1)*100</f>
        <v>9.3331737566900053</v>
      </c>
      <c r="BE21" s="190">
        <f>(Paca!S21/Paca!S17-1)*100</f>
        <v>11.402261657172041</v>
      </c>
      <c r="BF21" s="189">
        <f>(Paca!T21/Paca!T17-1)*100</f>
        <v>19.226229654487813</v>
      </c>
      <c r="BG21" s="53">
        <f>Paca!B21-Paca!B17</f>
        <v>-1059.3063507999977</v>
      </c>
      <c r="BH21" s="53">
        <f>Paca!C21-Paca!C17</f>
        <v>105.02198201700001</v>
      </c>
      <c r="BI21" s="53">
        <f>Paca!D21-Paca!D17</f>
        <v>-426.41755575000025</v>
      </c>
      <c r="BJ21" s="122">
        <f>Paca!E21-Paca!E17</f>
        <v>15.650712837000128</v>
      </c>
      <c r="BK21" s="122">
        <f>Paca!F21-Paca!F17</f>
        <v>-111.51915855700008</v>
      </c>
      <c r="BL21" s="122">
        <f>Paca!G21-Paca!G17</f>
        <v>316.95017213200003</v>
      </c>
      <c r="BM21" s="122">
        <f>Paca!H21-Paca!H17</f>
        <v>-197.54522035899993</v>
      </c>
      <c r="BN21" s="122">
        <f>Paca!I21-Paca!I17</f>
        <v>-449.9540618029996</v>
      </c>
      <c r="BO21" s="53">
        <f>Paca!J21-Paca!J17</f>
        <v>-1558.6366318540004</v>
      </c>
      <c r="BP21" s="53">
        <f>Paca!K21-Paca!K17</f>
        <v>662.25168616500014</v>
      </c>
      <c r="BQ21" s="122">
        <f>Paca!L21-Paca!L17</f>
        <v>-20.499017891000221</v>
      </c>
      <c r="BR21" s="122">
        <f>Paca!M21-Paca!M17</f>
        <v>2.1777393430002121</v>
      </c>
      <c r="BS21" s="122">
        <f>Paca!N21-Paca!N17</f>
        <v>129.01058538499996</v>
      </c>
      <c r="BT21" s="122">
        <f>Paca!O21-Paca!O17</f>
        <v>-49.806059020999953</v>
      </c>
      <c r="BU21" s="122">
        <f>Paca!P21-Paca!P17</f>
        <v>172.04372149700004</v>
      </c>
      <c r="BV21" s="122">
        <f>Paca!Q21-Paca!Q17</f>
        <v>160.044103761</v>
      </c>
      <c r="BW21" s="122">
        <f>Paca!R21-Paca!R17</f>
        <v>231.28549904800002</v>
      </c>
      <c r="BX21" s="122">
        <f>Paca!S21-Paca!S17</f>
        <v>37.995114043000001</v>
      </c>
      <c r="BY21" s="53">
        <f>Paca!T21-Paca!T17</f>
        <v>158.47416862199998</v>
      </c>
    </row>
    <row r="22" spans="1:77" s="105" customFormat="1" x14ac:dyDescent="0.25">
      <c r="A22" s="98" t="str">
        <f>Paca!A22</f>
        <v>T4 2002</v>
      </c>
      <c r="B22" s="143">
        <f>('dep06'!B22/'dep06'!B21-1)*100</f>
        <v>0.98596120268421572</v>
      </c>
      <c r="C22" s="184">
        <f>('dep06'!C22/'dep06'!C21-1)*100</f>
        <v>-11.203368016985527</v>
      </c>
      <c r="D22" s="184">
        <f>('dep06'!D22/'dep06'!D21-1)*100</f>
        <v>-1.1750898706554769</v>
      </c>
      <c r="E22" s="185">
        <f>('dep06'!E22/'dep06'!E21-1)*100</f>
        <v>-2.6130971586865503</v>
      </c>
      <c r="F22" s="186">
        <f>('dep06'!F22/'dep06'!F21-1)*100</f>
        <v>10.209507189498247</v>
      </c>
      <c r="G22" s="186">
        <f>('dep06'!G22/'dep06'!G21-1)*100</f>
        <v>-35.459106074846048</v>
      </c>
      <c r="H22" s="186">
        <f>('dep06'!H22/'dep06'!H21-1)*100</f>
        <v>-29.439819789816436</v>
      </c>
      <c r="I22" s="187">
        <f>('dep06'!I22/'dep06'!I21-1)*100</f>
        <v>11.553347580647145</v>
      </c>
      <c r="J22" s="184">
        <f>('dep06'!J22/'dep06'!J21-1)*100</f>
        <v>11.006586913499095</v>
      </c>
      <c r="K22" s="184">
        <f>('dep06'!K22/'dep06'!K21-1)*100</f>
        <v>-6.9136925704267993</v>
      </c>
      <c r="L22" s="185">
        <f>('dep06'!L22/'dep06'!L21-1)*100</f>
        <v>0.98547922394012222</v>
      </c>
      <c r="M22" s="186">
        <f>('dep06'!M22/'dep06'!M21-1)*100</f>
        <v>0.45354517563920282</v>
      </c>
      <c r="N22" s="186">
        <f>('dep06'!N22/'dep06'!N21-1)*100</f>
        <v>8.8513212814157036</v>
      </c>
      <c r="O22" s="186">
        <f>('dep06'!O22/'dep06'!O21-1)*100</f>
        <v>28.660313233109935</v>
      </c>
      <c r="P22" s="186">
        <f>('dep06'!P22/'dep06'!P21-1)*100</f>
        <v>-52.534617320414291</v>
      </c>
      <c r="Q22" s="186">
        <f>('dep06'!Q22/'dep06'!Q21-1)*100</f>
        <v>-5.5473331642350798</v>
      </c>
      <c r="R22" s="186">
        <f>('dep06'!R22/'dep06'!R21-1)*100</f>
        <v>-14.683786262391363</v>
      </c>
      <c r="S22" s="151">
        <f>('dep06'!S22/'dep06'!S21-1)*100</f>
        <v>3.9383043391293837</v>
      </c>
      <c r="T22" s="188">
        <f>('dep06'!T22/'dep06'!T21-1)*100</f>
        <v>6.5909101540946979</v>
      </c>
      <c r="U22" s="100">
        <f>'dep06'!B22-'dep06'!B21</f>
        <v>66.609322522999719</v>
      </c>
      <c r="V22" s="100">
        <f>'dep06'!C22-'dep06'!C21</f>
        <v>-3.6527248659999998</v>
      </c>
      <c r="W22" s="100">
        <f>'dep06'!D22-'dep06'!D21</f>
        <v>-20.866067393999856</v>
      </c>
      <c r="X22" s="120">
        <f>'dep06'!E22-'dep06'!E21</f>
        <v>-3.2005898370000097</v>
      </c>
      <c r="Y22" s="120">
        <f>'dep06'!F22-'dep06'!F21</f>
        <v>28.181737592000047</v>
      </c>
      <c r="Z22" s="120">
        <f>'dep06'!G22-'dep06'!G21</f>
        <v>-131.45272550200002</v>
      </c>
      <c r="AA22" s="120">
        <f>'dep06'!H22-'dep06'!H21</f>
        <v>-22.029720901999994</v>
      </c>
      <c r="AB22" s="120">
        <f>'dep06'!I22-'dep06'!I21</f>
        <v>107.63523125500001</v>
      </c>
      <c r="AC22" s="100">
        <f>'dep06'!J22-'dep06'!J21</f>
        <v>249.87690010599999</v>
      </c>
      <c r="AD22" s="100">
        <f>'dep06'!K22-'dep06'!K21</f>
        <v>-171.60701636300018</v>
      </c>
      <c r="AE22" s="120">
        <f>'dep06'!L22-'dep06'!L21</f>
        <v>6.4135008690000177</v>
      </c>
      <c r="AF22" s="120">
        <f>'dep06'!M22-'dep06'!M21</f>
        <v>1.6116759729999899</v>
      </c>
      <c r="AG22" s="120">
        <f>'dep06'!N22-'dep06'!N21</f>
        <v>21.066422442999965</v>
      </c>
      <c r="AH22" s="120">
        <f>'dep06'!O22-'dep06'!O21</f>
        <v>33.203781481999982</v>
      </c>
      <c r="AI22" s="120">
        <f>'dep06'!P22-'dep06'!P21</f>
        <v>-138.85679773499999</v>
      </c>
      <c r="AJ22" s="120">
        <f>'dep06'!Q22-'dep06'!Q21</f>
        <v>-3.6993187779999914</v>
      </c>
      <c r="AK22" s="120">
        <f>'dep06'!R22-'dep06'!R21</f>
        <v>-96.595509881999988</v>
      </c>
      <c r="AL22" s="120">
        <f>'dep06'!S22-'dep06'!S21</f>
        <v>5.2492292650000252</v>
      </c>
      <c r="AM22" s="100">
        <f>'dep06'!T22-'dep06'!T21</f>
        <v>12.858231039999993</v>
      </c>
      <c r="AN22" s="184">
        <f>(Paca!B22/Paca!B18-1)*100</f>
        <v>2.3388107657884127</v>
      </c>
      <c r="AO22" s="184">
        <f>(Paca!C22/Paca!C18-1)*100</f>
        <v>-5.7191753570768444</v>
      </c>
      <c r="AP22" s="184">
        <f>(Paca!D22/Paca!D18-1)*100</f>
        <v>6.6272331386917349</v>
      </c>
      <c r="AQ22" s="191">
        <f>(Paca!E22/Paca!E18-1)*100</f>
        <v>3.5113751954034989</v>
      </c>
      <c r="AR22" s="191">
        <f>(Paca!F22/Paca!F18-1)*100</f>
        <v>10.598045817633128</v>
      </c>
      <c r="AS22" s="191">
        <f>(Paca!G22/Paca!G18-1)*100</f>
        <v>13.052866405400643</v>
      </c>
      <c r="AT22" s="191">
        <f>(Paca!H22/Paca!H18-1)*100</f>
        <v>-18.696882767343158</v>
      </c>
      <c r="AU22" s="191">
        <f>(Paca!I22/Paca!I18-1)*100</f>
        <v>9.3416828789770321</v>
      </c>
      <c r="AV22" s="184">
        <f>(Paca!J22/Paca!J18-1)*100</f>
        <v>5.4556679665835439</v>
      </c>
      <c r="AW22" s="184">
        <f>(Paca!K22/Paca!K18-1)*100</f>
        <v>-3.8747679282691516</v>
      </c>
      <c r="AX22" s="191">
        <f>(Paca!L22/Paca!L18-1)*100</f>
        <v>6.5968500336188285</v>
      </c>
      <c r="AY22" s="191">
        <f>(Paca!M22/Paca!M18-1)*100</f>
        <v>-5.0308540021709147</v>
      </c>
      <c r="AZ22" s="191">
        <f>(Paca!N22/Paca!N18-1)*100</f>
        <v>27.165449981276481</v>
      </c>
      <c r="BA22" s="191">
        <f>(Paca!O22/Paca!O18-1)*100</f>
        <v>-14.119646983476175</v>
      </c>
      <c r="BB22" s="191">
        <f>(Paca!P22/Paca!P18-1)*100</f>
        <v>-54.502096154403176</v>
      </c>
      <c r="BC22" s="191">
        <f>(Paca!Q22/Paca!Q18-1)*100</f>
        <v>-2.214265320982256</v>
      </c>
      <c r="BD22" s="191">
        <f>(Paca!R22/Paca!R18-1)*100</f>
        <v>2.1132909389312005</v>
      </c>
      <c r="BE22" s="191">
        <f>(Paca!S22/Paca!S18-1)*100</f>
        <v>-7.0726972576732212</v>
      </c>
      <c r="BF22" s="184">
        <f>(Paca!T22/Paca!T18-1)*100</f>
        <v>8.9373163300657588</v>
      </c>
      <c r="BG22" s="100">
        <f>Paca!B22-Paca!B18</f>
        <v>732.7436935989972</v>
      </c>
      <c r="BH22" s="100">
        <f>Paca!C22-Paca!C18</f>
        <v>-9.5587502909999955</v>
      </c>
      <c r="BI22" s="100">
        <f>Paca!D22-Paca!D18</f>
        <v>621.61126618599883</v>
      </c>
      <c r="BJ22" s="120">
        <f>Paca!E22-Paca!E18</f>
        <v>67.805044770999984</v>
      </c>
      <c r="BK22" s="120">
        <f>Paca!F22-Paca!F18</f>
        <v>131.63443995000011</v>
      </c>
      <c r="BL22" s="120">
        <f>Paca!G22-Paca!G18</f>
        <v>119.38800552499993</v>
      </c>
      <c r="BM22" s="120">
        <f>Paca!H22-Paca!H18</f>
        <v>-127.74488232300007</v>
      </c>
      <c r="BN22" s="120">
        <f>Paca!I22-Paca!I18</f>
        <v>430.52865826299967</v>
      </c>
      <c r="BO22" s="100">
        <f>Paca!J22-Paca!J18</f>
        <v>496.66814019200137</v>
      </c>
      <c r="BP22" s="100">
        <f>Paca!K22-Paca!K18</f>
        <v>-456.41715683800248</v>
      </c>
      <c r="BQ22" s="120">
        <f>Paca!L22-Paca!L18</f>
        <v>212.2982036100002</v>
      </c>
      <c r="BR22" s="120">
        <f>Paca!M22-Paca!M18</f>
        <v>-167.14781338199964</v>
      </c>
      <c r="BS22" s="120">
        <f>Paca!N22-Paca!N18</f>
        <v>115.78920004100007</v>
      </c>
      <c r="BT22" s="120">
        <f>Paca!O22-Paca!O18</f>
        <v>-74.791945309000027</v>
      </c>
      <c r="BU22" s="120">
        <f>Paca!P22-Paca!P18</f>
        <v>-565.53194473999997</v>
      </c>
      <c r="BV22" s="120">
        <f>Paca!Q22-Paca!Q18</f>
        <v>-5.9287394450000193</v>
      </c>
      <c r="BW22" s="120">
        <f>Paca!R22-Paca!R18</f>
        <v>55.091132657999879</v>
      </c>
      <c r="BX22" s="120">
        <f>Paca!S22-Paca!S18</f>
        <v>-26.19525027100002</v>
      </c>
      <c r="BY22" s="100">
        <f>Paca!T22-Paca!T18</f>
        <v>80.440194349999956</v>
      </c>
    </row>
    <row r="23" spans="1:77" s="29" customFormat="1" x14ac:dyDescent="0.25">
      <c r="A23" s="37" t="str">
        <f>Paca!A23</f>
        <v>T1 2003</v>
      </c>
      <c r="B23" s="144">
        <f>('dep06'!B23/'dep06'!B22-1)*100</f>
        <v>-2.765272114822015</v>
      </c>
      <c r="C23" s="179">
        <f>('dep06'!C23/'dep06'!C22-1)*100</f>
        <v>-4.6058694714930741</v>
      </c>
      <c r="D23" s="179">
        <f>('dep06'!D23/'dep06'!D22-1)*100</f>
        <v>3.6733750600224768</v>
      </c>
      <c r="E23" s="180">
        <f>('dep06'!E23/'dep06'!E22-1)*100</f>
        <v>-8.1624324671854875</v>
      </c>
      <c r="F23" s="181">
        <f>('dep06'!F23/'dep06'!F22-1)*100</f>
        <v>3.1576493592550214</v>
      </c>
      <c r="G23" s="181">
        <f>('dep06'!G23/'dep06'!G22-1)*100</f>
        <v>14.443970503488291</v>
      </c>
      <c r="H23" s="181">
        <f>('dep06'!H23/'dep06'!H22-1)*100</f>
        <v>-76.244888604484416</v>
      </c>
      <c r="I23" s="182">
        <f>('dep06'!I23/'dep06'!I22-1)*100</f>
        <v>6.7633836027591876</v>
      </c>
      <c r="J23" s="179">
        <f>('dep06'!J23/'dep06'!J22-1)*100</f>
        <v>-8.9849835215075728</v>
      </c>
      <c r="K23" s="179">
        <f>('dep06'!K23/'dep06'!K22-1)*100</f>
        <v>-2.1428634385573964</v>
      </c>
      <c r="L23" s="180">
        <f>('dep06'!L23/'dep06'!L22-1)*100</f>
        <v>-0.66872556741718325</v>
      </c>
      <c r="M23" s="181">
        <f>('dep06'!M23/'dep06'!M22-1)*100</f>
        <v>6.3216889776720908</v>
      </c>
      <c r="N23" s="181">
        <f>('dep06'!N23/'dep06'!N22-1)*100</f>
        <v>8.8979369226586122</v>
      </c>
      <c r="O23" s="181">
        <f>('dep06'!O23/'dep06'!O22-1)*100</f>
        <v>-54.887943995535096</v>
      </c>
      <c r="P23" s="181">
        <f>('dep06'!P23/'dep06'!P22-1)*100</f>
        <v>-6.0006609333480121</v>
      </c>
      <c r="Q23" s="181">
        <f>('dep06'!Q23/'dep06'!Q22-1)*100</f>
        <v>-20.967309864411121</v>
      </c>
      <c r="R23" s="181">
        <f>('dep06'!R23/'dep06'!R22-1)*100</f>
        <v>1.5262483298972285</v>
      </c>
      <c r="S23" s="152">
        <f>('dep06'!S23/'dep06'!S22-1)*100</f>
        <v>2.3451127248557357</v>
      </c>
      <c r="T23" s="183">
        <f>('dep06'!T23/'dep06'!T22-1)*100</f>
        <v>11.617587897312287</v>
      </c>
      <c r="U23" s="52">
        <f>'dep06'!B23-'dep06'!B22</f>
        <v>-188.65749707699979</v>
      </c>
      <c r="V23" s="52">
        <f>'dep06'!C23-'dep06'!C22</f>
        <v>-1.3334492100000013</v>
      </c>
      <c r="W23" s="52">
        <f>'dep06'!D23-'dep06'!D22</f>
        <v>64.461621273999754</v>
      </c>
      <c r="X23" s="121">
        <f>'dep06'!E23-'dep06'!E22</f>
        <v>-9.7363150759999968</v>
      </c>
      <c r="Y23" s="121">
        <f>'dep06'!F23-'dep06'!F22</f>
        <v>9.606074489999969</v>
      </c>
      <c r="Z23" s="121">
        <f>'dep06'!G23-'dep06'!G22</f>
        <v>34.55917619500002</v>
      </c>
      <c r="AA23" s="121">
        <f>'dep06'!H23-'dep06'!H22</f>
        <v>-40.257264716000002</v>
      </c>
      <c r="AB23" s="121">
        <f>'dep06'!I23-'dep06'!I22</f>
        <v>70.289950380999926</v>
      </c>
      <c r="AC23" s="52">
        <f>'dep06'!J23-'dep06'!J22</f>
        <v>-226.43287298299992</v>
      </c>
      <c r="AD23" s="52">
        <f>'dep06'!K23-'dep06'!K22</f>
        <v>-49.511407725000026</v>
      </c>
      <c r="AE23" s="121">
        <f>'dep06'!L23-'dep06'!L22</f>
        <v>-4.3949561240000321</v>
      </c>
      <c r="AF23" s="121">
        <f>'dep06'!M23-'dep06'!M22</f>
        <v>22.566051406999975</v>
      </c>
      <c r="AG23" s="121">
        <f>'dep06'!N23-'dep06'!N22</f>
        <v>23.051846113000011</v>
      </c>
      <c r="AH23" s="121">
        <f>'dep06'!O23-'dep06'!O22</f>
        <v>-81.814104671999985</v>
      </c>
      <c r="AI23" s="121">
        <f>'dep06'!P23-'dep06'!P22</f>
        <v>-7.5283126459999892</v>
      </c>
      <c r="AJ23" s="121">
        <f>'dep06'!Q23-'dep06'!Q22</f>
        <v>-13.206704034000005</v>
      </c>
      <c r="AK23" s="121">
        <f>'dep06'!R23-'dep06'!R22</f>
        <v>8.5659524699999565</v>
      </c>
      <c r="AL23" s="121">
        <f>'dep06'!S23-'dep06'!S22</f>
        <v>3.2488197609999929</v>
      </c>
      <c r="AM23" s="52">
        <f>'dep06'!T23-'dep06'!T22</f>
        <v>24.158611567000008</v>
      </c>
      <c r="AN23" s="189">
        <f>(Paca!B23/Paca!B19-1)*100</f>
        <v>-2.2309486819448443</v>
      </c>
      <c r="AO23" s="189">
        <f>(Paca!C23/Paca!C19-1)*100</f>
        <v>69.693945121893393</v>
      </c>
      <c r="AP23" s="189">
        <f>(Paca!D23/Paca!D19-1)*100</f>
        <v>-2.5580053322384444</v>
      </c>
      <c r="AQ23" s="190">
        <f>(Paca!E23/Paca!E19-1)*100</f>
        <v>0.73110613983222716</v>
      </c>
      <c r="AR23" s="190">
        <f>(Paca!F23/Paca!F19-1)*100</f>
        <v>5.3878723418574914</v>
      </c>
      <c r="AS23" s="190">
        <f>(Paca!G23/Paca!G19-1)*100</f>
        <v>1.0141580605337985</v>
      </c>
      <c r="AT23" s="190">
        <f>(Paca!H23/Paca!H19-1)*100</f>
        <v>-23.471604357604491</v>
      </c>
      <c r="AU23" s="190">
        <f>(Paca!I23/Paca!I19-1)*100</f>
        <v>-3.6968008731543267</v>
      </c>
      <c r="AV23" s="189">
        <f>(Paca!J23/Paca!J19-1)*100</f>
        <v>-3.8424496002025577</v>
      </c>
      <c r="AW23" s="189">
        <f>(Paca!K23/Paca!K19-1)*100</f>
        <v>-2.7328964779480991</v>
      </c>
      <c r="AX23" s="190">
        <f>(Paca!L23/Paca!L19-1)*100</f>
        <v>-1.1496023470684347</v>
      </c>
      <c r="AY23" s="190">
        <f>(Paca!M23/Paca!M19-1)*100</f>
        <v>-8.8664366516679856</v>
      </c>
      <c r="AZ23" s="190">
        <f>(Paca!N23/Paca!N19-1)*100</f>
        <v>18.987199768575636</v>
      </c>
      <c r="BA23" s="190">
        <f>(Paca!O23/Paca!O19-1)*100</f>
        <v>-32.540045509499848</v>
      </c>
      <c r="BB23" s="190">
        <f>(Paca!P23/Paca!P19-1)*100</f>
        <v>20.59551839076077</v>
      </c>
      <c r="BC23" s="190">
        <f>(Paca!Q23/Paca!Q19-1)*100</f>
        <v>0.70435724551867196</v>
      </c>
      <c r="BD23" s="190">
        <f>(Paca!R23/Paca!R19-1)*100</f>
        <v>-6.9444888180743352</v>
      </c>
      <c r="BE23" s="190">
        <f>(Paca!S23/Paca!S19-1)*100</f>
        <v>49.378455434615411</v>
      </c>
      <c r="BF23" s="189">
        <f>(Paca!T23/Paca!T19-1)*100</f>
        <v>14.031343623549741</v>
      </c>
      <c r="BG23" s="53">
        <f>Paca!B23-Paca!B19</f>
        <v>-723.36006468799314</v>
      </c>
      <c r="BH23" s="53">
        <f>Paca!C23-Paca!C19</f>
        <v>99.189503460999987</v>
      </c>
      <c r="BI23" s="53">
        <f>Paca!D23-Paca!D19</f>
        <v>-263.77236275699943</v>
      </c>
      <c r="BJ23" s="122">
        <f>Paca!E23-Paca!E19</f>
        <v>14.192010996999898</v>
      </c>
      <c r="BK23" s="122">
        <f>Paca!F23-Paca!F19</f>
        <v>74.507242923000149</v>
      </c>
      <c r="BL23" s="122">
        <f>Paca!G23-Paca!G19</f>
        <v>10.309065287999942</v>
      </c>
      <c r="BM23" s="122">
        <f>Paca!H23-Paca!H19</f>
        <v>-168.59536488499998</v>
      </c>
      <c r="BN23" s="122">
        <f>Paca!I23-Paca!I19</f>
        <v>-194.18531708000046</v>
      </c>
      <c r="BO23" s="53">
        <f>Paca!J23-Paca!J19</f>
        <v>-370.40253859499899</v>
      </c>
      <c r="BP23" s="53">
        <f>Paca!K23-Paca!K19</f>
        <v>-312.74657825499889</v>
      </c>
      <c r="BQ23" s="122">
        <f>Paca!L23-Paca!L19</f>
        <v>-39.210693685000024</v>
      </c>
      <c r="BR23" s="122">
        <f>Paca!M23-Paca!M19</f>
        <v>-302.3467252559999</v>
      </c>
      <c r="BS23" s="122">
        <f>Paca!N23-Paca!N19</f>
        <v>89.923745327999939</v>
      </c>
      <c r="BT23" s="122">
        <f>Paca!O23-Paca!O19</f>
        <v>-118.337681135</v>
      </c>
      <c r="BU23" s="122">
        <f>Paca!P23-Paca!P19</f>
        <v>85.925065415999995</v>
      </c>
      <c r="BV23" s="122">
        <f>Paca!Q23-Paca!Q19</f>
        <v>1.851147544000014</v>
      </c>
      <c r="BW23" s="122">
        <f>Paca!R23-Paca!R19</f>
        <v>-192.84797075400002</v>
      </c>
      <c r="BX23" s="122">
        <f>Paca!S23-Paca!S19</f>
        <v>162.29653428699999</v>
      </c>
      <c r="BY23" s="53">
        <f>Paca!T23-Paca!T19</f>
        <v>124.371911458</v>
      </c>
    </row>
    <row r="24" spans="1:77" s="29" customFormat="1" x14ac:dyDescent="0.25">
      <c r="A24" s="37" t="str">
        <f>Paca!A24</f>
        <v>T2 2003</v>
      </c>
      <c r="B24" s="144">
        <f>('dep06'!B24/'dep06'!B23-1)*100</f>
        <v>1.3302362559162839</v>
      </c>
      <c r="C24" s="179">
        <f>('dep06'!C24/'dep06'!C23-1)*100</f>
        <v>22.792513756498956</v>
      </c>
      <c r="D24" s="179">
        <f>('dep06'!D24/'dep06'!D23-1)*100</f>
        <v>-13.969404149059761</v>
      </c>
      <c r="E24" s="180">
        <f>('dep06'!E24/'dep06'!E23-1)*100</f>
        <v>-0.50380228710421582</v>
      </c>
      <c r="F24" s="181">
        <f>('dep06'!F24/'dep06'!F23-1)*100</f>
        <v>-7.8708277728372629</v>
      </c>
      <c r="G24" s="181">
        <f>('dep06'!G24/'dep06'!G23-1)*100</f>
        <v>-4.6630214315917744</v>
      </c>
      <c r="H24" s="181">
        <f>('dep06'!H24/'dep06'!H23-1)*100</f>
        <v>407.52946457757366</v>
      </c>
      <c r="I24" s="182">
        <f>('dep06'!I24/'dep06'!I23-1)*100</f>
        <v>-24.085104324107508</v>
      </c>
      <c r="J24" s="179">
        <f>('dep06'!J24/'dep06'!J23-1)*100</f>
        <v>3.7962347030128685</v>
      </c>
      <c r="K24" s="179">
        <f>('dep06'!K24/'dep06'!K23-1)*100</f>
        <v>10.051719158941053</v>
      </c>
      <c r="L24" s="180">
        <f>('dep06'!L24/'dep06'!L23-1)*100</f>
        <v>9.5398097596995246</v>
      </c>
      <c r="M24" s="181">
        <f>('dep06'!M24/'dep06'!M23-1)*100</f>
        <v>23.194925885084338</v>
      </c>
      <c r="N24" s="181">
        <f>('dep06'!N24/'dep06'!N23-1)*100</f>
        <v>-0.56515478743300873</v>
      </c>
      <c r="O24" s="181">
        <f>('dep06'!O24/'dep06'!O23-1)*100</f>
        <v>-4.9036332071318744</v>
      </c>
      <c r="P24" s="181">
        <f>('dep06'!P24/'dep06'!P23-1)*100</f>
        <v>31.030636485040496</v>
      </c>
      <c r="Q24" s="181">
        <f>('dep06'!Q24/'dep06'!Q23-1)*100</f>
        <v>20.535077093099741</v>
      </c>
      <c r="R24" s="181">
        <f>('dep06'!R24/'dep06'!R23-1)*100</f>
        <v>-3.1846311389625792</v>
      </c>
      <c r="S24" s="152">
        <f>('dep06'!S24/'dep06'!S23-1)*100</f>
        <v>37.509744047304295</v>
      </c>
      <c r="T24" s="183">
        <f>('dep06'!T24/'dep06'!T23-1)*100</f>
        <v>9.3704290626566369</v>
      </c>
      <c r="U24" s="52">
        <f>'dep06'!B24-'dep06'!B23</f>
        <v>88.244242159998976</v>
      </c>
      <c r="V24" s="52">
        <f>'dep06'!C24-'dep06'!C23</f>
        <v>6.2947535570000035</v>
      </c>
      <c r="W24" s="52">
        <f>'dep06'!D24-'dep06'!D23</f>
        <v>-254.14470770199978</v>
      </c>
      <c r="X24" s="121">
        <f>'dep06'!E24-'dep06'!E23</f>
        <v>-0.55189381299999241</v>
      </c>
      <c r="Y24" s="121">
        <f>'dep06'!F24-'dep06'!F23</f>
        <v>-24.700394784999958</v>
      </c>
      <c r="Z24" s="121">
        <f>'dep06'!G24-'dep06'!G23</f>
        <v>-12.768418737000047</v>
      </c>
      <c r="AA24" s="121">
        <f>'dep06'!H24-'dep06'!H23</f>
        <v>51.115147028999999</v>
      </c>
      <c r="AB24" s="121">
        <f>'dep06'!I24-'dep06'!I23</f>
        <v>-267.23914739599991</v>
      </c>
      <c r="AC24" s="52">
        <f>'dep06'!J24-'dep06'!J23</f>
        <v>87.0739605939998</v>
      </c>
      <c r="AD24" s="52">
        <f>'dep06'!K24-'dep06'!K23</f>
        <v>227.27079395600003</v>
      </c>
      <c r="AE24" s="121">
        <f>'dep06'!L24-'dep06'!L23</f>
        <v>62.277667376000068</v>
      </c>
      <c r="AF24" s="121">
        <f>'dep06'!M24-'dep06'!M23</f>
        <v>88.031338290000008</v>
      </c>
      <c r="AG24" s="121">
        <f>'dep06'!N24-'dep06'!N23</f>
        <v>-1.5944226379999691</v>
      </c>
      <c r="AH24" s="121">
        <f>'dep06'!O24-'dep06'!O23</f>
        <v>-3.2973254680000039</v>
      </c>
      <c r="AI24" s="121">
        <f>'dep06'!P24-'dep06'!P23</f>
        <v>36.594350442999982</v>
      </c>
      <c r="AJ24" s="121">
        <f>'dep06'!Q24-'dep06'!Q23</f>
        <v>10.222446217000005</v>
      </c>
      <c r="AK24" s="121">
        <f>'dep06'!R24-'dep06'!R23</f>
        <v>-18.146293626999977</v>
      </c>
      <c r="AL24" s="121">
        <f>'dep06'!S24-'dep06'!S23</f>
        <v>53.183033362999993</v>
      </c>
      <c r="AM24" s="52">
        <f>'dep06'!T24-'dep06'!T23</f>
        <v>21.749441754999992</v>
      </c>
      <c r="AN24" s="189">
        <f>(Paca!B24/Paca!B20-1)*100</f>
        <v>2.3908961081838154</v>
      </c>
      <c r="AO24" s="189">
        <f>(Paca!C24/Paca!C20-1)*100</f>
        <v>119.64101041627097</v>
      </c>
      <c r="AP24" s="189">
        <f>(Paca!D24/Paca!D20-1)*100</f>
        <v>-5.2841185878481856</v>
      </c>
      <c r="AQ24" s="190">
        <f>(Paca!E24/Paca!E20-1)*100</f>
        <v>-0.73591613835444214</v>
      </c>
      <c r="AR24" s="190">
        <f>(Paca!F24/Paca!F20-1)*100</f>
        <v>8.7514082389327896</v>
      </c>
      <c r="AS24" s="190">
        <f>(Paca!G24/Paca!G20-1)*100</f>
        <v>-14.528376505993968</v>
      </c>
      <c r="AT24" s="190">
        <f>(Paca!H24/Paca!H20-1)*100</f>
        <v>-11.025789761103667</v>
      </c>
      <c r="AU24" s="190">
        <f>(Paca!I24/Paca!I20-1)*100</f>
        <v>-7.1389117700757172</v>
      </c>
      <c r="AV24" s="189">
        <f>(Paca!J24/Paca!J20-1)*100</f>
        <v>4.7489408822026347</v>
      </c>
      <c r="AW24" s="189">
        <f>(Paca!K24/Paca!K20-1)*100</f>
        <v>5.5287501342987211</v>
      </c>
      <c r="AX24" s="190">
        <f>(Paca!L24/Paca!L20-1)*100</f>
        <v>4.2987302130756744</v>
      </c>
      <c r="AY24" s="190">
        <f>(Paca!M24/Paca!M20-1)*100</f>
        <v>12.122570125862264</v>
      </c>
      <c r="AZ24" s="190">
        <f>(Paca!N24/Paca!N20-1)*100</f>
        <v>30.248650275498477</v>
      </c>
      <c r="BA24" s="190">
        <f>(Paca!O24/Paca!O20-1)*100</f>
        <v>-24.476058037782177</v>
      </c>
      <c r="BB24" s="190">
        <f>(Paca!P24/Paca!P20-1)*100</f>
        <v>2.2266715610659293</v>
      </c>
      <c r="BC24" s="190">
        <f>(Paca!Q24/Paca!Q20-1)*100</f>
        <v>-12.771665362366647</v>
      </c>
      <c r="BD24" s="190">
        <f>(Paca!R24/Paca!R20-1)*100</f>
        <v>-1.2800215709895202</v>
      </c>
      <c r="BE24" s="190">
        <f>(Paca!S24/Paca!S20-1)*100</f>
        <v>37.29740015090988</v>
      </c>
      <c r="BF24" s="189">
        <f>(Paca!T24/Paca!T20-1)*100</f>
        <v>12.961629748474923</v>
      </c>
      <c r="BG24" s="53">
        <f>Paca!B24-Paca!B20</f>
        <v>779.36798527899373</v>
      </c>
      <c r="BH24" s="53">
        <f>Paca!C24-Paca!C20</f>
        <v>132.10994314999999</v>
      </c>
      <c r="BI24" s="53">
        <f>Paca!D24-Paca!D20</f>
        <v>-560.53361101800147</v>
      </c>
      <c r="BJ24" s="122">
        <f>Paca!E24-Paca!E20</f>
        <v>-13.720941404000087</v>
      </c>
      <c r="BK24" s="122">
        <f>Paca!F24-Paca!F20</f>
        <v>115.11793842799989</v>
      </c>
      <c r="BL24" s="122">
        <f>Paca!G24-Paca!G20</f>
        <v>-208.34802569299995</v>
      </c>
      <c r="BM24" s="122">
        <f>Paca!H24-Paca!H20</f>
        <v>-72.850480068000024</v>
      </c>
      <c r="BN24" s="122">
        <f>Paca!I24-Paca!I20</f>
        <v>-380.73210228100015</v>
      </c>
      <c r="BO24" s="53">
        <f>Paca!J24-Paca!J20</f>
        <v>436.58474279700022</v>
      </c>
      <c r="BP24" s="53">
        <f>Paca!K24-Paca!K20</f>
        <v>649.4069093850012</v>
      </c>
      <c r="BQ24" s="122">
        <f>Paca!L24-Paca!L20</f>
        <v>157.56895480699995</v>
      </c>
      <c r="BR24" s="122">
        <f>Paca!M24-Paca!M20</f>
        <v>385.8074810170001</v>
      </c>
      <c r="BS24" s="122">
        <f>Paca!N24-Paca!N20</f>
        <v>135.93160429399995</v>
      </c>
      <c r="BT24" s="122">
        <f>Paca!O24-Paca!O20</f>
        <v>-98.391745662000005</v>
      </c>
      <c r="BU24" s="122">
        <f>Paca!P24-Paca!P20</f>
        <v>11.280738492999944</v>
      </c>
      <c r="BV24" s="122">
        <f>Paca!Q24-Paca!Q20</f>
        <v>-35.678144387000003</v>
      </c>
      <c r="BW24" s="122">
        <f>Paca!R24-Paca!R20</f>
        <v>-37.269730703999812</v>
      </c>
      <c r="BX24" s="122">
        <f>Paca!S24-Paca!S20</f>
        <v>130.15775152700002</v>
      </c>
      <c r="BY24" s="53">
        <f>Paca!T24-Paca!T20</f>
        <v>121.80000096499998</v>
      </c>
    </row>
    <row r="25" spans="1:77" s="29" customFormat="1" x14ac:dyDescent="0.25">
      <c r="A25" s="37" t="str">
        <f>Paca!A25</f>
        <v>T3 2003</v>
      </c>
      <c r="B25" s="144">
        <f>('dep06'!B25/'dep06'!B24-1)*100</f>
        <v>2.6619040166109942</v>
      </c>
      <c r="C25" s="179">
        <f>('dep06'!C25/'dep06'!C24-1)*100</f>
        <v>-19.7685876893688</v>
      </c>
      <c r="D25" s="179">
        <f>('dep06'!D25/'dep06'!D24-1)*100</f>
        <v>4.8507270409370085</v>
      </c>
      <c r="E25" s="180">
        <f>('dep06'!E25/'dep06'!E24-1)*100</f>
        <v>-12.605557678714918</v>
      </c>
      <c r="F25" s="181">
        <f>('dep06'!F25/'dep06'!F24-1)*100</f>
        <v>13.459423566560691</v>
      </c>
      <c r="G25" s="181">
        <f>('dep06'!G25/'dep06'!G24-1)*100</f>
        <v>-20.213155125408409</v>
      </c>
      <c r="H25" s="181">
        <f>('dep06'!H25/'dep06'!H24-1)*100</f>
        <v>26.254825385555279</v>
      </c>
      <c r="I25" s="182">
        <f>('dep06'!I25/'dep06'!I24-1)*100</f>
        <v>10.304889927128723</v>
      </c>
      <c r="J25" s="179">
        <f>('dep06'!J25/'dep06'!J24-1)*100</f>
        <v>6.4452409047698556</v>
      </c>
      <c r="K25" s="179">
        <f>('dep06'!K25/'dep06'!K24-1)*100</f>
        <v>-2.6431539549517158</v>
      </c>
      <c r="L25" s="180">
        <f>('dep06'!L25/'dep06'!L24-1)*100</f>
        <v>-0.97305975680835877</v>
      </c>
      <c r="M25" s="181">
        <f>('dep06'!M25/'dep06'!M24-1)*100</f>
        <v>5.5092253534810842</v>
      </c>
      <c r="N25" s="181">
        <f>('dep06'!N25/'dep06'!N24-1)*100</f>
        <v>-3.407280908089072</v>
      </c>
      <c r="O25" s="181">
        <f>('dep06'!O25/'dep06'!O24-1)*100</f>
        <v>58.804310688242609</v>
      </c>
      <c r="P25" s="181">
        <f>('dep06'!P25/'dep06'!P24-1)*100</f>
        <v>-23.460332192238432</v>
      </c>
      <c r="Q25" s="181">
        <f>('dep06'!Q25/'dep06'!Q24-1)*100</f>
        <v>-4.7363071245652533</v>
      </c>
      <c r="R25" s="181">
        <f>('dep06'!R25/'dep06'!R24-1)*100</f>
        <v>-13.343631069303552</v>
      </c>
      <c r="S25" s="152">
        <f>('dep06'!S25/'dep06'!S24-1)*100</f>
        <v>4.6956211361059985E-2</v>
      </c>
      <c r="T25" s="183">
        <f>('dep06'!T25/'dep06'!T24-1)*100</f>
        <v>8.6813932625052992</v>
      </c>
      <c r="U25" s="52">
        <f>'dep06'!B25-'dep06'!B24</f>
        <v>178.93242346600164</v>
      </c>
      <c r="V25" s="52">
        <f>'dep06'!C25-'dep06'!C24</f>
        <v>-6.7040005300000018</v>
      </c>
      <c r="W25" s="52">
        <f>'dep06'!D25-'dep06'!D24</f>
        <v>75.921181129999923</v>
      </c>
      <c r="X25" s="121">
        <f>'dep06'!E25-'dep06'!E24</f>
        <v>-13.739278881000004</v>
      </c>
      <c r="Y25" s="121">
        <f>'dep06'!F25-'dep06'!F24</f>
        <v>38.914111132999949</v>
      </c>
      <c r="Z25" s="121">
        <f>'dep06'!G25-'dep06'!G24</f>
        <v>-52.767339566999965</v>
      </c>
      <c r="AA25" s="121">
        <f>'dep06'!H25-'dep06'!H24</f>
        <v>16.713253287999997</v>
      </c>
      <c r="AB25" s="121">
        <f>'dep06'!I25-'dep06'!I24</f>
        <v>86.800435157000038</v>
      </c>
      <c r="AC25" s="52">
        <f>'dep06'!J25-'dep06'!J24</f>
        <v>153.446150622</v>
      </c>
      <c r="AD25" s="52">
        <f>'dep06'!K25-'dep06'!K24</f>
        <v>-65.769202288999622</v>
      </c>
      <c r="AE25" s="121">
        <f>'dep06'!L25-'dep06'!L24</f>
        <v>-6.9583155159999706</v>
      </c>
      <c r="AF25" s="121">
        <f>'dep06'!M25-'dep06'!M24</f>
        <v>25.758921353999995</v>
      </c>
      <c r="AG25" s="121">
        <f>'dep06'!N25-'dep06'!N24</f>
        <v>-9.5583423799999991</v>
      </c>
      <c r="AH25" s="121">
        <f>'dep06'!O25-'dep06'!O24</f>
        <v>37.602518007000008</v>
      </c>
      <c r="AI25" s="121">
        <f>'dep06'!P25-'dep06'!P24</f>
        <v>-36.251866080999989</v>
      </c>
      <c r="AJ25" s="121">
        <f>'dep06'!Q25-'dep06'!Q24</f>
        <v>-2.8419197030000021</v>
      </c>
      <c r="AK25" s="121">
        <f>'dep06'!R25-'dep06'!R24</f>
        <v>-73.611747374999993</v>
      </c>
      <c r="AL25" s="121">
        <f>'dep06'!S25-'dep06'!S24</f>
        <v>9.1549404999994977E-2</v>
      </c>
      <c r="AM25" s="52">
        <f>'dep06'!T25-'dep06'!T24</f>
        <v>22.038294533000027</v>
      </c>
      <c r="AN25" s="189">
        <f>(Paca!B25/Paca!B21-1)*100</f>
        <v>8.0313926539230973</v>
      </c>
      <c r="AO25" s="189">
        <f>(Paca!C25/Paca!C21-1)*100</f>
        <v>-42.231374818121445</v>
      </c>
      <c r="AP25" s="189">
        <f>(Paca!D25/Paca!D21-1)*100</f>
        <v>5.7324559410236509</v>
      </c>
      <c r="AQ25" s="190">
        <f>(Paca!E25/Paca!E21-1)*100</f>
        <v>5.6900797822696303</v>
      </c>
      <c r="AR25" s="190">
        <f>(Paca!F25/Paca!F21-1)*100</f>
        <v>28.152628400351041</v>
      </c>
      <c r="AS25" s="190">
        <f>(Paca!G25/Paca!G21-1)*100</f>
        <v>-4.4151826591148797</v>
      </c>
      <c r="AT25" s="190">
        <f>(Paca!H25/Paca!H21-1)*100</f>
        <v>-9.7027926927350521</v>
      </c>
      <c r="AU25" s="190">
        <f>(Paca!I25/Paca!I21-1)*100</f>
        <v>4.8574763374296781</v>
      </c>
      <c r="AV25" s="189">
        <f>(Paca!J25/Paca!J21-1)*100</f>
        <v>16.576586813065951</v>
      </c>
      <c r="AW25" s="189">
        <f>(Paca!K25/Paca!K21-1)*100</f>
        <v>4.062403529999381</v>
      </c>
      <c r="AX25" s="190">
        <f>(Paca!L25/Paca!L21-1)*100</f>
        <v>4.3164332190042121</v>
      </c>
      <c r="AY25" s="190">
        <f>(Paca!M25/Paca!M21-1)*100</f>
        <v>18.750142274934657</v>
      </c>
      <c r="AZ25" s="190">
        <f>(Paca!N25/Paca!N21-1)*100</f>
        <v>13.652063183572661</v>
      </c>
      <c r="BA25" s="190">
        <f>(Paca!O25/Paca!O21-1)*100</f>
        <v>-12.960786791073142</v>
      </c>
      <c r="BB25" s="190">
        <f>(Paca!P25/Paca!P21-1)*100</f>
        <v>-7.2575585676551206</v>
      </c>
      <c r="BC25" s="190">
        <f>(Paca!Q25/Paca!Q21-1)*100</f>
        <v>-51.86345386042224</v>
      </c>
      <c r="BD25" s="190">
        <f>(Paca!R25/Paca!R21-1)*100</f>
        <v>-4.2644620936752471</v>
      </c>
      <c r="BE25" s="190">
        <f>(Paca!S25/Paca!S21-1)*100</f>
        <v>25.928371666165617</v>
      </c>
      <c r="BF25" s="189">
        <f>(Paca!T25/Paca!T21-1)*100</f>
        <v>12.835615316255943</v>
      </c>
      <c r="BG25" s="53">
        <f>Paca!B25-Paca!B21</f>
        <v>2506.1181357549976</v>
      </c>
      <c r="BH25" s="53">
        <f>Paca!C25-Paca!C21</f>
        <v>-94.627510730000012</v>
      </c>
      <c r="BI25" s="53">
        <f>Paca!D25-Paca!D21</f>
        <v>563.92244671700064</v>
      </c>
      <c r="BJ25" s="122">
        <f>Paca!E25-Paca!E21</f>
        <v>105.49143640800003</v>
      </c>
      <c r="BK25" s="122">
        <f>Paca!F25-Paca!F21</f>
        <v>331.95347709399994</v>
      </c>
      <c r="BL25" s="122">
        <f>Paca!G25-Paca!G21</f>
        <v>-57.412762770000199</v>
      </c>
      <c r="BM25" s="122">
        <f>Paca!H25-Paca!H21</f>
        <v>-55.618266425000002</v>
      </c>
      <c r="BN25" s="122">
        <f>Paca!I25-Paca!I21</f>
        <v>239.5085624100002</v>
      </c>
      <c r="BO25" s="53">
        <f>Paca!J25-Paca!J21</f>
        <v>1446.1027823250006</v>
      </c>
      <c r="BP25" s="53">
        <f>Paca!K25-Paca!K21</f>
        <v>464.58040788399921</v>
      </c>
      <c r="BQ25" s="122">
        <f>Paca!L25-Paca!L21</f>
        <v>142.421868249</v>
      </c>
      <c r="BR25" s="122">
        <f>Paca!M25-Paca!M21</f>
        <v>580.2264255619998</v>
      </c>
      <c r="BS25" s="122">
        <f>Paca!N25-Paca!N21</f>
        <v>69.849850252000067</v>
      </c>
      <c r="BT25" s="122">
        <f>Paca!O25-Paca!O21</f>
        <v>-57.562983521000035</v>
      </c>
      <c r="BU25" s="122">
        <f>Paca!P25-Paca!P21</f>
        <v>-44.013198851000084</v>
      </c>
      <c r="BV25" s="122">
        <f>Paca!Q25-Paca!Q21</f>
        <v>-207.05194763</v>
      </c>
      <c r="BW25" s="122">
        <f>Paca!R25-Paca!R21</f>
        <v>-115.54077249199963</v>
      </c>
      <c r="BX25" s="122">
        <f>Paca!S25-Paca!S21</f>
        <v>96.251166314999978</v>
      </c>
      <c r="BY25" s="53">
        <f>Paca!T25-Paca!T21</f>
        <v>126.14000955900008</v>
      </c>
    </row>
    <row r="26" spans="1:77" s="105" customFormat="1" x14ac:dyDescent="0.25">
      <c r="A26" s="98" t="str">
        <f>Paca!A26</f>
        <v>T4 2003</v>
      </c>
      <c r="B26" s="143">
        <f>('dep06'!B26/'dep06'!B25-1)*100</f>
        <v>3.4579882435310516</v>
      </c>
      <c r="C26" s="184">
        <f>('dep06'!C26/'dep06'!C25-1)*100</f>
        <v>10.95205634635481</v>
      </c>
      <c r="D26" s="184">
        <f>('dep06'!D26/'dep06'!D25-1)*100</f>
        <v>12.751612092275844</v>
      </c>
      <c r="E26" s="185">
        <f>('dep06'!E26/'dep06'!E25-1)*100</f>
        <v>35.279878072161686</v>
      </c>
      <c r="F26" s="186">
        <f>('dep06'!F26/'dep06'!F25-1)*100</f>
        <v>-10.324319745289667</v>
      </c>
      <c r="G26" s="186">
        <f>('dep06'!G26/'dep06'!G25-1)*100</f>
        <v>50.752631820747276</v>
      </c>
      <c r="H26" s="186">
        <f>('dep06'!H26/'dep06'!H25-1)*100</f>
        <v>-8.2375689648268242</v>
      </c>
      <c r="I26" s="187">
        <f>('dep06'!I26/'dep06'!I25-1)*100</f>
        <v>11.885863431252574</v>
      </c>
      <c r="J26" s="184">
        <f>('dep06'!J26/'dep06'!J25-1)*100</f>
        <v>1.3670846340682719</v>
      </c>
      <c r="K26" s="184">
        <f>('dep06'!K26/'dep06'!K25-1)*100</f>
        <v>-1.6314765298818701</v>
      </c>
      <c r="L26" s="185">
        <f>('dep06'!L26/'dep06'!L25-1)*100</f>
        <v>-2.85270780874054</v>
      </c>
      <c r="M26" s="186">
        <f>('dep06'!M26/'dep06'!M25-1)*100</f>
        <v>-19.608200194287551</v>
      </c>
      <c r="N26" s="186">
        <f>('dep06'!N26/'dep06'!N25-1)*100</f>
        <v>-0.82915972734549648</v>
      </c>
      <c r="O26" s="186">
        <f>('dep06'!O26/'dep06'!O25-1)*100</f>
        <v>6.6062857395135621</v>
      </c>
      <c r="P26" s="186">
        <f>('dep06'!P26/'dep06'!P25-1)*100</f>
        <v>-10.560340968052573</v>
      </c>
      <c r="Q26" s="186">
        <f>('dep06'!Q26/'dep06'!Q25-1)*100</f>
        <v>21.138542791038194</v>
      </c>
      <c r="R26" s="186">
        <f>('dep06'!R26/'dep06'!R25-1)*100</f>
        <v>21.138123363012994</v>
      </c>
      <c r="S26" s="151">
        <f>('dep06'!S26/'dep06'!S25-1)*100</f>
        <v>-14.198982144681892</v>
      </c>
      <c r="T26" s="188">
        <f>('dep06'!T26/'dep06'!T25-1)*100</f>
        <v>11.333081709814486</v>
      </c>
      <c r="U26" s="100">
        <f>'dep06'!B26-'dep06'!B25</f>
        <v>238.63243872199928</v>
      </c>
      <c r="V26" s="100">
        <f>'dep06'!C26-'dep06'!C25</f>
        <v>2.9798781319999996</v>
      </c>
      <c r="W26" s="100">
        <f>'dep06'!D26-'dep06'!D25</f>
        <v>209.26310175599997</v>
      </c>
      <c r="X26" s="120">
        <f>'dep06'!E26-'dep06'!E25</f>
        <v>33.60568606199999</v>
      </c>
      <c r="Y26" s="120">
        <f>'dep06'!F26-'dep06'!F25</f>
        <v>-33.867463648000012</v>
      </c>
      <c r="Z26" s="120">
        <f>'dep06'!G26-'dep06'!G25</f>
        <v>105.71118683999998</v>
      </c>
      <c r="AA26" s="120">
        <f>'dep06'!H26-'dep06'!H25</f>
        <v>-6.6206237829999992</v>
      </c>
      <c r="AB26" s="120">
        <f>'dep06'!I26-'dep06'!I25</f>
        <v>110.43431628500002</v>
      </c>
      <c r="AC26" s="100">
        <f>'dep06'!J26-'dep06'!J25</f>
        <v>34.644834778000131</v>
      </c>
      <c r="AD26" s="100">
        <f>'dep06'!K26-'dep06'!K25</f>
        <v>-39.522775994000312</v>
      </c>
      <c r="AE26" s="120">
        <f>'dep06'!L26-'dep06'!L25</f>
        <v>-20.201111093000009</v>
      </c>
      <c r="AF26" s="120">
        <f>'dep06'!M26-'dep06'!M25</f>
        <v>-96.730916462999971</v>
      </c>
      <c r="AG26" s="120">
        <f>'dep06'!N26-'dep06'!N25</f>
        <v>-2.246762853000007</v>
      </c>
      <c r="AH26" s="120">
        <f>'dep06'!O26-'dep06'!O25</f>
        <v>6.7085306079999896</v>
      </c>
      <c r="AI26" s="120">
        <f>'dep06'!P26-'dep06'!P25</f>
        <v>-12.489950679000003</v>
      </c>
      <c r="AJ26" s="120">
        <f>'dep06'!Q26-'dep06'!Q25</f>
        <v>12.082989690000005</v>
      </c>
      <c r="AK26" s="120">
        <f>'dep06'!R26-'dep06'!R25</f>
        <v>101.05086060499997</v>
      </c>
      <c r="AL26" s="120">
        <f>'dep06'!S26-'dep06'!S25</f>
        <v>-27.696415809000001</v>
      </c>
      <c r="AM26" s="100">
        <f>'dep06'!T26-'dep06'!T25</f>
        <v>31.267400049999992</v>
      </c>
      <c r="AN26" s="184">
        <f>(Paca!B26/Paca!B22-1)*100</f>
        <v>7.8277107506806276</v>
      </c>
      <c r="AO26" s="184">
        <f>(Paca!C26/Paca!C22-1)*100</f>
        <v>64.719600182106944</v>
      </c>
      <c r="AP26" s="184">
        <f>(Paca!D26/Paca!D22-1)*100</f>
        <v>2.837199452937722</v>
      </c>
      <c r="AQ26" s="191">
        <f>(Paca!E26/Paca!E22-1)*100</f>
        <v>-6.9839315901966126</v>
      </c>
      <c r="AR26" s="191">
        <f>(Paca!F26/Paca!F22-1)*100</f>
        <v>7.01102187638456</v>
      </c>
      <c r="AS26" s="191">
        <f>(Paca!G26/Paca!G22-1)*100</f>
        <v>29.815135971236749</v>
      </c>
      <c r="AT26" s="191">
        <f>(Paca!H26/Paca!H22-1)*100</f>
        <v>-12.015588283659673</v>
      </c>
      <c r="AU26" s="191">
        <f>(Paca!I26/Paca!I22-1)*100</f>
        <v>1.6964529665419725</v>
      </c>
      <c r="AV26" s="184">
        <f>(Paca!J26/Paca!J22-1)*100</f>
        <v>12.799690668944287</v>
      </c>
      <c r="AW26" s="184">
        <f>(Paca!K26/Paca!K22-1)*100</f>
        <v>6.600761397305388</v>
      </c>
      <c r="AX26" s="191">
        <f>(Paca!L26/Paca!L22-1)*100</f>
        <v>0.91571244815569219</v>
      </c>
      <c r="AY26" s="191">
        <f>(Paca!M26/Paca!M22-1)*100</f>
        <v>5.6151340698193941</v>
      </c>
      <c r="AZ26" s="191">
        <f>(Paca!N26/Paca!N22-1)*100</f>
        <v>8.6360968381570036</v>
      </c>
      <c r="BA26" s="191">
        <f>(Paca!O26/Paca!O22-1)*100</f>
        <v>61.377120544798849</v>
      </c>
      <c r="BB26" s="191">
        <f>(Paca!P26/Paca!P22-1)*100</f>
        <v>7.4910710047599416</v>
      </c>
      <c r="BC26" s="191">
        <f>(Paca!Q26/Paca!Q22-1)*100</f>
        <v>4.7221085207322711</v>
      </c>
      <c r="BD26" s="191">
        <f>(Paca!R26/Paca!R22-1)*100</f>
        <v>2.6719860318021871</v>
      </c>
      <c r="BE26" s="191">
        <f>(Paca!S26/Paca!S22-1)*100</f>
        <v>27.29005953532495</v>
      </c>
      <c r="BF26" s="184">
        <f>(Paca!T26/Paca!T22-1)*100</f>
        <v>15.075323768543946</v>
      </c>
      <c r="BG26" s="100">
        <f>Paca!B26-Paca!B22</f>
        <v>2509.7596932009983</v>
      </c>
      <c r="BH26" s="100">
        <f>Paca!C26-Paca!C22</f>
        <v>101.98279300499999</v>
      </c>
      <c r="BI26" s="100">
        <f>Paca!D26-Paca!D22</f>
        <v>283.75572697400094</v>
      </c>
      <c r="BJ26" s="120">
        <f>Paca!E26-Paca!E22</f>
        <v>-139.59595213500006</v>
      </c>
      <c r="BK26" s="120">
        <f>Paca!F26-Paca!F22</f>
        <v>96.310250605999954</v>
      </c>
      <c r="BL26" s="120">
        <f>Paca!G26-Paca!G22</f>
        <v>308.29975270800014</v>
      </c>
      <c r="BM26" s="120">
        <f>Paca!H26-Paca!H22</f>
        <v>-66.746199394999962</v>
      </c>
      <c r="BN26" s="120">
        <f>Paca!I26-Paca!I22</f>
        <v>85.487875190000523</v>
      </c>
      <c r="BO26" s="100">
        <f>Paca!J26-Paca!J22</f>
        <v>1228.8185875729996</v>
      </c>
      <c r="BP26" s="100">
        <f>Paca!K26-Paca!K22</f>
        <v>747.39071890300147</v>
      </c>
      <c r="BQ26" s="120">
        <f>Paca!L26-Paca!L22</f>
        <v>31.4132736319998</v>
      </c>
      <c r="BR26" s="120">
        <f>Paca!M26-Paca!M22</f>
        <v>177.17467643400005</v>
      </c>
      <c r="BS26" s="120">
        <f>Paca!N26-Paca!N22</f>
        <v>46.809907842999905</v>
      </c>
      <c r="BT26" s="120">
        <f>Paca!O26-Paca!O22</f>
        <v>279.21022684099995</v>
      </c>
      <c r="BU26" s="120">
        <f>Paca!P26-Paca!P22</f>
        <v>35.365454037999996</v>
      </c>
      <c r="BV26" s="120">
        <f>Paca!Q26-Paca!Q22</f>
        <v>12.36357799000001</v>
      </c>
      <c r="BW26" s="120">
        <f>Paca!R26-Paca!R22</f>
        <v>71.127716620000228</v>
      </c>
      <c r="BX26" s="120">
        <f>Paca!S26-Paca!S22</f>
        <v>93.925885504999997</v>
      </c>
      <c r="BY26" s="100">
        <f>Paca!T26-Paca!T22</f>
        <v>147.81186674600008</v>
      </c>
    </row>
    <row r="27" spans="1:77" s="29" customFormat="1" x14ac:dyDescent="0.25">
      <c r="A27" s="37" t="str">
        <f>Paca!A27</f>
        <v>T1 2004</v>
      </c>
      <c r="B27" s="144">
        <f>('dep06'!B27/'dep06'!B26-1)*100</f>
        <v>-1.8285070823775729</v>
      </c>
      <c r="C27" s="179">
        <f>('dep06'!C27/'dep06'!C26-1)*100</f>
        <v>-23.043509132480054</v>
      </c>
      <c r="D27" s="179">
        <f>('dep06'!D27/'dep06'!D26-1)*100</f>
        <v>-3.6476429372548469</v>
      </c>
      <c r="E27" s="180">
        <f>('dep06'!E27/'dep06'!E26-1)*100</f>
        <v>-28.88608554777684</v>
      </c>
      <c r="F27" s="181">
        <f>('dep06'!F27/'dep06'!F26-1)*100</f>
        <v>-1.1844957912621634</v>
      </c>
      <c r="G27" s="181">
        <f>('dep06'!G27/'dep06'!G26-1)*100</f>
        <v>-6.1046131177207696</v>
      </c>
      <c r="H27" s="181">
        <f>('dep06'!H27/'dep06'!H26-1)*100</f>
        <v>95.283152470038885</v>
      </c>
      <c r="I27" s="182">
        <f>('dep06'!I27/'dep06'!I26-1)*100</f>
        <v>-7.492601899126905</v>
      </c>
      <c r="J27" s="179">
        <f>('dep06'!J27/'dep06'!J26-1)*100</f>
        <v>4.0670289629772594</v>
      </c>
      <c r="K27" s="179">
        <f>('dep06'!K27/'dep06'!K26-1)*100</f>
        <v>-5.2357176370583458</v>
      </c>
      <c r="L27" s="180">
        <f>('dep06'!L27/'dep06'!L26-1)*100</f>
        <v>-1.0884279661805163</v>
      </c>
      <c r="M27" s="181">
        <f>('dep06'!M27/'dep06'!M26-1)*100</f>
        <v>-7.2341160814020311</v>
      </c>
      <c r="N27" s="181">
        <f>('dep06'!N27/'dep06'!N26-1)*100</f>
        <v>-26.601131203864725</v>
      </c>
      <c r="O27" s="181">
        <f>('dep06'!O27/'dep06'!O26-1)*100</f>
        <v>-15.459796867414733</v>
      </c>
      <c r="P27" s="181">
        <f>('dep06'!P27/'dep06'!P26-1)*100</f>
        <v>30.982085311134778</v>
      </c>
      <c r="Q27" s="181">
        <f>('dep06'!Q27/'dep06'!Q26-1)*100</f>
        <v>-4.24140397219902</v>
      </c>
      <c r="R27" s="181">
        <f>('dep06'!R27/'dep06'!R26-1)*100</f>
        <v>2.7516990954808529</v>
      </c>
      <c r="S27" s="152">
        <f>('dep06'!S27/'dep06'!S26-1)*100</f>
        <v>-27.570039584171312</v>
      </c>
      <c r="T27" s="183">
        <f>('dep06'!T27/'dep06'!T26-1)*100</f>
        <v>-11.657119804504646</v>
      </c>
      <c r="U27" s="52">
        <f>'dep06'!B27-'dep06'!B26</f>
        <v>-130.5469239869999</v>
      </c>
      <c r="V27" s="52">
        <f>'dep06'!C27-'dep06'!C26</f>
        <v>-6.9564361730000002</v>
      </c>
      <c r="W27" s="52">
        <f>'dep06'!D27-'dep06'!D26</f>
        <v>-67.493607975000032</v>
      </c>
      <c r="X27" s="121">
        <f>'dep06'!E27-'dep06'!E26</f>
        <v>-37.222675539999983</v>
      </c>
      <c r="Y27" s="121">
        <f>'dep06'!F27-'dep06'!F26</f>
        <v>-3.4844114229999832</v>
      </c>
      <c r="Z27" s="121">
        <f>'dep06'!G27-'dep06'!G26</f>
        <v>-19.16838082999999</v>
      </c>
      <c r="AA27" s="121">
        <f>'dep06'!H27-'dep06'!H26</f>
        <v>70.271767049999994</v>
      </c>
      <c r="AB27" s="121">
        <f>'dep06'!I27-'dep06'!I26</f>
        <v>-77.889907232000041</v>
      </c>
      <c r="AC27" s="52">
        <f>'dep06'!J27-'dep06'!J26</f>
        <v>104.47618698299993</v>
      </c>
      <c r="AD27" s="52">
        <f>'dep06'!K27-'dep06'!K26</f>
        <v>-124.76678375099982</v>
      </c>
      <c r="AE27" s="121">
        <f>'dep06'!L27-'dep06'!L26</f>
        <v>-7.4876986600000919</v>
      </c>
      <c r="AF27" s="121">
        <f>'dep06'!M27-'dep06'!M26</f>
        <v>-28.689619950999997</v>
      </c>
      <c r="AG27" s="121">
        <f>'dep06'!N27-'dep06'!N26</f>
        <v>-71.483059639000004</v>
      </c>
      <c r="AH27" s="121">
        <f>'dep06'!O27-'dep06'!O26</f>
        <v>-16.736191906999991</v>
      </c>
      <c r="AI27" s="121">
        <f>'dep06'!P27-'dep06'!P26</f>
        <v>32.773555790000003</v>
      </c>
      <c r="AJ27" s="121">
        <f>'dep06'!Q27-'dep06'!Q26</f>
        <v>-2.9369147700000013</v>
      </c>
      <c r="AK27" s="121">
        <f>'dep06'!R27-'dep06'!R26</f>
        <v>15.935121197000058</v>
      </c>
      <c r="AL27" s="121">
        <f>'dep06'!S27-'dep06'!S26</f>
        <v>-46.141975810999995</v>
      </c>
      <c r="AM27" s="52">
        <f>'dep06'!T27-'dep06'!T26</f>
        <v>-35.806283070999996</v>
      </c>
      <c r="AN27" s="189">
        <f>(Paca!B27/Paca!B23-1)*100</f>
        <v>7.8191650592948081</v>
      </c>
      <c r="AO27" s="189">
        <f>(Paca!C27/Paca!C23-1)*100</f>
        <v>-43.112454742761983</v>
      </c>
      <c r="AP27" s="189">
        <f>(Paca!D27/Paca!D23-1)*100</f>
        <v>2.2777101782420983</v>
      </c>
      <c r="AQ27" s="190">
        <f>(Paca!E27/Paca!E23-1)*100</f>
        <v>-9.02546193917998</v>
      </c>
      <c r="AR27" s="190">
        <f>(Paca!F27/Paca!F23-1)*100</f>
        <v>-5.412898486707185</v>
      </c>
      <c r="AS27" s="190">
        <f>(Paca!G27/Paca!G23-1)*100</f>
        <v>32.004711257458055</v>
      </c>
      <c r="AT27" s="190">
        <f>(Paca!H27/Paca!H23-1)*100</f>
        <v>9.9636466414611427</v>
      </c>
      <c r="AU27" s="190">
        <f>(Paca!I27/Paca!I23-1)*100</f>
        <v>1.993157195403672</v>
      </c>
      <c r="AV27" s="189">
        <f>(Paca!J27/Paca!J23-1)*100</f>
        <v>20.136229657863367</v>
      </c>
      <c r="AW27" s="189">
        <f>(Paca!K27/Paca!K23-1)*100</f>
        <v>4.0894025757124863</v>
      </c>
      <c r="AX27" s="190">
        <f>(Paca!L27/Paca!L23-1)*100</f>
        <v>-8.8455823505984021E-2</v>
      </c>
      <c r="AY27" s="190">
        <f>(Paca!M27/Paca!M23-1)*100</f>
        <v>5.6635937848319218</v>
      </c>
      <c r="AZ27" s="190">
        <f>(Paca!N27/Paca!N23-1)*100</f>
        <v>-7.5723372246792593</v>
      </c>
      <c r="BA27" s="190">
        <f>(Paca!O27/Paca!O23-1)*100</f>
        <v>118.70540168417247</v>
      </c>
      <c r="BB27" s="190">
        <f>(Paca!P27/Paca!P23-1)*100</f>
        <v>-4.1631183656508641</v>
      </c>
      <c r="BC27" s="190">
        <f>(Paca!Q27/Paca!Q23-1)*100</f>
        <v>-17.141348549221867</v>
      </c>
      <c r="BD27" s="190">
        <f>(Paca!R27/Paca!R23-1)*100</f>
        <v>8.7967086094815627</v>
      </c>
      <c r="BE27" s="190">
        <f>(Paca!S27/Paca!S23-1)*100</f>
        <v>-25.945394010226931</v>
      </c>
      <c r="BF27" s="189">
        <f>(Paca!T27/Paca!T23-1)*100</f>
        <v>3.1942359871363291</v>
      </c>
      <c r="BG27" s="53">
        <f>Paca!B27-Paca!B23</f>
        <v>2478.7157722849952</v>
      </c>
      <c r="BH27" s="53">
        <f>Paca!C27-Paca!C23</f>
        <v>-104.12134393599999</v>
      </c>
      <c r="BI27" s="53">
        <f>Paca!D27-Paca!D23</f>
        <v>228.86135882299823</v>
      </c>
      <c r="BJ27" s="122">
        <f>Paca!E27-Paca!E23</f>
        <v>-176.48042867499998</v>
      </c>
      <c r="BK27" s="122">
        <f>Paca!F27-Paca!F23</f>
        <v>-78.886323270000275</v>
      </c>
      <c r="BL27" s="122">
        <f>Paca!G27-Paca!G23</f>
        <v>328.63196610099999</v>
      </c>
      <c r="BM27" s="122">
        <f>Paca!H27-Paca!H23</f>
        <v>54.770131085000003</v>
      </c>
      <c r="BN27" s="122">
        <f>Paca!I27-Paca!I23</f>
        <v>100.82601358200009</v>
      </c>
      <c r="BO27" s="53">
        <f>Paca!J27-Paca!J23</f>
        <v>1866.4971096949994</v>
      </c>
      <c r="BP27" s="53">
        <f>Paca!K27-Paca!K23</f>
        <v>455.19264428799943</v>
      </c>
      <c r="BQ27" s="122">
        <f>Paca!L27-Paca!L23</f>
        <v>-2.9823714590002055</v>
      </c>
      <c r="BR27" s="122">
        <f>Paca!M27-Paca!M23</f>
        <v>176.00564687799988</v>
      </c>
      <c r="BS27" s="122">
        <f>Paca!N27-Paca!N23</f>
        <v>-42.672064790999912</v>
      </c>
      <c r="BT27" s="122">
        <f>Paca!O27-Paca!O23</f>
        <v>291.22015234100002</v>
      </c>
      <c r="BU27" s="122">
        <f>Paca!P27-Paca!P23</f>
        <v>-20.945805741000015</v>
      </c>
      <c r="BV27" s="122">
        <f>Paca!Q27-Paca!Q23</f>
        <v>-45.367129014</v>
      </c>
      <c r="BW27" s="122">
        <f>Paca!R27-Paca!R23</f>
        <v>227.31971129699969</v>
      </c>
      <c r="BX27" s="122">
        <f>Paca!S27-Paca!S23</f>
        <v>-127.38549522299996</v>
      </c>
      <c r="BY27" s="53">
        <f>Paca!T27-Paca!T23</f>
        <v>32.286003414999868</v>
      </c>
    </row>
    <row r="28" spans="1:77" s="29" customFormat="1" x14ac:dyDescent="0.25">
      <c r="A28" s="37" t="str">
        <f>Paca!A28</f>
        <v>T2 2004</v>
      </c>
      <c r="B28" s="144">
        <f>('dep06'!B28/'dep06'!B27-1)*100</f>
        <v>4.2225791230755982</v>
      </c>
      <c r="C28" s="179">
        <f>('dep06'!C28/'dep06'!C27-1)*100</f>
        <v>1.8498068334630524</v>
      </c>
      <c r="D28" s="179">
        <f>('dep06'!D28/'dep06'!D27-1)*100</f>
        <v>4.5593304601469153</v>
      </c>
      <c r="E28" s="180">
        <f>('dep06'!E28/'dep06'!E27-1)*100</f>
        <v>-5.8131951744881727</v>
      </c>
      <c r="F28" s="181">
        <f>('dep06'!F28/'dep06'!F27-1)*100</f>
        <v>7.0317386267480408</v>
      </c>
      <c r="G28" s="181">
        <f>('dep06'!G28/'dep06'!G27-1)*100</f>
        <v>16.930838819720574</v>
      </c>
      <c r="H28" s="181">
        <f>('dep06'!H28/'dep06'!H27-1)*100</f>
        <v>-0.75019684406043563</v>
      </c>
      <c r="I28" s="182">
        <f>('dep06'!I28/'dep06'!I27-1)*100</f>
        <v>1.8026845199274666</v>
      </c>
      <c r="J28" s="179">
        <f>('dep06'!J28/'dep06'!J27-1)*100</f>
        <v>0.30818632210156682</v>
      </c>
      <c r="K28" s="179">
        <f>('dep06'!K28/'dep06'!K27-1)*100</f>
        <v>8.9495562135120785</v>
      </c>
      <c r="L28" s="180">
        <f>('dep06'!L28/'dep06'!L27-1)*100</f>
        <v>3.4134753739187174</v>
      </c>
      <c r="M28" s="181">
        <f>('dep06'!M28/'dep06'!M27-1)*100</f>
        <v>-6.3412235464971323</v>
      </c>
      <c r="N28" s="181">
        <f>('dep06'!N28/'dep06'!N27-1)*100</f>
        <v>85.862989627018166</v>
      </c>
      <c r="O28" s="181">
        <f>('dep06'!O28/'dep06'!O27-1)*100</f>
        <v>25.668623000515666</v>
      </c>
      <c r="P28" s="181">
        <f>('dep06'!P28/'dep06'!P27-1)*100</f>
        <v>-7.1904162204085242</v>
      </c>
      <c r="Q28" s="181">
        <f>('dep06'!Q28/'dep06'!Q27-1)*100</f>
        <v>10.949064772221417</v>
      </c>
      <c r="R28" s="181">
        <f>('dep06'!R28/'dep06'!R27-1)*100</f>
        <v>-2.63359169766757</v>
      </c>
      <c r="S28" s="152">
        <f>('dep06'!S28/'dep06'!S27-1)*100</f>
        <v>22.875608120204415</v>
      </c>
      <c r="T28" s="183">
        <f>('dep06'!T28/'dep06'!T27-1)*100</f>
        <v>1.4389492009321936</v>
      </c>
      <c r="U28" s="52">
        <f>'dep06'!B28-'dep06'!B27</f>
        <v>295.9601154159991</v>
      </c>
      <c r="V28" s="52">
        <f>'dep06'!C28-'dep06'!C27</f>
        <v>0.42974400299999971</v>
      </c>
      <c r="W28" s="52">
        <f>'dep06'!D28-'dep06'!D27</f>
        <v>81.285623183000098</v>
      </c>
      <c r="X28" s="121">
        <f>'dep06'!E28-'dep06'!E27</f>
        <v>-5.3270697460000065</v>
      </c>
      <c r="Y28" s="121">
        <f>'dep06'!F28-'dep06'!F27</f>
        <v>20.440132998000024</v>
      </c>
      <c r="Z28" s="121">
        <f>'dep06'!G28-'dep06'!G27</f>
        <v>49.917176794999989</v>
      </c>
      <c r="AA28" s="121">
        <f>'dep06'!H28-'dep06'!H27</f>
        <v>-1.080450232000004</v>
      </c>
      <c r="AB28" s="121">
        <f>'dep06'!I28-'dep06'!I27</f>
        <v>17.335833367999953</v>
      </c>
      <c r="AC28" s="52">
        <f>'dep06'!J28-'dep06'!J27</f>
        <v>8.2388494070000888</v>
      </c>
      <c r="AD28" s="52">
        <f>'dep06'!K28-'dep06'!K27</f>
        <v>202.10122287399963</v>
      </c>
      <c r="AE28" s="121">
        <f>'dep06'!L28-'dep06'!L27</f>
        <v>23.226969215000054</v>
      </c>
      <c r="AF28" s="121">
        <f>'dep06'!M28-'dep06'!M27</f>
        <v>-23.329244385000038</v>
      </c>
      <c r="AG28" s="121">
        <f>'dep06'!N28-'dep06'!N27</f>
        <v>169.355147114</v>
      </c>
      <c r="AH28" s="121">
        <f>'dep06'!O28-'dep06'!O27</f>
        <v>23.491931311000002</v>
      </c>
      <c r="AI28" s="121">
        <f>'dep06'!P28-'dep06'!P27</f>
        <v>-9.9627411879999954</v>
      </c>
      <c r="AJ28" s="121">
        <f>'dep06'!Q28-'dep06'!Q27</f>
        <v>7.2599979749999903</v>
      </c>
      <c r="AK28" s="121">
        <f>'dep06'!R28-'dep06'!R27</f>
        <v>-15.670825923000052</v>
      </c>
      <c r="AL28" s="121">
        <f>'dep06'!S28-'dep06'!S27</f>
        <v>27.729988755000008</v>
      </c>
      <c r="AM28" s="52">
        <f>'dep06'!T28-'dep06'!T27</f>
        <v>3.9046759489999658</v>
      </c>
      <c r="AN28" s="189">
        <f>(Paca!B28/Paca!B24-1)*100</f>
        <v>5.3197579423877484</v>
      </c>
      <c r="AO28" s="189">
        <f>(Paca!C28/Paca!C24-1)*100</f>
        <v>-7.846673070454413</v>
      </c>
      <c r="AP28" s="189">
        <f>(Paca!D28/Paca!D24-1)*100</f>
        <v>7.3882842883007172</v>
      </c>
      <c r="AQ28" s="190">
        <f>(Paca!E28/Paca!E24-1)*100</f>
        <v>-9.4179940753707179</v>
      </c>
      <c r="AR28" s="190">
        <f>(Paca!F28/Paca!F24-1)*100</f>
        <v>7.6855658129544757</v>
      </c>
      <c r="AS28" s="190">
        <f>(Paca!G28/Paca!G24-1)*100</f>
        <v>19.108261113430114</v>
      </c>
      <c r="AT28" s="190">
        <f>(Paca!H28/Paca!H24-1)*100</f>
        <v>7.1938827680013473</v>
      </c>
      <c r="AU28" s="190">
        <f>(Paca!I28/Paca!I24-1)*100</f>
        <v>10.705364930565153</v>
      </c>
      <c r="AV28" s="189">
        <f>(Paca!J28/Paca!J24-1)*100</f>
        <v>15.618213148542193</v>
      </c>
      <c r="AW28" s="189">
        <f>(Paca!K28/Paca!K24-1)*100</f>
        <v>-2.9912171874286742</v>
      </c>
      <c r="AX28" s="190">
        <f>(Paca!L28/Paca!L24-1)*100</f>
        <v>-4.9453427023716028</v>
      </c>
      <c r="AY28" s="190">
        <f>(Paca!M28/Paca!M24-1)*100</f>
        <v>-11.237853516996733</v>
      </c>
      <c r="AZ28" s="190">
        <f>(Paca!N28/Paca!N24-1)*100</f>
        <v>15.372929312758178</v>
      </c>
      <c r="BA28" s="190">
        <f>(Paca!O28/Paca!O24-1)*100</f>
        <v>76.675752943892263</v>
      </c>
      <c r="BB28" s="190">
        <f>(Paca!P28/Paca!P24-1)*100</f>
        <v>-0.21098153424251587</v>
      </c>
      <c r="BC28" s="190">
        <f>(Paca!Q28/Paca!Q24-1)*100</f>
        <v>3.6455221090406331</v>
      </c>
      <c r="BD28" s="190">
        <f>(Paca!R28/Paca!R24-1)*100</f>
        <v>1.2376527556166694</v>
      </c>
      <c r="BE28" s="190">
        <f>(Paca!S28/Paca!S24-1)*100</f>
        <v>-30.646372455500536</v>
      </c>
      <c r="BF28" s="189">
        <f>(Paca!T28/Paca!T24-1)*100</f>
        <v>-7.6289925235674794</v>
      </c>
      <c r="BG28" s="53">
        <f>Paca!B28-Paca!B24</f>
        <v>1775.5588543120029</v>
      </c>
      <c r="BH28" s="53">
        <f>Paca!C28-Paca!C24</f>
        <v>-19.030685169999998</v>
      </c>
      <c r="BI28" s="53">
        <f>Paca!D28-Paca!D24</f>
        <v>742.32742650399996</v>
      </c>
      <c r="BJ28" s="122">
        <f>Paca!E28-Paca!E24</f>
        <v>-174.30351064899992</v>
      </c>
      <c r="BK28" s="122">
        <f>Paca!F28-Paca!F24</f>
        <v>109.94507891400008</v>
      </c>
      <c r="BL28" s="122">
        <f>Paca!G28-Paca!G24</f>
        <v>234.21538740200003</v>
      </c>
      <c r="BM28" s="122">
        <f>Paca!H28-Paca!H24</f>
        <v>42.291219534999982</v>
      </c>
      <c r="BN28" s="122">
        <f>Paca!I28-Paca!I24</f>
        <v>530.17925130200001</v>
      </c>
      <c r="BO28" s="53">
        <f>Paca!J28-Paca!J24</f>
        <v>1504.0171112640001</v>
      </c>
      <c r="BP28" s="53">
        <f>Paca!K28-Paca!K24</f>
        <v>-370.77349789099935</v>
      </c>
      <c r="BQ28" s="122">
        <f>Paca!L28-Paca!L24</f>
        <v>-189.06270981700027</v>
      </c>
      <c r="BR28" s="122">
        <f>Paca!M28-Paca!M24</f>
        <v>-401.0073665079999</v>
      </c>
      <c r="BS28" s="122">
        <f>Paca!N28-Paca!N24</f>
        <v>89.979650836000019</v>
      </c>
      <c r="BT28" s="122">
        <f>Paca!O28-Paca!O24</f>
        <v>232.78762568099995</v>
      </c>
      <c r="BU28" s="122">
        <f>Paca!P28-Paca!P24</f>
        <v>-1.0926725580000038</v>
      </c>
      <c r="BV28" s="122">
        <f>Paca!Q28-Paca!Q24</f>
        <v>8.8832532890000095</v>
      </c>
      <c r="BW28" s="122">
        <f>Paca!R28-Paca!R24</f>
        <v>35.574829816999681</v>
      </c>
      <c r="BX28" s="122">
        <f>Paca!S28-Paca!S24</f>
        <v>-146.836108631</v>
      </c>
      <c r="BY28" s="53">
        <f>Paca!T28-Paca!T24</f>
        <v>-80.981500395000012</v>
      </c>
    </row>
    <row r="29" spans="1:77" s="29" customFormat="1" x14ac:dyDescent="0.25">
      <c r="A29" s="37" t="str">
        <f>Paca!A29</f>
        <v>T3 2004</v>
      </c>
      <c r="B29" s="144">
        <f>('dep06'!B29/'dep06'!B28-1)*100</f>
        <v>-0.18568470704913853</v>
      </c>
      <c r="C29" s="179">
        <f>('dep06'!C29/'dep06'!C28-1)*100</f>
        <v>20.798582575962719</v>
      </c>
      <c r="D29" s="179">
        <f>('dep06'!D29/'dep06'!D28-1)*100</f>
        <v>-4.993432545129906</v>
      </c>
      <c r="E29" s="180">
        <f>('dep06'!E29/'dep06'!E28-1)*100</f>
        <v>16.832663567310945</v>
      </c>
      <c r="F29" s="181">
        <f>('dep06'!F29/'dep06'!F28-1)*100</f>
        <v>-3.3178080701330881</v>
      </c>
      <c r="G29" s="181">
        <f>('dep06'!G29/'dep06'!G28-1)*100</f>
        <v>8.3272793102091356</v>
      </c>
      <c r="H29" s="181">
        <f>('dep06'!H29/'dep06'!H28-1)*100</f>
        <v>-6.2724617199962251</v>
      </c>
      <c r="I29" s="182">
        <f>('dep06'!I29/'dep06'!I28-1)*100</f>
        <v>-11.954182067361586</v>
      </c>
      <c r="J29" s="179">
        <f>('dep06'!J29/'dep06'!J28-1)*100</f>
        <v>4.857576858813295</v>
      </c>
      <c r="K29" s="179">
        <f>('dep06'!K29/'dep06'!K28-1)*100</f>
        <v>-1.4965302110498846</v>
      </c>
      <c r="L29" s="180">
        <f>('dep06'!L29/'dep06'!L28-1)*100</f>
        <v>-1.5830482547110503</v>
      </c>
      <c r="M29" s="181">
        <f>('dep06'!M29/'dep06'!M28-1)*100</f>
        <v>6.4480147103592511</v>
      </c>
      <c r="N29" s="181">
        <f>('dep06'!N29/'dep06'!N28-1)*100</f>
        <v>-7.4891175091559177</v>
      </c>
      <c r="O29" s="181">
        <f>('dep06'!O29/'dep06'!O28-1)*100</f>
        <v>-14.80156519897341</v>
      </c>
      <c r="P29" s="181">
        <f>('dep06'!P29/'dep06'!P28-1)*100</f>
        <v>3.5305839062429234</v>
      </c>
      <c r="Q29" s="181">
        <f>('dep06'!Q29/'dep06'!Q28-1)*100</f>
        <v>26.741776767168048</v>
      </c>
      <c r="R29" s="181">
        <f>('dep06'!R29/'dep06'!R28-1)*100</f>
        <v>-1.4907658096297238</v>
      </c>
      <c r="S29" s="152">
        <f>('dep06'!S29/'dep06'!S28-1)*100</f>
        <v>-12.753120679060348</v>
      </c>
      <c r="T29" s="183">
        <f>('dep06'!T29/'dep06'!T28-1)*100</f>
        <v>-6.8449437932546324</v>
      </c>
      <c r="U29" s="52">
        <f>'dep06'!B29-'dep06'!B28</f>
        <v>-13.564173767999819</v>
      </c>
      <c r="V29" s="52">
        <f>'dep06'!C29-'dep06'!C28</f>
        <v>4.9212722790000001</v>
      </c>
      <c r="W29" s="52">
        <f>'dep06'!D29-'dep06'!D28</f>
        <v>-93.083916890000182</v>
      </c>
      <c r="X29" s="121">
        <f>'dep06'!E29-'dep06'!E28</f>
        <v>14.528353086999999</v>
      </c>
      <c r="Y29" s="121">
        <f>'dep06'!F29-'dep06'!F28</f>
        <v>-10.322498709000001</v>
      </c>
      <c r="Z29" s="121">
        <f>'dep06'!G29-'dep06'!G28</f>
        <v>28.708052801999997</v>
      </c>
      <c r="AA29" s="121">
        <f>'dep06'!H29-'dep06'!H28</f>
        <v>-8.9659684829999833</v>
      </c>
      <c r="AB29" s="121">
        <f>'dep06'!I29-'dep06'!I28</f>
        <v>-117.031855587</v>
      </c>
      <c r="AC29" s="52">
        <f>'dep06'!J29-'dep06'!J28</f>
        <v>130.25945706099992</v>
      </c>
      <c r="AD29" s="52">
        <f>'dep06'!K29-'dep06'!K28</f>
        <v>-36.819543119999707</v>
      </c>
      <c r="AE29" s="121">
        <f>'dep06'!L29-'dep06'!L28</f>
        <v>-11.139534864999973</v>
      </c>
      <c r="AF29" s="121">
        <f>'dep06'!M29-'dep06'!M28</f>
        <v>22.217853996000031</v>
      </c>
      <c r="AG29" s="121">
        <f>'dep06'!N29-'dep06'!N28</f>
        <v>-27.454652940000017</v>
      </c>
      <c r="AH29" s="121">
        <f>'dep06'!O29-'dep06'!O28</f>
        <v>-17.023570348000007</v>
      </c>
      <c r="AI29" s="121">
        <f>'dep06'!P29-'dep06'!P28</f>
        <v>4.5400870519999899</v>
      </c>
      <c r="AJ29" s="121">
        <f>'dep06'!Q29-'dep06'!Q28</f>
        <v>19.673126272000005</v>
      </c>
      <c r="AK29" s="121">
        <f>'dep06'!R29-'dep06'!R28</f>
        <v>-8.6369820200000049</v>
      </c>
      <c r="AL29" s="121">
        <f>'dep06'!S29-'dep06'!S28</f>
        <v>-18.995870267000015</v>
      </c>
      <c r="AM29" s="52">
        <f>'dep06'!T29-'dep06'!T28</f>
        <v>-18.841443098000013</v>
      </c>
      <c r="AN29" s="189">
        <f>(Paca!B29/Paca!B25-1)*100</f>
        <v>3.654506258028456</v>
      </c>
      <c r="AO29" s="189">
        <f>(Paca!C29/Paca!C25-1)*100</f>
        <v>12.220245872968349</v>
      </c>
      <c r="AP29" s="189">
        <f>(Paca!D29/Paca!D25-1)*100</f>
        <v>-1.4700817312662151</v>
      </c>
      <c r="AQ29" s="190">
        <f>(Paca!E29/Paca!E25-1)*100</f>
        <v>-19.047367156716877</v>
      </c>
      <c r="AR29" s="190">
        <f>(Paca!F29/Paca!F25-1)*100</f>
        <v>-3.9094561582886045</v>
      </c>
      <c r="AS29" s="190">
        <f>(Paca!G29/Paca!G25-1)*100</f>
        <v>19.029534381274573</v>
      </c>
      <c r="AT29" s="190">
        <f>(Paca!H29/Paca!H25-1)*100</f>
        <v>20.946625366235573</v>
      </c>
      <c r="AU29" s="190">
        <f>(Paca!I29/Paca!I25-1)*100</f>
        <v>-1.2679270255402941</v>
      </c>
      <c r="AV29" s="189">
        <f>(Paca!J29/Paca!J25-1)*100</f>
        <v>14.388828074424943</v>
      </c>
      <c r="AW29" s="189">
        <f>(Paca!K29/Paca!K25-1)*100</f>
        <v>6.0388882503992214E-2</v>
      </c>
      <c r="AX29" s="190">
        <f>(Paca!L29/Paca!L25-1)*100</f>
        <v>-2.0344113221670734</v>
      </c>
      <c r="AY29" s="190">
        <f>(Paca!M29/Paca!M25-1)*100</f>
        <v>-11.806330924395336</v>
      </c>
      <c r="AZ29" s="190">
        <f>(Paca!N29/Paca!N25-1)*100</f>
        <v>20.63768335340832</v>
      </c>
      <c r="BA29" s="190">
        <f>(Paca!O29/Paca!O25-1)*100</f>
        <v>27.392518165873557</v>
      </c>
      <c r="BB29" s="190">
        <f>(Paca!P29/Paca!P25-1)*100</f>
        <v>-8.3117664134024221</v>
      </c>
      <c r="BC29" s="190">
        <f>(Paca!Q29/Paca!Q25-1)*100</f>
        <v>61.587689986797557</v>
      </c>
      <c r="BD29" s="190">
        <f>(Paca!R29/Paca!R25-1)*100</f>
        <v>12.228958809983137</v>
      </c>
      <c r="BE29" s="190">
        <f>(Paca!S29/Paca!S25-1)*100</f>
        <v>-22.170889751240953</v>
      </c>
      <c r="BF29" s="189">
        <f>(Paca!T29/Paca!T25-1)*100</f>
        <v>-9.1518924690555679</v>
      </c>
      <c r="BG29" s="53">
        <f>Paca!B29-Paca!B25</f>
        <v>1231.9394561969966</v>
      </c>
      <c r="BH29" s="53">
        <f>Paca!C29-Paca!C25</f>
        <v>15.818094723999991</v>
      </c>
      <c r="BI29" s="53">
        <f>Paca!D29-Paca!D25</f>
        <v>-152.90738357300143</v>
      </c>
      <c r="BJ29" s="122">
        <f>Paca!E29-Paca!E25</f>
        <v>-373.22268175500017</v>
      </c>
      <c r="BK29" s="122">
        <f>Paca!F29-Paca!F25</f>
        <v>-59.074783587999946</v>
      </c>
      <c r="BL29" s="122">
        <f>Paca!G29-Paca!G25</f>
        <v>236.52488901300012</v>
      </c>
      <c r="BM29" s="122">
        <f>Paca!H29-Paca!H25</f>
        <v>108.41991932499991</v>
      </c>
      <c r="BN29" s="122">
        <f>Paca!I29-Paca!I25</f>
        <v>-65.55472656800066</v>
      </c>
      <c r="BO29" s="53">
        <f>Paca!J29-Paca!J25</f>
        <v>1463.3250542409987</v>
      </c>
      <c r="BP29" s="53">
        <f>Paca!K29-Paca!K25</f>
        <v>7.1866860919999453</v>
      </c>
      <c r="BQ29" s="122">
        <f>Paca!L29-Paca!L25</f>
        <v>-70.023392177000005</v>
      </c>
      <c r="BR29" s="122">
        <f>Paca!M29-Paca!M25</f>
        <v>-433.85242317999973</v>
      </c>
      <c r="BS29" s="122">
        <f>Paca!N29-Paca!N25</f>
        <v>120.00669037199998</v>
      </c>
      <c r="BT29" s="122">
        <f>Paca!O29-Paca!O25</f>
        <v>105.89094987200002</v>
      </c>
      <c r="BU29" s="122">
        <f>Paca!P29-Paca!P25</f>
        <v>-46.748129546999962</v>
      </c>
      <c r="BV29" s="122">
        <f>Paca!Q29-Paca!Q25</f>
        <v>118.35503155400002</v>
      </c>
      <c r="BW29" s="122">
        <f>Paca!R29-Paca!R25</f>
        <v>317.20036067799992</v>
      </c>
      <c r="BX29" s="122">
        <f>Paca!S29-Paca!S25</f>
        <v>-103.64240147999999</v>
      </c>
      <c r="BY29" s="53">
        <f>Paca!T29-Paca!T25</f>
        <v>-101.48299528700011</v>
      </c>
    </row>
    <row r="30" spans="1:77" s="105" customFormat="1" x14ac:dyDescent="0.25">
      <c r="A30" s="98" t="str">
        <f>Paca!A30</f>
        <v>T4 2004</v>
      </c>
      <c r="B30" s="143">
        <f>('dep06'!B30/'dep06'!B29-1)*100</f>
        <v>-0.41544667250280609</v>
      </c>
      <c r="C30" s="184">
        <f>('dep06'!C30/'dep06'!C29-1)*100</f>
        <v>-9.7309960060184437</v>
      </c>
      <c r="D30" s="184">
        <f>('dep06'!D30/'dep06'!D29-1)*100</f>
        <v>-2.2957011656973281</v>
      </c>
      <c r="E30" s="185">
        <f>('dep06'!E30/'dep06'!E29-1)*100</f>
        <v>-8.7156239137439968</v>
      </c>
      <c r="F30" s="186">
        <f>('dep06'!F30/'dep06'!F29-1)*100</f>
        <v>3.7678673015546504</v>
      </c>
      <c r="G30" s="186">
        <f>('dep06'!G30/'dep06'!G29-1)*100</f>
        <v>3.8815282401165385</v>
      </c>
      <c r="H30" s="186">
        <f>('dep06'!H30/'dep06'!H29-1)*100</f>
        <v>-0.53144248028750285</v>
      </c>
      <c r="I30" s="187">
        <f>('dep06'!I30/'dep06'!I29-1)*100</f>
        <v>-6.6112021653165094</v>
      </c>
      <c r="J30" s="184">
        <f>('dep06'!J30/'dep06'!J29-1)*100</f>
        <v>-0.58696583594959328</v>
      </c>
      <c r="K30" s="184">
        <f>('dep06'!K30/'dep06'!K29-1)*100</f>
        <v>2.4606705870059864</v>
      </c>
      <c r="L30" s="185">
        <f>('dep06'!L30/'dep06'!L29-1)*100</f>
        <v>-6.6484561975514893</v>
      </c>
      <c r="M30" s="186">
        <f>('dep06'!M30/'dep06'!M29-1)*100</f>
        <v>13.070518042191859</v>
      </c>
      <c r="N30" s="186">
        <f>('dep06'!N30/'dep06'!N29-1)*100</f>
        <v>-14.688347250485434</v>
      </c>
      <c r="O30" s="186">
        <f>('dep06'!O30/'dep06'!O29-1)*100</f>
        <v>29.357700066191761</v>
      </c>
      <c r="P30" s="186">
        <f>('dep06'!P30/'dep06'!P29-1)*100</f>
        <v>-11.044179349942606</v>
      </c>
      <c r="Q30" s="186">
        <f>('dep06'!Q30/'dep06'!Q29-1)*100</f>
        <v>-14.269425745432896</v>
      </c>
      <c r="R30" s="186">
        <f>('dep06'!R30/'dep06'!R29-1)*100</f>
        <v>5.6148555978028369</v>
      </c>
      <c r="S30" s="151">
        <f>('dep06'!S30/'dep06'!S29-1)*100</f>
        <v>57.51700378912097</v>
      </c>
      <c r="T30" s="188">
        <f>('dep06'!T30/'dep06'!T29-1)*100</f>
        <v>-11.692809064586163</v>
      </c>
      <c r="U30" s="100">
        <f>'dep06'!B30-'dep06'!B29</f>
        <v>-30.291817020999588</v>
      </c>
      <c r="V30" s="100">
        <f>'dep06'!C30-'dep06'!C29</f>
        <v>-2.7813957569999985</v>
      </c>
      <c r="W30" s="100">
        <f>'dep06'!D30-'dep06'!D29</f>
        <v>-40.657853296999974</v>
      </c>
      <c r="X30" s="120">
        <f>'dep06'!E30-'dep06'!E29</f>
        <v>-8.7887336400000038</v>
      </c>
      <c r="Y30" s="120">
        <f>'dep06'!F30-'dep06'!F29</f>
        <v>11.33380314599998</v>
      </c>
      <c r="Z30" s="120">
        <f>'dep06'!G30-'dep06'!G29</f>
        <v>14.495766693999997</v>
      </c>
      <c r="AA30" s="120">
        <f>'dep06'!H30-'dep06'!H29</f>
        <v>-0.71200437999999622</v>
      </c>
      <c r="AB30" s="120">
        <f>'dep06'!I30-'dep06'!I29</f>
        <v>-56.986685116999979</v>
      </c>
      <c r="AC30" s="100">
        <f>'dep06'!J30-'dep06'!J29</f>
        <v>-16.504494383999827</v>
      </c>
      <c r="AD30" s="100">
        <f>'dep06'!K30-'dep06'!K29</f>
        <v>59.634545481999794</v>
      </c>
      <c r="AE30" s="120">
        <f>'dep06'!L30-'dep06'!L29</f>
        <v>-46.043001294000078</v>
      </c>
      <c r="AF30" s="120">
        <f>'dep06'!M30-'dep06'!M29</f>
        <v>47.940930148000007</v>
      </c>
      <c r="AG30" s="120">
        <f>'dep06'!N30-'dep06'!N29</f>
        <v>-49.813960053000017</v>
      </c>
      <c r="AH30" s="120">
        <f>'dep06'!O30-'dep06'!O29</f>
        <v>28.767137735999995</v>
      </c>
      <c r="AI30" s="120">
        <f>'dep06'!P30-'dep06'!P29</f>
        <v>-14.703467197999998</v>
      </c>
      <c r="AJ30" s="120">
        <f>'dep06'!Q30-'dep06'!Q29</f>
        <v>-13.304832375000004</v>
      </c>
      <c r="AK30" s="120">
        <f>'dep06'!R30-'dep06'!R29</f>
        <v>32.045579252000039</v>
      </c>
      <c r="AL30" s="120">
        <f>'dep06'!S30-'dep06'!S29</f>
        <v>74.746159266000006</v>
      </c>
      <c r="AM30" s="100">
        <f>'dep06'!T30-'dep06'!T29</f>
        <v>-29.982619064999966</v>
      </c>
      <c r="AN30" s="184">
        <f>(Paca!B30/Paca!B26-1)*100</f>
        <v>2.5457452765273114</v>
      </c>
      <c r="AO30" s="184">
        <f>(Paca!C30/Paca!C26-1)*100</f>
        <v>-13.149876428374451</v>
      </c>
      <c r="AP30" s="184">
        <f>(Paca!D30/Paca!D26-1)*100</f>
        <v>1.072509102116137</v>
      </c>
      <c r="AQ30" s="191">
        <f>(Paca!E30/Paca!E26-1)*100</f>
        <v>-9.1660121109295787</v>
      </c>
      <c r="AR30" s="191">
        <f>(Paca!F30/Paca!F26-1)*100</f>
        <v>-0.67209029635114659</v>
      </c>
      <c r="AS30" s="191">
        <f>(Paca!G30/Paca!G26-1)*100</f>
        <v>13.659353266568131</v>
      </c>
      <c r="AT30" s="191">
        <f>(Paca!H30/Paca!H26-1)*100</f>
        <v>35.676236850995416</v>
      </c>
      <c r="AU30" s="191">
        <f>(Paca!I30/Paca!I26-1)*100</f>
        <v>-1.3097065643661421</v>
      </c>
      <c r="AV30" s="184">
        <f>(Paca!J30/Paca!J26-1)*100</f>
        <v>11.804342353233089</v>
      </c>
      <c r="AW30" s="184">
        <f>(Paca!K30/Paca!K26-1)*100</f>
        <v>-2.4764184837507308</v>
      </c>
      <c r="AX30" s="191">
        <f>(Paca!L30/Paca!L26-1)*100</f>
        <v>-6.3816539302371522</v>
      </c>
      <c r="AY30" s="191">
        <f>(Paca!M30/Paca!M26-1)*100</f>
        <v>-6.7297053565592684</v>
      </c>
      <c r="AZ30" s="191">
        <f>(Paca!N30/Paca!N26-1)*100</f>
        <v>-2.1319549265233939</v>
      </c>
      <c r="BA30" s="191">
        <f>(Paca!O30/Paca!O26-1)*100</f>
        <v>-16.18139239789236</v>
      </c>
      <c r="BB30" s="191">
        <f>(Paca!P30/Paca!P26-1)*100</f>
        <v>11.532416978280891</v>
      </c>
      <c r="BC30" s="191">
        <f>(Paca!Q30/Paca!Q26-1)*100</f>
        <v>-2.808199475485329</v>
      </c>
      <c r="BD30" s="191">
        <f>(Paca!R30/Paca!R26-1)*100</f>
        <v>8.2091378259851133</v>
      </c>
      <c r="BE30" s="191">
        <f>(Paca!S30/Paca!S26-1)*100</f>
        <v>0.55693217292105412</v>
      </c>
      <c r="BF30" s="184">
        <f>(Paca!T30/Paca!T26-1)*100</f>
        <v>-15.550943995243893</v>
      </c>
      <c r="BG30" s="100">
        <f>Paca!B30-Paca!B26</f>
        <v>880.12164658700931</v>
      </c>
      <c r="BH30" s="100">
        <f>Paca!C30-Paca!C26</f>
        <v>-34.131708453999977</v>
      </c>
      <c r="BI30" s="100">
        <f>Paca!D30-Paca!D26</f>
        <v>110.30774228799964</v>
      </c>
      <c r="BJ30" s="120">
        <f>Paca!E30-Paca!E26</f>
        <v>-170.41634798700011</v>
      </c>
      <c r="BK30" s="120">
        <f>Paca!F30-Paca!F26</f>
        <v>-9.8797812080001677</v>
      </c>
      <c r="BL30" s="120">
        <f>Paca!G30-Paca!G26</f>
        <v>183.35461765399987</v>
      </c>
      <c r="BM30" s="120">
        <f>Paca!H30-Paca!H26</f>
        <v>174.36779509500002</v>
      </c>
      <c r="BN30" s="120">
        <f>Paca!I30-Paca!I26</f>
        <v>-67.118541266000648</v>
      </c>
      <c r="BO30" s="100">
        <f>Paca!J30-Paca!J26</f>
        <v>1278.3153475609997</v>
      </c>
      <c r="BP30" s="100">
        <f>Paca!K30-Paca!K26</f>
        <v>-298.90832421499908</v>
      </c>
      <c r="BQ30" s="120">
        <f>Paca!L30-Paca!L26</f>
        <v>-220.92563865900001</v>
      </c>
      <c r="BR30" s="120">
        <f>Paca!M30-Paca!M26</f>
        <v>-224.26614763200041</v>
      </c>
      <c r="BS30" s="120">
        <f>Paca!N30-Paca!N26</f>
        <v>-12.553720489999932</v>
      </c>
      <c r="BT30" s="120">
        <f>Paca!O30-Paca!O26</f>
        <v>-118.79076062499996</v>
      </c>
      <c r="BU30" s="120">
        <f>Paca!P30-Paca!P26</f>
        <v>58.523198175000061</v>
      </c>
      <c r="BV30" s="120">
        <f>Paca!Q30-Paca!Q26</f>
        <v>-7.6997130610000113</v>
      </c>
      <c r="BW30" s="120">
        <f>Paca!R30-Paca!R26</f>
        <v>224.36452670199969</v>
      </c>
      <c r="BX30" s="120">
        <f>Paca!S30-Paca!S26</f>
        <v>2.4399313750000147</v>
      </c>
      <c r="BY30" s="100">
        <f>Paca!T30-Paca!T26</f>
        <v>-175.4614105930001</v>
      </c>
    </row>
    <row r="31" spans="1:77" s="29" customFormat="1" x14ac:dyDescent="0.25">
      <c r="A31" s="37" t="str">
        <f>Paca!A31</f>
        <v>T1 2005</v>
      </c>
      <c r="B31" s="144">
        <f>('dep06'!B31/'dep06'!B30-1)*100</f>
        <v>4.692691050729203</v>
      </c>
      <c r="C31" s="179">
        <f>('dep06'!C31/'dep06'!C30-1)*100</f>
        <v>32.054376900234075</v>
      </c>
      <c r="D31" s="179">
        <f>('dep06'!D31/'dep06'!D30-1)*100</f>
        <v>2.0240629607440663</v>
      </c>
      <c r="E31" s="180">
        <f>('dep06'!E31/'dep06'!E30-1)*100</f>
        <v>39.010216365006457</v>
      </c>
      <c r="F31" s="181">
        <f>('dep06'!F31/'dep06'!F30-1)*100</f>
        <v>3.4465812145745955</v>
      </c>
      <c r="G31" s="181">
        <f>('dep06'!G31/'dep06'!G30-1)*100</f>
        <v>-14.364912301459853</v>
      </c>
      <c r="H31" s="181">
        <f>('dep06'!H31/'dep06'!H30-1)*100</f>
        <v>-16.827666006980301</v>
      </c>
      <c r="I31" s="182">
        <f>('dep06'!I31/'dep06'!I30-1)*100</f>
        <v>8.2624079034999021</v>
      </c>
      <c r="J31" s="179">
        <f>('dep06'!J31/'dep06'!J30-1)*100</f>
        <v>11.600253176845744</v>
      </c>
      <c r="K31" s="179">
        <f>('dep06'!K31/'dep06'!K30-1)*100</f>
        <v>-1.5688999808766813</v>
      </c>
      <c r="L31" s="180">
        <f>('dep06'!L31/'dep06'!L30-1)*100</f>
        <v>8.6045778341586434</v>
      </c>
      <c r="M31" s="181">
        <f>('dep06'!M31/'dep06'!M30-1)*100</f>
        <v>1.6190384917262213</v>
      </c>
      <c r="N31" s="181">
        <f>('dep06'!N31/'dep06'!N30-1)*100</f>
        <v>-2.8243877590334754</v>
      </c>
      <c r="O31" s="181">
        <f>('dep06'!O31/'dep06'!O30-1)*100</f>
        <v>22.014113212521291</v>
      </c>
      <c r="P31" s="181">
        <f>('dep06'!P31/'dep06'!P30-1)*100</f>
        <v>-14.779393051009881</v>
      </c>
      <c r="Q31" s="181">
        <f>('dep06'!Q31/'dep06'!Q30-1)*100</f>
        <v>22.229522085397747</v>
      </c>
      <c r="R31" s="181">
        <f>('dep06'!R31/'dep06'!R30-1)*100</f>
        <v>-8.1824409078310119</v>
      </c>
      <c r="S31" s="152">
        <f>('dep06'!S31/'dep06'!S30-1)*100</f>
        <v>-35.162265974114923</v>
      </c>
      <c r="T31" s="183">
        <f>('dep06'!T31/'dep06'!T30-1)*100</f>
        <v>5.3608934659193919</v>
      </c>
      <c r="U31" s="52">
        <f>'dep06'!B31-'dep06'!B30</f>
        <v>340.7406774279998</v>
      </c>
      <c r="V31" s="52">
        <f>'dep06'!C31-'dep06'!C30</f>
        <v>8.2704946149999969</v>
      </c>
      <c r="W31" s="52">
        <f>'dep06'!D31-'dep06'!D30</f>
        <v>35.024083511000072</v>
      </c>
      <c r="X31" s="121">
        <f>'dep06'!E31-'dep06'!E30</f>
        <v>35.908943805000007</v>
      </c>
      <c r="Y31" s="121">
        <f>'dep06'!F31-'dep06'!F30</f>
        <v>10.757998354999984</v>
      </c>
      <c r="Z31" s="121">
        <f>'dep06'!G31-'dep06'!G30</f>
        <v>-55.728807410999991</v>
      </c>
      <c r="AA31" s="121">
        <f>'dep06'!H31-'dep06'!H30</f>
        <v>-22.425188509000009</v>
      </c>
      <c r="AB31" s="121">
        <f>'dep06'!I31-'dep06'!I30</f>
        <v>66.511137271000052</v>
      </c>
      <c r="AC31" s="52">
        <f>'dep06'!J31-'dep06'!J30</f>
        <v>324.26509108799974</v>
      </c>
      <c r="AD31" s="52">
        <f>'dep06'!K31-'dep06'!K30</f>
        <v>-38.958020977999695</v>
      </c>
      <c r="AE31" s="121">
        <f>'dep06'!L31-'dep06'!L30</f>
        <v>55.628056271000105</v>
      </c>
      <c r="AF31" s="121">
        <f>'dep06'!M31-'dep06'!M30</f>
        <v>6.7146010019999949</v>
      </c>
      <c r="AG31" s="121">
        <f>'dep06'!N31-'dep06'!N30</f>
        <v>-8.1716698709999491</v>
      </c>
      <c r="AH31" s="121">
        <f>'dep06'!O31-'dep06'!O30</f>
        <v>27.904105454000003</v>
      </c>
      <c r="AI31" s="121">
        <f>'dep06'!P31-'dep06'!P30</f>
        <v>-17.503192776999995</v>
      </c>
      <c r="AJ31" s="121">
        <f>'dep06'!Q31-'dep06'!Q30</f>
        <v>17.769236602000007</v>
      </c>
      <c r="AK31" s="121">
        <f>'dep06'!R31-'dep06'!R30</f>
        <v>-49.32163010499994</v>
      </c>
      <c r="AL31" s="121">
        <f>'dep06'!S31-'dep06'!S30</f>
        <v>-71.977527554000005</v>
      </c>
      <c r="AM31" s="52">
        <f>'dep06'!T31-'dep06'!T30</f>
        <v>12.139029191999981</v>
      </c>
      <c r="AN31" s="189">
        <f>(Paca!B31/Paca!B27-1)*100</f>
        <v>4.7322418016342294</v>
      </c>
      <c r="AO31" s="189">
        <f>(Paca!C31/Paca!C27-1)*100</f>
        <v>18.539499006945313</v>
      </c>
      <c r="AP31" s="189">
        <f>(Paca!D31/Paca!D27-1)*100</f>
        <v>-1.2970234815704473</v>
      </c>
      <c r="AQ31" s="190">
        <f>(Paca!E31/Paca!E27-1)*100</f>
        <v>0.46012499051590883</v>
      </c>
      <c r="AR31" s="190">
        <f>(Paca!F31/Paca!F27-1)*100</f>
        <v>1.9618141113634247</v>
      </c>
      <c r="AS31" s="190">
        <f>(Paca!G31/Paca!G27-1)*100</f>
        <v>11.224297523801541</v>
      </c>
      <c r="AT31" s="190">
        <f>(Paca!H31/Paca!H27-1)*100</f>
        <v>5.6662785875419397</v>
      </c>
      <c r="AU31" s="190">
        <f>(Paca!I31/Paca!I27-1)*100</f>
        <v>-6.8788828690312993</v>
      </c>
      <c r="AV31" s="189">
        <f>(Paca!J31/Paca!J27-1)*100</f>
        <v>7.8102411481109302</v>
      </c>
      <c r="AW31" s="189">
        <f>(Paca!K31/Paca!K27-1)*100</f>
        <v>7.4128447690081867</v>
      </c>
      <c r="AX31" s="190">
        <f>(Paca!L31/Paca!L27-1)*100</f>
        <v>3.9579692002395639</v>
      </c>
      <c r="AY31" s="190">
        <f>(Paca!M31/Paca!M27-1)*100</f>
        <v>15.628040808271004</v>
      </c>
      <c r="AZ31" s="190">
        <f>(Paca!N31/Paca!N27-1)*100</f>
        <v>25.389692245500981</v>
      </c>
      <c r="BA31" s="190">
        <f>(Paca!O31/Paca!O27-1)*100</f>
        <v>9.8544111280213684</v>
      </c>
      <c r="BB31" s="190">
        <f>(Paca!P31/Paca!P27-1)*100</f>
        <v>4.0367539126520136</v>
      </c>
      <c r="BC31" s="190">
        <f>(Paca!Q31/Paca!Q27-1)*100</f>
        <v>39.848516239859343</v>
      </c>
      <c r="BD31" s="190">
        <f>(Paca!R31/Paca!R27-1)*100</f>
        <v>-1.5048502460628166</v>
      </c>
      <c r="BE31" s="190">
        <f>(Paca!S31/Paca!S27-1)*100</f>
        <v>-10.257076740140281</v>
      </c>
      <c r="BF31" s="189">
        <f>(Paca!T31/Paca!T27-1)*100</f>
        <v>-0.32029712057780602</v>
      </c>
      <c r="BG31" s="53">
        <f>Paca!B31-Paca!B27</f>
        <v>1617.4439548930022</v>
      </c>
      <c r="BH31" s="53">
        <f>Paca!C31-Paca!C27</f>
        <v>25.471363967999991</v>
      </c>
      <c r="BI31" s="53">
        <f>Paca!D31-Paca!D27</f>
        <v>-133.29161950899834</v>
      </c>
      <c r="BJ31" s="122">
        <f>Paca!E31-Paca!E27</f>
        <v>8.1850774170000022</v>
      </c>
      <c r="BK31" s="122">
        <f>Paca!F31-Paca!F27</f>
        <v>27.043419434000043</v>
      </c>
      <c r="BL31" s="122">
        <f>Paca!G31-Paca!G27</f>
        <v>152.14037879800003</v>
      </c>
      <c r="BM31" s="122">
        <f>Paca!H31-Paca!H27</f>
        <v>34.250941983999951</v>
      </c>
      <c r="BN31" s="122">
        <f>Paca!I31-Paca!I27</f>
        <v>-354.91143714200007</v>
      </c>
      <c r="BO31" s="53">
        <f>Paca!J31-Paca!J27</f>
        <v>869.73632150699996</v>
      </c>
      <c r="BP31" s="53">
        <f>Paca!K31-Paca!K27</f>
        <v>858.8687296019998</v>
      </c>
      <c r="BQ31" s="122">
        <f>Paca!L31-Paca!L27</f>
        <v>133.32862062300001</v>
      </c>
      <c r="BR31" s="122">
        <f>Paca!M31-Paca!M27</f>
        <v>513.17373386000008</v>
      </c>
      <c r="BS31" s="122">
        <f>Paca!N31-Paca!N27</f>
        <v>132.24312979599995</v>
      </c>
      <c r="BT31" s="122">
        <f>Paca!O31-Paca!O27</f>
        <v>52.873873725000067</v>
      </c>
      <c r="BU31" s="122">
        <f>Paca!P31-Paca!P27</f>
        <v>19.46450041899999</v>
      </c>
      <c r="BV31" s="122">
        <f>Paca!Q31-Paca!Q27</f>
        <v>87.386898626999994</v>
      </c>
      <c r="BW31" s="122">
        <f>Paca!R31-Paca!R27</f>
        <v>-42.308334584000022</v>
      </c>
      <c r="BX31" s="122">
        <f>Paca!S31-Paca!S27</f>
        <v>-37.293692864000036</v>
      </c>
      <c r="BY31" s="53">
        <f>Paca!T31-Paca!T27</f>
        <v>-3.3408406749999813</v>
      </c>
    </row>
    <row r="32" spans="1:77" s="29" customFormat="1" x14ac:dyDescent="0.25">
      <c r="A32" s="37" t="str">
        <f>Paca!A32</f>
        <v>T2 2005</v>
      </c>
      <c r="B32" s="144">
        <f>('dep06'!B32/'dep06'!B31-1)*100</f>
        <v>-7.3815616617233566</v>
      </c>
      <c r="C32" s="179">
        <f>('dep06'!C32/'dep06'!C31-1)*100</f>
        <v>-5.3736456090327618</v>
      </c>
      <c r="D32" s="179">
        <f>('dep06'!D32/'dep06'!D31-1)*100</f>
        <v>-8.5593940831285238</v>
      </c>
      <c r="E32" s="180">
        <f>('dep06'!E32/'dep06'!E31-1)*100</f>
        <v>-22.466622665237036</v>
      </c>
      <c r="F32" s="181">
        <f>('dep06'!F32/'dep06'!F31-1)*100</f>
        <v>4.5698375991645834</v>
      </c>
      <c r="G32" s="181">
        <f>('dep06'!G32/'dep06'!G31-1)*100</f>
        <v>-16.628517848031631</v>
      </c>
      <c r="H32" s="181">
        <f>('dep06'!H32/'dep06'!H31-1)*100</f>
        <v>-27.84595280627784</v>
      </c>
      <c r="I32" s="182">
        <f>('dep06'!I32/'dep06'!I31-1)*100</f>
        <v>-5.8529551111987317</v>
      </c>
      <c r="J32" s="179">
        <f>('dep06'!J32/'dep06'!J31-1)*100</f>
        <v>-11.209017962000178</v>
      </c>
      <c r="K32" s="179">
        <f>('dep06'!K32/'dep06'!K31-1)*100</f>
        <v>-1.978046448591253</v>
      </c>
      <c r="L32" s="180">
        <f>('dep06'!L32/'dep06'!L31-1)*100</f>
        <v>5.9102331897875615E-2</v>
      </c>
      <c r="M32" s="181">
        <f>('dep06'!M32/'dep06'!M31-1)*100</f>
        <v>-17.411072161733976</v>
      </c>
      <c r="N32" s="181">
        <f>('dep06'!N32/'dep06'!N31-1)*100</f>
        <v>-2.325830697344422</v>
      </c>
      <c r="O32" s="181">
        <f>('dep06'!O32/'dep06'!O31-1)*100</f>
        <v>14.334123514237106</v>
      </c>
      <c r="P32" s="181">
        <f>('dep06'!P32/'dep06'!P31-1)*100</f>
        <v>-6.8117527842780685</v>
      </c>
      <c r="Q32" s="181">
        <f>('dep06'!Q32/'dep06'!Q31-1)*100</f>
        <v>-53.215909193425382</v>
      </c>
      <c r="R32" s="181">
        <f>('dep06'!R32/'dep06'!R31-1)*100</f>
        <v>6.5032462507300659</v>
      </c>
      <c r="S32" s="152">
        <f>('dep06'!S32/'dep06'!S31-1)*100</f>
        <v>24.006639350174154</v>
      </c>
      <c r="T32" s="183">
        <f>('dep06'!T32/'dep06'!T31-1)*100</f>
        <v>-4.2636413149294228</v>
      </c>
      <c r="U32" s="52">
        <f>'dep06'!B32-'dep06'!B31</f>
        <v>-561.13406553899858</v>
      </c>
      <c r="V32" s="52">
        <f>'dep06'!C32-'dep06'!C31</f>
        <v>-1.8309056539999986</v>
      </c>
      <c r="W32" s="52">
        <f>'dep06'!D32-'dep06'!D31</f>
        <v>-151.10832760499989</v>
      </c>
      <c r="X32" s="121">
        <f>'dep06'!E32-'dep06'!E31</f>
        <v>-28.748075901000007</v>
      </c>
      <c r="Y32" s="121">
        <f>'dep06'!F32-'dep06'!F31</f>
        <v>14.755701662000035</v>
      </c>
      <c r="Z32" s="121">
        <f>'dep06'!G32-'dep06'!G31</f>
        <v>-55.243610949000015</v>
      </c>
      <c r="AA32" s="121">
        <f>'dep06'!H32-'dep06'!H31</f>
        <v>-30.864069658999995</v>
      </c>
      <c r="AB32" s="121">
        <f>'dep06'!I32-'dep06'!I31</f>
        <v>-51.008272758000089</v>
      </c>
      <c r="AC32" s="52">
        <f>'dep06'!J32-'dep06'!J31</f>
        <v>-349.67571703399972</v>
      </c>
      <c r="AD32" s="52">
        <f>'dep06'!K32-'dep06'!K31</f>
        <v>-48.347102733999691</v>
      </c>
      <c r="AE32" s="121">
        <f>'dep06'!L32-'dep06'!L31</f>
        <v>0.41497034899998653</v>
      </c>
      <c r="AF32" s="121">
        <f>'dep06'!M32-'dep06'!M31</f>
        <v>-73.37762210599999</v>
      </c>
      <c r="AG32" s="121">
        <f>'dep06'!N32-'dep06'!N31</f>
        <v>-6.5391586830000392</v>
      </c>
      <c r="AH32" s="121">
        <f>'dep06'!O32-'dep06'!O31</f>
        <v>22.169102897000016</v>
      </c>
      <c r="AI32" s="121">
        <f>'dep06'!P32-'dep06'!P31</f>
        <v>-6.8748650529999935</v>
      </c>
      <c r="AJ32" s="121">
        <f>'dep06'!Q32-'dep06'!Q31</f>
        <v>-51.994360910000005</v>
      </c>
      <c r="AK32" s="121">
        <f>'dep06'!R32-'dep06'!R31</f>
        <v>35.99237347299993</v>
      </c>
      <c r="AL32" s="121">
        <f>'dep06'!S32-'dep06'!S31</f>
        <v>31.862457298999999</v>
      </c>
      <c r="AM32" s="52">
        <f>'dep06'!T32-'dep06'!T31</f>
        <v>-10.172012511999981</v>
      </c>
      <c r="AN32" s="189">
        <f>(Paca!B32/Paca!B28-1)*100</f>
        <v>-0.9548255844500031</v>
      </c>
      <c r="AO32" s="189">
        <f>(Paca!C32/Paca!C28-1)*100</f>
        <v>-33.011831043107684</v>
      </c>
      <c r="AP32" s="189">
        <f>(Paca!D32/Paca!D28-1)*100</f>
        <v>-10.351673166174303</v>
      </c>
      <c r="AQ32" s="190">
        <f>(Paca!E32/Paca!E28-1)*100</f>
        <v>1.4744517057684092</v>
      </c>
      <c r="AR32" s="190">
        <f>(Paca!F32/Paca!F28-1)*100</f>
        <v>-6.4891461805789863</v>
      </c>
      <c r="AS32" s="190">
        <f>(Paca!G32/Paca!G28-1)*100</f>
        <v>-15.394099960626018</v>
      </c>
      <c r="AT32" s="190">
        <f>(Paca!H32/Paca!H28-1)*100</f>
        <v>-11.850782721743247</v>
      </c>
      <c r="AU32" s="190">
        <f>(Paca!I32/Paca!I28-1)*100</f>
        <v>-13.538033896810287</v>
      </c>
      <c r="AV32" s="189">
        <f>(Paca!J32/Paca!J28-1)*100</f>
        <v>8.1096670388479666</v>
      </c>
      <c r="AW32" s="189">
        <f>(Paca!K32/Paca!K28-1)*100</f>
        <v>-1.2321213200118031</v>
      </c>
      <c r="AX32" s="190">
        <f>(Paca!L32/Paca!L28-1)*100</f>
        <v>-3.3034471286948919</v>
      </c>
      <c r="AY32" s="190">
        <f>(Paca!M32/Paca!M28-1)*100</f>
        <v>1.4576890412130616</v>
      </c>
      <c r="AZ32" s="190">
        <f>(Paca!N32/Paca!N28-1)*100</f>
        <v>-9.2578781872498119</v>
      </c>
      <c r="BA32" s="190">
        <f>(Paca!O32/Paca!O28-1)*100</f>
        <v>-3.5260691201293159</v>
      </c>
      <c r="BB32" s="190">
        <f>(Paca!P32/Paca!P28-1)*100</f>
        <v>-17.407629919564005</v>
      </c>
      <c r="BC32" s="190">
        <f>(Paca!Q32/Paca!Q28-1)*100</f>
        <v>9.116274401328873</v>
      </c>
      <c r="BD32" s="190">
        <f>(Paca!R32/Paca!R28-1)*100</f>
        <v>-0.35130773498067702</v>
      </c>
      <c r="BE32" s="190">
        <f>(Paca!S32/Paca!S28-1)*100</f>
        <v>25.372784268785644</v>
      </c>
      <c r="BF32" s="189">
        <f>(Paca!T32/Paca!T28-1)*100</f>
        <v>10.22802553177069</v>
      </c>
      <c r="BG32" s="53">
        <f>Paca!B32-Paca!B28</f>
        <v>-335.64261838899984</v>
      </c>
      <c r="BH32" s="53">
        <f>Paca!C32-Paca!C28</f>
        <v>-73.781842936999993</v>
      </c>
      <c r="BI32" s="53">
        <f>Paca!D32-Paca!D28</f>
        <v>-1116.9130466699989</v>
      </c>
      <c r="BJ32" s="122">
        <f>Paca!E32-Paca!E28</f>
        <v>24.718391556999904</v>
      </c>
      <c r="BK32" s="122">
        <f>Paca!F32-Paca!F28</f>
        <v>-99.964316614999916</v>
      </c>
      <c r="BL32" s="122">
        <f>Paca!G32-Paca!G28</f>
        <v>-224.74520937600005</v>
      </c>
      <c r="BM32" s="122">
        <f>Paca!H32-Paca!H28</f>
        <v>-74.679927981999981</v>
      </c>
      <c r="BN32" s="122">
        <f>Paca!I32-Paca!I28</f>
        <v>-742.24198425399936</v>
      </c>
      <c r="BO32" s="53">
        <f>Paca!J32-Paca!J28</f>
        <v>902.92298471100003</v>
      </c>
      <c r="BP32" s="53">
        <f>Paca!K32-Paca!K28</f>
        <v>-148.15805377800098</v>
      </c>
      <c r="BQ32" s="122">
        <f>Paca!L32-Paca!L28</f>
        <v>-120.04670559999977</v>
      </c>
      <c r="BR32" s="122">
        <f>Paca!M32-Paca!M28</f>
        <v>46.170190726999863</v>
      </c>
      <c r="BS32" s="122">
        <f>Paca!N32-Paca!N28</f>
        <v>-62.517709045999936</v>
      </c>
      <c r="BT32" s="122">
        <f>Paca!O32-Paca!O28</f>
        <v>-18.913400260999992</v>
      </c>
      <c r="BU32" s="122">
        <f>Paca!P32-Paca!P28</f>
        <v>-89.963840304999962</v>
      </c>
      <c r="BV32" s="122">
        <f>Paca!Q32-Paca!Q28</f>
        <v>23.023971635999999</v>
      </c>
      <c r="BW32" s="122">
        <f>Paca!R32-Paca!R28</f>
        <v>-10.222892580999996</v>
      </c>
      <c r="BX32" s="122">
        <f>Paca!S32-Paca!S28</f>
        <v>84.312331652000012</v>
      </c>
      <c r="BY32" s="53">
        <f>Paca!T32-Paca!T28</f>
        <v>100.28734028500003</v>
      </c>
    </row>
    <row r="33" spans="1:77" s="29" customFormat="1" x14ac:dyDescent="0.25">
      <c r="A33" s="37" t="str">
        <f>Paca!A33</f>
        <v>T3 2005</v>
      </c>
      <c r="B33" s="144">
        <f>('dep06'!B33/'dep06'!B32-1)*100</f>
        <v>1.073419977756207</v>
      </c>
      <c r="C33" s="179">
        <f>('dep06'!C33/'dep06'!C32-1)*100</f>
        <v>6.5862942137359104</v>
      </c>
      <c r="D33" s="179">
        <f>('dep06'!D33/'dep06'!D32-1)*100</f>
        <v>-5.1527106678859962</v>
      </c>
      <c r="E33" s="180">
        <f>('dep06'!E33/'dep06'!E32-1)*100</f>
        <v>13.012389722960439</v>
      </c>
      <c r="F33" s="181">
        <f>('dep06'!F33/'dep06'!F32-1)*100</f>
        <v>-6.8406871567985528</v>
      </c>
      <c r="G33" s="181">
        <f>('dep06'!G33/'dep06'!G32-1)*100</f>
        <v>-10.659393879632063</v>
      </c>
      <c r="H33" s="181">
        <f>('dep06'!H33/'dep06'!H32-1)*100</f>
        <v>-50.407173431938126</v>
      </c>
      <c r="I33" s="182">
        <f>('dep06'!I33/'dep06'!I32-1)*100</f>
        <v>-0.38456590582990335</v>
      </c>
      <c r="J33" s="179">
        <f>('dep06'!J33/'dep06'!J32-1)*100</f>
        <v>-6.2629068130842231</v>
      </c>
      <c r="K33" s="179">
        <f>('dep06'!K33/'dep06'!K32-1)*100</f>
        <v>12.022497180757185</v>
      </c>
      <c r="L33" s="180">
        <f>('dep06'!L33/'dep06'!L32-1)*100</f>
        <v>23.536430537694809</v>
      </c>
      <c r="M33" s="181">
        <f>('dep06'!M33/'dep06'!M32-1)*100</f>
        <v>10.684030141487021</v>
      </c>
      <c r="N33" s="181">
        <f>('dep06'!N33/'dep06'!N32-1)*100</f>
        <v>12.29519768837044</v>
      </c>
      <c r="O33" s="181">
        <f>('dep06'!O33/'dep06'!O32-1)*100</f>
        <v>-11.933632810633254</v>
      </c>
      <c r="P33" s="181">
        <f>('dep06'!P33/'dep06'!P32-1)*100</f>
        <v>13.124952233469568</v>
      </c>
      <c r="Q33" s="181">
        <f>('dep06'!Q33/'dep06'!Q32-1)*100</f>
        <v>22.58759145007998</v>
      </c>
      <c r="R33" s="181">
        <f>('dep06'!R33/'dep06'!R32-1)*100</f>
        <v>9.3670074775464851</v>
      </c>
      <c r="S33" s="152">
        <f>('dep06'!S33/'dep06'!S32-1)*100</f>
        <v>-3.0650527131343086</v>
      </c>
      <c r="T33" s="183">
        <f>('dep06'!T33/'dep06'!T32-1)*100</f>
        <v>18.419533514610364</v>
      </c>
      <c r="U33" s="52">
        <f>'dep06'!B33-'dep06'!B32</f>
        <v>75.576279874999273</v>
      </c>
      <c r="V33" s="52">
        <f>'dep06'!C33-'dep06'!C32</f>
        <v>2.1234898040000019</v>
      </c>
      <c r="W33" s="52">
        <f>'dep06'!D33-'dep06'!D32</f>
        <v>-83.180251455999951</v>
      </c>
      <c r="X33" s="121">
        <f>'dep06'!E33-'dep06'!E32</f>
        <v>12.909718002000005</v>
      </c>
      <c r="Y33" s="121">
        <f>'dep06'!F33-'dep06'!F32</f>
        <v>-23.097515235000003</v>
      </c>
      <c r="Z33" s="121">
        <f>'dep06'!G33-'dep06'!G32</f>
        <v>-29.524227952999979</v>
      </c>
      <c r="AA33" s="121">
        <f>'dep06'!H33-'dep06'!H32</f>
        <v>-40.312910007000006</v>
      </c>
      <c r="AB33" s="121">
        <f>'dep06'!I33-'dep06'!I32</f>
        <v>-3.1553162629999179</v>
      </c>
      <c r="AC33" s="52">
        <f>'dep06'!J33-'dep06'!J32</f>
        <v>-173.47732556100027</v>
      </c>
      <c r="AD33" s="52">
        <f>'dep06'!K33-'dep06'!K32</f>
        <v>288.03947159699965</v>
      </c>
      <c r="AE33" s="121">
        <f>'dep06'!L33-'dep06'!L32</f>
        <v>165.35207594299993</v>
      </c>
      <c r="AF33" s="121">
        <f>'dep06'!M33-'dep06'!M32</f>
        <v>37.187334565999947</v>
      </c>
      <c r="AG33" s="121">
        <f>'dep06'!N33-'dep06'!N32</f>
        <v>33.764398736000032</v>
      </c>
      <c r="AH33" s="121">
        <f>'dep06'!O33-'dep06'!O32</f>
        <v>-21.102092109000012</v>
      </c>
      <c r="AI33" s="121">
        <f>'dep06'!P33-'dep06'!P32</f>
        <v>12.344234818999993</v>
      </c>
      <c r="AJ33" s="121">
        <f>'dep06'!Q33-'dep06'!Q32</f>
        <v>10.324829194000003</v>
      </c>
      <c r="AK33" s="121">
        <f>'dep06'!R33-'dep06'!R32</f>
        <v>55.213337476999982</v>
      </c>
      <c r="AL33" s="121">
        <f>'dep06'!S33-'dep06'!S32</f>
        <v>-5.0446470290000036</v>
      </c>
      <c r="AM33" s="52">
        <f>'dep06'!T33-'dep06'!T32</f>
        <v>42.070895490999987</v>
      </c>
      <c r="AN33" s="189">
        <f>(Paca!B33/Paca!B29-1)*100</f>
        <v>3.4567539684587478</v>
      </c>
      <c r="AO33" s="189">
        <f>(Paca!C33/Paca!C29-1)*100</f>
        <v>16.896757929848107</v>
      </c>
      <c r="AP33" s="189">
        <f>(Paca!D33/Paca!D29-1)*100</f>
        <v>-4.4963348378362022</v>
      </c>
      <c r="AQ33" s="190">
        <f>(Paca!E33/Paca!E29-1)*100</f>
        <v>-0.17885546588668477</v>
      </c>
      <c r="AR33" s="190">
        <f>(Paca!F33/Paca!F29-1)*100</f>
        <v>-0.45611667825063984</v>
      </c>
      <c r="AS33" s="190">
        <f>(Paca!G33/Paca!G29-1)*100</f>
        <v>-17.009028555269591</v>
      </c>
      <c r="AT33" s="190">
        <f>(Paca!H33/Paca!H29-1)*100</f>
        <v>12.461744034914734</v>
      </c>
      <c r="AU33" s="190">
        <f>(Paca!I33/Paca!I29-1)*100</f>
        <v>-5.4403615868771071</v>
      </c>
      <c r="AV33" s="189">
        <f>(Paca!J33/Paca!J29-1)*100</f>
        <v>6.5797899674009175</v>
      </c>
      <c r="AW33" s="189">
        <f>(Paca!K33/Paca!K29-1)*100</f>
        <v>6.4294195939765153</v>
      </c>
      <c r="AX33" s="190">
        <f>(Paca!L33/Paca!L29-1)*100</f>
        <v>13.028501774517508</v>
      </c>
      <c r="AY33" s="190">
        <f>(Paca!M33/Paca!M29-1)*100</f>
        <v>3.8660889130389453</v>
      </c>
      <c r="AZ33" s="190">
        <f>(Paca!N33/Paca!N29-1)*100</f>
        <v>-7.3302277112321734</v>
      </c>
      <c r="BA33" s="190">
        <f>(Paca!O33/Paca!O29-1)*100</f>
        <v>41.424331308060736</v>
      </c>
      <c r="BB33" s="190">
        <f>(Paca!P33/Paca!P29-1)*100</f>
        <v>-19.157574619020291</v>
      </c>
      <c r="BC33" s="190">
        <f>(Paca!Q33/Paca!Q29-1)*100</f>
        <v>-10.340443267507116</v>
      </c>
      <c r="BD33" s="190">
        <f>(Paca!R33/Paca!R29-1)*100</f>
        <v>5.6238207481184244</v>
      </c>
      <c r="BE33" s="190">
        <f>(Paca!S33/Paca!S29-1)*100</f>
        <v>4.2914504897774597</v>
      </c>
      <c r="BF33" s="189">
        <f>(Paca!T33/Paca!T29-1)*100</f>
        <v>11.224317772632265</v>
      </c>
      <c r="BG33" s="53">
        <f>Paca!B33-Paca!B29</f>
        <v>1207.8619834030033</v>
      </c>
      <c r="BH33" s="53">
        <f>Paca!C33-Paca!C29</f>
        <v>24.544196882000023</v>
      </c>
      <c r="BI33" s="53">
        <f>Paca!D33-Paca!D29</f>
        <v>-460.80135158199846</v>
      </c>
      <c r="BJ33" s="122">
        <f>Paca!E33-Paca!E29</f>
        <v>-2.8370453019999786</v>
      </c>
      <c r="BK33" s="122">
        <f>Paca!F33-Paca!F29</f>
        <v>-6.6228115320000143</v>
      </c>
      <c r="BL33" s="122">
        <f>Paca!G33-Paca!G29</f>
        <v>-251.64188535099993</v>
      </c>
      <c r="BM33" s="122">
        <f>Paca!H33-Paca!H29</f>
        <v>78.013110866000034</v>
      </c>
      <c r="BN33" s="122">
        <f>Paca!I33-Paca!I29</f>
        <v>-277.71272026299994</v>
      </c>
      <c r="BO33" s="53">
        <f>Paca!J33-Paca!J29</f>
        <v>765.43977571000141</v>
      </c>
      <c r="BP33" s="53">
        <f>Paca!K33-Paca!K29</f>
        <v>765.60654674700163</v>
      </c>
      <c r="BQ33" s="122">
        <f>Paca!L33-Paca!L29</f>
        <v>439.31133653200004</v>
      </c>
      <c r="BR33" s="122">
        <f>Paca!M33-Paca!M29</f>
        <v>125.29574532300012</v>
      </c>
      <c r="BS33" s="122">
        <f>Paca!N33-Paca!N29</f>
        <v>-51.421526939000046</v>
      </c>
      <c r="BT33" s="122">
        <f>Paca!O33-Paca!O29</f>
        <v>203.99819026699998</v>
      </c>
      <c r="BU33" s="122">
        <f>Paca!P33-Paca!P29</f>
        <v>-98.792742332999978</v>
      </c>
      <c r="BV33" s="122">
        <f>Paca!Q33-Paca!Q29</f>
        <v>-32.109995093000009</v>
      </c>
      <c r="BW33" s="122">
        <f>Paca!R33-Paca!R29</f>
        <v>163.71203002099992</v>
      </c>
      <c r="BX33" s="122">
        <f>Paca!S33-Paca!S29</f>
        <v>15.613508969000009</v>
      </c>
      <c r="BY33" s="53">
        <f>Paca!T33-Paca!T29</f>
        <v>113.07281564600009</v>
      </c>
    </row>
    <row r="34" spans="1:77" s="105" customFormat="1" x14ac:dyDescent="0.25">
      <c r="A34" s="98" t="str">
        <f>Paca!A34</f>
        <v>T4 2005</v>
      </c>
      <c r="B34" s="143">
        <f>('dep06'!B34/'dep06'!B33-1)*100</f>
        <v>-7.2257315080970219E-2</v>
      </c>
      <c r="C34" s="184">
        <f>('dep06'!C34/'dep06'!C33-1)*100</f>
        <v>-16.749235515543337</v>
      </c>
      <c r="D34" s="184">
        <f>('dep06'!D34/'dep06'!D33-1)*100</f>
        <v>2.3453336045312412</v>
      </c>
      <c r="E34" s="185">
        <f>('dep06'!E34/'dep06'!E33-1)*100</f>
        <v>-34.415408956607095</v>
      </c>
      <c r="F34" s="186">
        <f>('dep06'!F34/'dep06'!F33-1)*100</f>
        <v>1.8420678307844884</v>
      </c>
      <c r="G34" s="186">
        <f>('dep06'!G34/'dep06'!G33-1)*100</f>
        <v>18.709384011730499</v>
      </c>
      <c r="H34" s="186">
        <f>('dep06'!H34/'dep06'!H33-1)*100</f>
        <v>-30.575521878645095</v>
      </c>
      <c r="I34" s="187">
        <f>('dep06'!I34/'dep06'!I33-1)*100</f>
        <v>4.2249651535062993</v>
      </c>
      <c r="J34" s="184">
        <f>('dep06'!J34/'dep06'!J33-1)*100</f>
        <v>3.2527768351015673</v>
      </c>
      <c r="K34" s="184">
        <f>('dep06'!K34/'dep06'!K33-1)*100</f>
        <v>-5.9403993461356608</v>
      </c>
      <c r="L34" s="185">
        <f>('dep06'!L34/'dep06'!L33-1)*100</f>
        <v>-17.707866608573585</v>
      </c>
      <c r="M34" s="186">
        <f>('dep06'!M34/'dep06'!M33-1)*100</f>
        <v>15.378378426769324</v>
      </c>
      <c r="N34" s="186">
        <f>('dep06'!N34/'dep06'!N33-1)*100</f>
        <v>-4.56971288729624</v>
      </c>
      <c r="O34" s="186">
        <f>('dep06'!O34/'dep06'!O33-1)*100</f>
        <v>-0.28025194783367624</v>
      </c>
      <c r="P34" s="186">
        <f>('dep06'!P34/'dep06'!P33-1)*100</f>
        <v>-14.773063675748654</v>
      </c>
      <c r="Q34" s="186">
        <f>('dep06'!Q34/'dep06'!Q33-1)*100</f>
        <v>-7.0581849695233512</v>
      </c>
      <c r="R34" s="186">
        <f>('dep06'!R34/'dep06'!R33-1)*100</f>
        <v>0.45591739769330619</v>
      </c>
      <c r="S34" s="151">
        <f>('dep06'!S34/'dep06'!S33-1)*100</f>
        <v>-21.142844342698986</v>
      </c>
      <c r="T34" s="188">
        <f>('dep06'!T34/'dep06'!T33-1)*100</f>
        <v>14.670689482763954</v>
      </c>
      <c r="U34" s="100">
        <f>'dep06'!B34-'dep06'!B33</f>
        <v>-5.1420301399994059</v>
      </c>
      <c r="V34" s="100">
        <f>'dep06'!C34-'dep06'!C33</f>
        <v>-5.755796163000003</v>
      </c>
      <c r="W34" s="100">
        <f>'dep06'!D34-'dep06'!D33</f>
        <v>35.909885625999777</v>
      </c>
      <c r="X34" s="120">
        <f>'dep06'!E34-'dep06'!E33</f>
        <v>-38.586793135999997</v>
      </c>
      <c r="Y34" s="120">
        <f>'dep06'!F34-'dep06'!F33</f>
        <v>5.794252642999993</v>
      </c>
      <c r="Z34" s="120">
        <f>'dep06'!G34-'dep06'!G33</f>
        <v>46.297167687000012</v>
      </c>
      <c r="AA34" s="120">
        <f>'dep06'!H34-'dep06'!H33</f>
        <v>-12.126753344999997</v>
      </c>
      <c r="AB34" s="120">
        <f>'dep06'!I34-'dep06'!I33</f>
        <v>34.53201177699998</v>
      </c>
      <c r="AC34" s="100">
        <f>'dep06'!J34-'dep06'!J33</f>
        <v>84.45639089100041</v>
      </c>
      <c r="AD34" s="100">
        <f>'dep06'!K34-'dep06'!K33</f>
        <v>-159.43299806699952</v>
      </c>
      <c r="AE34" s="120">
        <f>'dep06'!L34-'dep06'!L33</f>
        <v>-153.68459694599994</v>
      </c>
      <c r="AF34" s="120">
        <f>'dep06'!M34-'dep06'!M33</f>
        <v>59.245511607000026</v>
      </c>
      <c r="AG34" s="120">
        <f>'dep06'!N34-'dep06'!N33</f>
        <v>-14.092031421999991</v>
      </c>
      <c r="AH34" s="120">
        <f>'dep06'!O34-'dep06'!O33</f>
        <v>-0.4364269540000123</v>
      </c>
      <c r="AI34" s="120">
        <f>'dep06'!P34-'dep06'!P33</f>
        <v>-15.717932579999996</v>
      </c>
      <c r="AJ34" s="120">
        <f>'dep06'!Q34-'dep06'!Q33</f>
        <v>-3.955054748000002</v>
      </c>
      <c r="AK34" s="120">
        <f>'dep06'!R34-'dep06'!R33</f>
        <v>2.9391085550000753</v>
      </c>
      <c r="AL34" s="120">
        <f>'dep06'!S34-'dep06'!S33</f>
        <v>-33.73157557899998</v>
      </c>
      <c r="AM34" s="100">
        <f>'dep06'!T34-'dep06'!T33</f>
        <v>39.680487572999994</v>
      </c>
      <c r="AN34" s="184">
        <f>(Paca!B34/Paca!B30-1)*100</f>
        <v>5.9776017566145256</v>
      </c>
      <c r="AO34" s="184">
        <f>(Paca!C34/Paca!C30-1)*100</f>
        <v>-51.724167776602869</v>
      </c>
      <c r="AP34" s="184">
        <f>(Paca!D34/Paca!D30-1)*100</f>
        <v>-2.3312059533970642</v>
      </c>
      <c r="AQ34" s="191">
        <f>(Paca!E34/Paca!E30-1)*100</f>
        <v>2.7082016830076938</v>
      </c>
      <c r="AR34" s="191">
        <f>(Paca!F34/Paca!F30-1)*100</f>
        <v>-1.1605978746338175</v>
      </c>
      <c r="AS34" s="191">
        <f>(Paca!G34/Paca!G30-1)*100</f>
        <v>-17.194090972684251</v>
      </c>
      <c r="AT34" s="191">
        <f>(Paca!H34/Paca!H30-1)*100</f>
        <v>-14.306993453900052</v>
      </c>
      <c r="AU34" s="191">
        <f>(Paca!I34/Paca!I30-1)*100</f>
        <v>1.7018953912012247</v>
      </c>
      <c r="AV34" s="184">
        <f>(Paca!J34/Paca!J30-1)*100</f>
        <v>7.4492506103563505</v>
      </c>
      <c r="AW34" s="184">
        <f>(Paca!K34/Paca!K30-1)*100</f>
        <v>10.95634753645529</v>
      </c>
      <c r="AX34" s="191">
        <f>(Paca!L34/Paca!L30-1)*100</f>
        <v>10.695714520430212</v>
      </c>
      <c r="AY34" s="191">
        <f>(Paca!M34/Paca!M30-1)*100</f>
        <v>20.285296612787953</v>
      </c>
      <c r="AZ34" s="191">
        <f>(Paca!N34/Paca!N30-1)*100</f>
        <v>16.955403250308688</v>
      </c>
      <c r="BA34" s="191">
        <f>(Paca!O34/Paca!O30-1)*100</f>
        <v>39.557436581875024</v>
      </c>
      <c r="BB34" s="191">
        <f>(Paca!P34/Paca!P30-1)*100</f>
        <v>-25.821593630943486</v>
      </c>
      <c r="BC34" s="191">
        <f>(Paca!Q34/Paca!Q30-1)*100</f>
        <v>3.4585095676969324</v>
      </c>
      <c r="BD34" s="191">
        <f>(Paca!R34/Paca!R30-1)*100</f>
        <v>6.5732717626209913</v>
      </c>
      <c r="BE34" s="191">
        <f>(Paca!S34/Paca!S30-1)*100</f>
        <v>-19.53120905903808</v>
      </c>
      <c r="BF34" s="184">
        <f>(Paca!T34/Paca!T30-1)*100</f>
        <v>30.069923421770927</v>
      </c>
      <c r="BG34" s="100">
        <f>Paca!B34-Paca!B30</f>
        <v>2119.2021191479944</v>
      </c>
      <c r="BH34" s="100">
        <f>Paca!C34-Paca!C30</f>
        <v>-116.60047189700001</v>
      </c>
      <c r="BI34" s="100">
        <f>Paca!D34-Paca!D30</f>
        <v>-242.33642667799904</v>
      </c>
      <c r="BJ34" s="120">
        <f>Paca!E34-Paca!E30</f>
        <v>45.736214131999986</v>
      </c>
      <c r="BK34" s="120">
        <f>Paca!F34-Paca!F30</f>
        <v>-16.946217219999653</v>
      </c>
      <c r="BL34" s="120">
        <f>Paca!G34-Paca!G30</f>
        <v>-262.32888626599993</v>
      </c>
      <c r="BM34" s="120">
        <f>Paca!H34-Paca!H30</f>
        <v>-94.872294721999992</v>
      </c>
      <c r="BN34" s="120">
        <f>Paca!I34-Paca!I30</f>
        <v>86.074757398000656</v>
      </c>
      <c r="BO34" s="100">
        <f>Paca!J34-Paca!J30</f>
        <v>901.91884883300008</v>
      </c>
      <c r="BP34" s="100">
        <f>Paca!K34-Paca!K30</f>
        <v>1289.7021229990005</v>
      </c>
      <c r="BQ34" s="120">
        <f>Paca!L34-Paca!L30</f>
        <v>346.64395961299988</v>
      </c>
      <c r="BR34" s="120">
        <f>Paca!M34-Paca!M30</f>
        <v>630.5105879040002</v>
      </c>
      <c r="BS34" s="120">
        <f>Paca!N34-Paca!N30</f>
        <v>97.711003269999992</v>
      </c>
      <c r="BT34" s="120">
        <f>Paca!O34-Paca!O30</f>
        <v>243.40828479699996</v>
      </c>
      <c r="BU34" s="120">
        <f>Paca!P34-Paca!P30</f>
        <v>-146.14766144100003</v>
      </c>
      <c r="BV34" s="120">
        <f>Paca!Q34-Paca!Q30</f>
        <v>9.2164823609999758</v>
      </c>
      <c r="BW34" s="120">
        <f>Paca!R34-Paca!R30</f>
        <v>194.40264566900032</v>
      </c>
      <c r="BX34" s="120">
        <f>Paca!S34-Paca!S30</f>
        <v>-86.043179173999988</v>
      </c>
      <c r="BY34" s="100">
        <f>Paca!T34-Paca!T30</f>
        <v>286.51804589100004</v>
      </c>
    </row>
    <row r="35" spans="1:77" s="29" customFormat="1" x14ac:dyDescent="0.25">
      <c r="A35" s="37" t="str">
        <f>Paca!A35</f>
        <v>T1 2006</v>
      </c>
      <c r="B35" s="144">
        <f>('dep06'!B35/'dep06'!B34-1)*100</f>
        <v>1.0257937506870318</v>
      </c>
      <c r="C35" s="179">
        <f>('dep06'!C35/'dep06'!C34-1)*100</f>
        <v>-60.212389396485008</v>
      </c>
      <c r="D35" s="179">
        <f>('dep06'!D35/'dep06'!D34-1)*100</f>
        <v>-2.9404338019919485</v>
      </c>
      <c r="E35" s="180">
        <f>('dep06'!E35/'dep06'!E34-1)*100</f>
        <v>35.160524603700118</v>
      </c>
      <c r="F35" s="181">
        <f>('dep06'!F35/'dep06'!F34-1)*100</f>
        <v>-21.097157190974336</v>
      </c>
      <c r="G35" s="181">
        <f>('dep06'!G35/'dep06'!G34-1)*100</f>
        <v>10.849062991593206</v>
      </c>
      <c r="H35" s="181">
        <f>('dep06'!H35/'dep06'!H34-1)*100</f>
        <v>18.334258904368596</v>
      </c>
      <c r="I35" s="182">
        <f>('dep06'!I35/'dep06'!I34-1)*100</f>
        <v>-4.8442138634665515</v>
      </c>
      <c r="J35" s="179">
        <f>('dep06'!J35/'dep06'!J34-1)*100</f>
        <v>2.9871058485794633</v>
      </c>
      <c r="K35" s="179">
        <f>('dep06'!K35/'dep06'!K34-1)*100</f>
        <v>5.1934830302086343</v>
      </c>
      <c r="L35" s="180">
        <f>('dep06'!L35/'dep06'!L34-1)*100</f>
        <v>-5.6671738432376495</v>
      </c>
      <c r="M35" s="181">
        <f>('dep06'!M35/'dep06'!M34-1)*100</f>
        <v>52.00467564786473</v>
      </c>
      <c r="N35" s="181">
        <f>('dep06'!N35/'dep06'!N34-1)*100</f>
        <v>-13.251648837839337</v>
      </c>
      <c r="O35" s="181">
        <f>('dep06'!O35/'dep06'!O34-1)*100</f>
        <v>-15.119253798077137</v>
      </c>
      <c r="P35" s="181">
        <f>('dep06'!P35/'dep06'!P34-1)*100</f>
        <v>-0.44355680188009616</v>
      </c>
      <c r="Q35" s="181">
        <f>('dep06'!Q35/'dep06'!Q34-1)*100</f>
        <v>7.798347594440691</v>
      </c>
      <c r="R35" s="181">
        <f>('dep06'!R35/'dep06'!R34-1)*100</f>
        <v>-0.21295965671975781</v>
      </c>
      <c r="S35" s="152">
        <f>('dep06'!S35/'dep06'!S34-1)*100</f>
        <v>0.49185548359993447</v>
      </c>
      <c r="T35" s="183">
        <f>('dep06'!T35/'dep06'!T34-1)*100</f>
        <v>-24.161686456765231</v>
      </c>
      <c r="U35" s="52">
        <f>'dep06'!B35-'dep06'!B34</f>
        <v>72.945570259998931</v>
      </c>
      <c r="V35" s="52">
        <f>'dep06'!C35-'dep06'!C34</f>
        <v>-17.226002576999999</v>
      </c>
      <c r="W35" s="52">
        <f>'dep06'!D35-'dep06'!D34</f>
        <v>-46.077493670999957</v>
      </c>
      <c r="X35" s="121">
        <f>'dep06'!E35-'dep06'!E34</f>
        <v>25.854903027999995</v>
      </c>
      <c r="Y35" s="121">
        <f>'dep06'!F35-'dep06'!F34</f>
        <v>-67.583854437000014</v>
      </c>
      <c r="Z35" s="121">
        <f>'dep06'!G35-'dep06'!G34</f>
        <v>31.869277388</v>
      </c>
      <c r="AA35" s="121">
        <f>'dep06'!H35-'dep06'!H34</f>
        <v>5.0483173659999991</v>
      </c>
      <c r="AB35" s="121">
        <f>'dep06'!I35-'dep06'!I34</f>
        <v>-41.266137016000016</v>
      </c>
      <c r="AC35" s="52">
        <f>'dep06'!J35-'dep06'!J34</f>
        <v>80.081205570999828</v>
      </c>
      <c r="AD35" s="52">
        <f>'dep06'!K35-'dep06'!K34</f>
        <v>131.10655887699932</v>
      </c>
      <c r="AE35" s="121">
        <f>'dep06'!L35-'dep06'!L34</f>
        <v>-40.475195681000059</v>
      </c>
      <c r="AF35" s="121">
        <f>'dep06'!M35-'dep06'!M34</f>
        <v>231.159493064</v>
      </c>
      <c r="AG35" s="121">
        <f>'dep06'!N35-'dep06'!N34</f>
        <v>-38.997865552000036</v>
      </c>
      <c r="AH35" s="121">
        <f>'dep06'!O35-'dep06'!O34</f>
        <v>-23.478722086999994</v>
      </c>
      <c r="AI35" s="121">
        <f>'dep06'!P35-'dep06'!P34</f>
        <v>-0.40220824800000798</v>
      </c>
      <c r="AJ35" s="121">
        <f>'dep06'!Q35-'dep06'!Q34</f>
        <v>4.0613760419999991</v>
      </c>
      <c r="AK35" s="121">
        <f>'dep06'!R35-'dep06'!R34</f>
        <v>-1.3791208490000599</v>
      </c>
      <c r="AL35" s="121">
        <f>'dep06'!S35-'dep06'!S34</f>
        <v>0.61880218799998943</v>
      </c>
      <c r="AM35" s="52">
        <f>'dep06'!T35-'dep06'!T34</f>
        <v>-74.938697939999997</v>
      </c>
      <c r="AN35" s="189">
        <f>(Paca!B35/Paca!B31-1)*100</f>
        <v>4.8919320767209618</v>
      </c>
      <c r="AO35" s="189">
        <f>(Paca!C35/Paca!C31-1)*100</f>
        <v>-37.904705578836229</v>
      </c>
      <c r="AP35" s="189">
        <f>(Paca!D35/Paca!D31-1)*100</f>
        <v>8.4897738991474014E-2</v>
      </c>
      <c r="AQ35" s="190">
        <f>(Paca!E35/Paca!E31-1)*100</f>
        <v>1.5354164521311997</v>
      </c>
      <c r="AR35" s="190">
        <f>(Paca!F35/Paca!F31-1)*100</f>
        <v>3.1117279572940415</v>
      </c>
      <c r="AS35" s="190">
        <f>(Paca!G35/Paca!G31-1)*100</f>
        <v>-14.741550118199498</v>
      </c>
      <c r="AT35" s="190">
        <f>(Paca!H35/Paca!H31-1)*100</f>
        <v>-11.746550515176846</v>
      </c>
      <c r="AU35" s="190">
        <f>(Paca!I35/Paca!I31-1)*100</f>
        <v>4.8851247664276842</v>
      </c>
      <c r="AV35" s="189">
        <f>(Paca!J35/Paca!J31-1)*100</f>
        <v>12.907680055081205</v>
      </c>
      <c r="AW35" s="189">
        <f>(Paca!K35/Paca!K31-1)*100</f>
        <v>1.6883487481929915</v>
      </c>
      <c r="AX35" s="190">
        <f>(Paca!L35/Paca!L31-1)*100</f>
        <v>-4.2310251159321073</v>
      </c>
      <c r="AY35" s="190">
        <f>(Paca!M35/Paca!M31-1)*100</f>
        <v>4.8178290219303976</v>
      </c>
      <c r="AZ35" s="190">
        <f>(Paca!N35/Paca!N31-1)*100</f>
        <v>-13.170481265652779</v>
      </c>
      <c r="BA35" s="190">
        <f>(Paca!O35/Paca!O31-1)*100</f>
        <v>1.295383318070864</v>
      </c>
      <c r="BB35" s="190">
        <f>(Paca!P35/Paca!P31-1)*100</f>
        <v>-9.9503467186401355</v>
      </c>
      <c r="BC35" s="190">
        <f>(Paca!Q35/Paca!Q31-1)*100</f>
        <v>-10.669070185684326</v>
      </c>
      <c r="BD35" s="190">
        <f>(Paca!R35/Paca!R31-1)*100</f>
        <v>9.6735360101337431</v>
      </c>
      <c r="BE35" s="190">
        <f>(Paca!S35/Paca!S31-1)*100</f>
        <v>20.993275832942171</v>
      </c>
      <c r="BF35" s="189">
        <f>(Paca!T35/Paca!T31-1)*100</f>
        <v>4.2811298652038365</v>
      </c>
      <c r="BG35" s="53">
        <f>Paca!B35-Paca!B31</f>
        <v>1751.1491258599999</v>
      </c>
      <c r="BH35" s="53">
        <f>Paca!C35-Paca!C31</f>
        <v>-61.732010685999995</v>
      </c>
      <c r="BI35" s="53">
        <f>Paca!D35-Paca!D31</f>
        <v>8.6115510370000266</v>
      </c>
      <c r="BJ35" s="122">
        <f>Paca!E35-Paca!E31</f>
        <v>27.438911183000073</v>
      </c>
      <c r="BK35" s="122">
        <f>Paca!F35-Paca!F31</f>
        <v>43.736389194000139</v>
      </c>
      <c r="BL35" s="122">
        <f>Paca!G35-Paca!G31</f>
        <v>-222.24302920700006</v>
      </c>
      <c r="BM35" s="122">
        <f>Paca!H35-Paca!H31</f>
        <v>-75.027652821999936</v>
      </c>
      <c r="BN35" s="122">
        <f>Paca!I35-Paca!I31</f>
        <v>234.7069326890005</v>
      </c>
      <c r="BO35" s="53">
        <f>Paca!J35-Paca!J31</f>
        <v>1549.6419813209995</v>
      </c>
      <c r="BP35" s="53">
        <f>Paca!K35-Paca!K31</f>
        <v>210.11655134399916</v>
      </c>
      <c r="BQ35" s="122">
        <f>Paca!L35-Paca!L31</f>
        <v>-148.16798205899977</v>
      </c>
      <c r="BR35" s="122">
        <f>Paca!M35-Paca!M31</f>
        <v>182.92557689799969</v>
      </c>
      <c r="BS35" s="122">
        <f>Paca!N35-Paca!N31</f>
        <v>-86.015984366999987</v>
      </c>
      <c r="BT35" s="122">
        <f>Paca!O35-Paca!O31</f>
        <v>7.6353025839999873</v>
      </c>
      <c r="BU35" s="122">
        <f>Paca!P35-Paca!P31</f>
        <v>-49.915565275000006</v>
      </c>
      <c r="BV35" s="122">
        <f>Paca!Q35-Paca!Q31</f>
        <v>-32.720400170999994</v>
      </c>
      <c r="BW35" s="122">
        <f>Paca!R35-Paca!R31</f>
        <v>267.87534543700031</v>
      </c>
      <c r="BX35" s="122">
        <f>Paca!S35-Paca!S31</f>
        <v>68.500258297000016</v>
      </c>
      <c r="BY35" s="53">
        <f>Paca!T35-Paca!T31</f>
        <v>44.511052844000005</v>
      </c>
    </row>
    <row r="36" spans="1:77" s="29" customFormat="1" x14ac:dyDescent="0.25">
      <c r="A36" s="37" t="str">
        <f>Paca!A36</f>
        <v>T2 2006</v>
      </c>
      <c r="B36" s="144">
        <f>('dep06'!B36/'dep06'!B35-1)*100</f>
        <v>-3.2312723089138462</v>
      </c>
      <c r="C36" s="179">
        <f>('dep06'!C36/'dep06'!C35-1)*100</f>
        <v>58.054451679609961</v>
      </c>
      <c r="D36" s="179">
        <f>('dep06'!D36/'dep06'!D35-1)*100</f>
        <v>-0.72730138349926809</v>
      </c>
      <c r="E36" s="180">
        <f>('dep06'!E36/'dep06'!E35-1)*100</f>
        <v>-6.6742970772668331</v>
      </c>
      <c r="F36" s="181">
        <f>('dep06'!F36/'dep06'!F35-1)*100</f>
        <v>5.2297974408738179</v>
      </c>
      <c r="G36" s="181">
        <f>('dep06'!G36/'dep06'!G35-1)*100</f>
        <v>8.948150883300098</v>
      </c>
      <c r="H36" s="181">
        <f>('dep06'!H36/'dep06'!H35-1)*100</f>
        <v>-0.33258948290793011</v>
      </c>
      <c r="I36" s="182">
        <f>('dep06'!I36/'dep06'!I35-1)*100</f>
        <v>-5.7582167422387194</v>
      </c>
      <c r="J36" s="179">
        <f>('dep06'!J36/'dep06'!J35-1)*100</f>
        <v>-7.4898072862715992</v>
      </c>
      <c r="K36" s="179">
        <f>('dep06'!K36/'dep06'!K35-1)*100</f>
        <v>-2.2462456030285183</v>
      </c>
      <c r="L36" s="180">
        <f>('dep06'!L36/'dep06'!L35-1)*100</f>
        <v>2.3801912894151123</v>
      </c>
      <c r="M36" s="181">
        <f>('dep06'!M36/'dep06'!M35-1)*100</f>
        <v>-30.213761824672247</v>
      </c>
      <c r="N36" s="181">
        <f>('dep06'!N36/'dep06'!N35-1)*100</f>
        <v>-3.1004564621564534</v>
      </c>
      <c r="O36" s="181">
        <f>('dep06'!O36/'dep06'!O35-1)*100</f>
        <v>-12.440256327732335</v>
      </c>
      <c r="P36" s="181">
        <f>('dep06'!P36/'dep06'!P35-1)*100</f>
        <v>20.622663498309013</v>
      </c>
      <c r="Q36" s="181">
        <f>('dep06'!Q36/'dep06'!Q35-1)*100</f>
        <v>3.2144976229852018</v>
      </c>
      <c r="R36" s="181">
        <f>('dep06'!R36/'dep06'!R35-1)*100</f>
        <v>13.686342741935032</v>
      </c>
      <c r="S36" s="152">
        <f>('dep06'!S36/'dep06'!S35-1)*100</f>
        <v>34.725096530382004</v>
      </c>
      <c r="T36" s="183">
        <f>('dep06'!T36/'dep06'!T35-1)*100</f>
        <v>16.477855057432024</v>
      </c>
      <c r="U36" s="52">
        <f>'dep06'!B36-'dep06'!B35</f>
        <v>-232.13718037200033</v>
      </c>
      <c r="V36" s="52">
        <f>'dep06'!C36-'dep06'!C35</f>
        <v>6.6081825639999998</v>
      </c>
      <c r="W36" s="52">
        <f>'dep06'!D36-'dep06'!D35</f>
        <v>-11.061912050000046</v>
      </c>
      <c r="X36" s="121">
        <f>'dep06'!E36-'dep06'!E35</f>
        <v>-6.633503601000001</v>
      </c>
      <c r="Y36" s="121">
        <f>'dep06'!F36-'dep06'!F35</f>
        <v>13.218937129999972</v>
      </c>
      <c r="Z36" s="121">
        <f>'dep06'!G36-'dep06'!G35</f>
        <v>29.137031964000016</v>
      </c>
      <c r="AA36" s="121">
        <f>'dep06'!H36-'dep06'!H35</f>
        <v>-0.10836830899999939</v>
      </c>
      <c r="AB36" s="121">
        <f>'dep06'!I36-'dep06'!I35</f>
        <v>-46.676009234000048</v>
      </c>
      <c r="AC36" s="52">
        <f>'dep06'!J36-'dep06'!J35</f>
        <v>-206.7918828490001</v>
      </c>
      <c r="AD36" s="52">
        <f>'dep06'!K36-'dep06'!K35</f>
        <v>-59.6501825309997</v>
      </c>
      <c r="AE36" s="121">
        <f>'dep06'!L36-'dep06'!L35</f>
        <v>16.036039945000084</v>
      </c>
      <c r="AF36" s="121">
        <f>'dep06'!M36-'dep06'!M35</f>
        <v>-204.14140040299998</v>
      </c>
      <c r="AG36" s="121">
        <f>'dep06'!N36-'dep06'!N35</f>
        <v>-7.9151251289999891</v>
      </c>
      <c r="AH36" s="121">
        <f>'dep06'!O36-'dep06'!O35</f>
        <v>-16.397687882</v>
      </c>
      <c r="AI36" s="121">
        <f>'dep06'!P36-'dep06'!P35</f>
        <v>18.617263975</v>
      </c>
      <c r="AJ36" s="121">
        <f>'dep06'!Q36-'dep06'!Q35</f>
        <v>1.8046618030000019</v>
      </c>
      <c r="AK36" s="121">
        <f>'dep06'!R36-'dep06'!R35</f>
        <v>88.443625989999987</v>
      </c>
      <c r="AL36" s="121">
        <f>'dep06'!S36-'dep06'!S35</f>
        <v>43.902439170000008</v>
      </c>
      <c r="AM36" s="52">
        <f>'dep06'!T36-'dep06'!T35</f>
        <v>38.758614494000028</v>
      </c>
      <c r="AN36" s="189">
        <f>(Paca!B36/Paca!B32-1)*100</f>
        <v>9.2714239833323155</v>
      </c>
      <c r="AO36" s="189">
        <f>(Paca!C36/Paca!C32-1)*100</f>
        <v>-43.32822549573163</v>
      </c>
      <c r="AP36" s="189">
        <f>(Paca!D36/Paca!D32-1)*100</f>
        <v>9.975352294045269</v>
      </c>
      <c r="AQ36" s="190">
        <f>(Paca!E36/Paca!E32-1)*100</f>
        <v>12.708112947947292</v>
      </c>
      <c r="AR36" s="190">
        <f>(Paca!F36/Paca!F32-1)*100</f>
        <v>5.7541202067805219</v>
      </c>
      <c r="AS36" s="190">
        <f>(Paca!G36/Paca!G32-1)*100</f>
        <v>14.32450563834311</v>
      </c>
      <c r="AT36" s="190">
        <f>(Paca!H36/Paca!H32-1)*100</f>
        <v>28.511617244542322</v>
      </c>
      <c r="AU36" s="190">
        <f>(Paca!I36/Paca!I32-1)*100</f>
        <v>6.9720489781855743</v>
      </c>
      <c r="AV36" s="189">
        <f>(Paca!J36/Paca!J32-1)*100</f>
        <v>12.319889264086004</v>
      </c>
      <c r="AW36" s="189">
        <f>(Paca!K36/Paca!K32-1)*100</f>
        <v>5.8243906942264223</v>
      </c>
      <c r="AX36" s="190">
        <f>(Paca!L36/Paca!L32-1)*100</f>
        <v>-6.8537633051072522</v>
      </c>
      <c r="AY36" s="190">
        <f>(Paca!M36/Paca!M32-1)*100</f>
        <v>19.842433996773835</v>
      </c>
      <c r="AZ36" s="190">
        <f>(Paca!N36/Paca!N32-1)*100</f>
        <v>-1.4080631090950368</v>
      </c>
      <c r="BA36" s="190">
        <f>(Paca!O36/Paca!O32-1)*100</f>
        <v>-10.625563540449622</v>
      </c>
      <c r="BB36" s="190">
        <f>(Paca!P36/Paca!P32-1)*100</f>
        <v>26.819003053083044</v>
      </c>
      <c r="BC36" s="190">
        <f>(Paca!Q36/Paca!Q32-1)*100</f>
        <v>-8.1903513169201414E-2</v>
      </c>
      <c r="BD36" s="190">
        <f>(Paca!R36/Paca!R32-1)*100</f>
        <v>8.4693431451487555</v>
      </c>
      <c r="BE36" s="190">
        <f>(Paca!S36/Paca!S32-1)*100</f>
        <v>-0.31138689253483731</v>
      </c>
      <c r="BF36" s="189">
        <f>(Paca!T36/Paca!T32-1)*100</f>
        <v>14.185349214419452</v>
      </c>
      <c r="BG36" s="53">
        <f>Paca!B36-Paca!B32</f>
        <v>3227.9947226040022</v>
      </c>
      <c r="BH36" s="53">
        <f>Paca!C36-Paca!C32</f>
        <v>-64.87074643199999</v>
      </c>
      <c r="BI36" s="53">
        <f>Paca!D36-Paca!D32</f>
        <v>964.89319439899919</v>
      </c>
      <c r="BJ36" s="122">
        <f>Paca!E36-Paca!E32</f>
        <v>216.18593465999993</v>
      </c>
      <c r="BK36" s="122">
        <f>Paca!F36-Paca!F32</f>
        <v>82.889285584999925</v>
      </c>
      <c r="BL36" s="122">
        <f>Paca!G36-Paca!G32</f>
        <v>176.93609309399994</v>
      </c>
      <c r="BM36" s="122">
        <f>Paca!H36-Paca!H32</f>
        <v>158.37884349600006</v>
      </c>
      <c r="BN36" s="122">
        <f>Paca!I36-Paca!I32</f>
        <v>330.5030375639999</v>
      </c>
      <c r="BO36" s="53">
        <f>Paca!J36-Paca!J32</f>
        <v>1482.9244267220001</v>
      </c>
      <c r="BP36" s="53">
        <f>Paca!K36-Paca!K32</f>
        <v>691.73223979500108</v>
      </c>
      <c r="BQ36" s="122">
        <f>Paca!L36-Paca!L32</f>
        <v>-240.83687325900019</v>
      </c>
      <c r="BR36" s="122">
        <f>Paca!M36-Paca!M32</f>
        <v>637.64166932999979</v>
      </c>
      <c r="BS36" s="122">
        <f>Paca!N36-Paca!N32</f>
        <v>-8.6282484710000062</v>
      </c>
      <c r="BT36" s="122">
        <f>Paca!O36-Paca!O32</f>
        <v>-54.984558134999986</v>
      </c>
      <c r="BU36" s="122">
        <f>Paca!P36-Paca!P32</f>
        <v>114.47506515800001</v>
      </c>
      <c r="BV36" s="122">
        <f>Paca!Q36-Paca!Q32</f>
        <v>-0.22571213700001636</v>
      </c>
      <c r="BW36" s="122">
        <f>Paca!R36-Paca!R32</f>
        <v>245.5881559469999</v>
      </c>
      <c r="BX36" s="122">
        <f>Paca!S36-Paca!S32</f>
        <v>-1.2972586380000166</v>
      </c>
      <c r="BY36" s="53">
        <f>Paca!T36-Paca!T32</f>
        <v>153.31560811999998</v>
      </c>
    </row>
    <row r="37" spans="1:77" s="29" customFormat="1" x14ac:dyDescent="0.25">
      <c r="A37" s="37" t="str">
        <f>Paca!A37</f>
        <v>T3 2006</v>
      </c>
      <c r="B37" s="144">
        <f>('dep06'!B37/'dep06'!B36-1)*100</f>
        <v>8.4866020715790746</v>
      </c>
      <c r="C37" s="179">
        <f>('dep06'!C37/'dep06'!C36-1)*100</f>
        <v>-31.78781423293411</v>
      </c>
      <c r="D37" s="179">
        <f>('dep06'!D37/'dep06'!D36-1)*100</f>
        <v>28.005537900219181</v>
      </c>
      <c r="E37" s="180">
        <f>('dep06'!E37/'dep06'!E36-1)*100</f>
        <v>45.670500461081119</v>
      </c>
      <c r="F37" s="181">
        <f>('dep06'!F37/'dep06'!F36-1)*100</f>
        <v>16.77178103610666</v>
      </c>
      <c r="G37" s="181">
        <f>('dep06'!G37/'dep06'!G36-1)*100</f>
        <v>36.701914755867435</v>
      </c>
      <c r="H37" s="181">
        <f>('dep06'!H37/'dep06'!H36-1)*100</f>
        <v>31.515647212402275</v>
      </c>
      <c r="I37" s="182">
        <f>('dep06'!I37/'dep06'!I36-1)*100</f>
        <v>25.584281859338876</v>
      </c>
      <c r="J37" s="179">
        <f>('dep06'!J37/'dep06'!J36-1)*100</f>
        <v>15.666720958047108</v>
      </c>
      <c r="K37" s="179">
        <f>('dep06'!K37/'dep06'!K36-1)*100</f>
        <v>-9.0576597929760805</v>
      </c>
      <c r="L37" s="180">
        <f>('dep06'!L37/'dep06'!L36-1)*100</f>
        <v>1.8461879688067784</v>
      </c>
      <c r="M37" s="181">
        <f>('dep06'!M37/'dep06'!M36-1)*100</f>
        <v>-3.9721346728196605</v>
      </c>
      <c r="N37" s="181">
        <f>('dep06'!N37/'dep06'!N36-1)*100</f>
        <v>-15.558667200133913</v>
      </c>
      <c r="O37" s="181">
        <f>('dep06'!O37/'dep06'!O36-1)*100</f>
        <v>3.76693118275091</v>
      </c>
      <c r="P37" s="181">
        <f>('dep06'!P37/'dep06'!P36-1)*100</f>
        <v>-19.975287239999084</v>
      </c>
      <c r="Q37" s="181">
        <f>('dep06'!Q37/'dep06'!Q36-1)*100</f>
        <v>4.3831813151558485</v>
      </c>
      <c r="R37" s="181">
        <f>('dep06'!R37/'dep06'!R36-1)*100</f>
        <v>-19.485668427531454</v>
      </c>
      <c r="S37" s="152">
        <f>('dep06'!S37/'dep06'!S36-1)*100</f>
        <v>-19.154963439484096</v>
      </c>
      <c r="T37" s="183">
        <f>('dep06'!T37/'dep06'!T36-1)*100</f>
        <v>2.8543486904441195</v>
      </c>
      <c r="U37" s="52">
        <f>'dep06'!B37-'dep06'!B36</f>
        <v>589.98370412500117</v>
      </c>
      <c r="V37" s="52">
        <f>'dep06'!C37-'dep06'!C36</f>
        <v>-5.7189184539999989</v>
      </c>
      <c r="W37" s="52">
        <f>'dep06'!D37-'dep06'!D36</f>
        <v>422.85311467400015</v>
      </c>
      <c r="X37" s="121">
        <f>'dep06'!E37-'dep06'!E36</f>
        <v>42.361806889000007</v>
      </c>
      <c r="Y37" s="121">
        <f>'dep06'!F37-'dep06'!F36</f>
        <v>44.609729221000009</v>
      </c>
      <c r="Z37" s="121">
        <f>'dep06'!G37-'dep06'!G36</f>
        <v>130.202882101</v>
      </c>
      <c r="AA37" s="121">
        <f>'dep06'!H37-'dep06'!H36</f>
        <v>10.234654583000001</v>
      </c>
      <c r="AB37" s="121">
        <f>'dep06'!I37-'dep06'!I36</f>
        <v>195.4440418800001</v>
      </c>
      <c r="AC37" s="52">
        <f>'dep06'!J37-'dep06'!J36</f>
        <v>400.15711013300006</v>
      </c>
      <c r="AD37" s="52">
        <f>'dep06'!K37-'dep06'!K36</f>
        <v>-235.12780395200025</v>
      </c>
      <c r="AE37" s="121">
        <f>'dep06'!L37-'dep06'!L36</f>
        <v>12.734359934999929</v>
      </c>
      <c r="AF37" s="121">
        <f>'dep06'!M37-'dep06'!M36</f>
        <v>-18.729235102000018</v>
      </c>
      <c r="AG37" s="121">
        <f>'dep06'!N37-'dep06'!N36</f>
        <v>-38.488082103000011</v>
      </c>
      <c r="AH37" s="121">
        <f>'dep06'!O37-'dep06'!O36</f>
        <v>4.3475587000000075</v>
      </c>
      <c r="AI37" s="121">
        <f>'dep06'!P37-'dep06'!P36</f>
        <v>-21.751692163000001</v>
      </c>
      <c r="AJ37" s="121">
        <f>'dep06'!Q37-'dep06'!Q36</f>
        <v>2.5398780009999982</v>
      </c>
      <c r="AK37" s="121">
        <f>'dep06'!R37-'dep06'!R36</f>
        <v>-143.15375078599993</v>
      </c>
      <c r="AL37" s="121">
        <f>'dep06'!S37-'dep06'!S36</f>
        <v>-32.626840434000002</v>
      </c>
      <c r="AM37" s="52">
        <f>'dep06'!T37-'dep06'!T36</f>
        <v>7.8202017239999577</v>
      </c>
      <c r="AN37" s="189">
        <f>(Paca!B37/Paca!B33-1)*100</f>
        <v>8.2457684152794197</v>
      </c>
      <c r="AO37" s="189">
        <f>(Paca!C37/Paca!C33-1)*100</f>
        <v>-40.778865622229389</v>
      </c>
      <c r="AP37" s="189">
        <f>(Paca!D37/Paca!D33-1)*100</f>
        <v>12.232998977125643</v>
      </c>
      <c r="AQ37" s="190">
        <f>(Paca!E37/Paca!E33-1)*100</f>
        <v>20.450185812708167</v>
      </c>
      <c r="AR37" s="190">
        <f>(Paca!F37/Paca!F33-1)*100</f>
        <v>6.0017601213894878</v>
      </c>
      <c r="AS37" s="190">
        <f>(Paca!G37/Paca!G33-1)*100</f>
        <v>12.538064379115067</v>
      </c>
      <c r="AT37" s="190">
        <f>(Paca!H37/Paca!H33-1)*100</f>
        <v>26.919267823478044</v>
      </c>
      <c r="AU37" s="190">
        <f>(Paca!I37/Paca!I33-1)*100</f>
        <v>9.1837343499363122</v>
      </c>
      <c r="AV37" s="189">
        <f>(Paca!J37/Paca!J33-1)*100</f>
        <v>12.116586324356771</v>
      </c>
      <c r="AW37" s="189">
        <f>(Paca!K37/Paca!K33-1)*100</f>
        <v>0.96958483022688835</v>
      </c>
      <c r="AX37" s="190">
        <f>(Paca!L37/Paca!L33-1)*100</f>
        <v>-10.44267350271577</v>
      </c>
      <c r="AY37" s="190">
        <f>(Paca!M37/Paca!M33-1)*100</f>
        <v>24.051877924555185</v>
      </c>
      <c r="AZ37" s="190">
        <f>(Paca!N37/Paca!N33-1)*100</f>
        <v>-12.699599033175858</v>
      </c>
      <c r="BA37" s="190">
        <f>(Paca!O37/Paca!O33-1)*100</f>
        <v>-14.709620349574493</v>
      </c>
      <c r="BB37" s="190">
        <f>(Paca!P37/Paca!P33-1)*100</f>
        <v>7.775681461039663</v>
      </c>
      <c r="BC37" s="190">
        <f>(Paca!Q37/Paca!Q33-1)*100</f>
        <v>37.07071669359803</v>
      </c>
      <c r="BD37" s="190">
        <f>(Paca!R37/Paca!R33-1)*100</f>
        <v>-6.9119269580457443</v>
      </c>
      <c r="BE37" s="190">
        <f>(Paca!S37/Paca!S33-1)*100</f>
        <v>-7.0775917988774477</v>
      </c>
      <c r="BF37" s="189">
        <f>(Paca!T37/Paca!T33-1)*100</f>
        <v>20.312998829089501</v>
      </c>
      <c r="BG37" s="53">
        <f>Paca!B37-Paca!B33</f>
        <v>2980.8410858329953</v>
      </c>
      <c r="BH37" s="53">
        <f>Paca!C37-Paca!C33</f>
        <v>-69.244143967000014</v>
      </c>
      <c r="BI37" s="53">
        <f>Paca!D37-Paca!D33</f>
        <v>1197.3140458739981</v>
      </c>
      <c r="BJ37" s="122">
        <f>Paca!E37-Paca!E33</f>
        <v>323.80522869900005</v>
      </c>
      <c r="BK37" s="122">
        <f>Paca!F37-Paca!F33</f>
        <v>86.748037013000157</v>
      </c>
      <c r="BL37" s="122">
        <f>Paca!G37-Paca!G33</f>
        <v>153.94470785499993</v>
      </c>
      <c r="BM37" s="122">
        <f>Paca!H37-Paca!H33</f>
        <v>189.52077655000005</v>
      </c>
      <c r="BN37" s="122">
        <f>Paca!I37-Paca!I33</f>
        <v>443.29529575700053</v>
      </c>
      <c r="BO37" s="53">
        <f>Paca!J37-Paca!J33</f>
        <v>1502.2912455179994</v>
      </c>
      <c r="BP37" s="53">
        <f>Paca!K37-Paca!K33</f>
        <v>122.88004871500016</v>
      </c>
      <c r="BQ37" s="122">
        <f>Paca!L37-Paca!L33</f>
        <v>-397.994989541</v>
      </c>
      <c r="BR37" s="122">
        <f>Paca!M37-Paca!M33</f>
        <v>809.63123674100007</v>
      </c>
      <c r="BS37" s="122">
        <f>Paca!N37-Paca!N33</f>
        <v>-82.557324041000015</v>
      </c>
      <c r="BT37" s="122">
        <f>Paca!O37-Paca!O33</f>
        <v>-102.44633022400001</v>
      </c>
      <c r="BU37" s="122">
        <f>Paca!P37-Paca!P33</f>
        <v>32.41621547699998</v>
      </c>
      <c r="BV37" s="122">
        <f>Paca!Q37-Paca!Q33</f>
        <v>103.211633796</v>
      </c>
      <c r="BW37" s="122">
        <f>Paca!R37-Paca!R33</f>
        <v>-212.52505508700006</v>
      </c>
      <c r="BX37" s="122">
        <f>Paca!S37-Paca!S33</f>
        <v>-26.855338405999987</v>
      </c>
      <c r="BY37" s="53">
        <f>Paca!T37-Paca!T33</f>
        <v>227.59988969300002</v>
      </c>
    </row>
    <row r="38" spans="1:77" s="105" customFormat="1" x14ac:dyDescent="0.25">
      <c r="A38" s="98" t="str">
        <f>Paca!A38</f>
        <v>T4 2006</v>
      </c>
      <c r="B38" s="143">
        <f>('dep06'!B38/'dep06'!B37-1)*100</f>
        <v>6.1661146069169392</v>
      </c>
      <c r="C38" s="184">
        <f>('dep06'!C38/'dep06'!C37-1)*100</f>
        <v>-11.461227098884663</v>
      </c>
      <c r="D38" s="184">
        <f>('dep06'!D38/'dep06'!D37-1)*100</f>
        <v>-2.9354617889575718</v>
      </c>
      <c r="E38" s="185">
        <f>('dep06'!E38/'dep06'!E37-1)*100</f>
        <v>-13.689050302860251</v>
      </c>
      <c r="F38" s="186">
        <f>('dep06'!F38/'dep06'!F37-1)*100</f>
        <v>2.456609287117173</v>
      </c>
      <c r="G38" s="186">
        <f>('dep06'!G38/'dep06'!G37-1)*100</f>
        <v>-18.692513280867772</v>
      </c>
      <c r="H38" s="186">
        <f>('dep06'!H38/'dep06'!H37-1)*100</f>
        <v>128.35889270944304</v>
      </c>
      <c r="I38" s="187">
        <f>('dep06'!I38/'dep06'!I37-1)*100</f>
        <v>-1.0464007592912772</v>
      </c>
      <c r="J38" s="184">
        <f>('dep06'!J38/'dep06'!J37-1)*100</f>
        <v>12.602109977659959</v>
      </c>
      <c r="K38" s="184">
        <f>('dep06'!K38/'dep06'!K37-1)*100</f>
        <v>6.243583984108203</v>
      </c>
      <c r="L38" s="185">
        <f>('dep06'!L38/'dep06'!L37-1)*100</f>
        <v>-3.6264602962343684E-2</v>
      </c>
      <c r="M38" s="186">
        <f>('dep06'!M38/'dep06'!M37-1)*100</f>
        <v>4.2437669422247026</v>
      </c>
      <c r="N38" s="186">
        <f>('dep06'!N38/'dep06'!N37-1)*100</f>
        <v>24.191478494979847</v>
      </c>
      <c r="O38" s="186">
        <f>('dep06'!O38/'dep06'!O37-1)*100</f>
        <v>-7.838013215777373</v>
      </c>
      <c r="P38" s="186">
        <f>('dep06'!P38/'dep06'!P37-1)*100</f>
        <v>58.67377421987927</v>
      </c>
      <c r="Q38" s="186">
        <f>('dep06'!Q38/'dep06'!Q37-1)*100</f>
        <v>-1.4857234537469899</v>
      </c>
      <c r="R38" s="186">
        <f>('dep06'!R38/'dep06'!R37-1)*100</f>
        <v>7.770671738498458</v>
      </c>
      <c r="S38" s="151">
        <f>('dep06'!S38/'dep06'!S37-1)*100</f>
        <v>-6.4659527043657627</v>
      </c>
      <c r="T38" s="188">
        <f>('dep06'!T38/'dep06'!T37-1)*100</f>
        <v>1.2345854153112734</v>
      </c>
      <c r="U38" s="100">
        <f>'dep06'!B38-'dep06'!B37</f>
        <v>465.04381905899936</v>
      </c>
      <c r="V38" s="100">
        <f>'dep06'!C38-'dep06'!C37</f>
        <v>-1.4065213270000001</v>
      </c>
      <c r="W38" s="100">
        <f>'dep06'!D38-'dep06'!D37</f>
        <v>-56.734966895000071</v>
      </c>
      <c r="X38" s="120">
        <f>'dep06'!E38-'dep06'!E37</f>
        <v>-18.496247883000009</v>
      </c>
      <c r="Y38" s="120">
        <f>'dep06'!F38-'dep06'!F37</f>
        <v>7.6299975210000071</v>
      </c>
      <c r="Z38" s="120">
        <f>'dep06'!G38-'dep06'!G37</f>
        <v>-90.651328070000034</v>
      </c>
      <c r="AA38" s="120">
        <f>'dep06'!H38-'dep06'!H37</f>
        <v>54.821428528000006</v>
      </c>
      <c r="AB38" s="120">
        <f>'dep06'!I38-'dep06'!I37</f>
        <v>-10.03881699100009</v>
      </c>
      <c r="AC38" s="100">
        <f>'dep06'!J38-'dep06'!J37</f>
        <v>372.30950090199985</v>
      </c>
      <c r="AD38" s="100">
        <f>'dep06'!K38-'dep06'!K37</f>
        <v>147.39680396100039</v>
      </c>
      <c r="AE38" s="120">
        <f>'dep06'!L38-'dep06'!L37</f>
        <v>-0.25475863299993762</v>
      </c>
      <c r="AF38" s="120">
        <f>'dep06'!M38-'dep06'!M37</f>
        <v>19.215198570999974</v>
      </c>
      <c r="AG38" s="120">
        <f>'dep06'!N38-'dep06'!N37</f>
        <v>50.532568123000004</v>
      </c>
      <c r="AH38" s="120">
        <f>'dep06'!O38-'dep06'!O37</f>
        <v>-9.3869117020000061</v>
      </c>
      <c r="AI38" s="120">
        <f>'dep06'!P38-'dep06'!P37</f>
        <v>51.129101934000019</v>
      </c>
      <c r="AJ38" s="120">
        <f>'dep06'!Q38-'dep06'!Q37</f>
        <v>-0.89865279299999656</v>
      </c>
      <c r="AK38" s="120">
        <f>'dep06'!R38-'dep06'!R37</f>
        <v>45.964144175000001</v>
      </c>
      <c r="AL38" s="120">
        <f>'dep06'!S38-'dep06'!S37</f>
        <v>-8.9038857140000118</v>
      </c>
      <c r="AM38" s="100">
        <f>'dep06'!T38-'dep06'!T37</f>
        <v>3.4790024179999932</v>
      </c>
      <c r="AN38" s="184">
        <f>(Paca!B38/Paca!B34-1)*100</f>
        <v>4.5617957398360387</v>
      </c>
      <c r="AO38" s="184">
        <f>(Paca!C38/Paca!C34-1)*100</f>
        <v>3.9010313434220345</v>
      </c>
      <c r="AP38" s="184">
        <f>(Paca!D38/Paca!D34-1)*100</f>
        <v>6.7327587510942255</v>
      </c>
      <c r="AQ38" s="191">
        <f>(Paca!E38/Paca!E34-1)*100</f>
        <v>1.475128084227495</v>
      </c>
      <c r="AR38" s="191">
        <f>(Paca!F38/Paca!F34-1)*100</f>
        <v>12.690364156190782</v>
      </c>
      <c r="AS38" s="191">
        <f>(Paca!G38/Paca!G34-1)*100</f>
        <v>-0.24161721000601766</v>
      </c>
      <c r="AT38" s="191">
        <f>(Paca!H38/Paca!H34-1)*100</f>
        <v>37.552965757156322</v>
      </c>
      <c r="AU38" s="191">
        <f>(Paca!I38/Paca!I34-1)*100</f>
        <v>5.1423283824651556</v>
      </c>
      <c r="AV38" s="184">
        <f>(Paca!J38/Paca!J34-1)*100</f>
        <v>8.0376544134625583</v>
      </c>
      <c r="AW38" s="184">
        <f>(Paca!K38/Paca!K34-1)*100</f>
        <v>-0.45116174451316216</v>
      </c>
      <c r="AX38" s="191">
        <f>(Paca!L38/Paca!L34-1)*100</f>
        <v>2.9833272904414176</v>
      </c>
      <c r="AY38" s="191">
        <f>(Paca!M38/Paca!M34-1)*100</f>
        <v>9.7518420095995992</v>
      </c>
      <c r="AZ38" s="191">
        <f>(Paca!N38/Paca!N34-1)*100</f>
        <v>1.1838696645632307</v>
      </c>
      <c r="BA38" s="191">
        <f>(Paca!O38/Paca!O34-1)*100</f>
        <v>-44.068266025767564</v>
      </c>
      <c r="BB38" s="191">
        <f>(Paca!P38/Paca!P34-1)*100</f>
        <v>18.717822310068065</v>
      </c>
      <c r="BC38" s="191">
        <f>(Paca!Q38/Paca!Q34-1)*100</f>
        <v>-8.7159063498116645</v>
      </c>
      <c r="BD38" s="191">
        <f>(Paca!R38/Paca!R34-1)*100</f>
        <v>-6.8210832316053516</v>
      </c>
      <c r="BE38" s="191">
        <f>(Paca!S38/Paca!S34-1)*100</f>
        <v>9.5135644014066045E-2</v>
      </c>
      <c r="BF38" s="184">
        <f>(Paca!T38/Paca!T34-1)*100</f>
        <v>3.1782923243943495</v>
      </c>
      <c r="BG38" s="100">
        <f>Paca!B38-Paca!B34</f>
        <v>1713.938855018001</v>
      </c>
      <c r="BH38" s="100">
        <f>Paca!C38-Paca!C34</f>
        <v>4.2453744839999956</v>
      </c>
      <c r="BI38" s="100">
        <f>Paca!D38-Paca!D34</f>
        <v>683.57620183899962</v>
      </c>
      <c r="BJ38" s="120">
        <f>Paca!E38-Paca!E34</f>
        <v>25.586687533000031</v>
      </c>
      <c r="BK38" s="120">
        <f>Paca!F38-Paca!F34</f>
        <v>183.14505302999964</v>
      </c>
      <c r="BL38" s="120">
        <f>Paca!G38-Paca!G34</f>
        <v>-3.052502929999946</v>
      </c>
      <c r="BM38" s="120">
        <f>Paca!H38-Paca!H34</f>
        <v>213.39323551999996</v>
      </c>
      <c r="BN38" s="120">
        <f>Paca!I38-Paca!I34</f>
        <v>264.5037286859997</v>
      </c>
      <c r="BO38" s="100">
        <f>Paca!J38-Paca!J34</f>
        <v>1045.6530251069998</v>
      </c>
      <c r="BP38" s="100">
        <f>Paca!K38-Paca!K34</f>
        <v>-58.926145602003089</v>
      </c>
      <c r="BQ38" s="120">
        <f>Paca!L38-Paca!L34</f>
        <v>107.03000434200021</v>
      </c>
      <c r="BR38" s="120">
        <f>Paca!M38-Paca!M34</f>
        <v>364.5945912520001</v>
      </c>
      <c r="BS38" s="120">
        <f>Paca!N38-Paca!N34</f>
        <v>7.9792033369999444</v>
      </c>
      <c r="BT38" s="120">
        <f>Paca!O38-Paca!O34</f>
        <v>-378.43052624299997</v>
      </c>
      <c r="BU38" s="120">
        <f>Paca!P38-Paca!P34</f>
        <v>78.585360056999946</v>
      </c>
      <c r="BV38" s="120">
        <f>Paca!Q38-Paca!Q34</f>
        <v>-24.030067328999991</v>
      </c>
      <c r="BW38" s="120">
        <f>Paca!R38-Paca!R34</f>
        <v>-214.99196575500036</v>
      </c>
      <c r="BX38" s="120">
        <f>Paca!S38-Paca!S34</f>
        <v>0.33725473699996655</v>
      </c>
      <c r="BY38" s="100">
        <f>Paca!T38-Paca!T34</f>
        <v>39.390399189999926</v>
      </c>
    </row>
    <row r="39" spans="1:77" s="29" customFormat="1" x14ac:dyDescent="0.25">
      <c r="A39" s="37" t="str">
        <f>Paca!A39</f>
        <v>T1 2007</v>
      </c>
      <c r="B39" s="144">
        <f>('dep06'!B39/'dep06'!B38-1)*100</f>
        <v>1.8544907896826501</v>
      </c>
      <c r="C39" s="179">
        <f>('dep06'!C39/'dep06'!C38-1)*100</f>
        <v>82.542346042199853</v>
      </c>
      <c r="D39" s="179">
        <f>('dep06'!D39/'dep06'!D38-1)*100</f>
        <v>1.303394141004599</v>
      </c>
      <c r="E39" s="180">
        <f>('dep06'!E39/'dep06'!E38-1)*100</f>
        <v>-9.5374979911761475</v>
      </c>
      <c r="F39" s="181">
        <f>('dep06'!F39/'dep06'!F38-1)*100</f>
        <v>15.57174626730362</v>
      </c>
      <c r="G39" s="181">
        <f>('dep06'!G39/'dep06'!G38-1)*100</f>
        <v>7.0742812391491716</v>
      </c>
      <c r="H39" s="181">
        <f>('dep06'!H39/'dep06'!H38-1)*100</f>
        <v>-42.883249327286308</v>
      </c>
      <c r="I39" s="182">
        <f>('dep06'!I39/'dep06'!I38-1)*100</f>
        <v>-5.0687994670006731E-3</v>
      </c>
      <c r="J39" s="179">
        <f>('dep06'!J39/'dep06'!J38-1)*100</f>
        <v>-6.4568433817036812</v>
      </c>
      <c r="K39" s="179">
        <f>('dep06'!K39/'dep06'!K38-1)*100</f>
        <v>13.518152268191507</v>
      </c>
      <c r="L39" s="180">
        <f>('dep06'!L39/'dep06'!L38-1)*100</f>
        <v>13.446438519207838</v>
      </c>
      <c r="M39" s="181">
        <f>('dep06'!M39/'dep06'!M38-1)*100</f>
        <v>27.803731992137081</v>
      </c>
      <c r="N39" s="181">
        <f>('dep06'!N39/'dep06'!N38-1)*100</f>
        <v>-9.3975586976574483</v>
      </c>
      <c r="O39" s="181">
        <f>('dep06'!O39/'dep06'!O38-1)*100</f>
        <v>15.568797132766733</v>
      </c>
      <c r="P39" s="181">
        <f>('dep06'!P39/'dep06'!P38-1)*100</f>
        <v>15.281729945632971</v>
      </c>
      <c r="Q39" s="181">
        <f>('dep06'!Q39/'dep06'!Q38-1)*100</f>
        <v>12.709530606136576</v>
      </c>
      <c r="R39" s="181">
        <f>('dep06'!R39/'dep06'!R38-1)*100</f>
        <v>15.243253875747676</v>
      </c>
      <c r="S39" s="152">
        <f>('dep06'!S39/'dep06'!S38-1)*100</f>
        <v>-4.1014445771457968</v>
      </c>
      <c r="T39" s="183">
        <f>('dep06'!T39/'dep06'!T38-1)*100</f>
        <v>-3.2226182347189658</v>
      </c>
      <c r="U39" s="52">
        <f>'dep06'!B39-'dep06'!B38</f>
        <v>148.48852334000003</v>
      </c>
      <c r="V39" s="52">
        <f>'dep06'!C39-'dep06'!C38</f>
        <v>8.968617673999999</v>
      </c>
      <c r="W39" s="52">
        <f>'dep06'!D39-'dep06'!D38</f>
        <v>24.451794174000042</v>
      </c>
      <c r="X39" s="121">
        <f>'dep06'!E39-'dep06'!E38</f>
        <v>-11.12271149499999</v>
      </c>
      <c r="Y39" s="121">
        <f>'dep06'!F39-'dep06'!F38</f>
        <v>49.552503994000006</v>
      </c>
      <c r="Z39" s="121">
        <f>'dep06'!G39-'dep06'!G38</f>
        <v>27.894548176000001</v>
      </c>
      <c r="AA39" s="121">
        <f>'dep06'!H39-'dep06'!H38</f>
        <v>-41.824426991000003</v>
      </c>
      <c r="AB39" s="121">
        <f>'dep06'!I39-'dep06'!I38</f>
        <v>-4.811950999999226E-2</v>
      </c>
      <c r="AC39" s="52">
        <f>'dep06'!J39-'dep06'!J38</f>
        <v>-214.79671464300009</v>
      </c>
      <c r="AD39" s="52">
        <f>'dep06'!K39-'dep06'!K38</f>
        <v>339.05812454299985</v>
      </c>
      <c r="AE39" s="121">
        <f>'dep06'!L39-'dep06'!L38</f>
        <v>94.426899434999996</v>
      </c>
      <c r="AF39" s="121">
        <f>'dep06'!M39-'dep06'!M38</f>
        <v>131.23405297199997</v>
      </c>
      <c r="AG39" s="121">
        <f>'dep06'!N39-'dep06'!N38</f>
        <v>-24.378995256999985</v>
      </c>
      <c r="AH39" s="121">
        <f>'dep06'!O39-'dep06'!O38</f>
        <v>17.183974891000005</v>
      </c>
      <c r="AI39" s="121">
        <f>'dep06'!P39-'dep06'!P38</f>
        <v>21.130112626999988</v>
      </c>
      <c r="AJ39" s="121">
        <f>'dep06'!Q39-'dep06'!Q38</f>
        <v>7.573255918000001</v>
      </c>
      <c r="AK39" s="121">
        <f>'dep06'!R39-'dep06'!R38</f>
        <v>97.171495730999936</v>
      </c>
      <c r="AL39" s="121">
        <f>'dep06'!S39-'dep06'!S38</f>
        <v>-5.2826717739999935</v>
      </c>
      <c r="AM39" s="52">
        <f>'dep06'!T39-'dep06'!T38</f>
        <v>-9.1932984079999756</v>
      </c>
      <c r="AN39" s="189">
        <f>(Paca!B39/Paca!B35-1)*100</f>
        <v>7.2122717671663228</v>
      </c>
      <c r="AO39" s="189">
        <f>(Paca!C39/Paca!C35-1)*100</f>
        <v>17.14404459010894</v>
      </c>
      <c r="AP39" s="189">
        <f>(Paca!D39/Paca!D35-1)*100</f>
        <v>7.680778802553867</v>
      </c>
      <c r="AQ39" s="190">
        <f>(Paca!E39/Paca!E35-1)*100</f>
        <v>-2.1219356641756892</v>
      </c>
      <c r="AR39" s="190">
        <f>(Paca!F39/Paca!F35-1)*100</f>
        <v>13.244595426280625</v>
      </c>
      <c r="AS39" s="190">
        <f>(Paca!G39/Paca!G35-1)*100</f>
        <v>-0.67410348116095919</v>
      </c>
      <c r="AT39" s="190">
        <f>(Paca!H39/Paca!H35-1)*100</f>
        <v>55.566757988034766</v>
      </c>
      <c r="AU39" s="190">
        <f>(Paca!I39/Paca!I35-1)*100</f>
        <v>6.3848628842164912</v>
      </c>
      <c r="AV39" s="189">
        <f>(Paca!J39/Paca!J35-1)*100</f>
        <v>2.0393775511485135</v>
      </c>
      <c r="AW39" s="189">
        <f>(Paca!K39/Paca!K35-1)*100</f>
        <v>10.833940245714913</v>
      </c>
      <c r="AX39" s="190">
        <f>(Paca!L39/Paca!L35-1)*100</f>
        <v>17.216395813312712</v>
      </c>
      <c r="AY39" s="190">
        <f>(Paca!M39/Paca!M35-1)*100</f>
        <v>13.517870826371015</v>
      </c>
      <c r="AZ39" s="190">
        <f>(Paca!N39/Paca!N35-1)*100</f>
        <v>23.396480642842299</v>
      </c>
      <c r="BA39" s="190">
        <f>(Paca!O39/Paca!O35-1)*100</f>
        <v>-32.412791255827969</v>
      </c>
      <c r="BB39" s="190">
        <f>(Paca!P39/Paca!P35-1)*100</f>
        <v>18.826408184495634</v>
      </c>
      <c r="BC39" s="190">
        <f>(Paca!Q39/Paca!Q35-1)*100</f>
        <v>-1.5727654176132644</v>
      </c>
      <c r="BD39" s="190">
        <f>(Paca!R39/Paca!R35-1)*100</f>
        <v>9.0237683901739594</v>
      </c>
      <c r="BE39" s="190">
        <f>(Paca!S39/Paca!S35-1)*100</f>
        <v>-9.6924390648766909</v>
      </c>
      <c r="BF39" s="189">
        <f>(Paca!T39/Paca!T35-1)*100</f>
        <v>24.299358996510144</v>
      </c>
      <c r="BG39" s="53">
        <f>Paca!B39-Paca!B35</f>
        <v>2708.0512647720025</v>
      </c>
      <c r="BH39" s="53">
        <f>Paca!C39-Paca!C35</f>
        <v>17.337611745999993</v>
      </c>
      <c r="BI39" s="53">
        <f>Paca!D39-Paca!D35</f>
        <v>779.75660736600003</v>
      </c>
      <c r="BJ39" s="122">
        <f>Paca!E39-Paca!E35</f>
        <v>-38.502634866000108</v>
      </c>
      <c r="BK39" s="122">
        <f>Paca!F39-Paca!F35</f>
        <v>191.94997740699978</v>
      </c>
      <c r="BL39" s="122">
        <f>Paca!G39-Paca!G35</f>
        <v>-8.6646095459998378</v>
      </c>
      <c r="BM39" s="122">
        <f>Paca!H39-Paca!H35</f>
        <v>313.22596620100001</v>
      </c>
      <c r="BN39" s="122">
        <f>Paca!I39-Paca!I35</f>
        <v>321.7479081700003</v>
      </c>
      <c r="BO39" s="53">
        <f>Paca!J39-Paca!J35</f>
        <v>276.44217402899994</v>
      </c>
      <c r="BP39" s="53">
        <f>Paca!K39-Paca!K35</f>
        <v>1371.057709005001</v>
      </c>
      <c r="BQ39" s="122">
        <f>Paca!L39-Paca!L35</f>
        <v>577.39875119999988</v>
      </c>
      <c r="BR39" s="122">
        <f>Paca!M39-Paca!M35</f>
        <v>537.98046061200057</v>
      </c>
      <c r="BS39" s="122">
        <f>Paca!N39-Paca!N35</f>
        <v>132.67694024900004</v>
      </c>
      <c r="BT39" s="122">
        <f>Paca!O39-Paca!O35</f>
        <v>-193.52364585500004</v>
      </c>
      <c r="BU39" s="122">
        <f>Paca!P39-Paca!P35</f>
        <v>85.044708197000034</v>
      </c>
      <c r="BV39" s="122">
        <f>Paca!Q39-Paca!Q35</f>
        <v>-4.3088149210000211</v>
      </c>
      <c r="BW39" s="122">
        <f>Paca!R39-Paca!R35</f>
        <v>274.05471428800001</v>
      </c>
      <c r="BX39" s="122">
        <f>Paca!S39-Paca!S35</f>
        <v>-38.265404765000028</v>
      </c>
      <c r="BY39" s="53">
        <f>Paca!T39-Paca!T35</f>
        <v>263.45716262600013</v>
      </c>
    </row>
    <row r="40" spans="1:77" s="29" customFormat="1" x14ac:dyDescent="0.25">
      <c r="A40" s="37" t="str">
        <f>Paca!A40</f>
        <v>T2 2007</v>
      </c>
      <c r="B40" s="144">
        <f>('dep06'!B40/'dep06'!B39-1)*100</f>
        <v>0.60339808621707736</v>
      </c>
      <c r="C40" s="179">
        <f>('dep06'!C40/'dep06'!C39-1)*100</f>
        <v>-44.696201197386877</v>
      </c>
      <c r="D40" s="179">
        <f>('dep06'!D40/'dep06'!D39-1)*100</f>
        <v>1.0743376934393645</v>
      </c>
      <c r="E40" s="180">
        <f>('dep06'!E40/'dep06'!E39-1)*100</f>
        <v>3.7695053979662996</v>
      </c>
      <c r="F40" s="181">
        <f>('dep06'!F40/'dep06'!F39-1)*100</f>
        <v>-6.88980258819144</v>
      </c>
      <c r="G40" s="181">
        <f>('dep06'!G40/'dep06'!G39-1)*100</f>
        <v>3.0897044645119776</v>
      </c>
      <c r="H40" s="181">
        <f>('dep06'!H40/'dep06'!H39-1)*100</f>
        <v>9.8477117806886163</v>
      </c>
      <c r="I40" s="182">
        <f>('dep06'!I40/'dep06'!I39-1)*100</f>
        <v>2.4490982358811975</v>
      </c>
      <c r="J40" s="179">
        <f>('dep06'!J40/'dep06'!J39-1)*100</f>
        <v>-3.0799766385033123</v>
      </c>
      <c r="K40" s="179">
        <f>('dep06'!K40/'dep06'!K39-1)*100</f>
        <v>2.8735797912176508</v>
      </c>
      <c r="L40" s="180">
        <f>('dep06'!L40/'dep06'!L39-1)*100</f>
        <v>-9.7540723429367926E-2</v>
      </c>
      <c r="M40" s="181">
        <f>('dep06'!M40/'dep06'!M39-1)*100</f>
        <v>5.3342082661136159</v>
      </c>
      <c r="N40" s="181">
        <f>('dep06'!N40/'dep06'!N39-1)*100</f>
        <v>30.907577060888201</v>
      </c>
      <c r="O40" s="181">
        <f>('dep06'!O40/'dep06'!O39-1)*100</f>
        <v>12.253313926497222</v>
      </c>
      <c r="P40" s="181">
        <f>('dep06'!P40/'dep06'!P39-1)*100</f>
        <v>-13.52001668599061</v>
      </c>
      <c r="Q40" s="181">
        <f>('dep06'!Q40/'dep06'!Q39-1)*100</f>
        <v>-18.035766362044036</v>
      </c>
      <c r="R40" s="181">
        <f>('dep06'!R40/'dep06'!R39-1)*100</f>
        <v>2.231088962836969</v>
      </c>
      <c r="S40" s="152">
        <f>('dep06'!S40/'dep06'!S39-1)*100</f>
        <v>-16.665804350421197</v>
      </c>
      <c r="T40" s="183">
        <f>('dep06'!T40/'dep06'!T39-1)*100</f>
        <v>18.72084180819602</v>
      </c>
      <c r="U40" s="52">
        <f>'dep06'!B40-'dep06'!B39</f>
        <v>49.209881353999663</v>
      </c>
      <c r="V40" s="52">
        <f>'dep06'!C40-'dep06'!C39</f>
        <v>-8.8650858049999997</v>
      </c>
      <c r="W40" s="52">
        <f>'dep06'!D40-'dep06'!D39</f>
        <v>20.417368954999802</v>
      </c>
      <c r="X40" s="121">
        <f>'dep06'!E40-'dep06'!E39</f>
        <v>3.9767581320000005</v>
      </c>
      <c r="Y40" s="121">
        <f>'dep06'!F40-'dep06'!F39</f>
        <v>-25.338840656999992</v>
      </c>
      <c r="Z40" s="121">
        <f>'dep06'!G40-'dep06'!G39</f>
        <v>13.044850859000007</v>
      </c>
      <c r="AA40" s="121">
        <f>'dep06'!H40-'dep06'!H39</f>
        <v>5.4858147359999947</v>
      </c>
      <c r="AB40" s="121">
        <f>'dep06'!I40-'dep06'!I39</f>
        <v>23.248785885000075</v>
      </c>
      <c r="AC40" s="52">
        <f>'dep06'!J40-'dep06'!J39</f>
        <v>-95.844418268999561</v>
      </c>
      <c r="AD40" s="52">
        <f>'dep06'!K40-'dep06'!K39</f>
        <v>81.817347507999784</v>
      </c>
      <c r="AE40" s="121">
        <f>'dep06'!L40-'dep06'!L39</f>
        <v>-0.77707922400009011</v>
      </c>
      <c r="AF40" s="121">
        <f>'dep06'!M40-'dep06'!M39</f>
        <v>32.177844743000037</v>
      </c>
      <c r="AG40" s="121">
        <f>'dep06'!N40-'dep06'!N39</f>
        <v>72.644981343999973</v>
      </c>
      <c r="AH40" s="121">
        <f>'dep06'!O40-'dep06'!O39</f>
        <v>15.630134780000006</v>
      </c>
      <c r="AI40" s="121">
        <f>'dep06'!P40-'dep06'!P39</f>
        <v>-21.550979004999988</v>
      </c>
      <c r="AJ40" s="121">
        <f>'dep06'!Q40-'dep06'!Q39</f>
        <v>-12.112906460000005</v>
      </c>
      <c r="AK40" s="121">
        <f>'dep06'!R40-'dep06'!R39</f>
        <v>16.390552932999981</v>
      </c>
      <c r="AL40" s="121">
        <f>'dep06'!S40-'dep06'!S39</f>
        <v>-20.585201603000002</v>
      </c>
      <c r="AM40" s="52">
        <f>'dep06'!T40-'dep06'!T39</f>
        <v>51.684668965000014</v>
      </c>
      <c r="AN40" s="189">
        <f>(Paca!B40/Paca!B36-1)*100</f>
        <v>5.6551070533854109</v>
      </c>
      <c r="AO40" s="189">
        <f>(Paca!C40/Paca!C36-1)*100</f>
        <v>35.30219273755926</v>
      </c>
      <c r="AP40" s="189">
        <f>(Paca!D40/Paca!D36-1)*100</f>
        <v>3.80945586220931</v>
      </c>
      <c r="AQ40" s="190">
        <f>(Paca!E40/Paca!E36-1)*100</f>
        <v>-3.4393406459667042</v>
      </c>
      <c r="AR40" s="190">
        <f>(Paca!F40/Paca!F36-1)*100</f>
        <v>3.4511160111683648</v>
      </c>
      <c r="AS40" s="190">
        <f>(Paca!G40/Paca!G36-1)*100</f>
        <v>-3.9604061248296185</v>
      </c>
      <c r="AT40" s="190">
        <f>(Paca!H40/Paca!H36-1)*100</f>
        <v>31.406398283492475</v>
      </c>
      <c r="AU40" s="190">
        <f>(Paca!I40/Paca!I36-1)*100</f>
        <v>4.9366534962303366</v>
      </c>
      <c r="AV40" s="189">
        <f>(Paca!J40/Paca!J36-1)*100</f>
        <v>2.2379822123220761</v>
      </c>
      <c r="AW40" s="189">
        <f>(Paca!K40/Paca!K36-1)*100</f>
        <v>9.9670797629429551</v>
      </c>
      <c r="AX40" s="190">
        <f>(Paca!L40/Paca!L36-1)*100</f>
        <v>10.078285794724229</v>
      </c>
      <c r="AY40" s="190">
        <f>(Paca!M40/Paca!M36-1)*100</f>
        <v>19.347045817630224</v>
      </c>
      <c r="AZ40" s="190">
        <f>(Paca!N40/Paca!N36-1)*100</f>
        <v>32.351015260148628</v>
      </c>
      <c r="BA40" s="190">
        <f>(Paca!O40/Paca!O36-1)*100</f>
        <v>19.081124173807694</v>
      </c>
      <c r="BB40" s="190">
        <f>(Paca!P40/Paca!P36-1)*100</f>
        <v>-2.9044950010610249</v>
      </c>
      <c r="BC40" s="190">
        <f>(Paca!Q40/Paca!Q36-1)*100</f>
        <v>-6.8654307781121364</v>
      </c>
      <c r="BD40" s="190">
        <f>(Paca!R40/Paca!R36-1)*100</f>
        <v>0.17987753594592704</v>
      </c>
      <c r="BE40" s="190">
        <f>(Paca!S40/Paca!S36-1)*100</f>
        <v>-18.541009335835945</v>
      </c>
      <c r="BF40" s="189">
        <f>(Paca!T40/Paca!T36-1)*100</f>
        <v>13.047302529692573</v>
      </c>
      <c r="BG40" s="53">
        <f>Paca!B40-Paca!B36</f>
        <v>2151.4626327980004</v>
      </c>
      <c r="BH40" s="53">
        <f>Paca!C40-Paca!C36</f>
        <v>29.953424779999992</v>
      </c>
      <c r="BI40" s="53">
        <f>Paca!D40-Paca!D36</f>
        <v>405.23720266300006</v>
      </c>
      <c r="BJ40" s="122">
        <f>Paca!E40-Paca!E36</f>
        <v>-65.944220556999881</v>
      </c>
      <c r="BK40" s="122">
        <f>Paca!F40-Paca!F36</f>
        <v>52.574641672000098</v>
      </c>
      <c r="BL40" s="122">
        <f>Paca!G40-Paca!G36</f>
        <v>-55.926268874000016</v>
      </c>
      <c r="BM40" s="122">
        <f>Paca!H40-Paca!H36</f>
        <v>224.20011864200001</v>
      </c>
      <c r="BN40" s="122">
        <f>Paca!I40-Paca!I36</f>
        <v>250.33293177999985</v>
      </c>
      <c r="BO40" s="53">
        <f>Paca!J40-Paca!J36</f>
        <v>302.56975368299936</v>
      </c>
      <c r="BP40" s="53">
        <f>Paca!K40-Paca!K36</f>
        <v>1252.683129289002</v>
      </c>
      <c r="BQ40" s="122">
        <f>Paca!L40-Paca!L36</f>
        <v>329.87230952100026</v>
      </c>
      <c r="BR40" s="122">
        <f>Paca!M40-Paca!M36</f>
        <v>745.087069961</v>
      </c>
      <c r="BS40" s="122">
        <f>Paca!N40-Paca!N36</f>
        <v>195.44737237899994</v>
      </c>
      <c r="BT40" s="122">
        <f>Paca!O40-Paca!O36</f>
        <v>88.248237596000024</v>
      </c>
      <c r="BU40" s="122">
        <f>Paca!P40-Paca!P36</f>
        <v>-15.722559169999954</v>
      </c>
      <c r="BV40" s="122">
        <f>Paca!Q40-Paca!Q36</f>
        <v>-18.904462171999967</v>
      </c>
      <c r="BW40" s="122">
        <f>Paca!R40-Paca!R36</f>
        <v>5.6577223250001225</v>
      </c>
      <c r="BX40" s="122">
        <f>Paca!S40-Paca!S36</f>
        <v>-77.002561151000009</v>
      </c>
      <c r="BY40" s="53">
        <f>Paca!T40-Paca!T36</f>
        <v>161.01912238299997</v>
      </c>
    </row>
    <row r="41" spans="1:77" s="29" customFormat="1" x14ac:dyDescent="0.25">
      <c r="A41" s="37" t="str">
        <f>Paca!A41</f>
        <v>T3 2007</v>
      </c>
      <c r="B41" s="144">
        <f>('dep06'!B41/'dep06'!B40-1)*100</f>
        <v>-7.3150496006878285</v>
      </c>
      <c r="C41" s="179">
        <f>('dep06'!C41/'dep06'!C40-1)*100</f>
        <v>-66.771790161613012</v>
      </c>
      <c r="D41" s="179">
        <f>('dep06'!D41/'dep06'!D40-1)*100</f>
        <v>-8.2874832830370551</v>
      </c>
      <c r="E41" s="180">
        <f>('dep06'!E41/'dep06'!E40-1)*100</f>
        <v>-7.2052174700541709</v>
      </c>
      <c r="F41" s="181">
        <f>('dep06'!F41/'dep06'!F40-1)*100</f>
        <v>-2.1337400027508169</v>
      </c>
      <c r="G41" s="181">
        <f>('dep06'!G41/'dep06'!G40-1)*100</f>
        <v>-37.05658271212986</v>
      </c>
      <c r="H41" s="181">
        <f>('dep06'!H41/'dep06'!H40-1)*100</f>
        <v>52.91579678444176</v>
      </c>
      <c r="I41" s="182">
        <f>('dep06'!I41/'dep06'!I40-1)*100</f>
        <v>-1.5516278506903958</v>
      </c>
      <c r="J41" s="179">
        <f>('dep06'!J41/'dep06'!J40-1)*100</f>
        <v>-2.2320374499568807</v>
      </c>
      <c r="K41" s="179">
        <f>('dep06'!K41/'dep06'!K40-1)*100</f>
        <v>-11.96097392374924</v>
      </c>
      <c r="L41" s="180">
        <f>('dep06'!L41/'dep06'!L40-1)*100</f>
        <v>-11.770235509382754</v>
      </c>
      <c r="M41" s="181">
        <f>('dep06'!M41/'dep06'!M40-1)*100</f>
        <v>-3.3820165847033734</v>
      </c>
      <c r="N41" s="181">
        <f>('dep06'!N41/'dep06'!N40-1)*100</f>
        <v>-19.602445358492304</v>
      </c>
      <c r="O41" s="181">
        <f>('dep06'!O41/'dep06'!O40-1)*100</f>
        <v>-11.820267538486407</v>
      </c>
      <c r="P41" s="181">
        <f>('dep06'!P41/'dep06'!P40-1)*100</f>
        <v>-23.434071387512912</v>
      </c>
      <c r="Q41" s="181">
        <f>('dep06'!Q41/'dep06'!Q40-1)*100</f>
        <v>-3.5458580203300616</v>
      </c>
      <c r="R41" s="181">
        <f>('dep06'!R41/'dep06'!R40-1)*100</f>
        <v>-18.61903655862972</v>
      </c>
      <c r="S41" s="152">
        <f>('dep06'!S41/'dep06'!S40-1)*100</f>
        <v>15.695851941441784</v>
      </c>
      <c r="T41" s="183">
        <f>('dep06'!T41/'dep06'!T40-1)*100</f>
        <v>-4.880969786956646</v>
      </c>
      <c r="U41" s="52">
        <f>'dep06'!B41-'dep06'!B40</f>
        <v>-600.17557188499904</v>
      </c>
      <c r="V41" s="52">
        <f>'dep06'!C41-'dep06'!C40</f>
        <v>-7.3242020069999993</v>
      </c>
      <c r="W41" s="52">
        <f>'dep06'!D41-'dep06'!D40</f>
        <v>-159.19247435399984</v>
      </c>
      <c r="X41" s="121">
        <f>'dep06'!E41-'dep06'!E40</f>
        <v>-7.8879045810000008</v>
      </c>
      <c r="Y41" s="121">
        <f>'dep06'!F41-'dep06'!F40</f>
        <v>-7.3066568039999993</v>
      </c>
      <c r="Z41" s="121">
        <f>'dep06'!G41-'dep06'!G40</f>
        <v>-161.28829071400003</v>
      </c>
      <c r="AA41" s="121">
        <f>'dep06'!H41-'dep06'!H40</f>
        <v>32.380396468999997</v>
      </c>
      <c r="AB41" s="121">
        <f>'dep06'!I41-'dep06'!I40</f>
        <v>-15.090018724000061</v>
      </c>
      <c r="AC41" s="52">
        <f>'dep06'!J41-'dep06'!J40</f>
        <v>-67.318493828000101</v>
      </c>
      <c r="AD41" s="52">
        <f>'dep06'!K41-'dep06'!K40</f>
        <v>-350.3422631949993</v>
      </c>
      <c r="AE41" s="121">
        <f>'dep06'!L41-'dep06'!L40</f>
        <v>-93.678657329999965</v>
      </c>
      <c r="AF41" s="121">
        <f>'dep06'!M41-'dep06'!M40</f>
        <v>-21.489789035999934</v>
      </c>
      <c r="AG41" s="121">
        <f>'dep06'!N41-'dep06'!N40</f>
        <v>-60.313661248999978</v>
      </c>
      <c r="AH41" s="121">
        <f>'dep06'!O41-'dep06'!O40</f>
        <v>-16.925271357000014</v>
      </c>
      <c r="AI41" s="121">
        <f>'dep06'!P41-'dep06'!P40</f>
        <v>-32.303763490000009</v>
      </c>
      <c r="AJ41" s="121">
        <f>'dep06'!Q41-'dep06'!Q40</f>
        <v>-1.9519086439999995</v>
      </c>
      <c r="AK41" s="121">
        <f>'dep06'!R41-'dep06'!R40</f>
        <v>-139.83532898699991</v>
      </c>
      <c r="AL41" s="121">
        <f>'dep06'!S41-'dep06'!S40</f>
        <v>16.156116898000008</v>
      </c>
      <c r="AM41" s="52">
        <f>'dep06'!T41-'dep06'!T40</f>
        <v>-15.998138501000028</v>
      </c>
      <c r="AN41" s="189">
        <f>(Paca!B41/Paca!B37-1)*100</f>
        <v>-1.4009966590493028</v>
      </c>
      <c r="AO41" s="189">
        <f>(Paca!C41/Paca!C37-1)*100</f>
        <v>-6.3655067586906089</v>
      </c>
      <c r="AP41" s="189">
        <f>(Paca!D41/Paca!D37-1)*100</f>
        <v>-1.7385706053004824</v>
      </c>
      <c r="AQ41" s="190">
        <f>(Paca!E41/Paca!E37-1)*100</f>
        <v>0.64475147808005229</v>
      </c>
      <c r="AR41" s="190">
        <f>(Paca!F41/Paca!F37-1)*100</f>
        <v>2.862526484129968</v>
      </c>
      <c r="AS41" s="190">
        <f>(Paca!G41/Paca!G37-1)*100</f>
        <v>-21.241396719190131</v>
      </c>
      <c r="AT41" s="190">
        <f>(Paca!H41/Paca!H37-1)*100</f>
        <v>11.666130911487492</v>
      </c>
      <c r="AU41" s="190">
        <f>(Paca!I41/Paca!I37-1)*100</f>
        <v>-1.0980789412907033</v>
      </c>
      <c r="AV41" s="189">
        <f>(Paca!J41/Paca!J37-1)*100</f>
        <v>-4.2574783336401634</v>
      </c>
      <c r="AW41" s="189">
        <f>(Paca!K41/Paca!K37-1)*100</f>
        <v>1.8375810825585148</v>
      </c>
      <c r="AX41" s="190">
        <f>(Paca!L41/Paca!L37-1)*100</f>
        <v>6.8372812776020808</v>
      </c>
      <c r="AY41" s="190">
        <f>(Paca!M41/Paca!M37-1)*100</f>
        <v>-2.2311541250622513</v>
      </c>
      <c r="AZ41" s="190">
        <f>(Paca!N41/Paca!N37-1)*100</f>
        <v>31.653026407427465</v>
      </c>
      <c r="BA41" s="190">
        <f>(Paca!O41/Paca!O37-1)*100</f>
        <v>-29.880560087661866</v>
      </c>
      <c r="BB41" s="190">
        <f>(Paca!P41/Paca!P37-1)*100</f>
        <v>9.1483219014631079</v>
      </c>
      <c r="BC41" s="190">
        <f>(Paca!Q41/Paca!Q37-1)*100</f>
        <v>-41.482378455648238</v>
      </c>
      <c r="BD41" s="190">
        <f>(Paca!R41/Paca!R37-1)*100</f>
        <v>7.268208336138926</v>
      </c>
      <c r="BE41" s="190">
        <f>(Paca!S41/Paca!S37-1)*100</f>
        <v>0.55807638196998521</v>
      </c>
      <c r="BF41" s="189">
        <f>(Paca!T41/Paca!T37-1)*100</f>
        <v>0.43363861696663619</v>
      </c>
      <c r="BG41" s="53">
        <f>Paca!B41-Paca!B37</f>
        <v>-548.22106329999224</v>
      </c>
      <c r="BH41" s="53">
        <f>Paca!C41-Paca!C37</f>
        <v>-6.4011442740000035</v>
      </c>
      <c r="BI41" s="53">
        <f>Paca!D41-Paca!D37</f>
        <v>-190.98006565399919</v>
      </c>
      <c r="BJ41" s="122">
        <f>Paca!E41-Paca!E37</f>
        <v>12.296638893999898</v>
      </c>
      <c r="BK41" s="122">
        <f>Paca!F41-Paca!F37</f>
        <v>43.857473804999927</v>
      </c>
      <c r="BL41" s="122">
        <f>Paca!G41-Paca!G37</f>
        <v>-293.5058620750001</v>
      </c>
      <c r="BM41" s="122">
        <f>Paca!H41-Paca!H37</f>
        <v>104.24326068999994</v>
      </c>
      <c r="BN41" s="122">
        <f>Paca!I41-Paca!I37</f>
        <v>-57.871576968000227</v>
      </c>
      <c r="BO41" s="53">
        <f>Paca!J41-Paca!J37</f>
        <v>-591.82889943100054</v>
      </c>
      <c r="BP41" s="53">
        <f>Paca!K41-Paca!K37</f>
        <v>235.14331937399947</v>
      </c>
      <c r="BQ41" s="122">
        <f>Paca!L41-Paca!L37</f>
        <v>233.37292630899992</v>
      </c>
      <c r="BR41" s="122">
        <f>Paca!M41-Paca!M37</f>
        <v>-93.168945370000074</v>
      </c>
      <c r="BS41" s="122">
        <f>Paca!N41-Paca!N37</f>
        <v>179.63753083800009</v>
      </c>
      <c r="BT41" s="122">
        <f>Paca!O41-Paca!O37</f>
        <v>-177.49401905399998</v>
      </c>
      <c r="BU41" s="122">
        <f>Paca!P41-Paca!P37</f>
        <v>41.104187201000002</v>
      </c>
      <c r="BV41" s="122">
        <f>Paca!Q41-Paca!Q37</f>
        <v>-158.309144992</v>
      </c>
      <c r="BW41" s="122">
        <f>Paca!R41-Paca!R37</f>
        <v>208.03308293500004</v>
      </c>
      <c r="BX41" s="122">
        <f>Paca!S41-Paca!S37</f>
        <v>1.9677015070000152</v>
      </c>
      <c r="BY41" s="53">
        <f>Paca!T41-Paca!T37</f>
        <v>5.8457266849998177</v>
      </c>
    </row>
    <row r="42" spans="1:77" s="105" customFormat="1" x14ac:dyDescent="0.25">
      <c r="A42" s="98" t="str">
        <f>Paca!A42</f>
        <v>T4 2007</v>
      </c>
      <c r="B42" s="143">
        <f>('dep06'!B42/'dep06'!B41-1)*100</f>
        <v>-4.2884059039187017</v>
      </c>
      <c r="C42" s="184">
        <f>('dep06'!C42/'dep06'!C41-1)*100</f>
        <v>123.46339657544414</v>
      </c>
      <c r="D42" s="184">
        <f>('dep06'!D42/'dep06'!D41-1)*100</f>
        <v>-15.400047426918428</v>
      </c>
      <c r="E42" s="185">
        <f>('dep06'!E42/'dep06'!E41-1)*100</f>
        <v>1.1950910985032204</v>
      </c>
      <c r="F42" s="186">
        <f>('dep06'!F42/'dep06'!F41-1)*100</f>
        <v>-5.8547087419903221</v>
      </c>
      <c r="G42" s="186">
        <f>('dep06'!G42/'dep06'!G41-1)*100</f>
        <v>-8.8294524327987567</v>
      </c>
      <c r="H42" s="186">
        <f>('dep06'!H42/'dep06'!H41-1)*100</f>
        <v>-51.906732171346015</v>
      </c>
      <c r="I42" s="187">
        <f>('dep06'!I42/'dep06'!I41-1)*100</f>
        <v>-18.814168978448787</v>
      </c>
      <c r="J42" s="184">
        <f>('dep06'!J42/'dep06'!J41-1)*100</f>
        <v>-9.4298830245624252</v>
      </c>
      <c r="K42" s="184">
        <f>('dep06'!K42/'dep06'!K41-1)*100</f>
        <v>8.4165919811583834</v>
      </c>
      <c r="L42" s="185">
        <f>('dep06'!L42/'dep06'!L41-1)*100</f>
        <v>5.2988902107744318</v>
      </c>
      <c r="M42" s="186">
        <f>('dep06'!M42/'dep06'!M41-1)*100</f>
        <v>-1.3216782634133839</v>
      </c>
      <c r="N42" s="186">
        <f>('dep06'!N42/'dep06'!N41-1)*100</f>
        <v>2.496021758821465</v>
      </c>
      <c r="O42" s="186">
        <f>('dep06'!O42/'dep06'!O41-1)*100</f>
        <v>11.160592826126381</v>
      </c>
      <c r="P42" s="186">
        <f>('dep06'!P42/'dep06'!P41-1)*100</f>
        <v>-12.936187285882827</v>
      </c>
      <c r="Q42" s="186">
        <f>('dep06'!Q42/'dep06'!Q41-1)*100</f>
        <v>46.406821290961943</v>
      </c>
      <c r="R42" s="186">
        <f>('dep06'!R42/'dep06'!R41-1)*100</f>
        <v>18.55861478346208</v>
      </c>
      <c r="S42" s="151">
        <f>('dep06'!S42/'dep06'!S41-1)*100</f>
        <v>36.326507563523982</v>
      </c>
      <c r="T42" s="188">
        <f>('dep06'!T42/'dep06'!T41-1)*100</f>
        <v>0.54795131497822336</v>
      </c>
      <c r="U42" s="100">
        <f>'dep06'!B42-'dep06'!B41</f>
        <v>-326.11152459400091</v>
      </c>
      <c r="V42" s="100">
        <f>'dep06'!C42-'dep06'!C41</f>
        <v>4.4999994330000002</v>
      </c>
      <c r="W42" s="100">
        <f>'dep06'!D42-'dep06'!D41</f>
        <v>-271.30046446999995</v>
      </c>
      <c r="X42" s="120">
        <f>'dep06'!E42-'dep06'!E41</f>
        <v>1.2140571329999972</v>
      </c>
      <c r="Y42" s="120">
        <f>'dep06'!F42-'dep06'!F41</f>
        <v>-19.620745123000006</v>
      </c>
      <c r="Z42" s="120">
        <f>'dep06'!G42-'dep06'!G41</f>
        <v>-24.189203115999987</v>
      </c>
      <c r="AA42" s="120">
        <f>'dep06'!H42-'dep06'!H41</f>
        <v>-48.570532230999994</v>
      </c>
      <c r="AB42" s="120">
        <f>'dep06'!I42-'dep06'!I41</f>
        <v>-180.13404113299998</v>
      </c>
      <c r="AC42" s="100">
        <f>'dep06'!J42-'dep06'!J41</f>
        <v>-278.05824907200031</v>
      </c>
      <c r="AD42" s="100">
        <f>'dep06'!K42-'dep06'!K41</f>
        <v>217.03885576799894</v>
      </c>
      <c r="AE42" s="120">
        <f>'dep06'!L42-'dep06'!L41</f>
        <v>37.209646668999994</v>
      </c>
      <c r="AF42" s="120">
        <f>'dep06'!M42-'dep06'!M41</f>
        <v>-8.1140958840001076</v>
      </c>
      <c r="AG42" s="120">
        <f>'dep06'!N42-'dep06'!N41</f>
        <v>6.1744268099999999</v>
      </c>
      <c r="AH42" s="120">
        <f>'dep06'!O42-'dep06'!O41</f>
        <v>14.091731987999992</v>
      </c>
      <c r="AI42" s="120">
        <f>'dep06'!P42-'dep06'!P41</f>
        <v>-13.653601463000001</v>
      </c>
      <c r="AJ42" s="120">
        <f>'dep06'!Q42-'dep06'!Q41</f>
        <v>24.640008262000009</v>
      </c>
      <c r="AK42" s="120">
        <f>'dep06'!R42-'dep06'!R41</f>
        <v>113.43004076399995</v>
      </c>
      <c r="AL42" s="120">
        <f>'dep06'!S42-'dep06'!S41</f>
        <v>43.260698621999992</v>
      </c>
      <c r="AM42" s="100">
        <f>'dep06'!T42-'dep06'!T41</f>
        <v>1.7083337470000401</v>
      </c>
      <c r="AN42" s="184">
        <f>(Paca!B42/Paca!B38-1)*100</f>
        <v>-2.3813060438213296</v>
      </c>
      <c r="AO42" s="184">
        <f>(Paca!C42/Paca!C38-1)*100</f>
        <v>-0.60317833747499661</v>
      </c>
      <c r="AP42" s="184">
        <f>(Paca!D42/Paca!D38-1)*100</f>
        <v>-4.9632221405448202</v>
      </c>
      <c r="AQ42" s="191">
        <f>(Paca!E42/Paca!E38-1)*100</f>
        <v>3.8109594801414515</v>
      </c>
      <c r="AR42" s="191">
        <f>(Paca!F42/Paca!F38-1)*100</f>
        <v>5.1712806261511091</v>
      </c>
      <c r="AS42" s="191">
        <f>(Paca!G42/Paca!G38-1)*100</f>
        <v>-31.525694209358292</v>
      </c>
      <c r="AT42" s="191">
        <f>(Paca!H42/Paca!H38-1)*100</f>
        <v>13.660647714263362</v>
      </c>
      <c r="AU42" s="191">
        <f>(Paca!I42/Paca!I38-1)*100</f>
        <v>-7.3680819133176705</v>
      </c>
      <c r="AV42" s="184">
        <f>(Paca!J42/Paca!J38-1)*100</f>
        <v>-8.3152153135686131</v>
      </c>
      <c r="AW42" s="184">
        <f>(Paca!K42/Paca!K38-1)*100</f>
        <v>5.2134530408538327</v>
      </c>
      <c r="AX42" s="191">
        <f>(Paca!L42/Paca!L38-1)*100</f>
        <v>1.1035141758051425</v>
      </c>
      <c r="AY42" s="191">
        <f>(Paca!M42/Paca!M38-1)*100</f>
        <v>7.0814674910380848</v>
      </c>
      <c r="AZ42" s="191">
        <f>(Paca!N42/Paca!N38-1)*100</f>
        <v>6.0331217698309958</v>
      </c>
      <c r="BA42" s="191">
        <f>(Paca!O42/Paca!O38-1)*100</f>
        <v>6.7038802146724086</v>
      </c>
      <c r="BB42" s="191">
        <f>(Paca!P42/Paca!P38-1)*100</f>
        <v>-27.342954550045008</v>
      </c>
      <c r="BC42" s="191">
        <f>(Paca!Q42/Paca!Q38-1)*100</f>
        <v>7.7161885551802145</v>
      </c>
      <c r="BD42" s="191">
        <f>(Paca!R42/Paca!R38-1)*100</f>
        <v>12.076373937300588</v>
      </c>
      <c r="BE42" s="191">
        <f>(Paca!S42/Paca!S38-1)*100</f>
        <v>9.9659728314468445</v>
      </c>
      <c r="BF42" s="184">
        <f>(Paca!T42/Paca!T38-1)*100</f>
        <v>7.3408329145850493</v>
      </c>
      <c r="BG42" s="100">
        <f>Paca!B42-Paca!B38</f>
        <v>-935.508497058996</v>
      </c>
      <c r="BH42" s="100">
        <f>Paca!C42-Paca!C38</f>
        <v>-0.68202793000000383</v>
      </c>
      <c r="BI42" s="100">
        <f>Paca!D42-Paca!D38</f>
        <v>-537.84276389200022</v>
      </c>
      <c r="BJ42" s="120">
        <f>Paca!E42-Paca!E38</f>
        <v>67.077717085000131</v>
      </c>
      <c r="BK42" s="120">
        <f>Paca!F42-Paca!F38</f>
        <v>84.101936542000203</v>
      </c>
      <c r="BL42" s="120">
        <f>Paca!G42-Paca!G38</f>
        <v>-397.32169826200004</v>
      </c>
      <c r="BM42" s="120">
        <f>Paca!H42-Paca!H38</f>
        <v>106.77698589800002</v>
      </c>
      <c r="BN42" s="120">
        <f>Paca!I42-Paca!I38</f>
        <v>-398.47770515499997</v>
      </c>
      <c r="BO42" s="100">
        <f>Paca!J42-Paca!J38</f>
        <v>-1168.7104166030003</v>
      </c>
      <c r="BP42" s="100">
        <f>Paca!K42-Paca!K38</f>
        <v>677.8559764770016</v>
      </c>
      <c r="BQ42" s="120">
        <f>Paca!L42-Paca!L38</f>
        <v>40.770822979000059</v>
      </c>
      <c r="BR42" s="120">
        <f>Paca!M42-Paca!M38</f>
        <v>290.57526910700017</v>
      </c>
      <c r="BS42" s="120">
        <f>Paca!N42-Paca!N38</f>
        <v>41.144237255999997</v>
      </c>
      <c r="BT42" s="120">
        <f>Paca!O42-Paca!O38</f>
        <v>32.199173800999972</v>
      </c>
      <c r="BU42" s="120">
        <f>Paca!P42-Paca!P38</f>
        <v>-136.28488413999997</v>
      </c>
      <c r="BV42" s="120">
        <f>Paca!Q42-Paca!Q38</f>
        <v>19.419604103000012</v>
      </c>
      <c r="BW42" s="120">
        <f>Paca!R42-Paca!R38</f>
        <v>354.66888640200023</v>
      </c>
      <c r="BX42" s="120">
        <f>Paca!S42-Paca!S38</f>
        <v>35.362866969000038</v>
      </c>
      <c r="BY42" s="100">
        <f>Paca!T42-Paca!T38</f>
        <v>93.870734889000005</v>
      </c>
    </row>
    <row r="43" spans="1:77" s="29" customFormat="1" x14ac:dyDescent="0.25">
      <c r="A43" s="37" t="str">
        <f>Paca!A43</f>
        <v>T1 2008</v>
      </c>
      <c r="B43" s="144">
        <f>('dep06'!B43/'dep06'!B42-1)*100</f>
        <v>2.1767418740339384</v>
      </c>
      <c r="C43" s="179">
        <f>('dep06'!C43/'dep06'!C42-1)*100</f>
        <v>273.07410851986606</v>
      </c>
      <c r="D43" s="179">
        <f>('dep06'!D43/'dep06'!D42-1)*100</f>
        <v>7.0068887398637258</v>
      </c>
      <c r="E43" s="180">
        <f>('dep06'!E43/'dep06'!E42-1)*100</f>
        <v>-5.1730918692684424</v>
      </c>
      <c r="F43" s="181">
        <f>('dep06'!F43/'dep06'!F42-1)*100</f>
        <v>4.826221591344737</v>
      </c>
      <c r="G43" s="181">
        <f>('dep06'!G43/'dep06'!G42-1)*100</f>
        <v>18.447739196908365</v>
      </c>
      <c r="H43" s="181">
        <f>('dep06'!H43/'dep06'!H42-1)*100</f>
        <v>-12.573644743579138</v>
      </c>
      <c r="I43" s="182">
        <f>('dep06'!I43/'dep06'!I42-1)*100</f>
        <v>6.960191278686545</v>
      </c>
      <c r="J43" s="179">
        <f>('dep06'!J43/'dep06'!J42-1)*100</f>
        <v>3.4186260235758548</v>
      </c>
      <c r="K43" s="179">
        <f>('dep06'!K43/'dep06'!K42-1)*100</f>
        <v>-2.8203895849758576</v>
      </c>
      <c r="L43" s="180">
        <f>('dep06'!L43/'dep06'!L42-1)*100</f>
        <v>0.75866747579504956</v>
      </c>
      <c r="M43" s="181">
        <f>('dep06'!M43/'dep06'!M42-1)*100</f>
        <v>-13.529222095833916</v>
      </c>
      <c r="N43" s="181">
        <f>('dep06'!N43/'dep06'!N42-1)*100</f>
        <v>0.54501951586676256</v>
      </c>
      <c r="O43" s="181">
        <f>('dep06'!O43/'dep06'!O42-1)*100</f>
        <v>-18.532994940038872</v>
      </c>
      <c r="P43" s="181">
        <f>('dep06'!P43/'dep06'!P42-1)*100</f>
        <v>36.431188786665068</v>
      </c>
      <c r="Q43" s="181">
        <f>('dep06'!Q43/'dep06'!Q42-1)*100</f>
        <v>-49.404026359291095</v>
      </c>
      <c r="R43" s="181">
        <f>('dep06'!R43/'dep06'!R42-1)*100</f>
        <v>-5.0362526298308952</v>
      </c>
      <c r="S43" s="152">
        <f>('dep06'!S43/'dep06'!S42-1)*100</f>
        <v>39.145334700041268</v>
      </c>
      <c r="T43" s="183">
        <f>('dep06'!T43/'dep06'!T42-1)*100</f>
        <v>6.160723163903703</v>
      </c>
      <c r="U43" s="52">
        <f>'dep06'!B43-'dep06'!B42</f>
        <v>158.43157622000035</v>
      </c>
      <c r="V43" s="52">
        <f>'dep06'!C43-'dep06'!C42</f>
        <v>22.241350728</v>
      </c>
      <c r="W43" s="52">
        <f>'dep06'!D43-'dep06'!D42</f>
        <v>104.42964942500021</v>
      </c>
      <c r="X43" s="121">
        <f>'dep06'!E43-'dep06'!E42</f>
        <v>-5.3179928630000006</v>
      </c>
      <c r="Y43" s="121">
        <f>'dep06'!F43-'dep06'!F42</f>
        <v>15.227060141000038</v>
      </c>
      <c r="Z43" s="121">
        <f>'dep06'!G43-'dep06'!G42</f>
        <v>46.077138809000019</v>
      </c>
      <c r="AA43" s="121">
        <f>'dep06'!H43-'dep06'!H42</f>
        <v>-5.658413055000004</v>
      </c>
      <c r="AB43" s="121">
        <f>'dep06'!I43-'dep06'!I42</f>
        <v>54.101856393000048</v>
      </c>
      <c r="AC43" s="52">
        <f>'dep06'!J43-'dep06'!J42</f>
        <v>91.298995890000242</v>
      </c>
      <c r="AD43" s="52">
        <f>'dep06'!K43-'dep06'!K42</f>
        <v>-78.850793977999729</v>
      </c>
      <c r="AE43" s="121">
        <f>'dep06'!L43-'dep06'!L42</f>
        <v>5.6097807129999637</v>
      </c>
      <c r="AF43" s="121">
        <f>'dep06'!M43-'dep06'!M42</f>
        <v>-81.96132463999993</v>
      </c>
      <c r="AG43" s="121">
        <f>'dep06'!N43-'dep06'!N42</f>
        <v>1.3818704910000008</v>
      </c>
      <c r="AH43" s="121">
        <f>'dep06'!O43-'dep06'!O42</f>
        <v>-26.011989624999984</v>
      </c>
      <c r="AI43" s="121">
        <f>'dep06'!P43-'dep06'!P42</f>
        <v>33.477417801999991</v>
      </c>
      <c r="AJ43" s="121">
        <f>'dep06'!Q43-'dep06'!Q42</f>
        <v>-38.404550265000005</v>
      </c>
      <c r="AK43" s="121">
        <f>'dep06'!R43-'dep06'!R42</f>
        <v>-36.494141739000042</v>
      </c>
      <c r="AL43" s="121">
        <f>'dep06'!S43-'dep06'!S42</f>
        <v>63.552143285</v>
      </c>
      <c r="AM43" s="52">
        <f>'dep06'!T43-'dep06'!T42</f>
        <v>19.312374154999986</v>
      </c>
      <c r="AN43" s="189">
        <f>(Paca!B43/Paca!B39-1)*100</f>
        <v>0.69599383874239251</v>
      </c>
      <c r="AO43" s="189">
        <f>(Paca!C43/Paca!C39-1)*100</f>
        <v>12.237540688647265</v>
      </c>
      <c r="AP43" s="189">
        <f>(Paca!D43/Paca!D39-1)*100</f>
        <v>4.6829699632330968</v>
      </c>
      <c r="AQ43" s="190">
        <f>(Paca!E43/Paca!E39-1)*100</f>
        <v>4.6491078998174951</v>
      </c>
      <c r="AR43" s="190">
        <f>(Paca!F43/Paca!F39-1)*100</f>
        <v>19.963090935940087</v>
      </c>
      <c r="AS43" s="190">
        <f>(Paca!G43/Paca!G39-1)*100</f>
        <v>-17.153842491235871</v>
      </c>
      <c r="AT43" s="190">
        <f>(Paca!H43/Paca!H39-1)*100</f>
        <v>34.337081278078706</v>
      </c>
      <c r="AU43" s="190">
        <f>(Paca!I43/Paca!I39-1)*100</f>
        <v>0.36596757958116122</v>
      </c>
      <c r="AV43" s="189">
        <f>(Paca!J43/Paca!J39-1)*100</f>
        <v>-4.3575014954373987</v>
      </c>
      <c r="AW43" s="189">
        <f>(Paca!K43/Paca!K39-1)*100</f>
        <v>2.9948629232432911</v>
      </c>
      <c r="AX43" s="190">
        <f>(Paca!L43/Paca!L39-1)*100</f>
        <v>5.1711589323232054</v>
      </c>
      <c r="AY43" s="190">
        <f>(Paca!M43/Paca!M39-1)*100</f>
        <v>-1.1824725398829727</v>
      </c>
      <c r="AZ43" s="190">
        <f>(Paca!N43/Paca!N39-1)*100</f>
        <v>9.3727787628676396</v>
      </c>
      <c r="BA43" s="190">
        <f>(Paca!O43/Paca!O39-1)*100</f>
        <v>15.660944237446706</v>
      </c>
      <c r="BB43" s="190">
        <f>(Paca!P43/Paca!P39-1)*100</f>
        <v>-10.69138267570805</v>
      </c>
      <c r="BC43" s="190">
        <f>(Paca!Q43/Paca!Q39-1)*100</f>
        <v>-26.64148622738939</v>
      </c>
      <c r="BD43" s="190">
        <f>(Paca!R43/Paca!R39-1)*100</f>
        <v>2.9020478440228592</v>
      </c>
      <c r="BE43" s="190">
        <f>(Paca!S43/Paca!S39-1)*100</f>
        <v>48.959800149951185</v>
      </c>
      <c r="BF43" s="189">
        <f>(Paca!T43/Paca!T39-1)*100</f>
        <v>-4.7195985366854432</v>
      </c>
      <c r="BG43" s="53">
        <f>Paca!B43-Paca!B39</f>
        <v>280.17842655499408</v>
      </c>
      <c r="BH43" s="53">
        <f>Paca!C43-Paca!C39</f>
        <v>14.497407589999995</v>
      </c>
      <c r="BI43" s="53">
        <f>Paca!D43-Paca!D39</f>
        <v>511.93328262499926</v>
      </c>
      <c r="BJ43" s="122">
        <f>Paca!E43-Paca!E39</f>
        <v>82.568279716999996</v>
      </c>
      <c r="BK43" s="122">
        <f>Paca!F43-Paca!F39</f>
        <v>327.63828067000009</v>
      </c>
      <c r="BL43" s="122">
        <f>Paca!G43-Paca!G39</f>
        <v>-219.00112139900011</v>
      </c>
      <c r="BM43" s="122">
        <f>Paca!H43-Paca!H39</f>
        <v>301.10840356200003</v>
      </c>
      <c r="BN43" s="122">
        <f>Paca!I43-Paca!I39</f>
        <v>19.619440074999147</v>
      </c>
      <c r="BO43" s="53">
        <f>Paca!J43-Paca!J39</f>
        <v>-602.71501500500017</v>
      </c>
      <c r="BP43" s="53">
        <f>Paca!K43-Paca!K39</f>
        <v>420.06744127300044</v>
      </c>
      <c r="BQ43" s="122">
        <f>Paca!L43-Paca!L39</f>
        <v>203.28711417900013</v>
      </c>
      <c r="BR43" s="122">
        <f>Paca!M43-Paca!M39</f>
        <v>-53.421184232000087</v>
      </c>
      <c r="BS43" s="122">
        <f>Paca!N43-Paca!N39</f>
        <v>65.586741122999911</v>
      </c>
      <c r="BT43" s="122">
        <f>Paca!O43-Paca!O39</f>
        <v>63.197523379000017</v>
      </c>
      <c r="BU43" s="122">
        <f>Paca!P43-Paca!P39</f>
        <v>-57.388737260000028</v>
      </c>
      <c r="BV43" s="122">
        <f>Paca!Q43-Paca!Q39</f>
        <v>-71.840214587999981</v>
      </c>
      <c r="BW43" s="122">
        <f>Paca!R43-Paca!R39</f>
        <v>96.089314389999799</v>
      </c>
      <c r="BX43" s="122">
        <f>Paca!S43-Paca!S39</f>
        <v>174.55688428200006</v>
      </c>
      <c r="BY43" s="53">
        <f>Paca!T43-Paca!T39</f>
        <v>-63.604689927999971</v>
      </c>
    </row>
    <row r="44" spans="1:77" s="29" customFormat="1" x14ac:dyDescent="0.25">
      <c r="A44" s="37" t="str">
        <f>Paca!A44</f>
        <v>T2 2008</v>
      </c>
      <c r="B44" s="144">
        <f>('dep06'!B44/'dep06'!B43-1)*100</f>
        <v>-3.252960278685002</v>
      </c>
      <c r="C44" s="179">
        <f>('dep06'!C44/'dep06'!C43-1)*100</f>
        <v>40.971908832507744</v>
      </c>
      <c r="D44" s="179">
        <f>('dep06'!D44/'dep06'!D43-1)*100</f>
        <v>-3.5149055785471783</v>
      </c>
      <c r="E44" s="180">
        <f>('dep06'!E44/'dep06'!E43-1)*100</f>
        <v>-7.3635877073258138</v>
      </c>
      <c r="F44" s="181">
        <f>('dep06'!F44/'dep06'!F43-1)*100</f>
        <v>5.1369956734456546</v>
      </c>
      <c r="G44" s="181">
        <f>('dep06'!G44/'dep06'!G43-1)*100</f>
        <v>-10.509068202250049</v>
      </c>
      <c r="H44" s="181">
        <f>('dep06'!H44/'dep06'!H43-1)*100</f>
        <v>-0.87413437779848557</v>
      </c>
      <c r="I44" s="182">
        <f>('dep06'!I44/'dep06'!I43-1)*100</f>
        <v>-4.1415337071645908</v>
      </c>
      <c r="J44" s="179">
        <f>('dep06'!J44/'dep06'!J43-1)*100</f>
        <v>-5.9836698804985655</v>
      </c>
      <c r="K44" s="179">
        <f>('dep06'!K44/'dep06'!K43-1)*100</f>
        <v>-1.1549057116916006</v>
      </c>
      <c r="L44" s="180">
        <f>('dep06'!L44/'dep06'!L43-1)*100</f>
        <v>-11.187137556584382</v>
      </c>
      <c r="M44" s="181">
        <f>('dep06'!M44/'dep06'!M43-1)*100</f>
        <v>10.518934202301544</v>
      </c>
      <c r="N44" s="181">
        <f>('dep06'!N44/'dep06'!N43-1)*100</f>
        <v>-23.812531391391477</v>
      </c>
      <c r="O44" s="181">
        <f>('dep06'!O44/'dep06'!O43-1)*100</f>
        <v>10.81725593895575</v>
      </c>
      <c r="P44" s="181">
        <f>('dep06'!P44/'dep06'!P43-1)*100</f>
        <v>-2.2690315504441672</v>
      </c>
      <c r="Q44" s="181">
        <f>('dep06'!Q44/'dep06'!Q43-1)*100</f>
        <v>18.689927733457324</v>
      </c>
      <c r="R44" s="181">
        <f>('dep06'!R44/'dep06'!R43-1)*100</f>
        <v>4.5040505016846977</v>
      </c>
      <c r="S44" s="152">
        <f>('dep06'!S44/'dep06'!S43-1)*100</f>
        <v>4.2952026520060693</v>
      </c>
      <c r="T44" s="183">
        <f>('dep06'!T44/'dep06'!T43-1)*100</f>
        <v>-0.50110812456347631</v>
      </c>
      <c r="U44" s="52">
        <f>'dep06'!B44-'dep06'!B43</f>
        <v>-241.91657291499996</v>
      </c>
      <c r="V44" s="52">
        <f>'dep06'!C44-'dep06'!C43</f>
        <v>12.449787584999999</v>
      </c>
      <c r="W44" s="52">
        <f>'dep06'!D44-'dep06'!D43</f>
        <v>-56.056244470000365</v>
      </c>
      <c r="X44" s="121">
        <f>'dep06'!E44-'dep06'!E43</f>
        <v>-7.1782505600000093</v>
      </c>
      <c r="Y44" s="121">
        <f>'dep06'!F44-'dep06'!F43</f>
        <v>16.989787105999994</v>
      </c>
      <c r="Z44" s="121">
        <f>'dep06'!G44-'dep06'!G43</f>
        <v>-31.090903270000013</v>
      </c>
      <c r="AA44" s="121">
        <f>'dep06'!H44-'dep06'!H43</f>
        <v>-0.34391730999999481</v>
      </c>
      <c r="AB44" s="121">
        <f>'dep06'!I44-'dep06'!I43</f>
        <v>-34.43296043600003</v>
      </c>
      <c r="AC44" s="52">
        <f>'dep06'!J44-'dep06'!J43</f>
        <v>-165.26496499699988</v>
      </c>
      <c r="AD44" s="52">
        <f>'dep06'!K44-'dep06'!K43</f>
        <v>-31.377522623000004</v>
      </c>
      <c r="AE44" s="121">
        <f>'dep06'!L44-'dep06'!L43</f>
        <v>-83.348120765999965</v>
      </c>
      <c r="AF44" s="121">
        <f>'dep06'!M44-'dep06'!M43</f>
        <v>55.103254143999948</v>
      </c>
      <c r="AG44" s="121">
        <f>'dep06'!N44-'dep06'!N43</f>
        <v>-60.704574244000014</v>
      </c>
      <c r="AH44" s="121">
        <f>'dep06'!O44-'dep06'!O43</f>
        <v>12.368778751999997</v>
      </c>
      <c r="AI44" s="121">
        <f>'dep06'!P44-'dep06'!P43</f>
        <v>-2.844675991999992</v>
      </c>
      <c r="AJ44" s="121">
        <f>'dep06'!Q44-'dep06'!Q43</f>
        <v>7.3509576159999952</v>
      </c>
      <c r="AK44" s="121">
        <f>'dep06'!R44-'dep06'!R43</f>
        <v>30.993936769000015</v>
      </c>
      <c r="AL44" s="121">
        <f>'dep06'!S44-'dep06'!S43</f>
        <v>9.7029210979999903</v>
      </c>
      <c r="AM44" s="52">
        <f>'dep06'!T44-'dep06'!T43</f>
        <v>-1.6676284100000203</v>
      </c>
      <c r="AN44" s="189">
        <f>(Paca!B44/Paca!B40-1)*100</f>
        <v>-5.7216610176227034</v>
      </c>
      <c r="AO44" s="189">
        <f>(Paca!C44/Paca!C40-1)*100</f>
        <v>31.121629702059028</v>
      </c>
      <c r="AP44" s="189">
        <f>(Paca!D44/Paca!D40-1)*100</f>
        <v>-5.8292353448871959</v>
      </c>
      <c r="AQ44" s="190">
        <f>(Paca!E44/Paca!E40-1)*100</f>
        <v>-16.760620001544201</v>
      </c>
      <c r="AR44" s="190">
        <f>(Paca!F44/Paca!F40-1)*100</f>
        <v>13.618376845661007</v>
      </c>
      <c r="AS44" s="190">
        <f>(Paca!G44/Paca!G40-1)*100</f>
        <v>-24.017210728380746</v>
      </c>
      <c r="AT44" s="190">
        <f>(Paca!H44/Paca!H40-1)*100</f>
        <v>34.807004337182221</v>
      </c>
      <c r="AU44" s="190">
        <f>(Paca!I44/Paca!I40-1)*100</f>
        <v>-10.313824879161205</v>
      </c>
      <c r="AV44" s="189">
        <f>(Paca!J44/Paca!J40-1)*100</f>
        <v>-8.7844283361495084</v>
      </c>
      <c r="AW44" s="189">
        <f>(Paca!K44/Paca!K40-1)*100</f>
        <v>-3.6965092153381729</v>
      </c>
      <c r="AX44" s="190">
        <f>(Paca!L44/Paca!L40-1)*100</f>
        <v>-2.344610873489883</v>
      </c>
      <c r="AY44" s="190">
        <f>(Paca!M44/Paca!M40-1)*100</f>
        <v>-7.2206069845279881</v>
      </c>
      <c r="AZ44" s="190">
        <f>(Paca!N44/Paca!N40-1)*100</f>
        <v>-20.428986297441721</v>
      </c>
      <c r="BA44" s="190">
        <f>(Paca!O44/Paca!O40-1)*100</f>
        <v>-16.099528412210862</v>
      </c>
      <c r="BB44" s="190">
        <f>(Paca!P44/Paca!P40-1)*100</f>
        <v>1.8513656833585079</v>
      </c>
      <c r="BC44" s="190">
        <f>(Paca!Q44/Paca!Q40-1)*100</f>
        <v>-24.974182927148181</v>
      </c>
      <c r="BD44" s="190">
        <f>(Paca!R44/Paca!R40-1)*100</f>
        <v>0.92126436381727572</v>
      </c>
      <c r="BE44" s="190">
        <f>(Paca!S44/Paca!S40-1)*100</f>
        <v>54.023490208913415</v>
      </c>
      <c r="BF44" s="189">
        <f>(Paca!T44/Paca!T40-1)*100</f>
        <v>2.3803513818607458</v>
      </c>
      <c r="BG44" s="53">
        <f>Paca!B44-Paca!B40</f>
        <v>-2299.8822183950033</v>
      </c>
      <c r="BH44" s="53">
        <f>Paca!C44-Paca!C40</f>
        <v>35.728268512</v>
      </c>
      <c r="BI44" s="53">
        <f>Paca!D44-Paca!D40</f>
        <v>-643.71683437799948</v>
      </c>
      <c r="BJ44" s="122">
        <f>Paca!E44-Paca!E40</f>
        <v>-310.307197911</v>
      </c>
      <c r="BK44" s="122">
        <f>Paca!F44-Paca!F40</f>
        <v>214.6235087739999</v>
      </c>
      <c r="BL44" s="122">
        <f>Paca!G44-Paca!G40</f>
        <v>-325.72343514799991</v>
      </c>
      <c r="BM44" s="122">
        <f>Paca!H44-Paca!H40</f>
        <v>326.5132903199999</v>
      </c>
      <c r="BN44" s="122">
        <f>Paca!I44-Paca!I40</f>
        <v>-548.82300041300005</v>
      </c>
      <c r="BO44" s="53">
        <f>Paca!J44-Paca!J40</f>
        <v>-1214.2123757949994</v>
      </c>
      <c r="BP44" s="53">
        <f>Paca!K44-Paca!K40</f>
        <v>-510.89044494100381</v>
      </c>
      <c r="BQ44" s="122">
        <f>Paca!L44-Paca!L40</f>
        <v>-84.475665922000189</v>
      </c>
      <c r="BR44" s="122">
        <f>Paca!M44-Paca!M40</f>
        <v>-331.87745208999968</v>
      </c>
      <c r="BS44" s="122">
        <f>Paca!N44-Paca!N40</f>
        <v>-163.34882535700001</v>
      </c>
      <c r="BT44" s="122">
        <f>Paca!O44-Paca!O40</f>
        <v>-88.666213818000017</v>
      </c>
      <c r="BU44" s="122">
        <f>Paca!P44-Paca!P40</f>
        <v>9.7306967609999901</v>
      </c>
      <c r="BV44" s="122">
        <f>Paca!Q44-Paca!Q40</f>
        <v>-64.046991194000015</v>
      </c>
      <c r="BW44" s="122">
        <f>Paca!R44-Paca!R40</f>
        <v>29.028825707000124</v>
      </c>
      <c r="BX44" s="122">
        <f>Paca!S44-Paca!S40</f>
        <v>182.765180972</v>
      </c>
      <c r="BY44" s="53">
        <f>Paca!T44-Paca!T40</f>
        <v>33.209168207000175</v>
      </c>
    </row>
    <row r="45" spans="1:77" s="29" customFormat="1" x14ac:dyDescent="0.25">
      <c r="A45" s="37" t="str">
        <f>Paca!A45</f>
        <v>T3 2008</v>
      </c>
      <c r="B45" s="144">
        <f>('dep06'!B45/'dep06'!B44-1)*100</f>
        <v>-2.6109020614784373</v>
      </c>
      <c r="C45" s="179">
        <f>('dep06'!C45/'dep06'!C44-1)*100</f>
        <v>37.549694380488361</v>
      </c>
      <c r="D45" s="179">
        <f>('dep06'!D45/'dep06'!D44-1)*100</f>
        <v>-9.5939876346882507</v>
      </c>
      <c r="E45" s="180">
        <f>('dep06'!E45/'dep06'!E44-1)*100</f>
        <v>-9.0327155460740105</v>
      </c>
      <c r="F45" s="181">
        <f>('dep06'!F45/'dep06'!F44-1)*100</f>
        <v>-3.7608563624027869</v>
      </c>
      <c r="G45" s="181">
        <f>('dep06'!G45/'dep06'!G44-1)*100</f>
        <v>12.660056612790282</v>
      </c>
      <c r="H45" s="181">
        <f>('dep06'!H45/'dep06'!H44-1)*100</f>
        <v>-9.1628663726773816</v>
      </c>
      <c r="I45" s="182">
        <f>('dep06'!I45/'dep06'!I44-1)*100</f>
        <v>-19.616585991487799</v>
      </c>
      <c r="J45" s="179">
        <f>('dep06'!J45/'dep06'!J44-1)*100</f>
        <v>-8.824725288473223</v>
      </c>
      <c r="K45" s="179">
        <f>('dep06'!K45/'dep06'!K44-1)*100</f>
        <v>6.6234189587344616</v>
      </c>
      <c r="L45" s="180">
        <f>('dep06'!L45/'dep06'!L44-1)*100</f>
        <v>-3.4190005701162152</v>
      </c>
      <c r="M45" s="181">
        <f>('dep06'!M45/'dep06'!M44-1)*100</f>
        <v>16.599153221382501</v>
      </c>
      <c r="N45" s="181">
        <f>('dep06'!N45/'dep06'!N44-1)*100</f>
        <v>49.37781930508023</v>
      </c>
      <c r="O45" s="181">
        <f>('dep06'!O45/'dep06'!O44-1)*100</f>
        <v>49.098478937334363</v>
      </c>
      <c r="P45" s="181">
        <f>('dep06'!P45/'dep06'!P44-1)*100</f>
        <v>20.579294615590538</v>
      </c>
      <c r="Q45" s="181">
        <f>('dep06'!Q45/'dep06'!Q44-1)*100</f>
        <v>21.24219645012797</v>
      </c>
      <c r="R45" s="181">
        <f>('dep06'!R45/'dep06'!R44-1)*100</f>
        <v>-6.4009549990836305</v>
      </c>
      <c r="S45" s="152">
        <f>('dep06'!S45/'dep06'!S44-1)*100</f>
        <v>-18.175191906066679</v>
      </c>
      <c r="T45" s="183">
        <f>('dep06'!T45/'dep06'!T44-1)*100</f>
        <v>-1.5197075288732598</v>
      </c>
      <c r="U45" s="52">
        <f>'dep06'!B45-'dep06'!B44</f>
        <v>-187.851699156</v>
      </c>
      <c r="V45" s="52">
        <f>'dep06'!C45-'dep06'!C44</f>
        <v>16.084765398000002</v>
      </c>
      <c r="W45" s="52">
        <f>'dep06'!D45-'dep06'!D44</f>
        <v>-147.6283331059999</v>
      </c>
      <c r="X45" s="121">
        <f>'dep06'!E45-'dep06'!E44</f>
        <v>-8.1569764839999976</v>
      </c>
      <c r="Y45" s="121">
        <f>'dep06'!F45-'dep06'!F44</f>
        <v>-13.077389122000056</v>
      </c>
      <c r="Z45" s="121">
        <f>'dep06'!G45-'dep06'!G44</f>
        <v>33.518440707000025</v>
      </c>
      <c r="AA45" s="121">
        <f>'dep06'!H45-'dep06'!H44</f>
        <v>-3.5735032440000012</v>
      </c>
      <c r="AB45" s="121">
        <f>'dep06'!I45-'dep06'!I44</f>
        <v>-156.338904963</v>
      </c>
      <c r="AC45" s="52">
        <f>'dep06'!J45-'dep06'!J44</f>
        <v>-229.14883837600019</v>
      </c>
      <c r="AD45" s="52">
        <f>'dep06'!K45-'dep06'!K44</f>
        <v>177.87277028100061</v>
      </c>
      <c r="AE45" s="121">
        <f>'dep06'!L45-'dep06'!L44</f>
        <v>-22.623087486000031</v>
      </c>
      <c r="AF45" s="121">
        <f>'dep06'!M45-'dep06'!M44</f>
        <v>96.101049470000021</v>
      </c>
      <c r="AG45" s="121">
        <f>'dep06'!N45-'dep06'!N44</f>
        <v>95.902803300000016</v>
      </c>
      <c r="AH45" s="121">
        <f>'dep06'!O45-'dep06'!O44</f>
        <v>62.21357322099999</v>
      </c>
      <c r="AI45" s="121">
        <f>'dep06'!P45-'dep06'!P44</f>
        <v>25.214767024000011</v>
      </c>
      <c r="AJ45" s="121">
        <f>'dep06'!Q45-'dep06'!Q44</f>
        <v>9.9162983060000016</v>
      </c>
      <c r="AK45" s="121">
        <f>'dep06'!R45-'dep06'!R44</f>
        <v>-46.031103780999956</v>
      </c>
      <c r="AL45" s="121">
        <f>'dep06'!S45-'dep06'!S44</f>
        <v>-42.82152977299998</v>
      </c>
      <c r="AM45" s="52">
        <f>'dep06'!T45-'dep06'!T44</f>
        <v>-5.0320633530000123</v>
      </c>
      <c r="AN45" s="189">
        <f>(Paca!B45/Paca!B41-1)*100</f>
        <v>-1.0725691588291175</v>
      </c>
      <c r="AO45" s="189">
        <f>(Paca!C45/Paca!C41-1)*100</f>
        <v>93.369270066176895</v>
      </c>
      <c r="AP45" s="189">
        <f>(Paca!D45/Paca!D41-1)*100</f>
        <v>-1.7474864310042859</v>
      </c>
      <c r="AQ45" s="190">
        <f>(Paca!E45/Paca!E41-1)*100</f>
        <v>-17.926980769979362</v>
      </c>
      <c r="AR45" s="190">
        <f>(Paca!F45/Paca!F41-1)*100</f>
        <v>27.090788103890517</v>
      </c>
      <c r="AS45" s="190">
        <f>(Paca!G45/Paca!G41-1)*100</f>
        <v>-3.8275400602651777</v>
      </c>
      <c r="AT45" s="190">
        <f>(Paca!H45/Paca!H41-1)*100</f>
        <v>31.917224698299741</v>
      </c>
      <c r="AU45" s="190">
        <f>(Paca!I45/Paca!I41-1)*100</f>
        <v>-10.518753368177002</v>
      </c>
      <c r="AV45" s="189">
        <f>(Paca!J45/Paca!J41-1)*100</f>
        <v>-7.2307872728705984</v>
      </c>
      <c r="AW45" s="189">
        <f>(Paca!K45/Paca!K41-1)*100</f>
        <v>5.0323141079406719</v>
      </c>
      <c r="AX45" s="190">
        <f>(Paca!L45/Paca!L41-1)*100</f>
        <v>2.6733158270609847</v>
      </c>
      <c r="AY45" s="190">
        <f>(Paca!M45/Paca!M41-1)*100</f>
        <v>13.40253555290014</v>
      </c>
      <c r="AZ45" s="190">
        <f>(Paca!N45/Paca!N41-1)*100</f>
        <v>-7.17070536466532</v>
      </c>
      <c r="BA45" s="190">
        <f>(Paca!O45/Paca!O41-1)*100</f>
        <v>21.23637917371348</v>
      </c>
      <c r="BB45" s="190">
        <f>(Paca!P45/Paca!P41-1)*100</f>
        <v>10.73693812131804</v>
      </c>
      <c r="BC45" s="190">
        <f>(Paca!Q45/Paca!Q41-1)*100</f>
        <v>11.375201507325205</v>
      </c>
      <c r="BD45" s="190">
        <f>(Paca!R45/Paca!R41-1)*100</f>
        <v>-4.0933738387381897</v>
      </c>
      <c r="BE45" s="190">
        <f>(Paca!S45/Paca!S41-1)*100</f>
        <v>6.730676373741673</v>
      </c>
      <c r="BF45" s="189">
        <f>(Paca!T45/Paca!T41-1)*100</f>
        <v>-0.48386990556694709</v>
      </c>
      <c r="BG45" s="53">
        <f>Paca!B45-Paca!B41</f>
        <v>-413.82473719700647</v>
      </c>
      <c r="BH45" s="53">
        <f>Paca!C45-Paca!C41</f>
        <v>87.915299551000018</v>
      </c>
      <c r="BI45" s="53">
        <f>Paca!D45-Paca!D41</f>
        <v>-188.62210855200101</v>
      </c>
      <c r="BJ45" s="122">
        <f>Paca!E45-Paca!E41</f>
        <v>-344.10608903299999</v>
      </c>
      <c r="BK45" s="122">
        <f>Paca!F45-Paca!F41</f>
        <v>426.9459770420001</v>
      </c>
      <c r="BL45" s="122">
        <f>Paca!G45-Paca!G41</f>
        <v>-41.653496206999989</v>
      </c>
      <c r="BM45" s="122">
        <f>Paca!H45-Paca!H41</f>
        <v>318.46941611500006</v>
      </c>
      <c r="BN45" s="122">
        <f>Paca!I45-Paca!I41</f>
        <v>-548.27791646900005</v>
      </c>
      <c r="BO45" s="53">
        <f>Paca!J45-Paca!J41</f>
        <v>-962.35247687300034</v>
      </c>
      <c r="BP45" s="53">
        <f>Paca!K45-Paca!K41</f>
        <v>655.7857110620007</v>
      </c>
      <c r="BQ45" s="122">
        <f>Paca!L45-Paca!L41</f>
        <v>97.485522280000168</v>
      </c>
      <c r="BR45" s="122">
        <f>Paca!M45-Paca!M41</f>
        <v>547.17854996299957</v>
      </c>
      <c r="BS45" s="122">
        <f>Paca!N45-Paca!N41</f>
        <v>-53.576527529000032</v>
      </c>
      <c r="BT45" s="122">
        <f>Paca!O45-Paca!O41</f>
        <v>88.453271284999971</v>
      </c>
      <c r="BU45" s="122">
        <f>Paca!P45-Paca!P41</f>
        <v>52.655305931000044</v>
      </c>
      <c r="BV45" s="122">
        <f>Paca!Q45-Paca!Q41</f>
        <v>25.403181933999974</v>
      </c>
      <c r="BW45" s="122">
        <f>Paca!R45-Paca!R41</f>
        <v>-125.67748294000012</v>
      </c>
      <c r="BX45" s="122">
        <f>Paca!S45-Paca!S41</f>
        <v>23.863890137999988</v>
      </c>
      <c r="BY45" s="53">
        <f>Paca!T45-Paca!T41</f>
        <v>-6.5511623849999978</v>
      </c>
    </row>
    <row r="46" spans="1:77" s="105" customFormat="1" x14ac:dyDescent="0.25">
      <c r="A46" s="98" t="str">
        <f>Paca!A46</f>
        <v>T4 2008</v>
      </c>
      <c r="B46" s="143">
        <f>('dep06'!B46/'dep06'!B45-1)*100</f>
        <v>-9.0121203439585855</v>
      </c>
      <c r="C46" s="184">
        <f>('dep06'!C46/'dep06'!C45-1)*100</f>
        <v>-19.817544349176242</v>
      </c>
      <c r="D46" s="184">
        <f>('dep06'!D46/'dep06'!D45-1)*100</f>
        <v>-5.2000180438038113</v>
      </c>
      <c r="E46" s="185">
        <f>('dep06'!E46/'dep06'!E45-1)*100</f>
        <v>13.902003249239691</v>
      </c>
      <c r="F46" s="186">
        <f>('dep06'!F46/'dep06'!F45-1)*100</f>
        <v>6.7467141773055017</v>
      </c>
      <c r="G46" s="186">
        <f>('dep06'!G46/'dep06'!G45-1)*100</f>
        <v>-13.672067819741507</v>
      </c>
      <c r="H46" s="186">
        <f>('dep06'!H46/'dep06'!H45-1)*100</f>
        <v>-45.192604525738822</v>
      </c>
      <c r="I46" s="187">
        <f>('dep06'!I46/'dep06'!I45-1)*100</f>
        <v>-7.7339458562873054</v>
      </c>
      <c r="J46" s="184">
        <f>('dep06'!J46/'dep06'!J45-1)*100</f>
        <v>-12.677783787228735</v>
      </c>
      <c r="K46" s="184">
        <f>('dep06'!K46/'dep06'!K45-1)*100</f>
        <v>-7.7674371391909798</v>
      </c>
      <c r="L46" s="185">
        <f>('dep06'!L46/'dep06'!L45-1)*100</f>
        <v>5.5976165477123585</v>
      </c>
      <c r="M46" s="186">
        <f>('dep06'!M46/'dep06'!M45-1)*100</f>
        <v>-16.916189208175879</v>
      </c>
      <c r="N46" s="186">
        <f>('dep06'!N46/'dep06'!N45-1)*100</f>
        <v>-20.153938835137154</v>
      </c>
      <c r="O46" s="186">
        <f>('dep06'!O46/'dep06'!O45-1)*100</f>
        <v>-4.2320175520603298</v>
      </c>
      <c r="P46" s="186">
        <f>('dep06'!P46/'dep06'!P45-1)*100</f>
        <v>-15.155430315091634</v>
      </c>
      <c r="Q46" s="186">
        <f>('dep06'!Q46/'dep06'!Q45-1)*100</f>
        <v>-17.929771537968143</v>
      </c>
      <c r="R46" s="186">
        <f>('dep06'!R46/'dep06'!R45-1)*100</f>
        <v>-2.1603090747997822</v>
      </c>
      <c r="S46" s="151">
        <f>('dep06'!S46/'dep06'!S45-1)*100</f>
        <v>-15.792032560747227</v>
      </c>
      <c r="T46" s="188">
        <f>('dep06'!T46/'dep06'!T45-1)*100</f>
        <v>-7.6380984489996422</v>
      </c>
      <c r="U46" s="100">
        <f>'dep06'!B46-'dep06'!B45</f>
        <v>-631.48330350499964</v>
      </c>
      <c r="V46" s="100">
        <f>'dep06'!C46-'dep06'!C45</f>
        <v>-11.676637368000002</v>
      </c>
      <c r="W46" s="100">
        <f>'dep06'!D46-'dep06'!D45</f>
        <v>-72.339037516999952</v>
      </c>
      <c r="X46" s="120">
        <f>'dep06'!E46-'dep06'!E45</f>
        <v>11.420194288000005</v>
      </c>
      <c r="Y46" s="120">
        <f>'dep06'!F46-'dep06'!F45</f>
        <v>22.577630507000038</v>
      </c>
      <c r="Z46" s="120">
        <f>'dep06'!G46-'dep06'!G45</f>
        <v>-40.780479530000036</v>
      </c>
      <c r="AA46" s="120">
        <f>'dep06'!H46-'dep06'!H45</f>
        <v>-16.010084363000001</v>
      </c>
      <c r="AB46" s="120">
        <f>'dep06'!I46-'dep06'!I45</f>
        <v>-49.546298418999982</v>
      </c>
      <c r="AC46" s="100">
        <f>'dep06'!J46-'dep06'!J45</f>
        <v>-300.14899020199982</v>
      </c>
      <c r="AD46" s="100">
        <f>'dep06'!K46-'dep06'!K45</f>
        <v>-222.41168166700027</v>
      </c>
      <c r="AE46" s="120">
        <f>'dep06'!L46-'dep06'!L45</f>
        <v>35.772355804000085</v>
      </c>
      <c r="AF46" s="120">
        <f>'dep06'!M46-'dep06'!M45</f>
        <v>-114.19316948599999</v>
      </c>
      <c r="AG46" s="120">
        <f>'dep06'!N46-'dep06'!N45</f>
        <v>-58.471663193000012</v>
      </c>
      <c r="AH46" s="120">
        <f>'dep06'!O46-'dep06'!O45</f>
        <v>-7.9953555399999914</v>
      </c>
      <c r="AI46" s="120">
        <f>'dep06'!P46-'dep06'!P45</f>
        <v>-22.390587347000007</v>
      </c>
      <c r="AJ46" s="120">
        <f>'dep06'!Q46-'dep06'!Q45</f>
        <v>-10.147959219999997</v>
      </c>
      <c r="AK46" s="120">
        <f>'dep06'!R46-'dep06'!R45</f>
        <v>-14.540988220000031</v>
      </c>
      <c r="AL46" s="120">
        <f>'dep06'!S46-'dep06'!S45</f>
        <v>-30.444314465000019</v>
      </c>
      <c r="AM46" s="100">
        <f>'dep06'!T46-'dep06'!T45</f>
        <v>-24.906956750999996</v>
      </c>
      <c r="AN46" s="184">
        <f>(Paca!B46/Paca!B42-1)*100</f>
        <v>-8.459723150054332</v>
      </c>
      <c r="AO46" s="184">
        <f>(Paca!C46/Paca!C42-1)*100</f>
        <v>40.571369497237697</v>
      </c>
      <c r="AP46" s="184">
        <f>(Paca!D46/Paca!D42-1)*100</f>
        <v>-5.182048413786589</v>
      </c>
      <c r="AQ46" s="191">
        <f>(Paca!E46/Paca!E42-1)*100</f>
        <v>-8.8501762277718665</v>
      </c>
      <c r="AR46" s="191">
        <f>(Paca!F46/Paca!F42-1)*100</f>
        <v>4.6295102785045561</v>
      </c>
      <c r="AS46" s="191">
        <f>(Paca!G46/Paca!G42-1)*100</f>
        <v>9.0776875836576352</v>
      </c>
      <c r="AT46" s="191">
        <f>(Paca!H46/Paca!H42-1)*100</f>
        <v>49.64856803430262</v>
      </c>
      <c r="AU46" s="191">
        <f>(Paca!I46/Paca!I42-1)*100</f>
        <v>-19.374156377965225</v>
      </c>
      <c r="AV46" s="184">
        <f>(Paca!J46/Paca!J42-1)*100</f>
        <v>-12.821852412355007</v>
      </c>
      <c r="AW46" s="184">
        <f>(Paca!K46/Paca!K42-1)*100</f>
        <v>-8.080843225320999</v>
      </c>
      <c r="AX46" s="191">
        <f>(Paca!L46/Paca!L42-1)*100</f>
        <v>-10.134799731248068</v>
      </c>
      <c r="AY46" s="191">
        <f>(Paca!M46/Paca!M42-1)*100</f>
        <v>-6.1139776675801389</v>
      </c>
      <c r="AZ46" s="191">
        <f>(Paca!N46/Paca!N42-1)*100</f>
        <v>-14.368978637955465</v>
      </c>
      <c r="BA46" s="191">
        <f>(Paca!O46/Paca!O42-1)*100</f>
        <v>-7.2523163626493918</v>
      </c>
      <c r="BB46" s="191">
        <f>(Paca!P46/Paca!P42-1)*100</f>
        <v>65.345424193352116</v>
      </c>
      <c r="BC46" s="191">
        <f>(Paca!Q46/Paca!Q42-1)*100</f>
        <v>-14.644938961424492</v>
      </c>
      <c r="BD46" s="191">
        <f>(Paca!R46/Paca!R42-1)*100</f>
        <v>-15.619904298555454</v>
      </c>
      <c r="BE46" s="191">
        <f>(Paca!S46/Paca!S42-1)*100</f>
        <v>8.5605762313534228E-3</v>
      </c>
      <c r="BF46" s="184">
        <f>(Paca!T46/Paca!T42-1)*100</f>
        <v>0.10966444478806014</v>
      </c>
      <c r="BG46" s="100">
        <f>Paca!B46-Paca!B42</f>
        <v>-3244.30492533301</v>
      </c>
      <c r="BH46" s="100">
        <f>Paca!C46-Paca!C42</f>
        <v>45.598293460000008</v>
      </c>
      <c r="BI46" s="100">
        <f>Paca!D46-Paca!D42</f>
        <v>-533.6847415150005</v>
      </c>
      <c r="BJ46" s="120">
        <f>Paca!E46-Paca!E42</f>
        <v>-161.71081501499998</v>
      </c>
      <c r="BK46" s="120">
        <f>Paca!F46-Paca!F42</f>
        <v>79.184486532999927</v>
      </c>
      <c r="BL46" s="120">
        <f>Paca!G46-Paca!G42</f>
        <v>78.339445716</v>
      </c>
      <c r="BM46" s="120">
        <f>Paca!H46-Paca!H42</f>
        <v>441.08594497400009</v>
      </c>
      <c r="BN46" s="120">
        <f>Paca!I46-Paca!I42</f>
        <v>-970.58380372300007</v>
      </c>
      <c r="BO46" s="100">
        <f>Paca!J46-Paca!J42</f>
        <v>-1652.2716780390001</v>
      </c>
      <c r="BP46" s="100">
        <f>Paca!K46-Paca!K42</f>
        <v>-1105.4520736670001</v>
      </c>
      <c r="BQ46" s="120">
        <f>Paca!L46-Paca!L42</f>
        <v>-378.5759177660002</v>
      </c>
      <c r="BR46" s="120">
        <f>Paca!M46-Paca!M42</f>
        <v>-268.64177311900039</v>
      </c>
      <c r="BS46" s="120">
        <f>Paca!N46-Paca!N42</f>
        <v>-103.90450354199993</v>
      </c>
      <c r="BT46" s="120">
        <f>Paca!O46-Paca!O42</f>
        <v>-37.168534330999989</v>
      </c>
      <c r="BU46" s="120">
        <f>Paca!P46-Paca!P42</f>
        <v>236.64381815300004</v>
      </c>
      <c r="BV46" s="120">
        <f>Paca!Q46-Paca!Q42</f>
        <v>-39.701423989000006</v>
      </c>
      <c r="BW46" s="120">
        <f>Paca!R46-Paca!R42</f>
        <v>-514.13714235099997</v>
      </c>
      <c r="BX46" s="120">
        <f>Paca!S46-Paca!S42</f>
        <v>3.3403277999980219E-2</v>
      </c>
      <c r="BY46" s="100">
        <f>Paca!T46-Paca!T42</f>
        <v>1.5052744280001207</v>
      </c>
    </row>
    <row r="47" spans="1:77" s="29" customFormat="1" x14ac:dyDescent="0.25">
      <c r="A47" s="37" t="str">
        <f>Paca!A47</f>
        <v>T1 2009</v>
      </c>
      <c r="B47" s="144">
        <f>('dep06'!B47/'dep06'!B46-1)*100</f>
        <v>-12.456415319805858</v>
      </c>
      <c r="C47" s="179">
        <f>('dep06'!C47/'dep06'!C46-1)*100</f>
        <v>-46.899299920660788</v>
      </c>
      <c r="D47" s="179">
        <f>('dep06'!D47/'dep06'!D46-1)*100</f>
        <v>-22.133356217259692</v>
      </c>
      <c r="E47" s="180">
        <f>('dep06'!E47/'dep06'!E46-1)*100</f>
        <v>-36.25557517116291</v>
      </c>
      <c r="F47" s="181">
        <f>('dep06'!F47/'dep06'!F46-1)*100</f>
        <v>-9.7505573057361854</v>
      </c>
      <c r="G47" s="181">
        <f>('dep06'!G47/'dep06'!G46-1)*100</f>
        <v>-15.100181588368333</v>
      </c>
      <c r="H47" s="181">
        <f>('dep06'!H47/'dep06'!H46-1)*100</f>
        <v>-29.981612034139648</v>
      </c>
      <c r="I47" s="182">
        <f>('dep06'!I47/'dep06'!I46-1)*100</f>
        <v>-30.187438992190639</v>
      </c>
      <c r="J47" s="179">
        <f>('dep06'!J47/'dep06'!J46-1)*100</f>
        <v>-2.5562620054158103</v>
      </c>
      <c r="K47" s="179">
        <f>('dep06'!K47/'dep06'!K46-1)*100</f>
        <v>-14.998352334655451</v>
      </c>
      <c r="L47" s="180">
        <f>('dep06'!L47/'dep06'!L46-1)*100</f>
        <v>-19.443300702503642</v>
      </c>
      <c r="M47" s="181">
        <f>('dep06'!M47/'dep06'!M46-1)*100</f>
        <v>-4.8435427421005262</v>
      </c>
      <c r="N47" s="181">
        <f>('dep06'!N47/'dep06'!N46-1)*100</f>
        <v>-4.8998542778400989</v>
      </c>
      <c r="O47" s="181">
        <f>('dep06'!O47/'dep06'!O46-1)*100</f>
        <v>-41.477565877912802</v>
      </c>
      <c r="P47" s="181">
        <f>('dep06'!P47/'dep06'!P46-1)*100</f>
        <v>-23.097794877020728</v>
      </c>
      <c r="Q47" s="181">
        <f>('dep06'!Q47/'dep06'!Q46-1)*100</f>
        <v>-33.158252598909058</v>
      </c>
      <c r="R47" s="181">
        <f>('dep06'!R47/'dep06'!R46-1)*100</f>
        <v>-15.977010369950783</v>
      </c>
      <c r="S47" s="152">
        <f>('dep06'!S47/'dep06'!S46-1)*100</f>
        <v>-1.0828617104724825</v>
      </c>
      <c r="T47" s="183">
        <f>('dep06'!T47/'dep06'!T46-1)*100</f>
        <v>-10.348069500164092</v>
      </c>
      <c r="U47" s="52">
        <f>'dep06'!B47-'dep06'!B46</f>
        <v>-794.16641009100022</v>
      </c>
      <c r="V47" s="52">
        <f>'dep06'!C47-'dep06'!C46</f>
        <v>-22.157138213</v>
      </c>
      <c r="W47" s="52">
        <f>'dep06'!D47-'dep06'!D46</f>
        <v>-291.89281430000005</v>
      </c>
      <c r="X47" s="121">
        <f>'dep06'!E47-'dep06'!E46</f>
        <v>-33.923626144000004</v>
      </c>
      <c r="Y47" s="121">
        <f>'dep06'!F47-'dep06'!F46</f>
        <v>-34.831325703000005</v>
      </c>
      <c r="Z47" s="121">
        <f>'dep06'!G47-'dep06'!G46</f>
        <v>-38.882271866999986</v>
      </c>
      <c r="AA47" s="121">
        <f>'dep06'!H47-'dep06'!H46</f>
        <v>-5.8213055269999998</v>
      </c>
      <c r="AB47" s="121">
        <f>'dep06'!I47-'dep06'!I46</f>
        <v>-178.43428505900005</v>
      </c>
      <c r="AC47" s="52">
        <f>'dep06'!J47-'dep06'!J46</f>
        <v>-52.847404206000192</v>
      </c>
      <c r="AD47" s="52">
        <f>'dep06'!K47-'dep06'!K46</f>
        <v>-396.10258325199993</v>
      </c>
      <c r="AE47" s="121">
        <f>'dep06'!L47-'dep06'!L46</f>
        <v>-131.21047437700008</v>
      </c>
      <c r="AF47" s="121">
        <f>'dep06'!M47-'dep06'!M46</f>
        <v>-27.165464640999971</v>
      </c>
      <c r="AG47" s="121">
        <f>'dep06'!N47-'dep06'!N46</f>
        <v>-11.350687639</v>
      </c>
      <c r="AH47" s="121">
        <f>'dep06'!O47-'dep06'!O46</f>
        <v>-75.045373009999992</v>
      </c>
      <c r="AI47" s="121">
        <f>'dep06'!P47-'dep06'!P46</f>
        <v>-28.95288102100001</v>
      </c>
      <c r="AJ47" s="121">
        <f>'dep06'!Q47-'dep06'!Q46</f>
        <v>-15.402145991000001</v>
      </c>
      <c r="AK47" s="121">
        <f>'dep06'!R47-'dep06'!R46</f>
        <v>-105.21765582599994</v>
      </c>
      <c r="AL47" s="121">
        <f>'dep06'!S47-'dep06'!S46</f>
        <v>-1.7579007469999794</v>
      </c>
      <c r="AM47" s="52">
        <f>'dep06'!T47-'dep06'!T46</f>
        <v>-31.166470119999985</v>
      </c>
      <c r="AN47" s="189">
        <f>(Paca!B47/Paca!B43-1)*100</f>
        <v>-20.868311956910681</v>
      </c>
      <c r="AO47" s="189">
        <f>(Paca!C47/Paca!C43-1)*100</f>
        <v>7.4641381925889982</v>
      </c>
      <c r="AP47" s="189">
        <f>(Paca!D47/Paca!D43-1)*100</f>
        <v>-24.914205977593152</v>
      </c>
      <c r="AQ47" s="190">
        <f>(Paca!E47/Paca!E43-1)*100</f>
        <v>-18.163461398478198</v>
      </c>
      <c r="AR47" s="190">
        <f>(Paca!F47/Paca!F43-1)*100</f>
        <v>-9.0263514530998243</v>
      </c>
      <c r="AS47" s="190">
        <f>(Paca!G47/Paca!G43-1)*100</f>
        <v>-29.140112888599589</v>
      </c>
      <c r="AT47" s="190">
        <f>(Paca!H47/Paca!H43-1)*100</f>
        <v>13.762419508414659</v>
      </c>
      <c r="AU47" s="190">
        <f>(Paca!I47/Paca!I43-1)*100</f>
        <v>-40.696862031684041</v>
      </c>
      <c r="AV47" s="189">
        <f>(Paca!J47/Paca!J43-1)*100</f>
        <v>-19.034992114707418</v>
      </c>
      <c r="AW47" s="189">
        <f>(Paca!K47/Paca!K43-1)*100</f>
        <v>-21.011205095935047</v>
      </c>
      <c r="AX47" s="190">
        <f>(Paca!L47/Paca!L43-1)*100</f>
        <v>-29.914890096915205</v>
      </c>
      <c r="AY47" s="190">
        <f>(Paca!M47/Paca!M43-1)*100</f>
        <v>-11.198037086715118</v>
      </c>
      <c r="AZ47" s="190">
        <f>(Paca!N47/Paca!N43-1)*100</f>
        <v>-25.629301001317273</v>
      </c>
      <c r="BA47" s="190">
        <f>(Paca!O47/Paca!O43-1)*100</f>
        <v>-20.296169875914881</v>
      </c>
      <c r="BB47" s="190">
        <f>(Paca!P47/Paca!P43-1)*100</f>
        <v>3.9387116616087736</v>
      </c>
      <c r="BC47" s="190">
        <f>(Paca!Q47/Paca!Q43-1)*100</f>
        <v>-3.7000310537788961</v>
      </c>
      <c r="BD47" s="190">
        <f>(Paca!R47/Paca!R43-1)*100</f>
        <v>-24.727614179314717</v>
      </c>
      <c r="BE47" s="190">
        <f>(Paca!S47/Paca!S43-1)*100</f>
        <v>-33.286449136579044</v>
      </c>
      <c r="BF47" s="189">
        <f>(Paca!T47/Paca!T43-1)*100</f>
        <v>-5.0246275417710979</v>
      </c>
      <c r="BG47" s="53">
        <f>Paca!B47-Paca!B43</f>
        <v>-8459.1905884900007</v>
      </c>
      <c r="BH47" s="53">
        <f>Paca!C47-Paca!C43</f>
        <v>9.9246228920000021</v>
      </c>
      <c r="BI47" s="53">
        <f>Paca!D47-Paca!D43</f>
        <v>-2851.1172616439981</v>
      </c>
      <c r="BJ47" s="122">
        <f>Paca!E47-Paca!E43</f>
        <v>-337.58081422199984</v>
      </c>
      <c r="BK47" s="122">
        <f>Paca!F47-Paca!F43</f>
        <v>-177.71608593699989</v>
      </c>
      <c r="BL47" s="122">
        <f>Paca!G47-Paca!G43</f>
        <v>-308.21127405799996</v>
      </c>
      <c r="BM47" s="122">
        <f>Paca!H47-Paca!H43</f>
        <v>162.12507872899982</v>
      </c>
      <c r="BN47" s="122">
        <f>Paca!I47-Paca!I43</f>
        <v>-2189.7341661559994</v>
      </c>
      <c r="BO47" s="53">
        <f>Paca!J47-Paca!J43</f>
        <v>-2518.1296117780003</v>
      </c>
      <c r="BP47" s="53">
        <f>Paca!K47-Paca!K43</f>
        <v>-3035.3487574740029</v>
      </c>
      <c r="BQ47" s="122">
        <f>Paca!L47-Paca!L43</f>
        <v>-1236.8186811830001</v>
      </c>
      <c r="BR47" s="122">
        <f>Paca!M47-Paca!M43</f>
        <v>-499.91749061500013</v>
      </c>
      <c r="BS47" s="122">
        <f>Paca!N47-Paca!N43</f>
        <v>-196.15243058299995</v>
      </c>
      <c r="BT47" s="122">
        <f>Paca!O47-Paca!O43</f>
        <v>-94.728996945000006</v>
      </c>
      <c r="BU47" s="122">
        <f>Paca!P47-Paca!P43</f>
        <v>18.881667649999997</v>
      </c>
      <c r="BV47" s="122">
        <f>Paca!Q47-Paca!Q43</f>
        <v>-7.3192244470000105</v>
      </c>
      <c r="BW47" s="122">
        <f>Paca!R47-Paca!R43</f>
        <v>-842.51328981899997</v>
      </c>
      <c r="BX47" s="122">
        <f>Paca!S47-Paca!S43</f>
        <v>-176.78031153200004</v>
      </c>
      <c r="BY47" s="53">
        <f>Paca!T47-Paca!T43</f>
        <v>-64.519580485999995</v>
      </c>
    </row>
    <row r="48" spans="1:77" s="29" customFormat="1" x14ac:dyDescent="0.25">
      <c r="A48" s="37" t="str">
        <f>Paca!A48</f>
        <v>T2 2009</v>
      </c>
      <c r="B48" s="144">
        <f>('dep06'!B48/'dep06'!B47-1)*100</f>
        <v>-0.69865546635761167</v>
      </c>
      <c r="C48" s="179">
        <f>('dep06'!C48/'dep06'!C47-1)*100</f>
        <v>-22.838233514725093</v>
      </c>
      <c r="D48" s="179">
        <f>('dep06'!D48/'dep06'!D47-1)*100</f>
        <v>-3.6462157145450536</v>
      </c>
      <c r="E48" s="180">
        <f>('dep06'!E48/'dep06'!E47-1)*100</f>
        <v>-2.444070900181039</v>
      </c>
      <c r="F48" s="181">
        <f>('dep06'!F48/'dep06'!F47-1)*100</f>
        <v>-8.5613147363615916</v>
      </c>
      <c r="G48" s="181">
        <f>('dep06'!G48/'dep06'!G47-1)*100</f>
        <v>-0.15240542006602631</v>
      </c>
      <c r="H48" s="181">
        <f>('dep06'!H48/'dep06'!H47-1)*100</f>
        <v>-38.037614829181855</v>
      </c>
      <c r="I48" s="182">
        <f>('dep06'!I48/'dep06'!I47-1)*100</f>
        <v>-0.69786623616103771</v>
      </c>
      <c r="J48" s="179">
        <f>('dep06'!J48/'dep06'!J47-1)*100</f>
        <v>-3.2078758580396216</v>
      </c>
      <c r="K48" s="179">
        <f>('dep06'!K48/'dep06'!K47-1)*100</f>
        <v>3.1484611046220579</v>
      </c>
      <c r="L48" s="180">
        <f>('dep06'!L48/'dep06'!L47-1)*100</f>
        <v>7.3234261469072415</v>
      </c>
      <c r="M48" s="181">
        <f>('dep06'!M48/'dep06'!M47-1)*100</f>
        <v>5.4695045569708389</v>
      </c>
      <c r="N48" s="181">
        <f>('dep06'!N48/'dep06'!N47-1)*100</f>
        <v>-19.793906097017711</v>
      </c>
      <c r="O48" s="181">
        <f>('dep06'!O48/'dep06'!O47-1)*100</f>
        <v>99.319214810480915</v>
      </c>
      <c r="P48" s="181">
        <f>('dep06'!P48/'dep06'!P47-1)*100</f>
        <v>2.5322675997633493</v>
      </c>
      <c r="Q48" s="181">
        <f>('dep06'!Q48/'dep06'!Q47-1)*100</f>
        <v>36.495148774374655</v>
      </c>
      <c r="R48" s="181">
        <f>('dep06'!R48/'dep06'!R47-1)*100</f>
        <v>-2.1377254119714029</v>
      </c>
      <c r="S48" s="152">
        <f>('dep06'!S48/'dep06'!S47-1)*100</f>
        <v>-38.500355150336219</v>
      </c>
      <c r="T48" s="183">
        <f>('dep06'!T48/'dep06'!T47-1)*100</f>
        <v>-0.695470524013031</v>
      </c>
      <c r="U48" s="52">
        <f>'dep06'!B48-'dep06'!B47</f>
        <v>-38.99472137200064</v>
      </c>
      <c r="V48" s="52">
        <f>'dep06'!C48-'dep06'!C47</f>
        <v>-5.7294121259999997</v>
      </c>
      <c r="W48" s="52">
        <f>'dep06'!D48-'dep06'!D47</f>
        <v>-37.442940235999913</v>
      </c>
      <c r="X48" s="121">
        <f>'dep06'!E48-'dep06'!E47</f>
        <v>-1.4577514299999947</v>
      </c>
      <c r="Y48" s="121">
        <f>'dep06'!F48-'dep06'!F47</f>
        <v>-27.601047031999997</v>
      </c>
      <c r="Z48" s="121">
        <f>'dep06'!G48-'dep06'!G47</f>
        <v>-0.33317824499999915</v>
      </c>
      <c r="AA48" s="121">
        <f>'dep06'!H48-'dep06'!H47</f>
        <v>-5.1711936050000009</v>
      </c>
      <c r="AB48" s="121">
        <f>'dep06'!I48-'dep06'!I47</f>
        <v>-2.8797699239999588</v>
      </c>
      <c r="AC48" s="52">
        <f>'dep06'!J48-'dep06'!J47</f>
        <v>-64.623397036999904</v>
      </c>
      <c r="AD48" s="52">
        <f>'dep06'!K48-'dep06'!K47</f>
        <v>70.678902914999526</v>
      </c>
      <c r="AE48" s="121">
        <f>'dep06'!L48-'dep06'!L47</f>
        <v>39.812044638000089</v>
      </c>
      <c r="AF48" s="121">
        <f>'dep06'!M48-'dep06'!M47</f>
        <v>29.190413977999924</v>
      </c>
      <c r="AG48" s="121">
        <f>'dep06'!N48-'dep06'!N47</f>
        <v>-43.606546793000007</v>
      </c>
      <c r="AH48" s="121">
        <f>'dep06'!O48-'dep06'!O47</f>
        <v>105.16381142099999</v>
      </c>
      <c r="AI48" s="121">
        <f>'dep06'!P48-'dep06'!P47</f>
        <v>2.4410105520000087</v>
      </c>
      <c r="AJ48" s="121">
        <f>'dep06'!Q48-'dep06'!Q47</f>
        <v>11.331112023999996</v>
      </c>
      <c r="AK48" s="121">
        <f>'dep06'!R48-'dep06'!R47</f>
        <v>-11.82886716400003</v>
      </c>
      <c r="AL48" s="121">
        <f>'dep06'!S48-'dep06'!S47</f>
        <v>-61.824075741000001</v>
      </c>
      <c r="AM48" s="52">
        <f>'dep06'!T48-'dep06'!T47</f>
        <v>-1.877874888000008</v>
      </c>
      <c r="AN48" s="189">
        <f>(Paca!B48/Paca!B44-1)*100</f>
        <v>-13.059666579776351</v>
      </c>
      <c r="AO48" s="189">
        <f>(Paca!C48/Paca!C44-1)*100</f>
        <v>-12.31368477349376</v>
      </c>
      <c r="AP48" s="189">
        <f>(Paca!D48/Paca!D44-1)*100</f>
        <v>-18.07740188596728</v>
      </c>
      <c r="AQ48" s="190">
        <f>(Paca!E48/Paca!E44-1)*100</f>
        <v>1.7425640155704691</v>
      </c>
      <c r="AR48" s="190">
        <f>(Paca!F48/Paca!F44-1)*100</f>
        <v>0.32784201502287225</v>
      </c>
      <c r="AS48" s="190">
        <f>(Paca!G48/Paca!G44-1)*100</f>
        <v>-24.58452108093492</v>
      </c>
      <c r="AT48" s="190">
        <f>(Paca!H48/Paca!H44-1)*100</f>
        <v>-14.195625369015474</v>
      </c>
      <c r="AU48" s="190">
        <f>(Paca!I48/Paca!I44-1)*100</f>
        <v>-31.006802438750125</v>
      </c>
      <c r="AV48" s="189">
        <f>(Paca!J48/Paca!J44-1)*100</f>
        <v>-15.105192484667263</v>
      </c>
      <c r="AW48" s="189">
        <f>(Paca!K48/Paca!K44-1)*100</f>
        <v>-7.9453337214278497</v>
      </c>
      <c r="AX48" s="190">
        <f>(Paca!L48/Paca!L44-1)*100</f>
        <v>1.2364383744366103</v>
      </c>
      <c r="AY48" s="190">
        <f>(Paca!M48/Paca!M44-1)*100</f>
        <v>-2.3793965262680961</v>
      </c>
      <c r="AZ48" s="190">
        <f>(Paca!N48/Paca!N44-1)*100</f>
        <v>-17.761655540697163</v>
      </c>
      <c r="BA48" s="190">
        <f>(Paca!O48/Paca!O44-1)*100</f>
        <v>-3.3064702193742912</v>
      </c>
      <c r="BB48" s="190">
        <f>(Paca!P48/Paca!P44-1)*100</f>
        <v>-6.244724071945706</v>
      </c>
      <c r="BC48" s="190">
        <f>(Paca!Q48/Paca!Q44-1)*100</f>
        <v>6.4453939356203138</v>
      </c>
      <c r="BD48" s="190">
        <f>(Paca!R48/Paca!R44-1)*100</f>
        <v>-19.578384449905116</v>
      </c>
      <c r="BE48" s="190">
        <f>(Paca!S48/Paca!S44-1)*100</f>
        <v>-43.689455095731645</v>
      </c>
      <c r="BF48" s="189">
        <f>(Paca!T48/Paca!T44-1)*100</f>
        <v>-6.208013979055405</v>
      </c>
      <c r="BG48" s="53">
        <f>Paca!B48-Paca!B44</f>
        <v>-4949.1142884450019</v>
      </c>
      <c r="BH48" s="53">
        <f>Paca!C48-Paca!C44</f>
        <v>-18.535828759999987</v>
      </c>
      <c r="BI48" s="53">
        <f>Paca!D48-Paca!D44</f>
        <v>-1879.9027678250004</v>
      </c>
      <c r="BJ48" s="122">
        <f>Paca!E48-Paca!E44</f>
        <v>26.854640818000007</v>
      </c>
      <c r="BK48" s="122">
        <f>Paca!F48-Paca!F44</f>
        <v>5.8703653899999608</v>
      </c>
      <c r="BL48" s="122">
        <f>Paca!G48-Paca!G44</f>
        <v>-253.33979936100013</v>
      </c>
      <c r="BM48" s="122">
        <f>Paca!H48-Paca!H44</f>
        <v>-179.51519018999988</v>
      </c>
      <c r="BN48" s="122">
        <f>Paca!I48-Paca!I44</f>
        <v>-1479.7727844820001</v>
      </c>
      <c r="BO48" s="53">
        <f>Paca!J48-Paca!J44</f>
        <v>-1904.4799243670004</v>
      </c>
      <c r="BP48" s="53">
        <f>Paca!K48-Paca!K44</f>
        <v>-1057.523823751997</v>
      </c>
      <c r="BQ48" s="122">
        <f>Paca!L48-Paca!L44</f>
        <v>43.504034996999962</v>
      </c>
      <c r="BR48" s="122">
        <f>Paca!M48-Paca!M44</f>
        <v>-101.46643230500013</v>
      </c>
      <c r="BS48" s="122">
        <f>Paca!N48-Paca!N44</f>
        <v>-113.00756907999994</v>
      </c>
      <c r="BT48" s="122">
        <f>Paca!O48-Paca!O44</f>
        <v>-15.278264570999966</v>
      </c>
      <c r="BU48" s="122">
        <f>Paca!P48-Paca!P44</f>
        <v>-33.429650756000058</v>
      </c>
      <c r="BV48" s="122">
        <f>Paca!Q48-Paca!Q44</f>
        <v>12.401312281000003</v>
      </c>
      <c r="BW48" s="122">
        <f>Paca!R48-Paca!R44</f>
        <v>-622.59371282800021</v>
      </c>
      <c r="BX48" s="122">
        <f>Paca!S48-Paca!S44</f>
        <v>-227.65354149000001</v>
      </c>
      <c r="BY48" s="53">
        <f>Paca!T48-Paca!T44</f>
        <v>-88.671943741000177</v>
      </c>
    </row>
    <row r="49" spans="1:77" s="29" customFormat="1" x14ac:dyDescent="0.25">
      <c r="A49" s="37" t="str">
        <f>Paca!A49</f>
        <v>T3 2009</v>
      </c>
      <c r="B49" s="144">
        <f>('dep06'!B49/'dep06'!B48-1)*100</f>
        <v>-1.4564179791625831</v>
      </c>
      <c r="C49" s="179">
        <f>('dep06'!C49/'dep06'!C48-1)*100</f>
        <v>10.109779545469987</v>
      </c>
      <c r="D49" s="179">
        <f>('dep06'!D49/'dep06'!D48-1)*100</f>
        <v>6.6519479659840508</v>
      </c>
      <c r="E49" s="180">
        <f>('dep06'!E49/'dep06'!E48-1)*100</f>
        <v>0.27622640978732793</v>
      </c>
      <c r="F49" s="181">
        <f>('dep06'!F49/'dep06'!F48-1)*100</f>
        <v>6.5049330353116552</v>
      </c>
      <c r="G49" s="181">
        <f>('dep06'!G49/'dep06'!G48-1)*100</f>
        <v>9.1944700670096182</v>
      </c>
      <c r="H49" s="181">
        <f>('dep06'!H49/'dep06'!H48-1)*100</f>
        <v>25.278095475261097</v>
      </c>
      <c r="I49" s="182">
        <f>('dep06'!I49/'dep06'!I48-1)*100</f>
        <v>5.9257838724187328</v>
      </c>
      <c r="J49" s="179">
        <f>('dep06'!J49/'dep06'!J48-1)*100</f>
        <v>3.2454844227223667</v>
      </c>
      <c r="K49" s="179">
        <f>('dep06'!K49/'dep06'!K48-1)*100</f>
        <v>-9.018650945328444</v>
      </c>
      <c r="L49" s="180">
        <f>('dep06'!L49/'dep06'!L48-1)*100</f>
        <v>11.923523442864248</v>
      </c>
      <c r="M49" s="181">
        <f>('dep06'!M49/'dep06'!M48-1)*100</f>
        <v>-23.769774376004214</v>
      </c>
      <c r="N49" s="181">
        <f>('dep06'!N49/'dep06'!N48-1)*100</f>
        <v>11.59940989112933</v>
      </c>
      <c r="O49" s="181">
        <f>('dep06'!O49/'dep06'!O48-1)*100</f>
        <v>-61.479307960042263</v>
      </c>
      <c r="P49" s="181">
        <f>('dep06'!P49/'dep06'!P48-1)*100</f>
        <v>8.7851617598836853</v>
      </c>
      <c r="Q49" s="181">
        <f>('dep06'!Q49/'dep06'!Q48-1)*100</f>
        <v>-22.742864573195519</v>
      </c>
      <c r="R49" s="181">
        <f>('dep06'!R49/'dep06'!R48-1)*100</f>
        <v>-3.8468245144919644</v>
      </c>
      <c r="S49" s="152">
        <f>('dep06'!S49/'dep06'!S48-1)*100</f>
        <v>-13.73054905877542</v>
      </c>
      <c r="T49" s="183">
        <f>('dep06'!T49/'dep06'!T48-1)*100</f>
        <v>-1.099394474585158</v>
      </c>
      <c r="U49" s="52">
        <f>'dep06'!B49-'dep06'!B48</f>
        <v>-80.720514354999978</v>
      </c>
      <c r="V49" s="52">
        <f>'dep06'!C49-'dep06'!C48</f>
        <v>1.957002591000002</v>
      </c>
      <c r="W49" s="52">
        <f>'dep06'!D49-'dep06'!D48</f>
        <v>65.818079484000009</v>
      </c>
      <c r="X49" s="121">
        <f>'dep06'!E49-'dep06'!E48</f>
        <v>0.16072689099999593</v>
      </c>
      <c r="Y49" s="121">
        <f>'dep06'!F49-'dep06'!F48</f>
        <v>19.175994527</v>
      </c>
      <c r="Z49" s="121">
        <f>'dep06'!G49-'dep06'!G48</f>
        <v>20.069683975999993</v>
      </c>
      <c r="AA49" s="121">
        <f>'dep06'!H49-'dep06'!H48</f>
        <v>2.1293644450000002</v>
      </c>
      <c r="AB49" s="121">
        <f>'dep06'!I49-'dep06'!I48</f>
        <v>24.282309644999998</v>
      </c>
      <c r="AC49" s="52">
        <f>'dep06'!J49-'dep06'!J48</f>
        <v>63.283687938999947</v>
      </c>
      <c r="AD49" s="52">
        <f>'dep06'!K49-'dep06'!K48</f>
        <v>-208.83139938999966</v>
      </c>
      <c r="AE49" s="121">
        <f>'dep06'!L49-'dep06'!L48</f>
        <v>69.566365534999932</v>
      </c>
      <c r="AF49" s="121">
        <f>'dep06'!M49-'dep06'!M48</f>
        <v>-133.79633924099994</v>
      </c>
      <c r="AG49" s="121">
        <f>'dep06'!N49-'dep06'!N48</f>
        <v>20.495732887000003</v>
      </c>
      <c r="AH49" s="121">
        <f>'dep06'!O49-'dep06'!O48</f>
        <v>-129.75113876400002</v>
      </c>
      <c r="AI49" s="121">
        <f>'dep06'!P49-'dep06'!P48</f>
        <v>8.6830116430000004</v>
      </c>
      <c r="AJ49" s="121">
        <f>'dep06'!Q49-'dep06'!Q48</f>
        <v>-9.6382852709999938</v>
      </c>
      <c r="AK49" s="121">
        <f>'dep06'!R49-'dep06'!R48</f>
        <v>-20.830942283000013</v>
      </c>
      <c r="AL49" s="121">
        <f>'dep06'!S49-'dep06'!S48</f>
        <v>-13.559803896000005</v>
      </c>
      <c r="AM49" s="52">
        <f>'dep06'!T49-'dep06'!T48</f>
        <v>-2.9478849789999799</v>
      </c>
      <c r="AN49" s="189">
        <f>(Paca!B49/Paca!B45-1)*100</f>
        <v>-12.172946232747284</v>
      </c>
      <c r="AO49" s="189">
        <f>(Paca!C49/Paca!C45-1)*100</f>
        <v>28.840470966972354</v>
      </c>
      <c r="AP49" s="189">
        <f>(Paca!D49/Paca!D45-1)*100</f>
        <v>-18.113880234600465</v>
      </c>
      <c r="AQ49" s="190">
        <f>(Paca!E49/Paca!E45-1)*100</f>
        <v>2.8937295503192129</v>
      </c>
      <c r="AR49" s="190">
        <f>(Paca!F49/Paca!F45-1)*100</f>
        <v>-9.2614687528575264</v>
      </c>
      <c r="AS49" s="190">
        <f>(Paca!G49/Paca!G45-1)*100</f>
        <v>-16.340872393100014</v>
      </c>
      <c r="AT49" s="190">
        <f>(Paca!H49/Paca!H45-1)*100</f>
        <v>-29.806032540852158</v>
      </c>
      <c r="AU49" s="190">
        <f>(Paca!I49/Paca!I45-1)*100</f>
        <v>-26.109274084080212</v>
      </c>
      <c r="AV49" s="189">
        <f>(Paca!J49/Paca!J45-1)*100</f>
        <v>-15.474573831853588</v>
      </c>
      <c r="AW49" s="189">
        <f>(Paca!K49/Paca!K45-1)*100</f>
        <v>-6.7281491684275334</v>
      </c>
      <c r="AX49" s="190">
        <f>(Paca!L49/Paca!L45-1)*100</f>
        <v>1.5940247761537352</v>
      </c>
      <c r="AY49" s="190">
        <f>(Paca!M49/Paca!M45-1)*100</f>
        <v>-4.9893678305241052</v>
      </c>
      <c r="AZ49" s="190">
        <f>(Paca!N49/Paca!N45-1)*100</f>
        <v>-14.003763841372718</v>
      </c>
      <c r="BA49" s="190">
        <f>(Paca!O49/Paca!O45-1)*100</f>
        <v>-38.793373271619799</v>
      </c>
      <c r="BB49" s="190">
        <f>(Paca!P49/Paca!P45-1)*100</f>
        <v>9.1772369099585305E-2</v>
      </c>
      <c r="BC49" s="190">
        <f>(Paca!Q49/Paca!Q45-1)*100</f>
        <v>-28.438781780124867</v>
      </c>
      <c r="BD49" s="190">
        <f>(Paca!R49/Paca!R45-1)*100</f>
        <v>-10.675923027572743</v>
      </c>
      <c r="BE49" s="190">
        <f>(Paca!S49/Paca!S45-1)*100</f>
        <v>-19.016744848953216</v>
      </c>
      <c r="BF49" s="189">
        <f>(Paca!T49/Paca!T45-1)*100</f>
        <v>3.9903279689074811</v>
      </c>
      <c r="BG49" s="53">
        <f>Paca!B49-Paca!B45</f>
        <v>-4646.2607329309976</v>
      </c>
      <c r="BH49" s="53">
        <f>Paca!C49-Paca!C45</f>
        <v>52.511001652999994</v>
      </c>
      <c r="BI49" s="53">
        <f>Paca!D49-Paca!D45</f>
        <v>-1921.029104973999</v>
      </c>
      <c r="BJ49" s="122">
        <f>Paca!E49-Paca!E45</f>
        <v>45.587266770000042</v>
      </c>
      <c r="BK49" s="122">
        <f>Paca!F49-Paca!F45</f>
        <v>-185.50055997200002</v>
      </c>
      <c r="BL49" s="122">
        <f>Paca!G49-Paca!G45</f>
        <v>-171.02424365799993</v>
      </c>
      <c r="BM49" s="122">
        <f>Paca!H49-Paca!H45</f>
        <v>-392.32708169</v>
      </c>
      <c r="BN49" s="122">
        <f>Paca!I49-Paca!I45</f>
        <v>-1217.7644864240001</v>
      </c>
      <c r="BO49" s="53">
        <f>Paca!J49-Paca!J45</f>
        <v>-1910.6060646669994</v>
      </c>
      <c r="BP49" s="53">
        <f>Paca!K49-Paca!K45</f>
        <v>-920.9005960930026</v>
      </c>
      <c r="BQ49" s="122">
        <f>Paca!L49-Paca!L45</f>
        <v>59.681881819999944</v>
      </c>
      <c r="BR49" s="122">
        <f>Paca!M49-Paca!M45</f>
        <v>-230.99915104499996</v>
      </c>
      <c r="BS49" s="122">
        <f>Paca!N49-Paca!N45</f>
        <v>-97.127567580000004</v>
      </c>
      <c r="BT49" s="122">
        <f>Paca!O49-Paca!O45</f>
        <v>-195.89526135899996</v>
      </c>
      <c r="BU49" s="122">
        <f>Paca!P49-Paca!P45</f>
        <v>0.49838635599996906</v>
      </c>
      <c r="BV49" s="122">
        <f>Paca!Q49-Paca!Q45</f>
        <v>-70.734047771999997</v>
      </c>
      <c r="BW49" s="122">
        <f>Paca!R49-Paca!R45</f>
        <v>-314.36204976599993</v>
      </c>
      <c r="BX49" s="122">
        <f>Paca!S49-Paca!S45</f>
        <v>-71.962786746999996</v>
      </c>
      <c r="BY49" s="53">
        <f>Paca!T49-Paca!T45</f>
        <v>53.764031150000164</v>
      </c>
    </row>
    <row r="50" spans="1:77" s="105" customFormat="1" x14ac:dyDescent="0.25">
      <c r="A50" s="98" t="str">
        <f>Paca!A50</f>
        <v>T4 2009</v>
      </c>
      <c r="B50" s="143">
        <f>('dep06'!B50/'dep06'!B49-1)*100</f>
        <v>2.6285341891374436</v>
      </c>
      <c r="C50" s="184">
        <f>('dep06'!C50/'dep06'!C49-1)*100</f>
        <v>39.479047172371118</v>
      </c>
      <c r="D50" s="184">
        <f>('dep06'!D50/'dep06'!D49-1)*100</f>
        <v>5.8909849889485333</v>
      </c>
      <c r="E50" s="185">
        <f>('dep06'!E50/'dep06'!E49-1)*100</f>
        <v>0.56577410551885698</v>
      </c>
      <c r="F50" s="186">
        <f>('dep06'!F50/'dep06'!F49-1)*100</f>
        <v>11.871667229691507</v>
      </c>
      <c r="G50" s="186">
        <f>('dep06'!G50/'dep06'!G49-1)*100</f>
        <v>-10.58292407976772</v>
      </c>
      <c r="H50" s="186">
        <f>('dep06'!H50/'dep06'!H49-1)*100</f>
        <v>-23.969491074906703</v>
      </c>
      <c r="I50" s="187">
        <f>('dep06'!I50/'dep06'!I49-1)*100</f>
        <v>12.052960283885961</v>
      </c>
      <c r="J50" s="184">
        <f>('dep06'!J50/'dep06'!J49-1)*100</f>
        <v>2.1096524476913014</v>
      </c>
      <c r="K50" s="184">
        <f>('dep06'!K50/'dep06'!K49-1)*100</f>
        <v>-2.9510182086511683</v>
      </c>
      <c r="L50" s="185">
        <f>('dep06'!L50/'dep06'!L49-1)*100</f>
        <v>-1.7248393289012065</v>
      </c>
      <c r="M50" s="186">
        <f>('dep06'!M50/'dep06'!M49-1)*100</f>
        <v>-13.871233845817422</v>
      </c>
      <c r="N50" s="186">
        <f>('dep06'!N50/'dep06'!N49-1)*100</f>
        <v>-4.6485475519243309</v>
      </c>
      <c r="O50" s="186">
        <f>('dep06'!O50/'dep06'!O49-1)*100</f>
        <v>-17.307568762454896</v>
      </c>
      <c r="P50" s="186">
        <f>('dep06'!P50/'dep06'!P49-1)*100</f>
        <v>35.543825304979833</v>
      </c>
      <c r="Q50" s="186">
        <f>('dep06'!Q50/'dep06'!Q49-1)*100</f>
        <v>15.11225718051994</v>
      </c>
      <c r="R50" s="186">
        <f>('dep06'!R50/'dep06'!R49-1)*100</f>
        <v>-5.5152312532561361</v>
      </c>
      <c r="S50" s="151">
        <f>('dep06'!S50/'dep06'!S49-1)*100</f>
        <v>20.426278110790474</v>
      </c>
      <c r="T50" s="188">
        <f>('dep06'!T50/'dep06'!T49-1)*100</f>
        <v>34.948555631746345</v>
      </c>
      <c r="U50" s="100">
        <f>'dep06'!B50-'dep06'!B49</f>
        <v>143.56212030200004</v>
      </c>
      <c r="V50" s="100">
        <f>'dep06'!C50-'dep06'!C49</f>
        <v>8.4147704029999986</v>
      </c>
      <c r="W50" s="100">
        <f>'dep06'!D50-'dep06'!D49</f>
        <v>62.166020980999974</v>
      </c>
      <c r="X50" s="120">
        <f>'dep06'!E50-'dep06'!E49</f>
        <v>0.33011434300000531</v>
      </c>
      <c r="Y50" s="120">
        <f>'dep06'!F50-'dep06'!F49</f>
        <v>37.273185026000021</v>
      </c>
      <c r="Z50" s="120">
        <f>'dep06'!G50-'dep06'!G49</f>
        <v>-25.224360015000002</v>
      </c>
      <c r="AA50" s="120">
        <f>'dep06'!H50-'dep06'!H49</f>
        <v>-2.5295286570000002</v>
      </c>
      <c r="AB50" s="120">
        <f>'dep06'!I50-'dep06'!I49</f>
        <v>52.316610283999978</v>
      </c>
      <c r="AC50" s="100">
        <f>'dep06'!J50-'dep06'!J49</f>
        <v>42.471170615999881</v>
      </c>
      <c r="AD50" s="100">
        <f>'dep06'!K50-'dep06'!K49</f>
        <v>-62.169658482999921</v>
      </c>
      <c r="AE50" s="120">
        <f>'dep06'!L50-'dep06'!L49</f>
        <v>-11.263275947000011</v>
      </c>
      <c r="AF50" s="120">
        <f>'dep06'!M50-'dep06'!M49</f>
        <v>-59.519800938000003</v>
      </c>
      <c r="AG50" s="120">
        <f>'dep06'!N50-'dep06'!N49</f>
        <v>-9.1665673359999857</v>
      </c>
      <c r="AH50" s="120">
        <f>'dep06'!O50-'dep06'!O49</f>
        <v>-14.070591490999988</v>
      </c>
      <c r="AI50" s="120">
        <f>'dep06'!P50-'dep06'!P49</f>
        <v>38.216811341999986</v>
      </c>
      <c r="AJ50" s="120">
        <f>'dep06'!Q50-'dep06'!Q49</f>
        <v>4.9479186189999993</v>
      </c>
      <c r="AK50" s="120">
        <f>'dep06'!R50-'dep06'!R49</f>
        <v>-28.716658213000017</v>
      </c>
      <c r="AL50" s="120">
        <f>'dep06'!S50-'dep06'!S49</f>
        <v>17.402505481000006</v>
      </c>
      <c r="AM50" s="100">
        <f>'dep06'!T50-'dep06'!T49</f>
        <v>92.679816785000014</v>
      </c>
      <c r="AN50" s="184">
        <f>(Paca!B50/Paca!B46-1)*100</f>
        <v>-3.137590082660846</v>
      </c>
      <c r="AO50" s="184">
        <f>(Paca!C50/Paca!C46-1)*100</f>
        <v>24.551434690033958</v>
      </c>
      <c r="AP50" s="184">
        <f>(Paca!D50/Paca!D46-1)*100</f>
        <v>-9.2195127889789887</v>
      </c>
      <c r="AQ50" s="191">
        <f>(Paca!E50/Paca!E46-1)*100</f>
        <v>-9.8986220479995168</v>
      </c>
      <c r="AR50" s="191">
        <f>(Paca!F50/Paca!F46-1)*100</f>
        <v>4.1042901163688139</v>
      </c>
      <c r="AS50" s="191">
        <f>(Paca!G50/Paca!G46-1)*100</f>
        <v>-9.8508621010045534</v>
      </c>
      <c r="AT50" s="191">
        <f>(Paca!H50/Paca!H46-1)*100</f>
        <v>-34.44870383439136</v>
      </c>
      <c r="AU50" s="191">
        <f>(Paca!I50/Paca!I46-1)*100</f>
        <v>-6.3913656525858675</v>
      </c>
      <c r="AV50" s="184">
        <f>(Paca!J50/Paca!J46-1)*100</f>
        <v>-2.5601679315986448</v>
      </c>
      <c r="AW50" s="184">
        <f>(Paca!K50/Paca!K46-1)*100</f>
        <v>2.1059559022185148E-2</v>
      </c>
      <c r="AX50" s="191">
        <f>(Paca!L50/Paca!L46-1)*100</f>
        <v>14.920972662892318</v>
      </c>
      <c r="AY50" s="191">
        <f>(Paca!M50/Paca!M46-1)*100</f>
        <v>4.1308109141583227</v>
      </c>
      <c r="AZ50" s="191">
        <f>(Paca!N50/Paca!N46-1)*100</f>
        <v>-8.0610487076667177</v>
      </c>
      <c r="BA50" s="191">
        <f>(Paca!O50/Paca!O46-1)*100</f>
        <v>-37.934220683700346</v>
      </c>
      <c r="BB50" s="191">
        <f>(Paca!P50/Paca!P46-1)*100</f>
        <v>-8.215714904569948</v>
      </c>
      <c r="BC50" s="191">
        <f>(Paca!Q50/Paca!Q46-1)*100</f>
        <v>-20.759106624190483</v>
      </c>
      <c r="BD50" s="191">
        <f>(Paca!R50/Paca!R46-1)*100</f>
        <v>-8.9165933455833564</v>
      </c>
      <c r="BE50" s="191">
        <f>(Paca!S50/Paca!S46-1)*100</f>
        <v>-23.965046500482046</v>
      </c>
      <c r="BF50" s="184">
        <f>(Paca!T50/Paca!T46-1)*100</f>
        <v>3.2741493638760888</v>
      </c>
      <c r="BG50" s="100">
        <f>Paca!B50-Paca!B46</f>
        <v>-1101.473214079997</v>
      </c>
      <c r="BH50" s="100">
        <f>Paca!C50-Paca!C46</f>
        <v>38.788472130999992</v>
      </c>
      <c r="BI50" s="100">
        <f>Paca!D50-Paca!D46</f>
        <v>-900.28882593399976</v>
      </c>
      <c r="BJ50" s="120">
        <f>Paca!E50-Paca!E46</f>
        <v>-164.86092144500003</v>
      </c>
      <c r="BK50" s="120">
        <f>Paca!F50-Paca!F46</f>
        <v>73.450929601000098</v>
      </c>
      <c r="BL50" s="120">
        <f>Paca!G50-Paca!G46</f>
        <v>-92.728967555000054</v>
      </c>
      <c r="BM50" s="120">
        <f>Paca!H50-Paca!H46</f>
        <v>-457.99627269200005</v>
      </c>
      <c r="BN50" s="120">
        <f>Paca!I50-Paca!I46</f>
        <v>-258.15359384299973</v>
      </c>
      <c r="BO50" s="100">
        <f>Paca!J50-Paca!J46</f>
        <v>-287.61184959899947</v>
      </c>
      <c r="BP50" s="100">
        <f>Paca!K50-Paca!K46</f>
        <v>2.6481253709989687</v>
      </c>
      <c r="BQ50" s="120">
        <f>Paca!L50-Paca!L46</f>
        <v>500.87169967099999</v>
      </c>
      <c r="BR50" s="120">
        <f>Paca!M50-Paca!M46</f>
        <v>170.40642004700021</v>
      </c>
      <c r="BS50" s="120">
        <f>Paca!N50-Paca!N46</f>
        <v>-49.915007639000009</v>
      </c>
      <c r="BT50" s="120">
        <f>Paca!O50-Paca!O46</f>
        <v>-180.31544727400001</v>
      </c>
      <c r="BU50" s="120">
        <f>Paca!P50-Paca!P46</f>
        <v>-49.194610148000038</v>
      </c>
      <c r="BV50" s="120">
        <f>Paca!Q50-Paca!Q46</f>
        <v>-48.034851780999986</v>
      </c>
      <c r="BW50" s="120">
        <f>Paca!R50-Paca!R46</f>
        <v>-247.65071417400031</v>
      </c>
      <c r="BX50" s="120">
        <f>Paca!S50-Paca!S46</f>
        <v>-93.519363331000022</v>
      </c>
      <c r="BY50" s="100">
        <f>Paca!T50-Paca!T46</f>
        <v>44.990863950999938</v>
      </c>
    </row>
    <row r="51" spans="1:77" s="29" customFormat="1" x14ac:dyDescent="0.25">
      <c r="A51" s="37" t="str">
        <f>Paca!A51</f>
        <v>T1 2010</v>
      </c>
      <c r="B51" s="144">
        <f>('dep06'!B51/'dep06'!B50-1)*100</f>
        <v>2.6352602792145685</v>
      </c>
      <c r="C51" s="179">
        <f>('dep06'!C51/'dep06'!C50-1)*100</f>
        <v>-33.741460967871049</v>
      </c>
      <c r="D51" s="179">
        <f>('dep06'!D51/'dep06'!D50-1)*100</f>
        <v>10.646369092837205</v>
      </c>
      <c r="E51" s="180">
        <f>('dep06'!E51/'dep06'!E50-1)*100</f>
        <v>23.587779579879964</v>
      </c>
      <c r="F51" s="181">
        <f>('dep06'!F51/'dep06'!F50-1)*100</f>
        <v>2.83838069378608</v>
      </c>
      <c r="G51" s="181">
        <f>('dep06'!G51/'dep06'!G50-1)*100</f>
        <v>-0.82623028568631351</v>
      </c>
      <c r="H51" s="181">
        <f>('dep06'!H51/'dep06'!H50-1)*100</f>
        <v>-5.5304839227937279</v>
      </c>
      <c r="I51" s="182">
        <f>('dep06'!I51/'dep06'!I50-1)*100</f>
        <v>20.017806477044942</v>
      </c>
      <c r="J51" s="179">
        <f>('dep06'!J51/'dep06'!J50-1)*100</f>
        <v>-2.3736665441630778</v>
      </c>
      <c r="K51" s="179">
        <f>('dep06'!K51/'dep06'!K50-1)*100</f>
        <v>7.6619998941731104</v>
      </c>
      <c r="L51" s="180">
        <f>('dep06'!L51/'dep06'!L50-1)*100</f>
        <v>3.8847886237211693</v>
      </c>
      <c r="M51" s="181">
        <f>('dep06'!M51/'dep06'!M50-1)*100</f>
        <v>0.57143900231502176</v>
      </c>
      <c r="N51" s="181">
        <f>('dep06'!N51/'dep06'!N50-1)*100</f>
        <v>36.444290609878529</v>
      </c>
      <c r="O51" s="181">
        <f>('dep06'!O51/'dep06'!O50-1)*100</f>
        <v>22.52533674336452</v>
      </c>
      <c r="P51" s="181">
        <f>('dep06'!P51/'dep06'!P50-1)*100</f>
        <v>18.429420890883598</v>
      </c>
      <c r="Q51" s="181">
        <f>('dep06'!Q51/'dep06'!Q50-1)*100</f>
        <v>24.114255884394598</v>
      </c>
      <c r="R51" s="181">
        <f>('dep06'!R51/'dep06'!R50-1)*100</f>
        <v>4.6278708892786069</v>
      </c>
      <c r="S51" s="152">
        <f>('dep06'!S51/'dep06'!S50-1)*100</f>
        <v>-12.447180527925406</v>
      </c>
      <c r="T51" s="183">
        <f>('dep06'!T51/'dep06'!T50-1)*100</f>
        <v>-19.303689314943927</v>
      </c>
      <c r="U51" s="52">
        <f>'dep06'!B51-'dep06'!B50</f>
        <v>147.71271333600089</v>
      </c>
      <c r="V51" s="52">
        <f>'dep06'!C51-'dep06'!C50</f>
        <v>-10.031097769999999</v>
      </c>
      <c r="W51" s="52">
        <f>'dep06'!D51-'dep06'!D50</f>
        <v>118.96676742599993</v>
      </c>
      <c r="X51" s="121">
        <f>'dep06'!E51-'dep06'!E50</f>
        <v>13.840717015999999</v>
      </c>
      <c r="Y51" s="121">
        <f>'dep06'!F51-'dep06'!F50</f>
        <v>9.9695497569999816</v>
      </c>
      <c r="Z51" s="121">
        <f>'dep06'!G51-'dep06'!G50</f>
        <v>-1.7609054979999996</v>
      </c>
      <c r="AA51" s="121">
        <f>'dep06'!H51-'dep06'!H50</f>
        <v>-0.44374331399999978</v>
      </c>
      <c r="AB51" s="121">
        <f>'dep06'!I51-'dep06'!I50</f>
        <v>97.36114946500004</v>
      </c>
      <c r="AC51" s="52">
        <f>'dep06'!J51-'dep06'!J50</f>
        <v>-48.794382264999967</v>
      </c>
      <c r="AD51" s="52">
        <f>'dep06'!K51-'dep06'!K50</f>
        <v>156.65336108199995</v>
      </c>
      <c r="AE51" s="121">
        <f>'dep06'!L51-'dep06'!L50</f>
        <v>24.930284461000042</v>
      </c>
      <c r="AF51" s="121">
        <f>'dep06'!M51-'dep06'!M50</f>
        <v>2.1118568729999652</v>
      </c>
      <c r="AG51" s="121">
        <f>'dep06'!N51-'dep06'!N50</f>
        <v>68.524562127999985</v>
      </c>
      <c r="AH51" s="121">
        <f>'dep06'!O51-'dep06'!O50</f>
        <v>15.143049489999996</v>
      </c>
      <c r="AI51" s="121">
        <f>'dep06'!P51-'dep06'!P50</f>
        <v>26.85849721400001</v>
      </c>
      <c r="AJ51" s="121">
        <f>'dep06'!Q51-'dep06'!Q50</f>
        <v>9.0884254059999989</v>
      </c>
      <c r="AK51" s="121">
        <f>'dep06'!R51-'dep06'!R50</f>
        <v>22.767388107000045</v>
      </c>
      <c r="AL51" s="121">
        <f>'dep06'!S51-'dep06'!S50</f>
        <v>-12.77070259700001</v>
      </c>
      <c r="AM51" s="52">
        <f>'dep06'!T51-'dep06'!T50</f>
        <v>-69.081935137000016</v>
      </c>
      <c r="AN51" s="189">
        <f>(Paca!B51/Paca!B47-1)*100</f>
        <v>9.8119569979588039</v>
      </c>
      <c r="AO51" s="189">
        <f>(Paca!C51/Paca!C47-1)*100</f>
        <v>55.770188625107544</v>
      </c>
      <c r="AP51" s="189">
        <f>(Paca!D51/Paca!D47-1)*100</f>
        <v>13.381449334763285</v>
      </c>
      <c r="AQ51" s="190">
        <f>(Paca!E51/Paca!E47-1)*100</f>
        <v>-0.6648075907437434</v>
      </c>
      <c r="AR51" s="190">
        <f>(Paca!F51/Paca!F47-1)*100</f>
        <v>14.971053695438652</v>
      </c>
      <c r="AS51" s="190">
        <f>(Paca!G51/Paca!G47-1)*100</f>
        <v>23.045584827186815</v>
      </c>
      <c r="AT51" s="190">
        <f>(Paca!H51/Paca!H47-1)*100</f>
        <v>-28.765794906651788</v>
      </c>
      <c r="AU51" s="190">
        <f>(Paca!I51/Paca!I47-1)*100</f>
        <v>34.616366057990568</v>
      </c>
      <c r="AV51" s="189">
        <f>(Paca!J51/Paca!J47-1)*100</f>
        <v>2.134829863639931</v>
      </c>
      <c r="AW51" s="189">
        <f>(Paca!K51/Paca!K47-1)*100</f>
        <v>13.678553451509767</v>
      </c>
      <c r="AX51" s="190">
        <f>(Paca!L51/Paca!L47-1)*100</f>
        <v>21.679019450306015</v>
      </c>
      <c r="AY51" s="190">
        <f>(Paca!M51/Paca!M47-1)*100</f>
        <v>13.973493293558882</v>
      </c>
      <c r="AZ51" s="190">
        <f>(Paca!N51/Paca!N47-1)*100</f>
        <v>13.784021080078478</v>
      </c>
      <c r="BA51" s="190">
        <f>(Paca!O51/Paca!O47-1)*100</f>
        <v>0.26677130486980616</v>
      </c>
      <c r="BB51" s="190">
        <f>(Paca!P51/Paca!P47-1)*100</f>
        <v>22.836438310312502</v>
      </c>
      <c r="BC51" s="190">
        <f>(Paca!Q51/Paca!Q47-1)*100</f>
        <v>9.8519578706278246</v>
      </c>
      <c r="BD51" s="190">
        <f>(Paca!R51/Paca!R47-1)*100</f>
        <v>9.0559595661589896</v>
      </c>
      <c r="BE51" s="190">
        <f>(Paca!S51/Paca!S47-1)*100</f>
        <v>-18.500441971530389</v>
      </c>
      <c r="BF51" s="189">
        <f>(Paca!T51/Paca!T47-1)*100</f>
        <v>10.524057281406595</v>
      </c>
      <c r="BG51" s="53">
        <f>Paca!B51-Paca!B47</f>
        <v>3147.3682251340033</v>
      </c>
      <c r="BH51" s="53">
        <f>Paca!C51-Paca!C47</f>
        <v>79.689300728000006</v>
      </c>
      <c r="BI51" s="53">
        <f>Paca!D51-Paca!D47</f>
        <v>1149.8176228839984</v>
      </c>
      <c r="BJ51" s="122">
        <f>Paca!E51-Paca!E47</f>
        <v>-10.111657773000161</v>
      </c>
      <c r="BK51" s="122">
        <f>Paca!F51-Paca!F47</f>
        <v>268.15288944100007</v>
      </c>
      <c r="BL51" s="122">
        <f>Paca!G51-Paca!G47</f>
        <v>172.72113397400005</v>
      </c>
      <c r="BM51" s="122">
        <f>Paca!H51-Paca!H47</f>
        <v>-385.50552604399991</v>
      </c>
      <c r="BN51" s="122">
        <f>Paca!I51-Paca!I47</f>
        <v>1104.5607832859996</v>
      </c>
      <c r="BO51" s="53">
        <f>Paca!J51-Paca!J47</f>
        <v>228.6577948030008</v>
      </c>
      <c r="BP51" s="53">
        <f>Paca!K51-Paca!K47</f>
        <v>1560.8576453620026</v>
      </c>
      <c r="BQ51" s="122">
        <f>Paca!L51-Paca!L47</f>
        <v>628.17987441600008</v>
      </c>
      <c r="BR51" s="122">
        <f>Paca!M51-Paca!M47</f>
        <v>553.96711770799993</v>
      </c>
      <c r="BS51" s="122">
        <f>Paca!N51-Paca!N47</f>
        <v>78.457546757000046</v>
      </c>
      <c r="BT51" s="122">
        <f>Paca!O51-Paca!O47</f>
        <v>0.99240091100000427</v>
      </c>
      <c r="BU51" s="122">
        <f>Paca!P51-Paca!P47</f>
        <v>113.78679358099998</v>
      </c>
      <c r="BV51" s="122">
        <f>Paca!Q51-Paca!Q47</f>
        <v>18.76758490200001</v>
      </c>
      <c r="BW51" s="122">
        <f>Paca!R51-Paca!R47</f>
        <v>232.2548012430002</v>
      </c>
      <c r="BX51" s="122">
        <f>Paca!S51-Paca!S47</f>
        <v>-65.548474155999997</v>
      </c>
      <c r="BY51" s="53">
        <f>Paca!T51-Paca!T47</f>
        <v>128.34586135699988</v>
      </c>
    </row>
    <row r="52" spans="1:77" s="29" customFormat="1" x14ac:dyDescent="0.25">
      <c r="A52" s="37" t="str">
        <f>Paca!A52</f>
        <v>T2 2010</v>
      </c>
      <c r="B52" s="144">
        <f>('dep06'!B52/'dep06'!B51-1)*100</f>
        <v>2.6936377438396164</v>
      </c>
      <c r="C52" s="179">
        <f>('dep06'!C52/'dep06'!C51-1)*100</f>
        <v>13.897811153577777</v>
      </c>
      <c r="D52" s="179">
        <f>('dep06'!D52/'dep06'!D51-1)*100</f>
        <v>3.5497434948617679</v>
      </c>
      <c r="E52" s="180">
        <f>('dep06'!E52/'dep06'!E51-1)*100</f>
        <v>9.023124654812186</v>
      </c>
      <c r="F52" s="181">
        <f>('dep06'!F52/'dep06'!F51-1)*100</f>
        <v>6.0176760694791609</v>
      </c>
      <c r="G52" s="181">
        <f>('dep06'!G52/'dep06'!G51-1)*100</f>
        <v>-6.2360724672657408</v>
      </c>
      <c r="H52" s="181">
        <f>('dep06'!H52/'dep06'!H51-1)*100</f>
        <v>96.444647411630228</v>
      </c>
      <c r="I52" s="182">
        <f>('dep06'!I52/'dep06'!I51-1)*100</f>
        <v>3.679736316972515</v>
      </c>
      <c r="J52" s="179">
        <f>('dep06'!J52/'dep06'!J51-1)*100</f>
        <v>9.7096960564756927</v>
      </c>
      <c r="K52" s="179">
        <f>('dep06'!K52/'dep06'!K51-1)*100</f>
        <v>-3.2349374234182271</v>
      </c>
      <c r="L52" s="180">
        <f>('dep06'!L52/'dep06'!L51-1)*100</f>
        <v>-3.7807727652640288</v>
      </c>
      <c r="M52" s="181">
        <f>('dep06'!M52/'dep06'!M51-1)*100</f>
        <v>-10.483436838615944</v>
      </c>
      <c r="N52" s="181">
        <f>('dep06'!N52/'dep06'!N51-1)*100</f>
        <v>-11.886575840907954</v>
      </c>
      <c r="O52" s="181">
        <f>('dep06'!O52/'dep06'!O51-1)*100</f>
        <v>16.383981563220985</v>
      </c>
      <c r="P52" s="181">
        <f>('dep06'!P52/'dep06'!P51-1)*100</f>
        <v>2.2283903260467586</v>
      </c>
      <c r="Q52" s="181">
        <f>('dep06'!Q52/'dep06'!Q51-1)*100</f>
        <v>-17.75797897008573</v>
      </c>
      <c r="R52" s="181">
        <f>('dep06'!R52/'dep06'!R51-1)*100</f>
        <v>0.62404450533743994</v>
      </c>
      <c r="S52" s="152">
        <f>('dep06'!S52/'dep06'!S51-1)*100</f>
        <v>12.480116779943096</v>
      </c>
      <c r="T52" s="183">
        <f>('dep06'!T52/'dep06'!T51-1)*100</f>
        <v>-5.303425397564288</v>
      </c>
      <c r="U52" s="52">
        <f>'dep06'!B52-'dep06'!B51</f>
        <v>154.96375684200029</v>
      </c>
      <c r="V52" s="52">
        <f>'dep06'!C52-'dep06'!C51</f>
        <v>2.7376179639999982</v>
      </c>
      <c r="W52" s="52">
        <f>'dep06'!D52-'dep06'!D51</f>
        <v>43.889262340000187</v>
      </c>
      <c r="X52" s="121">
        <f>'dep06'!E52-'dep06'!E51</f>
        <v>6.5434082209999929</v>
      </c>
      <c r="Y52" s="121">
        <f>'dep06'!F52-'dep06'!F51</f>
        <v>21.736466024000038</v>
      </c>
      <c r="Z52" s="121">
        <f>'dep06'!G52-'dep06'!G51</f>
        <v>-13.180834719999979</v>
      </c>
      <c r="AA52" s="121">
        <f>'dep06'!H52-'dep06'!H51</f>
        <v>7.3103556960000011</v>
      </c>
      <c r="AB52" s="121">
        <f>'dep06'!I52-'dep06'!I51</f>
        <v>21.479867119000005</v>
      </c>
      <c r="AC52" s="52">
        <f>'dep06'!J52-'dep06'!J51</f>
        <v>194.86001417199986</v>
      </c>
      <c r="AD52" s="52">
        <f>'dep06'!K52-'dep06'!K51</f>
        <v>-71.207526908999625</v>
      </c>
      <c r="AE52" s="121">
        <f>'dep06'!L52-'dep06'!L51</f>
        <v>-25.205329373000041</v>
      </c>
      <c r="AF52" s="121">
        <f>'dep06'!M52-'dep06'!M51</f>
        <v>-38.964844701999994</v>
      </c>
      <c r="AG52" s="121">
        <f>'dep06'!N52-'dep06'!N51</f>
        <v>-30.495018515999988</v>
      </c>
      <c r="AH52" s="121">
        <f>'dep06'!O52-'dep06'!O51</f>
        <v>13.495451067999994</v>
      </c>
      <c r="AI52" s="121">
        <f>'dep06'!P52-'dep06'!P51</f>
        <v>3.8461028250000027</v>
      </c>
      <c r="AJ52" s="121">
        <f>'dep06'!Q52-'dep06'!Q51</f>
        <v>-8.3067279480000025</v>
      </c>
      <c r="AK52" s="121">
        <f>'dep06'!R52-'dep06'!R51</f>
        <v>3.2121434199999612</v>
      </c>
      <c r="AL52" s="121">
        <f>'dep06'!S52-'dep06'!S51</f>
        <v>11.210696317</v>
      </c>
      <c r="AM52" s="52">
        <f>'dep06'!T52-'dep06'!T51</f>
        <v>-15.315610724999999</v>
      </c>
      <c r="AN52" s="189">
        <f>(Paca!B52/Paca!B48-1)*100</f>
        <v>11.63664962618116</v>
      </c>
      <c r="AO52" s="189">
        <f>(Paca!C52/Paca!C48-1)*100</f>
        <v>62.758512392197098</v>
      </c>
      <c r="AP52" s="189">
        <f>(Paca!D52/Paca!D48-1)*100</f>
        <v>22.954146924826535</v>
      </c>
      <c r="AQ52" s="190">
        <f>(Paca!E52/Paca!E48-1)*100</f>
        <v>2.0833423013054242</v>
      </c>
      <c r="AR52" s="190">
        <f>(Paca!F52/Paca!F48-1)*100</f>
        <v>23.098126657440954</v>
      </c>
      <c r="AS52" s="190">
        <f>(Paca!G52/Paca!G48-1)*100</f>
        <v>26.392202540625043</v>
      </c>
      <c r="AT52" s="190">
        <f>(Paca!H52/Paca!H48-1)*100</f>
        <v>-11.603158209442487</v>
      </c>
      <c r="AU52" s="190">
        <f>(Paca!I52/Paca!I48-1)*100</f>
        <v>43.390901263095529</v>
      </c>
      <c r="AV52" s="189">
        <f>(Paca!J52/Paca!J48-1)*100</f>
        <v>6.8994478618307209</v>
      </c>
      <c r="AW52" s="189">
        <f>(Paca!K52/Paca!K48-1)*100</f>
        <v>8.1144714830670317</v>
      </c>
      <c r="AX52" s="190">
        <f>(Paca!L52/Paca!L48-1)*100</f>
        <v>-4.4989802092332383</v>
      </c>
      <c r="AY52" s="190">
        <f>(Paca!M52/Paca!M48-1)*100</f>
        <v>8.1856638067277387</v>
      </c>
      <c r="AZ52" s="190">
        <f>(Paca!N52/Paca!N48-1)*100</f>
        <v>26.85485519596369</v>
      </c>
      <c r="BA52" s="190">
        <f>(Paca!O52/Paca!O48-1)*100</f>
        <v>-23.030476687296453</v>
      </c>
      <c r="BB52" s="190">
        <f>(Paca!P52/Paca!P48-1)*100</f>
        <v>44.945014206127354</v>
      </c>
      <c r="BC52" s="190">
        <f>(Paca!Q52/Paca!Q48-1)*100</f>
        <v>-2.7364762671074683</v>
      </c>
      <c r="BD52" s="190">
        <f>(Paca!R52/Paca!R48-1)*100</f>
        <v>21.999038604761779</v>
      </c>
      <c r="BE52" s="190">
        <f>(Paca!S52/Paca!S48-1)*100</f>
        <v>-2.2082763924023197</v>
      </c>
      <c r="BF52" s="189">
        <f>(Paca!T52/Paca!T48-1)*100</f>
        <v>4.6916028118717978</v>
      </c>
      <c r="BG52" s="53">
        <f>Paca!B52-Paca!B48</f>
        <v>3833.9341837140018</v>
      </c>
      <c r="BH52" s="53">
        <f>Paca!C52-Paca!C48</f>
        <v>82.837777442999993</v>
      </c>
      <c r="BI52" s="53">
        <f>Paca!D52-Paca!D48</f>
        <v>1955.5289446319985</v>
      </c>
      <c r="BJ52" s="122">
        <f>Paca!E52-Paca!E48</f>
        <v>32.665846484999975</v>
      </c>
      <c r="BK52" s="122">
        <f>Paca!F52-Paca!F48</f>
        <v>414.95285114500007</v>
      </c>
      <c r="BL52" s="122">
        <f>Paca!G52-Paca!G48</f>
        <v>205.10573248900005</v>
      </c>
      <c r="BM52" s="122">
        <f>Paca!H52-Paca!H48</f>
        <v>-125.9019098980001</v>
      </c>
      <c r="BN52" s="122">
        <f>Paca!I52-Paca!I48</f>
        <v>1428.7064244109997</v>
      </c>
      <c r="BO52" s="53">
        <f>Paca!J52-Paca!J48</f>
        <v>738.49166880399935</v>
      </c>
      <c r="BP52" s="53">
        <f>Paca!K52-Paca!K48</f>
        <v>994.22358870799872</v>
      </c>
      <c r="BQ52" s="122">
        <f>Paca!L52-Paca!L48</f>
        <v>-160.25367753699993</v>
      </c>
      <c r="BR52" s="122">
        <f>Paca!M52-Paca!M48</f>
        <v>340.76184334899972</v>
      </c>
      <c r="BS52" s="122">
        <f>Paca!N52-Paca!N48</f>
        <v>140.51453917100002</v>
      </c>
      <c r="BT52" s="122">
        <f>Paca!O52-Paca!O48</f>
        <v>-102.89866786600004</v>
      </c>
      <c r="BU52" s="122">
        <f>Paca!P52-Paca!P48</f>
        <v>225.57752344400006</v>
      </c>
      <c r="BV52" s="122">
        <f>Paca!Q52-Paca!Q48</f>
        <v>-5.6044982399999981</v>
      </c>
      <c r="BW52" s="122">
        <f>Paca!R52-Paca!R48</f>
        <v>562.60601815200016</v>
      </c>
      <c r="BX52" s="122">
        <f>Paca!S52-Paca!S48</f>
        <v>-6.4794917649999775</v>
      </c>
      <c r="BY52" s="53">
        <f>Paca!T52-Paca!T48</f>
        <v>62.85220412700005</v>
      </c>
    </row>
    <row r="53" spans="1:77" s="29" customFormat="1" x14ac:dyDescent="0.25">
      <c r="A53" s="37" t="str">
        <f>Paca!A53</f>
        <v>T3 2010</v>
      </c>
      <c r="B53" s="144">
        <f>('dep06'!B53/'dep06'!B52-1)*100</f>
        <v>8.6312317274920947</v>
      </c>
      <c r="C53" s="179">
        <f>('dep06'!C53/'dep06'!C52-1)*100</f>
        <v>11.340080245535567</v>
      </c>
      <c r="D53" s="179">
        <f>('dep06'!D53/'dep06'!D52-1)*100</f>
        <v>7.2008103936415102</v>
      </c>
      <c r="E53" s="180">
        <f>('dep06'!E53/'dep06'!E52-1)*100</f>
        <v>-24.813744225670764</v>
      </c>
      <c r="F53" s="181">
        <f>('dep06'!F53/'dep06'!F52-1)*100</f>
        <v>17.064791661190306</v>
      </c>
      <c r="G53" s="181">
        <f>('dep06'!G53/'dep06'!G52-1)*100</f>
        <v>8.7480578376718086</v>
      </c>
      <c r="H53" s="181">
        <f>('dep06'!H53/'dep06'!H52-1)*100</f>
        <v>28.098477743106077</v>
      </c>
      <c r="I53" s="182">
        <f>('dep06'!I53/'dep06'!I52-1)*100</f>
        <v>4.1207963534254821</v>
      </c>
      <c r="J53" s="179">
        <f>('dep06'!J53/'dep06'!J52-1)*100</f>
        <v>17.742635865846946</v>
      </c>
      <c r="K53" s="179">
        <f>('dep06'!K53/'dep06'!K52-1)*100</f>
        <v>0.57709236552359044</v>
      </c>
      <c r="L53" s="180">
        <f>('dep06'!L53/'dep06'!L52-1)*100</f>
        <v>-2.6656537098718402</v>
      </c>
      <c r="M53" s="181">
        <f>('dep06'!M53/'dep06'!M52-1)*100</f>
        <v>12.055952007598346</v>
      </c>
      <c r="N53" s="181">
        <f>('dep06'!N53/'dep06'!N52-1)*100</f>
        <v>-4.4621593936965187</v>
      </c>
      <c r="O53" s="181">
        <f>('dep06'!O53/'dep06'!O52-1)*100</f>
        <v>-2.3726563682807345</v>
      </c>
      <c r="P53" s="181">
        <f>('dep06'!P53/'dep06'!P52-1)*100</f>
        <v>-1.6747826870982419</v>
      </c>
      <c r="Q53" s="181">
        <f>('dep06'!Q53/'dep06'!Q52-1)*100</f>
        <v>-21.311764440056301</v>
      </c>
      <c r="R53" s="181">
        <f>('dep06'!R53/'dep06'!R52-1)*100</f>
        <v>10.331781912632021</v>
      </c>
      <c r="S53" s="152">
        <f>('dep06'!S53/'dep06'!S52-1)*100</f>
        <v>-40.299260937082735</v>
      </c>
      <c r="T53" s="183">
        <f>('dep06'!T53/'dep06'!T52-1)*100</f>
        <v>4.4812674378723161</v>
      </c>
      <c r="U53" s="52">
        <f>'dep06'!B53-'dep06'!B52</f>
        <v>509.92612477299917</v>
      </c>
      <c r="V53" s="52">
        <f>'dep06'!C53-'dep06'!C52</f>
        <v>2.5442392120000008</v>
      </c>
      <c r="W53" s="52">
        <f>'dep06'!D53-'dep06'!D52</f>
        <v>92.19167648299981</v>
      </c>
      <c r="X53" s="121">
        <f>'dep06'!E53-'dep06'!E52</f>
        <v>-19.618146997999993</v>
      </c>
      <c r="Y53" s="121">
        <f>'dep06'!F53-'dep06'!F52</f>
        <v>65.349068476999946</v>
      </c>
      <c r="Z53" s="121">
        <f>'dep06'!G53-'dep06'!G52</f>
        <v>17.33720950099999</v>
      </c>
      <c r="AA53" s="121">
        <f>'dep06'!H53-'dep06'!H52</f>
        <v>4.183919994</v>
      </c>
      <c r="AB53" s="121">
        <f>'dep06'!I53-'dep06'!I52</f>
        <v>24.939625508999939</v>
      </c>
      <c r="AC53" s="52">
        <f>'dep06'!J53-'dep06'!J52</f>
        <v>390.64317932300037</v>
      </c>
      <c r="AD53" s="52">
        <f>'dep06'!K53-'dep06'!K52</f>
        <v>12.292038994999075</v>
      </c>
      <c r="AE53" s="121">
        <f>'dep06'!L53-'dep06'!L52</f>
        <v>-17.099263156000006</v>
      </c>
      <c r="AF53" s="121">
        <f>'dep06'!M53-'dep06'!M52</f>
        <v>40.111987104000036</v>
      </c>
      <c r="AG53" s="121">
        <f>'dep06'!N53-'dep06'!N52</f>
        <v>-10.086936667999993</v>
      </c>
      <c r="AH53" s="121">
        <f>'dep06'!O53-'dep06'!O52</f>
        <v>-2.2745527269999997</v>
      </c>
      <c r="AI53" s="121">
        <f>'dep06'!P53-'dep06'!P52</f>
        <v>-2.9550144689999911</v>
      </c>
      <c r="AJ53" s="121">
        <f>'dep06'!Q53-'dep06'!Q52</f>
        <v>-8.1987875189999997</v>
      </c>
      <c r="AK53" s="121">
        <f>'dep06'!R53-'dep06'!R52</f>
        <v>53.512638414999969</v>
      </c>
      <c r="AL53" s="121">
        <f>'dep06'!S53-'dep06'!S52</f>
        <v>-40.718031984999996</v>
      </c>
      <c r="AM53" s="52">
        <f>'dep06'!T53-'dep06'!T52</f>
        <v>12.254990759999998</v>
      </c>
      <c r="AN53" s="189">
        <f>(Paca!B53/Paca!B49-1)*100</f>
        <v>13.71673220755525</v>
      </c>
      <c r="AO53" s="189">
        <f>(Paca!C53/Paca!C49-1)*100</f>
        <v>-16.607566835556963</v>
      </c>
      <c r="AP53" s="189">
        <f>(Paca!D53/Paca!D49-1)*100</f>
        <v>24.869812614384745</v>
      </c>
      <c r="AQ53" s="190">
        <f>(Paca!E53/Paca!E49-1)*100</f>
        <v>4.5381854326720372E-2</v>
      </c>
      <c r="AR53" s="190">
        <f>(Paca!F53/Paca!F49-1)*100</f>
        <v>28.393604577057129</v>
      </c>
      <c r="AS53" s="190">
        <f>(Paca!G53/Paca!G49-1)*100</f>
        <v>13.24717593463205</v>
      </c>
      <c r="AT53" s="190">
        <f>(Paca!H53/Paca!H49-1)*100</f>
        <v>-2.840023056759744</v>
      </c>
      <c r="AU53" s="190">
        <f>(Paca!I53/Paca!I49-1)*100</f>
        <v>45.069243954131252</v>
      </c>
      <c r="AV53" s="189">
        <f>(Paca!J53/Paca!J49-1)*100</f>
        <v>16.861601688608818</v>
      </c>
      <c r="AW53" s="189">
        <f>(Paca!K53/Paca!K49-1)*100</f>
        <v>4.9075628320362163</v>
      </c>
      <c r="AX53" s="190">
        <f>(Paca!L53/Paca!L49-1)*100</f>
        <v>-5.6546207642601765</v>
      </c>
      <c r="AY53" s="190">
        <f>(Paca!M53/Paca!M49-1)*100</f>
        <v>5.6430180872295566</v>
      </c>
      <c r="AZ53" s="190">
        <f>(Paca!N53/Paca!N49-1)*100</f>
        <v>3.2079679940786976</v>
      </c>
      <c r="BA53" s="190">
        <f>(Paca!O53/Paca!O49-1)*100</f>
        <v>28.349764148591028</v>
      </c>
      <c r="BB53" s="190">
        <f>(Paca!P53/Paca!P49-1)*100</f>
        <v>18.329993998287254</v>
      </c>
      <c r="BC53" s="190">
        <f>(Paca!Q53/Paca!Q49-1)*100</f>
        <v>-1.8809369659852027</v>
      </c>
      <c r="BD53" s="190">
        <f>(Paca!R53/Paca!R49-1)*100</f>
        <v>15.598868799781386</v>
      </c>
      <c r="BE53" s="190">
        <f>(Paca!S53/Paca!S49-1)*100</f>
        <v>-6.5095746925275089</v>
      </c>
      <c r="BF53" s="189">
        <f>(Paca!T53/Paca!T49-1)*100</f>
        <v>6.5070107408934375</v>
      </c>
      <c r="BG53" s="53">
        <f>Paca!B53-Paca!B49</f>
        <v>4598.1893132620025</v>
      </c>
      <c r="BH53" s="53">
        <f>Paca!C53-Paca!C49</f>
        <v>-38.958862401000005</v>
      </c>
      <c r="BI53" s="53">
        <f>Paca!D53-Paca!D49</f>
        <v>2159.7588291810007</v>
      </c>
      <c r="BJ53" s="122">
        <f>Paca!E53-Paca!E49</f>
        <v>0.73562547699998504</v>
      </c>
      <c r="BK53" s="122">
        <f>Paca!F53-Paca!F49</f>
        <v>516.03318872499972</v>
      </c>
      <c r="BL53" s="122">
        <f>Paca!G53-Paca!G49</f>
        <v>115.98960662499996</v>
      </c>
      <c r="BM53" s="122">
        <f>Paca!H53-Paca!H49</f>
        <v>-26.240117320000081</v>
      </c>
      <c r="BN53" s="122">
        <f>Paca!I53-Paca!I49</f>
        <v>1553.2405256740003</v>
      </c>
      <c r="BO53" s="53">
        <f>Paca!J53-Paca!J49</f>
        <v>1759.7000632390009</v>
      </c>
      <c r="BP53" s="53">
        <f>Paca!K53-Paca!K49</f>
        <v>626.51807646700036</v>
      </c>
      <c r="BQ53" s="122">
        <f>Paca!L53-Paca!L49</f>
        <v>-215.08944074100009</v>
      </c>
      <c r="BR53" s="122">
        <f>Paca!M53-Paca!M49</f>
        <v>248.22671006600012</v>
      </c>
      <c r="BS53" s="122">
        <f>Paca!N53-Paca!N49</f>
        <v>19.134063225999967</v>
      </c>
      <c r="BT53" s="122">
        <f>Paca!O53-Paca!O49</f>
        <v>87.622225710000009</v>
      </c>
      <c r="BU53" s="122">
        <f>Paca!P53-Paca!P49</f>
        <v>99.635683315000051</v>
      </c>
      <c r="BV53" s="122">
        <f>Paca!Q53-Paca!Q49</f>
        <v>-3.3478769669999906</v>
      </c>
      <c r="BW53" s="122">
        <f>Paca!R53-Paca!R49</f>
        <v>410.2856432829999</v>
      </c>
      <c r="BX53" s="122">
        <f>Paca!S53-Paca!S49</f>
        <v>-19.948931425000012</v>
      </c>
      <c r="BY53" s="53">
        <f>Paca!T53-Paca!T49</f>
        <v>91.171206775999963</v>
      </c>
    </row>
    <row r="54" spans="1:77" s="105" customFormat="1" x14ac:dyDescent="0.25">
      <c r="A54" s="98" t="str">
        <f>Paca!A54</f>
        <v>T4 2010</v>
      </c>
      <c r="B54" s="143">
        <f>('dep06'!B54/'dep06'!B53-1)*100</f>
        <v>3.5966821913856029</v>
      </c>
      <c r="C54" s="184">
        <f>('dep06'!C54/'dep06'!C53-1)*100</f>
        <v>-37.736096931290277</v>
      </c>
      <c r="D54" s="184">
        <f>('dep06'!D54/'dep06'!D53-1)*100</f>
        <v>0.84604453271430735</v>
      </c>
      <c r="E54" s="185">
        <f>('dep06'!E54/'dep06'!E53-1)*100</f>
        <v>-1.1134616788880836</v>
      </c>
      <c r="F54" s="186">
        <f>('dep06'!F54/'dep06'!F53-1)*100</f>
        <v>-6.4264699274599764</v>
      </c>
      <c r="G54" s="186">
        <f>('dep06'!G54/'dep06'!G53-1)*100</f>
        <v>-1.3088174045916667</v>
      </c>
      <c r="H54" s="186">
        <f>('dep06'!H54/'dep06'!H53-1)*100</f>
        <v>26.385532080098841</v>
      </c>
      <c r="I54" s="187">
        <f>('dep06'!I54/'dep06'!I53-1)*100</f>
        <v>6.1685456306265873</v>
      </c>
      <c r="J54" s="184">
        <f>('dep06'!J54/'dep06'!J53-1)*100</f>
        <v>4.7346442320349347</v>
      </c>
      <c r="K54" s="184">
        <f>('dep06'!K54/'dep06'!K53-1)*100</f>
        <v>5.4278588975039677</v>
      </c>
      <c r="L54" s="185">
        <f>('dep06'!L54/'dep06'!L53-1)*100</f>
        <v>11.917794308157447</v>
      </c>
      <c r="M54" s="186">
        <f>('dep06'!M54/'dep06'!M53-1)*100</f>
        <v>0.80408928755557607</v>
      </c>
      <c r="N54" s="186">
        <f>('dep06'!N54/'dep06'!N53-1)*100</f>
        <v>11.616598533075283</v>
      </c>
      <c r="O54" s="186">
        <f>('dep06'!O54/'dep06'!O53-1)*100</f>
        <v>16.000080182592956</v>
      </c>
      <c r="P54" s="186">
        <f>('dep06'!P54/'dep06'!P53-1)*100</f>
        <v>-4.522946819796136</v>
      </c>
      <c r="Q54" s="186">
        <f>('dep06'!Q54/'dep06'!Q53-1)*100</f>
        <v>18.975149741022545</v>
      </c>
      <c r="R54" s="186">
        <f>('dep06'!R54/'dep06'!R53-1)*100</f>
        <v>-3.246720566557959</v>
      </c>
      <c r="S54" s="151">
        <f>('dep06'!S54/'dep06'!S53-1)*100</f>
        <v>32.269092601875712</v>
      </c>
      <c r="T54" s="188">
        <f>('dep06'!T54/'dep06'!T53-1)*100</f>
        <v>-3.6312306735164168</v>
      </c>
      <c r="U54" s="100">
        <f>'dep06'!B54-'dep06'!B53</f>
        <v>230.82947000899912</v>
      </c>
      <c r="V54" s="100">
        <f>'dep06'!C54-'dep06'!C53</f>
        <v>-9.4264967629999994</v>
      </c>
      <c r="W54" s="100">
        <f>'dep06'!D54-'dep06'!D53</f>
        <v>11.611855661999925</v>
      </c>
      <c r="X54" s="120">
        <f>'dep06'!E54-'dep06'!E53</f>
        <v>-0.66188024000000212</v>
      </c>
      <c r="Y54" s="120">
        <f>'dep06'!F54-'dep06'!F53</f>
        <v>-28.809597246999999</v>
      </c>
      <c r="Z54" s="120">
        <f>'dep06'!G54-'dep06'!G53</f>
        <v>-2.8207729000000086</v>
      </c>
      <c r="AA54" s="120">
        <f>'dep06'!H54-'dep06'!H53</f>
        <v>5.0328084830000002</v>
      </c>
      <c r="AB54" s="120">
        <f>'dep06'!I54-'dep06'!I53</f>
        <v>38.871297566000067</v>
      </c>
      <c r="AC54" s="100">
        <f>'dep06'!J54-'dep06'!J53</f>
        <v>122.73917826299976</v>
      </c>
      <c r="AD54" s="100">
        <f>'dep06'!K54-'dep06'!K53</f>
        <v>116.28032202000031</v>
      </c>
      <c r="AE54" s="120">
        <f>'dep06'!L54-'dep06'!L53</f>
        <v>74.41074758100001</v>
      </c>
      <c r="AF54" s="120">
        <f>'dep06'!M54-'dep06'!M53</f>
        <v>2.9978636239999901</v>
      </c>
      <c r="AG54" s="120">
        <f>'dep06'!N54-'dep06'!N53</f>
        <v>25.088148735999994</v>
      </c>
      <c r="AH54" s="120">
        <f>'dep06'!O54-'dep06'!O53</f>
        <v>14.974585042000001</v>
      </c>
      <c r="AI54" s="120">
        <f>'dep06'!P54-'dep06'!P53</f>
        <v>-7.846708972000016</v>
      </c>
      <c r="AJ54" s="120">
        <f>'dep06'!Q54-'dep06'!Q53</f>
        <v>5.7441429990000046</v>
      </c>
      <c r="AK54" s="120">
        <f>'dep06'!R54-'dep06'!R53</f>
        <v>-18.553535443999976</v>
      </c>
      <c r="AL54" s="120">
        <f>'dep06'!S54-'dep06'!S53</f>
        <v>19.465078454000007</v>
      </c>
      <c r="AM54" s="100">
        <f>'dep06'!T54-'dep06'!T53</f>
        <v>-10.37538917300003</v>
      </c>
      <c r="AN54" s="184">
        <f>(Paca!B54/Paca!B50-1)*100</f>
        <v>14.466176107373506</v>
      </c>
      <c r="AO54" s="184">
        <f>(Paca!C54/Paca!C50-1)*100</f>
        <v>6.9295723116132413</v>
      </c>
      <c r="AP54" s="184">
        <f>(Paca!D54/Paca!D50-1)*100</f>
        <v>27.788345710301886</v>
      </c>
      <c r="AQ54" s="191">
        <f>(Paca!E54/Paca!E50-1)*100</f>
        <v>10.164626174336288</v>
      </c>
      <c r="AR54" s="191">
        <f>(Paca!F54/Paca!F50-1)*100</f>
        <v>17.869330140336672</v>
      </c>
      <c r="AS54" s="191">
        <f>(Paca!G54/Paca!G50-1)*100</f>
        <v>34.216751679275689</v>
      </c>
      <c r="AT54" s="191">
        <f>(Paca!H54/Paca!H50-1)*100</f>
        <v>35.417075537610508</v>
      </c>
      <c r="AU54" s="191">
        <f>(Paca!I54/Paca!I50-1)*100</f>
        <v>36.469473188706218</v>
      </c>
      <c r="AV54" s="184">
        <f>(Paca!J54/Paca!J50-1)*100</f>
        <v>11.452520799110054</v>
      </c>
      <c r="AW54" s="184">
        <f>(Paca!K54/Paca!K50-1)*100</f>
        <v>9.6053206952230852</v>
      </c>
      <c r="AX54" s="191">
        <f>(Paca!L54/Paca!L50-1)*100</f>
        <v>-6.2570114732827697</v>
      </c>
      <c r="AY54" s="191">
        <f>(Paca!M54/Paca!M50-1)*100</f>
        <v>10.310625732434154</v>
      </c>
      <c r="AZ54" s="191">
        <f>(Paca!N54/Paca!N50-1)*100</f>
        <v>15.119117026680495</v>
      </c>
      <c r="BA54" s="191">
        <f>(Paca!O54/Paca!O50-1)*100</f>
        <v>41.344637715055896</v>
      </c>
      <c r="BB54" s="191">
        <f>(Paca!P54/Paca!P50-1)*100</f>
        <v>15.206024977581812</v>
      </c>
      <c r="BC54" s="191">
        <f>(Paca!Q54/Paca!Q50-1)*100</f>
        <v>3.2868410559057315</v>
      </c>
      <c r="BD54" s="191">
        <f>(Paca!R54/Paca!R50-1)*100</f>
        <v>27.748689665298663</v>
      </c>
      <c r="BE54" s="191">
        <f>(Paca!S54/Paca!S50-1)*100</f>
        <v>2.3310314725640824</v>
      </c>
      <c r="BF54" s="184">
        <f>(Paca!T54/Paca!T50-1)*100</f>
        <v>-1.3818798849030811</v>
      </c>
      <c r="BG54" s="100">
        <f>Paca!B54-Paca!B50</f>
        <v>4919.1124946620039</v>
      </c>
      <c r="BH54" s="100">
        <f>Paca!C54-Paca!C50</f>
        <v>13.635810687000003</v>
      </c>
      <c r="BI54" s="100">
        <f>Paca!D54-Paca!D50</f>
        <v>2463.3668414400017</v>
      </c>
      <c r="BJ54" s="120">
        <f>Paca!E54-Paca!E50</f>
        <v>152.53370689999997</v>
      </c>
      <c r="BK54" s="120">
        <f>Paca!F54-Paca!F50</f>
        <v>332.9171319080001</v>
      </c>
      <c r="BL54" s="120">
        <f>Paca!G54-Paca!G50</f>
        <v>290.36317775700002</v>
      </c>
      <c r="BM54" s="120">
        <f>Paca!H54-Paca!H50</f>
        <v>308.66190985699996</v>
      </c>
      <c r="BN54" s="120">
        <f>Paca!I54-Paca!I50</f>
        <v>1378.8909150180002</v>
      </c>
      <c r="BO54" s="100">
        <f>Paca!J54-Paca!J50</f>
        <v>1253.6489395360004</v>
      </c>
      <c r="BP54" s="100">
        <f>Paca!K54-Paca!K50</f>
        <v>1208.0713623640022</v>
      </c>
      <c r="BQ54" s="120">
        <f>Paca!L54-Paca!L50</f>
        <v>-241.37684341799968</v>
      </c>
      <c r="BR54" s="120">
        <f>Paca!M54-Paca!M50</f>
        <v>442.90941268200004</v>
      </c>
      <c r="BS54" s="120">
        <f>Paca!N54-Paca!N50</f>
        <v>86.072728611000002</v>
      </c>
      <c r="BT54" s="120">
        <f>Paca!O54-Paca!O50</f>
        <v>121.97565831600002</v>
      </c>
      <c r="BU54" s="120">
        <f>Paca!P54-Paca!P50</f>
        <v>83.571114139999963</v>
      </c>
      <c r="BV54" s="120">
        <f>Paca!Q54-Paca!Q50</f>
        <v>6.0266484919999925</v>
      </c>
      <c r="BW54" s="120">
        <f>Paca!R54-Paca!R50</f>
        <v>701.97617051700036</v>
      </c>
      <c r="BX54" s="120">
        <f>Paca!S54-Paca!S50</f>
        <v>6.9164730240000267</v>
      </c>
      <c r="BY54" s="100">
        <f>Paca!T54-Paca!T50</f>
        <v>-19.610459364999997</v>
      </c>
    </row>
    <row r="55" spans="1:77" s="29" customFormat="1" x14ac:dyDescent="0.25">
      <c r="A55" s="37" t="str">
        <f>Paca!A55</f>
        <v>T1 2011</v>
      </c>
      <c r="B55" s="144">
        <f>('dep06'!B55/'dep06'!B54-1)*100</f>
        <v>0.2902386938455237</v>
      </c>
      <c r="C55" s="179">
        <f>('dep06'!C55/'dep06'!C54-1)*100</f>
        <v>57.527759225244246</v>
      </c>
      <c r="D55" s="179">
        <f>('dep06'!D55/'dep06'!D54-1)*100</f>
        <v>7.3227501302458586</v>
      </c>
      <c r="E55" s="180">
        <f>('dep06'!E55/'dep06'!E54-1)*100</f>
        <v>20.872982270863872</v>
      </c>
      <c r="F55" s="181">
        <f>('dep06'!F55/'dep06'!F54-1)*100</f>
        <v>-2.5750518445700643</v>
      </c>
      <c r="G55" s="181">
        <f>('dep06'!G55/'dep06'!G54-1)*100</f>
        <v>28.722046443930548</v>
      </c>
      <c r="H55" s="181">
        <f>('dep06'!H55/'dep06'!H54-1)*100</f>
        <v>-7.763765431097025</v>
      </c>
      <c r="I55" s="182">
        <f>('dep06'!I55/'dep06'!I54-1)*100</f>
        <v>6.0784725665633976</v>
      </c>
      <c r="J55" s="179">
        <f>('dep06'!J55/'dep06'!J54-1)*100</f>
        <v>-4.8963289471364195</v>
      </c>
      <c r="K55" s="179">
        <f>('dep06'!K55/'dep06'!K54-1)*100</f>
        <v>2.0435310440030774</v>
      </c>
      <c r="L55" s="180">
        <f>('dep06'!L55/'dep06'!L54-1)*100</f>
        <v>7.1156710329460804</v>
      </c>
      <c r="M55" s="181">
        <f>('dep06'!M55/'dep06'!M54-1)*100</f>
        <v>5.2231308659474118</v>
      </c>
      <c r="N55" s="181">
        <f>('dep06'!N55/'dep06'!N54-1)*100</f>
        <v>-8.2697744642027402</v>
      </c>
      <c r="O55" s="181">
        <f>('dep06'!O55/'dep06'!O54-1)*100</f>
        <v>9.6159808145157335</v>
      </c>
      <c r="P55" s="181">
        <f>('dep06'!P55/'dep06'!P54-1)*100</f>
        <v>-3.2768320321034494</v>
      </c>
      <c r="Q55" s="181">
        <f>('dep06'!Q55/'dep06'!Q54-1)*100</f>
        <v>-5.5461421109649915</v>
      </c>
      <c r="R55" s="181">
        <f>('dep06'!R55/'dep06'!R54-1)*100</f>
        <v>0.99457932609736677</v>
      </c>
      <c r="S55" s="152">
        <f>('dep06'!S55/'dep06'!S54-1)*100</f>
        <v>-14.760221262745688</v>
      </c>
      <c r="T55" s="183">
        <f>('dep06'!T55/'dep06'!T54-1)*100</f>
        <v>-1.5321913052543601</v>
      </c>
      <c r="U55" s="52">
        <f>'dep06'!B55-'dep06'!B54</f>
        <v>19.29702447300042</v>
      </c>
      <c r="V55" s="52">
        <f>'dep06'!C55-'dep06'!C54</f>
        <v>8.9476120009999995</v>
      </c>
      <c r="W55" s="52">
        <f>'dep06'!D55-'dep06'!D54</f>
        <v>101.35413915300023</v>
      </c>
      <c r="X55" s="121">
        <f>'dep06'!E55-'dep06'!E54</f>
        <v>12.269470452</v>
      </c>
      <c r="Y55" s="121">
        <f>'dep06'!F55-'dep06'!F54</f>
        <v>-10.801988193</v>
      </c>
      <c r="Z55" s="121">
        <f>'dep06'!G55-'dep06'!G54</f>
        <v>61.091782116000019</v>
      </c>
      <c r="AA55" s="121">
        <f>'dep06'!H55-'dep06'!H54</f>
        <v>-1.8716055070000017</v>
      </c>
      <c r="AB55" s="121">
        <f>'dep06'!I55-'dep06'!I54</f>
        <v>40.666480284999921</v>
      </c>
      <c r="AC55" s="52">
        <f>'dep06'!J55-'dep06'!J54</f>
        <v>-132.94034735300011</v>
      </c>
      <c r="AD55" s="52">
        <f>'dep06'!K55-'dep06'!K54</f>
        <v>46.154526815000281</v>
      </c>
      <c r="AE55" s="121">
        <f>'dep06'!L55-'dep06'!L54</f>
        <v>49.722709525000027</v>
      </c>
      <c r="AF55" s="121">
        <f>'dep06'!M55-'dep06'!M54</f>
        <v>19.62983521000001</v>
      </c>
      <c r="AG55" s="121">
        <f>'dep06'!N55-'dep06'!N54</f>
        <v>-19.934809241000011</v>
      </c>
      <c r="AH55" s="121">
        <f>'dep06'!O55-'dep06'!O54</f>
        <v>10.439615778000004</v>
      </c>
      <c r="AI55" s="121">
        <f>'dep06'!P55-'dep06'!P54</f>
        <v>-5.4277426840000089</v>
      </c>
      <c r="AJ55" s="121">
        <f>'dep06'!Q55-'dep06'!Q54</f>
        <v>-1.997502285000003</v>
      </c>
      <c r="AK55" s="121">
        <f>'dep06'!R55-'dep06'!R54</f>
        <v>5.4990401160000602</v>
      </c>
      <c r="AL55" s="121">
        <f>'dep06'!S55-'dep06'!S54</f>
        <v>-11.776619604000004</v>
      </c>
      <c r="AM55" s="52">
        <f>'dep06'!T55-'dep06'!T54</f>
        <v>-4.2189061429999697</v>
      </c>
      <c r="AN55" s="189">
        <f>(Paca!B55/Paca!B51-1)*100</f>
        <v>9.1473515721055101</v>
      </c>
      <c r="AO55" s="189">
        <f>(Paca!C55/Paca!C51-1)*100</f>
        <v>-23.1667409462062</v>
      </c>
      <c r="AP55" s="189">
        <f>(Paca!D55/Paca!D51-1)*100</f>
        <v>14.840962028809045</v>
      </c>
      <c r="AQ55" s="190">
        <f>(Paca!E55/Paca!E51-1)*100</f>
        <v>0.85631549369815652</v>
      </c>
      <c r="AR55" s="190">
        <f>(Paca!F55/Paca!F51-1)*100</f>
        <v>-0.45305856357028551</v>
      </c>
      <c r="AS55" s="190">
        <f>(Paca!G55/Paca!G51-1)*100</f>
        <v>21.245183897442878</v>
      </c>
      <c r="AT55" s="190">
        <f>(Paca!H55/Paca!H51-1)*100</f>
        <v>25.635541377870339</v>
      </c>
      <c r="AU55" s="190">
        <f>(Paca!I55/Paca!I51-1)*100</f>
        <v>23.318132238650023</v>
      </c>
      <c r="AV55" s="189">
        <f>(Paca!J55/Paca!J51-1)*100</f>
        <v>10.961293537496775</v>
      </c>
      <c r="AW55" s="189">
        <f>(Paca!K55/Paca!K51-1)*100</f>
        <v>4.5448468870236791</v>
      </c>
      <c r="AX55" s="190">
        <f>(Paca!L55/Paca!L51-1)*100</f>
        <v>5.7800254446149779E-2</v>
      </c>
      <c r="AY55" s="190">
        <f>(Paca!M55/Paca!M51-1)*100</f>
        <v>5.1246414755428349</v>
      </c>
      <c r="AZ55" s="190">
        <f>(Paca!N55/Paca!N51-1)*100</f>
        <v>-6.4435727254081083</v>
      </c>
      <c r="BA55" s="190">
        <f>(Paca!O55/Paca!O51-1)*100</f>
        <v>7.4127173385069467</v>
      </c>
      <c r="BB55" s="190">
        <f>(Paca!P55/Paca!P51-1)*100</f>
        <v>1.6249467466257217</v>
      </c>
      <c r="BC55" s="190">
        <f>(Paca!Q55/Paca!Q51-1)*100</f>
        <v>-11.772638524549549</v>
      </c>
      <c r="BD55" s="190">
        <f>(Paca!R55/Paca!R51-1)*100</f>
        <v>13.991775821244733</v>
      </c>
      <c r="BE55" s="190">
        <f>(Paca!S55/Paca!S51-1)*100</f>
        <v>-2.2870085028826925</v>
      </c>
      <c r="BF55" s="189">
        <f>(Paca!T55/Paca!T51-1)*100</f>
        <v>2.9021427934829758</v>
      </c>
      <c r="BG55" s="53">
        <f>Paca!B55-Paca!B51</f>
        <v>3222.0844750260003</v>
      </c>
      <c r="BH55" s="53">
        <f>Paca!C55-Paca!C51</f>
        <v>-51.564070166999983</v>
      </c>
      <c r="BI55" s="53">
        <f>Paca!D55-Paca!D51</f>
        <v>1445.8720572700004</v>
      </c>
      <c r="BJ55" s="122">
        <f>Paca!E55-Paca!E51</f>
        <v>12.937886364000178</v>
      </c>
      <c r="BK55" s="122">
        <f>Paca!F55-Paca!F51</f>
        <v>-9.3298136270000214</v>
      </c>
      <c r="BL55" s="122">
        <f>Paca!G55-Paca!G51</f>
        <v>195.92248312599986</v>
      </c>
      <c r="BM55" s="122">
        <f>Paca!H55-Paca!H51</f>
        <v>244.7289257760001</v>
      </c>
      <c r="BN55" s="122">
        <f>Paca!I55-Paca!I51</f>
        <v>1001.6125756310003</v>
      </c>
      <c r="BO55" s="53">
        <f>Paca!J55-Paca!J51</f>
        <v>1199.1083280220009</v>
      </c>
      <c r="BP55" s="53">
        <f>Paca!K55-Paca!K51</f>
        <v>589.5503742949968</v>
      </c>
      <c r="BQ55" s="122">
        <f>Paca!L55-Paca!L51</f>
        <v>2.0379326859997491</v>
      </c>
      <c r="BR55" s="122">
        <f>Paca!M55-Paca!M51</f>
        <v>231.55083031999948</v>
      </c>
      <c r="BS55" s="122">
        <f>Paca!N55-Paca!N51</f>
        <v>-41.731770248000089</v>
      </c>
      <c r="BT55" s="122">
        <f>Paca!O55-Paca!O51</f>
        <v>27.649196281000002</v>
      </c>
      <c r="BU55" s="122">
        <f>Paca!P55-Paca!P51</f>
        <v>9.9455736450000813</v>
      </c>
      <c r="BV55" s="122">
        <f>Paca!Q55-Paca!Q51</f>
        <v>-24.635844501999998</v>
      </c>
      <c r="BW55" s="122">
        <f>Paca!R55-Paca!R51</f>
        <v>391.33840214799966</v>
      </c>
      <c r="BX55" s="122">
        <f>Paca!S55-Paca!S51</f>
        <v>-6.6039460349999786</v>
      </c>
      <c r="BY55" s="53">
        <f>Paca!T55-Paca!T51</f>
        <v>39.117785606000098</v>
      </c>
    </row>
    <row r="56" spans="1:77" s="29" customFormat="1" x14ac:dyDescent="0.25">
      <c r="A56" s="37" t="str">
        <f>Paca!A56</f>
        <v>T2 2011</v>
      </c>
      <c r="B56" s="144">
        <f>('dep06'!B56/'dep06'!B55-1)*100</f>
        <v>-8.3709313192550709</v>
      </c>
      <c r="C56" s="179">
        <f>('dep06'!C56/'dep06'!C55-1)*100</f>
        <v>-58.05037562819291</v>
      </c>
      <c r="D56" s="179">
        <f>('dep06'!D56/'dep06'!D55-1)*100</f>
        <v>-1.913222883329313</v>
      </c>
      <c r="E56" s="180">
        <f>('dep06'!E56/'dep06'!E55-1)*100</f>
        <v>-12.895414923158455</v>
      </c>
      <c r="F56" s="181">
        <f>('dep06'!F56/'dep06'!F55-1)*100</f>
        <v>7.3008545100247568</v>
      </c>
      <c r="G56" s="181">
        <f>('dep06'!G56/'dep06'!G55-1)*100</f>
        <v>-12.376099395621987</v>
      </c>
      <c r="H56" s="181">
        <f>('dep06'!H56/'dep06'!H55-1)*100</f>
        <v>5.8227008719247575</v>
      </c>
      <c r="I56" s="182">
        <f>('dep06'!I56/'dep06'!I55-1)*100</f>
        <v>-2.3256748790259629</v>
      </c>
      <c r="J56" s="179">
        <f>('dep06'!J56/'dep06'!J55-1)*100</f>
        <v>-13.471470405239073</v>
      </c>
      <c r="K56" s="179">
        <f>('dep06'!K56/'dep06'!K55-1)*100</f>
        <v>-6.0130913423197985</v>
      </c>
      <c r="L56" s="180">
        <f>('dep06'!L56/'dep06'!L55-1)*100</f>
        <v>-11.815807338600415</v>
      </c>
      <c r="M56" s="181">
        <f>('dep06'!M56/'dep06'!M55-1)*100</f>
        <v>0.11802863976992928</v>
      </c>
      <c r="N56" s="181">
        <f>('dep06'!N56/'dep06'!N55-1)*100</f>
        <v>-5.7929552293176094</v>
      </c>
      <c r="O56" s="181">
        <f>('dep06'!O56/'dep06'!O55-1)*100</f>
        <v>-8.3982248702940012</v>
      </c>
      <c r="P56" s="181">
        <f>('dep06'!P56/'dep06'!P55-1)*100</f>
        <v>-5.7596127066596221</v>
      </c>
      <c r="Q56" s="181">
        <f>('dep06'!Q56/'dep06'!Q55-1)*100</f>
        <v>52.365522463930645</v>
      </c>
      <c r="R56" s="181">
        <f>('dep06'!R56/'dep06'!R55-1)*100</f>
        <v>-5.1865155653926687</v>
      </c>
      <c r="S56" s="152">
        <f>('dep06'!S56/'dep06'!S55-1)*100</f>
        <v>-10.927230957853585</v>
      </c>
      <c r="T56" s="183">
        <f>('dep06'!T56/'dep06'!T55-1)*100</f>
        <v>-10.728335238257003</v>
      </c>
      <c r="U56" s="52">
        <f>'dep06'!B56-'dep06'!B55</f>
        <v>-558.17127188599989</v>
      </c>
      <c r="V56" s="52">
        <f>'dep06'!C56-'dep06'!C55</f>
        <v>-14.22301981</v>
      </c>
      <c r="W56" s="52">
        <f>'dep06'!D56-'dep06'!D55</f>
        <v>-28.420036650000156</v>
      </c>
      <c r="X56" s="121">
        <f>'dep06'!E56-'dep06'!E55</f>
        <v>-9.162328801000001</v>
      </c>
      <c r="Y56" s="121">
        <f>'dep06'!F56-'dep06'!F55</f>
        <v>29.837442721000002</v>
      </c>
      <c r="Z56" s="121">
        <f>'dep06'!G56-'dep06'!G55</f>
        <v>-33.884738494000004</v>
      </c>
      <c r="AA56" s="121">
        <f>'dep06'!H56-'dep06'!H55</f>
        <v>1.2946964399999992</v>
      </c>
      <c r="AB56" s="121">
        <f>'dep06'!I56-'dep06'!I55</f>
        <v>-16.50510851599995</v>
      </c>
      <c r="AC56" s="52">
        <f>'dep06'!J56-'dep06'!J55</f>
        <v>-347.85520388399982</v>
      </c>
      <c r="AD56" s="52">
        <f>'dep06'!K56-'dep06'!K55</f>
        <v>-138.58503713600021</v>
      </c>
      <c r="AE56" s="121">
        <f>'dep06'!L56-'dep06'!L55</f>
        <v>-88.441344965999974</v>
      </c>
      <c r="AF56" s="121">
        <f>'dep06'!M56-'dep06'!M55</f>
        <v>0.4667500449999693</v>
      </c>
      <c r="AG56" s="121">
        <f>'dep06'!N56-'dep06'!N55</f>
        <v>-12.809466789999988</v>
      </c>
      <c r="AH56" s="121">
        <f>'dep06'!O56-'dep06'!O55</f>
        <v>-9.9942981270000075</v>
      </c>
      <c r="AI56" s="121">
        <f>'dep06'!P56-'dep06'!P55</f>
        <v>-9.2276022009999963</v>
      </c>
      <c r="AJ56" s="121">
        <f>'dep06'!Q56-'dep06'!Q55</f>
        <v>17.813999396999996</v>
      </c>
      <c r="AK56" s="121">
        <f>'dep06'!R56-'dep06'!R55</f>
        <v>-28.961510610000005</v>
      </c>
      <c r="AL56" s="121">
        <f>'dep06'!S56-'dep06'!S55</f>
        <v>-7.4315638840000062</v>
      </c>
      <c r="AM56" s="52">
        <f>'dep06'!T56-'dep06'!T55</f>
        <v>-29.087974406000001</v>
      </c>
      <c r="AN56" s="189">
        <f>(Paca!B56/Paca!B52-1)*100</f>
        <v>0.52602724918815458</v>
      </c>
      <c r="AO56" s="189">
        <f>(Paca!C56/Paca!C52-1)*100</f>
        <v>-11.274493377408156</v>
      </c>
      <c r="AP56" s="189">
        <f>(Paca!D56/Paca!D52-1)*100</f>
        <v>3.9597894291471647</v>
      </c>
      <c r="AQ56" s="190">
        <f>(Paca!E56/Paca!E52-1)*100</f>
        <v>-5.6366343295865544</v>
      </c>
      <c r="AR56" s="190">
        <f>(Paca!F56/Paca!F52-1)*100</f>
        <v>-3.6491174394276404</v>
      </c>
      <c r="AS56" s="190">
        <f>(Paca!G56/Paca!G52-1)*100</f>
        <v>1.2251276322254645</v>
      </c>
      <c r="AT56" s="190">
        <f>(Paca!H56/Paca!H52-1)*100</f>
        <v>26.011244347042961</v>
      </c>
      <c r="AU56" s="190">
        <f>(Paca!I56/Paca!I52-1)*100</f>
        <v>6.8661554771648037</v>
      </c>
      <c r="AV56" s="189">
        <f>(Paca!J56/Paca!J52-1)*100</f>
        <v>1.2289683106039506</v>
      </c>
      <c r="AW56" s="189">
        <f>(Paca!K56/Paca!K52-1)*100</f>
        <v>-2.1904831638673961</v>
      </c>
      <c r="AX56" s="190">
        <f>(Paca!L56/Paca!L52-1)*100</f>
        <v>-2.743554917333535</v>
      </c>
      <c r="AY56" s="190">
        <f>(Paca!M56/Paca!M52-1)*100</f>
        <v>3.282216892577039</v>
      </c>
      <c r="AZ56" s="190">
        <f>(Paca!N56/Paca!N52-1)*100</f>
        <v>-13.128325413246621</v>
      </c>
      <c r="BA56" s="190">
        <f>(Paca!O56/Paca!O52-1)*100</f>
        <v>13.437683684240852</v>
      </c>
      <c r="BB56" s="190">
        <f>(Paca!P56/Paca!P52-1)*100</f>
        <v>-17.81568632216538</v>
      </c>
      <c r="BC56" s="190">
        <f>(Paca!Q56/Paca!Q52-1)*100</f>
        <v>6.8475525336115561</v>
      </c>
      <c r="BD56" s="190">
        <f>(Paca!R56/Paca!R52-1)*100</f>
        <v>-5.703234951377711</v>
      </c>
      <c r="BE56" s="190">
        <f>(Paca!S56/Paca!S52-1)*100</f>
        <v>-3.4238223619471153</v>
      </c>
      <c r="BF56" s="189">
        <f>(Paca!T56/Paca!T52-1)*100</f>
        <v>-3.3892132738720604</v>
      </c>
      <c r="BG56" s="53">
        <f>Paca!B56-Paca!B52</f>
        <v>193.47806320199743</v>
      </c>
      <c r="BH56" s="53">
        <f>Paca!C56-Paca!C52</f>
        <v>-24.221249599999993</v>
      </c>
      <c r="BI56" s="53">
        <f>Paca!D56-Paca!D52</f>
        <v>414.78053196600013</v>
      </c>
      <c r="BJ56" s="122">
        <f>Paca!E56-Paca!E52</f>
        <v>-90.221081092000077</v>
      </c>
      <c r="BK56" s="122">
        <f>Paca!F56-Paca!F52</f>
        <v>-80.697722646999864</v>
      </c>
      <c r="BL56" s="122">
        <f>Paca!G56-Paca!G52</f>
        <v>12.033827465000059</v>
      </c>
      <c r="BM56" s="122">
        <f>Paca!H56-Paca!H52</f>
        <v>249.49048208000011</v>
      </c>
      <c r="BN56" s="122">
        <f>Paca!I56-Paca!I52</f>
        <v>324.17502616000002</v>
      </c>
      <c r="BO56" s="53">
        <f>Paca!J56-Paca!J52</f>
        <v>140.62010238600124</v>
      </c>
      <c r="BP56" s="53">
        <f>Paca!K56-Paca!K52</f>
        <v>-290.16670204699949</v>
      </c>
      <c r="BQ56" s="122">
        <f>Paca!L56-Paca!L52</f>
        <v>-93.328780020000067</v>
      </c>
      <c r="BR56" s="122">
        <f>Paca!M56-Paca!M52</f>
        <v>147.82028852300027</v>
      </c>
      <c r="BS56" s="122">
        <f>Paca!N56-Paca!N52</f>
        <v>-87.139462237000089</v>
      </c>
      <c r="BT56" s="122">
        <f>Paca!O56-Paca!O52</f>
        <v>46.211496836000038</v>
      </c>
      <c r="BU56" s="122">
        <f>Paca!P56-Paca!P52</f>
        <v>-129.60451792600009</v>
      </c>
      <c r="BV56" s="122">
        <f>Paca!Q56-Paca!Q52</f>
        <v>13.640504192999998</v>
      </c>
      <c r="BW56" s="122">
        <f>Paca!R56-Paca!R52</f>
        <v>-177.94194902399977</v>
      </c>
      <c r="BX56" s="122">
        <f>Paca!S56-Paca!S52</f>
        <v>-9.8242823919999864</v>
      </c>
      <c r="BY56" s="53">
        <f>Paca!T56-Paca!T52</f>
        <v>-47.534619502999931</v>
      </c>
    </row>
    <row r="57" spans="1:77" s="29" customFormat="1" x14ac:dyDescent="0.25">
      <c r="A57" s="37" t="str">
        <f>Paca!A57</f>
        <v>T3 2011</v>
      </c>
      <c r="B57" s="144">
        <f>('dep06'!B57/'dep06'!B56-1)*100</f>
        <v>0.32755959642329913</v>
      </c>
      <c r="C57" s="179">
        <f>('dep06'!C57/'dep06'!C56-1)*100</f>
        <v>62.893345595220993</v>
      </c>
      <c r="D57" s="179">
        <f>('dep06'!D57/'dep06'!D56-1)*100</f>
        <v>0.69075491447088133</v>
      </c>
      <c r="E57" s="180">
        <f>('dep06'!E57/'dep06'!E56-1)*100</f>
        <v>22.286964531120447</v>
      </c>
      <c r="F57" s="181">
        <f>('dep06'!F57/'dep06'!F56-1)*100</f>
        <v>-6.4459475916955338</v>
      </c>
      <c r="G57" s="181">
        <f>('dep06'!G57/'dep06'!G56-1)*100</f>
        <v>-2.4378729729523818</v>
      </c>
      <c r="H57" s="181">
        <f>('dep06'!H57/'dep06'!H56-1)*100</f>
        <v>2.270430994694328</v>
      </c>
      <c r="I57" s="182">
        <f>('dep06'!I57/'dep06'!I56-1)*100</f>
        <v>4.3065906907599594</v>
      </c>
      <c r="J57" s="179">
        <f>('dep06'!J57/'dep06'!J56-1)*100</f>
        <v>0.48808875160168963</v>
      </c>
      <c r="K57" s="179">
        <f>('dep06'!K57/'dep06'!K56-1)*100</f>
        <v>-1.1470523775468644</v>
      </c>
      <c r="L57" s="180">
        <f>('dep06'!L57/'dep06'!L56-1)*100</f>
        <v>6.0427312275981082</v>
      </c>
      <c r="M57" s="181">
        <f>('dep06'!M57/'dep06'!M56-1)*100</f>
        <v>-8.3754255956890677</v>
      </c>
      <c r="N57" s="181">
        <f>('dep06'!N57/'dep06'!N56-1)*100</f>
        <v>-3.8411782718027698</v>
      </c>
      <c r="O57" s="181">
        <f>('dep06'!O57/'dep06'!O56-1)*100</f>
        <v>-22.542168289816988</v>
      </c>
      <c r="P57" s="181">
        <f>('dep06'!P57/'dep06'!P56-1)*100</f>
        <v>6.8824098091619268</v>
      </c>
      <c r="Q57" s="181">
        <f>('dep06'!Q57/'dep06'!Q56-1)*100</f>
        <v>-7.595764968016816</v>
      </c>
      <c r="R57" s="181">
        <f>('dep06'!R57/'dep06'!R56-1)*100</f>
        <v>-2.8204404890952661</v>
      </c>
      <c r="S57" s="152">
        <f>('dep06'!S57/'dep06'!S56-1)*100</f>
        <v>15.650896082847353</v>
      </c>
      <c r="T57" s="183">
        <f>('dep06'!T57/'dep06'!T56-1)*100</f>
        <v>7.1994100791800797</v>
      </c>
      <c r="U57" s="52">
        <f>'dep06'!B57-'dep06'!B56</f>
        <v>20.013235296000857</v>
      </c>
      <c r="V57" s="52">
        <f>'dep06'!C57-'dep06'!C56</f>
        <v>6.4642709939999996</v>
      </c>
      <c r="W57" s="52">
        <f>'dep06'!D57-'dep06'!D56</f>
        <v>10.064530386000115</v>
      </c>
      <c r="X57" s="121">
        <f>'dep06'!E57-'dep06'!E56</f>
        <v>13.793119236999999</v>
      </c>
      <c r="Y57" s="121">
        <f>'dep06'!F57-'dep06'!F56</f>
        <v>-28.266878687999963</v>
      </c>
      <c r="Z57" s="121">
        <f>'dep06'!G57-'dep06'!G56</f>
        <v>-5.8486280710000074</v>
      </c>
      <c r="AA57" s="121">
        <f>'dep06'!H57-'dep06'!H56</f>
        <v>0.53423289100000204</v>
      </c>
      <c r="AB57" s="121">
        <f>'dep06'!I57-'dep06'!I56</f>
        <v>29.852685016999999</v>
      </c>
      <c r="AC57" s="52">
        <f>'dep06'!J57-'dep06'!J56</f>
        <v>10.905400663999899</v>
      </c>
      <c r="AD57" s="52">
        <f>'dep06'!K57-'dep06'!K56</f>
        <v>-24.84672516899991</v>
      </c>
      <c r="AE57" s="121">
        <f>'dep06'!L57-'dep06'!L56</f>
        <v>39.885584294999944</v>
      </c>
      <c r="AF57" s="121">
        <f>'dep06'!M57-'dep06'!M56</f>
        <v>-33.160123615999964</v>
      </c>
      <c r="AG57" s="121">
        <f>'dep06'!N57-'dep06'!N56</f>
        <v>-8.001634762000009</v>
      </c>
      <c r="AH57" s="121">
        <f>'dep06'!O57-'dep06'!O56</f>
        <v>-24.573350692999995</v>
      </c>
      <c r="AI57" s="121">
        <f>'dep06'!P57-'dep06'!P56</f>
        <v>10.391378736000007</v>
      </c>
      <c r="AJ57" s="121">
        <f>'dep06'!Q57-'dep06'!Q56</f>
        <v>-3.9370797829999944</v>
      </c>
      <c r="AK57" s="121">
        <f>'dep06'!R57-'dep06'!R56</f>
        <v>-14.932501703000071</v>
      </c>
      <c r="AL57" s="121">
        <f>'dep06'!S57-'dep06'!S56</f>
        <v>9.4810023570000013</v>
      </c>
      <c r="AM57" s="52">
        <f>'dep06'!T57-'dep06'!T56</f>
        <v>17.425758421000012</v>
      </c>
      <c r="AN57" s="189">
        <f>(Paca!B57/Paca!B53-1)*100</f>
        <v>-0.28259077733338023</v>
      </c>
      <c r="AO57" s="189">
        <f>(Paca!C57/Paca!C53-1)*100</f>
        <v>-6.4045688075382357</v>
      </c>
      <c r="AP57" s="189">
        <f>(Paca!D57/Paca!D53-1)*100</f>
        <v>2.7082276085296009</v>
      </c>
      <c r="AQ57" s="190">
        <f>(Paca!E57/Paca!E53-1)*100</f>
        <v>-2.8887823084846942</v>
      </c>
      <c r="AR57" s="190">
        <f>(Paca!F57/Paca!F53-1)*100</f>
        <v>-4.7460981081916316</v>
      </c>
      <c r="AS57" s="190">
        <f>(Paca!G57/Paca!G53-1)*100</f>
        <v>-11.433884817857709</v>
      </c>
      <c r="AT57" s="190">
        <f>(Paca!H57/Paca!H53-1)*100</f>
        <v>25.525897445556357</v>
      </c>
      <c r="AU57" s="190">
        <f>(Paca!I57/Paca!I53-1)*100</f>
        <v>6.7106674057932691</v>
      </c>
      <c r="AV57" s="189">
        <f>(Paca!J57/Paca!J53-1)*100</f>
        <v>1.8413257880062872</v>
      </c>
      <c r="AW57" s="189">
        <f>(Paca!K57/Paca!K53-1)*100</f>
        <v>-3.8985323423511908</v>
      </c>
      <c r="AX57" s="190">
        <f>(Paca!L57/Paca!L53-1)*100</f>
        <v>-8.4746525498491376E-2</v>
      </c>
      <c r="AY57" s="190">
        <f>(Paca!M57/Paca!M53-1)*100</f>
        <v>-6.153318720135581</v>
      </c>
      <c r="AZ57" s="190">
        <f>(Paca!N57/Paca!N53-1)*100</f>
        <v>2.1099746479561698</v>
      </c>
      <c r="BA57" s="190">
        <f>(Paca!O57/Paca!O53-1)*100</f>
        <v>-14.263988389092198</v>
      </c>
      <c r="BB57" s="190">
        <f>(Paca!P57/Paca!P53-1)*100</f>
        <v>-18.261904083095558</v>
      </c>
      <c r="BC57" s="190">
        <f>(Paca!Q57/Paca!Q53-1)*100</f>
        <v>32.914176423607763</v>
      </c>
      <c r="BD57" s="190">
        <f>(Paca!R57/Paca!R53-1)*100</f>
        <v>-3.4776030197983476</v>
      </c>
      <c r="BE57" s="190">
        <f>(Paca!S57/Paca!S53-1)*100</f>
        <v>-8.3156568800323178</v>
      </c>
      <c r="BF57" s="189">
        <f>(Paca!T57/Paca!T53-1)*100</f>
        <v>-6.1191600583658357</v>
      </c>
      <c r="BG57" s="53">
        <f>Paca!B57-Paca!B53</f>
        <v>-107.72550608600432</v>
      </c>
      <c r="BH57" s="53">
        <f>Paca!C57-Paca!C53</f>
        <v>-12.529011259000015</v>
      </c>
      <c r="BI57" s="53">
        <f>Paca!D57-Paca!D53</f>
        <v>293.68067262899785</v>
      </c>
      <c r="BJ57" s="122">
        <f>Paca!E57-Paca!E53</f>
        <v>-46.847496375999981</v>
      </c>
      <c r="BK57" s="122">
        <f>Paca!F57-Paca!F53</f>
        <v>-110.74833542499982</v>
      </c>
      <c r="BL57" s="122">
        <f>Paca!G57-Paca!G53</f>
        <v>-113.37491253499991</v>
      </c>
      <c r="BM57" s="122">
        <f>Paca!H57-Paca!H53</f>
        <v>229.14602592600011</v>
      </c>
      <c r="BN57" s="122">
        <f>Paca!I57-Paca!I53</f>
        <v>335.50539103899973</v>
      </c>
      <c r="BO57" s="53">
        <f>Paca!J57-Paca!J53</f>
        <v>224.56511590899936</v>
      </c>
      <c r="BP57" s="53">
        <f>Paca!K57-Paca!K53</f>
        <v>-522.12642860500091</v>
      </c>
      <c r="BQ57" s="122">
        <f>Paca!L57-Paca!L53</f>
        <v>-3.0412921639999695</v>
      </c>
      <c r="BR57" s="122">
        <f>Paca!M57-Paca!M53</f>
        <v>-285.94814236699949</v>
      </c>
      <c r="BS57" s="122">
        <f>Paca!N57-Paca!N53</f>
        <v>12.988758520000033</v>
      </c>
      <c r="BT57" s="122">
        <f>Paca!O57-Paca!O53</f>
        <v>-56.584942903000012</v>
      </c>
      <c r="BU57" s="122">
        <f>Paca!P57-Paca!P53</f>
        <v>-117.46094235300006</v>
      </c>
      <c r="BV57" s="122">
        <f>Paca!Q57-Paca!Q53</f>
        <v>57.481968560000013</v>
      </c>
      <c r="BW57" s="122">
        <f>Paca!R57-Paca!R53</f>
        <v>-105.73695602599992</v>
      </c>
      <c r="BX57" s="122">
        <f>Paca!S57-Paca!S53</f>
        <v>-23.824879871999997</v>
      </c>
      <c r="BY57" s="53">
        <f>Paca!T57-Paca!T53</f>
        <v>-91.315854760000093</v>
      </c>
    </row>
    <row r="58" spans="1:77" s="105" customFormat="1" x14ac:dyDescent="0.25">
      <c r="A58" s="98" t="str">
        <f>Paca!A58</f>
        <v>T4 2011</v>
      </c>
      <c r="B58" s="143">
        <f>('dep06'!B58/'dep06'!B57-1)*100</f>
        <v>2.4378065799648851</v>
      </c>
      <c r="C58" s="184">
        <f>('dep06'!C58/'dep06'!C57-1)*100</f>
        <v>23.927636208990343</v>
      </c>
      <c r="D58" s="184">
        <f>('dep06'!D58/'dep06'!D57-1)*100</f>
        <v>-4.8618365945889757</v>
      </c>
      <c r="E58" s="185">
        <f>('dep06'!E58/'dep06'!E57-1)*100</f>
        <v>-6.5993043142452361</v>
      </c>
      <c r="F58" s="186">
        <f>('dep06'!F58/'dep06'!F57-1)*100</f>
        <v>-8.9978643183102331</v>
      </c>
      <c r="G58" s="186">
        <f>('dep06'!G58/'dep06'!G57-1)*100</f>
        <v>0.86396865081903584</v>
      </c>
      <c r="H58" s="186">
        <f>('dep06'!H58/'dep06'!H57-1)*100</f>
        <v>6.6299996993274712</v>
      </c>
      <c r="I58" s="187">
        <f>('dep06'!I58/'dep06'!I57-1)*100</f>
        <v>-4.5691760428222095</v>
      </c>
      <c r="J58" s="184">
        <f>('dep06'!J58/'dep06'!J57-1)*100</f>
        <v>8.8360590327385857</v>
      </c>
      <c r="K58" s="184">
        <f>('dep06'!K58/'dep06'!K57-1)*100</f>
        <v>-0.56608062790727276</v>
      </c>
      <c r="L58" s="185">
        <f>('dep06'!L58/'dep06'!L57-1)*100</f>
        <v>-17.833611377719016</v>
      </c>
      <c r="M58" s="186">
        <f>('dep06'!M58/'dep06'!M57-1)*100</f>
        <v>21.607547973616082</v>
      </c>
      <c r="N58" s="186">
        <f>('dep06'!N58/'dep06'!N57-1)*100</f>
        <v>13.301131891729323</v>
      </c>
      <c r="O58" s="186">
        <f>('dep06'!O58/'dep06'!O57-1)*100</f>
        <v>33.178780925193664</v>
      </c>
      <c r="P58" s="186">
        <f>('dep06'!P58/'dep06'!P57-1)*100</f>
        <v>-9.0072872614671002</v>
      </c>
      <c r="Q58" s="186">
        <f>('dep06'!Q58/'dep06'!Q57-1)*100</f>
        <v>-22.414813834140912</v>
      </c>
      <c r="R58" s="186">
        <f>('dep06'!R58/'dep06'!R57-1)*100</f>
        <v>2.4930543649970716</v>
      </c>
      <c r="S58" s="151">
        <f>('dep06'!S58/'dep06'!S57-1)*100</f>
        <v>-11.268144719991845</v>
      </c>
      <c r="T58" s="188">
        <f>('dep06'!T58/'dep06'!T57-1)*100</f>
        <v>11.750094282778644</v>
      </c>
      <c r="U58" s="100">
        <f>'dep06'!B58-'dep06'!B57</f>
        <v>149.432983495999</v>
      </c>
      <c r="V58" s="100">
        <f>'dep06'!C58-'dep06'!C57</f>
        <v>4.0060650530000004</v>
      </c>
      <c r="W58" s="100">
        <f>'dep06'!D58-'dep06'!D57</f>
        <v>-71.327908070000149</v>
      </c>
      <c r="X58" s="120">
        <f>'dep06'!E58-'dep06'!E57</f>
        <v>-4.9944755220000019</v>
      </c>
      <c r="Y58" s="120">
        <f>'dep06'!F58-'dep06'!F57</f>
        <v>-36.914171801000066</v>
      </c>
      <c r="Z58" s="120">
        <f>'dep06'!G58-'dep06'!G57</f>
        <v>2.0221910140000148</v>
      </c>
      <c r="AA58" s="120">
        <f>'dep06'!H58-'dep06'!H57</f>
        <v>1.5954599639999998</v>
      </c>
      <c r="AB58" s="120">
        <f>'dep06'!I58-'dep06'!I57</f>
        <v>-33.036911724999982</v>
      </c>
      <c r="AC58" s="100">
        <f>'dep06'!J58-'dep06'!J57</f>
        <v>198.38828445700028</v>
      </c>
      <c r="AD58" s="100">
        <f>'dep06'!K58-'dep06'!K57</f>
        <v>-12.121429043000262</v>
      </c>
      <c r="AE58" s="120">
        <f>'dep06'!L58-'dep06'!L57</f>
        <v>-124.82537630899992</v>
      </c>
      <c r="AF58" s="120">
        <f>'dep06'!M58-'dep06'!M57</f>
        <v>78.383871882999983</v>
      </c>
      <c r="AG58" s="120">
        <f>'dep06'!N58-'dep06'!N57</f>
        <v>26.643544074000005</v>
      </c>
      <c r="AH58" s="120">
        <f>'dep06'!O58-'dep06'!O57</f>
        <v>28.01524671</v>
      </c>
      <c r="AI58" s="120">
        <f>'dep06'!P58-'dep06'!P57</f>
        <v>-14.535597733999992</v>
      </c>
      <c r="AJ58" s="120">
        <f>'dep06'!Q58-'dep06'!Q57</f>
        <v>-10.735683754</v>
      </c>
      <c r="AK58" s="120">
        <f>'dep06'!R58-'dep06'!R57</f>
        <v>12.826917682000044</v>
      </c>
      <c r="AL58" s="120">
        <f>'dep06'!S58-'dep06'!S57</f>
        <v>-7.8943515949999963</v>
      </c>
      <c r="AM58" s="100">
        <f>'dep06'!T58-'dep06'!T57</f>
        <v>30.487971098999992</v>
      </c>
      <c r="AN58" s="184">
        <f>(Paca!B58/Paca!B54-1)*100</f>
        <v>-1.8610517125634329</v>
      </c>
      <c r="AO58" s="184">
        <f>(Paca!C58/Paca!C54-1)*100</f>
        <v>-7.1057558366796947</v>
      </c>
      <c r="AP58" s="184">
        <f>(Paca!D58/Paca!D54-1)*100</f>
        <v>-3.3204635740296307</v>
      </c>
      <c r="AQ58" s="191">
        <f>(Paca!E58/Paca!E54-1)*100</f>
        <v>0.54106627174390631</v>
      </c>
      <c r="AR58" s="191">
        <f>(Paca!F58/Paca!F54-1)*100</f>
        <v>-5.2300596014881577</v>
      </c>
      <c r="AS58" s="191">
        <f>(Paca!G58/Paca!G54-1)*100</f>
        <v>-24.531510251686118</v>
      </c>
      <c r="AT58" s="191">
        <f>(Paca!H58/Paca!H54-1)*100</f>
        <v>-3.035892144738217</v>
      </c>
      <c r="AU58" s="191">
        <f>(Paca!I58/Paca!I54-1)*100</f>
        <v>0.87200153224087362</v>
      </c>
      <c r="AV58" s="184">
        <f>(Paca!J58/Paca!J54-1)*100</f>
        <v>4.4500128967639441</v>
      </c>
      <c r="AW58" s="184">
        <f>(Paca!K58/Paca!K54-1)*100</f>
        <v>-7.218914514414287</v>
      </c>
      <c r="AX58" s="191">
        <f>(Paca!L58/Paca!L54-1)*100</f>
        <v>-4.3860768804041106</v>
      </c>
      <c r="AY58" s="191">
        <f>(Paca!M58/Paca!M54-1)*100</f>
        <v>-8.5904558001408624</v>
      </c>
      <c r="AZ58" s="191">
        <f>(Paca!N58/Paca!N54-1)*100</f>
        <v>-1.2398909935601998</v>
      </c>
      <c r="BA58" s="191">
        <f>(Paca!O58/Paca!O54-1)*100</f>
        <v>-8.4166990745122678</v>
      </c>
      <c r="BB58" s="191">
        <f>(Paca!P58/Paca!P54-1)*100</f>
        <v>-26.022644772869352</v>
      </c>
      <c r="BC58" s="191">
        <f>(Paca!Q58/Paca!Q54-1)*100</f>
        <v>-1.4152097570348299</v>
      </c>
      <c r="BD58" s="191">
        <f>(Paca!R58/Paca!R54-1)*100</f>
        <v>-5.4392348783202094</v>
      </c>
      <c r="BE58" s="191">
        <f>(Paca!S58/Paca!S54-1)*100</f>
        <v>-14.165125537602119</v>
      </c>
      <c r="BF58" s="184">
        <f>(Paca!T58/Paca!T54-1)*100</f>
        <v>8.4991663373081607</v>
      </c>
      <c r="BG58" s="100">
        <f>Paca!B58-Paca!B54</f>
        <v>-724.38362199699623</v>
      </c>
      <c r="BH58" s="100">
        <f>Paca!C58-Paca!C54</f>
        <v>-14.951426913000006</v>
      </c>
      <c r="BI58" s="100">
        <f>Paca!D58-Paca!D54</f>
        <v>-376.14592942600211</v>
      </c>
      <c r="BJ58" s="120">
        <f>Paca!E58-Paca!E54</f>
        <v>8.9447259870000835</v>
      </c>
      <c r="BK58" s="120">
        <f>Paca!F58-Paca!F54</f>
        <v>-114.85114399400027</v>
      </c>
      <c r="BL58" s="120">
        <f>Paca!G58-Paca!G54</f>
        <v>-279.40474182000003</v>
      </c>
      <c r="BM58" s="120">
        <f>Paca!H58-Paca!H54</f>
        <v>-35.828622429000006</v>
      </c>
      <c r="BN58" s="120">
        <f>Paca!I58-Paca!I54</f>
        <v>44.993852829999923</v>
      </c>
      <c r="BO58" s="100">
        <f>Paca!J58-Paca!J54</f>
        <v>542.90771563300041</v>
      </c>
      <c r="BP58" s="100">
        <f>Paca!K58-Paca!K54</f>
        <v>-995.1401671090025</v>
      </c>
      <c r="BQ58" s="120">
        <f>Paca!L58-Paca!L54</f>
        <v>-158.61479227100017</v>
      </c>
      <c r="BR58" s="120">
        <f>Paca!M58-Paca!M54</f>
        <v>-407.06470041100056</v>
      </c>
      <c r="BS58" s="120">
        <f>Paca!N58-Paca!N54</f>
        <v>-8.1258742539999957</v>
      </c>
      <c r="BT58" s="120">
        <f>Paca!O58-Paca!O54</f>
        <v>-35.097413871000015</v>
      </c>
      <c r="BU58" s="120">
        <f>Paca!P58-Paca!P54</f>
        <v>-164.76581770899998</v>
      </c>
      <c r="BV58" s="120">
        <f>Paca!Q58-Paca!Q54</f>
        <v>-2.680173864000011</v>
      </c>
      <c r="BW58" s="120">
        <f>Paca!R58-Paca!R54</f>
        <v>-175.78190107099999</v>
      </c>
      <c r="BX58" s="120">
        <f>Paca!S58-Paca!S54</f>
        <v>-43.009493657999997</v>
      </c>
      <c r="BY58" s="100">
        <f>Paca!T58-Paca!T54</f>
        <v>118.946185818</v>
      </c>
    </row>
    <row r="59" spans="1:77" s="29" customFormat="1" x14ac:dyDescent="0.25">
      <c r="A59" s="37" t="str">
        <f>Paca!A59</f>
        <v>T1 2012</v>
      </c>
      <c r="B59" s="144">
        <f>('dep06'!B59/'dep06'!B58-1)*100</f>
        <v>-3.3006914963518375</v>
      </c>
      <c r="C59" s="179">
        <f>('dep06'!C59/'dep06'!C58-1)*100</f>
        <v>-0.11161717266165994</v>
      </c>
      <c r="D59" s="179">
        <f>('dep06'!D59/'dep06'!D58-1)*100</f>
        <v>4.3364976757449991</v>
      </c>
      <c r="E59" s="180">
        <f>('dep06'!E59/'dep06'!E58-1)*100</f>
        <v>-20.610619188615097</v>
      </c>
      <c r="F59" s="181">
        <f>('dep06'!F59/'dep06'!F58-1)*100</f>
        <v>0.90997039777958033</v>
      </c>
      <c r="G59" s="181">
        <f>('dep06'!G59/'dep06'!G58-1)*100</f>
        <v>-32.615665954551723</v>
      </c>
      <c r="H59" s="181">
        <f>('dep06'!H59/'dep06'!H58-1)*100</f>
        <v>272.79812224497215</v>
      </c>
      <c r="I59" s="182">
        <f>('dep06'!I59/'dep06'!I58-1)*100</f>
        <v>11.405678365354731</v>
      </c>
      <c r="J59" s="179">
        <f>('dep06'!J59/'dep06'!J58-1)*100</f>
        <v>-6.118358643615796</v>
      </c>
      <c r="K59" s="179">
        <f>('dep06'!K59/'dep06'!K58-1)*100</f>
        <v>-3.8269742871882229</v>
      </c>
      <c r="L59" s="180">
        <f>('dep06'!L59/'dep06'!L58-1)*100</f>
        <v>-2.4928342912781121</v>
      </c>
      <c r="M59" s="181">
        <f>('dep06'!M59/'dep06'!M58-1)*100</f>
        <v>-8.3100917661460993</v>
      </c>
      <c r="N59" s="181">
        <f>('dep06'!N59/'dep06'!N58-1)*100</f>
        <v>-1.0533716756526701</v>
      </c>
      <c r="O59" s="181">
        <f>('dep06'!O59/'dep06'!O58-1)*100</f>
        <v>-30.19537008929025</v>
      </c>
      <c r="P59" s="181">
        <f>('dep06'!P59/'dep06'!P58-1)*100</f>
        <v>-12.497366836837198</v>
      </c>
      <c r="Q59" s="181">
        <f>('dep06'!Q59/'dep06'!Q58-1)*100</f>
        <v>-4.801092997111156</v>
      </c>
      <c r="R59" s="181">
        <f>('dep06'!R59/'dep06'!R58-1)*100</f>
        <v>4.2444250162688268</v>
      </c>
      <c r="S59" s="152">
        <f>('dep06'!S59/'dep06'!S58-1)*100</f>
        <v>5.8115422302478015</v>
      </c>
      <c r="T59" s="183">
        <f>('dep06'!T59/'dep06'!T58-1)*100</f>
        <v>-12.681812078525445</v>
      </c>
      <c r="U59" s="52">
        <f>'dep06'!B59-'dep06'!B58</f>
        <v>-207.25853664499937</v>
      </c>
      <c r="V59" s="52">
        <f>'dep06'!C59-'dep06'!C58</f>
        <v>-2.3158870999999692E-2</v>
      </c>
      <c r="W59" s="52">
        <f>'dep06'!D59-'dep06'!D58</f>
        <v>60.527538155000002</v>
      </c>
      <c r="X59" s="121">
        <f>'dep06'!E59-'dep06'!E58</f>
        <v>-14.569105348999997</v>
      </c>
      <c r="Y59" s="121">
        <f>'dep06'!F59-'dep06'!F58</f>
        <v>3.3972893550000549</v>
      </c>
      <c r="Z59" s="121">
        <f>'dep06'!G59-'dep06'!G58</f>
        <v>-76.99924990400001</v>
      </c>
      <c r="AA59" s="121">
        <f>'dep06'!H59-'dep06'!H58</f>
        <v>69.999217708999993</v>
      </c>
      <c r="AB59" s="121">
        <f>'dep06'!I59-'dep06'!I58</f>
        <v>78.699386344000004</v>
      </c>
      <c r="AC59" s="52">
        <f>'dep06'!J59-'dep06'!J58</f>
        <v>-149.50824772600026</v>
      </c>
      <c r="AD59" s="52">
        <f>'dep06'!K59-'dep06'!K58</f>
        <v>-81.482741621999367</v>
      </c>
      <c r="AE59" s="121">
        <f>'dep06'!L59-'dep06'!L58</f>
        <v>-14.336765936999996</v>
      </c>
      <c r="AF59" s="121">
        <f>'dep06'!M59-'dep06'!M58</f>
        <v>-36.659587817999977</v>
      </c>
      <c r="AG59" s="121">
        <f>'dep06'!N59-'dep06'!N58</f>
        <v>-2.3906680549999919</v>
      </c>
      <c r="AH59" s="121">
        <f>'dep06'!O59-'dep06'!O58</f>
        <v>-33.955444383</v>
      </c>
      <c r="AI59" s="121">
        <f>'dep06'!P59-'dep06'!P58</f>
        <v>-18.351180743000015</v>
      </c>
      <c r="AJ59" s="121">
        <f>'dep06'!Q59-'dep06'!Q58</f>
        <v>-1.7840766059999993</v>
      </c>
      <c r="AK59" s="121">
        <f>'dep06'!R59-'dep06'!R58</f>
        <v>22.382256050000024</v>
      </c>
      <c r="AL59" s="121">
        <f>'dep06'!S59-'dep06'!S58</f>
        <v>3.6127258699999985</v>
      </c>
      <c r="AM59" s="52">
        <f>'dep06'!T59-'dep06'!T58</f>
        <v>-36.771926581000002</v>
      </c>
      <c r="AN59" s="189">
        <f>(Paca!B59/Paca!B55-1)*100</f>
        <v>-6.1650802740661153</v>
      </c>
      <c r="AO59" s="189">
        <f>(Paca!C59/Paca!C55-1)*100</f>
        <v>27.094963566134346</v>
      </c>
      <c r="AP59" s="189">
        <f>(Paca!D59/Paca!D55-1)*100</f>
        <v>-3.8999223916275083</v>
      </c>
      <c r="AQ59" s="190">
        <f>(Paca!E59/Paca!E55-1)*100</f>
        <v>8.1506329971000824</v>
      </c>
      <c r="AR59" s="190">
        <f>(Paca!F59/Paca!F55-1)*100</f>
        <v>7.4286206187945902</v>
      </c>
      <c r="AS59" s="190">
        <f>(Paca!G59/Paca!G55-1)*100</f>
        <v>-44.054576553688477</v>
      </c>
      <c r="AT59" s="190">
        <f>(Paca!H59/Paca!H55-1)*100</f>
        <v>12.720837915068216</v>
      </c>
      <c r="AU59" s="190">
        <f>(Paca!I59/Paca!I55-1)*100</f>
        <v>-7.0380521872028705</v>
      </c>
      <c r="AV59" s="189">
        <f>(Paca!J59/Paca!J55-1)*100</f>
        <v>-2.5890025326974153</v>
      </c>
      <c r="AW59" s="189">
        <f>(Paca!K59/Paca!K55-1)*100</f>
        <v>-11.168238301029698</v>
      </c>
      <c r="AX59" s="190">
        <f>(Paca!L59/Paca!L55-1)*100</f>
        <v>-2.010584295673068</v>
      </c>
      <c r="AY59" s="190">
        <f>(Paca!M59/Paca!M55-1)*100</f>
        <v>-17.726018132841968</v>
      </c>
      <c r="AZ59" s="190">
        <f>(Paca!N59/Paca!N55-1)*100</f>
        <v>9.3430913074738839</v>
      </c>
      <c r="BA59" s="190">
        <f>(Paca!O59/Paca!O55-1)*100</f>
        <v>-20.549739878761841</v>
      </c>
      <c r="BB59" s="190">
        <f>(Paca!P59/Paca!P55-1)*100</f>
        <v>-29.654058516672034</v>
      </c>
      <c r="BC59" s="190">
        <f>(Paca!Q59/Paca!Q55-1)*100</f>
        <v>7.790952040793675</v>
      </c>
      <c r="BD59" s="190">
        <f>(Paca!R59/Paca!R55-1)*100</f>
        <v>-11.608923348050137</v>
      </c>
      <c r="BE59" s="190">
        <f>(Paca!S59/Paca!S55-1)*100</f>
        <v>-12.673040631875555</v>
      </c>
      <c r="BF59" s="189">
        <f>(Paca!T59/Paca!T55-1)*100</f>
        <v>-10.916280065748241</v>
      </c>
      <c r="BG59" s="53">
        <f>Paca!B59-Paca!B55</f>
        <v>-2370.2463643710071</v>
      </c>
      <c r="BH59" s="53">
        <f>Paca!C59-Paca!C55</f>
        <v>46.336163739999989</v>
      </c>
      <c r="BI59" s="53">
        <f>Paca!D59-Paca!D55</f>
        <v>-436.33554923300107</v>
      </c>
      <c r="BJ59" s="122">
        <f>Paca!E59-Paca!E55</f>
        <v>124.20067813299988</v>
      </c>
      <c r="BK59" s="122">
        <f>Paca!F59-Paca!F55</f>
        <v>152.28415750600016</v>
      </c>
      <c r="BL59" s="122">
        <f>Paca!G59-Paca!G55</f>
        <v>-492.58287535999989</v>
      </c>
      <c r="BM59" s="122">
        <f>Paca!H59-Paca!H55</f>
        <v>152.57066705299985</v>
      </c>
      <c r="BN59" s="122">
        <f>Paca!I59-Paca!I55</f>
        <v>-372.80817656500039</v>
      </c>
      <c r="BO59" s="53">
        <f>Paca!J59-Paca!J55</f>
        <v>-314.26831525400121</v>
      </c>
      <c r="BP59" s="53">
        <f>Paca!K59-Paca!K55</f>
        <v>-1514.5686589959987</v>
      </c>
      <c r="BQ59" s="122">
        <f>Paca!L59-Paca!L55</f>
        <v>-70.930549034999785</v>
      </c>
      <c r="BR59" s="122">
        <f>Paca!M59-Paca!M55</f>
        <v>-841.97378989199979</v>
      </c>
      <c r="BS59" s="122">
        <f>Paca!N59-Paca!N55</f>
        <v>56.611452118000102</v>
      </c>
      <c r="BT59" s="122">
        <f>Paca!O59-Paca!O55</f>
        <v>-82.331704014000024</v>
      </c>
      <c r="BU59" s="122">
        <f>Paca!P59-Paca!P55</f>
        <v>-184.44852056600007</v>
      </c>
      <c r="BV59" s="122">
        <f>Paca!Q59-Paca!Q55</f>
        <v>14.384258104999986</v>
      </c>
      <c r="BW59" s="122">
        <f>Paca!R59-Paca!R55</f>
        <v>-370.12216361099991</v>
      </c>
      <c r="BX59" s="122">
        <f>Paca!S59-Paca!S55</f>
        <v>-35.757642101000016</v>
      </c>
      <c r="BY59" s="53">
        <f>Paca!T59-Paca!T55</f>
        <v>-151.41000462800002</v>
      </c>
    </row>
    <row r="60" spans="1:77" s="29" customFormat="1" x14ac:dyDescent="0.25">
      <c r="A60" s="37" t="str">
        <f>Paca!A60</f>
        <v>T2 2012</v>
      </c>
      <c r="B60" s="144">
        <f>('dep06'!B60/'dep06'!B59-1)*100</f>
        <v>-2.0367666992996858</v>
      </c>
      <c r="C60" s="179">
        <f>('dep06'!C60/'dep06'!C59-1)*100</f>
        <v>5.1955863037966843</v>
      </c>
      <c r="D60" s="179">
        <f>('dep06'!D60/'dep06'!D59-1)*100</f>
        <v>7.2680557014114244</v>
      </c>
      <c r="E60" s="180">
        <f>('dep06'!E60/'dep06'!E59-1)*100</f>
        <v>15.685325061435762</v>
      </c>
      <c r="F60" s="181">
        <f>('dep06'!F60/'dep06'!F59-1)*100</f>
        <v>5.218268519104452</v>
      </c>
      <c r="G60" s="181">
        <f>('dep06'!G60/'dep06'!G59-1)*100</f>
        <v>31.959147630457309</v>
      </c>
      <c r="H60" s="181">
        <f>('dep06'!H60/'dep06'!H59-1)*100</f>
        <v>-2.9185223469109012</v>
      </c>
      <c r="I60" s="182">
        <f>('dep06'!I60/'dep06'!I59-1)*100</f>
        <v>3.8160195428042831</v>
      </c>
      <c r="J60" s="179">
        <f>('dep06'!J60/'dep06'!J59-1)*100</f>
        <v>-11.291230630439763</v>
      </c>
      <c r="K60" s="179">
        <f>('dep06'!K60/'dep06'!K59-1)*100</f>
        <v>1.5506242162272921</v>
      </c>
      <c r="L60" s="180">
        <f>('dep06'!L60/'dep06'!L59-1)*100</f>
        <v>-13.21555330797205</v>
      </c>
      <c r="M60" s="181">
        <f>('dep06'!M60/'dep06'!M59-1)*100</f>
        <v>14.557716549096877</v>
      </c>
      <c r="N60" s="181">
        <f>('dep06'!N60/'dep06'!N59-1)*100</f>
        <v>8.9399418920218068</v>
      </c>
      <c r="O60" s="181">
        <f>('dep06'!O60/'dep06'!O59-1)*100</f>
        <v>-1.7033113975174041</v>
      </c>
      <c r="P60" s="181">
        <f>('dep06'!P60/'dep06'!P59-1)*100</f>
        <v>-2.4273129055689679</v>
      </c>
      <c r="Q60" s="181">
        <f>('dep06'!Q60/'dep06'!Q59-1)*100</f>
        <v>47.202230806499031</v>
      </c>
      <c r="R60" s="181">
        <f>('dep06'!R60/'dep06'!R59-1)*100</f>
        <v>6.2534820118201662</v>
      </c>
      <c r="S60" s="152">
        <f>('dep06'!S60/'dep06'!S59-1)*100</f>
        <v>-29.973691757201713</v>
      </c>
      <c r="T60" s="183">
        <f>('dep06'!T60/'dep06'!T59-1)*100</f>
        <v>-1.3089986196804793</v>
      </c>
      <c r="U60" s="52">
        <f>'dep06'!B60-'dep06'!B59</f>
        <v>-123.67221733600036</v>
      </c>
      <c r="V60" s="52">
        <f>'dep06'!C60-'dep06'!C59</f>
        <v>1.0768021439999984</v>
      </c>
      <c r="W60" s="52">
        <f>'dep06'!D60-'dep06'!D59</f>
        <v>105.84452387100009</v>
      </c>
      <c r="X60" s="121">
        <f>'dep06'!E60-'dep06'!E59</f>
        <v>8.8023327650000027</v>
      </c>
      <c r="Y60" s="121">
        <f>'dep06'!F60-'dep06'!F59</f>
        <v>19.659197043000006</v>
      </c>
      <c r="Z60" s="121">
        <f>'dep06'!G60-'dep06'!G59</f>
        <v>50.841033754999984</v>
      </c>
      <c r="AA60" s="121">
        <f>'dep06'!H60-'dep06'!H59</f>
        <v>-2.7918272959999939</v>
      </c>
      <c r="AB60" s="121">
        <f>'dep06'!I60-'dep06'!I59</f>
        <v>29.333787604000008</v>
      </c>
      <c r="AC60" s="52">
        <f>'dep06'!J60-'dep06'!J59</f>
        <v>-259.03125689499984</v>
      </c>
      <c r="AD60" s="52">
        <f>'dep06'!K60-'dep06'!K59</f>
        <v>31.751915534999398</v>
      </c>
      <c r="AE60" s="121">
        <f>'dep06'!L60-'dep06'!L59</f>
        <v>-74.110487221000028</v>
      </c>
      <c r="AF60" s="121">
        <f>'dep06'!M60-'dep06'!M59</f>
        <v>58.883898466999995</v>
      </c>
      <c r="AG60" s="121">
        <f>'dep06'!N60-'dep06'!N59</f>
        <v>20.075822069999987</v>
      </c>
      <c r="AH60" s="121">
        <f>'dep06'!O60-'dep06'!O59</f>
        <v>-1.3370490599999982</v>
      </c>
      <c r="AI60" s="121">
        <f>'dep06'!P60-'dep06'!P59</f>
        <v>-3.1188348749999903</v>
      </c>
      <c r="AJ60" s="121">
        <f>'dep06'!Q60-'dep06'!Q59</f>
        <v>16.698131101999998</v>
      </c>
      <c r="AK60" s="121">
        <f>'dep06'!R60-'dep06'!R59</f>
        <v>34.376348011000005</v>
      </c>
      <c r="AL60" s="121">
        <f>'dep06'!S60-'dep06'!S59</f>
        <v>-19.715912959000001</v>
      </c>
      <c r="AM60" s="52">
        <f>'dep06'!T60-'dep06'!T59</f>
        <v>-3.3142019910000045</v>
      </c>
      <c r="AN60" s="189">
        <f>(Paca!B60/Paca!B56-1)*100</f>
        <v>-3.9384164042688297</v>
      </c>
      <c r="AO60" s="189">
        <f>(Paca!C60/Paca!C56-1)*100</f>
        <v>-6.4746826766062693</v>
      </c>
      <c r="AP60" s="189">
        <f>(Paca!D60/Paca!D56-1)*100</f>
        <v>-2.1766741572713855</v>
      </c>
      <c r="AQ60" s="190">
        <f>(Paca!E60/Paca!E56-1)*100</f>
        <v>5.9767064643716283</v>
      </c>
      <c r="AR60" s="190">
        <f>(Paca!F60/Paca!F56-1)*100</f>
        <v>2.8657954647623773</v>
      </c>
      <c r="AS60" s="190">
        <f>(Paca!G60/Paca!G56-1)*100</f>
        <v>-26.23252831797376</v>
      </c>
      <c r="AT60" s="190">
        <f>(Paca!H60/Paca!H56-1)*100</f>
        <v>9.931536896427783</v>
      </c>
      <c r="AU60" s="190">
        <f>(Paca!I60/Paca!I56-1)*100</f>
        <v>-4.9068749429536096</v>
      </c>
      <c r="AV60" s="189">
        <f>(Paca!J60/Paca!J56-1)*100</f>
        <v>-1.2559674797852582</v>
      </c>
      <c r="AW60" s="189">
        <f>(Paca!K60/Paca!K56-1)*100</f>
        <v>-7.9632063479111892</v>
      </c>
      <c r="AX60" s="190">
        <f>(Paca!L60/Paca!L56-1)*100</f>
        <v>-2.2334118056410612</v>
      </c>
      <c r="AY60" s="190">
        <f>(Paca!M60/Paca!M56-1)*100</f>
        <v>-13.478518475904123</v>
      </c>
      <c r="AZ60" s="190">
        <f>(Paca!N60/Paca!N56-1)*100</f>
        <v>8.6542067265844338</v>
      </c>
      <c r="BA60" s="190">
        <f>(Paca!O60/Paca!O56-1)*100</f>
        <v>-16.616349587237455</v>
      </c>
      <c r="BB60" s="190">
        <f>(Paca!P60/Paca!P56-1)*100</f>
        <v>-26.922596237378116</v>
      </c>
      <c r="BC60" s="190">
        <f>(Paca!Q60/Paca!Q56-1)*100</f>
        <v>-1.079371145117225</v>
      </c>
      <c r="BD60" s="190">
        <f>(Paca!R60/Paca!R56-1)*100</f>
        <v>-4.1868188978439917</v>
      </c>
      <c r="BE60" s="190">
        <f>(Paca!S60/Paca!S56-1)*100</f>
        <v>-10.664712713201119</v>
      </c>
      <c r="BF60" s="189">
        <f>(Paca!T60/Paca!T56-1)*100</f>
        <v>-2.1849168073107994</v>
      </c>
      <c r="BG60" s="53">
        <f>Paca!B60-Paca!B56</f>
        <v>-1456.2087647689987</v>
      </c>
      <c r="BH60" s="53">
        <f>Paca!C60-Paca!C56</f>
        <v>-12.341458457000016</v>
      </c>
      <c r="BI60" s="53">
        <f>Paca!D60-Paca!D56</f>
        <v>-237.0309649819992</v>
      </c>
      <c r="BJ60" s="122">
        <f>Paca!E60-Paca!E56</f>
        <v>90.272093585999983</v>
      </c>
      <c r="BK60" s="122">
        <f>Paca!F60-Paca!F56</f>
        <v>61.062464197999816</v>
      </c>
      <c r="BL60" s="122">
        <f>Paca!G60-Paca!G56</f>
        <v>-260.82602850300009</v>
      </c>
      <c r="BM60" s="122">
        <f>Paca!H60-Paca!H56</f>
        <v>120.03796215399984</v>
      </c>
      <c r="BN60" s="122">
        <f>Paca!I60-Paca!I56</f>
        <v>-247.57745641699967</v>
      </c>
      <c r="BO60" s="53">
        <f>Paca!J60-Paca!J56</f>
        <v>-145.47552409400123</v>
      </c>
      <c r="BP60" s="53">
        <f>Paca!K60-Paca!K56</f>
        <v>-1031.7553685520015</v>
      </c>
      <c r="BQ60" s="122">
        <f>Paca!L60-Paca!L56</f>
        <v>-73.890589206000186</v>
      </c>
      <c r="BR60" s="122">
        <f>Paca!M60-Paca!M56</f>
        <v>-626.95226949500011</v>
      </c>
      <c r="BS60" s="122">
        <f>Paca!N60-Paca!N56</f>
        <v>49.901201306000075</v>
      </c>
      <c r="BT60" s="122">
        <f>Paca!O60-Paca!O56</f>
        <v>-64.821427782000001</v>
      </c>
      <c r="BU60" s="122">
        <f>Paca!P60-Paca!P56</f>
        <v>-160.96203505899996</v>
      </c>
      <c r="BV60" s="122">
        <f>Paca!Q60-Paca!Q56</f>
        <v>-2.2973672889999932</v>
      </c>
      <c r="BW60" s="122">
        <f>Paca!R60-Paca!R56</f>
        <v>-123.17939018800007</v>
      </c>
      <c r="BX60" s="122">
        <f>Paca!S60-Paca!S56</f>
        <v>-29.553490839000006</v>
      </c>
      <c r="BY60" s="53">
        <f>Paca!T60-Paca!T56</f>
        <v>-29.605448684000066</v>
      </c>
    </row>
    <row r="61" spans="1:77" s="29" customFormat="1" x14ac:dyDescent="0.25">
      <c r="A61" s="37" t="str">
        <f>Paca!A61</f>
        <v>T3 2012</v>
      </c>
      <c r="B61" s="144">
        <f>('dep06'!B61/'dep06'!B60-1)*100</f>
        <v>-5.9253655434848067</v>
      </c>
      <c r="C61" s="179">
        <f>('dep06'!C61/'dep06'!C60-1)*100</f>
        <v>-37.651765762911651</v>
      </c>
      <c r="D61" s="179">
        <f>('dep06'!D61/'dep06'!D60-1)*100</f>
        <v>-5.7334774692023966</v>
      </c>
      <c r="E61" s="180">
        <f>('dep06'!E61/'dep06'!E60-1)*100</f>
        <v>-2.2518467979149248</v>
      </c>
      <c r="F61" s="181">
        <f>('dep06'!F61/'dep06'!F60-1)*100</f>
        <v>-6.5497761297037655</v>
      </c>
      <c r="G61" s="181">
        <f>('dep06'!G61/'dep06'!G60-1)*100</f>
        <v>-13.248526662503114</v>
      </c>
      <c r="H61" s="181">
        <f>('dep06'!H61/'dep06'!H60-1)*100</f>
        <v>-10.256879284488674</v>
      </c>
      <c r="I61" s="182">
        <f>('dep06'!I61/'dep06'!I60-1)*100</f>
        <v>-3.108027465872365</v>
      </c>
      <c r="J61" s="179">
        <f>('dep06'!J61/'dep06'!J60-1)*100</f>
        <v>-0.43753586673125344</v>
      </c>
      <c r="K61" s="179">
        <f>('dep06'!K61/'dep06'!K60-1)*100</f>
        <v>-9.9702431443090553</v>
      </c>
      <c r="L61" s="180">
        <f>('dep06'!L61/'dep06'!L60-1)*100</f>
        <v>8.4256058781420951</v>
      </c>
      <c r="M61" s="181">
        <f>('dep06'!M61/'dep06'!M60-1)*100</f>
        <v>-6.7508403564679913</v>
      </c>
      <c r="N61" s="181">
        <f>('dep06'!N61/'dep06'!N60-1)*100</f>
        <v>-31.955436199000651</v>
      </c>
      <c r="O61" s="181">
        <f>('dep06'!O61/'dep06'!O60-1)*100</f>
        <v>25.830459658685712</v>
      </c>
      <c r="P61" s="181">
        <f>('dep06'!P61/'dep06'!P60-1)*100</f>
        <v>-17.743401973104444</v>
      </c>
      <c r="Q61" s="181">
        <f>('dep06'!Q61/'dep06'!Q60-1)*100</f>
        <v>-45.707200265817875</v>
      </c>
      <c r="R61" s="181">
        <f>('dep06'!R61/'dep06'!R60-1)*100</f>
        <v>-24.491063991406648</v>
      </c>
      <c r="S61" s="152">
        <f>('dep06'!S61/'dep06'!S60-1)*100</f>
        <v>65.765807279944454</v>
      </c>
      <c r="T61" s="183">
        <f>('dep06'!T61/'dep06'!T60-1)*100</f>
        <v>-15.390417359238107</v>
      </c>
      <c r="U61" s="52">
        <f>'dep06'!B61-'dep06'!B60</f>
        <v>-352.45941821399992</v>
      </c>
      <c r="V61" s="52">
        <f>'dep06'!C61-'dep06'!C60</f>
        <v>-8.2088858209999991</v>
      </c>
      <c r="W61" s="52">
        <f>'dep06'!D61-'dep06'!D60</f>
        <v>-89.5650691740002</v>
      </c>
      <c r="X61" s="121">
        <f>'dep06'!E61-'dep06'!E60</f>
        <v>-1.4619124710000051</v>
      </c>
      <c r="Y61" s="121">
        <f>'dep06'!F61-'dep06'!F60</f>
        <v>-25.963124710000045</v>
      </c>
      <c r="Z61" s="121">
        <f>'dep06'!G61-'dep06'!G60</f>
        <v>-27.811618942999985</v>
      </c>
      <c r="AA61" s="121">
        <f>'dep06'!H61-'dep06'!H60</f>
        <v>-9.5252667849999995</v>
      </c>
      <c r="AB61" s="121">
        <f>'dep06'!I61-'dep06'!I60</f>
        <v>-24.803146265000009</v>
      </c>
      <c r="AC61" s="52">
        <f>'dep06'!J61-'dep06'!J60</f>
        <v>-8.9041221449999739</v>
      </c>
      <c r="AD61" s="52">
        <f>'dep06'!K61-'dep06'!K60</f>
        <v>-207.32501972900013</v>
      </c>
      <c r="AE61" s="121">
        <f>'dep06'!L61-'dep06'!L60</f>
        <v>41.005051046999995</v>
      </c>
      <c r="AF61" s="121">
        <f>'dep06'!M61-'dep06'!M60</f>
        <v>-31.281349634000037</v>
      </c>
      <c r="AG61" s="121">
        <f>'dep06'!N61-'dep06'!N60</f>
        <v>-78.175475476999992</v>
      </c>
      <c r="AH61" s="121">
        <f>'dep06'!O61-'dep06'!O60</f>
        <v>19.930780802000001</v>
      </c>
      <c r="AI61" s="121">
        <f>'dep06'!P61-'dep06'!P60</f>
        <v>-22.244967408999997</v>
      </c>
      <c r="AJ61" s="121">
        <f>'dep06'!Q61-'dep06'!Q60</f>
        <v>-23.801501440999999</v>
      </c>
      <c r="AK61" s="121">
        <f>'dep06'!R61-'dep06'!R60</f>
        <v>-143.05026166900007</v>
      </c>
      <c r="AL61" s="121">
        <f>'dep06'!S61-'dep06'!S60</f>
        <v>30.292704051999998</v>
      </c>
      <c r="AM61" s="52">
        <f>'dep06'!T61-'dep06'!T60</f>
        <v>-38.456321344999992</v>
      </c>
      <c r="AN61" s="189">
        <f>(Paca!B61/Paca!B57-1)*100</f>
        <v>-6.5950416747749259</v>
      </c>
      <c r="AO61" s="189">
        <f>(Paca!C61/Paca!C57-1)*100</f>
        <v>25.944997733492038</v>
      </c>
      <c r="AP61" s="189">
        <f>(Paca!D61/Paca!D57-1)*100</f>
        <v>-5.859578790514119</v>
      </c>
      <c r="AQ61" s="190">
        <f>(Paca!E61/Paca!E57-1)*100</f>
        <v>-5.0521372547147276</v>
      </c>
      <c r="AR61" s="190">
        <f>(Paca!F61/Paca!F57-1)*100</f>
        <v>-3.0517815130559844</v>
      </c>
      <c r="AS61" s="190">
        <f>(Paca!G61/Paca!G57-1)*100</f>
        <v>-18.212200232850474</v>
      </c>
      <c r="AT61" s="190">
        <f>(Paca!H61/Paca!H57-1)*100</f>
        <v>20.518746782382035</v>
      </c>
      <c r="AU61" s="190">
        <f>(Paca!I61/Paca!I57-1)*100</f>
        <v>-10.805858763222332</v>
      </c>
      <c r="AV61" s="189">
        <f>(Paca!J61/Paca!J57-1)*100</f>
        <v>-8.1780094860793522</v>
      </c>
      <c r="AW61" s="189">
        <f>(Paca!K61/Paca!K57-1)*100</f>
        <v>-4.6753979697003345</v>
      </c>
      <c r="AX61" s="190">
        <f>(Paca!L61/Paca!L57-1)*100</f>
        <v>-2.8313156832074249</v>
      </c>
      <c r="AY61" s="190">
        <f>(Paca!M61/Paca!M57-1)*100</f>
        <v>-7.7560482221907918</v>
      </c>
      <c r="AZ61" s="190">
        <f>(Paca!N61/Paca!N57-1)*100</f>
        <v>-9.6770084978488935</v>
      </c>
      <c r="BA61" s="190">
        <f>(Paca!O61/Paca!O57-1)*100</f>
        <v>-0.10202285009479617</v>
      </c>
      <c r="BB61" s="190">
        <f>(Paca!P61/Paca!P57-1)*100</f>
        <v>-29.670329033234253</v>
      </c>
      <c r="BC61" s="190">
        <f>(Paca!Q61/Paca!Q57-1)*100</f>
        <v>-10.589491256699834</v>
      </c>
      <c r="BD61" s="190">
        <f>(Paca!R61/Paca!R57-1)*100</f>
        <v>2.3381440974442835</v>
      </c>
      <c r="BE61" s="190">
        <f>(Paca!S61/Paca!S57-1)*100</f>
        <v>4.2393491815966522</v>
      </c>
      <c r="BF61" s="189">
        <f>(Paca!T61/Paca!T57-1)*100</f>
        <v>-20.296574213823561</v>
      </c>
      <c r="BG61" s="53">
        <f>Paca!B61-Paca!B57</f>
        <v>-2506.969727413998</v>
      </c>
      <c r="BH61" s="53">
        <f>Paca!C61-Paca!C57</f>
        <v>47.504547997000003</v>
      </c>
      <c r="BI61" s="53">
        <f>Paca!D61-Paca!D57</f>
        <v>-652.62219299499884</v>
      </c>
      <c r="BJ61" s="122">
        <f>Paca!E61-Paca!E57</f>
        <v>-79.563908853999919</v>
      </c>
      <c r="BK61" s="122">
        <f>Paca!F61-Paca!F57</f>
        <v>-67.832325857999876</v>
      </c>
      <c r="BL61" s="122">
        <f>Paca!G61-Paca!G57</f>
        <v>-159.93855354300001</v>
      </c>
      <c r="BM61" s="122">
        <f>Paca!H61-Paca!H57</f>
        <v>231.21471850399985</v>
      </c>
      <c r="BN61" s="122">
        <f>Paca!I61-Paca!I57</f>
        <v>-576.50212324400036</v>
      </c>
      <c r="BO61" s="53">
        <f>Paca!J61-Paca!J57</f>
        <v>-1015.7417705730004</v>
      </c>
      <c r="BP61" s="53">
        <f>Paca!K61-Paca!K57</f>
        <v>-601.75975495300008</v>
      </c>
      <c r="BQ61" s="122">
        <f>Paca!L61-Paca!L57</f>
        <v>-101.52110363699967</v>
      </c>
      <c r="BR61" s="122">
        <f>Paca!M61-Paca!M57</f>
        <v>-338.24959768400049</v>
      </c>
      <c r="BS61" s="122">
        <f>Paca!N61-Paca!N57</f>
        <v>-60.827462038000021</v>
      </c>
      <c r="BT61" s="122">
        <f>Paca!O61-Paca!O57</f>
        <v>-0.34699293599999237</v>
      </c>
      <c r="BU61" s="122">
        <f>Paca!P61-Paca!P57</f>
        <v>-155.98911799899997</v>
      </c>
      <c r="BV61" s="122">
        <f>Paca!Q61-Paca!Q57</f>
        <v>-24.580744965000008</v>
      </c>
      <c r="BW61" s="122">
        <f>Paca!R61-Paca!R57</f>
        <v>68.619282169000144</v>
      </c>
      <c r="BX61" s="122">
        <f>Paca!S61-Paca!S57</f>
        <v>11.135982136999985</v>
      </c>
      <c r="BY61" s="53">
        <f>Paca!T61-Paca!T57</f>
        <v>-284.35055689000001</v>
      </c>
    </row>
    <row r="62" spans="1:77" s="105" customFormat="1" x14ac:dyDescent="0.25">
      <c r="A62" s="98" t="str">
        <f>Paca!A62</f>
        <v>T4 2012</v>
      </c>
      <c r="B62" s="143">
        <f>('dep06'!B62/'dep06'!B61-1)*100</f>
        <v>-2.3852611172188398</v>
      </c>
      <c r="C62" s="184">
        <f>('dep06'!C62/'dep06'!C61-1)*100</f>
        <v>28.939076625583461</v>
      </c>
      <c r="D62" s="184">
        <f>('dep06'!D62/'dep06'!D61-1)*100</f>
        <v>0.53420608743308673</v>
      </c>
      <c r="E62" s="185">
        <f>('dep06'!E62/'dep06'!E61-1)*100</f>
        <v>-2.9310079503193753</v>
      </c>
      <c r="F62" s="186">
        <f>('dep06'!F62/'dep06'!F61-1)*100</f>
        <v>1.0482223056944129</v>
      </c>
      <c r="G62" s="186">
        <f>('dep06'!G62/'dep06'!G61-1)*100</f>
        <v>-0.12361661701979498</v>
      </c>
      <c r="H62" s="186">
        <f>('dep06'!H62/'dep06'!H61-1)*100</f>
        <v>-18.519880374251695</v>
      </c>
      <c r="I62" s="187">
        <f>('dep06'!I62/'dep06'!I61-1)*100</f>
        <v>2.780994095678424</v>
      </c>
      <c r="J62" s="184">
        <f>('dep06'!J62/'dep06'!J61-1)*100</f>
        <v>-6.9537473438611048</v>
      </c>
      <c r="K62" s="184">
        <f>('dep06'!K62/'dep06'!K61-1)*100</f>
        <v>-0.11213774704327273</v>
      </c>
      <c r="L62" s="185">
        <f>('dep06'!L62/'dep06'!L61-1)*100</f>
        <v>3.3466935215165305</v>
      </c>
      <c r="M62" s="186">
        <f>('dep06'!M62/'dep06'!M61-1)*100</f>
        <v>-1.2273694481729325</v>
      </c>
      <c r="N62" s="186">
        <f>('dep06'!N62/'dep06'!N61-1)*100</f>
        <v>18.600371869184308</v>
      </c>
      <c r="O62" s="186">
        <f>('dep06'!O62/'dep06'!O61-1)*100</f>
        <v>-29.610411192402086</v>
      </c>
      <c r="P62" s="186">
        <f>('dep06'!P62/'dep06'!P61-1)*100</f>
        <v>-10.944874573474761</v>
      </c>
      <c r="Q62" s="186">
        <f>('dep06'!Q62/'dep06'!Q61-1)*100</f>
        <v>1.0063744778140427</v>
      </c>
      <c r="R62" s="186">
        <f>('dep06'!R62/'dep06'!R61-1)*100</f>
        <v>5.2021084584491506</v>
      </c>
      <c r="S62" s="151">
        <f>('dep06'!S62/'dep06'!S61-1)*100</f>
        <v>-37.470968128071789</v>
      </c>
      <c r="T62" s="188">
        <f>('dep06'!T62/'dep06'!T61-1)*100</f>
        <v>-1.0798381796863765</v>
      </c>
      <c r="U62" s="100">
        <f>'dep06'!B62-'dep06'!B61</f>
        <v>-133.47577171000012</v>
      </c>
      <c r="V62" s="100">
        <f>'dep06'!C62-'dep06'!C61</f>
        <v>3.9337585050000001</v>
      </c>
      <c r="W62" s="100">
        <f>'dep06'!D62-'dep06'!D61</f>
        <v>7.8665964980000354</v>
      </c>
      <c r="X62" s="120">
        <f>'dep06'!E62-'dep06'!E61</f>
        <v>-1.8599792009999945</v>
      </c>
      <c r="Y62" s="120">
        <f>'dep06'!F62-'dep06'!F61</f>
        <v>3.8829718890000322</v>
      </c>
      <c r="Z62" s="120">
        <f>'dep06'!G62-'dep06'!G61</f>
        <v>-0.22511912900000652</v>
      </c>
      <c r="AA62" s="120">
        <f>'dep06'!H62-'dep06'!H61</f>
        <v>-15.434808613000001</v>
      </c>
      <c r="AB62" s="120">
        <f>'dep06'!I62-'dep06'!I61</f>
        <v>21.503531551999913</v>
      </c>
      <c r="AC62" s="100">
        <f>'dep06'!J62-'dep06'!J61</f>
        <v>-140.89383580000003</v>
      </c>
      <c r="AD62" s="100">
        <f>'dep06'!K62-'dep06'!K61</f>
        <v>-2.0993452629998046</v>
      </c>
      <c r="AE62" s="120">
        <f>'dep06'!L62-'dep06'!L61</f>
        <v>17.659728282999936</v>
      </c>
      <c r="AF62" s="120">
        <f>'dep06'!M62-'dep06'!M61</f>
        <v>-5.3033205699999826</v>
      </c>
      <c r="AG62" s="120">
        <f>'dep06'!N62-'dep06'!N61</f>
        <v>30.962843851000002</v>
      </c>
      <c r="AH62" s="120">
        <f>'dep06'!O62-'dep06'!O61</f>
        <v>-28.748977281000009</v>
      </c>
      <c r="AI62" s="120">
        <f>'dep06'!P62-'dep06'!P61</f>
        <v>-11.286945168000003</v>
      </c>
      <c r="AJ62" s="120">
        <f>'dep06'!Q62-'dep06'!Q61</f>
        <v>0.28452575599999719</v>
      </c>
      <c r="AK62" s="120">
        <f>'dep06'!R62-'dep06'!R61</f>
        <v>22.943451771000014</v>
      </c>
      <c r="AL62" s="120">
        <f>'dep06'!S62-'dep06'!S61</f>
        <v>-28.610651904999997</v>
      </c>
      <c r="AM62" s="100">
        <f>'dep06'!T62-'dep06'!T61</f>
        <v>-2.2829456500000163</v>
      </c>
      <c r="AN62" s="184">
        <f>(Paca!B62/Paca!B58-1)*100</f>
        <v>-10.122924265868816</v>
      </c>
      <c r="AO62" s="184">
        <f>(Paca!C62/Paca!C58-1)*100</f>
        <v>-14.873457033005266</v>
      </c>
      <c r="AP62" s="184">
        <f>(Paca!D62/Paca!D58-1)*100</f>
        <v>-5.8727321448514447</v>
      </c>
      <c r="AQ62" s="191">
        <f>(Paca!E62/Paca!E58-1)*100</f>
        <v>-12.990735353265103</v>
      </c>
      <c r="AR62" s="191">
        <f>(Paca!F62/Paca!F58-1)*100</f>
        <v>7.7273195898718505</v>
      </c>
      <c r="AS62" s="191">
        <f>(Paca!G62/Paca!G58-1)*100</f>
        <v>-18.976822949540249</v>
      </c>
      <c r="AT62" s="191">
        <f>(Paca!H62/Paca!H58-1)*100</f>
        <v>19.628405585939014</v>
      </c>
      <c r="AU62" s="191">
        <f>(Paca!I62/Paca!I58-1)*100</f>
        <v>-12.480208933458981</v>
      </c>
      <c r="AV62" s="184">
        <f>(Paca!J62/Paca!J58-1)*100</f>
        <v>-16.772040413364774</v>
      </c>
      <c r="AW62" s="184">
        <f>(Paca!K62/Paca!K58-1)*100</f>
        <v>-5.0114369175450868</v>
      </c>
      <c r="AX62" s="191">
        <f>(Paca!L62/Paca!L58-1)*100</f>
        <v>3.9546699829919874</v>
      </c>
      <c r="AY62" s="191">
        <f>(Paca!M62/Paca!M58-1)*100</f>
        <v>-3.096554690080755</v>
      </c>
      <c r="AZ62" s="191">
        <f>(Paca!N62/Paca!N58-1)*100</f>
        <v>-5.57373103010812</v>
      </c>
      <c r="BA62" s="191">
        <f>(Paca!O62/Paca!O58-1)*100</f>
        <v>-28.080118992547089</v>
      </c>
      <c r="BB62" s="191">
        <f>(Paca!P62/Paca!P58-1)*100</f>
        <v>-19.741502333561133</v>
      </c>
      <c r="BC62" s="191">
        <f>(Paca!Q62/Paca!Q58-1)*100</f>
        <v>6.7114868950444606</v>
      </c>
      <c r="BD62" s="191">
        <f>(Paca!R62/Paca!R58-1)*100</f>
        <v>-12.940723755186989</v>
      </c>
      <c r="BE62" s="191">
        <f>(Paca!S62/Paca!S58-1)*100</f>
        <v>-9.5401381403321217</v>
      </c>
      <c r="BF62" s="184">
        <f>(Paca!T62/Paca!T58-1)*100</f>
        <v>-27.420525266888763</v>
      </c>
      <c r="BG62" s="100">
        <f>Paca!B62-Paca!B58</f>
        <v>-3866.852166100005</v>
      </c>
      <c r="BH62" s="100">
        <f>Paca!C62-Paca!C58</f>
        <v>-29.071878194999982</v>
      </c>
      <c r="BI62" s="100">
        <f>Paca!D62-Paca!D58</f>
        <v>-643.17980319699927</v>
      </c>
      <c r="BJ62" s="120">
        <f>Paca!E62-Paca!E58</f>
        <v>-215.9204619950001</v>
      </c>
      <c r="BK62" s="120">
        <f>Paca!F62-Paca!F58</f>
        <v>160.81559768900024</v>
      </c>
      <c r="BL62" s="120">
        <f>Paca!G62-Paca!G58</f>
        <v>-163.11678437399996</v>
      </c>
      <c r="BM62" s="120">
        <f>Paca!H62-Paca!H58</f>
        <v>224.61554083300007</v>
      </c>
      <c r="BN62" s="120">
        <f>Paca!I62-Paca!I58</f>
        <v>-649.57369534999998</v>
      </c>
      <c r="BO62" s="100">
        <f>Paca!J62-Paca!J58</f>
        <v>-2137.2687818800005</v>
      </c>
      <c r="BP62" s="100">
        <f>Paca!K62-Paca!K58</f>
        <v>-640.96464414599905</v>
      </c>
      <c r="BQ62" s="120">
        <f>Paca!L62-Paca!L58</f>
        <v>136.74102545300002</v>
      </c>
      <c r="BR62" s="120">
        <f>Paca!M62-Paca!M58</f>
        <v>-134.12740851799936</v>
      </c>
      <c r="BS62" s="120">
        <f>Paca!N62-Paca!N58</f>
        <v>-36.075649597000051</v>
      </c>
      <c r="BT62" s="120">
        <f>Paca!O62-Paca!O58</f>
        <v>-107.237962412</v>
      </c>
      <c r="BU62" s="120">
        <f>Paca!P62-Paca!P58</f>
        <v>-92.468685724000011</v>
      </c>
      <c r="BV62" s="120">
        <f>Paca!Q62-Paca!Q58</f>
        <v>12.530569710999998</v>
      </c>
      <c r="BW62" s="120">
        <f>Paca!R62-Paca!R58</f>
        <v>-395.46302859900015</v>
      </c>
      <c r="BX62" s="120">
        <f>Paca!S62-Paca!S58</f>
        <v>-24.863504460000001</v>
      </c>
      <c r="BY62" s="100">
        <f>Paca!T62-Paca!T58</f>
        <v>-416.36705868199988</v>
      </c>
    </row>
    <row r="63" spans="1:77" s="29" customFormat="1" x14ac:dyDescent="0.25">
      <c r="A63" s="37" t="str">
        <f>Paca!A63</f>
        <v>T1 2013</v>
      </c>
      <c r="B63" s="144">
        <f>('dep06'!B63/'dep06'!B62-1)*100</f>
        <v>8.4259773340554567</v>
      </c>
      <c r="C63" s="179">
        <f>('dep06'!C63/'dep06'!C62-1)*100</f>
        <v>-6.5390364761257818</v>
      </c>
      <c r="D63" s="179">
        <f>('dep06'!D63/'dep06'!D62-1)*100</f>
        <v>15.916168663908458</v>
      </c>
      <c r="E63" s="180">
        <f>('dep06'!E63/'dep06'!E62-1)*100</f>
        <v>18.122786010311941</v>
      </c>
      <c r="F63" s="181">
        <f>('dep06'!F63/'dep06'!F62-1)*100</f>
        <v>0.74781396037328918</v>
      </c>
      <c r="G63" s="181">
        <f>('dep06'!G63/'dep06'!G62-1)*100</f>
        <v>3.0612913143577059</v>
      </c>
      <c r="H63" s="181">
        <f>('dep06'!H63/'dep06'!H62-1)*100</f>
        <v>20.129938662023683</v>
      </c>
      <c r="I63" s="182">
        <f>('dep06'!I63/'dep06'!I62-1)*100</f>
        <v>25.471324962859001</v>
      </c>
      <c r="J63" s="179">
        <f>('dep06'!J63/'dep06'!J62-1)*100</f>
        <v>10.0730155774867</v>
      </c>
      <c r="K63" s="179">
        <f>('dep06'!K63/'dep06'!K62-1)*100</f>
        <v>0.99095346625903691</v>
      </c>
      <c r="L63" s="180">
        <f>('dep06'!L63/'dep06'!L62-1)*100</f>
        <v>-3.2226632992596649</v>
      </c>
      <c r="M63" s="181">
        <f>('dep06'!M63/'dep06'!M62-1)*100</f>
        <v>3.1418559116507483</v>
      </c>
      <c r="N63" s="181">
        <f>('dep06'!N63/'dep06'!N62-1)*100</f>
        <v>16.81895693744837</v>
      </c>
      <c r="O63" s="181">
        <f>('dep06'!O63/'dep06'!O62-1)*100</f>
        <v>21.59827766560425</v>
      </c>
      <c r="P63" s="181">
        <f>('dep06'!P63/'dep06'!P62-1)*100</f>
        <v>-7.9038688221308657</v>
      </c>
      <c r="Q63" s="181">
        <f>('dep06'!Q63/'dep06'!Q62-1)*100</f>
        <v>-10.727031747877568</v>
      </c>
      <c r="R63" s="181">
        <f>('dep06'!R63/'dep06'!R62-1)*100</f>
        <v>-6.547754781300263</v>
      </c>
      <c r="S63" s="152">
        <f>('dep06'!S63/'dep06'!S62-1)*100</f>
        <v>32.325483292796896</v>
      </c>
      <c r="T63" s="183">
        <f>('dep06'!T63/'dep06'!T62-1)*100</f>
        <v>8.2919974963815655</v>
      </c>
      <c r="U63" s="52">
        <f>'dep06'!B63-'dep06'!B62</f>
        <v>460.2589000349999</v>
      </c>
      <c r="V63" s="52">
        <f>'dep06'!C63-'dep06'!C62</f>
        <v>-1.1460969080000005</v>
      </c>
      <c r="W63" s="52">
        <f>'dep06'!D63-'dep06'!D62</f>
        <v>235.62991534100001</v>
      </c>
      <c r="X63" s="121">
        <f>'dep06'!E63-'dep06'!E62</f>
        <v>11.163402245999997</v>
      </c>
      <c r="Y63" s="121">
        <f>'dep06'!F63-'dep06'!F62</f>
        <v>2.7991946239999947</v>
      </c>
      <c r="Z63" s="121">
        <f>'dep06'!G63-'dep06'!G62</f>
        <v>5.5680485400000066</v>
      </c>
      <c r="AA63" s="121">
        <f>'dep06'!H63-'dep06'!H62</f>
        <v>13.669643268999991</v>
      </c>
      <c r="AB63" s="121">
        <f>'dep06'!I63-'dep06'!I62</f>
        <v>202.42962666200003</v>
      </c>
      <c r="AC63" s="52">
        <f>'dep06'!J63-'dep06'!J62</f>
        <v>189.90284819399972</v>
      </c>
      <c r="AD63" s="52">
        <f>'dep06'!K63-'dep06'!K62</f>
        <v>18.53096444799985</v>
      </c>
      <c r="AE63" s="121">
        <f>'dep06'!L63-'dep06'!L62</f>
        <v>-17.574363045999917</v>
      </c>
      <c r="AF63" s="121">
        <f>'dep06'!M63-'dep06'!M62</f>
        <v>13.40897111999999</v>
      </c>
      <c r="AG63" s="121">
        <f>'dep06'!N63-'dep06'!N62</f>
        <v>33.205064255999986</v>
      </c>
      <c r="AH63" s="121">
        <f>'dep06'!O63-'dep06'!O62</f>
        <v>14.760650922000011</v>
      </c>
      <c r="AI63" s="121">
        <f>'dep06'!P63-'dep06'!P62</f>
        <v>-7.2587906260000068</v>
      </c>
      <c r="AJ63" s="121">
        <f>'dep06'!Q63-'dep06'!Q62</f>
        <v>-3.0633055689999971</v>
      </c>
      <c r="AK63" s="121">
        <f>'dep06'!R63-'dep06'!R62</f>
        <v>-30.380590059999975</v>
      </c>
      <c r="AL63" s="121">
        <f>'dep06'!S63-'dep06'!S62</f>
        <v>15.433327451000004</v>
      </c>
      <c r="AM63" s="52">
        <f>'dep06'!T63-'dep06'!T62</f>
        <v>17.341268960000008</v>
      </c>
      <c r="AN63" s="189">
        <f>(Paca!B63/Paca!B59-1)*100</f>
        <v>-3.1912631683361226</v>
      </c>
      <c r="AO63" s="189">
        <f>(Paca!C63/Paca!C59-1)*100</f>
        <v>-16.296269828525677</v>
      </c>
      <c r="AP63" s="189">
        <f>(Paca!D63/Paca!D59-1)*100</f>
        <v>-3.5314093781139699</v>
      </c>
      <c r="AQ63" s="190">
        <f>(Paca!E63/Paca!E59-1)*100</f>
        <v>-11.786560193818962</v>
      </c>
      <c r="AR63" s="190">
        <f>(Paca!F63/Paca!F59-1)*100</f>
        <v>-4.2867657152522165</v>
      </c>
      <c r="AS63" s="190">
        <f>(Paca!G63/Paca!G59-1)*100</f>
        <v>24.20648230078428</v>
      </c>
      <c r="AT63" s="190">
        <f>(Paca!H63/Paca!H59-1)*100</f>
        <v>8.7864968892968243</v>
      </c>
      <c r="AU63" s="190">
        <f>(Paca!I63/Paca!I59-1)*100</f>
        <v>-7.3362920730696395</v>
      </c>
      <c r="AV63" s="189">
        <f>(Paca!J63/Paca!J59-1)*100</f>
        <v>-9.9424798789500279</v>
      </c>
      <c r="AW63" s="189">
        <f>(Paca!K63/Paca!K59-1)*100</f>
        <v>4.9437246618132979</v>
      </c>
      <c r="AX63" s="190">
        <f>(Paca!L63/Paca!L59-1)*100</f>
        <v>14.339114110663598</v>
      </c>
      <c r="AY63" s="190">
        <f>(Paca!M63/Paca!M59-1)*100</f>
        <v>10.119974271650234</v>
      </c>
      <c r="AZ63" s="190">
        <f>(Paca!N63/Paca!N59-1)*100</f>
        <v>-2.2665833899836563</v>
      </c>
      <c r="BA63" s="190">
        <f>(Paca!O63/Paca!O59-1)*100</f>
        <v>-6.7180043891944319</v>
      </c>
      <c r="BB63" s="190">
        <f>(Paca!P63/Paca!P59-1)*100</f>
        <v>-10.973718043406199</v>
      </c>
      <c r="BC63" s="190">
        <f>(Paca!Q63/Paca!Q59-1)*100</f>
        <v>7.509925120629557</v>
      </c>
      <c r="BD63" s="190">
        <f>(Paca!R63/Paca!R59-1)*100</f>
        <v>-8.8228980313459715</v>
      </c>
      <c r="BE63" s="190">
        <f>(Paca!S63/Paca!S59-1)*100</f>
        <v>9.130394317244761</v>
      </c>
      <c r="BF63" s="189">
        <f>(Paca!T63/Paca!T59-1)*100</f>
        <v>-12.633318457943577</v>
      </c>
      <c r="BG63" s="53">
        <f>Paca!B63-Paca!B59</f>
        <v>-1151.2823852659931</v>
      </c>
      <c r="BH63" s="53">
        <f>Paca!C63-Paca!C59</f>
        <v>-35.419958779000012</v>
      </c>
      <c r="BI63" s="53">
        <f>Paca!D63-Paca!D59</f>
        <v>-379.69636293899748</v>
      </c>
      <c r="BJ63" s="122">
        <f>Paca!E63-Paca!E59</f>
        <v>-194.24451887300006</v>
      </c>
      <c r="BK63" s="122">
        <f>Paca!F63-Paca!F59</f>
        <v>-94.405281952000223</v>
      </c>
      <c r="BL63" s="122">
        <f>Paca!G63-Paca!G59</f>
        <v>151.42044764299999</v>
      </c>
      <c r="BM63" s="122">
        <f>Paca!H63-Paca!H59</f>
        <v>118.78874500799998</v>
      </c>
      <c r="BN63" s="122">
        <f>Paca!I63-Paca!I59</f>
        <v>-361.25575476499944</v>
      </c>
      <c r="BO63" s="53">
        <f>Paca!J63-Paca!J59</f>
        <v>-1175.630469149999</v>
      </c>
      <c r="BP63" s="53">
        <f>Paca!K63-Paca!K59</f>
        <v>595.56181343600292</v>
      </c>
      <c r="BQ63" s="122">
        <f>Paca!L63-Paca!L59</f>
        <v>495.69270140699973</v>
      </c>
      <c r="BR63" s="122">
        <f>Paca!M63-Paca!M59</f>
        <v>395.48435529000062</v>
      </c>
      <c r="BS63" s="122">
        <f>Paca!N63-Paca!N59</f>
        <v>-15.016777695000087</v>
      </c>
      <c r="BT63" s="122">
        <f>Paca!O63-Paca!O59</f>
        <v>-21.384366145999991</v>
      </c>
      <c r="BU63" s="122">
        <f>Paca!P63-Paca!P59</f>
        <v>-48.015768002999948</v>
      </c>
      <c r="BV63" s="122">
        <f>Paca!Q63-Paca!Q59</f>
        <v>14.945651486999992</v>
      </c>
      <c r="BW63" s="122">
        <f>Paca!R63-Paca!R59</f>
        <v>-248.64105077900012</v>
      </c>
      <c r="BX63" s="122">
        <f>Paca!S63-Paca!S59</f>
        <v>22.497067874999999</v>
      </c>
      <c r="BY63" s="53">
        <f>Paca!T63-Paca!T59</f>
        <v>-156.09740783400002</v>
      </c>
    </row>
    <row r="64" spans="1:77" s="29" customFormat="1" x14ac:dyDescent="0.25">
      <c r="A64" s="37" t="str">
        <f>Paca!A64</f>
        <v>T2 2013</v>
      </c>
      <c r="B64" s="144">
        <f>('dep06'!B64/'dep06'!B63-1)*100</f>
        <v>2.990354695623143</v>
      </c>
      <c r="C64" s="179">
        <f>('dep06'!C64/'dep06'!C63-1)*100</f>
        <v>11.422435899848814</v>
      </c>
      <c r="D64" s="179">
        <f>('dep06'!D64/'dep06'!D63-1)*100</f>
        <v>-6.7962746991417351</v>
      </c>
      <c r="E64" s="180">
        <f>('dep06'!E64/'dep06'!E63-1)*100</f>
        <v>11.451621706826142</v>
      </c>
      <c r="F64" s="181">
        <f>('dep06'!F64/'dep06'!F63-1)*100</f>
        <v>4.987316776152162</v>
      </c>
      <c r="G64" s="181">
        <f>('dep06'!G64/'dep06'!G63-1)*100</f>
        <v>3.8573241567902761</v>
      </c>
      <c r="H64" s="181">
        <f>('dep06'!H64/'dep06'!H63-1)*100</f>
        <v>-14.837932259369357</v>
      </c>
      <c r="I64" s="182">
        <f>('dep06'!I64/'dep06'!I63-1)*100</f>
        <v>-13.929079153459355</v>
      </c>
      <c r="J64" s="179">
        <f>('dep06'!J64/'dep06'!J63-1)*100</f>
        <v>11.078724855023768</v>
      </c>
      <c r="K64" s="179">
        <f>('dep06'!K64/'dep06'!K63-1)*100</f>
        <v>4.7894831352600198</v>
      </c>
      <c r="L64" s="180">
        <f>('dep06'!L64/'dep06'!L63-1)*100</f>
        <v>14.144773996055005</v>
      </c>
      <c r="M64" s="181">
        <f>('dep06'!M64/'dep06'!M63-1)*100</f>
        <v>-10.184719396345631</v>
      </c>
      <c r="N64" s="181">
        <f>('dep06'!N64/'dep06'!N63-1)*100</f>
        <v>-0.61645282379232391</v>
      </c>
      <c r="O64" s="181">
        <f>('dep06'!O64/'dep06'!O63-1)*100</f>
        <v>-9.1390194390191368</v>
      </c>
      <c r="P64" s="181">
        <f>('dep06'!P64/'dep06'!P63-1)*100</f>
        <v>7.1570572014595601</v>
      </c>
      <c r="Q64" s="181">
        <f>('dep06'!Q64/'dep06'!Q63-1)*100</f>
        <v>10.672867134002084</v>
      </c>
      <c r="R64" s="181">
        <f>('dep06'!R64/'dep06'!R63-1)*100</f>
        <v>7.0744166447811452</v>
      </c>
      <c r="S64" s="152">
        <f>('dep06'!S64/'dep06'!S63-1)*100</f>
        <v>47.803058561035861</v>
      </c>
      <c r="T64" s="183">
        <f>('dep06'!T64/'dep06'!T63-1)*100</f>
        <v>-12.578742144912002</v>
      </c>
      <c r="U64" s="52">
        <f>'dep06'!B64-'dep06'!B63</f>
        <v>177.10791021600016</v>
      </c>
      <c r="V64" s="52">
        <f>'dep06'!C64-'dep06'!C63</f>
        <v>1.8710981289999999</v>
      </c>
      <c r="W64" s="52">
        <f>'dep06'!D64-'dep06'!D63</f>
        <v>-116.62907654299988</v>
      </c>
      <c r="X64" s="121">
        <f>'dep06'!E64-'dep06'!E63</f>
        <v>8.3324417440000076</v>
      </c>
      <c r="Y64" s="121">
        <f>'dep06'!F64-'dep06'!F63</f>
        <v>18.807978186000014</v>
      </c>
      <c r="Z64" s="121">
        <f>'dep06'!G64-'dep06'!G63</f>
        <v>7.2306954539999992</v>
      </c>
      <c r="AA64" s="121">
        <f>'dep06'!H64-'dep06'!H63</f>
        <v>-12.104291359000001</v>
      </c>
      <c r="AB64" s="121">
        <f>'dep06'!I64-'dep06'!I63</f>
        <v>-138.895900568</v>
      </c>
      <c r="AC64" s="52">
        <f>'dep06'!J64-'dep06'!J63</f>
        <v>229.90192838500025</v>
      </c>
      <c r="AD64" s="52">
        <f>'dep06'!K64-'dep06'!K63</f>
        <v>90.451522736000243</v>
      </c>
      <c r="AE64" s="121">
        <f>'dep06'!L64-'dep06'!L63</f>
        <v>74.65077820099998</v>
      </c>
      <c r="AF64" s="121">
        <f>'dep06'!M64-'dep06'!M63</f>
        <v>-44.832525191000002</v>
      </c>
      <c r="AG64" s="121">
        <f>'dep06'!N64-'dep06'!N63</f>
        <v>-1.4217342860000031</v>
      </c>
      <c r="AH64" s="121">
        <f>'dep06'!O64-'dep06'!O63</f>
        <v>-7.5947488040000053</v>
      </c>
      <c r="AI64" s="121">
        <f>'dep06'!P64-'dep06'!P63</f>
        <v>6.053414611000008</v>
      </c>
      <c r="AJ64" s="121">
        <f>'dep06'!Q64-'dep06'!Q63</f>
        <v>2.7208953119999997</v>
      </c>
      <c r="AK64" s="121">
        <f>'dep06'!R64-'dep06'!R63</f>
        <v>30.674971786000015</v>
      </c>
      <c r="AL64" s="121">
        <f>'dep06'!S64-'dep06'!S63</f>
        <v>30.200471106999991</v>
      </c>
      <c r="AM64" s="52">
        <f>'dep06'!T64-'dep06'!T63</f>
        <v>-28.487562491000006</v>
      </c>
      <c r="AN64" s="189">
        <f>(Paca!B64/Paca!B60-1)*100</f>
        <v>-1.352918609728726</v>
      </c>
      <c r="AO64" s="189">
        <f>(Paca!C64/Paca!C60-1)*100</f>
        <v>-9.2879773581551426</v>
      </c>
      <c r="AP64" s="189">
        <f>(Paca!D64/Paca!D60-1)*100</f>
        <v>-0.95163254942557396</v>
      </c>
      <c r="AQ64" s="190">
        <f>(Paca!E64/Paca!E60-1)*100</f>
        <v>-6.4566529245204451</v>
      </c>
      <c r="AR64" s="190">
        <f>(Paca!F64/Paca!F60-1)*100</f>
        <v>-1.0834987053321865</v>
      </c>
      <c r="AS64" s="190">
        <f>(Paca!G64/Paca!G60-1)*100</f>
        <v>6.0290874582822784</v>
      </c>
      <c r="AT64" s="190">
        <f>(Paca!H64/Paca!H60-1)*100</f>
        <v>9.2819319450734294</v>
      </c>
      <c r="AU64" s="190">
        <f>(Paca!I64/Paca!I60-1)*100</f>
        <v>-2.955945126377435</v>
      </c>
      <c r="AV64" s="189">
        <f>(Paca!J64/Paca!J60-1)*100</f>
        <v>-2.0579258612105522</v>
      </c>
      <c r="AW64" s="189">
        <f>(Paca!K64/Paca!K60-1)*100</f>
        <v>0.80211119177060475</v>
      </c>
      <c r="AX64" s="190">
        <f>(Paca!L64/Paca!L60-1)*100</f>
        <v>14.423406373820157</v>
      </c>
      <c r="AY64" s="190">
        <f>(Paca!M64/Paca!M60-1)*100</f>
        <v>-7.6312395568604918</v>
      </c>
      <c r="AZ64" s="190">
        <f>(Paca!N64/Paca!N60-1)*100</f>
        <v>9.1593482724454223</v>
      </c>
      <c r="BA64" s="190">
        <f>(Paca!O64/Paca!O60-1)*100</f>
        <v>4.1740076813061355</v>
      </c>
      <c r="BB64" s="190">
        <f>(Paca!P64/Paca!P60-1)*100</f>
        <v>-9.1534297120870693</v>
      </c>
      <c r="BC64" s="190">
        <f>(Paca!Q64/Paca!Q60-1)*100</f>
        <v>12.604529144743415</v>
      </c>
      <c r="BD64" s="190">
        <f>(Paca!R64/Paca!R60-1)*100</f>
        <v>-6.1024880775911612</v>
      </c>
      <c r="BE64" s="190">
        <f>(Paca!S64/Paca!S60-1)*100</f>
        <v>20.50316871062283</v>
      </c>
      <c r="BF64" s="189">
        <f>(Paca!T64/Paca!T60-1)*100</f>
        <v>-16.816358242842387</v>
      </c>
      <c r="BG64" s="53">
        <f>Paca!B64-Paca!B60</f>
        <v>-480.53322549699806</v>
      </c>
      <c r="BH64" s="53">
        <f>Paca!C64-Paca!C60</f>
        <v>-16.557636175999988</v>
      </c>
      <c r="BI64" s="53">
        <f>Paca!D64-Paca!D60</f>
        <v>-101.37325130999852</v>
      </c>
      <c r="BJ64" s="122">
        <f>Paca!E64-Paca!E60</f>
        <v>-103.34975419800003</v>
      </c>
      <c r="BK64" s="122">
        <f>Paca!F64-Paca!F60</f>
        <v>-23.748080967000078</v>
      </c>
      <c r="BL64" s="122">
        <f>Paca!G64-Paca!G60</f>
        <v>44.220867766000083</v>
      </c>
      <c r="BM64" s="122">
        <f>Paca!H64-Paca!H60</f>
        <v>123.32832499000006</v>
      </c>
      <c r="BN64" s="122">
        <f>Paca!I64-Paca!I60</f>
        <v>-141.82460890099992</v>
      </c>
      <c r="BO64" s="53">
        <f>Paca!J64-Paca!J60</f>
        <v>-235.37054868999985</v>
      </c>
      <c r="BP64" s="53">
        <f>Paca!K64-Paca!K60</f>
        <v>95.649966933002361</v>
      </c>
      <c r="BQ64" s="122">
        <f>Paca!L64-Paca!L60</f>
        <v>466.52897470000016</v>
      </c>
      <c r="BR64" s="122">
        <f>Paca!M64-Paca!M60</f>
        <v>-307.12230235900006</v>
      </c>
      <c r="BS64" s="122">
        <f>Paca!N64-Paca!N60</f>
        <v>57.384533293999993</v>
      </c>
      <c r="BT64" s="122">
        <f>Paca!O64-Paca!O60</f>
        <v>13.577415857000005</v>
      </c>
      <c r="BU64" s="122">
        <f>Paca!P64-Paca!P60</f>
        <v>-39.992032515999995</v>
      </c>
      <c r="BV64" s="122">
        <f>Paca!Q64-Paca!Q60</f>
        <v>26.53830155</v>
      </c>
      <c r="BW64" s="122">
        <f>Paca!R64-Paca!R60</f>
        <v>-172.02282404000016</v>
      </c>
      <c r="BX64" s="122">
        <f>Paca!S64-Paca!S60</f>
        <v>50.757900446999997</v>
      </c>
      <c r="BY64" s="53">
        <f>Paca!T64-Paca!T60</f>
        <v>-222.88175625400004</v>
      </c>
    </row>
    <row r="65" spans="1:77" s="29" customFormat="1" x14ac:dyDescent="0.25">
      <c r="A65" s="37" t="str">
        <f>Paca!A65</f>
        <v>T3 2013</v>
      </c>
      <c r="B65" s="144">
        <f>('dep06'!B65/'dep06'!B64-1)*100</f>
        <v>-8.3896631948245375</v>
      </c>
      <c r="C65" s="179">
        <f>('dep06'!C65/'dep06'!C64-1)*100</f>
        <v>-5.2112333851682013</v>
      </c>
      <c r="D65" s="179">
        <f>('dep06'!D65/'dep06'!D64-1)*100</f>
        <v>-10.036342538644661</v>
      </c>
      <c r="E65" s="180">
        <f>('dep06'!E65/'dep06'!E64-1)*100</f>
        <v>-31.97674660140818</v>
      </c>
      <c r="F65" s="181">
        <f>('dep06'!F65/'dep06'!F64-1)*100</f>
        <v>-7.8633387496794827</v>
      </c>
      <c r="G65" s="181">
        <f>('dep06'!G65/'dep06'!G64-1)*100</f>
        <v>5.2100198553727495</v>
      </c>
      <c r="H65" s="181">
        <f>('dep06'!H65/'dep06'!H64-1)*100</f>
        <v>5.7908802633187317</v>
      </c>
      <c r="I65" s="182">
        <f>('dep06'!I65/'dep06'!I64-1)*100</f>
        <v>-13.705215861105158</v>
      </c>
      <c r="J65" s="179">
        <f>('dep06'!J65/'dep06'!J64-1)*100</f>
        <v>-12.593830678262808</v>
      </c>
      <c r="K65" s="179">
        <f>('dep06'!K65/'dep06'!K64-1)*100</f>
        <v>-2.6561229437278011</v>
      </c>
      <c r="L65" s="180">
        <f>('dep06'!L65/'dep06'!L64-1)*100</f>
        <v>1.4092722352653242</v>
      </c>
      <c r="M65" s="181">
        <f>('dep06'!M65/'dep06'!M64-1)*100</f>
        <v>5.4172623083832416</v>
      </c>
      <c r="N65" s="181">
        <f>('dep06'!N65/'dep06'!N64-1)*100</f>
        <v>-1.6102060980692667</v>
      </c>
      <c r="O65" s="181">
        <f>('dep06'!O65/'dep06'!O64-1)*100</f>
        <v>24.294233870766256</v>
      </c>
      <c r="P65" s="181">
        <f>('dep06'!P65/'dep06'!P64-1)*100</f>
        <v>-27.321654533633723</v>
      </c>
      <c r="Q65" s="181">
        <f>('dep06'!Q65/'dep06'!Q64-1)*100</f>
        <v>-33.013452396600528</v>
      </c>
      <c r="R65" s="181">
        <f>('dep06'!R65/'dep06'!R64-1)*100</f>
        <v>-9.1333440311722409</v>
      </c>
      <c r="S65" s="152">
        <f>('dep06'!S65/'dep06'!S64-1)*100</f>
        <v>-22.10814927116337</v>
      </c>
      <c r="T65" s="183">
        <f>('dep06'!T65/'dep06'!T64-1)*100</f>
        <v>-3.7428898027317192</v>
      </c>
      <c r="U65" s="52">
        <f>'dep06'!B65-'dep06'!B64</f>
        <v>-511.7482124549997</v>
      </c>
      <c r="V65" s="52">
        <f>'dep06'!C65-'dep06'!C64</f>
        <v>-0.9511543689999975</v>
      </c>
      <c r="W65" s="52">
        <f>'dep06'!D65-'dep06'!D64</f>
        <v>-160.52573204600003</v>
      </c>
      <c r="X65" s="121">
        <f>'dep06'!E65-'dep06'!E64</f>
        <v>-25.931399768000006</v>
      </c>
      <c r="Y65" s="121">
        <f>'dep06'!F65-'dep06'!F64</f>
        <v>-31.132857238000042</v>
      </c>
      <c r="Z65" s="121">
        <f>'dep06'!G65-'dep06'!G64</f>
        <v>10.143093768999989</v>
      </c>
      <c r="AA65" s="121">
        <f>'dep06'!H65-'dep06'!H64</f>
        <v>4.0230623900000069</v>
      </c>
      <c r="AB65" s="121">
        <f>'dep06'!I65-'dep06'!I64</f>
        <v>-117.62763119900001</v>
      </c>
      <c r="AC65" s="52">
        <f>'dep06'!J65-'dep06'!J64</f>
        <v>-290.29634846399995</v>
      </c>
      <c r="AD65" s="52">
        <f>'dep06'!K65-'dep06'!K64</f>
        <v>-52.564568750000262</v>
      </c>
      <c r="AE65" s="121">
        <f>'dep06'!L65-'dep06'!L64</f>
        <v>8.4896396179999556</v>
      </c>
      <c r="AF65" s="121">
        <f>'dep06'!M65-'dep06'!M64</f>
        <v>21.417768949999981</v>
      </c>
      <c r="AG65" s="121">
        <f>'dep06'!N65-'dep06'!N64</f>
        <v>-3.6907493420000037</v>
      </c>
      <c r="AH65" s="121">
        <f>'dep06'!O65-'dep06'!O64</f>
        <v>18.344016839000005</v>
      </c>
      <c r="AI65" s="121">
        <f>'dep06'!P65-'dep06'!P64</f>
        <v>-24.762455400999997</v>
      </c>
      <c r="AJ65" s="121">
        <f>'dep06'!Q65-'dep06'!Q64</f>
        <v>-9.3145704920000014</v>
      </c>
      <c r="AK65" s="121">
        <f>'dep06'!R65-'dep06'!R64</f>
        <v>-42.404219303000048</v>
      </c>
      <c r="AL65" s="121">
        <f>'dep06'!S65-'dep06'!S64</f>
        <v>-20.643999618999999</v>
      </c>
      <c r="AM65" s="52">
        <f>'dep06'!T65-'dep06'!T64</f>
        <v>-7.4104088260000083</v>
      </c>
      <c r="AN65" s="189">
        <f>(Paca!B65/Paca!B61-1)*100</f>
        <v>-1.7258727137014263</v>
      </c>
      <c r="AO65" s="189">
        <f>(Paca!C65/Paca!C61-1)*100</f>
        <v>-3.7358230634723988</v>
      </c>
      <c r="AP65" s="189">
        <f>(Paca!D65/Paca!D61-1)*100</f>
        <v>-1.7860588987032244</v>
      </c>
      <c r="AQ65" s="190">
        <f>(Paca!E65/Paca!E61-1)*100</f>
        <v>-9.396326732603077</v>
      </c>
      <c r="AR65" s="190">
        <f>(Paca!F65/Paca!F61-1)*100</f>
        <v>-0.38536080001251305</v>
      </c>
      <c r="AS65" s="190">
        <f>(Paca!G65/Paca!G61-1)*100</f>
        <v>11.871610287540113</v>
      </c>
      <c r="AT65" s="190">
        <f>(Paca!H65/Paca!H61-1)*100</f>
        <v>-7.6419635373509598</v>
      </c>
      <c r="AU65" s="190">
        <f>(Paca!I65/Paca!I61-1)*100</f>
        <v>-0.41922178586121239</v>
      </c>
      <c r="AV65" s="189">
        <f>(Paca!J65/Paca!J61-1)*100</f>
        <v>-3.4002064818677624</v>
      </c>
      <c r="AW65" s="189">
        <f>(Paca!K65/Paca!K61-1)*100</f>
        <v>0.97339822228186268</v>
      </c>
      <c r="AX65" s="190">
        <f>(Paca!L65/Paca!L61-1)*100</f>
        <v>4.9182382608283559</v>
      </c>
      <c r="AY65" s="190">
        <f>(Paca!M65/Paca!M61-1)*100</f>
        <v>3.9614345016688146</v>
      </c>
      <c r="AZ65" s="190">
        <f>(Paca!N65/Paca!N61-1)*100</f>
        <v>26.447478657238243</v>
      </c>
      <c r="BA65" s="190">
        <f>(Paca!O65/Paca!O61-1)*100</f>
        <v>7.9927093865443721</v>
      </c>
      <c r="BB65" s="190">
        <f>(Paca!P65/Paca!P61-1)*100</f>
        <v>6.3300262729805823</v>
      </c>
      <c r="BC65" s="190">
        <f>(Paca!Q65/Paca!Q61-1)*100</f>
        <v>-3.227327044208983</v>
      </c>
      <c r="BD65" s="190">
        <f>(Paca!R65/Paca!R61-1)*100</f>
        <v>-12.733443660589449</v>
      </c>
      <c r="BE65" s="190">
        <f>(Paca!S65/Paca!S61-1)*100</f>
        <v>-8.3552204830928503</v>
      </c>
      <c r="BF65" s="189">
        <f>(Paca!T65/Paca!T61-1)*100</f>
        <v>-13.303251663789052</v>
      </c>
      <c r="BG65" s="53">
        <f>Paca!B65-Paca!B61</f>
        <v>-612.7879815809938</v>
      </c>
      <c r="BH65" s="53">
        <f>Paca!C65-Paca!C61</f>
        <v>-8.6148709259999805</v>
      </c>
      <c r="BI65" s="53">
        <f>Paca!D65-Paca!D61</f>
        <v>-187.26963047299978</v>
      </c>
      <c r="BJ65" s="122">
        <f>Paca!E65-Paca!E61</f>
        <v>-140.50257172400006</v>
      </c>
      <c r="BK65" s="122">
        <f>Paca!F65-Paca!F61</f>
        <v>-8.3040630610003063</v>
      </c>
      <c r="BL65" s="122">
        <f>Paca!G65-Paca!G61</f>
        <v>85.268555153999955</v>
      </c>
      <c r="BM65" s="122">
        <f>Paca!H65-Paca!H61</f>
        <v>-103.7825202439999</v>
      </c>
      <c r="BN65" s="122">
        <f>Paca!I65-Paca!I61</f>
        <v>-19.949030597999808</v>
      </c>
      <c r="BO65" s="53">
        <f>Paca!J65-Paca!J61</f>
        <v>-387.78204491999895</v>
      </c>
      <c r="BP65" s="53">
        <f>Paca!K65-Paca!K61</f>
        <v>119.42633504700098</v>
      </c>
      <c r="BQ65" s="122">
        <f>Paca!L65-Paca!L61</f>
        <v>171.35781748699992</v>
      </c>
      <c r="BR65" s="122">
        <f>Paca!M65-Paca!M61</f>
        <v>159.36287934399979</v>
      </c>
      <c r="BS65" s="122">
        <f>Paca!N65-Paca!N61</f>
        <v>150.155471584</v>
      </c>
      <c r="BT65" s="122">
        <f>Paca!O65-Paca!O61</f>
        <v>27.156506393999962</v>
      </c>
      <c r="BU65" s="122">
        <f>Paca!P65-Paca!P61</f>
        <v>23.405398408999986</v>
      </c>
      <c r="BV65" s="122">
        <f>Paca!Q65-Paca!Q61</f>
        <v>-6.6980978550000145</v>
      </c>
      <c r="BW65" s="122">
        <f>Paca!R65-Paca!R61</f>
        <v>-382.43559361600001</v>
      </c>
      <c r="BX65" s="122">
        <f>Paca!S65-Paca!S61</f>
        <v>-22.878046699999999</v>
      </c>
      <c r="BY65" s="53">
        <f>Paca!T65-Paca!T61</f>
        <v>-148.54777030899993</v>
      </c>
    </row>
    <row r="66" spans="1:77" s="105" customFormat="1" x14ac:dyDescent="0.25">
      <c r="A66" s="98" t="str">
        <f>Paca!A66</f>
        <v>T4 2013</v>
      </c>
      <c r="B66" s="143">
        <f>('dep06'!B66/'dep06'!B65-1)*100</f>
        <v>-0.27297997133644003</v>
      </c>
      <c r="C66" s="184">
        <f>('dep06'!C66/'dep06'!C65-1)*100</f>
        <v>-1.4559449808011937</v>
      </c>
      <c r="D66" s="184">
        <f>('dep06'!D66/'dep06'!D65-1)*100</f>
        <v>4.9462668383062791</v>
      </c>
      <c r="E66" s="185">
        <f>('dep06'!E66/'dep06'!E65-1)*100</f>
        <v>29.844979740898125</v>
      </c>
      <c r="F66" s="186">
        <f>('dep06'!F66/'dep06'!F65-1)*100</f>
        <v>15.570507050795168</v>
      </c>
      <c r="G66" s="186">
        <f>('dep06'!G66/'dep06'!G65-1)*100</f>
        <v>12.766517695013091</v>
      </c>
      <c r="H66" s="186">
        <f>('dep06'!H66/'dep06'!H65-1)*100</f>
        <v>8.4409942495963897</v>
      </c>
      <c r="I66" s="187">
        <f>('dep06'!I66/'dep06'!I65-1)*100</f>
        <v>-4.6505095724949097</v>
      </c>
      <c r="J66" s="184">
        <f>('dep06'!J66/'dep06'!J65-1)*100</f>
        <v>-9.7981899628723177</v>
      </c>
      <c r="K66" s="184">
        <f>('dep06'!K66/'dep06'!K65-1)*100</f>
        <v>4.5374083174972268</v>
      </c>
      <c r="L66" s="185">
        <f>('dep06'!L66/'dep06'!L65-1)*100</f>
        <v>2.3478933204992725</v>
      </c>
      <c r="M66" s="186">
        <f>('dep06'!M66/'dep06'!M65-1)*100</f>
        <v>3.0859952280934966</v>
      </c>
      <c r="N66" s="186">
        <f>('dep06'!N66/'dep06'!N65-1)*100</f>
        <v>7.2223764731361273</v>
      </c>
      <c r="O66" s="186">
        <f>('dep06'!O66/'dep06'!O65-1)*100</f>
        <v>-23.697943635950448</v>
      </c>
      <c r="P66" s="186">
        <f>('dep06'!P66/'dep06'!P65-1)*100</f>
        <v>14.851809406126559</v>
      </c>
      <c r="Q66" s="186">
        <f>('dep06'!Q66/'dep06'!Q65-1)*100</f>
        <v>47.702917465832506</v>
      </c>
      <c r="R66" s="186">
        <f>('dep06'!R66/'dep06'!R65-1)*100</f>
        <v>8.2301156475321982</v>
      </c>
      <c r="S66" s="151">
        <f>('dep06'!S66/'dep06'!S65-1)*100</f>
        <v>17.376413650661782</v>
      </c>
      <c r="T66" s="188">
        <f>('dep06'!T66/'dep06'!T65-1)*100</f>
        <v>12.502154207619931</v>
      </c>
      <c r="U66" s="100">
        <f>'dep06'!B66-'dep06'!B65</f>
        <v>-15.25411694900049</v>
      </c>
      <c r="V66" s="100">
        <f>'dep06'!C66-'dep06'!C65</f>
        <v>-0.25189080800000241</v>
      </c>
      <c r="W66" s="100">
        <f>'dep06'!D66-'dep06'!D65</f>
        <v>71.172763480999947</v>
      </c>
      <c r="X66" s="120">
        <f>'dep06'!E66-'dep06'!E65</f>
        <v>16.463431951000004</v>
      </c>
      <c r="Y66" s="120">
        <f>'dep06'!F66-'dep06'!F65</f>
        <v>56.799854221000032</v>
      </c>
      <c r="Z66" s="120">
        <f>'dep06'!G66-'dep06'!G65</f>
        <v>26.149333026000022</v>
      </c>
      <c r="AA66" s="120">
        <f>'dep06'!H66-'dep06'!H65</f>
        <v>6.2037461359999924</v>
      </c>
      <c r="AB66" s="120">
        <f>'dep06'!I66-'dep06'!I65</f>
        <v>-34.443601853000018</v>
      </c>
      <c r="AC66" s="100">
        <f>'dep06'!J66-'dep06'!J65</f>
        <v>-197.41114403000006</v>
      </c>
      <c r="AD66" s="100">
        <f>'dep06'!K66-'dep06'!K65</f>
        <v>87.410063304000232</v>
      </c>
      <c r="AE66" s="120">
        <f>'dep06'!L66-'dep06'!L65</f>
        <v>14.343343049000055</v>
      </c>
      <c r="AF66" s="120">
        <f>'dep06'!M66-'dep06'!M65</f>
        <v>12.861788026000056</v>
      </c>
      <c r="AG66" s="120">
        <f>'dep06'!N66-'dep06'!N65</f>
        <v>16.287831112000021</v>
      </c>
      <c r="AH66" s="120">
        <f>'dep06'!O66-'dep06'!O65</f>
        <v>-22.240926578</v>
      </c>
      <c r="AI66" s="120">
        <f>'dep06'!P66-'dep06'!P65</f>
        <v>9.7829787449999941</v>
      </c>
      <c r="AJ66" s="120">
        <f>'dep06'!Q66-'dep06'!Q65</f>
        <v>9.0158032749999997</v>
      </c>
      <c r="AK66" s="120">
        <f>'dep06'!R66-'dep06'!R65</f>
        <v>34.720801234000021</v>
      </c>
      <c r="AL66" s="120">
        <f>'dep06'!S66-'dep06'!S65</f>
        <v>12.638444441000004</v>
      </c>
      <c r="AM66" s="100">
        <f>'dep06'!T66-'dep06'!T65</f>
        <v>23.826091104</v>
      </c>
      <c r="AN66" s="184">
        <f>(Paca!B66/Paca!B62-1)*100</f>
        <v>2.6181667799733299</v>
      </c>
      <c r="AO66" s="184">
        <f>(Paca!C66/Paca!C62-1)*100</f>
        <v>42.8085714510797</v>
      </c>
      <c r="AP66" s="184">
        <f>(Paca!D66/Paca!D62-1)*100</f>
        <v>0.79570344071480115</v>
      </c>
      <c r="AQ66" s="191">
        <f>(Paca!E66/Paca!E62-1)*100</f>
        <v>10.40231585638962</v>
      </c>
      <c r="AR66" s="191">
        <f>(Paca!F66/Paca!F62-1)*100</f>
        <v>-2.5206450843977324</v>
      </c>
      <c r="AS66" s="191">
        <f>(Paca!G66/Paca!G62-1)*100</f>
        <v>18.84806487420423</v>
      </c>
      <c r="AT66" s="191">
        <f>(Paca!H66/Paca!H62-1)*100</f>
        <v>4.2340858405190751</v>
      </c>
      <c r="AU66" s="191">
        <f>(Paca!I66/Paca!I62-1)*100</f>
        <v>-4.4152689051833782</v>
      </c>
      <c r="AV66" s="184">
        <f>(Paca!J66/Paca!J62-1)*100</f>
        <v>1.2512319058535892</v>
      </c>
      <c r="AW66" s="184">
        <f>(Paca!K66/Paca!K62-1)*100</f>
        <v>5.41193742297299</v>
      </c>
      <c r="AX66" s="191">
        <f>(Paca!L66/Paca!L62-1)*100</f>
        <v>7.1436058015326376</v>
      </c>
      <c r="AY66" s="191">
        <f>(Paca!M66/Paca!M62-1)*100</f>
        <v>4.7010762107793314</v>
      </c>
      <c r="AZ66" s="191">
        <f>(Paca!N66/Paca!N62-1)*100</f>
        <v>20.153869159077509</v>
      </c>
      <c r="BA66" s="191">
        <f>(Paca!O66/Paca!O62-1)*100</f>
        <v>31.650262306450738</v>
      </c>
      <c r="BB66" s="191">
        <f>(Paca!P66/Paca!P62-1)*100</f>
        <v>13.981154580421506</v>
      </c>
      <c r="BC66" s="191">
        <f>(Paca!Q66/Paca!Q62-1)*100</f>
        <v>2.9248346439233464</v>
      </c>
      <c r="BD66" s="191">
        <f>(Paca!R66/Paca!R62-1)*100</f>
        <v>-2.9668873929675321</v>
      </c>
      <c r="BE66" s="191">
        <f>(Paca!S66/Paca!S62-1)*100</f>
        <v>5.8734217103252329</v>
      </c>
      <c r="BF66" s="184">
        <f>(Paca!T66/Paca!T62-1)*100</f>
        <v>-4.0457493410089089</v>
      </c>
      <c r="BG66" s="100">
        <f>Paca!B66-Paca!B62</f>
        <v>898.87193914800446</v>
      </c>
      <c r="BH66" s="100">
        <f>Paca!C66-Paca!C62</f>
        <v>71.229008556999986</v>
      </c>
      <c r="BI66" s="100">
        <f>Paca!D66-Paca!D62</f>
        <v>82.027390232000471</v>
      </c>
      <c r="BJ66" s="120">
        <f>Paca!E66-Paca!E62</f>
        <v>150.43732423000006</v>
      </c>
      <c r="BK66" s="120">
        <f>Paca!F66-Paca!F62</f>
        <v>-56.511501780999879</v>
      </c>
      <c r="BL66" s="120">
        <f>Paca!G66-Paca!G62</f>
        <v>131.26567680200003</v>
      </c>
      <c r="BM66" s="120">
        <f>Paca!H66-Paca!H62</f>
        <v>57.962719141999969</v>
      </c>
      <c r="BN66" s="120">
        <f>Paca!I66-Paca!I62</f>
        <v>-201.12682816100005</v>
      </c>
      <c r="BO66" s="100">
        <f>Paca!J66-Paca!J62</f>
        <v>132.70286519900037</v>
      </c>
      <c r="BP66" s="100">
        <f>Paca!K66-Paca!K62</f>
        <v>657.50020218300415</v>
      </c>
      <c r="BQ66" s="120">
        <f>Paca!L66-Paca!L62</f>
        <v>256.77342279699997</v>
      </c>
      <c r="BR66" s="120">
        <f>Paca!M66-Paca!M62</f>
        <v>197.32190013299987</v>
      </c>
      <c r="BS66" s="120">
        <f>Paca!N66-Paca!N62</f>
        <v>123.17410558200004</v>
      </c>
      <c r="BT66" s="120">
        <f>Paca!O66-Paca!O62</f>
        <v>86.931241804000024</v>
      </c>
      <c r="BU66" s="120">
        <f>Paca!P66-Paca!P62</f>
        <v>52.559176123000043</v>
      </c>
      <c r="BV66" s="120">
        <f>Paca!Q66-Paca!Q62</f>
        <v>5.8272622020000142</v>
      </c>
      <c r="BW66" s="120">
        <f>Paca!R66-Paca!R62</f>
        <v>-78.933877458000097</v>
      </c>
      <c r="BX66" s="120">
        <f>Paca!S66-Paca!S62</f>
        <v>13.846970999999996</v>
      </c>
      <c r="BY66" s="100">
        <f>Paca!T66-Paca!T62</f>
        <v>-44.587527023000121</v>
      </c>
    </row>
    <row r="67" spans="1:77" s="29" customFormat="1" x14ac:dyDescent="0.25">
      <c r="A67" s="37" t="str">
        <f>Paca!A67</f>
        <v>T1 2014</v>
      </c>
      <c r="B67" s="144">
        <f>('dep06'!B67/'dep06'!B66-1)*100</f>
        <v>-1.8228476584740028</v>
      </c>
      <c r="C67" s="179">
        <f>('dep06'!C67/'dep06'!C66-1)*100</f>
        <v>-19.562272187089171</v>
      </c>
      <c r="D67" s="179">
        <f>('dep06'!D67/'dep06'!D66-1)*100</f>
        <v>4.7644532813898577</v>
      </c>
      <c r="E67" s="180">
        <f>('dep06'!E67/'dep06'!E66-1)*100</f>
        <v>2.6076597541856428</v>
      </c>
      <c r="F67" s="181">
        <f>('dep06'!F67/'dep06'!F66-1)*100</f>
        <v>1.6674398989108496</v>
      </c>
      <c r="G67" s="181">
        <f>('dep06'!G67/'dep06'!G66-1)*100</f>
        <v>-12.30612964286898</v>
      </c>
      <c r="H67" s="181">
        <f>('dep06'!H67/'dep06'!H66-1)*100</f>
        <v>-14.697548069817557</v>
      </c>
      <c r="I67" s="182">
        <f>('dep06'!I67/'dep06'!I66-1)*100</f>
        <v>14.611794567522352</v>
      </c>
      <c r="J67" s="179">
        <f>('dep06'!J67/'dep06'!J66-1)*100</f>
        <v>-10.766456950868243</v>
      </c>
      <c r="K67" s="179">
        <f>('dep06'!K67/'dep06'!K66-1)*100</f>
        <v>2.4450259263540941</v>
      </c>
      <c r="L67" s="180">
        <f>('dep06'!L67/'dep06'!L66-1)*100</f>
        <v>-3.5092933564459083</v>
      </c>
      <c r="M67" s="181">
        <f>('dep06'!M67/'dep06'!M66-1)*100</f>
        <v>13.327181079627671</v>
      </c>
      <c r="N67" s="181">
        <f>('dep06'!N67/'dep06'!N66-1)*100</f>
        <v>3.5562153442989075</v>
      </c>
      <c r="O67" s="181">
        <f>('dep06'!O67/'dep06'!O66-1)*100</f>
        <v>-5.5316821155515505</v>
      </c>
      <c r="P67" s="181">
        <f>('dep06'!P67/'dep06'!P66-1)*100</f>
        <v>13.0010505993988</v>
      </c>
      <c r="Q67" s="181">
        <f>('dep06'!Q67/'dep06'!Q66-1)*100</f>
        <v>5.8556467155298053</v>
      </c>
      <c r="R67" s="181">
        <f>('dep06'!R67/'dep06'!R66-1)*100</f>
        <v>0.63591532900368897</v>
      </c>
      <c r="S67" s="152">
        <f>('dep06'!S67/'dep06'!S66-1)*100</f>
        <v>-5.9624336544627727</v>
      </c>
      <c r="T67" s="183">
        <f>('dep06'!T67/'dep06'!T66-1)*100</f>
        <v>-11.086049147526699</v>
      </c>
      <c r="U67" s="52">
        <f>'dep06'!B67-'dep06'!B66</f>
        <v>-101.58264213799976</v>
      </c>
      <c r="V67" s="52">
        <f>'dep06'!C67-'dep06'!C66</f>
        <v>-3.3351631409999989</v>
      </c>
      <c r="W67" s="52">
        <f>'dep06'!D67-'dep06'!D66</f>
        <v>71.947607092999988</v>
      </c>
      <c r="X67" s="121">
        <f>'dep06'!E67-'dep06'!E66</f>
        <v>1.8677776389999963</v>
      </c>
      <c r="Y67" s="121">
        <f>'dep06'!F67-'dep06'!F66</f>
        <v>7.0297790230000032</v>
      </c>
      <c r="Z67" s="121">
        <f>'dep06'!G67-'dep06'!G66</f>
        <v>-28.424302728000015</v>
      </c>
      <c r="AA67" s="121">
        <f>'dep06'!H67-'dep06'!H66</f>
        <v>-11.713826666999992</v>
      </c>
      <c r="AB67" s="121">
        <f>'dep06'!I67-'dep06'!I66</f>
        <v>103.18817982600001</v>
      </c>
      <c r="AC67" s="52">
        <f>'dep06'!J67-'dep06'!J66</f>
        <v>-195.66532601800009</v>
      </c>
      <c r="AD67" s="52">
        <f>'dep06'!K67-'dep06'!K66</f>
        <v>49.23894844199981</v>
      </c>
      <c r="AE67" s="121">
        <f>'dep06'!L67-'dep06'!L66</f>
        <v>-21.941716895000013</v>
      </c>
      <c r="AF67" s="121">
        <f>'dep06'!M67-'dep06'!M66</f>
        <v>57.259040249999998</v>
      </c>
      <c r="AG67" s="121">
        <f>'dep06'!N67-'dep06'!N66</f>
        <v>8.5991715889999796</v>
      </c>
      <c r="AH67" s="121">
        <f>'dep06'!O67-'dep06'!O66</f>
        <v>-3.9612811890000046</v>
      </c>
      <c r="AI67" s="121">
        <f>'dep06'!P67-'dep06'!P66</f>
        <v>9.8357624850000036</v>
      </c>
      <c r="AJ67" s="121">
        <f>'dep06'!Q67-'dep06'!Q66</f>
        <v>1.6346449099999987</v>
      </c>
      <c r="AK67" s="121">
        <f>'dep06'!R67-'dep06'!R66</f>
        <v>2.9035627569999747</v>
      </c>
      <c r="AL67" s="121">
        <f>'dep06'!S67-'dep06'!S66</f>
        <v>-5.0902354650000063</v>
      </c>
      <c r="AM67" s="52">
        <f>'dep06'!T67-'dep06'!T66</f>
        <v>-23.768708513999997</v>
      </c>
      <c r="AN67" s="189">
        <f>(Paca!B67/Paca!B63-1)*100</f>
        <v>-0.29853197235304441</v>
      </c>
      <c r="AO67" s="189">
        <f>(Paca!C67/Paca!C63-1)*100</f>
        <v>5.4513358445996696</v>
      </c>
      <c r="AP67" s="189">
        <f>(Paca!D67/Paca!D63-1)*100</f>
        <v>-0.48970038410057759</v>
      </c>
      <c r="AQ67" s="190">
        <f>(Paca!E67/Paca!E63-1)*100</f>
        <v>-1.4318799942843685</v>
      </c>
      <c r="AR67" s="190">
        <f>(Paca!F67/Paca!F63-1)*100</f>
        <v>3.9085333803736688</v>
      </c>
      <c r="AS67" s="190">
        <f>(Paca!G67/Paca!G63-1)*100</f>
        <v>3.1784345954210647</v>
      </c>
      <c r="AT67" s="190">
        <f>(Paca!H67/Paca!H63-1)*100</f>
        <v>-7.8965500367104262</v>
      </c>
      <c r="AU67" s="190">
        <f>(Paca!I67/Paca!I63-1)*100</f>
        <v>-0.45848077808403609</v>
      </c>
      <c r="AV67" s="189">
        <f>(Paca!J67/Paca!J63-1)*100</f>
        <v>-1.2751333079231486</v>
      </c>
      <c r="AW67" s="189">
        <f>(Paca!K67/Paca!K63-1)*100</f>
        <v>0.87592199801225235</v>
      </c>
      <c r="AX67" s="190">
        <f>(Paca!L67/Paca!L63-1)*100</f>
        <v>-7.5450679337196958</v>
      </c>
      <c r="AY67" s="190">
        <f>(Paca!M67/Paca!M63-1)*100</f>
        <v>5.0581918374681178</v>
      </c>
      <c r="AZ67" s="190">
        <f>(Paca!N67/Paca!N63-1)*100</f>
        <v>3.4869795946548487</v>
      </c>
      <c r="BA67" s="190">
        <f>(Paca!O67/Paca!O63-1)*100</f>
        <v>13.708067981822424</v>
      </c>
      <c r="BB67" s="190">
        <f>(Paca!P67/Paca!P63-1)*100</f>
        <v>7.5685342703765368</v>
      </c>
      <c r="BC67" s="190">
        <f>(Paca!Q67/Paca!Q63-1)*100</f>
        <v>-7.6744776193586546</v>
      </c>
      <c r="BD67" s="190">
        <f>(Paca!R67/Paca!R63-1)*100</f>
        <v>4.3797997028603319</v>
      </c>
      <c r="BE67" s="190">
        <f>(Paca!S67/Paca!S63-1)*100</f>
        <v>0.89485398769333369</v>
      </c>
      <c r="BF67" s="189">
        <f>(Paca!T67/Paca!T63-1)*100</f>
        <v>-3.5515079196686061</v>
      </c>
      <c r="BG67" s="53">
        <f>Paca!B67-Paca!B63</f>
        <v>-104.26166205600748</v>
      </c>
      <c r="BH67" s="53">
        <f>Paca!C67-Paca!C63</f>
        <v>9.9176230040000064</v>
      </c>
      <c r="BI67" s="53">
        <f>Paca!D67-Paca!D63</f>
        <v>-50.79310350400192</v>
      </c>
      <c r="BJ67" s="122">
        <f>Paca!E67-Paca!E63</f>
        <v>-20.816277703999958</v>
      </c>
      <c r="BK67" s="122">
        <f>Paca!F67-Paca!F63</f>
        <v>82.385799812000187</v>
      </c>
      <c r="BL67" s="122">
        <f>Paca!G67-Paca!G63</f>
        <v>24.695077013999935</v>
      </c>
      <c r="BM67" s="122">
        <f>Paca!H67-Paca!H63</f>
        <v>-116.1373515759999</v>
      </c>
      <c r="BN67" s="122">
        <f>Paca!I67-Paca!I63</f>
        <v>-20.920351050000136</v>
      </c>
      <c r="BO67" s="53">
        <f>Paca!J67-Paca!J63</f>
        <v>-135.78496556100072</v>
      </c>
      <c r="BP67" s="53">
        <f>Paca!K67-Paca!K63</f>
        <v>110.73743918999753</v>
      </c>
      <c r="BQ67" s="122">
        <f>Paca!L67-Paca!L63</f>
        <v>-298.22783855699981</v>
      </c>
      <c r="BR67" s="122">
        <f>Paca!M67-Paca!M63</f>
        <v>217.67637551499956</v>
      </c>
      <c r="BS67" s="122">
        <f>Paca!N67-Paca!N63</f>
        <v>22.578627414000039</v>
      </c>
      <c r="BT67" s="122">
        <f>Paca!O67-Paca!O63</f>
        <v>40.703352090999999</v>
      </c>
      <c r="BU67" s="122">
        <f>Paca!P67-Paca!P63</f>
        <v>29.482214408999994</v>
      </c>
      <c r="BV67" s="122">
        <f>Paca!Q67-Paca!Q63</f>
        <v>-16.420131368999989</v>
      </c>
      <c r="BW67" s="122">
        <f>Paca!R67-Paca!R63</f>
        <v>112.53862547900007</v>
      </c>
      <c r="BX67" s="122">
        <f>Paca!S67-Paca!S63</f>
        <v>2.4062142079999944</v>
      </c>
      <c r="BY67" s="53">
        <f>Paca!T67-Paca!T63</f>
        <v>-38.338655185000107</v>
      </c>
    </row>
    <row r="68" spans="1:77" x14ac:dyDescent="0.25">
      <c r="A68" s="37" t="str">
        <f>Paca!A68</f>
        <v>T2 2014</v>
      </c>
      <c r="B68" s="144">
        <f>('dep06'!B68/'dep06'!B67-1)*100</f>
        <v>-1.40736016983255</v>
      </c>
      <c r="C68" s="179">
        <f>('dep06'!C68/'dep06'!C67-1)*100</f>
        <v>31.82219920262057</v>
      </c>
      <c r="D68" s="179">
        <f>('dep06'!D68/'dep06'!D67-1)*100</f>
        <v>-3.7422780869186267</v>
      </c>
      <c r="E68" s="180">
        <f>('dep06'!E68/'dep06'!E67-1)*100</f>
        <v>-22.263265693528556</v>
      </c>
      <c r="F68" s="181">
        <f>('dep06'!F68/'dep06'!F67-1)*100</f>
        <v>-3.8479455901124338</v>
      </c>
      <c r="G68" s="181">
        <f>('dep06'!G68/'dep06'!G67-1)*100</f>
        <v>5.1809027331394031</v>
      </c>
      <c r="H68" s="181">
        <f>('dep06'!H68/'dep06'!H67-1)*100</f>
        <v>-8.9140217176357002</v>
      </c>
      <c r="I68" s="182">
        <f>('dep06'!I68/'dep06'!I67-1)*100</f>
        <v>-3.803225615104</v>
      </c>
      <c r="J68" s="179">
        <f>('dep06'!J68/'dep06'!J67-1)*100</f>
        <v>-2.921626120671017</v>
      </c>
      <c r="K68" s="179">
        <f>('dep06'!K68/'dep06'!K67-1)*100</f>
        <v>0.11532277080663622</v>
      </c>
      <c r="L68" s="180">
        <f>('dep06'!L68/'dep06'!L67-1)*100</f>
        <v>4.865891775969966</v>
      </c>
      <c r="M68" s="181">
        <f>('dep06'!M68/'dep06'!M67-1)*100</f>
        <v>-8.5402773360799049</v>
      </c>
      <c r="N68" s="181">
        <f>('dep06'!N68/'dep06'!N67-1)*100</f>
        <v>-9.0602121313923867</v>
      </c>
      <c r="O68" s="181">
        <f>('dep06'!O68/'dep06'!O67-1)*100</f>
        <v>43.783284270876365</v>
      </c>
      <c r="P68" s="181">
        <f>('dep06'!P68/'dep06'!P67-1)*100</f>
        <v>-1.286816601283125</v>
      </c>
      <c r="Q68" s="181">
        <f>('dep06'!Q68/'dep06'!Q67-1)*100</f>
        <v>-8.3359696864433008</v>
      </c>
      <c r="R68" s="181">
        <f>('dep06'!R68/'dep06'!R67-1)*100</f>
        <v>3.9718169427312544</v>
      </c>
      <c r="S68" s="152">
        <f>('dep06'!S68/'dep06'!S67-1)*100</f>
        <v>-8.7358200600928591</v>
      </c>
      <c r="T68" s="183">
        <f>('dep06'!T68/'dep06'!T67-1)*100</f>
        <v>11.982162457939527</v>
      </c>
      <c r="U68" s="52">
        <f>'dep06'!B68-'dep06'!B67</f>
        <v>-76.998952433999875</v>
      </c>
      <c r="V68" s="52">
        <f>'dep06'!C68-'dep06'!C67</f>
        <v>4.364030421999999</v>
      </c>
      <c r="W68" s="52">
        <f>'dep06'!D68-'dep06'!D67</f>
        <v>-59.204305241999919</v>
      </c>
      <c r="X68" s="121">
        <f>'dep06'!E68-'dep06'!E67</f>
        <v>-16.362245297999998</v>
      </c>
      <c r="Y68" s="121">
        <f>'dep06'!F68-'dep06'!F67</f>
        <v>-16.493100085000037</v>
      </c>
      <c r="Z68" s="121">
        <f>'dep06'!G68-'dep06'!G67</f>
        <v>10.49404714100001</v>
      </c>
      <c r="AA68" s="121">
        <f>'dep06'!H68-'dep06'!H67</f>
        <v>-6.0602299950000003</v>
      </c>
      <c r="AB68" s="121">
        <f>'dep06'!I68-'dep06'!I67</f>
        <v>-30.782777004999957</v>
      </c>
      <c r="AC68" s="52">
        <f>'dep06'!J68-'dep06'!J67</f>
        <v>-47.379867125999908</v>
      </c>
      <c r="AD68" s="52">
        <f>'dep06'!K68-'dep06'!K67</f>
        <v>2.3792016150000563</v>
      </c>
      <c r="AE68" s="121">
        <f>'dep06'!L68-'dep06'!L67</f>
        <v>29.356134266000026</v>
      </c>
      <c r="AF68" s="121">
        <f>'dep06'!M68-'dep06'!M67</f>
        <v>-41.582617752000033</v>
      </c>
      <c r="AG68" s="121">
        <f>'dep06'!N68-'dep06'!N67</f>
        <v>-22.687314925999999</v>
      </c>
      <c r="AH68" s="121">
        <f>'dep06'!O68-'dep06'!O67</f>
        <v>29.619176163000006</v>
      </c>
      <c r="AI68" s="121">
        <f>'dep06'!P68-'dep06'!P67</f>
        <v>-1.1000912760000006</v>
      </c>
      <c r="AJ68" s="121">
        <f>'dep06'!Q68-'dep06'!Q67</f>
        <v>-2.4633079929999973</v>
      </c>
      <c r="AK68" s="121">
        <f>'dep06'!R68-'dep06'!R67</f>
        <v>18.250473999000008</v>
      </c>
      <c r="AL68" s="121">
        <f>'dep06'!S68-'dep06'!S67</f>
        <v>-7.0132508659999928</v>
      </c>
      <c r="AM68" s="52">
        <f>'dep06'!T68-'dep06'!T67</f>
        <v>22.841987896999996</v>
      </c>
      <c r="AN68" s="189">
        <f>(Paca!B68/Paca!B64-1)*100</f>
        <v>-2.1688398669691966</v>
      </c>
      <c r="AO68" s="189">
        <f>(Paca!C68/Paca!C64-1)*100</f>
        <v>47.379366532273949</v>
      </c>
      <c r="AP68" s="189">
        <f>(Paca!D68/Paca!D64-1)*100</f>
        <v>-4.9610428205378421</v>
      </c>
      <c r="AQ68" s="190">
        <f>(Paca!E68/Paca!E64-1)*100</f>
        <v>-0.48436651078030968</v>
      </c>
      <c r="AR68" s="190">
        <f>(Paca!F68/Paca!F64-1)*100</f>
        <v>-7.6231176867002421</v>
      </c>
      <c r="AS68" s="190">
        <f>(Paca!G68/Paca!G64-1)*100</f>
        <v>8.7444637735011987</v>
      </c>
      <c r="AT68" s="190">
        <f>(Paca!H68/Paca!H64-1)*100</f>
        <v>-7.30130162325956</v>
      </c>
      <c r="AU68" s="190">
        <f>(Paca!I68/Paca!I64-1)*100</f>
        <v>-6.7204270463422811</v>
      </c>
      <c r="AV68" s="189">
        <f>(Paca!J68/Paca!J64-1)*100</f>
        <v>-13.257913981728365</v>
      </c>
      <c r="AW68" s="189">
        <f>(Paca!K68/Paca!K64-1)*100</f>
        <v>9.9893549427868997</v>
      </c>
      <c r="AX68" s="190">
        <f>(Paca!L68/Paca!L64-1)*100</f>
        <v>7.4070975616674861</v>
      </c>
      <c r="AY68" s="190">
        <f>(Paca!M68/Paca!M64-1)*100</f>
        <v>23.231593072437008</v>
      </c>
      <c r="AZ68" s="190">
        <f>(Paca!N68/Paca!N64-1)*100</f>
        <v>3.4649464399829411</v>
      </c>
      <c r="BA68" s="190">
        <f>(Paca!O68/Paca!O64-1)*100</f>
        <v>5.6413015408300682</v>
      </c>
      <c r="BB68" s="190">
        <f>(Paca!P68/Paca!P64-1)*100</f>
        <v>5.0936756979709674</v>
      </c>
      <c r="BC68" s="190">
        <f>(Paca!Q68/Paca!Q64-1)*100</f>
        <v>-8.5392938640489575</v>
      </c>
      <c r="BD68" s="190">
        <f>(Paca!R68/Paca!R64-1)*100</f>
        <v>2.1166937770357608</v>
      </c>
      <c r="BE68" s="190">
        <f>(Paca!S68/Paca!S64-1)*100</f>
        <v>-12.002110011208366</v>
      </c>
      <c r="BF68" s="189">
        <f>(Paca!T68/Paca!T64-1)*100</f>
        <v>-2.6037235788700097</v>
      </c>
      <c r="BG68" s="53">
        <f>Paca!B68-Paca!B64</f>
        <v>-759.91230876799818</v>
      </c>
      <c r="BH68" s="53">
        <f>Paca!C68-Paca!C64</f>
        <v>76.618084128999982</v>
      </c>
      <c r="BI68" s="53">
        <f>Paca!D68-Paca!D64</f>
        <v>-523.4490125960001</v>
      </c>
      <c r="BJ68" s="122">
        <f>Paca!E68-Paca!E64</f>
        <v>-7.2525214180000148</v>
      </c>
      <c r="BK68" s="122">
        <f>Paca!F68-Paca!F64</f>
        <v>-165.27284214499991</v>
      </c>
      <c r="BL68" s="122">
        <f>Paca!G68-Paca!G64</f>
        <v>68.003909922999924</v>
      </c>
      <c r="BM68" s="122">
        <f>Paca!H68-Paca!H64</f>
        <v>-106.016413285</v>
      </c>
      <c r="BN68" s="122">
        <f>Paca!I68-Paca!I64</f>
        <v>-312.91114567099976</v>
      </c>
      <c r="BO68" s="53">
        <f>Paca!J68-Paca!J64</f>
        <v>-1485.1382679419985</v>
      </c>
      <c r="BP68" s="53">
        <f>Paca!K68-Paca!K64</f>
        <v>1200.7630658279995</v>
      </c>
      <c r="BQ68" s="122">
        <f>Paca!L68-Paca!L64</f>
        <v>274.14082748400006</v>
      </c>
      <c r="BR68" s="122">
        <f>Paca!M68-Paca!M64</f>
        <v>863.61539462600012</v>
      </c>
      <c r="BS68" s="122">
        <f>Paca!N68-Paca!N64</f>
        <v>23.696692936999966</v>
      </c>
      <c r="BT68" s="122">
        <f>Paca!O68-Paca!O64</f>
        <v>19.116243889999964</v>
      </c>
      <c r="BU68" s="122">
        <f>Paca!P68-Paca!P64</f>
        <v>20.217593162000014</v>
      </c>
      <c r="BV68" s="122">
        <f>Paca!Q68-Paca!Q64</f>
        <v>-20.24530463100001</v>
      </c>
      <c r="BW68" s="122">
        <f>Paca!R68-Paca!R64</f>
        <v>56.026210804000129</v>
      </c>
      <c r="BX68" s="122">
        <f>Paca!S68-Paca!S64</f>
        <v>-35.804592443999979</v>
      </c>
      <c r="BY68" s="53">
        <f>Paca!T68-Paca!T64</f>
        <v>-28.706178186999978</v>
      </c>
    </row>
    <row r="69" spans="1:77" x14ac:dyDescent="0.25">
      <c r="A69" s="37" t="str">
        <f>Paca!A69</f>
        <v>T3 2014</v>
      </c>
      <c r="B69" s="144">
        <f>('dep06'!B69/'dep06'!B68-1)*100</f>
        <v>0.43837314799599625</v>
      </c>
      <c r="C69" s="179">
        <f>('dep06'!C69/'dep06'!C68-1)*100</f>
        <v>1.5421611195429508</v>
      </c>
      <c r="D69" s="179">
        <f>('dep06'!D69/'dep06'!D68-1)*100</f>
        <v>3.7985503232302431</v>
      </c>
      <c r="E69" s="180">
        <f>('dep06'!E69/'dep06'!E68-1)*100</f>
        <v>15.567372574749117</v>
      </c>
      <c r="F69" s="181">
        <f>('dep06'!F69/'dep06'!F68-1)*100</f>
        <v>9.9949026418035167</v>
      </c>
      <c r="G69" s="181">
        <f>('dep06'!G69/'dep06'!G68-1)*100</f>
        <v>-12.782083828064671</v>
      </c>
      <c r="H69" s="181">
        <f>('dep06'!H69/'dep06'!H68-1)*100</f>
        <v>6.583264308982506</v>
      </c>
      <c r="I69" s="182">
        <f>('dep06'!I69/'dep06'!I68-1)*100</f>
        <v>3.9705709710161186</v>
      </c>
      <c r="J69" s="179">
        <f>('dep06'!J69/'dep06'!J68-1)*100</f>
        <v>0.75095167950178787</v>
      </c>
      <c r="K69" s="179">
        <f>('dep06'!K69/'dep06'!K68-1)*100</f>
        <v>-2.0740777269614985</v>
      </c>
      <c r="L69" s="180">
        <f>('dep06'!L69/'dep06'!L68-1)*100</f>
        <v>-5.6010063714046154</v>
      </c>
      <c r="M69" s="181">
        <f>('dep06'!M69/'dep06'!M68-1)*100</f>
        <v>-7.8318162516811558</v>
      </c>
      <c r="N69" s="181">
        <f>('dep06'!N69/'dep06'!N68-1)*100</f>
        <v>18.310597289835396</v>
      </c>
      <c r="O69" s="181">
        <f>('dep06'!O69/'dep06'!O68-1)*100</f>
        <v>3.0690094350345642</v>
      </c>
      <c r="P69" s="181">
        <f>('dep06'!P69/'dep06'!P68-1)*100</f>
        <v>12.09768606599868</v>
      </c>
      <c r="Q69" s="181">
        <f>('dep06'!Q69/'dep06'!Q68-1)*100</f>
        <v>32.498901573842566</v>
      </c>
      <c r="R69" s="181">
        <f>('dep06'!R69/'dep06'!R68-1)*100</f>
        <v>-3.3182534419296972</v>
      </c>
      <c r="S69" s="152">
        <f>('dep06'!S69/'dep06'!S68-1)*100</f>
        <v>-27.799841028309036</v>
      </c>
      <c r="T69" s="183">
        <f>('dep06'!T69/'dep06'!T68-1)*100</f>
        <v>-1.6212571550227373</v>
      </c>
      <c r="U69" s="52">
        <f>'dep06'!B69-'dep06'!B68</f>
        <v>23.646561617999396</v>
      </c>
      <c r="V69" s="52">
        <f>'dep06'!C69-'dep06'!C68</f>
        <v>0.27878915900000223</v>
      </c>
      <c r="W69" s="52">
        <f>'dep06'!D69-'dep06'!D68</f>
        <v>57.845648734999941</v>
      </c>
      <c r="X69" s="121">
        <f>'dep06'!E69-'dep06'!E68</f>
        <v>8.8939696179999927</v>
      </c>
      <c r="Y69" s="121">
        <f>'dep06'!F69-'dep06'!F68</f>
        <v>41.191775128000018</v>
      </c>
      <c r="Z69" s="121">
        <f>'dep06'!G69-'dep06'!G68</f>
        <v>-27.231786107999994</v>
      </c>
      <c r="AA69" s="121">
        <f>'dep06'!H69-'dep06'!H68</f>
        <v>4.0766951589999962</v>
      </c>
      <c r="AB69" s="121">
        <f>'dep06'!I69-'dep06'!I68</f>
        <v>30.91499493799995</v>
      </c>
      <c r="AC69" s="52">
        <f>'dep06'!J69-'dep06'!J68</f>
        <v>11.82234655000002</v>
      </c>
      <c r="AD69" s="52">
        <f>'dep06'!K69-'dep06'!K68</f>
        <v>-42.839239961999738</v>
      </c>
      <c r="AE69" s="121">
        <f>'dep06'!L69-'dep06'!L68</f>
        <v>-35.435351173000072</v>
      </c>
      <c r="AF69" s="121">
        <f>'dep06'!M69-'dep06'!M68</f>
        <v>-34.87644590299999</v>
      </c>
      <c r="AG69" s="121">
        <f>'dep06'!N69-'dep06'!N68</f>
        <v>41.696651653000032</v>
      </c>
      <c r="AH69" s="121">
        <f>'dep06'!O69-'dep06'!O68</f>
        <v>2.9851850780000007</v>
      </c>
      <c r="AI69" s="121">
        <f>'dep06'!P69-'dep06'!P68</f>
        <v>10.209148795999994</v>
      </c>
      <c r="AJ69" s="121">
        <f>'dep06'!Q69-'dep06'!Q68</f>
        <v>8.802990243</v>
      </c>
      <c r="AK69" s="121">
        <f>'dep06'!R69-'dep06'!R68</f>
        <v>-15.852950783999972</v>
      </c>
      <c r="AL69" s="121">
        <f>'dep06'!S69-'dep06'!S68</f>
        <v>-20.368467872000004</v>
      </c>
      <c r="AM69" s="52">
        <f>'dep06'!T69-'dep06'!T68</f>
        <v>-3.4609828639999876</v>
      </c>
      <c r="AN69" s="189">
        <f>(Paca!B69/Paca!B65-1)*100</f>
        <v>-2.6498849956002712</v>
      </c>
      <c r="AO69" s="189">
        <f>(Paca!C69/Paca!C65-1)*100</f>
        <v>21.228577790205261</v>
      </c>
      <c r="AP69" s="189">
        <f>(Paca!D69/Paca!D65-1)*100</f>
        <v>-1.7585878703919144</v>
      </c>
      <c r="AQ69" s="190">
        <f>(Paca!E69/Paca!E65-1)*100</f>
        <v>10.384437602589758</v>
      </c>
      <c r="AR69" s="190">
        <f>(Paca!F69/Paca!F65-1)*100</f>
        <v>0.50969254505206507</v>
      </c>
      <c r="AS69" s="190">
        <f>(Paca!G69/Paca!G65-1)*100</f>
        <v>-1.6463301281026577</v>
      </c>
      <c r="AT69" s="190">
        <f>(Paca!H69/Paca!H65-1)*100</f>
        <v>3.2910249806875624</v>
      </c>
      <c r="AU69" s="190">
        <f>(Paca!I69/Paca!I65-1)*100</f>
        <v>-7.613458310613308</v>
      </c>
      <c r="AV69" s="189">
        <f>(Paca!J69/Paca!J65-1)*100</f>
        <v>-15.339701953904505</v>
      </c>
      <c r="AW69" s="189">
        <f>(Paca!K69/Paca!K65-1)*100</f>
        <v>7.0531951372106994</v>
      </c>
      <c r="AX69" s="190">
        <f>(Paca!L69/Paca!L65-1)*100</f>
        <v>2.3173552148527676</v>
      </c>
      <c r="AY69" s="190">
        <f>(Paca!M69/Paca!M65-1)*100</f>
        <v>9.735921445839125</v>
      </c>
      <c r="AZ69" s="190">
        <f>(Paca!N69/Paca!N65-1)*100</f>
        <v>4.9634540370540936</v>
      </c>
      <c r="BA69" s="190">
        <f>(Paca!O69/Paca!O65-1)*100</f>
        <v>8.0273969282921733</v>
      </c>
      <c r="BB69" s="190">
        <f>(Paca!P69/Paca!P65-1)*100</f>
        <v>21.003060577921495</v>
      </c>
      <c r="BC69" s="190">
        <f>(Paca!Q69/Paca!Q65-1)*100</f>
        <v>14.048152337346064</v>
      </c>
      <c r="BD69" s="190">
        <f>(Paca!R69/Paca!R65-1)*100</f>
        <v>7.7040134215351497</v>
      </c>
      <c r="BE69" s="190">
        <f>(Paca!S69/Paca!S65-1)*100</f>
        <v>1.6322328585278267</v>
      </c>
      <c r="BF69" s="189">
        <f>(Paca!T69/Paca!T65-1)*100</f>
        <v>2.6359155436395998</v>
      </c>
      <c r="BG69" s="53">
        <f>Paca!B69-Paca!B65</f>
        <v>-924.6293999460031</v>
      </c>
      <c r="BH69" s="53">
        <f>Paca!C69-Paca!C65</f>
        <v>47.124643469999995</v>
      </c>
      <c r="BI69" s="53">
        <f>Paca!D69-Paca!D65</f>
        <v>-181.09597130800103</v>
      </c>
      <c r="BJ69" s="122">
        <f>Paca!E69-Paca!E65</f>
        <v>140.68731786000012</v>
      </c>
      <c r="BK69" s="122">
        <f>Paca!F69-Paca!F65</f>
        <v>10.940937860000304</v>
      </c>
      <c r="BL69" s="122">
        <f>Paca!G69-Paca!G65</f>
        <v>-13.22866711100005</v>
      </c>
      <c r="BM69" s="122">
        <f>Paca!H69-Paca!H65</f>
        <v>41.278615429999945</v>
      </c>
      <c r="BN69" s="122">
        <f>Paca!I69-Paca!I65</f>
        <v>-360.77417534699998</v>
      </c>
      <c r="BO69" s="53">
        <f>Paca!J69-Paca!J65</f>
        <v>-1689.9564972200005</v>
      </c>
      <c r="BP69" s="53">
        <f>Paca!K69-Paca!K65</f>
        <v>873.7806602820001</v>
      </c>
      <c r="BQ69" s="122">
        <f>Paca!L69-Paca!L65</f>
        <v>84.71063887199989</v>
      </c>
      <c r="BR69" s="122">
        <f>Paca!M69-Paca!M65</f>
        <v>407.17772618100025</v>
      </c>
      <c r="BS69" s="122">
        <f>Paca!N69-Paca!N65</f>
        <v>35.632891503999986</v>
      </c>
      <c r="BT69" s="122">
        <f>Paca!O69-Paca!O65</f>
        <v>29.454323416000022</v>
      </c>
      <c r="BU69" s="122">
        <f>Paca!P69-Paca!P65</f>
        <v>82.575085440000009</v>
      </c>
      <c r="BV69" s="122">
        <f>Paca!Q69-Paca!Q65</f>
        <v>28.21502605500001</v>
      </c>
      <c r="BW69" s="122">
        <f>Paca!R69-Paca!R65</f>
        <v>201.91905438899994</v>
      </c>
      <c r="BX69" s="122">
        <f>Paca!S69-Paca!S65</f>
        <v>4.0959144250000179</v>
      </c>
      <c r="BY69" s="53">
        <f>Paca!T69-Paca!T65</f>
        <v>25.517764830000033</v>
      </c>
    </row>
    <row r="70" spans="1:77" s="106" customFormat="1" x14ac:dyDescent="0.25">
      <c r="A70" s="98" t="str">
        <f>Paca!A70</f>
        <v>T4 2014</v>
      </c>
      <c r="B70" s="143">
        <f>('dep06'!B70/'dep06'!B69-1)*100</f>
        <v>1.9864197275823781</v>
      </c>
      <c r="C70" s="184">
        <f>('dep06'!C70/'dep06'!C69-1)*100</f>
        <v>4.362982493748202</v>
      </c>
      <c r="D70" s="184">
        <f>('dep06'!D70/'dep06'!D69-1)*100</f>
        <v>-7.7038716865272416</v>
      </c>
      <c r="E70" s="185">
        <f>('dep06'!E70/'dep06'!E69-1)*100</f>
        <v>9.2763243170928877</v>
      </c>
      <c r="F70" s="186">
        <f>('dep06'!F70/'dep06'!F69-1)*100</f>
        <v>-14.420228417476977</v>
      </c>
      <c r="G70" s="186">
        <f>('dep06'!G70/'dep06'!G69-1)*100</f>
        <v>1.7879924608407594</v>
      </c>
      <c r="H70" s="186">
        <f>('dep06'!H70/'dep06'!H69-1)*100</f>
        <v>20.342659769514682</v>
      </c>
      <c r="I70" s="187">
        <f>('dep06'!I70/'dep06'!I69-1)*100</f>
        <v>-9.7931765082494913</v>
      </c>
      <c r="J70" s="184">
        <f>('dep06'!J70/'dep06'!J69-1)*100</f>
        <v>13.015621091672514</v>
      </c>
      <c r="K70" s="184">
        <f>('dep06'!K70/'dep06'!K69-1)*100</f>
        <v>1.754765622591492</v>
      </c>
      <c r="L70" s="185">
        <f>('dep06'!L70/'dep06'!L69-1)*100</f>
        <v>0.85603014438562219</v>
      </c>
      <c r="M70" s="186">
        <f>('dep06'!M70/'dep06'!M69-1)*100</f>
        <v>15.178676279480264</v>
      </c>
      <c r="N70" s="186">
        <f>('dep06'!N70/'dep06'!N69-1)*100</f>
        <v>-8.349651611784747</v>
      </c>
      <c r="O70" s="186">
        <f>('dep06'!O70/'dep06'!O69-1)*100</f>
        <v>-13.275155176802167</v>
      </c>
      <c r="P70" s="186">
        <f>('dep06'!P70/'dep06'!P69-1)*100</f>
        <v>7.1472770219156434</v>
      </c>
      <c r="Q70" s="186">
        <f>('dep06'!Q70/'dep06'!Q69-1)*100</f>
        <v>-30.429253457130645</v>
      </c>
      <c r="R70" s="186">
        <f>('dep06'!R70/'dep06'!R69-1)*100</f>
        <v>-2.623658753064817</v>
      </c>
      <c r="S70" s="151">
        <f>('dep06'!S70/'dep06'!S69-1)*100</f>
        <v>38.115180167071628</v>
      </c>
      <c r="T70" s="188">
        <f>('dep06'!T70/'dep06'!T69-1)*100</f>
        <v>-6.3542183415904336</v>
      </c>
      <c r="U70" s="100">
        <f>'dep06'!B70-'dep06'!B69</f>
        <v>107.62043551900024</v>
      </c>
      <c r="V70" s="100">
        <f>'dep06'!C70-'dep06'!C69</f>
        <v>0.80089577899999753</v>
      </c>
      <c r="W70" s="100">
        <f>'dep06'!D70-'dep06'!D69</f>
        <v>-121.77359865000017</v>
      </c>
      <c r="X70" s="120">
        <f>'dep06'!E70-'dep06'!E69</f>
        <v>6.1247939910000042</v>
      </c>
      <c r="Y70" s="120">
        <f>'dep06'!F70-'dep06'!F69</f>
        <v>-65.369722174000003</v>
      </c>
      <c r="Z70" s="120">
        <f>'dep06'!G70-'dep06'!G69</f>
        <v>3.3223536189999834</v>
      </c>
      <c r="AA70" s="120">
        <f>'dep06'!H70-'dep06'!H69</f>
        <v>13.426527281999995</v>
      </c>
      <c r="AB70" s="120">
        <f>'dep06'!I70-'dep06'!I69</f>
        <v>-79.27755136799999</v>
      </c>
      <c r="AC70" s="100">
        <f>'dep06'!J70-'dep06'!J69</f>
        <v>206.44565504399998</v>
      </c>
      <c r="AD70" s="100">
        <f>'dep06'!K70-'dep06'!K69</f>
        <v>35.492248816999563</v>
      </c>
      <c r="AE70" s="120">
        <f>'dep06'!L70-'dep06'!L69</f>
        <v>5.1124267320000172</v>
      </c>
      <c r="AF70" s="120">
        <f>'dep06'!M70-'dep06'!M69</f>
        <v>62.299514203000001</v>
      </c>
      <c r="AG70" s="120">
        <f>'dep06'!N70-'dep06'!N69</f>
        <v>-22.495242131000026</v>
      </c>
      <c r="AH70" s="120">
        <f>'dep06'!O70-'dep06'!O69</f>
        <v>-13.308856642000009</v>
      </c>
      <c r="AI70" s="120">
        <f>'dep06'!P70-'dep06'!P69</f>
        <v>6.7612109540000063</v>
      </c>
      <c r="AJ70" s="120">
        <f>'dep06'!Q70-'dep06'!Q69</f>
        <v>-10.921068056999999</v>
      </c>
      <c r="AK70" s="120">
        <f>'dep06'!R70-'dep06'!R69</f>
        <v>-12.118598381000027</v>
      </c>
      <c r="AL70" s="120">
        <f>'dep06'!S70-'dep06'!S69</f>
        <v>20.162862139000005</v>
      </c>
      <c r="AM70" s="100">
        <f>'dep06'!T70-'dep06'!T69</f>
        <v>-13.344765470999988</v>
      </c>
      <c r="AN70" s="184">
        <f>(Paca!B70/Paca!B66-1)*100</f>
        <v>0.17787502229074104</v>
      </c>
      <c r="AO70" s="184">
        <f>(Paca!C70/Paca!C66-1)*100</f>
        <v>-16.156387648619919</v>
      </c>
      <c r="AP70" s="184">
        <f>(Paca!D70/Paca!D66-1)*100</f>
        <v>-1.310635327434917</v>
      </c>
      <c r="AQ70" s="191">
        <f>(Paca!E70/Paca!E66-1)*100</f>
        <v>-0.39228551548144974</v>
      </c>
      <c r="AR70" s="191">
        <f>(Paca!F70/Paca!F66-1)*100</f>
        <v>-1.0037048716062924</v>
      </c>
      <c r="AS70" s="191">
        <f>(Paca!G70/Paca!G66-1)*100</f>
        <v>-9.212523430272979</v>
      </c>
      <c r="AT70" s="191">
        <f>(Paca!H70/Paca!H66-1)*100</f>
        <v>-9.8911635438965302</v>
      </c>
      <c r="AU70" s="191">
        <f>(Paca!I70/Paca!I66-1)*100</f>
        <v>2.5126574121448586</v>
      </c>
      <c r="AV70" s="184">
        <f>(Paca!J70/Paca!J66-1)*100</f>
        <v>-5.9186273274797525</v>
      </c>
      <c r="AW70" s="184">
        <f>(Paca!K70/Paca!K66-1)*100</f>
        <v>7.6535348308578222</v>
      </c>
      <c r="AX70" s="191">
        <f>(Paca!L70/Paca!L66-1)*100</f>
        <v>2.195339062424595</v>
      </c>
      <c r="AY70" s="191">
        <f>(Paca!M70/Paca!M66-1)*100</f>
        <v>12.500333152742193</v>
      </c>
      <c r="AZ70" s="191">
        <f>(Paca!N70/Paca!N66-1)*100</f>
        <v>0.74439519715314706</v>
      </c>
      <c r="BA70" s="191">
        <f>(Paca!O70/Paca!O66-1)*100</f>
        <v>-11.58762067781829</v>
      </c>
      <c r="BB70" s="191">
        <f>(Paca!P70/Paca!P66-1)*100</f>
        <v>21.664166462449884</v>
      </c>
      <c r="BC70" s="191">
        <f>(Paca!Q70/Paca!Q66-1)*100</f>
        <v>5.3484802494558448</v>
      </c>
      <c r="BD70" s="191">
        <f>(Paca!R70/Paca!R66-1)*100</f>
        <v>9.8141588024192927</v>
      </c>
      <c r="BE70" s="191">
        <f>(Paca!S70/Paca!S66-1)*100</f>
        <v>10.230319686640321</v>
      </c>
      <c r="BF70" s="184">
        <f>(Paca!T70/Paca!T66-1)*100</f>
        <v>-10.150536000014709</v>
      </c>
      <c r="BG70" s="100">
        <f>Paca!B70-Paca!B66</f>
        <v>62.667119712998101</v>
      </c>
      <c r="BH70" s="100">
        <f>Paca!C70-Paca!C66</f>
        <v>-38.390582676000008</v>
      </c>
      <c r="BI70" s="100">
        <f>Paca!D70-Paca!D66</f>
        <v>-136.18571282899939</v>
      </c>
      <c r="BJ70" s="120">
        <f>Paca!E70-Paca!E66</f>
        <v>-6.2633404650000557</v>
      </c>
      <c r="BK70" s="120">
        <f>Paca!F70-Paca!F66</f>
        <v>-21.935312579000311</v>
      </c>
      <c r="BL70" s="120">
        <f>Paca!G70-Paca!G66</f>
        <v>-76.252683906000016</v>
      </c>
      <c r="BM70" s="120">
        <f>Paca!H70-Paca!H66</f>
        <v>-141.13874029700014</v>
      </c>
      <c r="BN70" s="120">
        <f>Paca!I70-Paca!I66</f>
        <v>109.40436441800011</v>
      </c>
      <c r="BO70" s="100">
        <f>Paca!J70-Paca!J66</f>
        <v>-635.57060154600003</v>
      </c>
      <c r="BP70" s="100">
        <f>Paca!K70-Paca!K66</f>
        <v>980.15550383099799</v>
      </c>
      <c r="BQ70" s="120">
        <f>Paca!L70-Paca!L66</f>
        <v>84.547438015999887</v>
      </c>
      <c r="BR70" s="120">
        <f>Paca!M70-Paca!M66</f>
        <v>549.3520262029997</v>
      </c>
      <c r="BS70" s="120">
        <f>Paca!N70-Paca!N66</f>
        <v>5.4664112990000149</v>
      </c>
      <c r="BT70" s="120">
        <f>Paca!O70-Paca!O66</f>
        <v>-41.900052651999999</v>
      </c>
      <c r="BU70" s="120">
        <f>Paca!P70-Paca!P66</f>
        <v>92.828332122000006</v>
      </c>
      <c r="BV70" s="120">
        <f>Paca!Q70-Paca!Q66</f>
        <v>10.967655891999982</v>
      </c>
      <c r="BW70" s="120">
        <f>Paca!R70-Paca!R66</f>
        <v>253.35846419400013</v>
      </c>
      <c r="BX70" s="120">
        <f>Paca!S70-Paca!S66</f>
        <v>25.53522875699997</v>
      </c>
      <c r="BY70" s="100">
        <f>Paca!T70-Paca!T66</f>
        <v>-107.341487067</v>
      </c>
    </row>
    <row r="71" spans="1:77" x14ac:dyDescent="0.25">
      <c r="A71" s="37" t="str">
        <f>Paca!A71</f>
        <v>T1 2015</v>
      </c>
      <c r="B71" s="144">
        <f>('dep06'!B71/'dep06'!B70-1)*100</f>
        <v>-3.3869327689619477</v>
      </c>
      <c r="C71" s="179">
        <f>('dep06'!C71/'dep06'!C70-1)*100</f>
        <v>-4.5749884931889468</v>
      </c>
      <c r="D71" s="179">
        <f>('dep06'!D71/'dep06'!D70-1)*100</f>
        <v>-1.8289089627901101</v>
      </c>
      <c r="E71" s="180">
        <f>('dep06'!E71/'dep06'!E70-1)*100</f>
        <v>-11.784844831994135</v>
      </c>
      <c r="F71" s="181">
        <f>('dep06'!F71/'dep06'!F70-1)*100</f>
        <v>3.2618886666647917</v>
      </c>
      <c r="G71" s="181">
        <f>('dep06'!G71/'dep06'!G70-1)*100</f>
        <v>11.160954303835036</v>
      </c>
      <c r="H71" s="181">
        <f>('dep06'!H71/'dep06'!H70-1)*100</f>
        <v>-1.9123887135760742</v>
      </c>
      <c r="I71" s="182">
        <f>('dep06'!I71/'dep06'!I70-1)*100</f>
        <v>-6.9051518494839588</v>
      </c>
      <c r="J71" s="179">
        <f>('dep06'!J71/'dep06'!J70-1)*100</f>
        <v>-4.1188980881816217</v>
      </c>
      <c r="K71" s="179">
        <f>('dep06'!K71/'dep06'!K70-1)*100</f>
        <v>-2.4110645240794315</v>
      </c>
      <c r="L71" s="180">
        <f>('dep06'!L71/'dep06'!L70-1)*100</f>
        <v>3.0733450349254676</v>
      </c>
      <c r="M71" s="181">
        <f>('dep06'!M71/'dep06'!M70-1)*100</f>
        <v>-3.3823368211222671</v>
      </c>
      <c r="N71" s="181">
        <f>('dep06'!N71/'dep06'!N70-1)*100</f>
        <v>-0.79907408192524398</v>
      </c>
      <c r="O71" s="181">
        <f>('dep06'!O71/'dep06'!O70-1)*100</f>
        <v>-15.913012292389062</v>
      </c>
      <c r="P71" s="181">
        <f>('dep06'!P71/'dep06'!P70-1)*100</f>
        <v>2.5706971067755324</v>
      </c>
      <c r="Q71" s="181">
        <f>('dep06'!Q71/'dep06'!Q70-1)*100</f>
        <v>23.028155560544761</v>
      </c>
      <c r="R71" s="181">
        <f>('dep06'!R71/'dep06'!R70-1)*100</f>
        <v>-10.621653361927418</v>
      </c>
      <c r="S71" s="152">
        <f>('dep06'!S71/'dep06'!S70-1)*100</f>
        <v>4.2187582446841843</v>
      </c>
      <c r="T71" s="183">
        <f>('dep06'!T71/'dep06'!T70-1)*100</f>
        <v>-18.369375448402124</v>
      </c>
      <c r="U71" s="52">
        <f>'dep06'!B71-'dep06'!B70</f>
        <v>-187.14259508000032</v>
      </c>
      <c r="V71" s="52">
        <f>'dep06'!C71-'dep06'!C70</f>
        <v>-0.87645378799999918</v>
      </c>
      <c r="W71" s="52">
        <f>'dep06'!D71-'dep06'!D70</f>
        <v>-26.682079351999619</v>
      </c>
      <c r="X71" s="121">
        <f>'dep06'!E71-'dep06'!E70</f>
        <v>-8.5028694040000019</v>
      </c>
      <c r="Y71" s="121">
        <f>'dep06'!F71-'dep06'!F70</f>
        <v>12.654493186000025</v>
      </c>
      <c r="Z71" s="121">
        <f>'dep06'!G71-'dep06'!G70</f>
        <v>21.109505068999994</v>
      </c>
      <c r="AA71" s="121">
        <f>'dep06'!H71-'dep06'!H70</f>
        <v>-1.5189788989999897</v>
      </c>
      <c r="AB71" s="121">
        <f>'dep06'!I71-'dep06'!I70</f>
        <v>-50.424229303999937</v>
      </c>
      <c r="AC71" s="52">
        <f>'dep06'!J71-'dep06'!J70</f>
        <v>-73.83467584999994</v>
      </c>
      <c r="AD71" s="52">
        <f>'dep06'!K71-'dep06'!K70</f>
        <v>-49.622425812999836</v>
      </c>
      <c r="AE71" s="121">
        <f>'dep06'!L71-'dep06'!L70</f>
        <v>18.511909919000004</v>
      </c>
      <c r="AF71" s="121">
        <f>'dep06'!M71-'dep06'!M70</f>
        <v>-15.989677259000018</v>
      </c>
      <c r="AG71" s="121">
        <f>'dep06'!N71-'dep06'!N70</f>
        <v>-1.9730744910000055</v>
      </c>
      <c r="AH71" s="121">
        <f>'dep06'!O71-'dep06'!O70</f>
        <v>-13.835570457999992</v>
      </c>
      <c r="AI71" s="121">
        <f>'dep06'!P71-'dep06'!P70</f>
        <v>2.605649034999999</v>
      </c>
      <c r="AJ71" s="121">
        <f>'dep06'!Q71-'dep06'!Q70</f>
        <v>5.7498912939999975</v>
      </c>
      <c r="AK71" s="121">
        <f>'dep06'!R71-'dep06'!R70</f>
        <v>-47.773891827999989</v>
      </c>
      <c r="AL71" s="121">
        <f>'dep06'!S71-'dep06'!S70</f>
        <v>3.0823379750000015</v>
      </c>
      <c r="AM71" s="52">
        <f>'dep06'!T71-'dep06'!T70</f>
        <v>-36.126960277000023</v>
      </c>
      <c r="AN71" s="189">
        <f>(Paca!B71/Paca!B67-1)*100</f>
        <v>-2.4873024087751494</v>
      </c>
      <c r="AO71" s="189">
        <f>(Paca!C71/Paca!C67-1)*100</f>
        <v>5.7876062580921372</v>
      </c>
      <c r="AP71" s="189">
        <f>(Paca!D71/Paca!D67-1)*100</f>
        <v>-1.9755886238410736</v>
      </c>
      <c r="AQ71" s="190">
        <f>(Paca!E71/Paca!E67-1)*100</f>
        <v>10.46489350511235</v>
      </c>
      <c r="AR71" s="190">
        <f>(Paca!F71/Paca!F67-1)*100</f>
        <v>-7.3056122884101011</v>
      </c>
      <c r="AS71" s="190">
        <f>(Paca!G71/Paca!G67-1)*100</f>
        <v>-5.2829283283189143</v>
      </c>
      <c r="AT71" s="190">
        <f>(Paca!H71/Paca!H67-1)*100</f>
        <v>-5.1391580434801742</v>
      </c>
      <c r="AU71" s="190">
        <f>(Paca!I71/Paca!I67-1)*100</f>
        <v>-1.8029764766765544</v>
      </c>
      <c r="AV71" s="189">
        <f>(Paca!J71/Paca!J67-1)*100</f>
        <v>-12.511769832913966</v>
      </c>
      <c r="AW71" s="189">
        <f>(Paca!K71/Paca!K67-1)*100</f>
        <v>5.8958351538580311</v>
      </c>
      <c r="AX71" s="190">
        <f>(Paca!L71/Paca!L67-1)*100</f>
        <v>7.7186114056884803</v>
      </c>
      <c r="AY71" s="190">
        <f>(Paca!M71/Paca!M67-1)*100</f>
        <v>5.8122381296400238</v>
      </c>
      <c r="AZ71" s="190">
        <f>(Paca!N71/Paca!N67-1)*100</f>
        <v>11.683783023127514</v>
      </c>
      <c r="BA71" s="190">
        <f>(Paca!O71/Paca!O67-1)*100</f>
        <v>-12.119889829781471</v>
      </c>
      <c r="BB71" s="190">
        <f>(Paca!P71/Paca!P67-1)*100</f>
        <v>19.103796521995275</v>
      </c>
      <c r="BC71" s="190">
        <f>(Paca!Q71/Paca!Q67-1)*100</f>
        <v>5.6132995054091195</v>
      </c>
      <c r="BD71" s="190">
        <f>(Paca!R71/Paca!R67-1)*100</f>
        <v>3.5980996814751531</v>
      </c>
      <c r="BE71" s="190">
        <f>(Paca!S71/Paca!S67-1)*100</f>
        <v>-6.6176042010160252</v>
      </c>
      <c r="BF71" s="189">
        <f>(Paca!T71/Paca!T67-1)*100</f>
        <v>-10.54952714560179</v>
      </c>
      <c r="BG71" s="53">
        <f>Paca!B71-Paca!B67</f>
        <v>-866.0918203419933</v>
      </c>
      <c r="BH71" s="53">
        <f>Paca!C71-Paca!C67</f>
        <v>11.103393212000015</v>
      </c>
      <c r="BI71" s="53">
        <f>Paca!D71-Paca!D67</f>
        <v>-203.9101552459997</v>
      </c>
      <c r="BJ71" s="122">
        <f>Paca!E71-Paca!E67</f>
        <v>149.95734347200005</v>
      </c>
      <c r="BK71" s="122">
        <f>Paca!F71-Paca!F67</f>
        <v>-160.00972256900013</v>
      </c>
      <c r="BL71" s="122">
        <f>Paca!G71-Paca!G67</f>
        <v>-42.350716196999997</v>
      </c>
      <c r="BM71" s="122">
        <f>Paca!H71-Paca!H67</f>
        <v>-69.614931182999953</v>
      </c>
      <c r="BN71" s="122">
        <f>Paca!I71-Paca!I67</f>
        <v>-81.89212876900001</v>
      </c>
      <c r="BO71" s="53">
        <f>Paca!J71-Paca!J67</f>
        <v>-1315.3502109609999</v>
      </c>
      <c r="BP71" s="53">
        <f>Paca!K71-Paca!K67</f>
        <v>751.90312917000119</v>
      </c>
      <c r="BQ71" s="122">
        <f>Paca!L71-Paca!L67</f>
        <v>282.06830398800003</v>
      </c>
      <c r="BR71" s="122">
        <f>Paca!M71-Paca!M67</f>
        <v>262.77819315800025</v>
      </c>
      <c r="BS71" s="122">
        <f>Paca!N71-Paca!N67</f>
        <v>78.291988915000047</v>
      </c>
      <c r="BT71" s="122">
        <f>Paca!O71-Paca!O67</f>
        <v>-40.920777776000023</v>
      </c>
      <c r="BU71" s="122">
        <f>Paca!P71-Paca!P67</f>
        <v>80.048510129999954</v>
      </c>
      <c r="BV71" s="122">
        <f>Paca!Q71-Paca!Q67</f>
        <v>11.088372120999992</v>
      </c>
      <c r="BW71" s="122">
        <f>Paca!R71-Paca!R67</f>
        <v>96.502153875000204</v>
      </c>
      <c r="BX71" s="122">
        <f>Paca!S71-Paca!S67</f>
        <v>-17.953615240999994</v>
      </c>
      <c r="BY71" s="53">
        <f>Paca!T71-Paca!T67</f>
        <v>-109.8379765169999</v>
      </c>
    </row>
    <row r="72" spans="1:77" x14ac:dyDescent="0.25">
      <c r="A72" s="37" t="str">
        <f>Paca!A72</f>
        <v>T2 2015</v>
      </c>
      <c r="B72" s="144">
        <f>('dep06'!B72/'dep06'!B71-1)*100</f>
        <v>13.192934867696948</v>
      </c>
      <c r="C72" s="179">
        <f>('dep06'!C72/'dep06'!C71-1)*100</f>
        <v>-29.144851244233571</v>
      </c>
      <c r="D72" s="179">
        <f>('dep06'!D72/'dep06'!D71-1)*100</f>
        <v>2.8124135015881846</v>
      </c>
      <c r="E72" s="180">
        <f>('dep06'!E72/'dep06'!E71-1)*100</f>
        <v>10.655754773613403</v>
      </c>
      <c r="F72" s="181">
        <f>('dep06'!F72/'dep06'!F71-1)*100</f>
        <v>-2.8297283085756963</v>
      </c>
      <c r="G72" s="181">
        <f>('dep06'!G72/'dep06'!G71-1)*100</f>
        <v>-8.635098411113173</v>
      </c>
      <c r="H72" s="181">
        <f>('dep06'!H72/'dep06'!H71-1)*100</f>
        <v>6.0428492658938016</v>
      </c>
      <c r="I72" s="182">
        <f>('dep06'!I72/'dep06'!I71-1)*100</f>
        <v>8.5730460031903544</v>
      </c>
      <c r="J72" s="179">
        <f>('dep06'!J72/'dep06'!J71-1)*100</f>
        <v>21.509376719234119</v>
      </c>
      <c r="K72" s="179">
        <f>('dep06'!K72/'dep06'!K71-1)*100</f>
        <v>14.160276139834949</v>
      </c>
      <c r="L72" s="180">
        <f>('dep06'!L72/'dep06'!L71-1)*100</f>
        <v>-0.27098712334739927</v>
      </c>
      <c r="M72" s="181">
        <f>('dep06'!M72/'dep06'!M71-1)*100</f>
        <v>4.7702463703136688</v>
      </c>
      <c r="N72" s="181">
        <f>('dep06'!N72/'dep06'!N71-1)*100</f>
        <v>29.459710608029965</v>
      </c>
      <c r="O72" s="181">
        <f>('dep06'!O72/'dep06'!O71-1)*100</f>
        <v>14.608929693342244</v>
      </c>
      <c r="P72" s="181">
        <f>('dep06'!P72/'dep06'!P71-1)*100</f>
        <v>4.1179429980588322</v>
      </c>
      <c r="Q72" s="181">
        <f>('dep06'!Q72/'dep06'!Q71-1)*100</f>
        <v>-12.225896410538761</v>
      </c>
      <c r="R72" s="181">
        <f>('dep06'!R72/'dep06'!R71-1)*100</f>
        <v>49.650729986888905</v>
      </c>
      <c r="S72" s="152">
        <f>('dep06'!S72/'dep06'!S71-1)*100</f>
        <v>-24.509594173648953</v>
      </c>
      <c r="T72" s="183">
        <f>('dep06'!T72/'dep06'!T71-1)*100</f>
        <v>9.4833389706400659</v>
      </c>
      <c r="U72" s="52">
        <f>'dep06'!B72-'dep06'!B71</f>
        <v>704.27676395900016</v>
      </c>
      <c r="V72" s="52">
        <f>'dep06'!C72-'dep06'!C71</f>
        <v>-5.3279860649999993</v>
      </c>
      <c r="W72" s="52">
        <f>'dep06'!D72-'dep06'!D71</f>
        <v>40.28008468899975</v>
      </c>
      <c r="X72" s="121">
        <f>'dep06'!E72-'dep06'!E71</f>
        <v>6.7821760640000051</v>
      </c>
      <c r="Y72" s="121">
        <f>'dep06'!F72-'dep06'!F71</f>
        <v>-11.336015368999995</v>
      </c>
      <c r="Z72" s="121">
        <f>'dep06'!G72-'dep06'!G71</f>
        <v>-18.155001072999994</v>
      </c>
      <c r="AA72" s="121">
        <f>'dep06'!H72-'dep06'!H71</f>
        <v>4.7079461699999996</v>
      </c>
      <c r="AB72" s="121">
        <f>'dep06'!I72-'dep06'!I71</f>
        <v>58.280978896999954</v>
      </c>
      <c r="AC72" s="52">
        <f>'dep06'!J72-'dep06'!J71</f>
        <v>369.69209855099984</v>
      </c>
      <c r="AD72" s="52">
        <f>'dep06'!K72-'dep06'!K71</f>
        <v>284.4077728120003</v>
      </c>
      <c r="AE72" s="121">
        <f>'dep06'!L72-'dep06'!L71</f>
        <v>-1.6824219799999582</v>
      </c>
      <c r="AF72" s="121">
        <f>'dep06'!M72-'dep06'!M71</f>
        <v>21.788141319000033</v>
      </c>
      <c r="AG72" s="121">
        <f>'dep06'!N72-'dep06'!N71</f>
        <v>72.160683709000011</v>
      </c>
      <c r="AH72" s="121">
        <f>'dep06'!O72-'dep06'!O71</f>
        <v>10.680506923999999</v>
      </c>
      <c r="AI72" s="121">
        <f>'dep06'!P72-'dep06'!P71</f>
        <v>4.2812308630000047</v>
      </c>
      <c r="AJ72" s="121">
        <f>'dep06'!Q72-'dep06'!Q71</f>
        <v>-3.7556551200000001</v>
      </c>
      <c r="AK72" s="121">
        <f>'dep06'!R72-'dep06'!R71</f>
        <v>199.59812279199997</v>
      </c>
      <c r="AL72" s="121">
        <f>'dep06'!S72-'dep06'!S71</f>
        <v>-18.662835695000005</v>
      </c>
      <c r="AM72" s="52">
        <f>'dep06'!T72-'dep06'!T71</f>
        <v>15.224793972000015</v>
      </c>
      <c r="AN72" s="189">
        <f>(Paca!B72/Paca!B68-1)*100</f>
        <v>8.8402167173875732</v>
      </c>
      <c r="AO72" s="189">
        <f>(Paca!C72/Paca!C68-1)*100</f>
        <v>-24.07492200114152</v>
      </c>
      <c r="AP72" s="189">
        <f>(Paca!D72/Paca!D68-1)*100</f>
        <v>5.6637227340315066</v>
      </c>
      <c r="AQ72" s="190">
        <f>(Paca!E72/Paca!E68-1)*100</f>
        <v>7.0651240238674751</v>
      </c>
      <c r="AR72" s="190">
        <f>(Paca!F72/Paca!F68-1)*100</f>
        <v>1.8315345739694067</v>
      </c>
      <c r="AS72" s="190">
        <f>(Paca!G72/Paca!G68-1)*100</f>
        <v>-1.6133818677328993</v>
      </c>
      <c r="AT72" s="190">
        <f>(Paca!H72/Paca!H68-1)*100</f>
        <v>-13.132361528959279</v>
      </c>
      <c r="AU72" s="190">
        <f>(Paca!I72/Paca!I68-1)*100</f>
        <v>14.192109542782427</v>
      </c>
      <c r="AV72" s="189">
        <f>(Paca!J72/Paca!J68-1)*100</f>
        <v>7.4939418582049999</v>
      </c>
      <c r="AW72" s="189">
        <f>(Paca!K72/Paca!K68-1)*100</f>
        <v>13.421541029874451</v>
      </c>
      <c r="AX72" s="190">
        <f>(Paca!L72/Paca!L68-1)*100</f>
        <v>9.4489627326880701</v>
      </c>
      <c r="AY72" s="190">
        <f>(Paca!M72/Paca!M68-1)*100</f>
        <v>10.548708980630849</v>
      </c>
      <c r="AZ72" s="190">
        <f>(Paca!N72/Paca!N68-1)*100</f>
        <v>10.526826690363865</v>
      </c>
      <c r="BA72" s="190">
        <f>(Paca!O72/Paca!O68-1)*100</f>
        <v>3.6326752913405924</v>
      </c>
      <c r="BB72" s="190">
        <f>(Paca!P72/Paca!P68-1)*100</f>
        <v>43.638007737443218</v>
      </c>
      <c r="BC72" s="190">
        <f>(Paca!Q72/Paca!Q68-1)*100</f>
        <v>-3.9831790167520253</v>
      </c>
      <c r="BD72" s="190">
        <f>(Paca!R72/Paca!R68-1)*100</f>
        <v>23.886967587505993</v>
      </c>
      <c r="BE72" s="190">
        <f>(Paca!S72/Paca!S68-1)*100</f>
        <v>3.469841140814256</v>
      </c>
      <c r="BF72" s="189">
        <f>(Paca!T72/Paca!T68-1)*100</f>
        <v>1.5842907170226406</v>
      </c>
      <c r="BG72" s="53">
        <f>Paca!B72-Paca!B68</f>
        <v>3030.2335820399967</v>
      </c>
      <c r="BH72" s="53">
        <f>Paca!C72-Paca!C68</f>
        <v>-57.377763018999985</v>
      </c>
      <c r="BI72" s="53">
        <f>Paca!D72-Paca!D68</f>
        <v>567.94339877200036</v>
      </c>
      <c r="BJ72" s="122">
        <f>Paca!E72-Paca!E68</f>
        <v>105.27518510600021</v>
      </c>
      <c r="BK72" s="122">
        <f>Paca!F72-Paca!F68</f>
        <v>36.681517436999911</v>
      </c>
      <c r="BL72" s="122">
        <f>Paca!G72-Paca!G68</f>
        <v>-13.644104227999946</v>
      </c>
      <c r="BM72" s="122">
        <f>Paca!H72-Paca!H68</f>
        <v>-176.76215334599988</v>
      </c>
      <c r="BN72" s="122">
        <f>Paca!I72-Paca!I68</f>
        <v>616.39295380299973</v>
      </c>
      <c r="BO72" s="53">
        <f>Paca!J72-Paca!J68</f>
        <v>728.16847561799841</v>
      </c>
      <c r="BP72" s="53">
        <f>Paca!K72-Paca!K68</f>
        <v>1774.4873783269995</v>
      </c>
      <c r="BQ72" s="122">
        <f>Paca!L72-Paca!L68</f>
        <v>375.61486518800029</v>
      </c>
      <c r="BR72" s="122">
        <f>Paca!M72-Paca!M68</f>
        <v>483.23986841999977</v>
      </c>
      <c r="BS72" s="122">
        <f>Paca!N72-Paca!N68</f>
        <v>74.487247347999983</v>
      </c>
      <c r="BT72" s="122">
        <f>Paca!O72-Paca!O68</f>
        <v>13.004197943999998</v>
      </c>
      <c r="BU72" s="122">
        <f>Paca!P72-Paca!P68</f>
        <v>182.02861256599994</v>
      </c>
      <c r="BV72" s="122">
        <f>Paca!Q72-Paca!Q68</f>
        <v>-8.637075823999993</v>
      </c>
      <c r="BW72" s="122">
        <f>Paca!R72-Paca!R68</f>
        <v>645.64082460200007</v>
      </c>
      <c r="BX72" s="122">
        <f>Paca!S72-Paca!S68</f>
        <v>9.1088380829999664</v>
      </c>
      <c r="BY72" s="53">
        <f>Paca!T72-Paca!T68</f>
        <v>17.01209234199996</v>
      </c>
    </row>
    <row r="73" spans="1:77" x14ac:dyDescent="0.25">
      <c r="A73" s="37" t="str">
        <f>Paca!A73</f>
        <v>T3 2015</v>
      </c>
      <c r="B73" s="144">
        <f>('dep06'!B73/'dep06'!B72-1)*100</f>
        <v>9.1371562241822311</v>
      </c>
      <c r="C73" s="179">
        <f>('dep06'!C73/'dep06'!C72-1)*100</f>
        <v>37.875317257517182</v>
      </c>
      <c r="D73" s="179">
        <f>('dep06'!D73/'dep06'!D72-1)*100</f>
        <v>9.1936462386388307</v>
      </c>
      <c r="E73" s="180">
        <f>('dep06'!E73/'dep06'!E72-1)*100</f>
        <v>-3.1175519193675671</v>
      </c>
      <c r="F73" s="181">
        <f>('dep06'!F73/'dep06'!F72-1)*100</f>
        <v>12.706336009300756</v>
      </c>
      <c r="G73" s="181">
        <f>('dep06'!G73/'dep06'!G72-1)*100</f>
        <v>-0.21913893519017735</v>
      </c>
      <c r="H73" s="181">
        <f>('dep06'!H73/'dep06'!H72-1)*100</f>
        <v>-4.6492354158824245</v>
      </c>
      <c r="I73" s="182">
        <f>('dep06'!I73/'dep06'!I72-1)*100</f>
        <v>12.514996034817472</v>
      </c>
      <c r="J73" s="179">
        <f>('dep06'!J73/'dep06'!J72-1)*100</f>
        <v>12.53046034173475</v>
      </c>
      <c r="K73" s="179">
        <f>('dep06'!K73/'dep06'!K72-1)*100</f>
        <v>5.3767017085307067</v>
      </c>
      <c r="L73" s="180">
        <f>('dep06'!L73/'dep06'!L72-1)*100</f>
        <v>26.509029643504569</v>
      </c>
      <c r="M73" s="181">
        <f>('dep06'!M73/'dep06'!M72-1)*100</f>
        <v>22.335039131721345</v>
      </c>
      <c r="N73" s="181">
        <f>('dep06'!N73/'dep06'!N72-1)*100</f>
        <v>-22.468712751255758</v>
      </c>
      <c r="O73" s="181">
        <f>('dep06'!O73/'dep06'!O72-1)*100</f>
        <v>0.52980325655631599</v>
      </c>
      <c r="P73" s="181">
        <f>('dep06'!P73/'dep06'!P72-1)*100</f>
        <v>-3.0625506991289964</v>
      </c>
      <c r="Q73" s="181">
        <f>('dep06'!Q73/'dep06'!Q72-1)*100</f>
        <v>15.039069113318405</v>
      </c>
      <c r="R73" s="181">
        <f>('dep06'!R73/'dep06'!R72-1)*100</f>
        <v>-14.345858060012617</v>
      </c>
      <c r="S73" s="152">
        <f>('dep06'!S73/'dep06'!S72-1)*100</f>
        <v>15.024632008438932</v>
      </c>
      <c r="T73" s="183">
        <f>('dep06'!T73/'dep06'!T72-1)*100</f>
        <v>15.282754718409986</v>
      </c>
      <c r="U73" s="52">
        <f>'dep06'!B73-'dep06'!B72</f>
        <v>552.11851668300005</v>
      </c>
      <c r="V73" s="52">
        <f>'dep06'!C73-'dep06'!C72</f>
        <v>4.9060156670000001</v>
      </c>
      <c r="W73" s="52">
        <f>'dep06'!D73-'dep06'!D72</f>
        <v>135.37689334700008</v>
      </c>
      <c r="X73" s="121">
        <f>'dep06'!E73-'dep06'!E72</f>
        <v>-2.1956976760000089</v>
      </c>
      <c r="Y73" s="121">
        <f>'dep06'!F73-'dep06'!F72</f>
        <v>49.461745592</v>
      </c>
      <c r="Z73" s="121">
        <f>'dep06'!G73-'dep06'!G72</f>
        <v>-0.42094749099999262</v>
      </c>
      <c r="AA73" s="121">
        <f>'dep06'!H73-'dep06'!H72</f>
        <v>-3.8410738130000084</v>
      </c>
      <c r="AB73" s="121">
        <f>'dep06'!I73-'dep06'!I72</f>
        <v>92.372866735000002</v>
      </c>
      <c r="AC73" s="52">
        <f>'dep06'!J73-'dep06'!J72</f>
        <v>261.69122610600016</v>
      </c>
      <c r="AD73" s="52">
        <f>'dep06'!K73-'dep06'!K72</f>
        <v>123.2822898899999</v>
      </c>
      <c r="AE73" s="121">
        <f>'dep06'!L73-'dep06'!L72</f>
        <v>164.13516269799993</v>
      </c>
      <c r="AF73" s="121">
        <f>'dep06'!M73-'dep06'!M72</f>
        <v>106.88187319799999</v>
      </c>
      <c r="AG73" s="121">
        <f>'dep06'!N73-'dep06'!N72</f>
        <v>-71.250019420000001</v>
      </c>
      <c r="AH73" s="121">
        <f>'dep06'!O73-'dep06'!O72</f>
        <v>0.44392187599999033</v>
      </c>
      <c r="AI73" s="121">
        <f>'dep06'!P73-'dep06'!P72</f>
        <v>-3.3151041970000108</v>
      </c>
      <c r="AJ73" s="121">
        <f>'dep06'!Q73-'dep06'!Q72</f>
        <v>4.0550139320000014</v>
      </c>
      <c r="AK73" s="121">
        <f>'dep06'!R73-'dep06'!R72</f>
        <v>-86.305045049</v>
      </c>
      <c r="AL73" s="121">
        <f>'dep06'!S73-'dep06'!S72</f>
        <v>8.6364868519999973</v>
      </c>
      <c r="AM73" s="52">
        <f>'dep06'!T73-'dep06'!T72</f>
        <v>26.862091673000009</v>
      </c>
      <c r="AN73" s="189">
        <f>(Paca!B73/Paca!B69-1)*100</f>
        <v>11.003011864739154</v>
      </c>
      <c r="AO73" s="189">
        <f>(Paca!C73/Paca!C69-1)*100</f>
        <v>-37.562500829499015</v>
      </c>
      <c r="AP73" s="189">
        <f>(Paca!D73/Paca!D69-1)*100</f>
        <v>3.9625786941389407</v>
      </c>
      <c r="AQ73" s="190">
        <f>(Paca!E73/Paca!E69-1)*100</f>
        <v>6.9052476591973555</v>
      </c>
      <c r="AR73" s="190">
        <f>(Paca!F73/Paca!F69-1)*100</f>
        <v>-1.6568981407184102</v>
      </c>
      <c r="AS73" s="190">
        <f>(Paca!G73/Paca!G69-1)*100</f>
        <v>0.45337663691356056</v>
      </c>
      <c r="AT73" s="190">
        <f>(Paca!H73/Paca!H69-1)*100</f>
        <v>-12.319793570480918</v>
      </c>
      <c r="AU73" s="190">
        <f>(Paca!I73/Paca!I69-1)*100</f>
        <v>11.1787639900218</v>
      </c>
      <c r="AV73" s="189">
        <f>(Paca!J73/Paca!J69-1)*100</f>
        <v>9.68696581663988</v>
      </c>
      <c r="AW73" s="189">
        <f>(Paca!K73/Paca!K69-1)*100</f>
        <v>17.809262454628239</v>
      </c>
      <c r="AX73" s="190">
        <f>(Paca!L73/Paca!L69-1)*100</f>
        <v>28.146107475928716</v>
      </c>
      <c r="AY73" s="190">
        <f>(Paca!M73/Paca!M69-1)*100</f>
        <v>17.084038679213265</v>
      </c>
      <c r="AZ73" s="190">
        <f>(Paca!N73/Paca!N69-1)*100</f>
        <v>1.5450151509027732</v>
      </c>
      <c r="BA73" s="190">
        <f>(Paca!O73/Paca!O69-1)*100</f>
        <v>-5.7409217797239958</v>
      </c>
      <c r="BB73" s="190">
        <f>(Paca!P73/Paca!P69-1)*100</f>
        <v>16.051401797680278</v>
      </c>
      <c r="BC73" s="190">
        <f>(Paca!Q73/Paca!Q69-1)*100</f>
        <v>-17.643386067346391</v>
      </c>
      <c r="BD73" s="190">
        <f>(Paca!R73/Paca!R69-1)*100</f>
        <v>17.72963328848698</v>
      </c>
      <c r="BE73" s="190">
        <f>(Paca!S73/Paca!S69-1)*100</f>
        <v>-7.5295777263273411E-2</v>
      </c>
      <c r="BF73" s="189">
        <f>(Paca!T73/Paca!T69-1)*100</f>
        <v>17.347874287829445</v>
      </c>
      <c r="BG73" s="53">
        <f>Paca!B73-Paca!B69</f>
        <v>3737.5647267369932</v>
      </c>
      <c r="BH73" s="53">
        <f>Paca!C73-Paca!C69</f>
        <v>-101.08499340200001</v>
      </c>
      <c r="BI73" s="53">
        <f>Paca!D73-Paca!D69</f>
        <v>400.88260532800268</v>
      </c>
      <c r="BJ73" s="122">
        <f>Paca!E73-Paca!E69</f>
        <v>103.26640960199984</v>
      </c>
      <c r="BK73" s="122">
        <f>Paca!F73-Paca!F69</f>
        <v>-35.74785807499984</v>
      </c>
      <c r="BL73" s="122">
        <f>Paca!G73-Paca!G69</f>
        <v>3.5830169940001042</v>
      </c>
      <c r="BM73" s="122">
        <f>Paca!H73-Paca!H69</f>
        <v>-159.60994973399988</v>
      </c>
      <c r="BN73" s="122">
        <f>Paca!I73-Paca!I69</f>
        <v>489.39098654100053</v>
      </c>
      <c r="BO73" s="53">
        <f>Paca!J73-Paca!J69</f>
        <v>903.49585394799942</v>
      </c>
      <c r="BP73" s="53">
        <f>Paca!K73-Paca!K69</f>
        <v>2361.9032115829996</v>
      </c>
      <c r="BQ73" s="122">
        <f>Paca!L73-Paca!L69</f>
        <v>1052.7202931920001</v>
      </c>
      <c r="BR73" s="122">
        <f>Paca!M73-Paca!M69</f>
        <v>784.05460953199963</v>
      </c>
      <c r="BS73" s="122">
        <f>Paca!N73-Paca!N69</f>
        <v>11.642276708000054</v>
      </c>
      <c r="BT73" s="122">
        <f>Paca!O73-Paca!O69</f>
        <v>-22.755681899000024</v>
      </c>
      <c r="BU73" s="122">
        <f>Paca!P73-Paca!P69</f>
        <v>76.361731613000018</v>
      </c>
      <c r="BV73" s="122">
        <f>Paca!Q73-Paca!Q69</f>
        <v>-40.413962924999993</v>
      </c>
      <c r="BW73" s="122">
        <f>Paca!R73-Paca!R69</f>
        <v>500.4859761419998</v>
      </c>
      <c r="BX73" s="122">
        <f>Paca!S73-Paca!S69</f>
        <v>-0.19203078000001028</v>
      </c>
      <c r="BY73" s="53">
        <f>Paca!T73-Paca!T69</f>
        <v>172.36804928000004</v>
      </c>
    </row>
    <row r="74" spans="1:77" s="106" customFormat="1" x14ac:dyDescent="0.25">
      <c r="A74" s="98" t="str">
        <f>Paca!A74</f>
        <v>T4 2015</v>
      </c>
      <c r="B74" s="143">
        <f>('dep06'!B74/'dep06'!B73-1)*100</f>
        <v>-0.75614264203215376</v>
      </c>
      <c r="C74" s="184">
        <f>('dep06'!C74/'dep06'!C73-1)*100</f>
        <v>15.510529263658324</v>
      </c>
      <c r="D74" s="184">
        <f>('dep06'!D74/'dep06'!D73-1)*100</f>
        <v>-3.4338516074719383</v>
      </c>
      <c r="E74" s="185">
        <f>('dep06'!E74/'dep06'!E73-1)*100</f>
        <v>-17.686939402570069</v>
      </c>
      <c r="F74" s="186">
        <f>('dep06'!F74/'dep06'!F73-1)*100</f>
        <v>-1.8612531557130385</v>
      </c>
      <c r="G74" s="186">
        <f>('dep06'!G74/'dep06'!G73-1)*100</f>
        <v>6.0055776954029749</v>
      </c>
      <c r="H74" s="186">
        <f>('dep06'!H74/'dep06'!H73-1)*100</f>
        <v>-1.1029741368849266</v>
      </c>
      <c r="I74" s="187">
        <f>('dep06'!I74/'dep06'!I73-1)*100</f>
        <v>-5.4932551044517997</v>
      </c>
      <c r="J74" s="184">
        <f>('dep06'!J74/'dep06'!J73-1)*100</f>
        <v>-2.0672392673746431</v>
      </c>
      <c r="K74" s="184">
        <f>('dep06'!K74/'dep06'!K73-1)*100</f>
        <v>1.2587722564705306</v>
      </c>
      <c r="L74" s="185">
        <f>('dep06'!L74/'dep06'!L73-1)*100</f>
        <v>-10.656994914728058</v>
      </c>
      <c r="M74" s="186">
        <f>('dep06'!M74/'dep06'!M73-1)*100</f>
        <v>-3.4040457871494234</v>
      </c>
      <c r="N74" s="186">
        <f>('dep06'!N74/'dep06'!N73-1)*100</f>
        <v>-2.7269076293109817</v>
      </c>
      <c r="O74" s="186">
        <f>('dep06'!O74/'dep06'!O73-1)*100</f>
        <v>-7.5729868412204642</v>
      </c>
      <c r="P74" s="186">
        <f>('dep06'!P74/'dep06'!P73-1)*100</f>
        <v>25.377929389543596</v>
      </c>
      <c r="Q74" s="186">
        <f>('dep06'!Q74/'dep06'!Q73-1)*100</f>
        <v>26.422051449905837</v>
      </c>
      <c r="R74" s="186">
        <f>('dep06'!R74/'dep06'!R73-1)*100</f>
        <v>19.176608952662843</v>
      </c>
      <c r="S74" s="151">
        <f>('dep06'!S74/'dep06'!S73-1)*100</f>
        <v>20.055388749742843</v>
      </c>
      <c r="T74" s="188">
        <f>('dep06'!T74/'dep06'!T73-1)*100</f>
        <v>10.238231699855094</v>
      </c>
      <c r="U74" s="100">
        <f>'dep06'!B74-'dep06'!B73</f>
        <v>-49.865206950998981</v>
      </c>
      <c r="V74" s="100">
        <f>'dep06'!C74-'dep06'!C73</f>
        <v>2.7700384259999993</v>
      </c>
      <c r="W74" s="100">
        <f>'dep06'!D74-'dep06'!D73</f>
        <v>-55.212275551999937</v>
      </c>
      <c r="X74" s="120">
        <f>'dep06'!E74-'dep06'!E73</f>
        <v>-12.068592944999992</v>
      </c>
      <c r="Y74" s="120">
        <f>'dep06'!F74-'dep06'!F73</f>
        <v>-8.1658779050000021</v>
      </c>
      <c r="Z74" s="120">
        <f>'dep06'!G74-'dep06'!G73</f>
        <v>11.510930070000001</v>
      </c>
      <c r="AA74" s="120">
        <f>'dep06'!H74-'dep06'!H73</f>
        <v>-0.86888164799999856</v>
      </c>
      <c r="AB74" s="120">
        <f>'dep06'!I74-'dep06'!I73</f>
        <v>-45.619853123999974</v>
      </c>
      <c r="AC74" s="100">
        <f>'dep06'!J74-'dep06'!J73</f>
        <v>-48.582848763000129</v>
      </c>
      <c r="AD74" s="100">
        <f>'dep06'!K74-'dep06'!K73</f>
        <v>30.414208080000208</v>
      </c>
      <c r="AE74" s="120">
        <f>'dep06'!L74-'dep06'!L73</f>
        <v>-83.476471293999907</v>
      </c>
      <c r="AF74" s="120">
        <f>'dep06'!M74-'dep06'!M73</f>
        <v>-19.927994614999989</v>
      </c>
      <c r="AG74" s="120">
        <f>'dep06'!N74-'dep06'!N73</f>
        <v>-6.704311993999994</v>
      </c>
      <c r="AH74" s="120">
        <f>'dep06'!O74-'dep06'!O73</f>
        <v>-6.3790199219999977</v>
      </c>
      <c r="AI74" s="120">
        <f>'dep06'!P74-'dep06'!P73</f>
        <v>26.629417643000011</v>
      </c>
      <c r="AJ74" s="120">
        <f>'dep06'!Q74-'dep06'!Q73</f>
        <v>8.1956478269999984</v>
      </c>
      <c r="AK74" s="120">
        <f>'dep06'!R74-'dep06'!R73</f>
        <v>98.816583645000037</v>
      </c>
      <c r="AL74" s="120">
        <f>'dep06'!S74-'dep06'!S73</f>
        <v>13.260356790000003</v>
      </c>
      <c r="AM74" s="100">
        <f>'dep06'!T74-'dep06'!T73</f>
        <v>20.745670857999983</v>
      </c>
      <c r="AN74" s="184">
        <f>(Paca!B74/Paca!B70-1)*100</f>
        <v>8.4154112712578453</v>
      </c>
      <c r="AO74" s="184">
        <f>(Paca!C74/Paca!C70-1)*100</f>
        <v>10.354620805021163</v>
      </c>
      <c r="AP74" s="184">
        <f>(Paca!D74/Paca!D70-1)*100</f>
        <v>2.3567202129327169</v>
      </c>
      <c r="AQ74" s="191">
        <f>(Paca!E74/Paca!E70-1)*100</f>
        <v>-7.5599574008646364</v>
      </c>
      <c r="AR74" s="191">
        <f>(Paca!F74/Paca!F70-1)*100</f>
        <v>-1.5898664661766593</v>
      </c>
      <c r="AS74" s="191">
        <f>(Paca!G74/Paca!G70-1)*100</f>
        <v>11.933503498952103</v>
      </c>
      <c r="AT74" s="191">
        <f>(Paca!H74/Paca!H70-1)*100</f>
        <v>-14.258771547082748</v>
      </c>
      <c r="AU74" s="191">
        <f>(Paca!I74/Paca!I70-1)*100</f>
        <v>10.976997837737112</v>
      </c>
      <c r="AV74" s="184">
        <f>(Paca!J74/Paca!J70-1)*100</f>
        <v>4.6664752205056503</v>
      </c>
      <c r="AW74" s="184">
        <f>(Paca!K74/Paca!K70-1)*100</f>
        <v>14.175210516295223</v>
      </c>
      <c r="AX74" s="191">
        <f>(Paca!L74/Paca!L70-1)*100</f>
        <v>11.565090441023829</v>
      </c>
      <c r="AY74" s="191">
        <f>(Paca!M74/Paca!M70-1)*100</f>
        <v>9.1725342556726588</v>
      </c>
      <c r="AZ74" s="191">
        <f>(Paca!N74/Paca!N70-1)*100</f>
        <v>19.011413015002109</v>
      </c>
      <c r="BA74" s="191">
        <f>(Paca!O74/Paca!O70-1)*100</f>
        <v>10.69303758639759</v>
      </c>
      <c r="BB74" s="191">
        <f>(Paca!P74/Paca!P70-1)*100</f>
        <v>14.595669638409458</v>
      </c>
      <c r="BC74" s="191">
        <f>(Paca!Q74/Paca!Q70-1)*100</f>
        <v>-4.8426051405983657</v>
      </c>
      <c r="BD74" s="191">
        <f>(Paca!R74/Paca!R70-1)*100</f>
        <v>27.718847851294861</v>
      </c>
      <c r="BE74" s="191">
        <f>(Paca!S74/Paca!S70-1)*100</f>
        <v>7.0361655159784986</v>
      </c>
      <c r="BF74" s="184">
        <f>(Paca!T74/Paca!T70-1)*100</f>
        <v>29.685293385037781</v>
      </c>
      <c r="BG74" s="100">
        <f>Paca!B74-Paca!B70</f>
        <v>2970.105850355998</v>
      </c>
      <c r="BH74" s="100">
        <f>Paca!C74-Paca!C70</f>
        <v>20.629306073999999</v>
      </c>
      <c r="BI74" s="100">
        <f>Paca!D74-Paca!D70</f>
        <v>241.67295826899863</v>
      </c>
      <c r="BJ74" s="120">
        <f>Paca!E74-Paca!E70</f>
        <v>-120.23089241499997</v>
      </c>
      <c r="BK74" s="120">
        <f>Paca!F74-Paca!F70</f>
        <v>-34.396748135000053</v>
      </c>
      <c r="BL74" s="120">
        <f>Paca!G74-Paca!G70</f>
        <v>89.674804560999974</v>
      </c>
      <c r="BM74" s="120">
        <f>Paca!H74-Paca!H70</f>
        <v>-183.3362512409999</v>
      </c>
      <c r="BN74" s="120">
        <f>Paca!I74-Paca!I70</f>
        <v>489.96204549899994</v>
      </c>
      <c r="BO74" s="100">
        <f>Paca!J74-Paca!J70</f>
        <v>471.44975551599964</v>
      </c>
      <c r="BP74" s="100">
        <f>Paca!K74-Paca!K70</f>
        <v>1954.297749161</v>
      </c>
      <c r="BQ74" s="120">
        <f>Paca!L74-Paca!L70</f>
        <v>455.1755956990005</v>
      </c>
      <c r="BR74" s="120">
        <f>Paca!M74-Paca!M70</f>
        <v>453.49478143899978</v>
      </c>
      <c r="BS74" s="120">
        <f>Paca!N74-Paca!N70</f>
        <v>140.64815314600003</v>
      </c>
      <c r="BT74" s="120">
        <f>Paca!O74-Paca!O70</f>
        <v>34.184912318999977</v>
      </c>
      <c r="BU74" s="120">
        <f>Paca!P74-Paca!P70</f>
        <v>76.089595142999997</v>
      </c>
      <c r="BV74" s="120">
        <f>Paca!Q74-Paca!Q70</f>
        <v>-10.461422769999984</v>
      </c>
      <c r="BW74" s="120">
        <f>Paca!R74-Paca!R70</f>
        <v>785.80692281199981</v>
      </c>
      <c r="BX74" s="120">
        <f>Paca!S74-Paca!S70</f>
        <v>19.359211373000051</v>
      </c>
      <c r="BY74" s="100">
        <f>Paca!T74-Paca!T70</f>
        <v>282.05608133599992</v>
      </c>
    </row>
    <row r="75" spans="1:77" x14ac:dyDescent="0.25">
      <c r="A75" s="37" t="str">
        <f>Paca!A75</f>
        <v>T1 2016</v>
      </c>
      <c r="B75" s="144">
        <f>('dep06'!B75/'dep06'!B74-1)*100</f>
        <v>-0.99882824709751628</v>
      </c>
      <c r="C75" s="179">
        <f>('dep06'!C75/'dep06'!C74-1)*100</f>
        <v>7.4591566416916999</v>
      </c>
      <c r="D75" s="179">
        <f>('dep06'!D75/'dep06'!D74-1)*100</f>
        <v>-6.1521028029891571</v>
      </c>
      <c r="E75" s="180">
        <f>('dep06'!E75/'dep06'!E74-1)*100</f>
        <v>-6.4626689381544811</v>
      </c>
      <c r="F75" s="181">
        <f>('dep06'!F75/'dep06'!F74-1)*100</f>
        <v>-9.5483525983517055</v>
      </c>
      <c r="G75" s="181">
        <f>('dep06'!G75/'dep06'!G74-1)*100</f>
        <v>-22.173148495645854</v>
      </c>
      <c r="H75" s="181">
        <f>('dep06'!H75/'dep06'!H74-1)*100</f>
        <v>4.3141960045057992</v>
      </c>
      <c r="I75" s="182">
        <f>('dep06'!I75/'dep06'!I74-1)*100</f>
        <v>-1.1581240340665544</v>
      </c>
      <c r="J75" s="179">
        <f>('dep06'!J75/'dep06'!J74-1)*100</f>
        <v>-2.0565985516062923</v>
      </c>
      <c r="K75" s="179">
        <f>('dep06'!K75/'dep06'!K74-1)*100</f>
        <v>2.8346971202006577</v>
      </c>
      <c r="L75" s="180">
        <f>('dep06'!L75/'dep06'!L74-1)*100</f>
        <v>10.75038795715364</v>
      </c>
      <c r="M75" s="181">
        <f>('dep06'!M75/'dep06'!M74-1)*100</f>
        <v>-0.43325196836487834</v>
      </c>
      <c r="N75" s="181">
        <f>('dep06'!N75/'dep06'!N74-1)*100</f>
        <v>5.1244983413529122</v>
      </c>
      <c r="O75" s="181">
        <f>('dep06'!O75/'dep06'!O74-1)*100</f>
        <v>-14.852207868258983</v>
      </c>
      <c r="P75" s="181">
        <f>('dep06'!P75/'dep06'!P74-1)*100</f>
        <v>-15.515947113810281</v>
      </c>
      <c r="Q75" s="181">
        <f>('dep06'!Q75/'dep06'!Q74-1)*100</f>
        <v>-34.845234146060989</v>
      </c>
      <c r="R75" s="181">
        <f>('dep06'!R75/'dep06'!R74-1)*100</f>
        <v>3.3534593152705572</v>
      </c>
      <c r="S75" s="152">
        <f>('dep06'!S75/'dep06'!S74-1)*100</f>
        <v>11.791949661209511</v>
      </c>
      <c r="T75" s="183">
        <f>('dep06'!T75/'dep06'!T74-1)*100</f>
        <v>2.9509381447289318</v>
      </c>
      <c r="U75" s="52">
        <f>'dep06'!B75-'dep06'!B74</f>
        <v>-65.371484454000893</v>
      </c>
      <c r="V75" s="52">
        <f>'dep06'!C75-'dep06'!C74</f>
        <v>1.5387585440000002</v>
      </c>
      <c r="W75" s="52">
        <f>'dep06'!D75-'dep06'!D74</f>
        <v>-95.521826260000125</v>
      </c>
      <c r="X75" s="121">
        <f>'dep06'!E75-'dep06'!E74</f>
        <v>-3.6298160000000053</v>
      </c>
      <c r="Y75" s="121">
        <f>'dep06'!F75-'dep06'!F74</f>
        <v>-41.111790466000002</v>
      </c>
      <c r="Z75" s="121">
        <f>'dep06'!G75-'dep06'!G74</f>
        <v>-45.051754442999993</v>
      </c>
      <c r="AA75" s="121">
        <f>'dep06'!H75-'dep06'!H74</f>
        <v>3.3610765119999968</v>
      </c>
      <c r="AB75" s="121">
        <f>'dep06'!I75-'dep06'!I74</f>
        <v>-9.0895418630000222</v>
      </c>
      <c r="AC75" s="52">
        <f>'dep06'!J75-'dep06'!J74</f>
        <v>-47.33362374699982</v>
      </c>
      <c r="AD75" s="52">
        <f>'dep06'!K75-'dep06'!K74</f>
        <v>69.353545858999951</v>
      </c>
      <c r="AE75" s="121">
        <f>'dep06'!L75-'dep06'!L74</f>
        <v>75.233976494999979</v>
      </c>
      <c r="AF75" s="121">
        <f>'dep06'!M75-'dep06'!M74</f>
        <v>-2.4500090330000148</v>
      </c>
      <c r="AG75" s="121">
        <f>'dep06'!N75-'dep06'!N74</f>
        <v>12.255410678999993</v>
      </c>
      <c r="AH75" s="121">
        <f>'dep06'!O75-'dep06'!O74</f>
        <v>-11.563164229999998</v>
      </c>
      <c r="AI75" s="121">
        <f>'dep06'!P75-'dep06'!P74</f>
        <v>-20.412907526000012</v>
      </c>
      <c r="AJ75" s="121">
        <f>'dep06'!Q75-'dep06'!Q74</f>
        <v>-13.664161134</v>
      </c>
      <c r="AK75" s="121">
        <f>'dep06'!R75-'dep06'!R74</f>
        <v>20.594065441999987</v>
      </c>
      <c r="AL75" s="121">
        <f>'dep06'!S75-'dep06'!S74</f>
        <v>9.3603351659999987</v>
      </c>
      <c r="AM75" s="52">
        <f>'dep06'!T75-'dep06'!T74</f>
        <v>6.5916611499999931</v>
      </c>
      <c r="AN75" s="189">
        <f>(Paca!B75/Paca!B71-1)*100</f>
        <v>15.234079367953491</v>
      </c>
      <c r="AO75" s="189">
        <f>(Paca!C75/Paca!C71-1)*100</f>
        <v>15.377825460712735</v>
      </c>
      <c r="AP75" s="189">
        <f>(Paca!D75/Paca!D71-1)*100</f>
        <v>3.9326943026444017</v>
      </c>
      <c r="AQ75" s="190">
        <f>(Paca!E75/Paca!E71-1)*100</f>
        <v>-1.8435820525642299</v>
      </c>
      <c r="AR75" s="190">
        <f>(Paca!F75/Paca!F71-1)*100</f>
        <v>1.8507922071493654</v>
      </c>
      <c r="AS75" s="190">
        <f>(Paca!G75/Paca!G71-1)*100</f>
        <v>10.11223578531666</v>
      </c>
      <c r="AT75" s="190">
        <f>(Paca!H75/Paca!H71-1)*100</f>
        <v>-20.394839114534978</v>
      </c>
      <c r="AU75" s="190">
        <f>(Paca!I75/Paca!I71-1)*100</f>
        <v>12.887171327132108</v>
      </c>
      <c r="AV75" s="189">
        <f>(Paca!J75/Paca!J71-1)*100</f>
        <v>15.19399565611752</v>
      </c>
      <c r="AW75" s="189">
        <f>(Paca!K75/Paca!K71-1)*100</f>
        <v>22.240378802042727</v>
      </c>
      <c r="AX75" s="190">
        <f>(Paca!L75/Paca!L71-1)*100</f>
        <v>21.131384266778518</v>
      </c>
      <c r="AY75" s="190">
        <f>(Paca!M75/Paca!M71-1)*100</f>
        <v>16.707201842772832</v>
      </c>
      <c r="AZ75" s="190">
        <f>(Paca!N75/Paca!N71-1)*100</f>
        <v>17.424039858312177</v>
      </c>
      <c r="BA75" s="190">
        <f>(Paca!O75/Paca!O71-1)*100</f>
        <v>11.879445368939901</v>
      </c>
      <c r="BB75" s="190">
        <f>(Paca!P75/Paca!P71-1)*100</f>
        <v>25.876412187475474</v>
      </c>
      <c r="BC75" s="190">
        <f>(Paca!Q75/Paca!Q71-1)*100</f>
        <v>2.5195008986855116</v>
      </c>
      <c r="BD75" s="190">
        <f>(Paca!R75/Paca!R71-1)*100</f>
        <v>38.066473270456513</v>
      </c>
      <c r="BE75" s="190">
        <f>(Paca!S75/Paca!S71-1)*100</f>
        <v>5.8228939471936192</v>
      </c>
      <c r="BF75" s="189">
        <f>(Paca!T75/Paca!T71-1)*100</f>
        <v>36.77526811093297</v>
      </c>
      <c r="BG75" s="53">
        <f>Paca!B75-Paca!B71</f>
        <v>5172.6456870330003</v>
      </c>
      <c r="BH75" s="53">
        <f>Paca!C75-Paca!C71</f>
        <v>31.209474770999975</v>
      </c>
      <c r="BI75" s="53">
        <f>Paca!D75-Paca!D71</f>
        <v>397.8934323630001</v>
      </c>
      <c r="BJ75" s="122">
        <f>Paca!E75-Paca!E71</f>
        <v>-29.182310552999979</v>
      </c>
      <c r="BK75" s="122">
        <f>Paca!F75-Paca!F71</f>
        <v>37.575161354000102</v>
      </c>
      <c r="BL75" s="122">
        <f>Paca!G75-Paca!G71</f>
        <v>76.782365989000027</v>
      </c>
      <c r="BM75" s="122">
        <f>Paca!H75-Paca!H71</f>
        <v>-262.07022599900006</v>
      </c>
      <c r="BN75" s="122">
        <f>Paca!I75-Paca!I71</f>
        <v>574.78844157200001</v>
      </c>
      <c r="BO75" s="53">
        <f>Paca!J75-Paca!J71</f>
        <v>1397.4757528299997</v>
      </c>
      <c r="BP75" s="53">
        <f>Paca!K75-Paca!K71</f>
        <v>3003.5690443439998</v>
      </c>
      <c r="BQ75" s="122">
        <f>Paca!L75-Paca!L71</f>
        <v>831.82851574899951</v>
      </c>
      <c r="BR75" s="122">
        <f>Paca!M75-Paca!M71</f>
        <v>799.25533343299958</v>
      </c>
      <c r="BS75" s="122">
        <f>Paca!N75-Paca!N71</f>
        <v>130.39856581699996</v>
      </c>
      <c r="BT75" s="122">
        <f>Paca!O75-Paca!O71</f>
        <v>35.24779589100001</v>
      </c>
      <c r="BU75" s="122">
        <f>Paca!P75-Paca!P71</f>
        <v>129.14072941799998</v>
      </c>
      <c r="BV75" s="122">
        <f>Paca!Q75-Paca!Q71</f>
        <v>5.2563309970000205</v>
      </c>
      <c r="BW75" s="122">
        <f>Paca!R75-Paca!R71</f>
        <v>1057.6896333019999</v>
      </c>
      <c r="BX75" s="122">
        <f>Paca!S75-Paca!S71</f>
        <v>14.752139737000022</v>
      </c>
      <c r="BY75" s="53">
        <f>Paca!T75-Paca!T71</f>
        <v>342.49798272500004</v>
      </c>
    </row>
    <row r="76" spans="1:77" x14ac:dyDescent="0.25">
      <c r="A76" s="37" t="str">
        <f>Paca!A76</f>
        <v>T2 2016</v>
      </c>
      <c r="B76" s="144">
        <f>('dep06'!B76/'dep06'!B75-1)*100</f>
        <v>0.21988265814019137</v>
      </c>
      <c r="C76" s="179">
        <f>('dep06'!C76/'dep06'!C75-1)*100</f>
        <v>4.0563320621588295</v>
      </c>
      <c r="D76" s="179">
        <f>('dep06'!D76/'dep06'!D75-1)*100</f>
        <v>-2.2517950255922958</v>
      </c>
      <c r="E76" s="180">
        <f>('dep06'!E76/'dep06'!E75-1)*100</f>
        <v>-0.22703260882978027</v>
      </c>
      <c r="F76" s="181">
        <f>('dep06'!F76/'dep06'!F75-1)*100</f>
        <v>0.20310195051309599</v>
      </c>
      <c r="G76" s="181">
        <f>('dep06'!G76/'dep06'!G75-1)*100</f>
        <v>-12.052909353851449</v>
      </c>
      <c r="H76" s="181">
        <f>('dep06'!H76/'dep06'!H75-1)*100</f>
        <v>3.1362545639467498</v>
      </c>
      <c r="I76" s="182">
        <f>('dep06'!I76/'dep06'!I75-1)*100</f>
        <v>-2.1879461662307254</v>
      </c>
      <c r="J76" s="179">
        <f>('dep06'!J76/'dep06'!J75-1)*100</f>
        <v>-7.0517672172171864</v>
      </c>
      <c r="K76" s="179">
        <f>('dep06'!K76/'dep06'!K75-1)*100</f>
        <v>8.3706256448502714</v>
      </c>
      <c r="L76" s="180">
        <f>('dep06'!L76/'dep06'!L75-1)*100</f>
        <v>23.489621465618814</v>
      </c>
      <c r="M76" s="181">
        <f>('dep06'!M76/'dep06'!M75-1)*100</f>
        <v>-1.7445568724452798</v>
      </c>
      <c r="N76" s="181">
        <f>('dep06'!N76/'dep06'!N75-1)*100</f>
        <v>16.665954505327662</v>
      </c>
      <c r="O76" s="181">
        <f>('dep06'!O76/'dep06'!O75-1)*100</f>
        <v>-6.4252364518574634</v>
      </c>
      <c r="P76" s="181">
        <f>('dep06'!P76/'dep06'!P75-1)*100</f>
        <v>-6.7661829276485008</v>
      </c>
      <c r="Q76" s="181">
        <f>('dep06'!Q76/'dep06'!Q75-1)*100</f>
        <v>22.008424080689991</v>
      </c>
      <c r="R76" s="181">
        <f>('dep06'!R76/'dep06'!R75-1)*100</f>
        <v>2.3221793224314613</v>
      </c>
      <c r="S76" s="152">
        <f>('dep06'!S76/'dep06'!S75-1)*100</f>
        <v>-13.654967996679934</v>
      </c>
      <c r="T76" s="183">
        <f>('dep06'!T76/'dep06'!T75-1)*100</f>
        <v>-2.3823536123734446</v>
      </c>
      <c r="U76" s="52">
        <f>'dep06'!B76-'dep06'!B75</f>
        <v>14.247177811000256</v>
      </c>
      <c r="V76" s="52">
        <f>'dep06'!C76-'dep06'!C75</f>
        <v>0.8992028569999988</v>
      </c>
      <c r="W76" s="52">
        <f>'dep06'!D76-'dep06'!D75</f>
        <v>-32.811979721999933</v>
      </c>
      <c r="X76" s="121">
        <f>'dep06'!E76-'dep06'!E75</f>
        <v>-0.11927403600000019</v>
      </c>
      <c r="Y76" s="121">
        <f>'dep06'!F76-'dep06'!F75</f>
        <v>0.79098549299999377</v>
      </c>
      <c r="Z76" s="121">
        <f>'dep06'!G76-'dep06'!G75</f>
        <v>-19.059245076000025</v>
      </c>
      <c r="AA76" s="121">
        <f>'dep06'!H76-'dep06'!H75</f>
        <v>2.5487852670000137</v>
      </c>
      <c r="AB76" s="121">
        <f>'dep06'!I76-'dep06'!I75</f>
        <v>-16.973231370000008</v>
      </c>
      <c r="AC76" s="52">
        <f>'dep06'!J76-'dep06'!J75</f>
        <v>-158.96202210299998</v>
      </c>
      <c r="AD76" s="52">
        <f>'dep06'!K76-'dep06'!K75</f>
        <v>210.60059831599983</v>
      </c>
      <c r="AE76" s="121">
        <f>'dep06'!L76-'dep06'!L75</f>
        <v>182.05858134699997</v>
      </c>
      <c r="AF76" s="121">
        <f>'dep06'!M76-'dep06'!M75</f>
        <v>-9.8226030980000587</v>
      </c>
      <c r="AG76" s="121">
        <f>'dep06'!N76-'dep06'!N75</f>
        <v>41.899673661000008</v>
      </c>
      <c r="AH76" s="121">
        <f>'dep06'!O76-'dep06'!O75</f>
        <v>-4.259397589999999</v>
      </c>
      <c r="AI76" s="121">
        <f>'dep06'!P76-'dep06'!P75</f>
        <v>-7.520471196999992</v>
      </c>
      <c r="AJ76" s="121">
        <f>'dep06'!Q76-'dep06'!Q75</f>
        <v>5.6230859510000002</v>
      </c>
      <c r="AK76" s="121">
        <f>'dep06'!R76-'dep06'!R75</f>
        <v>14.739061048000053</v>
      </c>
      <c r="AL76" s="121">
        <f>'dep06'!S76-'dep06'!S75</f>
        <v>-12.117331805999996</v>
      </c>
      <c r="AM76" s="52">
        <f>'dep06'!T76-'dep06'!T75</f>
        <v>-5.4786215369999809</v>
      </c>
      <c r="AN76" s="189">
        <f>(Paca!B76/Paca!B72-1)*100</f>
        <v>9.6794875670860101</v>
      </c>
      <c r="AO76" s="189">
        <f>(Paca!C76/Paca!C72-1)*100</f>
        <v>47.870734102682519</v>
      </c>
      <c r="AP76" s="189">
        <f>(Paca!D76/Paca!D72-1)*100</f>
        <v>1.7500930033697903</v>
      </c>
      <c r="AQ76" s="190">
        <f>(Paca!E76/Paca!E72-1)*100</f>
        <v>-3.4693410758763421</v>
      </c>
      <c r="AR76" s="190">
        <f>(Paca!F76/Paca!F72-1)*100</f>
        <v>0.76465457518306579</v>
      </c>
      <c r="AS76" s="190">
        <f>(Paca!G76/Paca!G72-1)*100</f>
        <v>7.5494596430182304</v>
      </c>
      <c r="AT76" s="190">
        <f>(Paca!H76/Paca!H72-1)*100</f>
        <v>-10.955288318946554</v>
      </c>
      <c r="AU76" s="190">
        <f>(Paca!I76/Paca!I72-1)*100</f>
        <v>5.8566557615878923</v>
      </c>
      <c r="AV76" s="189">
        <f>(Paca!J76/Paca!J72-1)*100</f>
        <v>4.1173880421238485</v>
      </c>
      <c r="AW76" s="189">
        <f>(Paca!K76/Paca!K72-1)*100</f>
        <v>18.562126614378816</v>
      </c>
      <c r="AX76" s="190">
        <f>(Paca!L76/Paca!L72-1)*100</f>
        <v>22.348626901274613</v>
      </c>
      <c r="AY76" s="190">
        <f>(Paca!M76/Paca!M72-1)*100</f>
        <v>15.895925813891477</v>
      </c>
      <c r="AZ76" s="190">
        <f>(Paca!N76/Paca!N72-1)*100</f>
        <v>24.64411783943401</v>
      </c>
      <c r="BA76" s="190">
        <f>(Paca!O76/Paca!O72-1)*100</f>
        <v>-5.7979293867175929</v>
      </c>
      <c r="BB76" s="190">
        <f>(Paca!P76/Paca!P72-1)*100</f>
        <v>-0.94992294483926543</v>
      </c>
      <c r="BC76" s="190">
        <f>(Paca!Q76/Paca!Q72-1)*100</f>
        <v>11.401829710862632</v>
      </c>
      <c r="BD76" s="190">
        <f>(Paca!R76/Paca!R72-1)*100</f>
        <v>21.765525137594423</v>
      </c>
      <c r="BE76" s="190">
        <f>(Paca!S76/Paca!S72-1)*100</f>
        <v>32.417764823397953</v>
      </c>
      <c r="BF76" s="189">
        <f>(Paca!T76/Paca!T72-1)*100</f>
        <v>11.51401290390428</v>
      </c>
      <c r="BG76" s="53">
        <f>Paca!B76-Paca!B72</f>
        <v>3611.2284168030019</v>
      </c>
      <c r="BH76" s="53">
        <f>Paca!C76-Paca!C72</f>
        <v>86.623167028999973</v>
      </c>
      <c r="BI76" s="53">
        <f>Paca!D76-Paca!D72</f>
        <v>185.43431650399725</v>
      </c>
      <c r="BJ76" s="122">
        <f>Paca!E76-Paca!E72</f>
        <v>-55.347912561000157</v>
      </c>
      <c r="BK76" s="122">
        <f>Paca!F76-Paca!F72</f>
        <v>15.594797934000098</v>
      </c>
      <c r="BL76" s="122">
        <f>Paca!G76-Paca!G72</f>
        <v>62.814478306999945</v>
      </c>
      <c r="BM76" s="122">
        <f>Paca!H76-Paca!H72</f>
        <v>-128.09385037700008</v>
      </c>
      <c r="BN76" s="122">
        <f>Paca!I76-Paca!I72</f>
        <v>290.4668032010004</v>
      </c>
      <c r="BO76" s="53">
        <f>Paca!J76-Paca!J72</f>
        <v>430.05830788300045</v>
      </c>
      <c r="BP76" s="53">
        <f>Paca!K76-Paca!K72</f>
        <v>2783.5165356800007</v>
      </c>
      <c r="BQ76" s="122">
        <f>Paca!L76-Paca!L72</f>
        <v>972.34666860699963</v>
      </c>
      <c r="BR76" s="122">
        <f>Paca!M76-Paca!M72</f>
        <v>805.01310179200027</v>
      </c>
      <c r="BS76" s="122">
        <f>Paca!N76-Paca!N72</f>
        <v>192.73714896800004</v>
      </c>
      <c r="BT76" s="122">
        <f>Paca!O76-Paca!O72</f>
        <v>-21.509317140000007</v>
      </c>
      <c r="BU76" s="122">
        <f>Paca!P76-Paca!P72</f>
        <v>-5.691575413999999</v>
      </c>
      <c r="BV76" s="122">
        <f>Paca!Q76-Paca!Q72</f>
        <v>23.738801013999989</v>
      </c>
      <c r="BW76" s="122">
        <f>Paca!R76-Paca!R72</f>
        <v>728.82747458299991</v>
      </c>
      <c r="BX76" s="122">
        <f>Paca!S76-Paca!S72</f>
        <v>88.054233269999997</v>
      </c>
      <c r="BY76" s="53">
        <f>Paca!T76-Paca!T72</f>
        <v>125.59608970700015</v>
      </c>
    </row>
    <row r="77" spans="1:77" x14ac:dyDescent="0.25">
      <c r="A77" s="37" t="str">
        <f>Paca!A77</f>
        <v>T3 2016</v>
      </c>
      <c r="B77" s="144">
        <f>('dep06'!B77/'dep06'!B76-1)*100</f>
        <v>2.0305463043099659</v>
      </c>
      <c r="C77" s="179">
        <f>('dep06'!C77/'dep06'!C76-1)*100</f>
        <v>13.013490667846227</v>
      </c>
      <c r="D77" s="179">
        <f>('dep06'!D77/'dep06'!D76-1)*100</f>
        <v>-1.4753905656970878</v>
      </c>
      <c r="E77" s="180">
        <f>('dep06'!E77/'dep06'!E76-1)*100</f>
        <v>-0.33092338313713832</v>
      </c>
      <c r="F77" s="181">
        <f>('dep06'!F77/'dep06'!F76-1)*100</f>
        <v>-5.2173469962928376</v>
      </c>
      <c r="G77" s="181">
        <f>('dep06'!G77/'dep06'!G76-1)*100</f>
        <v>13.758337913866248</v>
      </c>
      <c r="H77" s="181">
        <f>('dep06'!H77/'dep06'!H76-1)*100</f>
        <v>-2.8721002538729667</v>
      </c>
      <c r="I77" s="182">
        <f>('dep06'!I77/'dep06'!I76-1)*100</f>
        <v>-2.2677210672820247</v>
      </c>
      <c r="J77" s="179">
        <f>('dep06'!J77/'dep06'!J76-1)*100</f>
        <v>12.184772539255073</v>
      </c>
      <c r="K77" s="179">
        <f>('dep06'!K77/'dep06'!K76-1)*100</f>
        <v>-4.4324922031210079</v>
      </c>
      <c r="L77" s="180">
        <f>('dep06'!L77/'dep06'!L76-1)*100</f>
        <v>-10.018868873116249</v>
      </c>
      <c r="M77" s="181">
        <f>('dep06'!M77/'dep06'!M76-1)*100</f>
        <v>-3.5899760439308093</v>
      </c>
      <c r="N77" s="181">
        <f>('dep06'!N77/'dep06'!N76-1)*100</f>
        <v>-26.027817911917197</v>
      </c>
      <c r="O77" s="181">
        <f>('dep06'!O77/'dep06'!O76-1)*100</f>
        <v>4.6350007177523356</v>
      </c>
      <c r="P77" s="181">
        <f>('dep06'!P77/'dep06'!P76-1)*100</f>
        <v>30.734043991768758</v>
      </c>
      <c r="Q77" s="181">
        <f>('dep06'!Q77/'dep06'!Q76-1)*100</f>
        <v>-10.616253204766146</v>
      </c>
      <c r="R77" s="181">
        <f>('dep06'!R77/'dep06'!R76-1)*100</f>
        <v>2.4483533045715156</v>
      </c>
      <c r="S77" s="152">
        <f>('dep06'!S77/'dep06'!S76-1)*100</f>
        <v>31.224893661157548</v>
      </c>
      <c r="T77" s="183">
        <f>('dep06'!T77/'dep06'!T76-1)*100</f>
        <v>6.8699968021639801</v>
      </c>
      <c r="U77" s="52">
        <f>'dep06'!B77-'dep06'!B76</f>
        <v>131.85744418900049</v>
      </c>
      <c r="V77" s="52">
        <f>'dep06'!C77-'dep06'!C76</f>
        <v>3.0018327810000009</v>
      </c>
      <c r="W77" s="52">
        <f>'dep06'!D77-'dep06'!D76</f>
        <v>-21.014515035999921</v>
      </c>
      <c r="X77" s="121">
        <f>'dep06'!E77-'dep06'!E76</f>
        <v>-0.17345947199999756</v>
      </c>
      <c r="Y77" s="121">
        <f>'dep06'!F77-'dep06'!F76</f>
        <v>-20.36035340799998</v>
      </c>
      <c r="Z77" s="121">
        <f>'dep06'!G77-'dep06'!G76</f>
        <v>19.133801018000014</v>
      </c>
      <c r="AA77" s="121">
        <f>'dep06'!H77-'dep06'!H76</f>
        <v>-2.4073148390000085</v>
      </c>
      <c r="AB77" s="121">
        <f>'dep06'!I77-'dep06'!I76</f>
        <v>-17.207188334999955</v>
      </c>
      <c r="AC77" s="52">
        <f>'dep06'!J77-'dep06'!J76</f>
        <v>255.30185738899991</v>
      </c>
      <c r="AD77" s="52">
        <f>'dep06'!K77-'dep06'!K76</f>
        <v>-120.85405923300004</v>
      </c>
      <c r="AE77" s="121">
        <f>'dep06'!L77-'dep06'!L76</f>
        <v>-95.892422022000005</v>
      </c>
      <c r="AF77" s="121">
        <f>'dep06'!M77-'dep06'!M76</f>
        <v>-19.860475081999994</v>
      </c>
      <c r="AG77" s="121">
        <f>'dep06'!N77-'dep06'!N76</f>
        <v>-76.341791432000008</v>
      </c>
      <c r="AH77" s="121">
        <f>'dep06'!O77-'dep06'!O76</f>
        <v>2.8751970249999985</v>
      </c>
      <c r="AI77" s="121">
        <f>'dep06'!P77-'dep06'!P76</f>
        <v>31.848903928999988</v>
      </c>
      <c r="AJ77" s="121">
        <f>'dep06'!Q77-'dep06'!Q76</f>
        <v>-3.3093817059999999</v>
      </c>
      <c r="AK77" s="121">
        <f>'dep06'!R77-'dep06'!R76</f>
        <v>15.900761863999946</v>
      </c>
      <c r="AL77" s="121">
        <f>'dep06'!S77-'dep06'!S76</f>
        <v>23.925148191000005</v>
      </c>
      <c r="AM77" s="52">
        <f>'dep06'!T77-'dep06'!T76</f>
        <v>15.422328287999989</v>
      </c>
      <c r="AN77" s="189">
        <f>(Paca!B77/Paca!B73-1)*100</f>
        <v>9.6318473580144559</v>
      </c>
      <c r="AO77" s="189">
        <f>(Paca!C77/Paca!C73-1)*100</f>
        <v>45.964876471294545</v>
      </c>
      <c r="AP77" s="189">
        <f>(Paca!D77/Paca!D73-1)*100</f>
        <v>2.2894567191386495</v>
      </c>
      <c r="AQ77" s="190">
        <f>(Paca!E77/Paca!E73-1)*100</f>
        <v>4.1954143829741275</v>
      </c>
      <c r="AR77" s="190">
        <f>(Paca!F77/Paca!F73-1)*100</f>
        <v>-6.4587608354587989</v>
      </c>
      <c r="AS77" s="190">
        <f>(Paca!G77/Paca!G73-1)*100</f>
        <v>14.68072033038499</v>
      </c>
      <c r="AT77" s="190">
        <f>(Paca!H77/Paca!H73-1)*100</f>
        <v>-22.444903954826103</v>
      </c>
      <c r="AU77" s="190">
        <f>(Paca!I77/Paca!I73-1)*100</f>
        <v>9.2285481218931089</v>
      </c>
      <c r="AV77" s="189">
        <f>(Paca!J77/Paca!J73-1)*100</f>
        <v>13.450403678501388</v>
      </c>
      <c r="AW77" s="189">
        <f>(Paca!K77/Paca!K73-1)*100</f>
        <v>12.005046280029298</v>
      </c>
      <c r="AX77" s="190">
        <f>(Paca!L77/Paca!L73-1)*100</f>
        <v>2.8203677831218021</v>
      </c>
      <c r="AY77" s="190">
        <f>(Paca!M77/Paca!M73-1)*100</f>
        <v>15.905316462293628</v>
      </c>
      <c r="AZ77" s="190">
        <f>(Paca!N77/Paca!N73-1)*100</f>
        <v>-3.8566030294422404</v>
      </c>
      <c r="BA77" s="190">
        <f>(Paca!O77/Paca!O73-1)*100</f>
        <v>-6.8554608772439689</v>
      </c>
      <c r="BB77" s="190">
        <f>(Paca!P77/Paca!P73-1)*100</f>
        <v>8.3091074257123143</v>
      </c>
      <c r="BC77" s="190">
        <f>(Paca!Q77/Paca!Q73-1)*100</f>
        <v>-1.40013090901705</v>
      </c>
      <c r="BD77" s="190">
        <f>(Paca!R77/Paca!R73-1)*100</f>
        <v>23.540402586469323</v>
      </c>
      <c r="BE77" s="190">
        <f>(Paca!S77/Paca!S73-1)*100</f>
        <v>45.281799454299708</v>
      </c>
      <c r="BF77" s="189">
        <f>(Paca!T77/Paca!T73-1)*100</f>
        <v>5.3219313826171843</v>
      </c>
      <c r="BG77" s="53">
        <f>Paca!B77-Paca!B73</f>
        <v>3631.7964130159962</v>
      </c>
      <c r="BH77" s="53">
        <f>Paca!C77-Paca!C73</f>
        <v>77.233156596000015</v>
      </c>
      <c r="BI77" s="53">
        <f>Paca!D77-Paca!D73</f>
        <v>240.79573655699642</v>
      </c>
      <c r="BJ77" s="122">
        <f>Paca!E77-Paca!E73</f>
        <v>67.073922537000044</v>
      </c>
      <c r="BK77" s="122">
        <f>Paca!F77-Paca!F73</f>
        <v>-137.03999052300037</v>
      </c>
      <c r="BL77" s="122">
        <f>Paca!G77-Paca!G73</f>
        <v>116.54714424299993</v>
      </c>
      <c r="BM77" s="122">
        <f>Paca!H77-Paca!H73</f>
        <v>-254.9622275910001</v>
      </c>
      <c r="BN77" s="122">
        <f>Paca!I77-Paca!I73</f>
        <v>449.17688789099975</v>
      </c>
      <c r="BO77" s="53">
        <f>Paca!J77-Paca!J73</f>
        <v>1376.0326494000001</v>
      </c>
      <c r="BP77" s="53">
        <f>Paca!K77-Paca!K73</f>
        <v>1875.6829827420006</v>
      </c>
      <c r="BQ77" s="122">
        <f>Paca!L77-Paca!L73</f>
        <v>135.17793787200026</v>
      </c>
      <c r="BR77" s="122">
        <f>Paca!M77-Paca!M73</f>
        <v>854.66471704200012</v>
      </c>
      <c r="BS77" s="122">
        <f>Paca!N77-Paca!N73</f>
        <v>-29.509966831000042</v>
      </c>
      <c r="BT77" s="122">
        <f>Paca!O77-Paca!O73</f>
        <v>-25.613449410999976</v>
      </c>
      <c r="BU77" s="122">
        <f>Paca!P77-Paca!P73</f>
        <v>45.874101012999972</v>
      </c>
      <c r="BV77" s="122">
        <f>Paca!Q77-Paca!Q73</f>
        <v>-2.6412932830000102</v>
      </c>
      <c r="BW77" s="122">
        <f>Paca!R77-Paca!R73</f>
        <v>782.33333715100025</v>
      </c>
      <c r="BX77" s="122">
        <f>Paca!S77-Paca!S73</f>
        <v>115.39759918899998</v>
      </c>
      <c r="BY77" s="53">
        <f>Paca!T77-Paca!T73</f>
        <v>62.051887720999957</v>
      </c>
    </row>
    <row r="78" spans="1:77" s="106" customFormat="1" x14ac:dyDescent="0.25">
      <c r="A78" s="98" t="str">
        <f>Paca!A78</f>
        <v>T4 2016</v>
      </c>
      <c r="B78" s="143">
        <f>('dep06'!B78/'dep06'!B77-1)*100</f>
        <v>7.2508961119455817</v>
      </c>
      <c r="C78" s="184">
        <f>('dep06'!C78/'dep06'!C77-1)*100</f>
        <v>-11.268838991817532</v>
      </c>
      <c r="D78" s="184">
        <f>('dep06'!D78/'dep06'!D77-1)*100</f>
        <v>4.3381208229982482</v>
      </c>
      <c r="E78" s="185">
        <f>('dep06'!E78/'dep06'!E77-1)*100</f>
        <v>9.9683745778330604</v>
      </c>
      <c r="F78" s="186">
        <f>('dep06'!F78/'dep06'!F77-1)*100</f>
        <v>6.9602135531545484</v>
      </c>
      <c r="G78" s="186">
        <f>('dep06'!G78/'dep06'!G77-1)*100</f>
        <v>10.553081523925067</v>
      </c>
      <c r="H78" s="186">
        <f>('dep06'!H78/'dep06'!H77-1)*100</f>
        <v>-3.246085133685972</v>
      </c>
      <c r="I78" s="187">
        <f>('dep06'!I78/'dep06'!I77-1)*100</f>
        <v>2.140361457897666</v>
      </c>
      <c r="J78" s="184">
        <f>('dep06'!J78/'dep06'!J77-1)*100</f>
        <v>7.905412958488367</v>
      </c>
      <c r="K78" s="184">
        <f>('dep06'!K78/'dep06'!K77-1)*100</f>
        <v>8.00497238311495</v>
      </c>
      <c r="L78" s="185">
        <f>('dep06'!L78/'dep06'!L77-1)*100</f>
        <v>12.735793469272384</v>
      </c>
      <c r="M78" s="186">
        <f>('dep06'!M78/'dep06'!M77-1)*100</f>
        <v>13.03553231949599</v>
      </c>
      <c r="N78" s="186">
        <f>('dep06'!N78/'dep06'!N77-1)*100</f>
        <v>24.160364915603139</v>
      </c>
      <c r="O78" s="186">
        <f>('dep06'!O78/'dep06'!O77-1)*100</f>
        <v>-7.5418102484409166</v>
      </c>
      <c r="P78" s="186">
        <f>('dep06'!P78/'dep06'!P77-1)*100</f>
        <v>-6.960047801343805</v>
      </c>
      <c r="Q78" s="186">
        <f>('dep06'!Q78/'dep06'!Q77-1)*100</f>
        <v>5.0610108124039987</v>
      </c>
      <c r="R78" s="186">
        <f>('dep06'!R78/'dep06'!R77-1)*100</f>
        <v>1.2644459094314886</v>
      </c>
      <c r="S78" s="151">
        <f>('dep06'!S78/'dep06'!S77-1)*100</f>
        <v>-18.442832500772322</v>
      </c>
      <c r="T78" s="188">
        <f>('dep06'!T78/'dep06'!T77-1)*100</f>
        <v>11.698298012454188</v>
      </c>
      <c r="U78" s="100">
        <f>'dep06'!B78-'dep06'!B77</f>
        <v>480.4117829959996</v>
      </c>
      <c r="V78" s="100">
        <f>'dep06'!C78-'dep06'!C77</f>
        <v>-2.9376642219999987</v>
      </c>
      <c r="W78" s="100">
        <f>'dep06'!D78-'dep06'!D77</f>
        <v>60.877769991999912</v>
      </c>
      <c r="X78" s="120">
        <f>'dep06'!E78-'dep06'!E77</f>
        <v>5.2078126019999971</v>
      </c>
      <c r="Y78" s="120">
        <f>'dep06'!F78-'dep06'!F77</f>
        <v>25.744651406999992</v>
      </c>
      <c r="Z78" s="120">
        <f>'dep06'!G78-'dep06'!G77</f>
        <v>16.695437827000006</v>
      </c>
      <c r="AA78" s="120">
        <f>'dep06'!H78-'dep06'!H77</f>
        <v>-2.6426351119999936</v>
      </c>
      <c r="AB78" s="120">
        <f>'dep06'!I78-'dep06'!I77</f>
        <v>15.872503267999946</v>
      </c>
      <c r="AC78" s="100">
        <f>'dep06'!J78-'dep06'!J77</f>
        <v>185.82109762899972</v>
      </c>
      <c r="AD78" s="100">
        <f>'dep06'!K78-'dep06'!K77</f>
        <v>208.58513763000019</v>
      </c>
      <c r="AE78" s="120">
        <f>'dep06'!L78-'dep06'!L77</f>
        <v>109.68394223899998</v>
      </c>
      <c r="AF78" s="120">
        <f>'dep06'!M78-'dep06'!M77</f>
        <v>69.526288151000017</v>
      </c>
      <c r="AG78" s="120">
        <f>'dep06'!N78-'dep06'!N77</f>
        <v>52.419938447000021</v>
      </c>
      <c r="AH78" s="120">
        <f>'dep06'!O78-'dep06'!O77</f>
        <v>-4.8951994079999963</v>
      </c>
      <c r="AI78" s="120">
        <f>'dep06'!P78-'dep06'!P77</f>
        <v>-9.4292185079999911</v>
      </c>
      <c r="AJ78" s="120">
        <f>'dep06'!Q78-'dep06'!Q77</f>
        <v>1.4101698149999997</v>
      </c>
      <c r="AK78" s="120">
        <f>'dep06'!R78-'dep06'!R77</f>
        <v>8.4129650260000517</v>
      </c>
      <c r="AL78" s="120">
        <f>'dep06'!S78-'dep06'!S77</f>
        <v>-18.543748132000005</v>
      </c>
      <c r="AM78" s="100">
        <f>'dep06'!T78-'dep06'!T77</f>
        <v>28.065441966999998</v>
      </c>
      <c r="AN78" s="184">
        <f>(Paca!B78/Paca!B74-1)*100</f>
        <v>13.913087880833853</v>
      </c>
      <c r="AO78" s="184">
        <f>(Paca!C78/Paca!C74-1)*100</f>
        <v>31.859941400557034</v>
      </c>
      <c r="AP78" s="184">
        <f>(Paca!D78/Paca!D74-1)*100</f>
        <v>11.569111791166309</v>
      </c>
      <c r="AQ78" s="191">
        <f>(Paca!E78/Paca!E74-1)*100</f>
        <v>12.408856951328362</v>
      </c>
      <c r="AR78" s="191">
        <f>(Paca!F78/Paca!F74-1)*100</f>
        <v>2.5629393084766861</v>
      </c>
      <c r="AS78" s="191">
        <f>(Paca!G78/Paca!G74-1)*100</f>
        <v>11.25259046174909</v>
      </c>
      <c r="AT78" s="191">
        <f>(Paca!H78/Paca!H74-1)*100</f>
        <v>53.519862617673475</v>
      </c>
      <c r="AU78" s="191">
        <f>(Paca!I78/Paca!I74-1)*100</f>
        <v>5.9081549199521133</v>
      </c>
      <c r="AV78" s="184">
        <f>(Paca!J78/Paca!J74-1)*100</f>
        <v>16.556656377749434</v>
      </c>
      <c r="AW78" s="184">
        <f>(Paca!K78/Paca!K74-1)*100</f>
        <v>14.184523092137734</v>
      </c>
      <c r="AX78" s="191">
        <f>(Paca!L78/Paca!L74-1)*100</f>
        <v>17.386810328010306</v>
      </c>
      <c r="AY78" s="191">
        <f>(Paca!M78/Paca!M74-1)*100</f>
        <v>11.539489751972297</v>
      </c>
      <c r="AZ78" s="191">
        <f>(Paca!N78/Paca!N74-1)*100</f>
        <v>5.8485927445672159</v>
      </c>
      <c r="BA78" s="191">
        <f>(Paca!O78/Paca!O74-1)*100</f>
        <v>12.459673753790689</v>
      </c>
      <c r="BB78" s="191">
        <f>(Paca!P78/Paca!P74-1)*100</f>
        <v>7.7887326486383524</v>
      </c>
      <c r="BC78" s="191">
        <f>(Paca!Q78/Paca!Q74-1)*100</f>
        <v>6.5522286049636724</v>
      </c>
      <c r="BD78" s="191">
        <f>(Paca!R78/Paca!R74-1)*100</f>
        <v>18.12469700892634</v>
      </c>
      <c r="BE78" s="191">
        <f>(Paca!S78/Paca!S74-1)*100</f>
        <v>11.770151017962526</v>
      </c>
      <c r="BF78" s="184">
        <f>(Paca!T78/Paca!T74-1)*100</f>
        <v>4.5239660718909613</v>
      </c>
      <c r="BG78" s="100">
        <f>Paca!B78-Paca!B74</f>
        <v>5323.6700609920008</v>
      </c>
      <c r="BH78" s="100">
        <f>Paca!C78-Paca!C74</f>
        <v>70.046415454000027</v>
      </c>
      <c r="BI78" s="100">
        <f>Paca!D78-Paca!D74</f>
        <v>1214.3291228220005</v>
      </c>
      <c r="BJ78" s="120">
        <f>Paca!E78-Paca!E74</f>
        <v>182.42679883999995</v>
      </c>
      <c r="BK78" s="120">
        <f>Paca!F78-Paca!F74</f>
        <v>54.567603428000439</v>
      </c>
      <c r="BL78" s="120">
        <f>Paca!G78-Paca!G74</f>
        <v>94.648793944999966</v>
      </c>
      <c r="BM78" s="120">
        <f>Paca!H78-Paca!H74</f>
        <v>590.02569830400012</v>
      </c>
      <c r="BN78" s="120">
        <f>Paca!I78-Paca!I74</f>
        <v>292.66022830499969</v>
      </c>
      <c r="BO78" s="100">
        <f>Paca!J78-Paca!J74</f>
        <v>1750.7602804870003</v>
      </c>
      <c r="BP78" s="100">
        <f>Paca!K78-Paca!K74</f>
        <v>2232.7894642019965</v>
      </c>
      <c r="BQ78" s="120">
        <f>Paca!L78-Paca!L74</f>
        <v>763.44573660099923</v>
      </c>
      <c r="BR78" s="120">
        <f>Paca!M78-Paca!M74</f>
        <v>622.84925469400059</v>
      </c>
      <c r="BS78" s="120">
        <f>Paca!N78-Paca!N74</f>
        <v>51.494355833999975</v>
      </c>
      <c r="BT78" s="120">
        <f>Paca!O78-Paca!O74</f>
        <v>44.092056279000019</v>
      </c>
      <c r="BU78" s="120">
        <f>Paca!P78-Paca!P74</f>
        <v>46.530342782999924</v>
      </c>
      <c r="BV78" s="120">
        <f>Paca!Q78-Paca!Q74</f>
        <v>13.469245841000003</v>
      </c>
      <c r="BW78" s="120">
        <f>Paca!R78-Paca!R74</f>
        <v>656.24562820400024</v>
      </c>
      <c r="BX78" s="120">
        <f>Paca!S78-Paca!S74</f>
        <v>34.662843965999969</v>
      </c>
      <c r="BY78" s="100">
        <f>Paca!T78-Paca!T74</f>
        <v>55.744778027000166</v>
      </c>
    </row>
    <row r="79" spans="1:77" x14ac:dyDescent="0.25">
      <c r="A79" s="37" t="str">
        <f>Paca!A79</f>
        <v>T1 2017</v>
      </c>
      <c r="B79" s="144">
        <f>('dep06'!B79/'dep06'!B78-1)*100</f>
        <v>5.4093590695946547</v>
      </c>
      <c r="C79" s="179">
        <f>('dep06'!C79/'dep06'!C78-1)*100</f>
        <v>18.818762674535105</v>
      </c>
      <c r="D79" s="179">
        <f>('dep06'!D79/'dep06'!D78-1)*100</f>
        <v>-7.0657097751222198</v>
      </c>
      <c r="E79" s="180">
        <f>('dep06'!E79/'dep06'!E78-1)*100</f>
        <v>27.656392191604095</v>
      </c>
      <c r="F79" s="181">
        <f>('dep06'!F79/'dep06'!F78-1)*100</f>
        <v>-2.2906481264947764</v>
      </c>
      <c r="G79" s="181">
        <f>('dep06'!G79/'dep06'!G78-1)*100</f>
        <v>-13.710282103156235</v>
      </c>
      <c r="H79" s="181">
        <f>('dep06'!H79/'dep06'!H78-1)*100</f>
        <v>9.3670612351222093</v>
      </c>
      <c r="I79" s="182">
        <f>('dep06'!I79/'dep06'!I78-1)*100</f>
        <v>-12.367955446384936</v>
      </c>
      <c r="J79" s="179">
        <f>('dep06'!J79/'dep06'!J78-1)*100</f>
        <v>9.0313670414614577</v>
      </c>
      <c r="K79" s="179">
        <f>('dep06'!K79/'dep06'!K78-1)*100</f>
        <v>9.586307743069522</v>
      </c>
      <c r="L79" s="180">
        <f>('dep06'!L79/'dep06'!L78-1)*100</f>
        <v>-3.1508650009669403</v>
      </c>
      <c r="M79" s="181">
        <f>('dep06'!M79/'dep06'!M78-1)*100</f>
        <v>10.344039469018785</v>
      </c>
      <c r="N79" s="181">
        <f>('dep06'!N79/'dep06'!N78-1)*100</f>
        <v>-4.7513209521661608</v>
      </c>
      <c r="O79" s="181">
        <f>('dep06'!O79/'dep06'!O78-1)*100</f>
        <v>0.1034971650722083</v>
      </c>
      <c r="P79" s="181">
        <f>('dep06'!P79/'dep06'!P78-1)*100</f>
        <v>12.464319328669383</v>
      </c>
      <c r="Q79" s="181">
        <f>('dep06'!Q79/'dep06'!Q78-1)*100</f>
        <v>27.749336551334871</v>
      </c>
      <c r="R79" s="181">
        <f>('dep06'!R79/'dep06'!R78-1)*100</f>
        <v>30.296820217286125</v>
      </c>
      <c r="S79" s="152">
        <f>('dep06'!S79/'dep06'!S78-1)*100</f>
        <v>27.791325537683043</v>
      </c>
      <c r="T79" s="183">
        <f>('dep06'!T79/'dep06'!T78-1)*100</f>
        <v>-5.7336970191693375</v>
      </c>
      <c r="U79" s="52">
        <f>'dep06'!B79-'dep06'!B78</f>
        <v>384.38701478699932</v>
      </c>
      <c r="V79" s="52">
        <f>'dep06'!C79-'dep06'!C78</f>
        <v>4.3530154609999983</v>
      </c>
      <c r="W79" s="52">
        <f>'dep06'!D79-'dep06'!D78</f>
        <v>-103.45605105500022</v>
      </c>
      <c r="X79" s="121">
        <f>'dep06'!E79-'dep06'!E78</f>
        <v>15.888918242999999</v>
      </c>
      <c r="Y79" s="121">
        <f>'dep06'!F79-'dep06'!F78</f>
        <v>-9.0624389350000456</v>
      </c>
      <c r="Z79" s="121">
        <f>'dep06'!G79-'dep06'!G78</f>
        <v>-23.979259242000012</v>
      </c>
      <c r="AA79" s="121">
        <f>'dep06'!H79-'dep06'!H78</f>
        <v>7.378179235999994</v>
      </c>
      <c r="AB79" s="121">
        <f>'dep06'!I79-'dep06'!I78</f>
        <v>-93.681450357000017</v>
      </c>
      <c r="AC79" s="52">
        <f>'dep06'!J79-'dep06'!J78</f>
        <v>229.06945556400024</v>
      </c>
      <c r="AD79" s="52">
        <f>'dep06'!K79-'dep06'!K78</f>
        <v>269.78552180299994</v>
      </c>
      <c r="AE79" s="121">
        <f>'dep06'!L79-'dep06'!L78</f>
        <v>-30.592056012999933</v>
      </c>
      <c r="AF79" s="121">
        <f>'dep06'!M79-'dep06'!M78</f>
        <v>62.362774152000043</v>
      </c>
      <c r="AG79" s="121">
        <f>'dep06'!N79-'dep06'!N78</f>
        <v>-12.799422218000018</v>
      </c>
      <c r="AH79" s="121">
        <f>'dep06'!O79-'dep06'!O78</f>
        <v>6.211101499999927E-2</v>
      </c>
      <c r="AI79" s="121">
        <f>'dep06'!P79-'dep06'!P78</f>
        <v>15.710916595000015</v>
      </c>
      <c r="AJ79" s="121">
        <f>'dep06'!Q79-'dep06'!Q78</f>
        <v>8.1232221120000041</v>
      </c>
      <c r="AK79" s="121">
        <f>'dep06'!R79-'dep06'!R78</f>
        <v>204.12813524599994</v>
      </c>
      <c r="AL79" s="121">
        <f>'dep06'!S79-'dep06'!S78</f>
        <v>22.789840913999996</v>
      </c>
      <c r="AM79" s="52">
        <f>'dep06'!T79-'dep06'!T78</f>
        <v>-15.364926986</v>
      </c>
      <c r="AN79" s="189">
        <f>(Paca!B79/Paca!B75-1)*100</f>
        <v>15.325253550492747</v>
      </c>
      <c r="AO79" s="189">
        <f>(Paca!C79/Paca!C75-1)*100</f>
        <v>7.6468778522943648</v>
      </c>
      <c r="AP79" s="189">
        <f>(Paca!D79/Paca!D75-1)*100</f>
        <v>3.765924921936481</v>
      </c>
      <c r="AQ79" s="190">
        <f>(Paca!E79/Paca!E75-1)*100</f>
        <v>7.8306075997822022</v>
      </c>
      <c r="AR79" s="190">
        <f>(Paca!F79/Paca!F75-1)*100</f>
        <v>5.2536065260411213E-2</v>
      </c>
      <c r="AS79" s="190">
        <f>(Paca!G79/Paca!G75-1)*100</f>
        <v>11.906299535583042</v>
      </c>
      <c r="AT79" s="190">
        <f>(Paca!H79/Paca!H75-1)*100</f>
        <v>-9.791440975198384</v>
      </c>
      <c r="AU79" s="190">
        <f>(Paca!I79/Paca!I75-1)*100</f>
        <v>5.4392432897024889</v>
      </c>
      <c r="AV79" s="189">
        <f>(Paca!J79/Paca!J75-1)*100</f>
        <v>23.831865728905612</v>
      </c>
      <c r="AW79" s="189">
        <f>(Paca!K79/Paca!K75-1)*100</f>
        <v>16.390351570764295</v>
      </c>
      <c r="AX79" s="190">
        <f>(Paca!L79/Paca!L75-1)*100</f>
        <v>13.115444223444438</v>
      </c>
      <c r="AY79" s="190">
        <f>(Paca!M79/Paca!M75-1)*100</f>
        <v>15.289133105000886</v>
      </c>
      <c r="AZ79" s="190">
        <f>(Paca!N79/Paca!N75-1)*100</f>
        <v>12.949342976686729</v>
      </c>
      <c r="BA79" s="190">
        <f>(Paca!O79/Paca!O75-1)*100</f>
        <v>35.728139213361288</v>
      </c>
      <c r="BB79" s="190">
        <f>(Paca!P79/Paca!P75-1)*100</f>
        <v>4.390667765607037</v>
      </c>
      <c r="BC79" s="190">
        <f>(Paca!Q79/Paca!Q75-1)*100</f>
        <v>19.904337036269084</v>
      </c>
      <c r="BD79" s="190">
        <f>(Paca!R79/Paca!R75-1)*100</f>
        <v>20.840255466082127</v>
      </c>
      <c r="BE79" s="190">
        <f>(Paca!S79/Paca!S75-1)*100</f>
        <v>46.544800105897345</v>
      </c>
      <c r="BF79" s="189">
        <f>(Paca!T79/Paca!T75-1)*100</f>
        <v>27.602214230339108</v>
      </c>
      <c r="BG79" s="53">
        <f>Paca!B79-Paca!B75</f>
        <v>5996.3244330460002</v>
      </c>
      <c r="BH79" s="53">
        <f>Paca!C79-Paca!C75</f>
        <v>17.905977528000022</v>
      </c>
      <c r="BI79" s="53">
        <f>Paca!D79-Paca!D75</f>
        <v>396.00477732500076</v>
      </c>
      <c r="BJ79" s="122">
        <f>Paca!E79-Paca!E75</f>
        <v>121.66659837499992</v>
      </c>
      <c r="BK79" s="122">
        <f>Paca!F79-Paca!F75</f>
        <v>1.0863384369999949</v>
      </c>
      <c r="BL79" s="122">
        <f>Paca!G79-Paca!G75</f>
        <v>99.546658858000001</v>
      </c>
      <c r="BM79" s="122">
        <f>Paca!H79-Paca!H75</f>
        <v>-100.15790553499994</v>
      </c>
      <c r="BN79" s="122">
        <f>Paca!I79-Paca!I75</f>
        <v>273.86308719000044</v>
      </c>
      <c r="BO79" s="53">
        <f>Paca!J79-Paca!J75</f>
        <v>2524.9929471680007</v>
      </c>
      <c r="BP79" s="53">
        <f>Paca!K79-Paca!K75</f>
        <v>2705.8168442699971</v>
      </c>
      <c r="BQ79" s="122">
        <f>Paca!L79-Paca!L75</f>
        <v>625.38223723100054</v>
      </c>
      <c r="BR79" s="122">
        <f>Paca!M79-Paca!M75</f>
        <v>853.61559692300034</v>
      </c>
      <c r="BS79" s="122">
        <f>Paca!N79-Paca!N75</f>
        <v>113.79644908399996</v>
      </c>
      <c r="BT79" s="122">
        <f>Paca!O79-Paca!O75</f>
        <v>118.603226275</v>
      </c>
      <c r="BU79" s="122">
        <f>Paca!P79-Paca!P75</f>
        <v>27.582530464999991</v>
      </c>
      <c r="BV79" s="122">
        <f>Paca!Q79-Paca!Q75</f>
        <v>42.571836734000016</v>
      </c>
      <c r="BW79" s="122">
        <f>Paca!R79-Paca!R75</f>
        <v>799.47865809600034</v>
      </c>
      <c r="BX79" s="122">
        <f>Paca!S79-Paca!S75</f>
        <v>124.78630946199996</v>
      </c>
      <c r="BY79" s="53">
        <f>Paca!T79-Paca!T75</f>
        <v>351.60388675499985</v>
      </c>
    </row>
    <row r="80" spans="1:77" x14ac:dyDescent="0.25">
      <c r="A80" s="37" t="str">
        <f>Paca!A80</f>
        <v>T2 2017</v>
      </c>
      <c r="B80" s="144">
        <f>('dep06'!B80/'dep06'!B79-1)*100</f>
        <v>0.94329953970802016</v>
      </c>
      <c r="C80" s="179">
        <f>('dep06'!C80/'dep06'!C79-1)*100</f>
        <v>0.66231892746768661</v>
      </c>
      <c r="D80" s="179">
        <f>('dep06'!D80/'dep06'!D79-1)*100</f>
        <v>5.9876618085014766</v>
      </c>
      <c r="E80" s="180">
        <f>('dep06'!E80/'dep06'!E79-1)*100</f>
        <v>-22.142194598299113</v>
      </c>
      <c r="F80" s="181">
        <f>('dep06'!F80/'dep06'!F79-1)*100</f>
        <v>1.980175740855139</v>
      </c>
      <c r="G80" s="181">
        <f>('dep06'!G80/'dep06'!G79-1)*100</f>
        <v>33.005907266677426</v>
      </c>
      <c r="H80" s="181">
        <f>('dep06'!H80/'dep06'!H79-1)*100</f>
        <v>-3.50880095692232</v>
      </c>
      <c r="I80" s="182">
        <f>('dep06'!I80/'dep06'!I79-1)*100</f>
        <v>6.5189728130162106</v>
      </c>
      <c r="J80" s="179">
        <f>('dep06'!J80/'dep06'!J79-1)*100</f>
        <v>-2.7302968749296053</v>
      </c>
      <c r="K80" s="179">
        <f>('dep06'!K80/'dep06'!K79-1)*100</f>
        <v>1.7124282819997116</v>
      </c>
      <c r="L80" s="180">
        <f>('dep06'!L80/'dep06'!L79-1)*100</f>
        <v>-3.7159727079293381</v>
      </c>
      <c r="M80" s="181">
        <f>('dep06'!M80/'dep06'!M79-1)*100</f>
        <v>19.166137490257906</v>
      </c>
      <c r="N80" s="181">
        <f>('dep06'!N80/'dep06'!N79-1)*100</f>
        <v>-9.5632455570000445</v>
      </c>
      <c r="O80" s="181">
        <f>('dep06'!O80/'dep06'!O79-1)*100</f>
        <v>-3.687236525966775</v>
      </c>
      <c r="P80" s="181">
        <f>('dep06'!P80/'dep06'!P79-1)*100</f>
        <v>9.7841667083540695</v>
      </c>
      <c r="Q80" s="181">
        <f>('dep06'!Q80/'dep06'!Q79-1)*100</f>
        <v>-6.7607442465933421</v>
      </c>
      <c r="R80" s="181">
        <f>('dep06'!R80/'dep06'!R79-1)*100</f>
        <v>-1.9758778723756087</v>
      </c>
      <c r="S80" s="152">
        <f>('dep06'!S80/'dep06'!S79-1)*100</f>
        <v>-6.6707837904610878</v>
      </c>
      <c r="T80" s="183">
        <f>('dep06'!T80/'dep06'!T79-1)*100</f>
        <v>4.6277420012180714</v>
      </c>
      <c r="U80" s="52">
        <f>'dep06'!B80-'dep06'!B79</f>
        <v>70.656430369999725</v>
      </c>
      <c r="V80" s="52">
        <f>'dep06'!C80-'dep06'!C79</f>
        <v>0.18203350699999987</v>
      </c>
      <c r="W80" s="52">
        <f>'dep06'!D80-'dep06'!D79</f>
        <v>81.476685175000057</v>
      </c>
      <c r="X80" s="121">
        <f>'dep06'!E80-'dep06'!E79</f>
        <v>-16.239102934999998</v>
      </c>
      <c r="Y80" s="121">
        <f>'dep06'!F80-'dep06'!F79</f>
        <v>7.6546719000000394</v>
      </c>
      <c r="Z80" s="121">
        <f>'dep06'!G80-'dep06'!G79</f>
        <v>49.812701586999992</v>
      </c>
      <c r="AA80" s="121">
        <f>'dep06'!H80-'dep06'!H79</f>
        <v>-3.0226726549999938</v>
      </c>
      <c r="AB80" s="121">
        <f>'dep06'!I80-'dep06'!I79</f>
        <v>43.271087277999982</v>
      </c>
      <c r="AC80" s="52">
        <f>'dep06'!J80-'dep06'!J79</f>
        <v>-75.50487975499982</v>
      </c>
      <c r="AD80" s="52">
        <f>'dep06'!K80-'dep06'!K79</f>
        <v>52.812406702999851</v>
      </c>
      <c r="AE80" s="121">
        <f>'dep06'!L80-'dep06'!L79</f>
        <v>-34.941949477000094</v>
      </c>
      <c r="AF80" s="121">
        <f>'dep06'!M80-'dep06'!M79</f>
        <v>127.50251019400002</v>
      </c>
      <c r="AG80" s="121">
        <f>'dep06'!N80-'dep06'!N79</f>
        <v>-24.538062381999993</v>
      </c>
      <c r="AH80" s="121">
        <f>'dep06'!O80-'dep06'!O79</f>
        <v>-2.2150851199999977</v>
      </c>
      <c r="AI80" s="121">
        <f>'dep06'!P80-'dep06'!P79</f>
        <v>13.869843449999991</v>
      </c>
      <c r="AJ80" s="121">
        <f>'dep06'!Q80-'dep06'!Q79</f>
        <v>-2.5283016300000014</v>
      </c>
      <c r="AK80" s="121">
        <f>'dep06'!R80-'dep06'!R79</f>
        <v>-17.346015626999929</v>
      </c>
      <c r="AL80" s="121">
        <f>'dep06'!S80-'dep06'!S79</f>
        <v>-6.9905327049999926</v>
      </c>
      <c r="AM80" s="52">
        <f>'dep06'!T80-'dep06'!T79</f>
        <v>11.690184740000007</v>
      </c>
      <c r="AN80" s="189">
        <f>(Paca!B80/Paca!B76-1)*100</f>
        <v>14.317304669500075</v>
      </c>
      <c r="AO80" s="189">
        <f>(Paca!C80/Paca!C76-1)*100</f>
        <v>-11.058245904228903</v>
      </c>
      <c r="AP80" s="189">
        <f>(Paca!D80/Paca!D76-1)*100</f>
        <v>2.0275845817915528</v>
      </c>
      <c r="AQ80" s="190">
        <f>(Paca!E80/Paca!E76-1)*100</f>
        <v>15.90754844047706</v>
      </c>
      <c r="AR80" s="190">
        <f>(Paca!F80/Paca!F76-1)*100</f>
        <v>5.1057485364978339</v>
      </c>
      <c r="AS80" s="190">
        <f>(Paca!G80/Paca!G76-1)*100</f>
        <v>8.8053309393140147</v>
      </c>
      <c r="AT80" s="190">
        <f>(Paca!H80/Paca!H76-1)*100</f>
        <v>-15.367937484046623</v>
      </c>
      <c r="AU80" s="190">
        <f>(Paca!I80/Paca!I76-1)*100</f>
        <v>-0.95421347722488559</v>
      </c>
      <c r="AV80" s="189">
        <f>(Paca!J80/Paca!J76-1)*100</f>
        <v>22.411103977120874</v>
      </c>
      <c r="AW80" s="189">
        <f>(Paca!K80/Paca!K76-1)*100</f>
        <v>15.928631749586231</v>
      </c>
      <c r="AX80" s="190">
        <f>(Paca!L80/Paca!L76-1)*100</f>
        <v>4.2716860944760349</v>
      </c>
      <c r="AY80" s="190">
        <f>(Paca!M80/Paca!M76-1)*100</f>
        <v>25.574877701672861</v>
      </c>
      <c r="AZ80" s="190">
        <f>(Paca!N80/Paca!N76-1)*100</f>
        <v>0.84221013985539273</v>
      </c>
      <c r="BA80" s="190">
        <f>(Paca!O80/Paca!O76-1)*100</f>
        <v>16.850336979909876</v>
      </c>
      <c r="BB80" s="190">
        <f>(Paca!P80/Paca!P76-1)*100</f>
        <v>22.966209405051053</v>
      </c>
      <c r="BC80" s="190">
        <f>(Paca!Q80/Paca!Q76-1)*100</f>
        <v>10.687062291462501</v>
      </c>
      <c r="BD80" s="190">
        <f>(Paca!R80/Paca!R76-1)*100</f>
        <v>20.575718511233344</v>
      </c>
      <c r="BE80" s="190">
        <f>(Paca!S80/Paca!S76-1)*100</f>
        <v>10.12026902717016</v>
      </c>
      <c r="BF80" s="189">
        <f>(Paca!T80/Paca!T76-1)*100</f>
        <v>32.912007600020466</v>
      </c>
      <c r="BG80" s="53">
        <f>Paca!B80-Paca!B76</f>
        <v>5858.5382853739939</v>
      </c>
      <c r="BH80" s="53">
        <f>Paca!C80-Paca!C76</f>
        <v>-29.589146803999967</v>
      </c>
      <c r="BI80" s="53">
        <f>Paca!D80-Paca!D76</f>
        <v>218.59628364800119</v>
      </c>
      <c r="BJ80" s="122">
        <f>Paca!E80-Paca!E76</f>
        <v>244.97556796100002</v>
      </c>
      <c r="BK80" s="122">
        <f>Paca!F80-Paca!F76</f>
        <v>104.92575489299998</v>
      </c>
      <c r="BL80" s="122">
        <f>Paca!G80-Paca!G76</f>
        <v>78.794844930000068</v>
      </c>
      <c r="BM80" s="122">
        <f>Paca!H80-Paca!H76</f>
        <v>-160.00302218399997</v>
      </c>
      <c r="BN80" s="122">
        <f>Paca!I80-Paca!I76</f>
        <v>-50.096861952000836</v>
      </c>
      <c r="BO80" s="53">
        <f>Paca!J80-Paca!J76</f>
        <v>2437.2049864649998</v>
      </c>
      <c r="BP80" s="53">
        <f>Paca!K80-Paca!K76</f>
        <v>2831.9822528349978</v>
      </c>
      <c r="BQ80" s="122">
        <f>Paca!L80-Paca!L76</f>
        <v>227.38861478600029</v>
      </c>
      <c r="BR80" s="122">
        <f>Paca!M80-Paca!M76</f>
        <v>1501.0627790150002</v>
      </c>
      <c r="BS80" s="122">
        <f>Paca!N80-Paca!N76</f>
        <v>8.2100236429999995</v>
      </c>
      <c r="BT80" s="122">
        <f>Paca!O80-Paca!O76</f>
        <v>58.887448935999998</v>
      </c>
      <c r="BU80" s="122">
        <f>Paca!P80-Paca!P76</f>
        <v>136.29761451299998</v>
      </c>
      <c r="BV80" s="122">
        <f>Paca!Q80-Paca!Q76</f>
        <v>24.787623690000004</v>
      </c>
      <c r="BW80" s="122">
        <f>Paca!R80-Paca!R76</f>
        <v>838.94780467999954</v>
      </c>
      <c r="BX80" s="122">
        <f>Paca!S80-Paca!S76</f>
        <v>36.400343571999997</v>
      </c>
      <c r="BY80" s="53">
        <f>Paca!T80-Paca!T76</f>
        <v>400.34390923000001</v>
      </c>
    </row>
    <row r="81" spans="1:77" x14ac:dyDescent="0.25">
      <c r="A81" s="37" t="str">
        <f>Paca!A81</f>
        <v>T3 2017</v>
      </c>
      <c r="B81" s="144">
        <f>('dep06'!B81/'dep06'!B80-1)*100</f>
        <v>0.20102180162537842</v>
      </c>
      <c r="C81" s="179">
        <f>('dep06'!C81/'dep06'!C80-1)*100</f>
        <v>-13.203135372978704</v>
      </c>
      <c r="D81" s="179">
        <f>('dep06'!D81/'dep06'!D80-1)*100</f>
        <v>-2.2942738667472651</v>
      </c>
      <c r="E81" s="180">
        <f>('dep06'!E81/'dep06'!E80-1)*100</f>
        <v>9.4739750337067932</v>
      </c>
      <c r="F81" s="181">
        <f>('dep06'!F81/'dep06'!F80-1)*100</f>
        <v>4.9796103191040775</v>
      </c>
      <c r="G81" s="181">
        <f>('dep06'!G81/'dep06'!G80-1)*100</f>
        <v>-2.6101986503853314</v>
      </c>
      <c r="H81" s="181">
        <f>('dep06'!H81/'dep06'!H80-1)*100</f>
        <v>-8.3197593878319367</v>
      </c>
      <c r="I81" s="182">
        <f>('dep06'!I81/'dep06'!I80-1)*100</f>
        <v>-6.5022478051727788</v>
      </c>
      <c r="J81" s="179">
        <f>('dep06'!J81/'dep06'!J80-1)*100</f>
        <v>2.6901238796471549</v>
      </c>
      <c r="K81" s="179">
        <f>('dep06'!K81/'dep06'!K80-1)*100</f>
        <v>-8.4112733342367463E-2</v>
      </c>
      <c r="L81" s="180">
        <f>('dep06'!L81/'dep06'!L80-1)*100</f>
        <v>2.0770254324040893</v>
      </c>
      <c r="M81" s="181">
        <f>('dep06'!M81/'dep06'!M80-1)*100</f>
        <v>-14.69791014517714</v>
      </c>
      <c r="N81" s="181">
        <f>('dep06'!N81/'dep06'!N80-1)*100</f>
        <v>11.258083881899328</v>
      </c>
      <c r="O81" s="181">
        <f>('dep06'!O81/'dep06'!O80-1)*100</f>
        <v>10.857744451672801</v>
      </c>
      <c r="P81" s="181">
        <f>('dep06'!P81/'dep06'!P80-1)*100</f>
        <v>25.62701979761972</v>
      </c>
      <c r="Q81" s="181">
        <f>('dep06'!Q81/'dep06'!Q80-1)*100</f>
        <v>11.847182471875861</v>
      </c>
      <c r="R81" s="181">
        <f>('dep06'!R81/'dep06'!R80-1)*100</f>
        <v>3.0123058954617088</v>
      </c>
      <c r="S81" s="152">
        <f>('dep06'!S81/'dep06'!S80-1)*100</f>
        <v>-7.4312115056556216</v>
      </c>
      <c r="T81" s="183">
        <f>('dep06'!T81/'dep06'!T80-1)*100</f>
        <v>-6.7285634135953343</v>
      </c>
      <c r="U81" s="52">
        <f>'dep06'!B81-'dep06'!B80</f>
        <v>15.199269919000471</v>
      </c>
      <c r="V81" s="52">
        <f>'dep06'!C81-'dep06'!C80</f>
        <v>-3.6528191999999997</v>
      </c>
      <c r="W81" s="52">
        <f>'dep06'!D81-'dep06'!D80</f>
        <v>-33.08846790199982</v>
      </c>
      <c r="X81" s="121">
        <f>'dep06'!E81-'dep06'!E80</f>
        <v>5.4097321839999992</v>
      </c>
      <c r="Y81" s="121">
        <f>'dep06'!F81-'dep06'!F80</f>
        <v>19.630617411999992</v>
      </c>
      <c r="Z81" s="121">
        <f>'dep06'!G81-'dep06'!G80</f>
        <v>-5.2395370039999989</v>
      </c>
      <c r="AA81" s="121">
        <f>'dep06'!H81-'dep06'!H80</f>
        <v>-6.9156157379999996</v>
      </c>
      <c r="AB81" s="121">
        <f>'dep06'!I81-'dep06'!I80</f>
        <v>-45.973664755999948</v>
      </c>
      <c r="AC81" s="52">
        <f>'dep06'!J81-'dep06'!J80</f>
        <v>72.362742550999883</v>
      </c>
      <c r="AD81" s="52">
        <f>'dep06'!K81-'dep06'!K80</f>
        <v>-2.63851359399996</v>
      </c>
      <c r="AE81" s="121">
        <f>'dep06'!L81-'dep06'!L80</f>
        <v>18.804884808000111</v>
      </c>
      <c r="AF81" s="121">
        <f>'dep06'!M81-'dep06'!M80</f>
        <v>-116.51788332500007</v>
      </c>
      <c r="AG81" s="121">
        <f>'dep06'!N81-'dep06'!N80</f>
        <v>26.124284651000011</v>
      </c>
      <c r="AH81" s="121">
        <f>'dep06'!O81-'dep06'!O80</f>
        <v>6.2822162579999912</v>
      </c>
      <c r="AI81" s="121">
        <f>'dep06'!P81-'dep06'!P80</f>
        <v>39.882789795999997</v>
      </c>
      <c r="AJ81" s="121">
        <f>'dep06'!Q81-'dep06'!Q80</f>
        <v>4.1309339709999975</v>
      </c>
      <c r="AK81" s="121">
        <f>'dep06'!R81-'dep06'!R80</f>
        <v>25.922188776999974</v>
      </c>
      <c r="AL81" s="121">
        <f>'dep06'!S81-'dep06'!S80</f>
        <v>-7.267928530000006</v>
      </c>
      <c r="AM81" s="52">
        <f>'dep06'!T81-'dep06'!T80</f>
        <v>-17.78367193599999</v>
      </c>
      <c r="AN81" s="189">
        <f>(Paca!B81/Paca!B77-1)*100</f>
        <v>16.473691898154975</v>
      </c>
      <c r="AO81" s="189">
        <f>(Paca!C81/Paca!C77-1)*100</f>
        <v>1.969519648260043</v>
      </c>
      <c r="AP81" s="189">
        <f>(Paca!D81/Paca!D77-1)*100</f>
        <v>4.1873336090183955</v>
      </c>
      <c r="AQ81" s="190">
        <f>(Paca!E81/Paca!E77-1)*100</f>
        <v>-1.1138229643622211</v>
      </c>
      <c r="AR81" s="190">
        <f>(Paca!F81/Paca!F77-1)*100</f>
        <v>14.415299177226082</v>
      </c>
      <c r="AS81" s="190">
        <f>(Paca!G81/Paca!G77-1)*100</f>
        <v>11.490835842702719</v>
      </c>
      <c r="AT81" s="190">
        <f>(Paca!H81/Paca!H77-1)*100</f>
        <v>8.2574734327182764</v>
      </c>
      <c r="AU81" s="190">
        <f>(Paca!I81/Paca!I77-1)*100</f>
        <v>0.10489350432045796</v>
      </c>
      <c r="AV81" s="189">
        <f>(Paca!J81/Paca!J77-1)*100</f>
        <v>22.680078345056053</v>
      </c>
      <c r="AW81" s="189">
        <f>(Paca!K81/Paca!K77-1)*100</f>
        <v>19.100282746524599</v>
      </c>
      <c r="AX81" s="190">
        <f>(Paca!L81/Paca!L77-1)*100</f>
        <v>15.649112674157784</v>
      </c>
      <c r="AY81" s="190">
        <f>(Paca!M81/Paca!M77-1)*100</f>
        <v>17.185021517481847</v>
      </c>
      <c r="AZ81" s="190">
        <f>(Paca!N81/Paca!N77-1)*100</f>
        <v>34.946713669648609</v>
      </c>
      <c r="BA81" s="190">
        <f>(Paca!O81/Paca!O77-1)*100</f>
        <v>37.442991922410314</v>
      </c>
      <c r="BB81" s="190">
        <f>(Paca!P81/Paca!P77-1)*100</f>
        <v>26.44558482051518</v>
      </c>
      <c r="BC81" s="190">
        <f>(Paca!Q81/Paca!Q77-1)*100</f>
        <v>54.091157696942304</v>
      </c>
      <c r="BD81" s="190">
        <f>(Paca!R81/Paca!R77-1)*100</f>
        <v>20.865010326375067</v>
      </c>
      <c r="BE81" s="190">
        <f>(Paca!S81/Paca!S77-1)*100</f>
        <v>-0.48466992367073303</v>
      </c>
      <c r="BF81" s="189">
        <f>(Paca!T81/Paca!T77-1)*100</f>
        <v>30.919541210550271</v>
      </c>
      <c r="BG81" s="53">
        <f>Paca!B81-Paca!B77</f>
        <v>6809.8818250380136</v>
      </c>
      <c r="BH81" s="53">
        <f>Paca!C81-Paca!C77</f>
        <v>4.8304364159999977</v>
      </c>
      <c r="BI81" s="53">
        <f>Paca!D81-Paca!D77</f>
        <v>450.48962173400105</v>
      </c>
      <c r="BJ81" s="122">
        <f>Paca!E81-Paca!E77</f>
        <v>-18.554259064999997</v>
      </c>
      <c r="BK81" s="122">
        <f>Paca!F81-Paca!F77</f>
        <v>286.10463647399979</v>
      </c>
      <c r="BL81" s="122">
        <f>Paca!G81-Paca!G77</f>
        <v>104.61556469599998</v>
      </c>
      <c r="BM81" s="122">
        <f>Paca!H81-Paca!H77</f>
        <v>72.747088848999965</v>
      </c>
      <c r="BN81" s="122">
        <f>Paca!I81-Paca!I77</f>
        <v>5.5765907799996057</v>
      </c>
      <c r="BO81" s="53">
        <f>Paca!J81-Paca!J77</f>
        <v>2632.352320248001</v>
      </c>
      <c r="BP81" s="53">
        <f>Paca!K81-Paca!K77</f>
        <v>3342.5120819100011</v>
      </c>
      <c r="BQ81" s="122">
        <f>Paca!L81-Paca!L77</f>
        <v>771.20341211999948</v>
      </c>
      <c r="BR81" s="122">
        <f>Paca!M81-Paca!M77</f>
        <v>1070.3033832480005</v>
      </c>
      <c r="BS81" s="122">
        <f>Paca!N81-Paca!N77</f>
        <v>257.09260670200001</v>
      </c>
      <c r="BT81" s="122">
        <f>Paca!O81-Paca!O77</f>
        <v>130.30448235099999</v>
      </c>
      <c r="BU81" s="122">
        <f>Paca!P81-Paca!P77</f>
        <v>158.13621693000005</v>
      </c>
      <c r="BV81" s="122">
        <f>Paca!Q81-Paca!Q77</f>
        <v>100.61218918600002</v>
      </c>
      <c r="BW81" s="122">
        <f>Paca!R81-Paca!R77</f>
        <v>856.6542373049997</v>
      </c>
      <c r="BX81" s="122">
        <f>Paca!S81-Paca!S77</f>
        <v>-1.7944459319999737</v>
      </c>
      <c r="BY81" s="53">
        <f>Paca!T81-Paca!T77</f>
        <v>379.69736472999989</v>
      </c>
    </row>
    <row r="82" spans="1:77" s="106" customFormat="1" x14ac:dyDescent="0.25">
      <c r="A82" s="98" t="str">
        <f>Paca!A82</f>
        <v>T4 2017</v>
      </c>
      <c r="B82" s="143">
        <f>('dep06'!B82/'dep06'!B81-1)*100</f>
        <v>6.4162628433989344</v>
      </c>
      <c r="C82" s="184">
        <f>('dep06'!C82/'dep06'!C81-1)*100</f>
        <v>17.68888592323632</v>
      </c>
      <c r="D82" s="184">
        <f>('dep06'!D82/'dep06'!D81-1)*100</f>
        <v>5.0333663260115014</v>
      </c>
      <c r="E82" s="185">
        <f>('dep06'!E82/'dep06'!E81-1)*100</f>
        <v>1.9056564801221976</v>
      </c>
      <c r="F82" s="186">
        <f>('dep06'!F82/'dep06'!F81-1)*100</f>
        <v>3.8043066108758516</v>
      </c>
      <c r="G82" s="186">
        <f>('dep06'!G82/'dep06'!G81-1)*100</f>
        <v>5.7119997319653892</v>
      </c>
      <c r="H82" s="186">
        <f>('dep06'!H82/'dep06'!H81-1)*100</f>
        <v>16.21048502665321</v>
      </c>
      <c r="I82" s="187">
        <f>('dep06'!I82/'dep06'!I81-1)*100</f>
        <v>4.6093822254125616</v>
      </c>
      <c r="J82" s="184">
        <f>('dep06'!J82/'dep06'!J81-1)*100</f>
        <v>12.844372763794754</v>
      </c>
      <c r="K82" s="184">
        <f>('dep06'!K82/'dep06'!K81-1)*100</f>
        <v>1.3654936325673717</v>
      </c>
      <c r="L82" s="185">
        <f>('dep06'!L82/'dep06'!L81-1)*100</f>
        <v>-5.0300352588324877</v>
      </c>
      <c r="M82" s="186">
        <f>('dep06'!M82/'dep06'!M81-1)*100</f>
        <v>6.6367039300708308</v>
      </c>
      <c r="N82" s="186">
        <f>('dep06'!N82/'dep06'!N81-1)*100</f>
        <v>4.8589316494227264</v>
      </c>
      <c r="O82" s="186">
        <f>('dep06'!O82/'dep06'!O81-1)*100</f>
        <v>37.354862288883581</v>
      </c>
      <c r="P82" s="186">
        <f>('dep06'!P82/'dep06'!P81-1)*100</f>
        <v>-15.251821100615103</v>
      </c>
      <c r="Q82" s="186">
        <f>('dep06'!Q82/'dep06'!Q81-1)*100</f>
        <v>19.865136531709361</v>
      </c>
      <c r="R82" s="186">
        <f>('dep06'!R82/'dep06'!R81-1)*100</f>
        <v>4.3380949647525702</v>
      </c>
      <c r="S82" s="151">
        <f>('dep06'!S82/'dep06'!S81-1)*100</f>
        <v>-9.3706140640558271</v>
      </c>
      <c r="T82" s="188">
        <f>('dep06'!T82/'dep06'!T81-1)*100</f>
        <v>5.4099045530456413</v>
      </c>
      <c r="U82" s="100">
        <f>'dep06'!B82-'dep06'!B81</f>
        <v>486.10922569700051</v>
      </c>
      <c r="V82" s="100">
        <f>'dep06'!C82-'dep06'!C81</f>
        <v>4.2477174369999986</v>
      </c>
      <c r="W82" s="100">
        <f>'dep06'!D82-'dep06'!D81</f>
        <v>70.926733029000161</v>
      </c>
      <c r="X82" s="120">
        <f>'dep06'!E82-'dep06'!E81</f>
        <v>1.1912393560000041</v>
      </c>
      <c r="Y82" s="120">
        <f>'dep06'!F82-'dep06'!F81</f>
        <v>15.744144572999971</v>
      </c>
      <c r="Z82" s="120">
        <f>'dep06'!G82-'dep06'!G81</f>
        <v>11.166601285000013</v>
      </c>
      <c r="AA82" s="120">
        <f>'dep06'!H82-'dep06'!H81</f>
        <v>12.353551819999993</v>
      </c>
      <c r="AB82" s="120">
        <f>'dep06'!I82-'dep06'!I81</f>
        <v>30.471195995000016</v>
      </c>
      <c r="AC82" s="100">
        <f>'dep06'!J82-'dep06'!J81</f>
        <v>354.8005769639999</v>
      </c>
      <c r="AD82" s="100">
        <f>'dep06'!K82-'dep06'!K81</f>
        <v>42.797836827000538</v>
      </c>
      <c r="AE82" s="120">
        <f>'dep06'!L82-'dep06'!L81</f>
        <v>-46.486612323000031</v>
      </c>
      <c r="AF82" s="120">
        <f>'dep06'!M82-'dep06'!M81</f>
        <v>44.879614065000055</v>
      </c>
      <c r="AG82" s="120">
        <f>'dep06'!N82-'dep06'!N81</f>
        <v>12.544469300999992</v>
      </c>
      <c r="AH82" s="120">
        <f>'dep06'!O82-'dep06'!O81</f>
        <v>23.959979618000006</v>
      </c>
      <c r="AI82" s="120">
        <f>'dep06'!P82-'dep06'!P81</f>
        <v>-29.818938886000012</v>
      </c>
      <c r="AJ82" s="120">
        <f>'dep06'!Q82-'dep06'!Q81</f>
        <v>7.7472893810000016</v>
      </c>
      <c r="AK82" s="120">
        <f>'dep06'!R82-'dep06'!R81</f>
        <v>38.455703525999979</v>
      </c>
      <c r="AL82" s="120">
        <f>'dep06'!S82-'dep06'!S81</f>
        <v>-8.4836678549999931</v>
      </c>
      <c r="AM82" s="100">
        <f>'dep06'!T82-'dep06'!T81</f>
        <v>13.33636143999999</v>
      </c>
      <c r="AN82" s="184">
        <f>(Paca!B82/Paca!B78-1)*100</f>
        <v>13.570005823312691</v>
      </c>
      <c r="AO82" s="184">
        <f>(Paca!C82/Paca!C78-1)*100</f>
        <v>-6.3125934775873471</v>
      </c>
      <c r="AP82" s="184">
        <f>(Paca!D82/Paca!D78-1)*100</f>
        <v>-1.174973789233591</v>
      </c>
      <c r="AQ82" s="191">
        <f>(Paca!E82/Paca!E78-1)*100</f>
        <v>-2.4507920238429848</v>
      </c>
      <c r="AR82" s="191">
        <f>(Paca!F82/Paca!F78-1)*100</f>
        <v>6.3971772561958629</v>
      </c>
      <c r="AS82" s="191">
        <f>(Paca!G82/Paca!G78-1)*100</f>
        <v>9.9940005468330142</v>
      </c>
      <c r="AT82" s="191">
        <f>(Paca!H82/Paca!H78-1)*100</f>
        <v>-34.608702549662759</v>
      </c>
      <c r="AU82" s="191">
        <f>(Paca!I82/Paca!I78-1)*100</f>
        <v>4.8689047172593147</v>
      </c>
      <c r="AV82" s="184">
        <f>(Paca!J82/Paca!J78-1)*100</f>
        <v>21.148070073701764</v>
      </c>
      <c r="AW82" s="184">
        <f>(Paca!K82/Paca!K78-1)*100</f>
        <v>16.601356595715888</v>
      </c>
      <c r="AX82" s="191">
        <f>(Paca!L82/Paca!L78-1)*100</f>
        <v>9.5923431876955068</v>
      </c>
      <c r="AY82" s="191">
        <f>(Paca!M82/Paca!M78-1)*100</f>
        <v>19.962512137485767</v>
      </c>
      <c r="AZ82" s="191">
        <f>(Paca!N82/Paca!N78-1)*100</f>
        <v>6.4337665994868676</v>
      </c>
      <c r="BA82" s="191">
        <f>(Paca!O82/Paca!O78-1)*100</f>
        <v>32.061755321809329</v>
      </c>
      <c r="BB82" s="191">
        <f>(Paca!P82/Paca!P78-1)*100</f>
        <v>0.88720883804478401</v>
      </c>
      <c r="BC82" s="191">
        <f>(Paca!Q82/Paca!Q78-1)*100</f>
        <v>23.253650052703367</v>
      </c>
      <c r="BD82" s="191">
        <f>(Paca!R82/Paca!R78-1)*100</f>
        <v>23.449154648029946</v>
      </c>
      <c r="BE82" s="191">
        <f>(Paca!S82/Paca!S78-1)*100</f>
        <v>12.31355904412581</v>
      </c>
      <c r="BF82" s="184">
        <f>(Paca!T82/Paca!T78-1)*100</f>
        <v>37.291017816492023</v>
      </c>
      <c r="BG82" s="100">
        <f>Paca!B82-Paca!B78</f>
        <v>5914.816315379001</v>
      </c>
      <c r="BH82" s="100">
        <f>Paca!C82-Paca!C78</f>
        <v>-18.300444719000041</v>
      </c>
      <c r="BI82" s="100">
        <f>Paca!D82-Paca!D78</f>
        <v>-137.59686762600177</v>
      </c>
      <c r="BJ82" s="120">
        <f>Paca!E82-Paca!E78</f>
        <v>-40.500823070000024</v>
      </c>
      <c r="BK82" s="120">
        <f>Paca!F82-Paca!F78</f>
        <v>139.69324355699928</v>
      </c>
      <c r="BL82" s="120">
        <f>Paca!G82-Paca!G78</f>
        <v>93.521631022999941</v>
      </c>
      <c r="BM82" s="120">
        <f>Paca!H82-Paca!H78</f>
        <v>-585.74127600500015</v>
      </c>
      <c r="BN82" s="120">
        <f>Paca!I82-Paca!I78</f>
        <v>255.43035686900021</v>
      </c>
      <c r="BO82" s="100">
        <f>Paca!J82-Paca!J78</f>
        <v>2606.5248578989995</v>
      </c>
      <c r="BP82" s="100">
        <f>Paca!K82-Paca!K78</f>
        <v>2983.8971947290047</v>
      </c>
      <c r="BQ82" s="120">
        <f>Paca!L82-Paca!L78</f>
        <v>494.42710128300041</v>
      </c>
      <c r="BR82" s="120">
        <f>Paca!M82-Paca!M78</f>
        <v>1201.8221112410001</v>
      </c>
      <c r="BS82" s="120">
        <f>Paca!N82-Paca!N78</f>
        <v>59.959587829999919</v>
      </c>
      <c r="BT82" s="120">
        <f>Paca!O82-Paca!O78</f>
        <v>127.59621655799998</v>
      </c>
      <c r="BU82" s="120">
        <f>Paca!P82-Paca!P78</f>
        <v>5.7130586200000835</v>
      </c>
      <c r="BV82" s="120">
        <f>Paca!Q82-Paca!Q78</f>
        <v>50.934014598999994</v>
      </c>
      <c r="BW82" s="120">
        <f>Paca!R82-Paca!R78</f>
        <v>1002.913705815</v>
      </c>
      <c r="BX82" s="120">
        <f>Paca!S82-Paca!S78</f>
        <v>40.531398782999986</v>
      </c>
      <c r="BY82" s="100">
        <f>Paca!T82-Paca!T78</f>
        <v>480.29157509599986</v>
      </c>
    </row>
    <row r="83" spans="1:77" x14ac:dyDescent="0.25">
      <c r="A83" s="37" t="str">
        <f>Paca!A83</f>
        <v>T1 2018</v>
      </c>
      <c r="B83" s="144">
        <f>('dep06'!B83/'dep06'!B82-1)*100</f>
        <v>6.5148293630471255</v>
      </c>
      <c r="C83" s="179">
        <f>('dep06'!C83/'dep06'!C82-1)*100</f>
        <v>31.05788275149839</v>
      </c>
      <c r="D83" s="179">
        <f>('dep06'!D83/'dep06'!D82-1)*100</f>
        <v>7.8586220491038139</v>
      </c>
      <c r="E83" s="180">
        <f>('dep06'!E83/'dep06'!E82-1)*100</f>
        <v>15.816669613571088</v>
      </c>
      <c r="F83" s="181">
        <f>('dep06'!F83/'dep06'!F82-1)*100</f>
        <v>0.62462350824286084</v>
      </c>
      <c r="G83" s="181">
        <f>('dep06'!G83/'dep06'!G82-1)*100</f>
        <v>1.1997253501884853</v>
      </c>
      <c r="H83" s="181">
        <f>('dep06'!H83/'dep06'!H82-1)*100</f>
        <v>-27.082525695166105</v>
      </c>
      <c r="I83" s="182">
        <f>('dep06'!I83/'dep06'!I82-1)*100</f>
        <v>18.08404019929608</v>
      </c>
      <c r="J83" s="179">
        <f>('dep06'!J83/'dep06'!J82-1)*100</f>
        <v>4.6553154146095066</v>
      </c>
      <c r="K83" s="179">
        <f>('dep06'!K83/'dep06'!K82-1)*100</f>
        <v>6.1261504580686577</v>
      </c>
      <c r="L83" s="180">
        <f>('dep06'!L83/'dep06'!L82-1)*100</f>
        <v>12.383980113424474</v>
      </c>
      <c r="M83" s="181">
        <f>('dep06'!M83/'dep06'!M82-1)*100</f>
        <v>19.309383672109593</v>
      </c>
      <c r="N83" s="181">
        <f>('dep06'!N83/'dep06'!N82-1)*100</f>
        <v>3.4647963343676702</v>
      </c>
      <c r="O83" s="181">
        <f>('dep06'!O83/'dep06'!O82-1)*100</f>
        <v>-19.808271976351822</v>
      </c>
      <c r="P83" s="181">
        <f>('dep06'!P83/'dep06'!P82-1)*100</f>
        <v>-12.068543127403808</v>
      </c>
      <c r="Q83" s="181">
        <f>('dep06'!Q83/'dep06'!Q82-1)*100</f>
        <v>-4.2507131905879518</v>
      </c>
      <c r="R83" s="181">
        <f>('dep06'!R83/'dep06'!R82-1)*100</f>
        <v>-3.6064539589311662</v>
      </c>
      <c r="S83" s="152">
        <f>('dep06'!S83/'dep06'!S82-1)*100</f>
        <v>12.316926855040954</v>
      </c>
      <c r="T83" s="183">
        <f>('dep06'!T83/'dep06'!T82-1)*100</f>
        <v>23.249770104376211</v>
      </c>
      <c r="U83" s="52">
        <f>'dep06'!B83-'dep06'!B82</f>
        <v>525.2460138489987</v>
      </c>
      <c r="V83" s="52">
        <f>'dep06'!C83-'dep06'!C82</f>
        <v>8.7773301850000038</v>
      </c>
      <c r="W83" s="52">
        <f>'dep06'!D83-'dep06'!D82</f>
        <v>116.31215550299976</v>
      </c>
      <c r="X83" s="121">
        <f>'dep06'!E83-'dep06'!E82</f>
        <v>10.075526536000005</v>
      </c>
      <c r="Y83" s="121">
        <f>'dep06'!F83-'dep06'!F82</f>
        <v>2.683349574000033</v>
      </c>
      <c r="Z83" s="121">
        <f>'dep06'!G83-'dep06'!G82</f>
        <v>2.4793563730000017</v>
      </c>
      <c r="AA83" s="121">
        <f>'dep06'!H83-'dep06'!H82</f>
        <v>-23.984480138999999</v>
      </c>
      <c r="AB83" s="121">
        <f>'dep06'!I83-'dep06'!I82</f>
        <v>125.05840315900002</v>
      </c>
      <c r="AC83" s="52">
        <f>'dep06'!J83-'dep06'!J82</f>
        <v>145.11103331000004</v>
      </c>
      <c r="AD83" s="52">
        <f>'dep06'!K83-'dep06'!K82</f>
        <v>194.63006952999967</v>
      </c>
      <c r="AE83" s="121">
        <f>'dep06'!L83-'dep06'!L82</f>
        <v>108.69345452300001</v>
      </c>
      <c r="AF83" s="121">
        <f>'dep06'!M83-'dep06'!M82</f>
        <v>139.24249439599998</v>
      </c>
      <c r="AG83" s="121">
        <f>'dep06'!N83-'dep06'!N82</f>
        <v>9.379822995999973</v>
      </c>
      <c r="AH83" s="121">
        <f>'dep06'!O83-'dep06'!O82</f>
        <v>-17.451386330999995</v>
      </c>
      <c r="AI83" s="121">
        <f>'dep06'!P83-'dep06'!P82</f>
        <v>-19.996579029000003</v>
      </c>
      <c r="AJ83" s="121">
        <f>'dep06'!Q83-'dep06'!Q82</f>
        <v>-1.987068831000002</v>
      </c>
      <c r="AK83" s="121">
        <f>'dep06'!R83-'dep06'!R82</f>
        <v>-33.356847639999955</v>
      </c>
      <c r="AL83" s="121">
        <f>'dep06'!S83-'dep06'!S82</f>
        <v>10.106179445999999</v>
      </c>
      <c r="AM83" s="52">
        <f>'dep06'!T83-'dep06'!T82</f>
        <v>60.415425320999987</v>
      </c>
      <c r="AN83" s="189">
        <f>(Paca!B83/Paca!B79-1)*100</f>
        <v>12.549749104964846</v>
      </c>
      <c r="AO83" s="189">
        <f>(Paca!C83/Paca!C79-1)*100</f>
        <v>26.728262199208586</v>
      </c>
      <c r="AP83" s="189">
        <f>(Paca!D83/Paca!D79-1)*100</f>
        <v>8.5999915429767704</v>
      </c>
      <c r="AQ83" s="190">
        <f>(Paca!E83/Paca!E79-1)*100</f>
        <v>3.3795274532191888</v>
      </c>
      <c r="AR83" s="190">
        <f>(Paca!F83/Paca!F79-1)*100</f>
        <v>7.2752707469512901</v>
      </c>
      <c r="AS83" s="190">
        <f>(Paca!G83/Paca!G79-1)*100</f>
        <v>10.061994807461616</v>
      </c>
      <c r="AT83" s="190">
        <f>(Paca!H83/Paca!H79-1)*100</f>
        <v>22.975813590429574</v>
      </c>
      <c r="AU83" s="190">
        <f>(Paca!I83/Paca!I79-1)*100</f>
        <v>8.0073522465571969</v>
      </c>
      <c r="AV83" s="189">
        <f>(Paca!J83/Paca!J79-1)*100</f>
        <v>12.738754268588814</v>
      </c>
      <c r="AW83" s="189">
        <f>(Paca!K83/Paca!K79-1)*100</f>
        <v>13.474202877658348</v>
      </c>
      <c r="AX83" s="190">
        <f>(Paca!L83/Paca!L79-1)*100</f>
        <v>8.0423788933736482</v>
      </c>
      <c r="AY83" s="190">
        <f>(Paca!M83/Paca!M79-1)*100</f>
        <v>21.539697751913465</v>
      </c>
      <c r="AZ83" s="190">
        <f>(Paca!N83/Paca!N79-1)*100</f>
        <v>4.7787301668818394</v>
      </c>
      <c r="BA83" s="190">
        <f>(Paca!O83/Paca!O79-1)*100</f>
        <v>18.794679455214315</v>
      </c>
      <c r="BB83" s="190">
        <f>(Paca!P83/Paca!P79-1)*100</f>
        <v>-4.3136305233766548</v>
      </c>
      <c r="BC83" s="190">
        <f>(Paca!Q83/Paca!Q79-1)*100</f>
        <v>2.6825229211514534</v>
      </c>
      <c r="BD83" s="190">
        <f>(Paca!R83/Paca!R79-1)*100</f>
        <v>14.342438398135982</v>
      </c>
      <c r="BE83" s="190">
        <f>(Paca!S83/Paca!S79-1)*100</f>
        <v>-1.7382158583570395</v>
      </c>
      <c r="BF83" s="189">
        <f>(Paca!T83/Paca!T79-1)*100</f>
        <v>24.411954218774312</v>
      </c>
      <c r="BG83" s="53">
        <f>Paca!B83-Paca!B79</f>
        <v>5662.874220963</v>
      </c>
      <c r="BH83" s="53">
        <f>Paca!C83-Paca!C79</f>
        <v>67.37302438399999</v>
      </c>
      <c r="BI83" s="53">
        <f>Paca!D83-Paca!D79</f>
        <v>938.38607233999937</v>
      </c>
      <c r="BJ83" s="122">
        <f>Paca!E83-Paca!E79</f>
        <v>56.620530681999981</v>
      </c>
      <c r="BK83" s="122">
        <f>Paca!F83-Paca!F79</f>
        <v>150.51676122800018</v>
      </c>
      <c r="BL83" s="122">
        <f>Paca!G83-Paca!G79</f>
        <v>94.143102775000102</v>
      </c>
      <c r="BM83" s="122">
        <f>Paca!H83-Paca!H79</f>
        <v>212.01045030399985</v>
      </c>
      <c r="BN83" s="122">
        <f>Paca!I83-Paca!I79</f>
        <v>425.09522735099927</v>
      </c>
      <c r="BO83" s="53">
        <f>Paca!J83-Paca!J79</f>
        <v>1671.3272820429993</v>
      </c>
      <c r="BP83" s="53">
        <f>Paca!K83-Paca!K79</f>
        <v>2588.9889030100057</v>
      </c>
      <c r="BQ83" s="122">
        <f>Paca!L83-Paca!L79</f>
        <v>433.77944835499966</v>
      </c>
      <c r="BR83" s="122">
        <f>Paca!M83-Paca!M79</f>
        <v>1386.4603645299994</v>
      </c>
      <c r="BS83" s="122">
        <f>Paca!N83-Paca!N79</f>
        <v>47.432628759000067</v>
      </c>
      <c r="BT83" s="122">
        <f>Paca!O83-Paca!O79</f>
        <v>84.681964276000031</v>
      </c>
      <c r="BU83" s="122">
        <f>Paca!P83-Paca!P79</f>
        <v>-28.288384723999911</v>
      </c>
      <c r="BV83" s="122">
        <f>Paca!Q83-Paca!Q79</f>
        <v>6.8794386929999973</v>
      </c>
      <c r="BW83" s="122">
        <f>Paca!R83-Paca!R79</f>
        <v>664.87264406799932</v>
      </c>
      <c r="BX83" s="122">
        <f>Paca!S83-Paca!S79</f>
        <v>-6.8292009470000039</v>
      </c>
      <c r="BY83" s="53">
        <f>Paca!T83-Paca!T79</f>
        <v>396.7989391860001</v>
      </c>
    </row>
    <row r="84" spans="1:77" x14ac:dyDescent="0.25">
      <c r="A84" s="37" t="str">
        <f>Paca!A84</f>
        <v>T2 2018</v>
      </c>
      <c r="B84" s="144">
        <f>('dep06'!B84/'dep06'!B83-1)*100</f>
        <v>1.1689959795745386</v>
      </c>
      <c r="C84" s="179">
        <f>('dep06'!C84/'dep06'!C83-1)*100</f>
        <v>14.924997165291764</v>
      </c>
      <c r="D84" s="179">
        <f>('dep06'!D84/'dep06'!D83-1)*100</f>
        <v>2.3003655950040391</v>
      </c>
      <c r="E84" s="180">
        <f>('dep06'!E84/'dep06'!E83-1)*100</f>
        <v>-19.354221616345924</v>
      </c>
      <c r="F84" s="181">
        <f>('dep06'!F84/'dep06'!F83-1)*100</f>
        <v>3.0061489034762356</v>
      </c>
      <c r="G84" s="181">
        <f>('dep06'!G84/'dep06'!G83-1)*100</f>
        <v>7.4444722513942629</v>
      </c>
      <c r="H84" s="181">
        <f>('dep06'!H84/'dep06'!H83-1)*100</f>
        <v>6.893074565084456</v>
      </c>
      <c r="I84" s="182">
        <f>('dep06'!I84/'dep06'!I83-1)*100</f>
        <v>2.2025321659964403</v>
      </c>
      <c r="J84" s="179">
        <f>('dep06'!J84/'dep06'!J83-1)*100</f>
        <v>3.0688034154191302</v>
      </c>
      <c r="K84" s="179">
        <f>('dep06'!K84/'dep06'!K83-1)*100</f>
        <v>-1.4296378904322338</v>
      </c>
      <c r="L84" s="180">
        <f>('dep06'!L84/'dep06'!L83-1)*100</f>
        <v>-7.3963955709254181</v>
      </c>
      <c r="M84" s="181">
        <f>('dep06'!M84/'dep06'!M83-1)*100</f>
        <v>-2.4133126372784308</v>
      </c>
      <c r="N84" s="181">
        <f>('dep06'!N84/'dep06'!N83-1)*100</f>
        <v>-1.1675768526268171</v>
      </c>
      <c r="O84" s="181">
        <f>('dep06'!O84/'dep06'!O83-1)*100</f>
        <v>-12.237577675596011</v>
      </c>
      <c r="P84" s="181">
        <f>('dep06'!P84/'dep06'!P83-1)*100</f>
        <v>-14.848352099496465</v>
      </c>
      <c r="Q84" s="181">
        <f>('dep06'!Q84/'dep06'!Q83-1)*100</f>
        <v>52.427086165206774</v>
      </c>
      <c r="R84" s="181">
        <f>('dep06'!R84/'dep06'!R83-1)*100</f>
        <v>5.4614560761025999</v>
      </c>
      <c r="S84" s="152">
        <f>('dep06'!S84/'dep06'!S83-1)*100</f>
        <v>7.4964741669055313</v>
      </c>
      <c r="T84" s="183">
        <f>('dep06'!T84/'dep06'!T83-1)*100</f>
        <v>1.9450958338695701</v>
      </c>
      <c r="U84" s="52">
        <f>'dep06'!B84-'dep06'!B83</f>
        <v>100.38823382400005</v>
      </c>
      <c r="V84" s="52">
        <f>'dep06'!C84-'dep06'!C83</f>
        <v>5.5279994959999996</v>
      </c>
      <c r="W84" s="52">
        <f>'dep06'!D84-'dep06'!D83</f>
        <v>36.722347243000058</v>
      </c>
      <c r="X84" s="121">
        <f>'dep06'!E84-'dep06'!E83</f>
        <v>-14.279055782000007</v>
      </c>
      <c r="Y84" s="121">
        <f>'dep06'!F84-'dep06'!F83</f>
        <v>12.994922268999971</v>
      </c>
      <c r="Z84" s="121">
        <f>'dep06'!G84-'dep06'!G83</f>
        <v>15.569345951000003</v>
      </c>
      <c r="AA84" s="121">
        <f>'dep06'!H84-'dep06'!H83</f>
        <v>4.451288464000001</v>
      </c>
      <c r="AB84" s="121">
        <f>'dep06'!I84-'dep06'!I83</f>
        <v>17.985846340999956</v>
      </c>
      <c r="AC84" s="52">
        <f>'dep06'!J84-'dep06'!J83</f>
        <v>100.110973156</v>
      </c>
      <c r="AD84" s="52">
        <f>'dep06'!K84-'dep06'!K83</f>
        <v>-48.202630619000502</v>
      </c>
      <c r="AE84" s="121">
        <f>'dep06'!L84-'dep06'!L83</f>
        <v>-72.957120451000037</v>
      </c>
      <c r="AF84" s="121">
        <f>'dep06'!M84-'dep06'!M83</f>
        <v>-20.76307018600005</v>
      </c>
      <c r="AG84" s="121">
        <f>'dep06'!N84-'dep06'!N83</f>
        <v>-3.2703558819999898</v>
      </c>
      <c r="AH84" s="121">
        <f>'dep06'!O84-'dep06'!O83</f>
        <v>-8.6458635240000064</v>
      </c>
      <c r="AI84" s="121">
        <f>'dep06'!P84-'dep06'!P83</f>
        <v>-21.633330404999981</v>
      </c>
      <c r="AJ84" s="121">
        <f>'dep06'!Q84-'dep06'!Q83</f>
        <v>23.466178884999998</v>
      </c>
      <c r="AK84" s="121">
        <f>'dep06'!R84-'dep06'!R83</f>
        <v>48.692380964999984</v>
      </c>
      <c r="AL84" s="121">
        <f>'dep06'!S84-'dep06'!S83</f>
        <v>6.908549979</v>
      </c>
      <c r="AM84" s="52">
        <f>'dep06'!T84-'dep06'!T83</f>
        <v>6.2295445480000353</v>
      </c>
      <c r="AN84" s="189">
        <f>(Paca!B84/Paca!B80-1)*100</f>
        <v>7.5295245908519881</v>
      </c>
      <c r="AO84" s="189">
        <f>(Paca!C84/Paca!C80-1)*100</f>
        <v>38.717235838860397</v>
      </c>
      <c r="AP84" s="189">
        <f>(Paca!D84/Paca!D80-1)*100</f>
        <v>6.8432604022430343</v>
      </c>
      <c r="AQ84" s="190">
        <f>(Paca!E84/Paca!E80-1)*100</f>
        <v>-6.8786166913944458</v>
      </c>
      <c r="AR84" s="190">
        <f>(Paca!F84/Paca!F80-1)*100</f>
        <v>3.0324484839681531</v>
      </c>
      <c r="AS84" s="190">
        <f>(Paca!G84/Paca!G80-1)*100</f>
        <v>4.4620860264570794</v>
      </c>
      <c r="AT84" s="190">
        <f>(Paca!H84/Paca!H80-1)*100</f>
        <v>30.580008929726567</v>
      </c>
      <c r="AU84" s="190">
        <f>(Paca!I84/Paca!I80-1)*100</f>
        <v>9.5600687478302859</v>
      </c>
      <c r="AV84" s="189">
        <f>(Paca!J84/Paca!J80-1)*100</f>
        <v>9.9541026598069404</v>
      </c>
      <c r="AW84" s="189">
        <f>(Paca!K84/Paca!K80-1)*100</f>
        <v>3.9500485599412549</v>
      </c>
      <c r="AX84" s="190">
        <f>(Paca!L84/Paca!L80-1)*100</f>
        <v>-2.6656153558940798</v>
      </c>
      <c r="AY84" s="190">
        <f>(Paca!M84/Paca!M80-1)*100</f>
        <v>3.03143736727296</v>
      </c>
      <c r="AZ84" s="190">
        <f>(Paca!N84/Paca!N80-1)*100</f>
        <v>15.208649161426035</v>
      </c>
      <c r="BA84" s="190">
        <f>(Paca!O84/Paca!O80-1)*100</f>
        <v>36.052120026221225</v>
      </c>
      <c r="BB84" s="190">
        <f>(Paca!P84/Paca!P80-1)*100</f>
        <v>-17.89436661190863</v>
      </c>
      <c r="BC84" s="190">
        <f>(Paca!Q84/Paca!Q80-1)*100</f>
        <v>6.6875658571619701</v>
      </c>
      <c r="BD84" s="190">
        <f>(Paca!R84/Paca!R80-1)*100</f>
        <v>10.377092458977422</v>
      </c>
      <c r="BE84" s="190">
        <f>(Paca!S84/Paca!S80-1)*100</f>
        <v>11.411846227221378</v>
      </c>
      <c r="BF84" s="189">
        <f>(Paca!T84/Paca!T80-1)*100</f>
        <v>33.276981468219113</v>
      </c>
      <c r="BG84" s="53">
        <f>Paca!B84-Paca!B80</f>
        <v>3522.147488216011</v>
      </c>
      <c r="BH84" s="53">
        <f>Paca!C84-Paca!C80</f>
        <v>92.141702739999999</v>
      </c>
      <c r="BI84" s="53">
        <f>Paca!D84-Paca!D80</f>
        <v>752.73908293900058</v>
      </c>
      <c r="BJ84" s="122">
        <f>Paca!E84-Paca!E80</f>
        <v>-122.78133417000004</v>
      </c>
      <c r="BK84" s="122">
        <f>Paca!F84-Paca!F80</f>
        <v>65.500193367000065</v>
      </c>
      <c r="BL84" s="122">
        <f>Paca!G84-Paca!G80</f>
        <v>43.445043383999973</v>
      </c>
      <c r="BM84" s="122">
        <f>Paca!H84-Paca!H80</f>
        <v>269.4543092639999</v>
      </c>
      <c r="BN84" s="122">
        <f>Paca!I84-Paca!I80</f>
        <v>497.12087109399999</v>
      </c>
      <c r="BO84" s="53">
        <f>Paca!J84-Paca!J80</f>
        <v>1325.1094086820012</v>
      </c>
      <c r="BP84" s="53">
        <f>Paca!K84-Paca!K80</f>
        <v>814.1514490710033</v>
      </c>
      <c r="BQ84" s="122">
        <f>Paca!L84-Paca!L80</f>
        <v>-147.95623208100005</v>
      </c>
      <c r="BR84" s="122">
        <f>Paca!M84-Paca!M80</f>
        <v>223.42751439999938</v>
      </c>
      <c r="BS84" s="122">
        <f>Paca!N84-Paca!N80</f>
        <v>149.50542054900006</v>
      </c>
      <c r="BT84" s="122">
        <f>Paca!O84-Paca!O80</f>
        <v>147.22275063200004</v>
      </c>
      <c r="BU84" s="122">
        <f>Paca!P84-Paca!P80</f>
        <v>-130.58733252699994</v>
      </c>
      <c r="BV84" s="122">
        <f>Paca!Q84-Paca!Q80</f>
        <v>17.16886107900001</v>
      </c>
      <c r="BW84" s="122">
        <f>Paca!R84-Paca!R80</f>
        <v>510.1706579770007</v>
      </c>
      <c r="BX84" s="122">
        <f>Paca!S84-Paca!S80</f>
        <v>45.199809042000027</v>
      </c>
      <c r="BY84" s="53">
        <f>Paca!T84-Paca!T80</f>
        <v>538.00584478399992</v>
      </c>
    </row>
    <row r="85" spans="1:77" x14ac:dyDescent="0.25">
      <c r="A85" s="37" t="str">
        <f>Paca!A85</f>
        <v>T3 2018</v>
      </c>
      <c r="B85" s="144">
        <f>('dep06'!B85/'dep06'!B84-1)*100</f>
        <v>-4.8217022820323034</v>
      </c>
      <c r="C85" s="179">
        <f>('dep06'!C85/'dep06'!C84-1)*100</f>
        <v>4.6976800821690423</v>
      </c>
      <c r="D85" s="179">
        <f>('dep06'!D85/'dep06'!D84-1)*100</f>
        <v>-4.3194942113070844</v>
      </c>
      <c r="E85" s="180">
        <f>('dep06'!E85/'dep06'!E84-1)*100</f>
        <v>2.0879680374779719</v>
      </c>
      <c r="F85" s="181">
        <f>('dep06'!F85/'dep06'!F84-1)*100</f>
        <v>-2.0800924302292412</v>
      </c>
      <c r="G85" s="181">
        <f>('dep06'!G85/'dep06'!G84-1)*100</f>
        <v>-6.072358689601554</v>
      </c>
      <c r="H85" s="181">
        <f>('dep06'!H85/'dep06'!H84-1)*100</f>
        <v>-9.9612295264045017</v>
      </c>
      <c r="I85" s="182">
        <f>('dep06'!I85/'dep06'!I84-1)*100</f>
        <v>-5.0324951180415685</v>
      </c>
      <c r="J85" s="179">
        <f>('dep06'!J85/'dep06'!J84-1)*100</f>
        <v>-2.607248468233081</v>
      </c>
      <c r="K85" s="179">
        <f>('dep06'!K85/'dep06'!K84-1)*100</f>
        <v>-7.3948333707723357</v>
      </c>
      <c r="L85" s="180">
        <f>('dep06'!L85/'dep06'!L84-1)*100</f>
        <v>-7.5174094534684937</v>
      </c>
      <c r="M85" s="181">
        <f>('dep06'!M85/'dep06'!M84-1)*100</f>
        <v>-4.9506373570182944</v>
      </c>
      <c r="N85" s="181">
        <f>('dep06'!N85/'dep06'!N84-1)*100</f>
        <v>-9.5278566909772877</v>
      </c>
      <c r="O85" s="181">
        <f>('dep06'!O85/'dep06'!O84-1)*100</f>
        <v>17.709545770878865</v>
      </c>
      <c r="P85" s="181">
        <f>('dep06'!P85/'dep06'!P84-1)*100</f>
        <v>-4.4420302958250169</v>
      </c>
      <c r="Q85" s="181">
        <f>('dep06'!Q85/'dep06'!Q84-1)*100</f>
        <v>-49.008591579909265</v>
      </c>
      <c r="R85" s="181">
        <f>('dep06'!R85/'dep06'!R84-1)*100</f>
        <v>-6.6051118818605481</v>
      </c>
      <c r="S85" s="152">
        <f>('dep06'!S85/'dep06'!S84-1)*100</f>
        <v>-19.265733135816475</v>
      </c>
      <c r="T85" s="183">
        <f>('dep06'!T85/'dep06'!T84-1)*100</f>
        <v>-5.1872950034679954</v>
      </c>
      <c r="U85" s="52">
        <f>'dep06'!B85-'dep06'!B84</f>
        <v>-418.90700930799903</v>
      </c>
      <c r="V85" s="52">
        <f>'dep06'!C85-'dep06'!C84</f>
        <v>1.9996393599999962</v>
      </c>
      <c r="W85" s="52">
        <f>'dep06'!D85-'dep06'!D84</f>
        <v>-70.541331271000217</v>
      </c>
      <c r="X85" s="121">
        <f>'dep06'!E85-'dep06'!E84</f>
        <v>1.2423079510000008</v>
      </c>
      <c r="Y85" s="121">
        <f>'dep06'!F85-'dep06'!F84</f>
        <v>-9.2620896729999913</v>
      </c>
      <c r="Z85" s="121">
        <f>'dep06'!G85-'dep06'!G84</f>
        <v>-13.645138477000017</v>
      </c>
      <c r="AA85" s="121">
        <f>'dep06'!H85-'dep06'!H84</f>
        <v>-6.8759906760000007</v>
      </c>
      <c r="AB85" s="121">
        <f>'dep06'!I85-'dep06'!I84</f>
        <v>-42.000420395999981</v>
      </c>
      <c r="AC85" s="52">
        <f>'dep06'!J85-'dep06'!J84</f>
        <v>-87.664199073999953</v>
      </c>
      <c r="AD85" s="52">
        <f>'dep06'!K85-'dep06'!K84</f>
        <v>-245.76466077599935</v>
      </c>
      <c r="AE85" s="121">
        <f>'dep06'!L85-'dep06'!L84</f>
        <v>-68.666300776999947</v>
      </c>
      <c r="AF85" s="121">
        <f>'dep06'!M85-'dep06'!M84</f>
        <v>-41.565180946999931</v>
      </c>
      <c r="AG85" s="121">
        <f>'dep06'!N85-'dep06'!N84</f>
        <v>-26.375712400999987</v>
      </c>
      <c r="AH85" s="121">
        <f>'dep06'!O85-'dep06'!O84</f>
        <v>10.980672486000003</v>
      </c>
      <c r="AI85" s="121">
        <f>'dep06'!P85-'dep06'!P84</f>
        <v>-5.5108640730000076</v>
      </c>
      <c r="AJ85" s="121">
        <f>'dep06'!Q85-'dep06'!Q84</f>
        <v>-33.436516532999995</v>
      </c>
      <c r="AK85" s="121">
        <f>'dep06'!R85-'dep06'!R84</f>
        <v>-62.104991641000083</v>
      </c>
      <c r="AL85" s="121">
        <f>'dep06'!S85-'dep06'!S84</f>
        <v>-19.085766890000002</v>
      </c>
      <c r="AM85" s="52">
        <f>'dep06'!T85-'dep06'!T84</f>
        <v>-16.936457547000032</v>
      </c>
      <c r="AN85" s="189">
        <f>(Paca!B85/Paca!B81-1)*100</f>
        <v>6.2464848364033765</v>
      </c>
      <c r="AO85" s="189">
        <f>(Paca!C85/Paca!C81-1)*100</f>
        <v>56.313101364754914</v>
      </c>
      <c r="AP85" s="189">
        <f>(Paca!D85/Paca!D81-1)*100</f>
        <v>6.7012538402342336</v>
      </c>
      <c r="AQ85" s="190">
        <f>(Paca!E85/Paca!E81-1)*100</f>
        <v>6.1046790189425604</v>
      </c>
      <c r="AR85" s="190">
        <f>(Paca!F85/Paca!F81-1)*100</f>
        <v>1.9596295897127636</v>
      </c>
      <c r="AS85" s="190">
        <f>(Paca!G85/Paca!G81-1)*100</f>
        <v>-1.8578582792565856</v>
      </c>
      <c r="AT85" s="190">
        <f>(Paca!H85/Paca!H81-1)*100</f>
        <v>25.295733794660258</v>
      </c>
      <c r="AU85" s="190">
        <f>(Paca!I85/Paca!I81-1)*100</f>
        <v>7.2093068664429216</v>
      </c>
      <c r="AV85" s="189">
        <f>(Paca!J85/Paca!J81-1)*100</f>
        <v>6.3141089354143309</v>
      </c>
      <c r="AW85" s="189">
        <f>(Paca!K85/Paca!K81-1)*100</f>
        <v>4.2899907541178672</v>
      </c>
      <c r="AX85" s="190">
        <f>(Paca!L85/Paca!L81-1)*100</f>
        <v>-5.7078580615076202</v>
      </c>
      <c r="AY85" s="190">
        <f>(Paca!M85/Paca!M81-1)*100</f>
        <v>6.7944847916955098</v>
      </c>
      <c r="AZ85" s="190">
        <f>(Paca!N85/Paca!N81-1)*100</f>
        <v>4.8334627981724942</v>
      </c>
      <c r="BA85" s="190">
        <f>(Paca!O85/Paca!O81-1)*100</f>
        <v>13.616836975810266</v>
      </c>
      <c r="BB85" s="190">
        <f>(Paca!P85/Paca!P81-1)*100</f>
        <v>-27.269604815010862</v>
      </c>
      <c r="BC85" s="190">
        <f>(Paca!Q85/Paca!Q81-1)*100</f>
        <v>-15.385487255545527</v>
      </c>
      <c r="BD85" s="190">
        <f>(Paca!R85/Paca!R81-1)*100</f>
        <v>16.38013714858193</v>
      </c>
      <c r="BE85" s="190">
        <f>(Paca!S85/Paca!S81-1)*100</f>
        <v>12.994992380876912</v>
      </c>
      <c r="BF85" s="189">
        <f>(Paca!T85/Paca!T81-1)*100</f>
        <v>20.052645273091319</v>
      </c>
      <c r="BG85" s="53">
        <f>Paca!B85-Paca!B81</f>
        <v>3007.5452337699971</v>
      </c>
      <c r="BH85" s="53">
        <f>Paca!C85-Paca!C81</f>
        <v>140.833467283</v>
      </c>
      <c r="BI85" s="53">
        <f>Paca!D85-Paca!D81</f>
        <v>751.13538243699986</v>
      </c>
      <c r="BJ85" s="122">
        <f>Paca!E85-Paca!E81</f>
        <v>100.56014006400005</v>
      </c>
      <c r="BK85" s="122">
        <f>Paca!F85-Paca!F81</f>
        <v>44.499929677000637</v>
      </c>
      <c r="BL85" s="122">
        <f>Paca!G85-Paca!G81</f>
        <v>-18.858034970999938</v>
      </c>
      <c r="BM85" s="122">
        <f>Paca!H85-Paca!H81</f>
        <v>241.25348903899999</v>
      </c>
      <c r="BN85" s="122">
        <f>Paca!I85-Paca!I81</f>
        <v>383.67985862800015</v>
      </c>
      <c r="BO85" s="53">
        <f>Paca!J85-Paca!J81</f>
        <v>899.0535918179994</v>
      </c>
      <c r="BP85" s="53">
        <f>Paca!K85-Paca!K81</f>
        <v>894.13344135299849</v>
      </c>
      <c r="BQ85" s="122">
        <f>Paca!L85-Paca!L81</f>
        <v>-325.30796339599965</v>
      </c>
      <c r="BR85" s="122">
        <f>Paca!M85-Paca!M81</f>
        <v>495.89011700699939</v>
      </c>
      <c r="BS85" s="122">
        <f>Paca!N85-Paca!N81</f>
        <v>47.984827624000104</v>
      </c>
      <c r="BT85" s="122">
        <f>Paca!O85-Paca!O81</f>
        <v>65.130985506000002</v>
      </c>
      <c r="BU85" s="122">
        <f>Paca!P85-Paca!P81</f>
        <v>-206.1867168010001</v>
      </c>
      <c r="BV85" s="122">
        <f>Paca!Q85-Paca!Q81</f>
        <v>-44.097431577000009</v>
      </c>
      <c r="BW85" s="122">
        <f>Paca!R85-Paca!R81</f>
        <v>812.84004388599988</v>
      </c>
      <c r="BX85" s="122">
        <f>Paca!S85-Paca!S81</f>
        <v>47.879579104000015</v>
      </c>
      <c r="BY85" s="53">
        <f>Paca!T85-Paca!T81</f>
        <v>322.38935087900018</v>
      </c>
    </row>
    <row r="86" spans="1:77" s="106" customFormat="1" x14ac:dyDescent="0.25">
      <c r="A86" s="98" t="str">
        <f>Paca!A86</f>
        <v>T4 2018</v>
      </c>
      <c r="B86" s="143">
        <f>('dep06'!B86/'dep06'!B85-1)*100</f>
        <v>-4.2447746419173153</v>
      </c>
      <c r="C86" s="184">
        <f>('dep06'!C86/'dep06'!C85-1)*100</f>
        <v>-5.2785771907092887</v>
      </c>
      <c r="D86" s="184">
        <f>('dep06'!D86/'dep06'!D85-1)*100</f>
        <v>-10.966563364430915</v>
      </c>
      <c r="E86" s="185">
        <f>('dep06'!E86/'dep06'!E85-1)*100</f>
        <v>-0.51880603495918498</v>
      </c>
      <c r="F86" s="186">
        <f>('dep06'!F86/'dep06'!F85-1)*100</f>
        <v>-6.5924349504823176</v>
      </c>
      <c r="G86" s="186">
        <f>('dep06'!G86/'dep06'!G85-1)*100</f>
        <v>-10.194047846646248</v>
      </c>
      <c r="H86" s="186">
        <f>('dep06'!H86/'dep06'!H85-1)*100</f>
        <v>-7.4680595561398171</v>
      </c>
      <c r="I86" s="187">
        <f>('dep06'!I86/'dep06'!I85-1)*100</f>
        <v>-14.653566295470434</v>
      </c>
      <c r="J86" s="184">
        <f>('dep06'!J86/'dep06'!J85-1)*100</f>
        <v>-1.4404034488061934</v>
      </c>
      <c r="K86" s="184">
        <f>('dep06'!K86/'dep06'!K85-1)*100</f>
        <v>-3.1441441350663957</v>
      </c>
      <c r="L86" s="185">
        <f>('dep06'!L86/'dep06'!L85-1)*100</f>
        <v>1.1018661808240848</v>
      </c>
      <c r="M86" s="186">
        <f>('dep06'!M86/'dep06'!M85-1)*100</f>
        <v>-8.8073175129871792</v>
      </c>
      <c r="N86" s="186">
        <f>('dep06'!N86/'dep06'!N85-1)*100</f>
        <v>-9.6979208167093827</v>
      </c>
      <c r="O86" s="186">
        <f>('dep06'!O86/'dep06'!O85-1)*100</f>
        <v>4.6060454197277112</v>
      </c>
      <c r="P86" s="186">
        <f>('dep06'!P86/'dep06'!P85-1)*100</f>
        <v>-3.3931574141363163</v>
      </c>
      <c r="Q86" s="186">
        <f>('dep06'!Q86/'dep06'!Q85-1)*100</f>
        <v>-22.538972579479065</v>
      </c>
      <c r="R86" s="186">
        <f>('dep06'!R86/'dep06'!R85-1)*100</f>
        <v>6.7269277041615005E-2</v>
      </c>
      <c r="S86" s="151">
        <f>('dep06'!S86/'dep06'!S85-1)*100</f>
        <v>-4.4895627728264387</v>
      </c>
      <c r="T86" s="188">
        <f>('dep06'!T86/'dep06'!T85-1)*100</f>
        <v>-10.775178995628497</v>
      </c>
      <c r="U86" s="100">
        <f>'dep06'!B86-'dep06'!B85</f>
        <v>-351.00217476099988</v>
      </c>
      <c r="V86" s="100">
        <f>'dep06'!C86-'dep06'!C85</f>
        <v>-2.3524596039999963</v>
      </c>
      <c r="W86" s="100">
        <f>'dep06'!D86-'dep06'!D85</f>
        <v>-171.35815200699972</v>
      </c>
      <c r="X86" s="120">
        <f>'dep06'!E86-'dep06'!E85</f>
        <v>-0.31512655200000239</v>
      </c>
      <c r="Y86" s="120">
        <f>'dep06'!F86-'dep06'!F85</f>
        <v>-28.743734708999966</v>
      </c>
      <c r="Z86" s="120">
        <f>'dep06'!G86-'dep06'!G85</f>
        <v>-21.515954370000003</v>
      </c>
      <c r="AA86" s="120">
        <f>'dep06'!H86-'dep06'!H85</f>
        <v>-4.641513953999997</v>
      </c>
      <c r="AB86" s="120">
        <f>'dep06'!I86-'dep06'!I85</f>
        <v>-116.14182242200002</v>
      </c>
      <c r="AC86" s="100">
        <f>'dep06'!J86-'dep06'!J85</f>
        <v>-47.168344799999886</v>
      </c>
      <c r="AD86" s="100">
        <f>'dep06'!K86-'dep06'!K85</f>
        <v>-96.767318507000255</v>
      </c>
      <c r="AE86" s="120">
        <f>'dep06'!L86-'dep06'!L85</f>
        <v>9.3081695559999389</v>
      </c>
      <c r="AF86" s="120">
        <f>'dep06'!M86-'dep06'!M85</f>
        <v>-70.284801600000037</v>
      </c>
      <c r="AG86" s="120">
        <f>'dep06'!N86-'dep06'!N85</f>
        <v>-24.288600696000003</v>
      </c>
      <c r="AH86" s="120">
        <f>'dep06'!O86-'dep06'!O85</f>
        <v>3.361719057000002</v>
      </c>
      <c r="AI86" s="120">
        <f>'dep06'!P86-'dep06'!P85</f>
        <v>-4.0226208889999953</v>
      </c>
      <c r="AJ86" s="120">
        <f>'dep06'!Q86-'dep06'!Q85</f>
        <v>-7.841152975</v>
      </c>
      <c r="AK86" s="120">
        <f>'dep06'!R86-'dep06'!R85</f>
        <v>0.59072614900003373</v>
      </c>
      <c r="AL86" s="120">
        <f>'dep06'!S86-'dep06'!S85</f>
        <v>-3.590757109000009</v>
      </c>
      <c r="AM86" s="100">
        <f>'dep06'!T86-'dep06'!T85</f>
        <v>-33.355899842999975</v>
      </c>
      <c r="AN86" s="184">
        <f>(Paca!B86/Paca!B82-1)*100</f>
        <v>1.1825201506416416</v>
      </c>
      <c r="AO86" s="184">
        <f>(Paca!C86/Paca!C82-1)*100</f>
        <v>21.083941308193399</v>
      </c>
      <c r="AP86" s="184">
        <f>(Paca!D86/Paca!D82-1)*100</f>
        <v>-0.7008401734625358</v>
      </c>
      <c r="AQ86" s="191">
        <f>(Paca!E86/Paca!E82-1)*100</f>
        <v>8.0488284560015231</v>
      </c>
      <c r="AR86" s="191">
        <f>(Paca!F86/Paca!F82-1)*100</f>
        <v>1.856627137303235</v>
      </c>
      <c r="AS86" s="191">
        <f>(Paca!G86/Paca!G82-1)*100</f>
        <v>-8.3799296304928212</v>
      </c>
      <c r="AT86" s="191">
        <f>(Paca!H86/Paca!H82-1)*100</f>
        <v>5.6434166943608144</v>
      </c>
      <c r="AU86" s="191">
        <f>(Paca!I86/Paca!I82-1)*100</f>
        <v>-4.1842338042402112</v>
      </c>
      <c r="AV86" s="184">
        <f>(Paca!J86/Paca!J82-1)*100</f>
        <v>-2.484366046250841</v>
      </c>
      <c r="AW86" s="184">
        <f>(Paca!K86/Paca!K82-1)*100</f>
        <v>2.8935276360507745</v>
      </c>
      <c r="AX86" s="191">
        <f>(Paca!L86/Paca!L82-1)*100</f>
        <v>-4.0986840245466283</v>
      </c>
      <c r="AY86" s="191">
        <f>(Paca!M86/Paca!M82-1)*100</f>
        <v>6.1812509599102672</v>
      </c>
      <c r="AZ86" s="191">
        <f>(Paca!N86/Paca!N82-1)*100</f>
        <v>-1.1047459323251907</v>
      </c>
      <c r="BA86" s="191">
        <f>(Paca!O86/Paca!O82-1)*100</f>
        <v>5.5223593770590718</v>
      </c>
      <c r="BB86" s="191">
        <f>(Paca!P86/Paca!P82-1)*100</f>
        <v>-15.183385094583402</v>
      </c>
      <c r="BC86" s="191">
        <f>(Paca!Q86/Paca!Q82-1)*100</f>
        <v>-16.545570170304046</v>
      </c>
      <c r="BD86" s="191">
        <f>(Paca!R86/Paca!R82-1)*100</f>
        <v>9.4386848483169352</v>
      </c>
      <c r="BE86" s="191">
        <f>(Paca!S86/Paca!S82-1)*100</f>
        <v>4.9800240846274324</v>
      </c>
      <c r="BF86" s="184">
        <f>(Paca!T86/Paca!T82-1)*100</f>
        <v>21.137168948043914</v>
      </c>
      <c r="BG86" s="100">
        <f>Paca!B86-Paca!B82</f>
        <v>585.37399640699732</v>
      </c>
      <c r="BH86" s="100">
        <f>Paca!C86-Paca!C82</f>
        <v>57.264679824000041</v>
      </c>
      <c r="BI86" s="100">
        <f>Paca!D86-Paca!D82</f>
        <v>-81.108486100998562</v>
      </c>
      <c r="BJ86" s="120">
        <f>Paca!E86-Paca!E82</f>
        <v>129.75192505500013</v>
      </c>
      <c r="BK86" s="120">
        <f>Paca!F86-Paca!F82</f>
        <v>43.136193339000329</v>
      </c>
      <c r="BL86" s="120">
        <f>Paca!G86-Paca!G82</f>
        <v>-86.254561779999904</v>
      </c>
      <c r="BM86" s="120">
        <f>Paca!H86-Paca!H82</f>
        <v>62.457210509000106</v>
      </c>
      <c r="BN86" s="120">
        <f>Paca!I86-Paca!I82</f>
        <v>-230.19925322400013</v>
      </c>
      <c r="BO86" s="100">
        <f>Paca!J86-Paca!J82</f>
        <v>-370.95669662699947</v>
      </c>
      <c r="BP86" s="100">
        <f>Paca!K86-Paca!K82</f>
        <v>606.41720691400042</v>
      </c>
      <c r="BQ86" s="120">
        <f>Paca!L86-Paca!L82</f>
        <v>-231.52730222700029</v>
      </c>
      <c r="BR86" s="120">
        <f>Paca!M86-Paca!M82</f>
        <v>446.42337338400012</v>
      </c>
      <c r="BS86" s="120">
        <f>Paca!N86-Paca!N82</f>
        <v>-10.958097995999992</v>
      </c>
      <c r="BT86" s="120">
        <f>Paca!O86-Paca!O82</f>
        <v>29.023663666000061</v>
      </c>
      <c r="BU86" s="120">
        <f>Paca!P86-Paca!P82</f>
        <v>-98.638744288999987</v>
      </c>
      <c r="BV86" s="120">
        <f>Paca!Q86-Paca!Q82</f>
        <v>-44.668184698000005</v>
      </c>
      <c r="BW86" s="120">
        <f>Paca!R86-Paca!R82</f>
        <v>498.35174285300036</v>
      </c>
      <c r="BX86" s="120">
        <f>Paca!S86-Paca!S82</f>
        <v>18.410756221000042</v>
      </c>
      <c r="BY86" s="100">
        <f>Paca!T86-Paca!T82</f>
        <v>373.7572923969999</v>
      </c>
    </row>
    <row r="87" spans="1:77" x14ac:dyDescent="0.25">
      <c r="A87" s="37" t="str">
        <f>Paca!A87</f>
        <v>T1 2019</v>
      </c>
      <c r="B87" s="144">
        <f>('dep06'!B87/'dep06'!B86-1)*100</f>
        <v>8.9361711890357576</v>
      </c>
      <c r="C87" s="179">
        <f>('dep06'!C87/'dep06'!C86-1)*100</f>
        <v>-21.332897249310122</v>
      </c>
      <c r="D87" s="179">
        <f>('dep06'!D87/'dep06'!D86-1)*100</f>
        <v>-99.377952465792944</v>
      </c>
      <c r="E87" s="180">
        <f>('dep06'!E87/'dep06'!E86-1)*100</f>
        <v>-10.566049938611656</v>
      </c>
      <c r="F87" s="181">
        <f>('dep06'!F87/'dep06'!F86-1)*100</f>
        <v>0.92235959910138554</v>
      </c>
      <c r="G87" s="181">
        <f>('dep06'!G87/'dep06'!G86-1)*100</f>
        <v>-3.574503739360757</v>
      </c>
      <c r="H87" s="181">
        <f>('dep06'!H87/'dep06'!H86-1)*100</f>
        <v>7.9891217843399476</v>
      </c>
      <c r="I87" s="182">
        <f>('dep06'!I87/'dep06'!I86-1)*100</f>
        <v>4.3034883333555873</v>
      </c>
      <c r="J87" s="179">
        <f>('dep06'!J87/'dep06'!J86-1)*100</f>
        <v>11.911468326472029</v>
      </c>
      <c r="K87" s="179">
        <f>('dep06'!K87/'dep06'!K86-1)*100</f>
        <v>9.5955554417240343</v>
      </c>
      <c r="L87" s="180">
        <f>('dep06'!L87/'dep06'!L86-1)*100</f>
        <v>12.573076007340012</v>
      </c>
      <c r="M87" s="181">
        <f>('dep06'!M87/'dep06'!M86-1)*100</f>
        <v>6.6816985130804474</v>
      </c>
      <c r="N87" s="181">
        <f>('dep06'!N87/'dep06'!N86-1)*100</f>
        <v>17.688813137005855</v>
      </c>
      <c r="O87" s="181">
        <f>('dep06'!O87/'dep06'!O86-1)*100</f>
        <v>-7.2234960099652685</v>
      </c>
      <c r="P87" s="181">
        <f>('dep06'!P87/'dep06'!P86-1)*100</f>
        <v>1.079670595842841</v>
      </c>
      <c r="Q87" s="181">
        <f>('dep06'!Q87/'dep06'!Q86-1)*100</f>
        <v>7.5302104753641075</v>
      </c>
      <c r="R87" s="181">
        <f>('dep06'!R87/'dep06'!R86-1)*100</f>
        <v>6.4103882081317121</v>
      </c>
      <c r="S87" s="152">
        <f>('dep06'!S87/'dep06'!S86-1)*100</f>
        <v>47.049871475448278</v>
      </c>
      <c r="T87" s="183">
        <f>('dep06'!T87/'dep06'!T86-1)*100</f>
        <v>7.8906209749220801</v>
      </c>
      <c r="U87" s="52">
        <f>'dep06'!B87-'dep06'!B86</f>
        <v>707.56954479100114</v>
      </c>
      <c r="V87" s="52">
        <f>'dep06'!C87-'dep06'!C86</f>
        <v>-9.005407138999999</v>
      </c>
      <c r="W87" s="52">
        <f>'dep06'!D87-'dep06'!D86</f>
        <v>-1382.5390260018419</v>
      </c>
      <c r="X87" s="121">
        <f>'dep06'!E87-'dep06'!E86</f>
        <v>-6.3845990099999952</v>
      </c>
      <c r="Y87" s="121">
        <f>'dep06'!F87-'dep06'!F86</f>
        <v>3.7564677579999852</v>
      </c>
      <c r="Z87" s="121">
        <f>'dep06'!G87-'dep06'!G86</f>
        <v>-6.7753981999999837</v>
      </c>
      <c r="AA87" s="121">
        <f>'dep06'!H87-'dep06'!H86</f>
        <v>4.5945459459999967</v>
      </c>
      <c r="AB87" s="121">
        <f>'dep06'!I87-'dep06'!I86</f>
        <v>29.110610350999991</v>
      </c>
      <c r="AC87" s="52">
        <f>'dep06'!J87-'dep06'!J86</f>
        <v>384.44188791199986</v>
      </c>
      <c r="AD87" s="52">
        <f>'dep06'!K87-'dep06'!K86</f>
        <v>286.03703123200012</v>
      </c>
      <c r="AE87" s="121">
        <f>'dep06'!L87-'dep06'!L86</f>
        <v>107.38315139099996</v>
      </c>
      <c r="AF87" s="121">
        <f>'dep06'!M87-'dep06'!M86</f>
        <v>48.625562310999953</v>
      </c>
      <c r="AG87" s="121">
        <f>'dep06'!N87-'dep06'!N86</f>
        <v>40.005555518999984</v>
      </c>
      <c r="AH87" s="121">
        <f>'dep06'!O87-'dep06'!O86</f>
        <v>-5.5148971979999999</v>
      </c>
      <c r="AI87" s="121">
        <f>'dep06'!P87-'dep06'!P86</f>
        <v>1.2365288649999968</v>
      </c>
      <c r="AJ87" s="121">
        <f>'dep06'!Q87-'dep06'!Q86</f>
        <v>2.0292529209999977</v>
      </c>
      <c r="AK87" s="121">
        <f>'dep06'!R87-'dep06'!R86</f>
        <v>56.330786483999987</v>
      </c>
      <c r="AL87" s="121">
        <f>'dep06'!S87-'dep06'!S86</f>
        <v>35.941090939000006</v>
      </c>
      <c r="AM87" s="52">
        <f>'dep06'!T87-'dep06'!T86</f>
        <v>21.79440594099998</v>
      </c>
      <c r="AN87" s="189">
        <f>(Paca!B87/Paca!B83-1)*100</f>
        <v>2.3955925688136537</v>
      </c>
      <c r="AO87" s="189">
        <f>(Paca!C87/Paca!C83-1)*100</f>
        <v>17.058120966483781</v>
      </c>
      <c r="AP87" s="189">
        <f>(Paca!D87/Paca!D83-1)*100</f>
        <v>-1.7807942392880194</v>
      </c>
      <c r="AQ87" s="190">
        <f>(Paca!E87/Paca!E83-1)*100</f>
        <v>-2.0239252140772046</v>
      </c>
      <c r="AR87" s="190">
        <f>(Paca!F87/Paca!F83-1)*100</f>
        <v>9.3566430140175072</v>
      </c>
      <c r="AS87" s="190">
        <f>(Paca!G87/Paca!G83-1)*100</f>
        <v>-9.4885778468327686</v>
      </c>
      <c r="AT87" s="190">
        <f>(Paca!H87/Paca!H83-1)*100</f>
        <v>10.645580885858962</v>
      </c>
      <c r="AU87" s="190">
        <f>(Paca!I87/Paca!I83-1)*100</f>
        <v>-7.093237501219396</v>
      </c>
      <c r="AV87" s="189">
        <f>(Paca!J87/Paca!J83-1)*100</f>
        <v>4.914553654841014</v>
      </c>
      <c r="AW87" s="189">
        <f>(Paca!K87/Paca!K83-1)*100</f>
        <v>2.3665876332862545</v>
      </c>
      <c r="AX87" s="190">
        <f>(Paca!L87/Paca!L83-1)*100</f>
        <v>-2.8713058195456775</v>
      </c>
      <c r="AY87" s="190">
        <f>(Paca!M87/Paca!M83-1)*100</f>
        <v>-0.66235185079782655</v>
      </c>
      <c r="AZ87" s="190">
        <f>(Paca!N87/Paca!N83-1)*100</f>
        <v>0.74591261377032758</v>
      </c>
      <c r="BA87" s="190">
        <f>(Paca!O87/Paca!O83-1)*100</f>
        <v>0.60371443069509034</v>
      </c>
      <c r="BB87" s="190">
        <f>(Paca!P87/Paca!P83-1)*100</f>
        <v>-1.4750364167749219</v>
      </c>
      <c r="BC87" s="190">
        <f>(Paca!Q87/Paca!Q83-1)*100</f>
        <v>-29.173800364289526</v>
      </c>
      <c r="BD87" s="190">
        <f>(Paca!R87/Paca!R83-1)*100</f>
        <v>14.037000772727914</v>
      </c>
      <c r="BE87" s="190">
        <f>(Paca!S87/Paca!S83-1)*100</f>
        <v>17.144517557429808</v>
      </c>
      <c r="BF87" s="189">
        <f>(Paca!T87/Paca!T83-1)*100</f>
        <v>6.4403359740315969</v>
      </c>
      <c r="BG87" s="53">
        <f>Paca!B87-Paca!B83</f>
        <v>1216.6323511990049</v>
      </c>
      <c r="BH87" s="53">
        <f>Paca!C87-Paca!C83</f>
        <v>54.490399213999979</v>
      </c>
      <c r="BI87" s="53">
        <f>Paca!D87-Paca!D83</f>
        <v>-211.02167339099833</v>
      </c>
      <c r="BJ87" s="122">
        <f>Paca!E87-Paca!E83</f>
        <v>-35.054756952999924</v>
      </c>
      <c r="BK87" s="122">
        <f>Paca!F87-Paca!F83</f>
        <v>207.6612118059993</v>
      </c>
      <c r="BL87" s="122">
        <f>Paca!G87-Paca!G83</f>
        <v>-97.710879798000065</v>
      </c>
      <c r="BM87" s="122">
        <f>Paca!H87-Paca!H83</f>
        <v>120.80236535500012</v>
      </c>
      <c r="BN87" s="122">
        <f>Paca!I87-Paca!I83</f>
        <v>-406.71961380099947</v>
      </c>
      <c r="BO87" s="53">
        <f>Paca!J87-Paca!J83</f>
        <v>726.92876567600069</v>
      </c>
      <c r="BP87" s="53">
        <f>Paca!K87-Paca!K83</f>
        <v>515.99659790399892</v>
      </c>
      <c r="BQ87" s="122">
        <f>Paca!L87-Paca!L83</f>
        <v>-167.32392038199941</v>
      </c>
      <c r="BR87" s="122">
        <f>Paca!M87-Paca!M83</f>
        <v>-51.817297628999768</v>
      </c>
      <c r="BS87" s="122">
        <f>Paca!N87-Paca!N83</f>
        <v>7.7575711580000188</v>
      </c>
      <c r="BT87" s="122">
        <f>Paca!O87-Paca!O83</f>
        <v>3.2313540659999944</v>
      </c>
      <c r="BU87" s="122">
        <f>Paca!P87-Paca!P83</f>
        <v>-9.2558866130000297</v>
      </c>
      <c r="BV87" s="122">
        <f>Paca!Q87-Paca!Q83</f>
        <v>-76.824386496000017</v>
      </c>
      <c r="BW87" s="122">
        <f>Paca!R87-Paca!R83</f>
        <v>744.04164541299997</v>
      </c>
      <c r="BX87" s="122">
        <f>Paca!S87-Paca!S83</f>
        <v>66.187518387000011</v>
      </c>
      <c r="BY87" s="53">
        <f>Paca!T87-Paca!T83</f>
        <v>130.23826179599996</v>
      </c>
    </row>
    <row r="88" spans="1:77" x14ac:dyDescent="0.25">
      <c r="A88" s="37" t="str">
        <f>Paca!A88</f>
        <v>T2 2019</v>
      </c>
      <c r="B88" s="144">
        <f>('dep06'!B88/'dep06'!B87-1)*100</f>
        <v>0.99653059122526422</v>
      </c>
      <c r="C88" s="179">
        <f>('dep06'!C88/'dep06'!C87-1)*100</f>
        <v>-3.7194724316039984</v>
      </c>
      <c r="D88" s="179">
        <f>('dep06'!D88/'dep06'!D87-1)*100</f>
        <v>16012.400702214685</v>
      </c>
      <c r="E88" s="180">
        <f>('dep06'!E88/'dep06'!E87-1)*100</f>
        <v>7.271812450688242</v>
      </c>
      <c r="F88" s="181">
        <f>('dep06'!F88/'dep06'!F87-1)*100</f>
        <v>-6.6112254966095962</v>
      </c>
      <c r="G88" s="181">
        <f>('dep06'!G88/'dep06'!G87-1)*100</f>
        <v>-6.4688642868987456</v>
      </c>
      <c r="H88" s="181">
        <f>('dep06'!H88/'dep06'!H87-1)*100</f>
        <v>-7.5827911782619388</v>
      </c>
      <c r="I88" s="182">
        <f>('dep06'!I88/'dep06'!I87-1)*100</f>
        <v>2.6404804611903199</v>
      </c>
      <c r="J88" s="179">
        <f>('dep06'!J88/'dep06'!J87-1)*100</f>
        <v>1.158894116583209</v>
      </c>
      <c r="K88" s="179">
        <f>('dep06'!K88/'dep06'!K87-1)*100</f>
        <v>0.41363030679204549</v>
      </c>
      <c r="L88" s="180">
        <f>('dep06'!L88/'dep06'!L87-1)*100</f>
        <v>1.4911590320139778</v>
      </c>
      <c r="M88" s="181">
        <f>('dep06'!M88/'dep06'!M87-1)*100</f>
        <v>-4.8184031630563169</v>
      </c>
      <c r="N88" s="181">
        <f>('dep06'!N88/'dep06'!N87-1)*100</f>
        <v>9.6518742759708065</v>
      </c>
      <c r="O88" s="181">
        <f>('dep06'!O88/'dep06'!O87-1)*100</f>
        <v>20.100667947971051</v>
      </c>
      <c r="P88" s="181">
        <f>('dep06'!P88/'dep06'!P87-1)*100</f>
        <v>7.5607719681012764</v>
      </c>
      <c r="Q88" s="181">
        <f>('dep06'!Q88/'dep06'!Q87-1)*100</f>
        <v>0.47890841752729063</v>
      </c>
      <c r="R88" s="181">
        <f>('dep06'!R88/'dep06'!R87-1)*100</f>
        <v>1.4000402708711279</v>
      </c>
      <c r="S88" s="152">
        <f>('dep06'!S88/'dep06'!S87-1)*100</f>
        <v>-22.545902727323519</v>
      </c>
      <c r="T88" s="183">
        <f>('dep06'!T88/'dep06'!T87-1)*100</f>
        <v>17.774055616302963</v>
      </c>
      <c r="U88" s="52">
        <f>'dep06'!B88-'dep06'!B87</f>
        <v>85.956830609000463</v>
      </c>
      <c r="V88" s="52">
        <f>'dep06'!C88-'dep06'!C87</f>
        <v>-1.2351736280000019</v>
      </c>
      <c r="W88" s="52">
        <f>'dep06'!D88-'dep06'!D87</f>
        <v>1385.6941300598417</v>
      </c>
      <c r="X88" s="121">
        <f>'dep06'!E88-'dep06'!E87</f>
        <v>3.9297601959999966</v>
      </c>
      <c r="Y88" s="121">
        <f>'dep06'!F88-'dep06'!F87</f>
        <v>-27.17369897399999</v>
      </c>
      <c r="Z88" s="121">
        <f>'dep06'!G88-'dep06'!G87</f>
        <v>-11.823307677000003</v>
      </c>
      <c r="AA88" s="121">
        <f>'dep06'!H88-'dep06'!H87</f>
        <v>-4.7092599369999988</v>
      </c>
      <c r="AB88" s="121">
        <f>'dep06'!I88-'dep06'!I87</f>
        <v>18.629983605000007</v>
      </c>
      <c r="AC88" s="52">
        <f>'dep06'!J88-'dep06'!J87</f>
        <v>41.858508838000034</v>
      </c>
      <c r="AD88" s="52">
        <f>'dep06'!K88-'dep06'!K87</f>
        <v>13.513176117000057</v>
      </c>
      <c r="AE88" s="121">
        <f>'dep06'!L88-'dep06'!L87</f>
        <v>14.336828848000096</v>
      </c>
      <c r="AF88" s="121">
        <f>'dep06'!M88-'dep06'!M87</f>
        <v>-37.408545080999943</v>
      </c>
      <c r="AG88" s="121">
        <f>'dep06'!N88-'dep06'!N87</f>
        <v>25.690257104000011</v>
      </c>
      <c r="AH88" s="121">
        <f>'dep06'!O88-'dep06'!O87</f>
        <v>14.237655380999996</v>
      </c>
      <c r="AI88" s="121">
        <f>'dep06'!P88-'dep06'!P87</f>
        <v>8.7527181330000019</v>
      </c>
      <c r="AJ88" s="121">
        <f>'dep06'!Q88-'dep06'!Q87</f>
        <v>0.13877525400000223</v>
      </c>
      <c r="AK88" s="121">
        <f>'dep06'!R88-'dep06'!R87</f>
        <v>13.091398398000024</v>
      </c>
      <c r="AL88" s="121">
        <f>'dep06'!S88-'dep06'!S87</f>
        <v>-25.325911919999996</v>
      </c>
      <c r="AM88" s="52">
        <f>'dep06'!T88-'dep06'!T87</f>
        <v>52.966842068999995</v>
      </c>
      <c r="AN88" s="189">
        <f>(Paca!B88/Paca!B84-1)*100</f>
        <v>2.5337426554474796</v>
      </c>
      <c r="AO88" s="189">
        <f>(Paca!C88/Paca!C84-1)*100</f>
        <v>-3.4645643769257384</v>
      </c>
      <c r="AP88" s="189">
        <f>(Paca!D88/Paca!D84-1)*100</f>
        <v>-4.2176074249927975</v>
      </c>
      <c r="AQ88" s="190">
        <f>(Paca!E88/Paca!E84-1)*100</f>
        <v>2.1686901657799629</v>
      </c>
      <c r="AR88" s="190">
        <f>(Paca!F88/Paca!F84-1)*100</f>
        <v>3.8437675380208702</v>
      </c>
      <c r="AS88" s="190">
        <f>(Paca!G88/Paca!G84-1)*100</f>
        <v>-10.635580930261202</v>
      </c>
      <c r="AT88" s="190">
        <f>(Paca!H88/Paca!H84-1)*100</f>
        <v>5.7968972589083512</v>
      </c>
      <c r="AU88" s="190">
        <f>(Paca!I88/Paca!I84-1)*100</f>
        <v>-10.106690436848398</v>
      </c>
      <c r="AV88" s="189">
        <f>(Paca!J88/Paca!J84-1)*100</f>
        <v>5.2983499704391646</v>
      </c>
      <c r="AW88" s="189">
        <f>(Paca!K88/Paca!K84-1)*100</f>
        <v>4.4133294178924976</v>
      </c>
      <c r="AX88" s="190">
        <f>(Paca!L88/Paca!L84-1)*100</f>
        <v>5.6909073922204456</v>
      </c>
      <c r="AY88" s="190">
        <f>(Paca!M88/Paca!M84-1)*100</f>
        <v>2.6821800769700976</v>
      </c>
      <c r="AZ88" s="190">
        <f>(Paca!N88/Paca!N84-1)*100</f>
        <v>-1.9012933657881925</v>
      </c>
      <c r="BA88" s="190">
        <f>(Paca!O88/Paca!O84-1)*100</f>
        <v>-3.9675580632849816</v>
      </c>
      <c r="BB88" s="190">
        <f>(Paca!P88/Paca!P84-1)*100</f>
        <v>8.3306165475193659</v>
      </c>
      <c r="BC88" s="190">
        <f>(Paca!Q88/Paca!Q84-1)*100</f>
        <v>-28.69485666557847</v>
      </c>
      <c r="BD88" s="190">
        <f>(Paca!R88/Paca!R84-1)*100</f>
        <v>8.5433962113239623</v>
      </c>
      <c r="BE88" s="190">
        <f>(Paca!S88/Paca!S84-1)*100</f>
        <v>9.7633802474189615</v>
      </c>
      <c r="BF88" s="189">
        <f>(Paca!T88/Paca!T84-1)*100</f>
        <v>2.8066175440648156</v>
      </c>
      <c r="BG88" s="53">
        <f>Paca!B88-Paca!B84</f>
        <v>1274.4717414319966</v>
      </c>
      <c r="BH88" s="53">
        <f>Paca!C88-Paca!C84</f>
        <v>-11.437495902000023</v>
      </c>
      <c r="BI88" s="53">
        <f>Paca!D88-Paca!D84</f>
        <v>-495.67234026499864</v>
      </c>
      <c r="BJ88" s="122">
        <f>Paca!E88-Paca!E84</f>
        <v>36.047750448999977</v>
      </c>
      <c r="BK88" s="122">
        <f>Paca!F88-Paca!F84</f>
        <v>85.542174457999863</v>
      </c>
      <c r="BL88" s="122">
        <f>Paca!G88-Paca!G84</f>
        <v>-108.17383010800006</v>
      </c>
      <c r="BM88" s="122">
        <f>Paca!H88-Paca!H84</f>
        <v>66.699076801000047</v>
      </c>
      <c r="BN88" s="122">
        <f>Paca!I88-Paca!I84</f>
        <v>-575.78751186499994</v>
      </c>
      <c r="BO88" s="53">
        <f>Paca!J88-Paca!J84</f>
        <v>775.53553509099947</v>
      </c>
      <c r="BP88" s="53">
        <f>Paca!K88-Paca!K84</f>
        <v>945.57026611299807</v>
      </c>
      <c r="BQ88" s="122">
        <f>Paca!L88-Paca!L84</f>
        <v>307.4564350619994</v>
      </c>
      <c r="BR88" s="122">
        <f>Paca!M88-Paca!M84</f>
        <v>203.67876139200052</v>
      </c>
      <c r="BS88" s="122">
        <f>Paca!N88-Paca!N84</f>
        <v>-21.532800401000031</v>
      </c>
      <c r="BT88" s="122">
        <f>Paca!O88-Paca!O84</f>
        <v>-22.043102698999974</v>
      </c>
      <c r="BU88" s="122">
        <f>Paca!P88-Paca!P84</f>
        <v>49.915430421999986</v>
      </c>
      <c r="BV88" s="122">
        <f>Paca!Q88-Paca!Q84</f>
        <v>-78.594341756000006</v>
      </c>
      <c r="BW88" s="122">
        <f>Paca!R88-Paca!R84</f>
        <v>463.60625643599997</v>
      </c>
      <c r="BX88" s="122">
        <f>Paca!S88-Paca!S84</f>
        <v>43.083627656999965</v>
      </c>
      <c r="BY88" s="53">
        <f>Paca!T88-Paca!T84</f>
        <v>60.475776395000139</v>
      </c>
    </row>
    <row r="89" spans="1:77" x14ac:dyDescent="0.25">
      <c r="A89" s="37" t="str">
        <f>Paca!A89</f>
        <v>T3 2019</v>
      </c>
      <c r="B89" s="144">
        <f>('dep06'!B89/'dep06'!B88-1)*100</f>
        <v>-0.5836472706835405</v>
      </c>
      <c r="C89" s="179">
        <f>('dep06'!C89/'dep06'!C88-1)*100</f>
        <v>15.342669518405483</v>
      </c>
      <c r="D89" s="179">
        <f>('dep06'!D89/'dep06'!D88-1)*100</f>
        <v>-5.804295852748897</v>
      </c>
      <c r="E89" s="180">
        <f>('dep06'!E89/'dep06'!E88-1)*100</f>
        <v>-13.633192197114852</v>
      </c>
      <c r="F89" s="181">
        <f>('dep06'!F89/'dep06'!F88-1)*100</f>
        <v>1.7044212589312657</v>
      </c>
      <c r="G89" s="181">
        <f>('dep06'!G89/'dep06'!G88-1)*100</f>
        <v>-7.5664809416036256</v>
      </c>
      <c r="H89" s="181">
        <f>('dep06'!H89/'dep06'!H88-1)*100</f>
        <v>-12.224626243010128</v>
      </c>
      <c r="I89" s="182">
        <f>('dep06'!I89/'dep06'!I88-1)*100</f>
        <v>-8.2327330826025289</v>
      </c>
      <c r="J89" s="179">
        <f>('dep06'!J89/'dep06'!J88-1)*100</f>
        <v>-2.0172360042875148</v>
      </c>
      <c r="K89" s="179">
        <f>('dep06'!K89/'dep06'!K88-1)*100</f>
        <v>1.4956764008218659</v>
      </c>
      <c r="L89" s="180">
        <f>('dep06'!L89/'dep06'!L88-1)*100</f>
        <v>-2.7122823642480864</v>
      </c>
      <c r="M89" s="181">
        <f>('dep06'!M89/'dep06'!M88-1)*100</f>
        <v>5.9812001906833778E-2</v>
      </c>
      <c r="N89" s="181">
        <f>('dep06'!N89/'dep06'!N88-1)*100</f>
        <v>12.604683463867449</v>
      </c>
      <c r="O89" s="181">
        <f>('dep06'!O89/'dep06'!O88-1)*100</f>
        <v>-26.355508742037472</v>
      </c>
      <c r="P89" s="181">
        <f>('dep06'!P89/'dep06'!P88-1)*100</f>
        <v>-28.987711108404046</v>
      </c>
      <c r="Q89" s="181">
        <f>('dep06'!Q89/'dep06'!Q88-1)*100</f>
        <v>13.919673790449139</v>
      </c>
      <c r="R89" s="181">
        <f>('dep06'!R89/'dep06'!R88-1)*100</f>
        <v>8.1792209538124716</v>
      </c>
      <c r="S89" s="152">
        <f>('dep06'!S89/'dep06'!S88-1)*100</f>
        <v>17.483817787041289</v>
      </c>
      <c r="T89" s="183">
        <f>('dep06'!T89/'dep06'!T88-1)*100</f>
        <v>14.195602078620052</v>
      </c>
      <c r="U89" s="52">
        <f>'dep06'!B89-'dep06'!B88</f>
        <v>-50.844815176002157</v>
      </c>
      <c r="V89" s="52">
        <f>'dep06'!C89-'dep06'!C88</f>
        <v>4.9055313799999958</v>
      </c>
      <c r="W89" s="52">
        <f>'dep06'!D89-'dep06'!D88</f>
        <v>-80.932083788999762</v>
      </c>
      <c r="X89" s="121">
        <f>'dep06'!E89-'dep06'!E88</f>
        <v>-7.9032652109999972</v>
      </c>
      <c r="Y89" s="121">
        <f>'dep06'!F89-'dep06'!F88</f>
        <v>6.5424198139999703</v>
      </c>
      <c r="Z89" s="121">
        <f>'dep06'!G89-'dep06'!G88</f>
        <v>-12.934841212999999</v>
      </c>
      <c r="AA89" s="121">
        <f>'dep06'!H89-'dep06'!H88</f>
        <v>-7.0163622680000017</v>
      </c>
      <c r="AB89" s="121">
        <f>'dep06'!I89-'dep06'!I88</f>
        <v>-59.620034910999948</v>
      </c>
      <c r="AC89" s="52">
        <f>'dep06'!J89-'dep06'!J88</f>
        <v>-73.70564972000011</v>
      </c>
      <c r="AD89" s="52">
        <f>'dep06'!K89-'dep06'!K88</f>
        <v>49.065405766999447</v>
      </c>
      <c r="AE89" s="121">
        <f>'dep06'!L89-'dep06'!L88</f>
        <v>-26.46624019300009</v>
      </c>
      <c r="AF89" s="121">
        <f>'dep06'!M89-'dep06'!M88</f>
        <v>0.44198650299995279</v>
      </c>
      <c r="AG89" s="121">
        <f>'dep06'!N89-'dep06'!N88</f>
        <v>36.787883100999977</v>
      </c>
      <c r="AH89" s="121">
        <f>'dep06'!O89-'dep06'!O88</f>
        <v>-22.420475242999998</v>
      </c>
      <c r="AI89" s="121">
        <f>'dep06'!P89-'dep06'!P88</f>
        <v>-36.094799851000005</v>
      </c>
      <c r="AJ89" s="121">
        <f>'dep06'!Q89-'dep06'!Q88</f>
        <v>4.0528779589999964</v>
      </c>
      <c r="AK89" s="121">
        <f>'dep06'!R89-'dep06'!R88</f>
        <v>77.552460191999899</v>
      </c>
      <c r="AL89" s="121">
        <f>'dep06'!S89-'dep06'!S88</f>
        <v>15.211713298999996</v>
      </c>
      <c r="AM89" s="52">
        <f>'dep06'!T89-'dep06'!T88</f>
        <v>49.821981186000016</v>
      </c>
      <c r="AN89" s="189">
        <f>(Paca!B89/Paca!B85-1)*100</f>
        <v>1.2081986215175755</v>
      </c>
      <c r="AO89" s="189">
        <f>(Paca!C89/Paca!C85-1)*100</f>
        <v>-2.9560538673569114</v>
      </c>
      <c r="AP89" s="189">
        <f>(Paca!D89/Paca!D85-1)*100</f>
        <v>-4.9918983742265777</v>
      </c>
      <c r="AQ89" s="190">
        <f>(Paca!E89/Paca!E85-1)*100</f>
        <v>0.61731889246317007</v>
      </c>
      <c r="AR89" s="190">
        <f>(Paca!F89/Paca!F85-1)*100</f>
        <v>-1.3363159314700335</v>
      </c>
      <c r="AS89" s="190">
        <f>(Paca!G89/Paca!G85-1)*100</f>
        <v>-8.0447530824619413</v>
      </c>
      <c r="AT89" s="190">
        <f>(Paca!H89/Paca!H85-1)*100</f>
        <v>5.8766926994263446</v>
      </c>
      <c r="AU89" s="190">
        <f>(Paca!I89/Paca!I85-1)*100</f>
        <v>-9.9368623334462054</v>
      </c>
      <c r="AV89" s="189">
        <f>(Paca!J89/Paca!J85-1)*100</f>
        <v>1.9612401286221992</v>
      </c>
      <c r="AW89" s="189">
        <f>(Paca!K89/Paca!K85-1)*100</f>
        <v>2.9009259536924015</v>
      </c>
      <c r="AX89" s="190">
        <f>(Paca!L89/Paca!L85-1)*100</f>
        <v>6.3497964177035238</v>
      </c>
      <c r="AY89" s="190">
        <f>(Paca!M89/Paca!M85-1)*100</f>
        <v>-0.53851645767857281</v>
      </c>
      <c r="AZ89" s="190">
        <f>(Paca!N89/Paca!N85-1)*100</f>
        <v>8.5960680029534728</v>
      </c>
      <c r="BA89" s="190">
        <f>(Paca!O89/Paca!O85-1)*100</f>
        <v>-7.3732766511580898</v>
      </c>
      <c r="BB89" s="190">
        <f>(Paca!P89/Paca!P85-1)*100</f>
        <v>3.5284789449173237</v>
      </c>
      <c r="BC89" s="190">
        <f>(Paca!Q89/Paca!Q85-1)*100</f>
        <v>-26.584496418446047</v>
      </c>
      <c r="BD89" s="190">
        <f>(Paca!R89/Paca!R85-1)*100</f>
        <v>4.803795421491075</v>
      </c>
      <c r="BE89" s="190">
        <f>(Paca!S89/Paca!S85-1)*100</f>
        <v>11.899584465565717</v>
      </c>
      <c r="BF89" s="189">
        <f>(Paca!T89/Paca!T85-1)*100</f>
        <v>15.501640102984027</v>
      </c>
      <c r="BG89" s="53">
        <f>Paca!B89-Paca!B85</f>
        <v>618.05821612199361</v>
      </c>
      <c r="BH89" s="53">
        <f>Paca!C89-Paca!C85</f>
        <v>-11.55590995700004</v>
      </c>
      <c r="BI89" s="53">
        <f>Paca!D89-Paca!D85</f>
        <v>-597.03172478000124</v>
      </c>
      <c r="BJ89" s="122">
        <f>Paca!E89-Paca!E85</f>
        <v>10.789644605999911</v>
      </c>
      <c r="BK89" s="122">
        <f>Paca!F89-Paca!F85</f>
        <v>-30.94017254100072</v>
      </c>
      <c r="BL89" s="122">
        <f>Paca!G89-Paca!G85</f>
        <v>-80.140510511999992</v>
      </c>
      <c r="BM89" s="122">
        <f>Paca!H89-Paca!H85</f>
        <v>70.225620627000126</v>
      </c>
      <c r="BN89" s="122">
        <f>Paca!I89-Paca!I85</f>
        <v>-566.96630696000011</v>
      </c>
      <c r="BO89" s="53">
        <f>Paca!J89-Paca!J85</f>
        <v>296.88973651100059</v>
      </c>
      <c r="BP89" s="53">
        <f>Paca!K89-Paca!K85</f>
        <v>630.55831137599671</v>
      </c>
      <c r="BQ89" s="122">
        <f>Paca!L89-Paca!L85</f>
        <v>341.23756372499975</v>
      </c>
      <c r="BR89" s="122">
        <f>Paca!M89-Paca!M85</f>
        <v>-41.973649088999991</v>
      </c>
      <c r="BS89" s="122">
        <f>Paca!N89-Paca!N85</f>
        <v>89.463386279999895</v>
      </c>
      <c r="BT89" s="122">
        <f>Paca!O89-Paca!O85</f>
        <v>-40.069565716999989</v>
      </c>
      <c r="BU89" s="122">
        <f>Paca!P89-Paca!P85</f>
        <v>19.403734186000065</v>
      </c>
      <c r="BV89" s="122">
        <f>Paca!Q89-Paca!Q85</f>
        <v>-64.472622517000019</v>
      </c>
      <c r="BW89" s="122">
        <f>Paca!R89-Paca!R85</f>
        <v>277.42840526500004</v>
      </c>
      <c r="BX89" s="122">
        <f>Paca!S89-Paca!S85</f>
        <v>49.541059243000007</v>
      </c>
      <c r="BY89" s="53">
        <f>Paca!T89-Paca!T85</f>
        <v>299.19780297199986</v>
      </c>
    </row>
    <row r="90" spans="1:77" s="106" customFormat="1" x14ac:dyDescent="0.25">
      <c r="A90" s="37" t="str">
        <f>Paca!A90</f>
        <v>T4 2019</v>
      </c>
      <c r="B90" s="144">
        <f>('dep06'!B90/'dep06'!B89-1)*100</f>
        <v>-4.1750573990249062</v>
      </c>
      <c r="C90" s="179">
        <f>('dep06'!C90/'dep06'!C89-1)*100</f>
        <v>24.209570018100422</v>
      </c>
      <c r="D90" s="179">
        <f>('dep06'!D90/'dep06'!D89-1)*100</f>
        <v>-6.0074079667534868</v>
      </c>
      <c r="E90" s="180">
        <f>('dep06'!E90/'dep06'!E89-1)*100</f>
        <v>14.007062520767978</v>
      </c>
      <c r="F90" s="181">
        <f>('dep06'!F90/'dep06'!F89-1)*100</f>
        <v>3.3034371383199312</v>
      </c>
      <c r="G90" s="181">
        <f>('dep06'!G90/'dep06'!G89-1)*100</f>
        <v>-2.6325005708259575</v>
      </c>
      <c r="H90" s="181">
        <f>('dep06'!H90/'dep06'!H89-1)*100</f>
        <v>-32.465243624337724</v>
      </c>
      <c r="I90" s="182">
        <f>('dep06'!I90/'dep06'!I89-1)*100</f>
        <v>-11.781615383666267</v>
      </c>
      <c r="J90" s="179">
        <f>('dep06'!J90/'dep06'!J89-1)*100</f>
        <v>-8.3208203530850344</v>
      </c>
      <c r="K90" s="179">
        <f>('dep06'!K90/'dep06'!K89-1)*100</f>
        <v>-1.6307702626891518</v>
      </c>
      <c r="L90" s="180">
        <f>('dep06'!L90/'dep06'!L89-1)*100</f>
        <v>3.1934974541604211</v>
      </c>
      <c r="M90" s="181">
        <f>('dep06'!M90/'dep06'!M89-1)*100</f>
        <v>-3.2572950842083448</v>
      </c>
      <c r="N90" s="181">
        <f>('dep06'!N90/'dep06'!N89-1)*100</f>
        <v>-12.287914129564392</v>
      </c>
      <c r="O90" s="181">
        <f>('dep06'!O90/'dep06'!O89-1)*100</f>
        <v>0.81279924044108665</v>
      </c>
      <c r="P90" s="181">
        <f>('dep06'!P90/'dep06'!P89-1)*100</f>
        <v>-1.7724980875766239E-2</v>
      </c>
      <c r="Q90" s="181">
        <f>('dep06'!Q90/'dep06'!Q89-1)*100</f>
        <v>-1.142743367680088</v>
      </c>
      <c r="R90" s="181">
        <f>('dep06'!R90/'dep06'!R89-1)*100</f>
        <v>-2.3989553150087439</v>
      </c>
      <c r="S90" s="152">
        <f>('dep06'!S90/'dep06'!S89-1)*100</f>
        <v>4.2520882411460459</v>
      </c>
      <c r="T90" s="183">
        <f>('dep06'!T90/'dep06'!T89-1)*100</f>
        <v>15.113669080432214</v>
      </c>
      <c r="U90" s="52">
        <f>'dep06'!B90-'dep06'!B89</f>
        <v>-361.59006620900072</v>
      </c>
      <c r="V90" s="52">
        <f>'dep06'!C90-'dep06'!C89</f>
        <v>8.928164890000005</v>
      </c>
      <c r="W90" s="52">
        <f>'dep06'!D90-'dep06'!D89</f>
        <v>-78.902253062000227</v>
      </c>
      <c r="X90" s="121">
        <f>'dep06'!E90-'dep06'!E89</f>
        <v>7.0129853819999965</v>
      </c>
      <c r="Y90" s="121">
        <f>'dep06'!F90-'dep06'!F89</f>
        <v>12.896365877999983</v>
      </c>
      <c r="Z90" s="121">
        <f>'dep06'!G90-'dep06'!G89</f>
        <v>-4.1597297929999968</v>
      </c>
      <c r="AA90" s="121">
        <f>'dep06'!H90-'dep06'!H89</f>
        <v>-16.355648486999996</v>
      </c>
      <c r="AB90" s="121">
        <f>'dep06'!I90-'dep06'!I89</f>
        <v>-78.296226042000058</v>
      </c>
      <c r="AC90" s="52">
        <f>'dep06'!J90-'dep06'!J89</f>
        <v>-297.8927268299999</v>
      </c>
      <c r="AD90" s="52">
        <f>'dep06'!K90-'dep06'!K89</f>
        <v>-54.29728059800027</v>
      </c>
      <c r="AE90" s="121">
        <f>'dep06'!L90-'dep06'!L89</f>
        <v>30.316700877000017</v>
      </c>
      <c r="AF90" s="121">
        <f>'dep06'!M90-'dep06'!M89</f>
        <v>-24.084490056999925</v>
      </c>
      <c r="AG90" s="121">
        <f>'dep06'!N90-'dep06'!N89</f>
        <v>-40.383827277999956</v>
      </c>
      <c r="AH90" s="121">
        <f>'dep06'!O90-'dep06'!O89</f>
        <v>0.50921004899999645</v>
      </c>
      <c r="AI90" s="121">
        <f>'dep06'!P90-'dep06'!P89</f>
        <v>-1.5672922999996786E-2</v>
      </c>
      <c r="AJ90" s="121">
        <f>'dep06'!Q90-'dep06'!Q89</f>
        <v>-0.37903726599999743</v>
      </c>
      <c r="AK90" s="121">
        <f>'dep06'!R90-'dep06'!R89</f>
        <v>-24.606488814999921</v>
      </c>
      <c r="AL90" s="121">
        <f>'dep06'!S90-'dep06'!S89</f>
        <v>4.3463248150000027</v>
      </c>
      <c r="AM90" s="52">
        <f>'dep06'!T90-'dep06'!T89</f>
        <v>60.57402939100001</v>
      </c>
      <c r="AN90" s="189">
        <f>(Paca!B90/Paca!B86-1)*100</f>
        <v>1.6277126123808605</v>
      </c>
      <c r="AO90" s="189">
        <f>(Paca!C90/Paca!C86-1)*100</f>
        <v>-19.430656934141133</v>
      </c>
      <c r="AP90" s="189">
        <f>(Paca!D90/Paca!D86-1)*100</f>
        <v>-5.284416723492491</v>
      </c>
      <c r="AQ90" s="190">
        <f>(Paca!E90/Paca!E86-1)*100</f>
        <v>9.7329479029781609</v>
      </c>
      <c r="AR90" s="190">
        <f>(Paca!F90/Paca!F86-1)*100</f>
        <v>-7.4248021566946871</v>
      </c>
      <c r="AS90" s="190">
        <f>(Paca!G90/Paca!G86-1)*100</f>
        <v>-11.855209316061044</v>
      </c>
      <c r="AT90" s="190">
        <f>(Paca!H90/Paca!H86-1)*100</f>
        <v>0.14767051294946043</v>
      </c>
      <c r="AU90" s="190">
        <f>(Paca!I90/Paca!I86-1)*100</f>
        <v>-9.3149985198965446</v>
      </c>
      <c r="AV90" s="189">
        <f>(Paca!J90/Paca!J86-1)*100</f>
        <v>-2.6337430495139147</v>
      </c>
      <c r="AW90" s="189">
        <f>(Paca!K90/Paca!K86-1)*100</f>
        <v>7.9633280384164618</v>
      </c>
      <c r="AX90" s="190">
        <f>(Paca!L90/Paca!L86-1)*100</f>
        <v>9.9696312770308779</v>
      </c>
      <c r="AY90" s="190">
        <f>(Paca!M90/Paca!M86-1)*100</f>
        <v>6.2312402488905017</v>
      </c>
      <c r="AZ90" s="190">
        <f>(Paca!N90/Paca!N86-1)*100</f>
        <v>12.316194264026258</v>
      </c>
      <c r="BA90" s="190">
        <f>(Paca!O90/Paca!O86-1)*100</f>
        <v>-9.8141582622244599</v>
      </c>
      <c r="BB90" s="190">
        <f>(Paca!P90/Paca!P86-1)*100</f>
        <v>7.1734249293150087</v>
      </c>
      <c r="BC90" s="190">
        <f>(Paca!Q90/Paca!Q86-1)*100</f>
        <v>6.0804184298348662</v>
      </c>
      <c r="BD90" s="190">
        <f>(Paca!R90/Paca!R86-1)*100</f>
        <v>8.9091704506329972</v>
      </c>
      <c r="BE90" s="190">
        <f>(Paca!S90/Paca!S86-1)*100</f>
        <v>16.717328359237026</v>
      </c>
      <c r="BF90" s="189">
        <f>(Paca!T90/Paca!T86-1)*100</f>
        <v>7.1304116940583029</v>
      </c>
      <c r="BG90" s="53">
        <f>Paca!B90-Paca!B86</f>
        <v>815.28245621800306</v>
      </c>
      <c r="BH90" s="53">
        <f>Paca!C90-Paca!C86</f>
        <v>-63.901208429000008</v>
      </c>
      <c r="BI90" s="53">
        <f>Paca!D90-Paca!D86</f>
        <v>-607.28134334499919</v>
      </c>
      <c r="BJ90" s="122">
        <f>Paca!E90-Paca!E86</f>
        <v>169.52962431499986</v>
      </c>
      <c r="BK90" s="122">
        <f>Paca!F90-Paca!F86</f>
        <v>-175.70790467199959</v>
      </c>
      <c r="BL90" s="122">
        <f>Paca!G90-Paca!G86</f>
        <v>-111.79993438400004</v>
      </c>
      <c r="BM90" s="122">
        <f>Paca!H90-Paca!H86</f>
        <v>1.7265401699999074</v>
      </c>
      <c r="BN90" s="122">
        <f>Paca!I90-Paca!I86</f>
        <v>-491.02966877400013</v>
      </c>
      <c r="BO90" s="100">
        <f>Paca!J90-Paca!J86</f>
        <v>-383.49109293500078</v>
      </c>
      <c r="BP90" s="100">
        <f>Paca!K90-Paca!K86</f>
        <v>1717.222397765996</v>
      </c>
      <c r="BQ90" s="120">
        <f>Paca!L90-Paca!L86</f>
        <v>540.08415413900002</v>
      </c>
      <c r="BR90" s="120">
        <f>Paca!M90-Paca!M86</f>
        <v>477.85142136099967</v>
      </c>
      <c r="BS90" s="120">
        <f>Paca!N90-Paca!N86</f>
        <v>120.81608256599998</v>
      </c>
      <c r="BT90" s="120">
        <f>Paca!O90-Paca!O86</f>
        <v>-54.428343521000045</v>
      </c>
      <c r="BU90" s="120">
        <f>Paca!P90-Paca!P86</f>
        <v>39.526323513999955</v>
      </c>
      <c r="BV90" s="120">
        <f>Paca!Q90-Paca!Q86</f>
        <v>13.699333123999992</v>
      </c>
      <c r="BW90" s="120">
        <f>Paca!R90-Paca!R86</f>
        <v>514.7929957159995</v>
      </c>
      <c r="BX90" s="120">
        <f>Paca!S90-Paca!S86</f>
        <v>64.880430866999973</v>
      </c>
      <c r="BY90" s="100">
        <f>Paca!T90-Paca!T86</f>
        <v>152.73370316099999</v>
      </c>
    </row>
    <row r="91" spans="1:77" x14ac:dyDescent="0.25">
      <c r="A91" s="37" t="str">
        <f>Paca!A91</f>
        <v>T1 2020</v>
      </c>
      <c r="B91" s="144">
        <f>('dep06'!B91/'dep06'!B90-1)*100</f>
        <v>-43.869090610358121</v>
      </c>
      <c r="C91" s="179">
        <f>('dep06'!C91/'dep06'!C90-1)*100</f>
        <v>-39.122606598743893</v>
      </c>
      <c r="D91" s="179">
        <f>('dep06'!D91/'dep06'!D90-1)*100</f>
        <v>-26.246214844211956</v>
      </c>
      <c r="E91" s="180">
        <f>('dep06'!E91/'dep06'!E90-1)*100</f>
        <v>-8.6870731743126868</v>
      </c>
      <c r="F91" s="181">
        <f>('dep06'!F91/'dep06'!F90-1)*100</f>
        <v>-25.684265545251648</v>
      </c>
      <c r="G91" s="181">
        <f>('dep06'!G91/'dep06'!G90-1)*100</f>
        <v>-20.79787155438806</v>
      </c>
      <c r="H91" s="181">
        <f>('dep06'!H91/'dep06'!H90-1)*100</f>
        <v>-20.776725746185232</v>
      </c>
      <c r="I91" s="182">
        <f>('dep06'!I91/'dep06'!I90-1)*100</f>
        <v>-30.089612166864079</v>
      </c>
      <c r="J91" s="179">
        <f>('dep06'!J91/'dep06'!J90-1)*100</f>
        <v>-62.489397583584783</v>
      </c>
      <c r="K91" s="179">
        <f>('dep06'!K91/'dep06'!K90-1)*100</f>
        <v>-36.634298858743662</v>
      </c>
      <c r="L91" s="180">
        <f>('dep06'!L91/'dep06'!L90-1)*100</f>
        <v>-27.935727413087807</v>
      </c>
      <c r="M91" s="181">
        <f>('dep06'!M91/'dep06'!M90-1)*100</f>
        <v>-40.974195628048882</v>
      </c>
      <c r="N91" s="181">
        <f>('dep06'!N91/'dep06'!N90-1)*100</f>
        <v>-71.052962846765809</v>
      </c>
      <c r="O91" s="181">
        <f>('dep06'!O91/'dep06'!O90-1)*100</f>
        <v>-63.823081733748289</v>
      </c>
      <c r="P91" s="181">
        <f>('dep06'!P91/'dep06'!P90-1)*100</f>
        <v>-15.371540729342358</v>
      </c>
      <c r="Q91" s="181">
        <f>('dep06'!Q91/'dep06'!Q90-1)*100</f>
        <v>-48.542994824532428</v>
      </c>
      <c r="R91" s="181">
        <f>('dep06'!R91/'dep06'!R90-1)*100</f>
        <v>-30.579836433803397</v>
      </c>
      <c r="S91" s="152">
        <f>('dep06'!S91/'dep06'!S90-1)*100</f>
        <v>-49.10350510710537</v>
      </c>
      <c r="T91" s="183">
        <f>('dep06'!T91/'dep06'!T90-1)*100</f>
        <v>-10.388714369776809</v>
      </c>
      <c r="U91" s="52">
        <f>'dep06'!B91-'dep06'!B90</f>
        <v>-3640.7531987079983</v>
      </c>
      <c r="V91" s="52">
        <f>'dep06'!C91-'dep06'!C90</f>
        <v>-17.920823696000003</v>
      </c>
      <c r="W91" s="52">
        <f>'dep06'!D91-'dep06'!D90</f>
        <v>-324.01311125999985</v>
      </c>
      <c r="X91" s="121">
        <f>'dep06'!E91-'dep06'!E90</f>
        <v>-4.9586231329999961</v>
      </c>
      <c r="Y91" s="121">
        <f>'dep06'!F91-'dep06'!F90</f>
        <v>-103.58174472299999</v>
      </c>
      <c r="Z91" s="121">
        <f>'dep06'!G91-'dep06'!G90</f>
        <v>-31.998495197000011</v>
      </c>
      <c r="AA91" s="121">
        <f>'dep06'!H91-'dep06'!H90</f>
        <v>-7.0689278110000018</v>
      </c>
      <c r="AB91" s="121">
        <f>'dep06'!I91-'dep06'!I90</f>
        <v>-176.40532039599998</v>
      </c>
      <c r="AC91" s="52">
        <f>'dep06'!J91-'dep06'!J90</f>
        <v>-2051.0243230870001</v>
      </c>
      <c r="AD91" s="52">
        <f>'dep06'!K91-'dep06'!K90</f>
        <v>-1199.8651803209996</v>
      </c>
      <c r="AE91" s="121">
        <f>'dep06'!L91-'dep06'!L90</f>
        <v>-273.67030784999997</v>
      </c>
      <c r="AF91" s="121">
        <f>'dep06'!M91-'dep06'!M90</f>
        <v>-293.09540793300005</v>
      </c>
      <c r="AG91" s="121">
        <f>'dep06'!N91-'dep06'!N90</f>
        <v>-204.81932915900001</v>
      </c>
      <c r="AH91" s="121">
        <f>'dep06'!O91-'dep06'!O90</f>
        <v>-40.309473057999995</v>
      </c>
      <c r="AI91" s="121">
        <f>'dep06'!P91-'dep06'!P90</f>
        <v>-13.589536340999999</v>
      </c>
      <c r="AJ91" s="121">
        <f>'dep06'!Q91-'dep06'!Q90</f>
        <v>-15.917260428999999</v>
      </c>
      <c r="AK91" s="121">
        <f>'dep06'!R91-'dep06'!R90</f>
        <v>-306.13791001599998</v>
      </c>
      <c r="AL91" s="121">
        <f>'dep06'!S91-'dep06'!S90</f>
        <v>-52.325955535000006</v>
      </c>
      <c r="AM91" s="52">
        <f>'dep06'!T91-'dep06'!T90</f>
        <v>-47.929760343999988</v>
      </c>
      <c r="AN91" s="189">
        <f>(Paca!B91/Paca!B87-1)*100</f>
        <v>-40.086880137945272</v>
      </c>
      <c r="AO91" s="189">
        <f>(Paca!C91/Paca!C87-1)*100</f>
        <v>-52.95273521938477</v>
      </c>
      <c r="AP91" s="189">
        <f>(Paca!D91/Paca!D87-1)*100</f>
        <v>-36.193464219138392</v>
      </c>
      <c r="AQ91" s="190">
        <f>(Paca!E91/Paca!E87-1)*100</f>
        <v>-24.074406266396299</v>
      </c>
      <c r="AR91" s="190">
        <f>(Paca!F91/Paca!F87-1)*100</f>
        <v>-36.292745286058839</v>
      </c>
      <c r="AS91" s="190">
        <f>(Paca!G91/Paca!G87-1)*100</f>
        <v>-33.713500413319707</v>
      </c>
      <c r="AT91" s="190">
        <f>(Paca!H91/Paca!H87-1)*100</f>
        <v>-22.117539635687233</v>
      </c>
      <c r="AU91" s="190">
        <f>(Paca!I91/Paca!I87-1)*100</f>
        <v>-43.760196608891007</v>
      </c>
      <c r="AV91" s="189">
        <f>(Paca!J91/Paca!J87-1)*100</f>
        <v>-64.047289916283461</v>
      </c>
      <c r="AW91" s="189">
        <f>(Paca!K91/Paca!K87-1)*100</f>
        <v>-28.586798586427342</v>
      </c>
      <c r="AX91" s="190">
        <f>(Paca!L91/Paca!L87-1)*100</f>
        <v>-26.974008683760253</v>
      </c>
      <c r="AY91" s="190">
        <f>(Paca!M91/Paca!M87-1)*100</f>
        <v>-29.640345031393657</v>
      </c>
      <c r="AZ91" s="190">
        <f>(Paca!N91/Paca!N87-1)*100</f>
        <v>-74.51674923276596</v>
      </c>
      <c r="BA91" s="190">
        <f>(Paca!O91/Paca!O87-1)*100</f>
        <v>-38.831390740374118</v>
      </c>
      <c r="BB91" s="190">
        <f>(Paca!P91/Paca!P87-1)*100</f>
        <v>-27.713790749570734</v>
      </c>
      <c r="BC91" s="190">
        <f>(Paca!Q91/Paca!Q87-1)*100</f>
        <v>-0.8933413473496854</v>
      </c>
      <c r="BD91" s="190">
        <f>(Paca!R91/Paca!R87-1)*100</f>
        <v>-20.107615526741373</v>
      </c>
      <c r="BE91" s="190">
        <f>(Paca!S91/Paca!S87-1)*100</f>
        <v>-38.003952630780077</v>
      </c>
      <c r="BF91" s="189">
        <f>(Paca!T91/Paca!T87-1)*100</f>
        <v>-5.4078328861922209</v>
      </c>
      <c r="BG91" s="53">
        <f>Paca!B91-Paca!B87</f>
        <v>-20846.345168271007</v>
      </c>
      <c r="BH91" s="53">
        <f>Paca!C91-Paca!C87</f>
        <v>-198.00618049099998</v>
      </c>
      <c r="BI91" s="53">
        <f>Paca!D91-Paca!D87</f>
        <v>-4212.499784151003</v>
      </c>
      <c r="BJ91" s="122">
        <f>Paca!E91-Paca!E87</f>
        <v>-408.53391975199997</v>
      </c>
      <c r="BK91" s="122">
        <f>Paca!F91-Paca!F87</f>
        <v>-880.84666548399969</v>
      </c>
      <c r="BL91" s="122">
        <f>Paca!G91-Paca!G87</f>
        <v>-314.23100497000007</v>
      </c>
      <c r="BM91" s="122">
        <f>Paca!H91-Paca!H87</f>
        <v>-277.70069157600005</v>
      </c>
      <c r="BN91" s="122">
        <f>Paca!I91-Paca!I87</f>
        <v>-2331.1875023690004</v>
      </c>
      <c r="BO91" s="53">
        <f>Paca!J91-Paca!J87</f>
        <v>-9939.0361263939994</v>
      </c>
      <c r="BP91" s="53">
        <f>Paca!K91-Paca!K87</f>
        <v>-6380.4013119350002</v>
      </c>
      <c r="BQ91" s="122">
        <f>Paca!L91-Paca!L87</f>
        <v>-1526.7629885430006</v>
      </c>
      <c r="BR91" s="122">
        <f>Paca!M91-Paca!M87</f>
        <v>-2303.4730434940002</v>
      </c>
      <c r="BS91" s="122">
        <f>Paca!N91-Paca!N87</f>
        <v>-780.76287135699999</v>
      </c>
      <c r="BT91" s="122">
        <f>Paca!O91-Paca!O87</f>
        <v>-209.09803470899999</v>
      </c>
      <c r="BU91" s="122">
        <f>Paca!P91-Paca!P87</f>
        <v>-171.33950176399998</v>
      </c>
      <c r="BV91" s="122">
        <f>Paca!Q91-Paca!Q87</f>
        <v>-1.6661629330000096</v>
      </c>
      <c r="BW91" s="122">
        <f>Paca!R91-Paca!R87</f>
        <v>-1215.4281199939996</v>
      </c>
      <c r="BX91" s="122">
        <f>Paca!S91-Paca!S87</f>
        <v>-171.87058914099998</v>
      </c>
      <c r="BY91" s="53">
        <f>Paca!T91-Paca!T87</f>
        <v>-116.40176530000008</v>
      </c>
    </row>
    <row r="92" spans="1:77" s="106" customFormat="1" x14ac:dyDescent="0.25">
      <c r="A92" s="37" t="str">
        <f>Paca!A92</f>
        <v>T2 2020</v>
      </c>
      <c r="B92" s="144">
        <f>('dep06'!B92/'dep06'!B91-1)*100</f>
        <v>24.215942993837448</v>
      </c>
      <c r="C92" s="179">
        <f>('dep06'!C92/'dep06'!C91-1)*100</f>
        <v>32.546565404444358</v>
      </c>
      <c r="D92" s="179">
        <f>('dep06'!D92/'dep06'!D91-1)*100</f>
        <v>-0.65442473978882809</v>
      </c>
      <c r="E92" s="180">
        <f>('dep06'!E92/'dep06'!E91-1)*100</f>
        <v>-46.99226524728293</v>
      </c>
      <c r="F92" s="181">
        <f>('dep06'!F92/'dep06'!F91-1)*100</f>
        <v>9.9621652963461926</v>
      </c>
      <c r="G92" s="181">
        <f>('dep06'!G92/'dep06'!G91-1)*100</f>
        <v>-12.455591967285518</v>
      </c>
      <c r="H92" s="181">
        <f>('dep06'!H92/'dep06'!H91-1)*100</f>
        <v>2.5235441934600367</v>
      </c>
      <c r="I92" s="182">
        <f>('dep06'!I92/'dep06'!I91-1)*100</f>
        <v>0.77467649261910854</v>
      </c>
      <c r="J92" s="179">
        <f>('dep06'!J92/'dep06'!J91-1)*100</f>
        <v>103.20811057152443</v>
      </c>
      <c r="K92" s="179">
        <f>('dep06'!K92/'dep06'!K91-1)*100</f>
        <v>-6.0308347006914236</v>
      </c>
      <c r="L92" s="180">
        <f>('dep06'!L92/'dep06'!L91-1)*100</f>
        <v>5.8598291111300327E-2</v>
      </c>
      <c r="M92" s="181">
        <f>('dep06'!M92/'dep06'!M91-1)*100</f>
        <v>-14.390312056274436</v>
      </c>
      <c r="N92" s="181">
        <f>('dep06'!N92/'dep06'!N91-1)*100</f>
        <v>-86.288606289397066</v>
      </c>
      <c r="O92" s="181">
        <f>('dep06'!O92/'dep06'!O91-1)*100</f>
        <v>40.919532261564797</v>
      </c>
      <c r="P92" s="181">
        <f>('dep06'!P92/'dep06'!P91-1)*100</f>
        <v>-21.30048889225078</v>
      </c>
      <c r="Q92" s="181">
        <f>('dep06'!Q92/'dep06'!Q91-1)*100</f>
        <v>-20.610602045178027</v>
      </c>
      <c r="R92" s="181">
        <f>('dep06'!R92/'dep06'!R91-1)*100</f>
        <v>1.8427662236224274</v>
      </c>
      <c r="S92" s="152">
        <f>('dep06'!S92/'dep06'!S91-1)*100</f>
        <v>8.1906680377402452</v>
      </c>
      <c r="T92" s="183">
        <f>('dep06'!T92/'dep06'!T91-1)*100</f>
        <v>-4.9712844200327844</v>
      </c>
      <c r="U92" s="52">
        <f>'dep06'!B92-'dep06'!B91</f>
        <v>1128.0700578439992</v>
      </c>
      <c r="V92" s="52">
        <f>'dep06'!C92-'dep06'!C91</f>
        <v>9.0759354499999993</v>
      </c>
      <c r="W92" s="52">
        <f>'dep06'!D92-'dep06'!D91</f>
        <v>-5.9585409410000238</v>
      </c>
      <c r="X92" s="121">
        <f>'dep06'!E92-'dep06'!E91</f>
        <v>-24.493241594000001</v>
      </c>
      <c r="Y92" s="121">
        <f>'dep06'!F92-'dep06'!F91</f>
        <v>29.857303880000018</v>
      </c>
      <c r="Z92" s="121">
        <f>'dep06'!G92-'dep06'!G91</f>
        <v>-15.177907051999995</v>
      </c>
      <c r="AA92" s="121">
        <f>'dep06'!H92-'dep06'!H91</f>
        <v>0.68020550399999991</v>
      </c>
      <c r="AB92" s="121">
        <f>'dep06'!I92-'dep06'!I91</f>
        <v>3.1750983210000072</v>
      </c>
      <c r="AC92" s="52">
        <f>'dep06'!J92-'dep06'!J91</f>
        <v>1270.6687203739998</v>
      </c>
      <c r="AD92" s="52">
        <f>'dep06'!K92-'dep06'!K91</f>
        <v>-125.16307840899981</v>
      </c>
      <c r="AE92" s="121">
        <f>'dep06'!L92-'dep06'!L91</f>
        <v>0.413687743999958</v>
      </c>
      <c r="AF92" s="121">
        <f>'dep06'!M92-'dep06'!M91</f>
        <v>-60.759012039999959</v>
      </c>
      <c r="AG92" s="121">
        <f>'dep06'!N92-'dep06'!N91</f>
        <v>-72.002291792000008</v>
      </c>
      <c r="AH92" s="121">
        <f>'dep06'!O92-'dep06'!O91</f>
        <v>9.3495687589999967</v>
      </c>
      <c r="AI92" s="121">
        <f>'dep06'!P92-'dep06'!P91</f>
        <v>-15.936510933999998</v>
      </c>
      <c r="AJ92" s="121">
        <f>'dep06'!Q92-'dep06'!Q91</f>
        <v>-3.4775784830000003</v>
      </c>
      <c r="AK92" s="121">
        <f>'dep06'!R92-'dep06'!R91</f>
        <v>12.806717535999951</v>
      </c>
      <c r="AL92" s="121">
        <f>'dep06'!S92-'dep06'!S91</f>
        <v>4.4423408010000003</v>
      </c>
      <c r="AM92" s="52">
        <f>'dep06'!T92-'dep06'!T91</f>
        <v>-20.552978630000041</v>
      </c>
      <c r="AN92" s="189">
        <f>(Paca!B92/Paca!B88-1)*100</f>
        <v>-20.095846024847063</v>
      </c>
      <c r="AO92" s="189">
        <f>(Paca!C92/Paca!C88-1)*100</f>
        <v>0.51757513095223029</v>
      </c>
      <c r="AP92" s="189">
        <f>(Paca!D92/Paca!D88-1)*100</f>
        <v>-21.578164962890376</v>
      </c>
      <c r="AQ92" s="190">
        <f>(Paca!E92/Paca!E88-1)*100</f>
        <v>-20.263078564431613</v>
      </c>
      <c r="AR92" s="190">
        <f>(Paca!F92/Paca!F88-1)*100</f>
        <v>-17.26122051373029</v>
      </c>
      <c r="AS92" s="190">
        <f>(Paca!G92/Paca!G88-1)*100</f>
        <v>-16.588679571753971</v>
      </c>
      <c r="AT92" s="190">
        <f>(Paca!H92/Paca!H88-1)*100</f>
        <v>-28.380230694264341</v>
      </c>
      <c r="AU92" s="190">
        <f>(Paca!I92/Paca!I88-1)*100</f>
        <v>-23.23101888032889</v>
      </c>
      <c r="AV92" s="189">
        <f>(Paca!J92/Paca!J88-1)*100</f>
        <v>-26.480770150495815</v>
      </c>
      <c r="AW92" s="189">
        <f>(Paca!K92/Paca!K88-1)*100</f>
        <v>-17.66856334422371</v>
      </c>
      <c r="AX92" s="190">
        <f>(Paca!L92/Paca!L88-1)*100</f>
        <v>-26.648794674828203</v>
      </c>
      <c r="AY92" s="190">
        <f>(Paca!M92/Paca!M88-1)*100</f>
        <v>-5.3182113631875421</v>
      </c>
      <c r="AZ92" s="190">
        <f>(Paca!N92/Paca!N88-1)*100</f>
        <v>-93.148457608753503</v>
      </c>
      <c r="BA92" s="190">
        <f>(Paca!O92/Paca!O88-1)*100</f>
        <v>-28.613817091827588</v>
      </c>
      <c r="BB92" s="190">
        <f>(Paca!P92/Paca!P88-1)*100</f>
        <v>-43.7234332082405</v>
      </c>
      <c r="BC92" s="190">
        <f>(Paca!Q92/Paca!Q88-1)*100</f>
        <v>-1.1579362175670016</v>
      </c>
      <c r="BD92" s="190">
        <f>(Paca!R92/Paca!R88-1)*100</f>
        <v>-5.6918841042629449</v>
      </c>
      <c r="BE92" s="190">
        <f>(Paca!S92/Paca!S88-1)*100</f>
        <v>-42.819142175204647</v>
      </c>
      <c r="BF92" s="189">
        <f>(Paca!T92/Paca!T88-1)*100</f>
        <v>4.3829182756756735</v>
      </c>
      <c r="BG92" s="53">
        <f>Paca!B92-Paca!B88</f>
        <v>-10364.319971170007</v>
      </c>
      <c r="BH92" s="53">
        <f>Paca!C92-Paca!C88</f>
        <v>1.6494626170000402</v>
      </c>
      <c r="BI92" s="53">
        <f>Paca!D92-Paca!D88</f>
        <v>-2429.0067510120025</v>
      </c>
      <c r="BJ92" s="122">
        <f>Paca!E92-Paca!E88</f>
        <v>-344.115243814</v>
      </c>
      <c r="BK92" s="122">
        <f>Paca!F92-Paca!F88</f>
        <v>-398.91016955299983</v>
      </c>
      <c r="BL92" s="122">
        <f>Paca!G92-Paca!G88</f>
        <v>-150.77781493099997</v>
      </c>
      <c r="BM92" s="122">
        <f>Paca!H92-Paca!H88</f>
        <v>-345.47217333899994</v>
      </c>
      <c r="BN92" s="122">
        <f>Paca!I92-Paca!I88</f>
        <v>-1189.7313493749998</v>
      </c>
      <c r="BO92" s="100">
        <f>Paca!J92-Paca!J88</f>
        <v>-4081.4383257400004</v>
      </c>
      <c r="BP92" s="100">
        <f>Paca!K92-Paca!K88</f>
        <v>-3952.6161811270031</v>
      </c>
      <c r="BQ92" s="120">
        <f>Paca!L92-Paca!L88</f>
        <v>-1521.6587440899993</v>
      </c>
      <c r="BR92" s="120">
        <f>Paca!M92-Paca!M88</f>
        <v>-414.68515377200038</v>
      </c>
      <c r="BS92" s="120">
        <f>Paca!N92-Paca!N88</f>
        <v>-1034.880804481</v>
      </c>
      <c r="BT92" s="120">
        <f>Paca!O92-Paca!O88</f>
        <v>-152.66630762600005</v>
      </c>
      <c r="BU92" s="120">
        <f>Paca!P92-Paca!P88</f>
        <v>-283.80702842699998</v>
      </c>
      <c r="BV92" s="120">
        <f>Paca!Q92-Paca!Q88</f>
        <v>-2.261479817999998</v>
      </c>
      <c r="BW92" s="120">
        <f>Paca!R92-Paca!R88</f>
        <v>-335.25726291499996</v>
      </c>
      <c r="BX92" s="120">
        <f>Paca!S92-Paca!S88</f>
        <v>-207.39939999799998</v>
      </c>
      <c r="BY92" s="100">
        <f>Paca!T92-Paca!T88</f>
        <v>97.091824092000024</v>
      </c>
    </row>
    <row r="93" spans="1:77" x14ac:dyDescent="0.25">
      <c r="A93" s="37" t="str">
        <f>Paca!A93</f>
        <v>T3 2020</v>
      </c>
      <c r="B93" s="144">
        <f>('dep06'!B93/'dep06'!B92-1)*100</f>
        <v>22.862737059555684</v>
      </c>
      <c r="C93" s="179">
        <f>('dep06'!C93/'dep06'!C92-1)*100</f>
        <v>-6.5242456226266565E-2</v>
      </c>
      <c r="D93" s="179">
        <f>('dep06'!D93/'dep06'!D92-1)*100</f>
        <v>20.888103577876116</v>
      </c>
      <c r="E93" s="180">
        <f>('dep06'!E93/'dep06'!E92-1)*100</f>
        <v>38.799524059229817</v>
      </c>
      <c r="F93" s="181">
        <f>('dep06'!F93/'dep06'!F92-1)*100</f>
        <v>0.49753422405480752</v>
      </c>
      <c r="G93" s="181">
        <f>('dep06'!G93/'dep06'!G92-1)*100</f>
        <v>31.321049527812896</v>
      </c>
      <c r="H93" s="181">
        <f>('dep06'!H93/'dep06'!H92-1)*100</f>
        <v>77.080116117954518</v>
      </c>
      <c r="I93" s="182">
        <f>('dep06'!I93/'dep06'!I92-1)*100</f>
        <v>29.505565118298716</v>
      </c>
      <c r="J93" s="179">
        <f>('dep06'!J93/'dep06'!J92-1)*100</f>
        <v>13.560720539470928</v>
      </c>
      <c r="K93" s="179">
        <f>('dep06'!K93/'dep06'!K92-1)*100</f>
        <v>33.812995676204459</v>
      </c>
      <c r="L93" s="180">
        <f>('dep06'!L93/'dep06'!L92-1)*100</f>
        <v>27.041645388543166</v>
      </c>
      <c r="M93" s="181">
        <f>('dep06'!M93/'dep06'!M92-1)*100</f>
        <v>54.542564662566527</v>
      </c>
      <c r="N93" s="181">
        <f>('dep06'!N93/'dep06'!N92-1)*100</f>
        <v>661.17270957153357</v>
      </c>
      <c r="O93" s="181">
        <f>('dep06'!O93/'dep06'!O92-1)*100</f>
        <v>93.794147319283155</v>
      </c>
      <c r="P93" s="181">
        <f>('dep06'!P93/'dep06'!P92-1)*100</f>
        <v>22.857495490086222</v>
      </c>
      <c r="Q93" s="181">
        <f>('dep06'!Q93/'dep06'!Q92-1)*100</f>
        <v>21.642874287299051</v>
      </c>
      <c r="R93" s="181">
        <f>('dep06'!R93/'dep06'!R92-1)*100</f>
        <v>20.119634010236599</v>
      </c>
      <c r="S93" s="152">
        <f>('dep06'!S93/'dep06'!S92-1)*100</f>
        <v>11.336597053547015</v>
      </c>
      <c r="T93" s="183">
        <f>('dep06'!T93/'dep06'!T92-1)*100</f>
        <v>34.44466112494149</v>
      </c>
      <c r="U93" s="52">
        <f>'dep06'!B93-'dep06'!B92</f>
        <v>1322.9403072390005</v>
      </c>
      <c r="V93" s="52">
        <f>'dep06'!C93-'dep06'!C92</f>
        <v>-2.4114874999995095E-2</v>
      </c>
      <c r="W93" s="52">
        <f>'dep06'!D93-'dep06'!D92</f>
        <v>188.9416744990001</v>
      </c>
      <c r="X93" s="121">
        <f>'dep06'!E93-'dep06'!E92</f>
        <v>10.719771529999999</v>
      </c>
      <c r="Y93" s="121">
        <f>'dep06'!F93-'dep06'!F92</f>
        <v>1.6396950590000188</v>
      </c>
      <c r="Z93" s="121">
        <f>'dep06'!G93-'dep06'!G92</f>
        <v>33.412750893999998</v>
      </c>
      <c r="AA93" s="121">
        <f>'dep06'!H93-'dep06'!H92</f>
        <v>21.300764872000002</v>
      </c>
      <c r="AB93" s="121">
        <f>'dep06'!I93-'dep06'!I92</f>
        <v>121.86869214400002</v>
      </c>
      <c r="AC93" s="52">
        <f>'dep06'!J93-'dep06'!J92</f>
        <v>339.26754451100032</v>
      </c>
      <c r="AD93" s="52">
        <f>'dep06'!K93-'dep06'!K92</f>
        <v>659.42867636300025</v>
      </c>
      <c r="AE93" s="121">
        <f>'dep06'!L93-'dep06'!L92</f>
        <v>191.01841256099999</v>
      </c>
      <c r="AF93" s="121">
        <f>'dep06'!M93-'dep06'!M92</f>
        <v>197.15098938599994</v>
      </c>
      <c r="AG93" s="121">
        <f>'dep06'!N93-'dep06'!N92</f>
        <v>75.646595352000006</v>
      </c>
      <c r="AH93" s="121">
        <f>'dep06'!O93-'dep06'!O92</f>
        <v>30.200063191000005</v>
      </c>
      <c r="AI93" s="121">
        <f>'dep06'!P93-'dep06'!P92</f>
        <v>13.458738367999999</v>
      </c>
      <c r="AJ93" s="121">
        <f>'dep06'!Q93-'dep06'!Q92</f>
        <v>2.8991034150000008</v>
      </c>
      <c r="AK93" s="121">
        <f>'dep06'!R93-'dep06'!R92</f>
        <v>142.40257771500001</v>
      </c>
      <c r="AL93" s="121">
        <f>'dep06'!S93-'dep06'!S92</f>
        <v>6.6521963750000026</v>
      </c>
      <c r="AM93" s="52">
        <f>'dep06'!T93-'dep06'!T92</f>
        <v>135.32652674100007</v>
      </c>
      <c r="AN93" s="189">
        <f>(Paca!B93/Paca!B89-1)*100</f>
        <v>-8.037655509476604</v>
      </c>
      <c r="AO93" s="189">
        <f>(Paca!C93/Paca!C89-1)*100</f>
        <v>-12.519384767071385</v>
      </c>
      <c r="AP93" s="189">
        <f>(Paca!D93/Paca!D89-1)*100</f>
        <v>-4.5674830234312953</v>
      </c>
      <c r="AQ93" s="190">
        <f>(Paca!E93/Paca!E89-1)*100</f>
        <v>-5.06817105777988</v>
      </c>
      <c r="AR93" s="190">
        <f>(Paca!F93/Paca!F89-1)*100</f>
        <v>13.274266629316989</v>
      </c>
      <c r="AS93" s="190">
        <f>(Paca!G93/Paca!G89-1)*100</f>
        <v>-12.579834335202111</v>
      </c>
      <c r="AT93" s="190">
        <f>(Paca!H93/Paca!H89-1)*100</f>
        <v>-15.061108377254085</v>
      </c>
      <c r="AU93" s="190">
        <f>(Paca!I93/Paca!I89-1)*100</f>
        <v>-8.3156433111160943</v>
      </c>
      <c r="AV93" s="189">
        <f>(Paca!J93/Paca!J89-1)*100</f>
        <v>-16.208157851732729</v>
      </c>
      <c r="AW93" s="189">
        <f>(Paca!K93/Paca!K89-1)*100</f>
        <v>-7.1723024048348076</v>
      </c>
      <c r="AX93" s="190">
        <f>(Paca!L93/Paca!L89-1)*100</f>
        <v>-5.6586945753765665</v>
      </c>
      <c r="AY93" s="190">
        <f>(Paca!M93/Paca!M89-1)*100</f>
        <v>2.0681584423390298</v>
      </c>
      <c r="AZ93" s="190">
        <f>(Paca!N93/Paca!N89-1)*100</f>
        <v>-65.018730525903862</v>
      </c>
      <c r="BA93" s="190">
        <f>(Paca!O93/Paca!O89-1)*100</f>
        <v>-9.287045904413727</v>
      </c>
      <c r="BB93" s="190">
        <f>(Paca!P93/Paca!P89-1)*100</f>
        <v>-28.493878230989779</v>
      </c>
      <c r="BC93" s="190">
        <f>(Paca!Q93/Paca!Q89-1)*100</f>
        <v>-21.683627806323681</v>
      </c>
      <c r="BD93" s="190">
        <f>(Paca!R93/Paca!R89-1)*100</f>
        <v>-5.5767681944024812</v>
      </c>
      <c r="BE93" s="190">
        <f>(Paca!S93/Paca!S89-1)*100</f>
        <v>-26.012950740333373</v>
      </c>
      <c r="BF93" s="189">
        <f>(Paca!T93/Paca!T89-1)*100</f>
        <v>22.92405150076835</v>
      </c>
      <c r="BG93" s="53">
        <f>Paca!B93-Paca!B89</f>
        <v>-4161.3680821019952</v>
      </c>
      <c r="BH93" s="53">
        <f>Paca!C93-Paca!C89</f>
        <v>-47.494491314999948</v>
      </c>
      <c r="BI93" s="53">
        <f>Paca!D93-Paca!D89</f>
        <v>-519.00226840299729</v>
      </c>
      <c r="BJ93" s="122">
        <f>Paca!E93-Paca!E89</f>
        <v>-89.129521867999983</v>
      </c>
      <c r="BK93" s="122">
        <f>Paca!F93-Paca!F89</f>
        <v>303.23648214700006</v>
      </c>
      <c r="BL93" s="122">
        <f>Paca!G93-Paca!G89</f>
        <v>-115.23670254000001</v>
      </c>
      <c r="BM93" s="122">
        <f>Paca!H93-Paca!H89</f>
        <v>-190.55480523699998</v>
      </c>
      <c r="BN93" s="122">
        <f>Paca!I93-Paca!I89</f>
        <v>-427.31772090499999</v>
      </c>
      <c r="BO93" s="53">
        <f>Paca!J93-Paca!J89</f>
        <v>-2501.6882011289999</v>
      </c>
      <c r="BP93" s="53">
        <f>Paca!K93-Paca!K89</f>
        <v>-1604.2294550159968</v>
      </c>
      <c r="BQ93" s="122">
        <f>Paca!L93-Paca!L89</f>
        <v>-323.40739618400039</v>
      </c>
      <c r="BR93" s="122">
        <f>Paca!M93-Paca!M89</f>
        <v>160.33062551300009</v>
      </c>
      <c r="BS93" s="122">
        <f>Paca!N93-Paca!N89</f>
        <v>-734.84894782700007</v>
      </c>
      <c r="BT93" s="122">
        <f>Paca!O93-Paca!O89</f>
        <v>-46.748534364000022</v>
      </c>
      <c r="BU93" s="122">
        <f>Paca!P93-Paca!P89</f>
        <v>-162.22178791300001</v>
      </c>
      <c r="BV93" s="122">
        <f>Paca!Q93-Paca!Q89</f>
        <v>-38.607050557999997</v>
      </c>
      <c r="BW93" s="122">
        <f>Paca!R93-Paca!R89</f>
        <v>-337.54060549399946</v>
      </c>
      <c r="BX93" s="122">
        <f>Paca!S93-Paca!S89</f>
        <v>-121.18575818900001</v>
      </c>
      <c r="BY93" s="53">
        <f>Paca!T93-Paca!T89</f>
        <v>511.04633376099991</v>
      </c>
    </row>
    <row r="94" spans="1:77" s="106" customFormat="1" x14ac:dyDescent="0.25">
      <c r="A94" s="98" t="str">
        <f>Paca!A94</f>
        <v>T4 2020</v>
      </c>
      <c r="B94" s="143">
        <f>('dep06'!B94/'dep06'!B93-1)*100</f>
        <v>5.112442092063274</v>
      </c>
      <c r="C94" s="184">
        <f>('dep06'!C94/'dep06'!C93-1)*100</f>
        <v>-23.227286709116989</v>
      </c>
      <c r="D94" s="184">
        <f>('dep06'!D94/'dep06'!D93-1)*100</f>
        <v>9.325464698231789</v>
      </c>
      <c r="E94" s="185">
        <f>('dep06'!E94/'dep06'!E93-1)*100</f>
        <v>9.8404435558633772</v>
      </c>
      <c r="F94" s="186">
        <f>('dep06'!F94/'dep06'!F93-1)*100</f>
        <v>1.9805821308167104</v>
      </c>
      <c r="G94" s="186">
        <f>('dep06'!G94/'dep06'!G93-1)*100</f>
        <v>12.557768232885547</v>
      </c>
      <c r="H94" s="186">
        <f>('dep06'!H94/'dep06'!H93-1)*100</f>
        <v>12.759523188081378</v>
      </c>
      <c r="I94" s="187">
        <f>('dep06'!I94/'dep06'!I93-1)*100</f>
        <v>12.675671199410576</v>
      </c>
      <c r="J94" s="184">
        <f>('dep06'!J94/'dep06'!J93-1)*100</f>
        <v>1.3015664924456827</v>
      </c>
      <c r="K94" s="184">
        <f>('dep06'!K94/'dep06'!K93-1)*100</f>
        <v>10.184269603263996</v>
      </c>
      <c r="L94" s="185">
        <f>('dep06'!L94/'dep06'!L93-1)*100</f>
        <v>-6.8503419454766679</v>
      </c>
      <c r="M94" s="186">
        <f>('dep06'!M94/'dep06'!M93-1)*100</f>
        <v>32.869481818875656</v>
      </c>
      <c r="N94" s="186">
        <f>('dep06'!N94/'dep06'!N93-1)*100</f>
        <v>86.643057018175895</v>
      </c>
      <c r="O94" s="186">
        <f>('dep06'!O94/'dep06'!O93-1)*100</f>
        <v>-16.812821147037106</v>
      </c>
      <c r="P94" s="186">
        <f>('dep06'!P94/'dep06'!P93-1)*100</f>
        <v>1.661824482995744</v>
      </c>
      <c r="Q94" s="186">
        <f>('dep06'!Q94/'dep06'!Q93-1)*100</f>
        <v>22.124657052587725</v>
      </c>
      <c r="R94" s="186">
        <f>('dep06'!R94/'dep06'!R93-1)*100</f>
        <v>10.295616338568436</v>
      </c>
      <c r="S94" s="151">
        <f>('dep06'!S94/'dep06'!S93-1)*100</f>
        <v>-20.920425623608541</v>
      </c>
      <c r="T94" s="188">
        <f>('dep06'!T94/'dep06'!T93-1)*100</f>
        <v>-6.1873912107578199</v>
      </c>
      <c r="U94" s="100">
        <f>'dep06'!B94-'dep06'!B93</f>
        <v>363.46334150400071</v>
      </c>
      <c r="V94" s="100">
        <f>'dep06'!C94-'dep06'!C93</f>
        <v>-8.5796536470000042</v>
      </c>
      <c r="W94" s="100">
        <f>'dep06'!D94-'dep06'!D93</f>
        <v>101.97243611499994</v>
      </c>
      <c r="X94" s="120">
        <f>'dep06'!E94-'dep06'!E93</f>
        <v>3.7736514340000014</v>
      </c>
      <c r="Y94" s="120">
        <f>'dep06'!F94-'dep06'!F93</f>
        <v>6.5597666499999718</v>
      </c>
      <c r="Z94" s="120">
        <f>'dep06'!G94-'dep06'!G93</f>
        <v>17.592304560999992</v>
      </c>
      <c r="AA94" s="120">
        <f>'dep06'!H94-'dep06'!H93</f>
        <v>6.2439164309999953</v>
      </c>
      <c r="AB94" s="120">
        <f>'dep06'!I94-'dep06'!I93</f>
        <v>67.802797038999984</v>
      </c>
      <c r="AC94" s="100">
        <f>'dep06'!J94-'dep06'!J93</f>
        <v>36.978905134999877</v>
      </c>
      <c r="AD94" s="100">
        <f>'dep06'!K94-'dep06'!K93</f>
        <v>265.77391956600013</v>
      </c>
      <c r="AE94" s="120">
        <f>'dep06'!L94-'dep06'!L93</f>
        <v>-61.475274786999989</v>
      </c>
      <c r="AF94" s="120">
        <f>'dep06'!M94-'dep06'!M93</f>
        <v>183.61340247600003</v>
      </c>
      <c r="AG94" s="120">
        <f>'dep06'!N94-'dep06'!N93</f>
        <v>75.455594137999995</v>
      </c>
      <c r="AH94" s="120">
        <f>'dep06'!O94-'dep06'!O93</f>
        <v>-10.490914850999999</v>
      </c>
      <c r="AI94" s="120">
        <f>'dep06'!P94-'dep06'!P93</f>
        <v>1.2021606790000021</v>
      </c>
      <c r="AJ94" s="120">
        <f>'dep06'!Q94-'dep06'!Q93</f>
        <v>3.6050558039999991</v>
      </c>
      <c r="AK94" s="120">
        <f>'dep06'!R94-'dep06'!R93</f>
        <v>87.531450470000095</v>
      </c>
      <c r="AL94" s="120">
        <f>'dep06'!S94-'dep06'!S93</f>
        <v>-13.667554363000001</v>
      </c>
      <c r="AM94" s="100">
        <f>'dep06'!T94-'dep06'!T93</f>
        <v>-32.682265665000045</v>
      </c>
      <c r="AN94" s="184">
        <f>(Paca!B94/Paca!B90-1)*100</f>
        <v>-1.9373073313729061</v>
      </c>
      <c r="AO94" s="184">
        <f>(Paca!C94/Paca!C90-1)*100</f>
        <v>-11.988058961997861</v>
      </c>
      <c r="AP94" s="184">
        <f>(Paca!D94/Paca!D90-1)*100</f>
        <v>6.1415364448047072</v>
      </c>
      <c r="AQ94" s="191">
        <f>(Paca!E94/Paca!E90-1)*100</f>
        <v>-13.520977972745618</v>
      </c>
      <c r="AR94" s="191">
        <f>(Paca!F94/Paca!F90-1)*100</f>
        <v>38.127052153475091</v>
      </c>
      <c r="AS94" s="191">
        <f>(Paca!G94/Paca!G90-1)*100</f>
        <v>-2.7442193513021462</v>
      </c>
      <c r="AT94" s="191">
        <f>(Paca!H94/Paca!H90-1)*100</f>
        <v>-7.4057255687123069</v>
      </c>
      <c r="AU94" s="191">
        <f>(Paca!I94/Paca!I90-1)*100</f>
        <v>4.2080096198451544</v>
      </c>
      <c r="AV94" s="184">
        <f>(Paca!J94/Paca!J90-1)*100</f>
        <v>-6.523426501354967</v>
      </c>
      <c r="AW94" s="184">
        <f>(Paca!K94/Paca!K90-1)*100</f>
        <v>-4.9833558097262642</v>
      </c>
      <c r="AX94" s="191">
        <f>(Paca!L94/Paca!L90-1)*100</f>
        <v>-8.8122477478186347</v>
      </c>
      <c r="AY94" s="191">
        <f>(Paca!M94/Paca!M90-1)*100</f>
        <v>8.3900093100825792</v>
      </c>
      <c r="AZ94" s="191">
        <f>(Paca!N94/Paca!N90-1)*100</f>
        <v>-51.956303612873867</v>
      </c>
      <c r="BA94" s="191">
        <f>(Paca!O94/Paca!O90-1)*100</f>
        <v>-6.4698381266713234</v>
      </c>
      <c r="BB94" s="191">
        <f>(Paca!P94/Paca!P90-1)*100</f>
        <v>-32.433892934146769</v>
      </c>
      <c r="BC94" s="191">
        <f>(Paca!Q94/Paca!Q90-1)*100</f>
        <v>-41.89643012396639</v>
      </c>
      <c r="BD94" s="191">
        <f>(Paca!R94/Paca!R90-1)*100</f>
        <v>-4.2469677062143996</v>
      </c>
      <c r="BE94" s="191">
        <f>(Paca!S94/Paca!S90-1)*100</f>
        <v>-34.212472940960211</v>
      </c>
      <c r="BF94" s="184">
        <f>(Paca!T94/Paca!T90-1)*100</f>
        <v>20.140247818033032</v>
      </c>
      <c r="BG94" s="100">
        <f>Paca!B94-Paca!B90</f>
        <v>-986.14559955699951</v>
      </c>
      <c r="BH94" s="100">
        <f>Paca!C94-Paca!C90</f>
        <v>-31.764372478000013</v>
      </c>
      <c r="BI94" s="100">
        <f>Paca!D94-Paca!D90</f>
        <v>668.48451604199909</v>
      </c>
      <c r="BJ94" s="120">
        <f>Paca!E94-Paca!E90</f>
        <v>-258.43203803599999</v>
      </c>
      <c r="BK94" s="120">
        <f>Paca!F94-Paca!F90</f>
        <v>835.28424774599989</v>
      </c>
      <c r="BL94" s="120">
        <f>Paca!G94-Paca!G90</f>
        <v>-22.811182319999944</v>
      </c>
      <c r="BM94" s="120">
        <f>Paca!H94-Paca!H90</f>
        <v>-86.714429277999898</v>
      </c>
      <c r="BN94" s="120">
        <f>Paca!I94-Paca!I90</f>
        <v>201.15791792999971</v>
      </c>
      <c r="BO94" s="100">
        <f>Paca!J94-Paca!J90</f>
        <v>-924.83898247099933</v>
      </c>
      <c r="BP94" s="100">
        <f>Paca!K94-Paca!K90</f>
        <v>-1160.1926193089967</v>
      </c>
      <c r="BQ94" s="120">
        <f>Paca!L94-Paca!L90</f>
        <v>-524.97884898199936</v>
      </c>
      <c r="BR94" s="120">
        <f>Paca!M94-Paca!M90</f>
        <v>683.49144139499913</v>
      </c>
      <c r="BS94" s="120">
        <f>Paca!N94-Paca!N90</f>
        <v>-572.43851262999988</v>
      </c>
      <c r="BT94" s="120">
        <f>Paca!O94-Paca!O90</f>
        <v>-32.359651665000001</v>
      </c>
      <c r="BU94" s="120">
        <f>Paca!P94-Paca!P90</f>
        <v>-191.53407629999998</v>
      </c>
      <c r="BV94" s="120">
        <f>Paca!Q94-Paca!Q90</f>
        <v>-100.13322492399999</v>
      </c>
      <c r="BW94" s="120">
        <f>Paca!R94-Paca!R90</f>
        <v>-267.26295754500006</v>
      </c>
      <c r="BX94" s="120">
        <f>Paca!S94-Paca!S90</f>
        <v>-154.97678865799998</v>
      </c>
      <c r="BY94" s="100">
        <f>Paca!T94-Paca!T90</f>
        <v>462.16585865900015</v>
      </c>
    </row>
    <row r="95" spans="1:77" x14ac:dyDescent="0.25">
      <c r="A95" s="37" t="str">
        <f>Paca!A95</f>
        <v>T1 2021</v>
      </c>
      <c r="B95" s="144">
        <f>('dep06'!B95/'dep06'!B94-1)*100</f>
        <v>4.2408681138100368</v>
      </c>
      <c r="C95" s="179">
        <f>('dep06'!C95/'dep06'!C94-1)*100</f>
        <v>12.282341416225396</v>
      </c>
      <c r="D95" s="179">
        <f>('dep06'!D95/'dep06'!D94-1)*100</f>
        <v>8.168601878809568</v>
      </c>
      <c r="E95" s="180">
        <f>('dep06'!E95/'dep06'!E94-1)*100</f>
        <v>13.741900717640476</v>
      </c>
      <c r="F95" s="181">
        <f>('dep06'!F95/'dep06'!F94-1)*100</f>
        <v>7.7768166873956934</v>
      </c>
      <c r="G95" s="181">
        <f>('dep06'!G95/'dep06'!G94-1)*100</f>
        <v>15.186149144951022</v>
      </c>
      <c r="H95" s="181">
        <f>('dep06'!H95/'dep06'!H94-1)*100</f>
        <v>0.71901909602185565</v>
      </c>
      <c r="I95" s="182">
        <f>('dep06'!I95/'dep06'!I94-1)*100</f>
        <v>6.8447172872760476</v>
      </c>
      <c r="J95" s="179">
        <f>('dep06'!J95/'dep06'!J94-1)*100</f>
        <v>7.713549018543886</v>
      </c>
      <c r="K95" s="179">
        <f>('dep06'!K95/'dep06'!K94-1)*100</f>
        <v>-2.6952588184451343</v>
      </c>
      <c r="L95" s="180">
        <f>('dep06'!L95/'dep06'!L94-1)*100</f>
        <v>-2.1446102229481845</v>
      </c>
      <c r="M95" s="181">
        <f>('dep06'!M95/'dep06'!M94-1)*100</f>
        <v>-6.3218336843399054</v>
      </c>
      <c r="N95" s="181">
        <f>('dep06'!N95/'dep06'!N94-1)*100</f>
        <v>-9.8488044220214181</v>
      </c>
      <c r="O95" s="181">
        <f>('dep06'!O95/'dep06'!O94-1)*100</f>
        <v>-25.391576506027867</v>
      </c>
      <c r="P95" s="181">
        <f>('dep06'!P95/'dep06'!P94-1)*100</f>
        <v>17.038912414567832</v>
      </c>
      <c r="Q95" s="181">
        <f>('dep06'!Q95/'dep06'!Q94-1)*100</f>
        <v>-16.584627403108609</v>
      </c>
      <c r="R95" s="181">
        <f>('dep06'!R95/'dep06'!R94-1)*100</f>
        <v>0.91036495143497209</v>
      </c>
      <c r="S95" s="152">
        <f>('dep06'!S95/'dep06'!S94-1)*100</f>
        <v>-2.3784828579722972</v>
      </c>
      <c r="T95" s="183">
        <f>('dep06'!T95/'dep06'!T94-1)*100</f>
        <v>14.383969563044797</v>
      </c>
      <c r="U95" s="52">
        <f>'dep06'!B95-'dep06'!B94</f>
        <v>316.91376716599916</v>
      </c>
      <c r="V95" s="52">
        <f>'dep06'!C95-'dep06'!C94</f>
        <v>3.4830469649999998</v>
      </c>
      <c r="W95" s="52">
        <f>'dep06'!D95-'dep06'!D94</f>
        <v>97.652052123999965</v>
      </c>
      <c r="X95" s="121">
        <f>'dep06'!E95-'dep06'!E94</f>
        <v>5.7883687809999955</v>
      </c>
      <c r="Y95" s="121">
        <f>'dep06'!F95-'dep06'!F94</f>
        <v>26.26726665000001</v>
      </c>
      <c r="Z95" s="121">
        <f>'dep06'!G95-'dep06'!G94</f>
        <v>23.946023580000002</v>
      </c>
      <c r="AA95" s="121">
        <f>'dep06'!H95-'dep06'!H94</f>
        <v>0.39674941200000546</v>
      </c>
      <c r="AB95" s="121">
        <f>'dep06'!I95-'dep06'!I94</f>
        <v>41.253643700999987</v>
      </c>
      <c r="AC95" s="52">
        <f>'dep06'!J95-'dep06'!J94</f>
        <v>222.00261692000004</v>
      </c>
      <c r="AD95" s="52">
        <f>'dep06'!K95-'dep06'!K94</f>
        <v>-77.500150599000335</v>
      </c>
      <c r="AE95" s="121">
        <f>'dep06'!L95-'dep06'!L94</f>
        <v>-17.927422964000016</v>
      </c>
      <c r="AF95" s="121">
        <f>'dep06'!M95-'dep06'!M94</f>
        <v>-46.922357961999978</v>
      </c>
      <c r="AG95" s="121">
        <f>'dep06'!N95-'dep06'!N94</f>
        <v>-16.008588029000009</v>
      </c>
      <c r="AH95" s="121">
        <f>'dep06'!O95-'dep06'!O94</f>
        <v>-13.180103825000003</v>
      </c>
      <c r="AI95" s="121">
        <f>'dep06'!P95-'dep06'!P94</f>
        <v>12.530752027999995</v>
      </c>
      <c r="AJ95" s="121">
        <f>'dep06'!Q95-'dep06'!Q94</f>
        <v>-3.3002323740000001</v>
      </c>
      <c r="AK95" s="121">
        <f>'dep06'!R95-'dep06'!R94</f>
        <v>8.5366122609999593</v>
      </c>
      <c r="AL95" s="121">
        <f>'dep06'!S95-'dep06'!S94</f>
        <v>-1.2288097340000022</v>
      </c>
      <c r="AM95" s="52">
        <f>'dep06'!T95-'dep06'!T94</f>
        <v>71.276201755999978</v>
      </c>
      <c r="AN95" s="189">
        <f>(Paca!B95/Paca!B91-1)*100</f>
        <v>65.636157884785987</v>
      </c>
      <c r="AO95" s="189">
        <f>(Paca!C95/Paca!C91-1)*100</f>
        <v>110.85035286550418</v>
      </c>
      <c r="AP95" s="189">
        <f>(Paca!D95/Paca!D91-1)*100</f>
        <v>64.50167593516565</v>
      </c>
      <c r="AQ95" s="190">
        <f>(Paca!E95/Paca!E91-1)*100</f>
        <v>36.732857815800934</v>
      </c>
      <c r="AR95" s="190">
        <f>(Paca!F95/Paca!F91-1)*100</f>
        <v>106.9838123254427</v>
      </c>
      <c r="AS95" s="190">
        <f>(Paca!G95/Paca!G91-1)*100</f>
        <v>45.744058407179011</v>
      </c>
      <c r="AT95" s="190">
        <f>(Paca!H95/Paca!H91-1)*100</f>
        <v>11.550482157194342</v>
      </c>
      <c r="AU95" s="190">
        <f>(Paca!I95/Paca!I91-1)*100</f>
        <v>75.669905296662179</v>
      </c>
      <c r="AV95" s="189">
        <f>(Paca!J95/Paca!J91-1)*100</f>
        <v>150.22211767368682</v>
      </c>
      <c r="AW95" s="189">
        <f>(Paca!K95/Paca!K91-1)*100</f>
        <v>39.8392647416443</v>
      </c>
      <c r="AX95" s="190">
        <f>(Paca!L95/Paca!L91-1)*100</f>
        <v>33.20758900243905</v>
      </c>
      <c r="AY95" s="190">
        <f>(Paca!M95/Paca!M91-1)*100</f>
        <v>57.952990746135072</v>
      </c>
      <c r="AZ95" s="190">
        <f>(Paca!N95/Paca!N91-1)*100</f>
        <v>110.41346532959552</v>
      </c>
      <c r="BA95" s="190">
        <f>(Paca!O95/Paca!O91-1)*100</f>
        <v>45.249338016772377</v>
      </c>
      <c r="BB95" s="190">
        <f>(Paca!P95/Paca!P91-1)*100</f>
        <v>-8.4306903529962831</v>
      </c>
      <c r="BC95" s="190">
        <f>(Paca!Q95/Paca!Q91-1)*100</f>
        <v>-16.332637982444243</v>
      </c>
      <c r="BD95" s="190">
        <f>(Paca!R95/Paca!R91-1)*100</f>
        <v>29.008678856921865</v>
      </c>
      <c r="BE95" s="190">
        <f>(Paca!S95/Paca!S91-1)*100</f>
        <v>11.301692808009612</v>
      </c>
      <c r="BF95" s="189">
        <f>(Paca!T95/Paca!T91-1)*100</f>
        <v>36.030955755516516</v>
      </c>
      <c r="BG95" s="53">
        <f>Paca!B95-Paca!B91</f>
        <v>20449.973669917999</v>
      </c>
      <c r="BH95" s="53">
        <f>Paca!C95-Paca!C91</f>
        <v>195.01221172199999</v>
      </c>
      <c r="BI95" s="53">
        <f>Paca!D95-Paca!D91</f>
        <v>4790.1146006560011</v>
      </c>
      <c r="BJ95" s="122">
        <f>Paca!E95-Paca!E91</f>
        <v>473.27705546399989</v>
      </c>
      <c r="BK95" s="122">
        <f>Paca!F95-Paca!F91</f>
        <v>1654.197859179</v>
      </c>
      <c r="BL95" s="122">
        <f>Paca!G95-Paca!G91</f>
        <v>282.62134944200011</v>
      </c>
      <c r="BM95" s="122">
        <f>Paca!H95-Paca!H91</f>
        <v>112.94835844199997</v>
      </c>
      <c r="BN95" s="122">
        <f>Paca!I95-Paca!I91</f>
        <v>2267.069978129</v>
      </c>
      <c r="BO95" s="53">
        <f>Paca!J95-Paca!J91</f>
        <v>8381.2544147970002</v>
      </c>
      <c r="BP95" s="53">
        <f>Paca!K95-Paca!K91</f>
        <v>6349.9790319359981</v>
      </c>
      <c r="BQ95" s="122">
        <f>Paca!L95-Paca!L91</f>
        <v>1372.5903359869999</v>
      </c>
      <c r="BR95" s="122">
        <f>Paca!M95-Paca!M91</f>
        <v>3168.8335960950008</v>
      </c>
      <c r="BS95" s="122">
        <f>Paca!N95-Paca!N91</f>
        <v>294.80993853800004</v>
      </c>
      <c r="BT95" s="122">
        <f>Paca!O95-Paca!O91</f>
        <v>149.04171605299996</v>
      </c>
      <c r="BU95" s="122">
        <f>Paca!P95-Paca!P91</f>
        <v>-37.677333152000017</v>
      </c>
      <c r="BV95" s="122">
        <f>Paca!Q95-Paca!Q91</f>
        <v>-30.18972822500001</v>
      </c>
      <c r="BW95" s="122">
        <f>Paca!R95-Paca!R91</f>
        <v>1400.8835669310001</v>
      </c>
      <c r="BX95" s="122">
        <f>Paca!S95-Paca!S91</f>
        <v>31.686939709000001</v>
      </c>
      <c r="BY95" s="53">
        <f>Paca!T95-Paca!T91</f>
        <v>733.61341080700004</v>
      </c>
    </row>
    <row r="96" spans="1:77" x14ac:dyDescent="0.25">
      <c r="A96" s="37" t="str">
        <f>Paca!A96</f>
        <v>T2 2021</v>
      </c>
      <c r="B96" s="144">
        <f>('dep06'!B96/'dep06'!B95-1)*100</f>
        <v>3.2444558125706235</v>
      </c>
      <c r="C96" s="179">
        <f>('dep06'!C96/'dep06'!C95-1)*100</f>
        <v>13.299146715310206</v>
      </c>
      <c r="D96" s="179">
        <f>('dep06'!D96/'dep06'!D95-1)*100</f>
        <v>5.5013322378240304</v>
      </c>
      <c r="E96" s="180">
        <f>('dep06'!E96/'dep06'!E95-1)*100</f>
        <v>12.905018523264289</v>
      </c>
      <c r="F96" s="181">
        <f>('dep06'!F96/'dep06'!F95-1)*100</f>
        <v>-8.4398199675415171</v>
      </c>
      <c r="G96" s="181">
        <f>('dep06'!G96/'dep06'!G95-1)*100</f>
        <v>-3.0289659741283392</v>
      </c>
      <c r="H96" s="181">
        <f>('dep06'!H96/'dep06'!H95-1)*100</f>
        <v>-18.53188218890579</v>
      </c>
      <c r="I96" s="182">
        <f>('dep06'!I96/'dep06'!I95-1)*100</f>
        <v>17.311543643666006</v>
      </c>
      <c r="J96" s="179">
        <f>('dep06'!J96/'dep06'!J95-1)*100</f>
        <v>-4.7208194279310227</v>
      </c>
      <c r="K96" s="179">
        <f>('dep06'!K96/'dep06'!K95-1)*100</f>
        <v>13.446321294740859</v>
      </c>
      <c r="L96" s="180">
        <f>('dep06'!L96/'dep06'!L95-1)*100</f>
        <v>22.212472296802499</v>
      </c>
      <c r="M96" s="181">
        <f>('dep06'!M96/'dep06'!M95-1)*100</f>
        <v>7.3630881162316086</v>
      </c>
      <c r="N96" s="181">
        <f>('dep06'!N96/'dep06'!N95-1)*100</f>
        <v>-22.622109219695773</v>
      </c>
      <c r="O96" s="181">
        <f>('dep06'!O96/'dep06'!O95-1)*100</f>
        <v>36.340679720634547</v>
      </c>
      <c r="P96" s="181">
        <f>('dep06'!P96/'dep06'!P95-1)*100</f>
        <v>-3.2528738492785481</v>
      </c>
      <c r="Q96" s="181">
        <f>('dep06'!Q96/'dep06'!Q95-1)*100</f>
        <v>-20.130912315042714</v>
      </c>
      <c r="R96" s="181">
        <f>('dep06'!R96/'dep06'!R95-1)*100</f>
        <v>18.371334501450963</v>
      </c>
      <c r="S96" s="152">
        <f>('dep06'!S96/'dep06'!S95-1)*100</f>
        <v>-10.504909573108701</v>
      </c>
      <c r="T96" s="183">
        <f>('dep06'!T96/'dep06'!T95-1)*100</f>
        <v>-9.2635046162667383</v>
      </c>
      <c r="U96" s="52">
        <f>'dep06'!B96-'dep06'!B95</f>
        <v>252.73548488899996</v>
      </c>
      <c r="V96" s="52">
        <f>'dep06'!C96-'dep06'!C95</f>
        <v>4.2346098420000011</v>
      </c>
      <c r="W96" s="52">
        <f>'dep06'!D96-'dep06'!D95</f>
        <v>71.138177447000089</v>
      </c>
      <c r="X96" s="121">
        <f>'dep06'!E96-'dep06'!E95</f>
        <v>6.1828470000000024</v>
      </c>
      <c r="Y96" s="121">
        <f>'dep06'!F96-'dep06'!F95</f>
        <v>-30.723561319999988</v>
      </c>
      <c r="Z96" s="121">
        <f>'dep06'!G96-'dep06'!G95</f>
        <v>-5.5014909020000005</v>
      </c>
      <c r="AA96" s="121">
        <f>'dep06'!H96-'dep06'!H95</f>
        <v>-10.299280475000003</v>
      </c>
      <c r="AB96" s="121">
        <f>'dep06'!I96-'dep06'!I95</f>
        <v>111.47966314400003</v>
      </c>
      <c r="AC96" s="52">
        <f>'dep06'!J96-'dep06'!J95</f>
        <v>-146.34961173000011</v>
      </c>
      <c r="AD96" s="52">
        <f>'dep06'!K96-'dep06'!K95</f>
        <v>376.21798837699953</v>
      </c>
      <c r="AE96" s="121">
        <f>'dep06'!L96-'dep06'!L95</f>
        <v>181.69841691200008</v>
      </c>
      <c r="AF96" s="121">
        <f>'dep06'!M96-'dep06'!M95</f>
        <v>51.19589517199995</v>
      </c>
      <c r="AG96" s="121">
        <f>'dep06'!N96-'dep06'!N95</f>
        <v>-33.14928005199998</v>
      </c>
      <c r="AH96" s="121">
        <f>'dep06'!O96-'dep06'!O95</f>
        <v>14.073757861000004</v>
      </c>
      <c r="AI96" s="121">
        <f>'dep06'!P96-'dep06'!P95</f>
        <v>-2.7998370990000012</v>
      </c>
      <c r="AJ96" s="121">
        <f>'dep06'!Q96-'dep06'!Q95</f>
        <v>-3.3415529900000003</v>
      </c>
      <c r="AK96" s="121">
        <f>'dep06'!R96-'dep06'!R95</f>
        <v>173.83871708399988</v>
      </c>
      <c r="AL96" s="121">
        <f>'dep06'!S96-'dep06'!S95</f>
        <v>-5.2981285109999945</v>
      </c>
      <c r="AM96" s="52">
        <f>'dep06'!T96-'dep06'!T95</f>
        <v>-52.505679046999944</v>
      </c>
      <c r="AN96" s="189">
        <f>(Paca!B96/Paca!B92-1)*100</f>
        <v>32.921979070401086</v>
      </c>
      <c r="AO96" s="189">
        <f>(Paca!C96/Paca!C92-1)*100</f>
        <v>1.3185805680235863</v>
      </c>
      <c r="AP96" s="189">
        <f>(Paca!D96/Paca!D92-1)*100</f>
        <v>40.979933137742599</v>
      </c>
      <c r="AQ96" s="190">
        <f>(Paca!E96/Paca!E92-1)*100</f>
        <v>33.447059440523795</v>
      </c>
      <c r="AR96" s="190">
        <f>(Paca!F96/Paca!F92-1)*100</f>
        <v>67.125855497498364</v>
      </c>
      <c r="AS96" s="190">
        <f>(Paca!G96/Paca!G92-1)*100</f>
        <v>22.220156740170815</v>
      </c>
      <c r="AT96" s="190">
        <f>(Paca!H96/Paca!H92-1)*100</f>
        <v>12.616576626602116</v>
      </c>
      <c r="AU96" s="190">
        <f>(Paca!I96/Paca!I92-1)*100</f>
        <v>40.765534117830015</v>
      </c>
      <c r="AV96" s="189">
        <f>(Paca!J96/Paca!J92-1)*100</f>
        <v>22.848949707684184</v>
      </c>
      <c r="AW96" s="189">
        <f>(Paca!K96/Paca!K92-1)*100</f>
        <v>37.668230477099215</v>
      </c>
      <c r="AX96" s="190">
        <f>(Paca!L96/Paca!L92-1)*100</f>
        <v>42.18513228890415</v>
      </c>
      <c r="AY96" s="190">
        <f>(Paca!M96/Paca!M92-1)*100</f>
        <v>18.391184500314097</v>
      </c>
      <c r="AZ96" s="190">
        <f>(Paca!N96/Paca!N92-1)*100</f>
        <v>679.82877675004966</v>
      </c>
      <c r="BA96" s="190">
        <f>(Paca!O96/Paca!O92-1)*100</f>
        <v>22.908044711074748</v>
      </c>
      <c r="BB96" s="190">
        <f>(Paca!P96/Paca!P92-1)*100</f>
        <v>19.691345070421296</v>
      </c>
      <c r="BC96" s="190">
        <f>(Paca!Q96/Paca!Q92-1)*100</f>
        <v>-17.126885900720968</v>
      </c>
      <c r="BD96" s="190">
        <f>(Paca!R96/Paca!R92-1)*100</f>
        <v>54.619001286535166</v>
      </c>
      <c r="BE96" s="190">
        <f>(Paca!S96/Paca!S92-1)*100</f>
        <v>48.952160042146708</v>
      </c>
      <c r="BF96" s="189">
        <f>(Paca!T96/Paca!T92-1)*100</f>
        <v>18.094371767694394</v>
      </c>
      <c r="BG96" s="53">
        <f>Paca!B96-Paca!B92</f>
        <v>13567.186960690007</v>
      </c>
      <c r="BH96" s="53">
        <f>Paca!C96-Paca!C92</f>
        <v>4.2239401019999718</v>
      </c>
      <c r="BI96" s="53">
        <f>Paca!D96-Paca!D92</f>
        <v>3617.6159417150011</v>
      </c>
      <c r="BJ96" s="122">
        <f>Paca!E96-Paca!E92</f>
        <v>452.91415016700012</v>
      </c>
      <c r="BK96" s="122">
        <f>Paca!F96-Paca!F92</f>
        <v>1283.5197365539998</v>
      </c>
      <c r="BL96" s="122">
        <f>Paca!G96-Paca!G92</f>
        <v>168.46036652200007</v>
      </c>
      <c r="BM96" s="122">
        <f>Paca!H96-Paca!H92</f>
        <v>109.99465913799997</v>
      </c>
      <c r="BN96" s="122">
        <f>Paca!I96-Paca!I92</f>
        <v>1602.7270293339998</v>
      </c>
      <c r="BO96" s="53">
        <f>Paca!J96-Paca!J92</f>
        <v>2589.1059174050006</v>
      </c>
      <c r="BP96" s="53">
        <f>Paca!K96-Paca!K92</f>
        <v>6937.8406265590056</v>
      </c>
      <c r="BQ96" s="122">
        <f>Paca!L96-Paca!L92</f>
        <v>1766.8771949519996</v>
      </c>
      <c r="BR96" s="122">
        <f>Paca!M96-Paca!M92</f>
        <v>1357.7788787160007</v>
      </c>
      <c r="BS96" s="122">
        <f>Paca!N96-Paca!N92</f>
        <v>517.49070864099997</v>
      </c>
      <c r="BT96" s="122">
        <f>Paca!O96-Paca!O92</f>
        <v>87.250834161</v>
      </c>
      <c r="BU96" s="122">
        <f>Paca!P96-Paca!P92</f>
        <v>71.930299471000012</v>
      </c>
      <c r="BV96" s="122">
        <f>Paca!Q96-Paca!Q92</f>
        <v>-33.06193651800001</v>
      </c>
      <c r="BW96" s="122">
        <f>Paca!R96-Paca!R92</f>
        <v>3033.9957616489992</v>
      </c>
      <c r="BX96" s="122">
        <f>Paca!S96-Paca!S92</f>
        <v>135.57888548699998</v>
      </c>
      <c r="BY96" s="53">
        <f>Paca!T96-Paca!T92</f>
        <v>418.40053490899982</v>
      </c>
    </row>
    <row r="97" spans="1:77" x14ac:dyDescent="0.25">
      <c r="A97" s="37" t="str">
        <f>Paca!A97</f>
        <v>T3 2021</v>
      </c>
      <c r="B97" s="144">
        <f>('dep06'!B97/'dep06'!B96-1)*100</f>
        <v>3.0191315942686758</v>
      </c>
      <c r="C97" s="179">
        <f>('dep06'!C97/'dep06'!C96-1)*100</f>
        <v>-8.1463629803510287</v>
      </c>
      <c r="D97" s="179">
        <f>('dep06'!D97/'dep06'!D96-1)*100</f>
        <v>-1.5089474367568134</v>
      </c>
      <c r="E97" s="180">
        <f>('dep06'!E97/'dep06'!E96-1)*100</f>
        <v>15.337994487587059</v>
      </c>
      <c r="F97" s="181">
        <f>('dep06'!F97/'dep06'!F96-1)*100</f>
        <v>-0.61097084175041338</v>
      </c>
      <c r="G97" s="181">
        <f>('dep06'!G97/'dep06'!G96-1)*100</f>
        <v>2.7758981451268427</v>
      </c>
      <c r="H97" s="181">
        <f>('dep06'!H97/'dep06'!H96-1)*100</f>
        <v>-1.5953975647504448</v>
      </c>
      <c r="I97" s="182">
        <f>('dep06'!I97/'dep06'!I96-1)*100</f>
        <v>-4.1052778335889712</v>
      </c>
      <c r="J97" s="179">
        <f>('dep06'!J97/'dep06'!J96-1)*100</f>
        <v>1.9673480785749708</v>
      </c>
      <c r="K97" s="179">
        <f>('dep06'!K97/'dep06'!K96-1)*100</f>
        <v>5.5739555335906354</v>
      </c>
      <c r="L97" s="180">
        <f>('dep06'!L97/'dep06'!L96-1)*100</f>
        <v>13.898069186202711</v>
      </c>
      <c r="M97" s="181">
        <f>('dep06'!M97/'dep06'!M96-1)*100</f>
        <v>6.026644251143165</v>
      </c>
      <c r="N97" s="181">
        <f>('dep06'!N97/'dep06'!N96-1)*100</f>
        <v>111.09218574118329</v>
      </c>
      <c r="O97" s="181">
        <f>('dep06'!O97/'dep06'!O96-1)*100</f>
        <v>9.6659016388809693</v>
      </c>
      <c r="P97" s="181">
        <f>('dep06'!P97/'dep06'!P96-1)*100</f>
        <v>-2.9561224848894452</v>
      </c>
      <c r="Q97" s="181">
        <f>('dep06'!Q97/'dep06'!Q96-1)*100</f>
        <v>53.794530275341714</v>
      </c>
      <c r="R97" s="181">
        <f>('dep06'!R97/'dep06'!R96-1)*100</f>
        <v>-15.118619666605737</v>
      </c>
      <c r="S97" s="152">
        <f>('dep06'!S97/'dep06'!S96-1)*100</f>
        <v>58.938477100469491</v>
      </c>
      <c r="T97" s="183">
        <f>('dep06'!T97/'dep06'!T96-1)*100</f>
        <v>6.0865061632287887</v>
      </c>
      <c r="U97" s="52">
        <f>'dep06'!B97-'dep06'!B96</f>
        <v>242.81367456099906</v>
      </c>
      <c r="V97" s="52">
        <f>'dep06'!C97-'dep06'!C96</f>
        <v>-2.9388676049999987</v>
      </c>
      <c r="W97" s="52">
        <f>'dep06'!D97-'dep06'!D96</f>
        <v>-20.585760515999937</v>
      </c>
      <c r="X97" s="121">
        <f>'dep06'!E97-'dep06'!E96</f>
        <v>8.2968204379999975</v>
      </c>
      <c r="Y97" s="121">
        <f>'dep06'!F97-'dep06'!F96</f>
        <v>-2.0364112850000424</v>
      </c>
      <c r="Z97" s="121">
        <f>'dep06'!G97-'dep06'!G96</f>
        <v>4.8891296910000221</v>
      </c>
      <c r="AA97" s="121">
        <f>'dep06'!H97-'dep06'!H96</f>
        <v>-0.72234382100000261</v>
      </c>
      <c r="AB97" s="121">
        <f>'dep06'!I97-'dep06'!I96</f>
        <v>-31.012955539000018</v>
      </c>
      <c r="AC97" s="52">
        <f>'dep06'!J97-'dep06'!J96</f>
        <v>58.110338408000189</v>
      </c>
      <c r="AD97" s="52">
        <f>'dep06'!K97-'dep06'!K96</f>
        <v>176.92532010900004</v>
      </c>
      <c r="AE97" s="121">
        <f>'dep06'!L97-'dep06'!L96</f>
        <v>138.93902385900003</v>
      </c>
      <c r="AF97" s="121">
        <f>'dep06'!M97-'dep06'!M96</f>
        <v>44.988933104000012</v>
      </c>
      <c r="AG97" s="121">
        <f>'dep06'!N97-'dep06'!N96</f>
        <v>125.962538614</v>
      </c>
      <c r="AH97" s="121">
        <f>'dep06'!O97-'dep06'!O96</f>
        <v>5.1036966689999943</v>
      </c>
      <c r="AI97" s="121">
        <f>'dep06'!P97-'dep06'!P96</f>
        <v>-2.4616485049999994</v>
      </c>
      <c r="AJ97" s="121">
        <f>'dep06'!Q97-'dep06'!Q96</f>
        <v>7.1318424190000016</v>
      </c>
      <c r="AK97" s="121">
        <f>'dep06'!R97-'dep06'!R96</f>
        <v>-169.34192373799988</v>
      </c>
      <c r="AL97" s="121">
        <f>'dep06'!S97-'dep06'!S96</f>
        <v>26.602857687000004</v>
      </c>
      <c r="AM97" s="52">
        <f>'dep06'!T97-'dep06'!T96</f>
        <v>31.302644164999947</v>
      </c>
      <c r="AN97" s="189">
        <f>(Paca!B97/Paca!B93-1)*100</f>
        <v>15.228849047090677</v>
      </c>
      <c r="AO97" s="189">
        <f>(Paca!C97/Paca!C93-1)*100</f>
        <v>17.40421466996256</v>
      </c>
      <c r="AP97" s="189">
        <f>(Paca!D97/Paca!D93-1)*100</f>
        <v>15.192594969076278</v>
      </c>
      <c r="AQ97" s="190">
        <f>(Paca!E97/Paca!E93-1)*100</f>
        <v>4.0768881172351001</v>
      </c>
      <c r="AR97" s="190">
        <f>(Paca!F97/Paca!F93-1)*100</f>
        <v>34.069629195048279</v>
      </c>
      <c r="AS97" s="190">
        <f>(Paca!G97/Paca!G93-1)*100</f>
        <v>14.910514675570852</v>
      </c>
      <c r="AT97" s="190">
        <f>(Paca!H97/Paca!H93-1)*100</f>
        <v>-22.898995018634682</v>
      </c>
      <c r="AU97" s="190">
        <f>(Paca!I97/Paca!I93-1)*100</f>
        <v>17.500180667533961</v>
      </c>
      <c r="AV97" s="189">
        <f>(Paca!J97/Paca!J93-1)*100</f>
        <v>7.5245719840947523</v>
      </c>
      <c r="AW97" s="189">
        <f>(Paca!K97/Paca!K93-1)*100</f>
        <v>20.715464188383525</v>
      </c>
      <c r="AX97" s="190">
        <f>(Paca!L97/Paca!L93-1)*100</f>
        <v>22.317539275867237</v>
      </c>
      <c r="AY97" s="190">
        <f>(Paca!M97/Paca!M93-1)*100</f>
        <v>14.424808893834751</v>
      </c>
      <c r="AZ97" s="190">
        <f>(Paca!N97/Paca!N93-1)*100</f>
        <v>133.00345532200723</v>
      </c>
      <c r="BA97" s="190">
        <f>(Paca!O97/Paca!O93-1)*100</f>
        <v>2.4878687253870879</v>
      </c>
      <c r="BB97" s="190">
        <f>(Paca!P97/Paca!P93-1)*100</f>
        <v>-2.8992459183524666</v>
      </c>
      <c r="BC97" s="190">
        <f>(Paca!Q97/Paca!Q93-1)*100</f>
        <v>7.8534191243068596</v>
      </c>
      <c r="BD97" s="190">
        <f>(Paca!R97/Paca!R93-1)*100</f>
        <v>22.856327895026297</v>
      </c>
      <c r="BE97" s="190">
        <f>(Paca!S97/Paca!S93-1)*100</f>
        <v>33.011842648925672</v>
      </c>
      <c r="BF97" s="189">
        <f>(Paca!T97/Paca!T93-1)*100</f>
        <v>9.8987558496583805</v>
      </c>
      <c r="BG97" s="53">
        <f>Paca!B97-Paca!B93</f>
        <v>7250.7655007979993</v>
      </c>
      <c r="BH97" s="53">
        <f>Paca!C97-Paca!C93</f>
        <v>57.759910754999964</v>
      </c>
      <c r="BI97" s="53">
        <f>Paca!D97-Paca!D93</f>
        <v>1647.4819011799991</v>
      </c>
      <c r="BJ97" s="122">
        <f>Paca!E97-Paca!E93</f>
        <v>68.062978996000083</v>
      </c>
      <c r="BK97" s="122">
        <f>Paca!F97-Paca!F93</f>
        <v>881.59593496600019</v>
      </c>
      <c r="BL97" s="122">
        <f>Paca!G97-Paca!G93</f>
        <v>119.40435318899995</v>
      </c>
      <c r="BM97" s="122">
        <f>Paca!H97-Paca!H93</f>
        <v>-246.08547660400006</v>
      </c>
      <c r="BN97" s="122">
        <f>Paca!I97-Paca!I93</f>
        <v>824.50411063299998</v>
      </c>
      <c r="BO97" s="53">
        <f>Paca!J97-Paca!J93</f>
        <v>973.15733919299964</v>
      </c>
      <c r="BP97" s="53">
        <f>Paca!K97-Paca!K93</f>
        <v>4301.1059607650022</v>
      </c>
      <c r="BQ97" s="122">
        <f>Paca!L97-Paca!L93</f>
        <v>1203.3220728800006</v>
      </c>
      <c r="BR97" s="122">
        <f>Paca!M97-Paca!M93</f>
        <v>1141.3872766289996</v>
      </c>
      <c r="BS97" s="122">
        <f>Paca!N97-Paca!N93</f>
        <v>525.84540186300001</v>
      </c>
      <c r="BT97" s="122">
        <f>Paca!O97-Paca!O93</f>
        <v>11.360231413000008</v>
      </c>
      <c r="BU97" s="122">
        <f>Paca!P97-Paca!P93</f>
        <v>-11.802823105000016</v>
      </c>
      <c r="BV97" s="122">
        <f>Paca!Q97-Paca!Q93</f>
        <v>10.950804293000004</v>
      </c>
      <c r="BW97" s="122">
        <f>Paca!R97-Paca!R93</f>
        <v>1306.2573613059994</v>
      </c>
      <c r="BX97" s="122">
        <f>Paca!S97-Paca!S93</f>
        <v>113.78563548599999</v>
      </c>
      <c r="BY97" s="53">
        <f>Paca!T97-Paca!T93</f>
        <v>271.26038890500013</v>
      </c>
    </row>
    <row r="98" spans="1:77" s="106" customFormat="1" x14ac:dyDescent="0.25">
      <c r="A98" s="98" t="str">
        <f>Paca!A98</f>
        <v>T4 2021</v>
      </c>
      <c r="B98" s="143">
        <f>('dep06'!B98/'dep06'!B97-1)*100</f>
        <v>4.7402813513051312</v>
      </c>
      <c r="C98" s="184">
        <f>('dep06'!C98/'dep06'!C97-1)*100</f>
        <v>-13.384899728213762</v>
      </c>
      <c r="D98" s="184">
        <f>('dep06'!D98/'dep06'!D97-1)*100</f>
        <v>2.2841438913738576</v>
      </c>
      <c r="E98" s="185">
        <f>('dep06'!E98/'dep06'!E97-1)*100</f>
        <v>-8.3704142106444834</v>
      </c>
      <c r="F98" s="186">
        <f>('dep06'!F98/'dep06'!F97-1)*100</f>
        <v>-0.65741043435880719</v>
      </c>
      <c r="G98" s="186">
        <f>('dep06'!G98/'dep06'!G97-1)*100</f>
        <v>14.860323229123985</v>
      </c>
      <c r="H98" s="186">
        <f>('dep06'!H98/'dep06'!H97-1)*100</f>
        <v>-0.98193441101096512</v>
      </c>
      <c r="I98" s="187">
        <f>('dep06'!I98/'dep06'!I97-1)*100</f>
        <v>1.6052725995823192</v>
      </c>
      <c r="J98" s="184">
        <f>('dep06'!J98/'dep06'!J97-1)*100</f>
        <v>1.4199632095678538</v>
      </c>
      <c r="K98" s="184">
        <f>('dep06'!K98/'dep06'!K97-1)*100</f>
        <v>7.2998635812889567</v>
      </c>
      <c r="L98" s="185">
        <f>('dep06'!L98/'dep06'!L97-1)*100</f>
        <v>3.037365669314207</v>
      </c>
      <c r="M98" s="186">
        <f>('dep06'!M98/'dep06'!M97-1)*100</f>
        <v>17.110095790924174</v>
      </c>
      <c r="N98" s="186">
        <f>('dep06'!N98/'dep06'!N97-1)*100</f>
        <v>6.6613450539988461</v>
      </c>
      <c r="O98" s="186">
        <f>('dep06'!O98/'dep06'!O97-1)*100</f>
        <v>21.678485727618547</v>
      </c>
      <c r="P98" s="186">
        <f>('dep06'!P98/'dep06'!P97-1)*100</f>
        <v>-3.0165422340565518</v>
      </c>
      <c r="Q98" s="186">
        <f>('dep06'!Q98/'dep06'!Q97-1)*100</f>
        <v>45.691373147495028</v>
      </c>
      <c r="R98" s="186">
        <f>('dep06'!R98/'dep06'!R97-1)*100</f>
        <v>4.6577574076356321</v>
      </c>
      <c r="S98" s="151">
        <f>('dep06'!S98/'dep06'!S97-1)*100</f>
        <v>-7.0316464017930347</v>
      </c>
      <c r="T98" s="188">
        <f>('dep06'!T98/'dep06'!T97-1)*100</f>
        <v>14.497995382117047</v>
      </c>
      <c r="U98" s="100">
        <f>'dep06'!B98-'dep06'!B97</f>
        <v>392.74720427800094</v>
      </c>
      <c r="V98" s="100">
        <f>'dep06'!C98-'dep06'!C97</f>
        <v>-4.4353484420000022</v>
      </c>
      <c r="W98" s="100">
        <f>'dep06'!D98-'dep06'!D97</f>
        <v>30.691141557999799</v>
      </c>
      <c r="X98" s="120">
        <f>'dep06'!E98-'dep06'!E97</f>
        <v>-5.2223077230000001</v>
      </c>
      <c r="Y98" s="120">
        <f>'dep06'!F98-'dep06'!F97</f>
        <v>-2.1778103229999601</v>
      </c>
      <c r="Z98" s="120">
        <f>'dep06'!G98-'dep06'!G97</f>
        <v>26.899708119999985</v>
      </c>
      <c r="AA98" s="120">
        <f>'dep06'!H98-'dep06'!H97</f>
        <v>-0.43749483299999525</v>
      </c>
      <c r="AB98" s="120">
        <f>'dep06'!I98-'dep06'!I97</f>
        <v>11.629046316999961</v>
      </c>
      <c r="AC98" s="100">
        <f>'dep06'!J98-'dep06'!J97</f>
        <v>42.767160432999844</v>
      </c>
      <c r="AD98" s="100">
        <f>'dep06'!K98-'dep06'!K97</f>
        <v>244.62341682199985</v>
      </c>
      <c r="AE98" s="120">
        <f>'dep06'!L98-'dep06'!L97</f>
        <v>34.584636534999845</v>
      </c>
      <c r="AF98" s="120">
        <f>'dep06'!M98-'dep06'!M97</f>
        <v>135.42461050200006</v>
      </c>
      <c r="AG98" s="120">
        <f>'dep06'!N98-'dep06'!N97</f>
        <v>15.943805228999992</v>
      </c>
      <c r="AH98" s="120">
        <f>'dep06'!O98-'dep06'!O97</f>
        <v>12.552870250000005</v>
      </c>
      <c r="AI98" s="120">
        <f>'dep06'!P98-'dep06'!P97</f>
        <v>-2.4377051069999993</v>
      </c>
      <c r="AJ98" s="120">
        <f>'dep06'!Q98-'dep06'!Q97</f>
        <v>9.3161981889999979</v>
      </c>
      <c r="AK98" s="120">
        <f>'dep06'!R98-'dep06'!R97</f>
        <v>44.283470159999979</v>
      </c>
      <c r="AL98" s="120">
        <f>'dep06'!S98-'dep06'!S97</f>
        <v>-5.0444689360000012</v>
      </c>
      <c r="AM98" s="100">
        <f>'dep06'!T98-'dep06'!T97</f>
        <v>79.100833907000037</v>
      </c>
      <c r="AN98" s="184">
        <f>(Paca!B98/Paca!B94-1)*100</f>
        <v>12.17295869773476</v>
      </c>
      <c r="AO98" s="184">
        <f>(Paca!C98/Paca!C94-1)*100</f>
        <v>39.657975504347441</v>
      </c>
      <c r="AP98" s="184">
        <f>(Paca!D98/Paca!D94-1)*100</f>
        <v>14.697403061770187</v>
      </c>
      <c r="AQ98" s="191">
        <f>(Paca!E98/Paca!E94-1)*100</f>
        <v>14.65281257211406</v>
      </c>
      <c r="AR98" s="191">
        <f>(Paca!F98/Paca!F94-1)*100</f>
        <v>20.741396461578599</v>
      </c>
      <c r="AS98" s="191">
        <f>(Paca!G98/Paca!G94-1)*100</f>
        <v>25.021438231782824</v>
      </c>
      <c r="AT98" s="191">
        <f>(Paca!H98/Paca!H94-1)*100</f>
        <v>-4.1318419604700507</v>
      </c>
      <c r="AU98" s="191">
        <f>(Paca!I98/Paca!I94-1)*100</f>
        <v>13.463324912505925</v>
      </c>
      <c r="AV98" s="184">
        <f>(Paca!J98/Paca!J94-1)*100</f>
        <v>4.7195456543570158</v>
      </c>
      <c r="AW98" s="184">
        <f>(Paca!K98/Paca!K94-1)*100</f>
        <v>13.805274744445439</v>
      </c>
      <c r="AX98" s="191">
        <f>(Paca!L98/Paca!L94-1)*100</f>
        <v>19.665505475346691</v>
      </c>
      <c r="AY98" s="191">
        <f>(Paca!M98/Paca!M94-1)*100</f>
        <v>2.7274652630820073</v>
      </c>
      <c r="AZ98" s="191">
        <f>(Paca!N98/Paca!N94-1)*100</f>
        <v>77.779705193556239</v>
      </c>
      <c r="BA98" s="191">
        <f>(Paca!O98/Paca!O94-1)*100</f>
        <v>-0.31396401747961766</v>
      </c>
      <c r="BB98" s="191">
        <f>(Paca!P98/Paca!P94-1)*100</f>
        <v>2.218287733204849</v>
      </c>
      <c r="BC98" s="191">
        <f>(Paca!Q98/Paca!Q94-1)*100</f>
        <v>9.1274444206043359</v>
      </c>
      <c r="BD98" s="191">
        <f>(Paca!R98/Paca!R94-1)*100</f>
        <v>19.162164039145679</v>
      </c>
      <c r="BE98" s="191">
        <f>(Paca!S98/Paca!S94-1)*100</f>
        <v>53.1219524101326</v>
      </c>
      <c r="BF98" s="184">
        <f>(Paca!T98/Paca!T94-1)*100</f>
        <v>21.999839156777412</v>
      </c>
      <c r="BG98" s="100">
        <f>Paca!B98-Paca!B94</f>
        <v>6076.3458082939978</v>
      </c>
      <c r="BH98" s="100">
        <f>Paca!C98-Paca!C94</f>
        <v>92.483349224000023</v>
      </c>
      <c r="BI98" s="100">
        <f>Paca!D98-Paca!D94</f>
        <v>1698.0101942450001</v>
      </c>
      <c r="BJ98" s="120">
        <f>Paca!E98-Paca!E94</f>
        <v>242.1976981790001</v>
      </c>
      <c r="BK98" s="120">
        <f>Paca!F98-Paca!F94</f>
        <v>627.65038436999976</v>
      </c>
      <c r="BL98" s="120">
        <f>Paca!G98-Paca!G94</f>
        <v>202.281733444</v>
      </c>
      <c r="BM98" s="120">
        <f>Paca!H98-Paca!H94</f>
        <v>-44.797274317000074</v>
      </c>
      <c r="BN98" s="120">
        <f>Paca!I98-Paca!I94</f>
        <v>670.6776525690002</v>
      </c>
      <c r="BO98" s="100">
        <f>Paca!J98-Paca!J94</f>
        <v>625.45105524499922</v>
      </c>
      <c r="BP98" s="100">
        <f>Paca!K98-Paca!K94</f>
        <v>3053.8868619449968</v>
      </c>
      <c r="BQ98" s="120">
        <f>Paca!L98-Paca!L94</f>
        <v>1068.3086193659992</v>
      </c>
      <c r="BR98" s="120">
        <f>Paca!M98-Paca!M94</f>
        <v>240.83473244900051</v>
      </c>
      <c r="BS98" s="120">
        <f>Paca!N98-Paca!N94</f>
        <v>411.71179119599992</v>
      </c>
      <c r="BT98" s="120">
        <f>Paca!O98-Paca!O94</f>
        <v>-1.4687300709999818</v>
      </c>
      <c r="BU98" s="120">
        <f>Paca!P98-Paca!P94</f>
        <v>8.8510286700000051</v>
      </c>
      <c r="BV98" s="120">
        <f>Paca!Q98-Paca!Q94</f>
        <v>12.675152615999991</v>
      </c>
      <c r="BW98" s="120">
        <f>Paca!R98-Paca!R94</f>
        <v>1154.6673910219997</v>
      </c>
      <c r="BX98" s="120">
        <f>Paca!S98-Paca!S94</f>
        <v>158.30687669700001</v>
      </c>
      <c r="BY98" s="100">
        <f>Paca!T98-Paca!T94</f>
        <v>606.51434763499992</v>
      </c>
    </row>
    <row r="99" spans="1:77" x14ac:dyDescent="0.25">
      <c r="A99" s="37" t="str">
        <f>Paca!A99</f>
        <v>T1 2022</v>
      </c>
      <c r="B99" s="144">
        <f>('dep06'!B99/'dep06'!B98-1)*100</f>
        <v>-4.3545342369841977</v>
      </c>
      <c r="C99" s="179">
        <f>('dep06'!C99/'dep06'!C98-1)*100</f>
        <v>29.684880344542506</v>
      </c>
      <c r="D99" s="179">
        <f>('dep06'!D99/'dep06'!D98-1)*100</f>
        <v>-1.0878894181705512</v>
      </c>
      <c r="E99" s="180">
        <f>('dep06'!E99/'dep06'!E98-1)*100</f>
        <v>-16.295121419639635</v>
      </c>
      <c r="F99" s="181">
        <f>('dep06'!F99/'dep06'!F98-1)*100</f>
        <v>-3.5789572192149177</v>
      </c>
      <c r="G99" s="181">
        <f>('dep06'!G99/'dep06'!G98-1)*100</f>
        <v>9.8925596161516296</v>
      </c>
      <c r="H99" s="181">
        <f>('dep06'!H99/'dep06'!H98-1)*100</f>
        <v>-36.734528757717676</v>
      </c>
      <c r="I99" s="182">
        <f>('dep06'!I99/'dep06'!I98-1)*100</f>
        <v>0.24184056672238441</v>
      </c>
      <c r="J99" s="179">
        <f>('dep06'!J99/'dep06'!J98-1)*100</f>
        <v>-11.101893526014283</v>
      </c>
      <c r="K99" s="179">
        <f>('dep06'!K99/'dep06'!K98-1)*100</f>
        <v>-1.785917788165714</v>
      </c>
      <c r="L99" s="180">
        <f>('dep06'!L99/'dep06'!L98-1)*100</f>
        <v>-8.1428822218497903</v>
      </c>
      <c r="M99" s="181">
        <f>('dep06'!M99/'dep06'!M98-1)*100</f>
        <v>4.8667369941113314E-2</v>
      </c>
      <c r="N99" s="181">
        <f>('dep06'!N99/'dep06'!N98-1)*100</f>
        <v>9.4022125487861263</v>
      </c>
      <c r="O99" s="181">
        <f>('dep06'!O99/'dep06'!O98-1)*100</f>
        <v>-3.757468889921356</v>
      </c>
      <c r="P99" s="181">
        <f>('dep06'!P99/'dep06'!P98-1)*100</f>
        <v>-10.720009399550822</v>
      </c>
      <c r="Q99" s="181">
        <f>('dep06'!Q99/'dep06'!Q98-1)*100</f>
        <v>2.0755992073931084</v>
      </c>
      <c r="R99" s="181">
        <f>('dep06'!R99/'dep06'!R98-1)*100</f>
        <v>-8.7999535573257681E-3</v>
      </c>
      <c r="S99" s="152">
        <f>('dep06'!S99/'dep06'!S98-1)*100</f>
        <v>26.064916404468175</v>
      </c>
      <c r="T99" s="183">
        <f>('dep06'!T99/'dep06'!T98-1)*100</f>
        <v>5.1030420160761203</v>
      </c>
      <c r="U99" s="52">
        <f>'dep06'!B99-'dep06'!B98</f>
        <v>-377.88915528500002</v>
      </c>
      <c r="V99" s="52">
        <f>'dep06'!C99-'dep06'!C98</f>
        <v>8.5200381010000008</v>
      </c>
      <c r="W99" s="52">
        <f>'dep06'!D99-'dep06'!D98</f>
        <v>-14.951427184999829</v>
      </c>
      <c r="X99" s="121">
        <f>'dep06'!E99-'dep06'!E98</f>
        <v>-9.3155571279999947</v>
      </c>
      <c r="Y99" s="121">
        <f>'dep06'!F99-'dep06'!F98</f>
        <v>-11.778105575000041</v>
      </c>
      <c r="Z99" s="121">
        <f>'dep06'!G99-'dep06'!G98</f>
        <v>20.568282186000005</v>
      </c>
      <c r="AA99" s="121">
        <f>'dep06'!H99-'dep06'!H98</f>
        <v>-16.206131521000003</v>
      </c>
      <c r="AB99" s="121">
        <f>'dep06'!I99-'dep06'!I98</f>
        <v>1.7800848530000621</v>
      </c>
      <c r="AC99" s="52">
        <f>'dep06'!J99-'dep06'!J98</f>
        <v>-339.12033309499975</v>
      </c>
      <c r="AD99" s="52">
        <f>'dep06'!K99-'dep06'!K98</f>
        <v>-64.216098566999335</v>
      </c>
      <c r="AE99" s="121">
        <f>'dep06'!L99-'dep06'!L98</f>
        <v>-95.534236217999933</v>
      </c>
      <c r="AF99" s="121">
        <f>'dep06'!M99-'dep06'!M98</f>
        <v>0.45110471599991797</v>
      </c>
      <c r="AG99" s="121">
        <f>'dep06'!N99-'dep06'!N98</f>
        <v>24.003090947999993</v>
      </c>
      <c r="AH99" s="121">
        <f>'dep06'!O99-'dep06'!O98</f>
        <v>-2.6474226910000027</v>
      </c>
      <c r="AI99" s="121">
        <f>'dep06'!P99-'dep06'!P98</f>
        <v>-8.4016500320000063</v>
      </c>
      <c r="AJ99" s="121">
        <f>'dep06'!Q99-'dep06'!Q98</f>
        <v>0.61656922199999897</v>
      </c>
      <c r="AK99" s="121">
        <f>'dep06'!R99-'dep06'!R98</f>
        <v>-8.7562184000034904E-2</v>
      </c>
      <c r="AL99" s="121">
        <f>'dep06'!S99-'dep06'!S98</f>
        <v>17.384007671999996</v>
      </c>
      <c r="AM99" s="52">
        <f>'dep06'!T99-'dep06'!T98</f>
        <v>31.878665460999969</v>
      </c>
      <c r="AN99" s="189">
        <f>(Paca!B99/Paca!B95-1)*100</f>
        <v>7.0228581514455657</v>
      </c>
      <c r="AO99" s="189">
        <f>(Paca!C99/Paca!C95-1)*100</f>
        <v>-13.943382413821093</v>
      </c>
      <c r="AP99" s="189">
        <f>(Paca!D99/Paca!D95-1)*100</f>
        <v>3.6505300365606619</v>
      </c>
      <c r="AQ99" s="190">
        <f>(Paca!E99/Paca!E95-1)*100</f>
        <v>-0.8501457804187873</v>
      </c>
      <c r="AR99" s="190">
        <f>(Paca!F99/Paca!F95-1)*100</f>
        <v>8.4008675733276093</v>
      </c>
      <c r="AS99" s="190">
        <f>(Paca!G99/Paca!G95-1)*100</f>
        <v>6.2945136963775017</v>
      </c>
      <c r="AT99" s="190">
        <f>(Paca!H99/Paca!H95-1)*100</f>
        <v>-7.063331054296917</v>
      </c>
      <c r="AU99" s="190">
        <f>(Paca!I99/Paca!I95-1)*100</f>
        <v>4.0365974014800132</v>
      </c>
      <c r="AV99" s="189">
        <f>(Paca!J99/Paca!J95-1)*100</f>
        <v>-5.5859836629969184</v>
      </c>
      <c r="AW99" s="189">
        <f>(Paca!K99/Paca!K95-1)*100</f>
        <v>13.231025830622389</v>
      </c>
      <c r="AX99" s="190">
        <f>(Paca!L99/Paca!L95-1)*100</f>
        <v>17.04225218801032</v>
      </c>
      <c r="AY99" s="190">
        <f>(Paca!M99/Paca!M95-1)*100</f>
        <v>4.6765486465970119</v>
      </c>
      <c r="AZ99" s="190">
        <f>(Paca!N99/Paca!N95-1)*100</f>
        <v>91.296999402368456</v>
      </c>
      <c r="BA99" s="190">
        <f>(Paca!O99/Paca!O95-1)*100</f>
        <v>-9.4477903910324184</v>
      </c>
      <c r="BB99" s="190">
        <f>(Paca!P99/Paca!P95-1)*100</f>
        <v>3.7964330480223074</v>
      </c>
      <c r="BC99" s="190">
        <f>(Paca!Q99/Paca!Q95-1)*100</f>
        <v>-4.9212218181840512</v>
      </c>
      <c r="BD99" s="190">
        <f>(Paca!R99/Paca!R95-1)*100</f>
        <v>15.849849283264872</v>
      </c>
      <c r="BE99" s="190">
        <f>(Paca!S99/Paca!S95-1)*100</f>
        <v>46.053964446765995</v>
      </c>
      <c r="BF99" s="189">
        <f>(Paca!T99/Paca!T95-1)*100</f>
        <v>38.299788940891411</v>
      </c>
      <c r="BG99" s="53">
        <f>Paca!B99-Paca!B95</f>
        <v>3624.2541654840024</v>
      </c>
      <c r="BH99" s="53">
        <f>Paca!C99-Paca!C95</f>
        <v>-51.72103400200001</v>
      </c>
      <c r="BI99" s="53">
        <f>Paca!D99-Paca!D95</f>
        <v>445.96539214099903</v>
      </c>
      <c r="BJ99" s="122">
        <f>Paca!E99-Paca!E95</f>
        <v>-14.977075776999982</v>
      </c>
      <c r="BK99" s="122">
        <f>Paca!F99-Paca!F95</f>
        <v>268.86229732899983</v>
      </c>
      <c r="BL99" s="122">
        <f>Paca!G99-Paca!G95</f>
        <v>56.679148195999915</v>
      </c>
      <c r="BM99" s="122">
        <f>Paca!H99-Paca!H95</f>
        <v>-77.047903067999982</v>
      </c>
      <c r="BN99" s="122">
        <f>Paca!I99-Paca!I95</f>
        <v>212.44892546099982</v>
      </c>
      <c r="BO99" s="53">
        <f>Paca!J99-Paca!J95</f>
        <v>-779.83100930000001</v>
      </c>
      <c r="BP99" s="53">
        <f>Paca!K99-Paca!K95</f>
        <v>2949.0601163680039</v>
      </c>
      <c r="BQ99" s="122">
        <f>Paca!L99-Paca!L95</f>
        <v>938.33852419200048</v>
      </c>
      <c r="BR99" s="122">
        <f>Paca!M99-Paca!M95</f>
        <v>403.90282461800052</v>
      </c>
      <c r="BS99" s="122">
        <f>Paca!N99-Paca!N95</f>
        <v>512.92056593099994</v>
      </c>
      <c r="BT99" s="122">
        <f>Paca!O99-Paca!O95</f>
        <v>-45.200165348999974</v>
      </c>
      <c r="BU99" s="122">
        <f>Paca!P99-Paca!P95</f>
        <v>15.53612482799997</v>
      </c>
      <c r="BV99" s="122">
        <f>Paca!Q99-Paca!Q95</f>
        <v>-7.6108275999999933</v>
      </c>
      <c r="BW99" s="122">
        <f>Paca!R99-Paca!R95</f>
        <v>987.4569145939995</v>
      </c>
      <c r="BX99" s="122">
        <f>Paca!S99-Paca!S95</f>
        <v>143.71615515399998</v>
      </c>
      <c r="BY99" s="53">
        <f>Paca!T99-Paca!T95</f>
        <v>1060.7807002770001</v>
      </c>
    </row>
    <row r="100" spans="1:77" x14ac:dyDescent="0.25">
      <c r="A100" s="37" t="str">
        <f>Paca!A100</f>
        <v>T2 2022</v>
      </c>
      <c r="B100" s="144">
        <f>('dep06'!B100/'dep06'!B99-1)*100</f>
        <v>1.189005562024148</v>
      </c>
      <c r="C100" s="179">
        <f>('dep06'!C100/'dep06'!C99-1)*100</f>
        <v>19.691831958869589</v>
      </c>
      <c r="D100" s="179">
        <f>('dep06'!D100/'dep06'!D99-1)*100</f>
        <v>1.8960164967869453</v>
      </c>
      <c r="E100" s="180">
        <f>('dep06'!E100/'dep06'!E99-1)*100</f>
        <v>26.630035413909759</v>
      </c>
      <c r="F100" s="181">
        <f>('dep06'!F100/'dep06'!F99-1)*100</f>
        <v>-7.1689609946358201</v>
      </c>
      <c r="G100" s="181">
        <f>('dep06'!G100/'dep06'!G99-1)*100</f>
        <v>8.7292332175004539</v>
      </c>
      <c r="H100" s="181">
        <f>('dep06'!H100/'dep06'!H99-1)*100</f>
        <v>12.909727734409771</v>
      </c>
      <c r="I100" s="182">
        <f>('dep06'!I100/'dep06'!I99-1)*100</f>
        <v>1.6577370672191227</v>
      </c>
      <c r="J100" s="179">
        <f>('dep06'!J100/'dep06'!J99-1)*100</f>
        <v>-6.6836763380725639</v>
      </c>
      <c r="K100" s="179">
        <f>('dep06'!K100/'dep06'!K99-1)*100</f>
        <v>7.4293701200682127</v>
      </c>
      <c r="L100" s="180">
        <f>('dep06'!L100/'dep06'!L99-1)*100</f>
        <v>0.64191442947234556</v>
      </c>
      <c r="M100" s="181">
        <f>('dep06'!M100/'dep06'!M99-1)*100</f>
        <v>8.2236410701335583</v>
      </c>
      <c r="N100" s="181">
        <f>('dep06'!N100/'dep06'!N99-1)*100</f>
        <v>33.924943979462711</v>
      </c>
      <c r="O100" s="181">
        <f>('dep06'!O100/'dep06'!O99-1)*100</f>
        <v>-0.57178678362657109</v>
      </c>
      <c r="P100" s="181">
        <f>('dep06'!P100/'dep06'!P99-1)*100</f>
        <v>22.118639528935912</v>
      </c>
      <c r="Q100" s="181">
        <f>('dep06'!Q100/'dep06'!Q99-1)*100</f>
        <v>1.8276876035563383</v>
      </c>
      <c r="R100" s="181">
        <f>('dep06'!R100/'dep06'!R99-1)*100</f>
        <v>0.69672086033303327</v>
      </c>
      <c r="S100" s="152">
        <f>('dep06'!S100/'dep06'!S99-1)*100</f>
        <v>73.572923547804407</v>
      </c>
      <c r="T100" s="183">
        <f>('dep06'!T100/'dep06'!T99-1)*100</f>
        <v>-2.3281248142391076</v>
      </c>
      <c r="U100" s="52">
        <f>'dep06'!B100-'dep06'!B99</f>
        <v>98.689509788000578</v>
      </c>
      <c r="V100" s="52">
        <f>'dep06'!C100-'dep06'!C99</f>
        <v>7.3296240749999981</v>
      </c>
      <c r="W100" s="52">
        <f>'dep06'!D100-'dep06'!D99</f>
        <v>25.774454252999931</v>
      </c>
      <c r="X100" s="121">
        <f>'dep06'!E100-'dep06'!E99</f>
        <v>12.743060569999997</v>
      </c>
      <c r="Y100" s="121">
        <f>'dep06'!F100-'dep06'!F99</f>
        <v>-22.748196823000001</v>
      </c>
      <c r="Z100" s="121">
        <f>'dep06'!G100-'dep06'!G99</f>
        <v>19.944985803000009</v>
      </c>
      <c r="AA100" s="121">
        <f>'dep06'!H100-'dep06'!H99</f>
        <v>3.6032028850000017</v>
      </c>
      <c r="AB100" s="121">
        <f>'dep06'!I100-'dep06'!I99</f>
        <v>12.231401817999995</v>
      </c>
      <c r="AC100" s="52">
        <f>'dep06'!J100-'dep06'!J99</f>
        <v>-181.49501187600026</v>
      </c>
      <c r="AD100" s="52">
        <f>'dep06'!K100-'dep06'!K99</f>
        <v>262.36639682899977</v>
      </c>
      <c r="AE100" s="121">
        <f>'dep06'!L100-'dep06'!L99</f>
        <v>6.917845128999943</v>
      </c>
      <c r="AF100" s="121">
        <f>'dep06'!M100-'dep06'!M99</f>
        <v>76.263186169000051</v>
      </c>
      <c r="AG100" s="121">
        <f>'dep06'!N100-'dep06'!N99</f>
        <v>94.750683253000034</v>
      </c>
      <c r="AH100" s="121">
        <f>'dep06'!O100-'dep06'!O99</f>
        <v>-0.38772967600000641</v>
      </c>
      <c r="AI100" s="121">
        <f>'dep06'!P100-'dep06'!P99</f>
        <v>15.476828416000004</v>
      </c>
      <c r="AJ100" s="121">
        <f>'dep06'!Q100-'dep06'!Q99</f>
        <v>0.55419454900000176</v>
      </c>
      <c r="AK100" s="121">
        <f>'dep06'!R100-'dep06'!R99</f>
        <v>6.9319719970000051</v>
      </c>
      <c r="AL100" s="121">
        <f>'dep06'!S100-'dep06'!S99</f>
        <v>61.859416991999993</v>
      </c>
      <c r="AM100" s="52">
        <f>'dep06'!T100-'dep06'!T99</f>
        <v>-15.285953492999965</v>
      </c>
      <c r="AN100" s="189">
        <f>(Paca!B100/Paca!B96-1)*100</f>
        <v>0.46536307584381653</v>
      </c>
      <c r="AO100" s="189">
        <f>(Paca!C100/Paca!C96-1)*100</f>
        <v>5.1522420204191066</v>
      </c>
      <c r="AP100" s="189">
        <f>(Paca!D100/Paca!D96-1)*100</f>
        <v>-0.40138656525359195</v>
      </c>
      <c r="AQ100" s="190">
        <f>(Paca!E100/Paca!E96-1)*100</f>
        <v>-3.0924772882328977</v>
      </c>
      <c r="AR100" s="190">
        <f>(Paca!F100/Paca!F96-1)*100</f>
        <v>5.181926332961595</v>
      </c>
      <c r="AS100" s="190">
        <f>(Paca!G100/Paca!G96-1)*100</f>
        <v>1.6745436938868652</v>
      </c>
      <c r="AT100" s="190">
        <f>(Paca!H100/Paca!H96-1)*100</f>
        <v>18.464694944088379</v>
      </c>
      <c r="AU100" s="190">
        <f>(Paca!I100/Paca!I96-1)*100</f>
        <v>-6.4411699315365052</v>
      </c>
      <c r="AV100" s="189">
        <f>(Paca!J100/Paca!J96-1)*100</f>
        <v>-7.7594831597169067</v>
      </c>
      <c r="AW100" s="189">
        <f>(Paca!K100/Paca!K96-1)*100</f>
        <v>1.1965644477200943</v>
      </c>
      <c r="AX100" s="190">
        <f>(Paca!L100/Paca!L96-1)*100</f>
        <v>12.45446350170254</v>
      </c>
      <c r="AY100" s="190">
        <f>(Paca!M100/Paca!M96-1)*100</f>
        <v>2.4084999443942046</v>
      </c>
      <c r="AZ100" s="190">
        <f>(Paca!N100/Paca!N96-1)*100</f>
        <v>118.01980524534845</v>
      </c>
      <c r="BA100" s="190">
        <f>(Paca!O100/Paca!O96-1)*100</f>
        <v>-2.905654848378092</v>
      </c>
      <c r="BB100" s="190">
        <f>(Paca!P100/Paca!P96-1)*100</f>
        <v>5.438933814443625</v>
      </c>
      <c r="BC100" s="190">
        <f>(Paca!Q100/Paca!Q96-1)*100</f>
        <v>-7.6861848386039267</v>
      </c>
      <c r="BD100" s="190">
        <f>(Paca!R100/Paca!R96-1)*100</f>
        <v>-18.113184784706604</v>
      </c>
      <c r="BE100" s="190">
        <f>(Paca!S100/Paca!S96-1)*100</f>
        <v>50.525900143342724</v>
      </c>
      <c r="BF100" s="189">
        <f>(Paca!T100/Paca!T96-1)*100</f>
        <v>38.997052353805287</v>
      </c>
      <c r="BG100" s="53">
        <f>Paca!B100-Paca!B96</f>
        <v>254.91335883199645</v>
      </c>
      <c r="BH100" s="53">
        <f>Paca!C100-Paca!C96</f>
        <v>16.722316229</v>
      </c>
      <c r="BI100" s="53">
        <f>Paca!D100-Paca!D96</f>
        <v>-49.954123797000648</v>
      </c>
      <c r="BJ100" s="122">
        <f>Paca!E100-Paca!E96</f>
        <v>-55.882197321000149</v>
      </c>
      <c r="BK100" s="122">
        <f>Paca!F100-Paca!F96</f>
        <v>165.59514338900044</v>
      </c>
      <c r="BL100" s="122">
        <f>Paca!G100-Paca!G96</f>
        <v>15.516363440999953</v>
      </c>
      <c r="BM100" s="122">
        <f>Paca!H100-Paca!H96</f>
        <v>181.29028297699995</v>
      </c>
      <c r="BN100" s="122">
        <f>Paca!I100-Paca!I96</f>
        <v>-356.4737162829997</v>
      </c>
      <c r="BO100" s="53">
        <f>Paca!J100-Paca!J96</f>
        <v>-1080.1593226740006</v>
      </c>
      <c r="BP100" s="53">
        <f>Paca!K100-Paca!K96</f>
        <v>303.40233954899668</v>
      </c>
      <c r="BQ100" s="122">
        <f>Paca!L100-Paca!L96</f>
        <v>741.6963822079997</v>
      </c>
      <c r="BR100" s="122">
        <f>Paca!M100-Paca!M96</f>
        <v>210.51611839100042</v>
      </c>
      <c r="BS100" s="122">
        <f>Paca!N100-Paca!N96</f>
        <v>700.57907786499993</v>
      </c>
      <c r="BT100" s="122">
        <f>Paca!O100-Paca!O96</f>
        <v>-13.602098022000007</v>
      </c>
      <c r="BU100" s="122">
        <f>Paca!P100-Paca!P96</f>
        <v>23.780063343999984</v>
      </c>
      <c r="BV100" s="122">
        <f>Paca!Q100-Paca!Q96</f>
        <v>-12.296297609999982</v>
      </c>
      <c r="BW100" s="122">
        <f>Paca!R100-Paca!R96</f>
        <v>-1555.7109065979994</v>
      </c>
      <c r="BX100" s="122">
        <f>Paca!S100-Paca!S96</f>
        <v>208.43999997100008</v>
      </c>
      <c r="BY100" s="53">
        <f>Paca!T100-Paca!T96</f>
        <v>1064.9021495249999</v>
      </c>
    </row>
    <row r="101" spans="1:77" x14ac:dyDescent="0.25">
      <c r="A101" s="37" t="str">
        <f>Paca!A101</f>
        <v>T3 2022</v>
      </c>
      <c r="B101" s="144">
        <f>('dep06'!B101/'dep06'!B100-1)*100</f>
        <v>-1.289300915916558</v>
      </c>
      <c r="C101" s="179">
        <f>('dep06'!C101/'dep06'!C100-1)*100</f>
        <v>-16.442641748601172</v>
      </c>
      <c r="D101" s="179">
        <f>('dep06'!D101/'dep06'!D100-1)*100</f>
        <v>4.3686216061470606</v>
      </c>
      <c r="E101" s="180">
        <f>('dep06'!E101/'dep06'!E100-1)*100</f>
        <v>4.9778343422021587</v>
      </c>
      <c r="F101" s="181">
        <f>('dep06'!F101/'dep06'!F100-1)*100</f>
        <v>4.9403070076747824E-2</v>
      </c>
      <c r="G101" s="181">
        <f>('dep06'!G101/'dep06'!G100-1)*100</f>
        <v>-0.10122086416332055</v>
      </c>
      <c r="H101" s="181">
        <f>('dep06'!H101/'dep06'!H100-1)*100</f>
        <v>-26.83031795723555</v>
      </c>
      <c r="I101" s="182">
        <f>('dep06'!I101/'dep06'!I100-1)*100</f>
        <v>8.8069198083805098</v>
      </c>
      <c r="J101" s="179">
        <f>('dep06'!J101/'dep06'!J100-1)*100</f>
        <v>4.6332918880198415</v>
      </c>
      <c r="K101" s="179">
        <f>('dep06'!K101/'dep06'!K100-1)*100</f>
        <v>-5.5319099793596616</v>
      </c>
      <c r="L101" s="180">
        <f>('dep06'!L101/'dep06'!L100-1)*100</f>
        <v>4.0134205684116964E-2</v>
      </c>
      <c r="M101" s="181">
        <f>('dep06'!M101/'dep06'!M100-1)*100</f>
        <v>0.8900225349418589</v>
      </c>
      <c r="N101" s="181">
        <f>('dep06'!N101/'dep06'!N100-1)*100</f>
        <v>-16.85465316503284</v>
      </c>
      <c r="O101" s="181">
        <f>('dep06'!O101/'dep06'!O100-1)*100</f>
        <v>-3.5057690398682673</v>
      </c>
      <c r="P101" s="181">
        <f>('dep06'!P101/'dep06'!P100-1)*100</f>
        <v>-31.48162401608554</v>
      </c>
      <c r="Q101" s="181">
        <f>('dep06'!Q101/'dep06'!Q100-1)*100</f>
        <v>-0.32941542912688915</v>
      </c>
      <c r="R101" s="181">
        <f>('dep06'!R101/'dep06'!R100-1)*100</f>
        <v>-6.1767942829107252</v>
      </c>
      <c r="S101" s="152">
        <f>('dep06'!S101/'dep06'!S100-1)*100</f>
        <v>-44.502235810278179</v>
      </c>
      <c r="T101" s="183">
        <f>('dep06'!T101/'dep06'!T100-1)*100</f>
        <v>-10.76109050895252</v>
      </c>
      <c r="U101" s="52">
        <f>'dep06'!B101-'dep06'!B100</f>
        <v>-108.28660167999988</v>
      </c>
      <c r="V101" s="52">
        <f>'dep06'!C101-'dep06'!C100</f>
        <v>-7.3254058099999995</v>
      </c>
      <c r="W101" s="52">
        <f>'dep06'!D101-'dep06'!D100</f>
        <v>60.513044305999983</v>
      </c>
      <c r="X101" s="121">
        <f>'dep06'!E101-'dep06'!E100</f>
        <v>3.0163322069999978</v>
      </c>
      <c r="Y101" s="121">
        <f>'dep06'!F101-'dep06'!F100</f>
        <v>0.14552510100003246</v>
      </c>
      <c r="Z101" s="121">
        <f>'dep06'!G101-'dep06'!G100</f>
        <v>-0.25146294700002159</v>
      </c>
      <c r="AA101" s="121">
        <f>'dep06'!H101-'dep06'!H100</f>
        <v>-8.4552959449999996</v>
      </c>
      <c r="AB101" s="121">
        <f>'dep06'!I101-'dep06'!I100</f>
        <v>66.057945889999928</v>
      </c>
      <c r="AC101" s="52">
        <f>'dep06'!J101-'dep06'!J100</f>
        <v>117.40769568199994</v>
      </c>
      <c r="AD101" s="52">
        <f>'dep06'!K101-'dep06'!K100</f>
        <v>-209.87192685699983</v>
      </c>
      <c r="AE101" s="121">
        <f>'dep06'!L101-'dep06'!L100</f>
        <v>0.4352985880000233</v>
      </c>
      <c r="AF101" s="121">
        <f>'dep06'!M101-'dep06'!M100</f>
        <v>8.9325188809999645</v>
      </c>
      <c r="AG101" s="121">
        <f>'dep06'!N101-'dep06'!N100</f>
        <v>-63.044108039000037</v>
      </c>
      <c r="AH101" s="121">
        <f>'dep06'!O101-'dep06'!O100</f>
        <v>-2.3636755659999977</v>
      </c>
      <c r="AI101" s="121">
        <f>'dep06'!P101-'dep06'!P100</f>
        <v>-26.900641831999998</v>
      </c>
      <c r="AJ101" s="121">
        <f>'dep06'!Q101-'dep06'!Q100</f>
        <v>-0.10171151000000123</v>
      </c>
      <c r="AK101" s="121">
        <f>'dep06'!R101-'dep06'!R100</f>
        <v>-61.883725561999995</v>
      </c>
      <c r="AL101" s="121">
        <f>'dep06'!S101-'dep06'!S100</f>
        <v>-64.945881817</v>
      </c>
      <c r="AM101" s="52">
        <f>'dep06'!T101-'dep06'!T100</f>
        <v>-69.010009001000071</v>
      </c>
      <c r="AN101" s="189">
        <f>(Paca!B101/Paca!B97-1)*100</f>
        <v>0.46072553588614173</v>
      </c>
      <c r="AO101" s="189">
        <f>(Paca!C101/Paca!C97-1)*100</f>
        <v>-26.301374214390826</v>
      </c>
      <c r="AP101" s="189">
        <f>(Paca!D101/Paca!D97-1)*100</f>
        <v>0.39310563413275101</v>
      </c>
      <c r="AQ101" s="190">
        <f>(Paca!E101/Paca!E97-1)*100</f>
        <v>3.6955725793764937</v>
      </c>
      <c r="AR101" s="190">
        <f>(Paca!F101/Paca!F97-1)*100</f>
        <v>2.0690100874658501</v>
      </c>
      <c r="AS101" s="190">
        <f>(Paca!G101/Paca!G97-1)*100</f>
        <v>8.934741361214904</v>
      </c>
      <c r="AT101" s="190">
        <f>(Paca!H101/Paca!H97-1)*100</f>
        <v>42.371084440609373</v>
      </c>
      <c r="AU101" s="190">
        <f>(Paca!I101/Paca!I97-1)*100</f>
        <v>-9.3964566809052528</v>
      </c>
      <c r="AV101" s="189">
        <f>(Paca!J101/Paca!J97-1)*100</f>
        <v>-3.4881969757830644</v>
      </c>
      <c r="AW101" s="189">
        <f>(Paca!K101/Paca!K97-1)*100</f>
        <v>1.6753066900086822</v>
      </c>
      <c r="AX101" s="190">
        <f>(Paca!L101/Paca!L97-1)*100</f>
        <v>-9.9976014446612194E-2</v>
      </c>
      <c r="AY101" s="190">
        <f>(Paca!M101/Paca!M97-1)*100</f>
        <v>2.3054339087330122</v>
      </c>
      <c r="AZ101" s="190">
        <f>(Paca!N101/Paca!N97-1)*100</f>
        <v>29.071233481121126</v>
      </c>
      <c r="BA101" s="190">
        <f>(Paca!O101/Paca!O97-1)*100</f>
        <v>-3.8273542530149807</v>
      </c>
      <c r="BB101" s="190">
        <f>(Paca!P101/Paca!P97-1)*100</f>
        <v>11.338456334994707</v>
      </c>
      <c r="BC101" s="190">
        <f>(Paca!Q101/Paca!Q97-1)*100</f>
        <v>-5.6964174129640277</v>
      </c>
      <c r="BD101" s="190">
        <f>(Paca!R101/Paca!R97-1)*100</f>
        <v>-0.32029221866148871</v>
      </c>
      <c r="BE101" s="190">
        <f>(Paca!S101/Paca!S97-1)*100</f>
        <v>-10.0126357195378</v>
      </c>
      <c r="BF101" s="189">
        <f>(Paca!T101/Paca!T97-1)*100</f>
        <v>12.329637557076033</v>
      </c>
      <c r="BG101" s="53">
        <f>Paca!B101-Paca!B97</f>
        <v>252.76694862399745</v>
      </c>
      <c r="BH101" s="53">
        <f>Paca!C101-Paca!C97</f>
        <v>-102.47884226499997</v>
      </c>
      <c r="BI101" s="53">
        <f>Paca!D101-Paca!D97</f>
        <v>49.104638999000599</v>
      </c>
      <c r="BJ101" s="122">
        <f>Paca!E101-Paca!E97</f>
        <v>64.212295369999993</v>
      </c>
      <c r="BK101" s="122">
        <f>Paca!F101-Paca!F97</f>
        <v>71.77863388500009</v>
      </c>
      <c r="BL101" s="122">
        <f>Paca!G101-Paca!G97</f>
        <v>82.218449213999975</v>
      </c>
      <c r="BM101" s="122">
        <f>Paca!H101-Paca!H97</f>
        <v>351.07441362499992</v>
      </c>
      <c r="BN101" s="122">
        <f>Paca!I101-Paca!I97</f>
        <v>-520.17915309499949</v>
      </c>
      <c r="BO101" s="53">
        <f>Paca!J101-Paca!J97</f>
        <v>-485.07622010399973</v>
      </c>
      <c r="BP101" s="53">
        <f>Paca!K101-Paca!K97</f>
        <v>419.89693444799923</v>
      </c>
      <c r="BQ101" s="122">
        <f>Paca!L101-Paca!L97</f>
        <v>-6.5935625510001046</v>
      </c>
      <c r="BR101" s="122">
        <f>Paca!M101-Paca!M97</f>
        <v>208.73526673200104</v>
      </c>
      <c r="BS101" s="122">
        <f>Paca!N101-Paca!N97</f>
        <v>267.80641602399999</v>
      </c>
      <c r="BT101" s="122">
        <f>Paca!O101-Paca!O97</f>
        <v>-17.911453958999971</v>
      </c>
      <c r="BU101" s="122">
        <f>Paca!P101-Paca!P97</f>
        <v>44.820570308000015</v>
      </c>
      <c r="BV101" s="122">
        <f>Paca!Q101-Paca!Q97</f>
        <v>-8.566885544999991</v>
      </c>
      <c r="BW101" s="122">
        <f>Paca!R101-Paca!R97</f>
        <v>-22.488796331999765</v>
      </c>
      <c r="BX101" s="122">
        <f>Paca!S101-Paca!S97</f>
        <v>-45.904620228999988</v>
      </c>
      <c r="BY101" s="53">
        <f>Paca!T101-Paca!T97</f>
        <v>371.32043754599999</v>
      </c>
    </row>
    <row r="102" spans="1:77" s="106" customFormat="1" x14ac:dyDescent="0.25">
      <c r="A102" s="98" t="str">
        <f>Paca!A102</f>
        <v>T4 2022</v>
      </c>
      <c r="B102" s="143">
        <f>('dep06'!B102/'dep06'!B101-1)*100</f>
        <v>1.3912801332006897</v>
      </c>
      <c r="C102" s="184">
        <f>('dep06'!C102/'dep06'!C101-1)*100</f>
        <v>4.2809904978364788</v>
      </c>
      <c r="D102" s="184">
        <f>('dep06'!D102/'dep06'!D101-1)*100</f>
        <v>-1.6924173317913516</v>
      </c>
      <c r="E102" s="185">
        <f>('dep06'!E102/'dep06'!E101-1)*100</f>
        <v>-16.9690705871662</v>
      </c>
      <c r="F102" s="186">
        <f>('dep06'!F102/'dep06'!F101-1)*100</f>
        <v>1.7414017189994135</v>
      </c>
      <c r="G102" s="186">
        <f>('dep06'!G102/'dep06'!G101-1)*100</f>
        <v>-12.158163072234185</v>
      </c>
      <c r="H102" s="186">
        <f>('dep06'!H102/'dep06'!H101-1)*100</f>
        <v>10.798194153605678</v>
      </c>
      <c r="I102" s="187">
        <f>('dep06'!I102/'dep06'!I101-1)*100</f>
        <v>1.0879593111712493</v>
      </c>
      <c r="J102" s="184">
        <f>('dep06'!J102/'dep06'!J101-1)*100</f>
        <v>3.6996993346470664</v>
      </c>
      <c r="K102" s="184">
        <f>('dep06'!K102/'dep06'!K101-1)*100</f>
        <v>1.4883857636989184</v>
      </c>
      <c r="L102" s="185">
        <f>('dep06'!L102/'dep06'!L101-1)*100</f>
        <v>6.7719625374961456</v>
      </c>
      <c r="M102" s="186">
        <f>('dep06'!M102/'dep06'!M101-1)*100</f>
        <v>7.5734481682173005</v>
      </c>
      <c r="N102" s="186">
        <f>('dep06'!N102/'dep06'!N101-1)*100</f>
        <v>-10.686580258928725</v>
      </c>
      <c r="O102" s="186">
        <f>('dep06'!O102/'dep06'!O101-1)*100</f>
        <v>23.680324436314159</v>
      </c>
      <c r="P102" s="186">
        <f>('dep06'!P102/'dep06'!P101-1)*100</f>
        <v>-9.6673362359582242</v>
      </c>
      <c r="Q102" s="186">
        <f>('dep06'!Q102/'dep06'!Q101-1)*100</f>
        <v>-15.123294910894657</v>
      </c>
      <c r="R102" s="186">
        <f>('dep06'!R102/'dep06'!R101-1)*100</f>
        <v>-7.1369622490595201</v>
      </c>
      <c r="S102" s="151">
        <f>('dep06'!S102/'dep06'!S101-1)*100</f>
        <v>-1.9642440886224577</v>
      </c>
      <c r="T102" s="188">
        <f>('dep06'!T102/'dep06'!T101-1)*100</f>
        <v>-2.3098607983453312</v>
      </c>
      <c r="U102" s="100">
        <f>'dep06'!B102-'dep06'!B101</f>
        <v>115.34512519399868</v>
      </c>
      <c r="V102" s="100">
        <f>'dep06'!C102-'dep06'!C101</f>
        <v>1.5936357320000027</v>
      </c>
      <c r="W102" s="100">
        <f>'dep06'!D102-'dep06'!D101</f>
        <v>-24.467071141000133</v>
      </c>
      <c r="X102" s="120">
        <f>'dep06'!E102-'dep06'!E101</f>
        <v>-10.794297840999995</v>
      </c>
      <c r="Y102" s="120">
        <f>'dep06'!F102-'dep06'!F101</f>
        <v>5.1321275529999753</v>
      </c>
      <c r="Z102" s="120">
        <f>'dep06'!G102-'dep06'!G101</f>
        <v>-30.173945738999976</v>
      </c>
      <c r="AA102" s="120">
        <f>'dep06'!H102-'dep06'!H101</f>
        <v>2.4899194250000001</v>
      </c>
      <c r="AB102" s="120">
        <f>'dep06'!I102-'dep06'!I101</f>
        <v>8.8791254610000578</v>
      </c>
      <c r="AC102" s="100">
        <f>'dep06'!J102-'dep06'!J101</f>
        <v>98.094176149000305</v>
      </c>
      <c r="AD102" s="100">
        <f>'dep06'!K102-'dep06'!K101</f>
        <v>53.343301058999714</v>
      </c>
      <c r="AE102" s="120">
        <f>'dep06'!L102-'dep06'!L101</f>
        <v>73.478688981999994</v>
      </c>
      <c r="AF102" s="120">
        <f>'dep06'!M102-'dep06'!M101</f>
        <v>76.685775970999998</v>
      </c>
      <c r="AG102" s="120">
        <f>'dep06'!N102-'dep06'!N101</f>
        <v>-33.235436396000011</v>
      </c>
      <c r="AH102" s="120">
        <f>'dep06'!O102-'dep06'!O101</f>
        <v>15.406130130000008</v>
      </c>
      <c r="AI102" s="120">
        <f>'dep06'!P102-'dep06'!P101</f>
        <v>-5.6600386779999994</v>
      </c>
      <c r="AJ102" s="120">
        <f>'dep06'!Q102-'dep06'!Q101</f>
        <v>-4.6541415929999985</v>
      </c>
      <c r="AK102" s="120">
        <f>'dep06'!R102-'dep06'!R101</f>
        <v>-67.086785242000019</v>
      </c>
      <c r="AL102" s="120">
        <f>'dep06'!S102-'dep06'!S101</f>
        <v>-1.5908921149999884</v>
      </c>
      <c r="AM102" s="100">
        <f>'dep06'!T102-'dep06'!T101</f>
        <v>-13.218916605000004</v>
      </c>
      <c r="AN102" s="184">
        <f>(Paca!B102/Paca!B98-1)*100</f>
        <v>-1.9245342606048821</v>
      </c>
      <c r="AO102" s="184">
        <f>(Paca!C102/Paca!C98-1)*100</f>
        <v>-16.712097639520994</v>
      </c>
      <c r="AP102" s="184">
        <f>(Paca!D102/Paca!D98-1)*100</f>
        <v>-7.4927308016658367</v>
      </c>
      <c r="AQ102" s="191">
        <f>(Paca!E102/Paca!E98-1)*100</f>
        <v>-11.682525980526892</v>
      </c>
      <c r="AR102" s="191">
        <f>(Paca!F102/Paca!F98-1)*100</f>
        <v>0.3914497088769231</v>
      </c>
      <c r="AS102" s="191">
        <f>(Paca!G102/Paca!G98-1)*100</f>
        <v>-4.4276551094386001</v>
      </c>
      <c r="AT102" s="191">
        <f>(Paca!H102/Paca!H98-1)*100</f>
        <v>16.726908184383007</v>
      </c>
      <c r="AU102" s="191">
        <f>(Paca!I102/Paca!I98-1)*100</f>
        <v>-16.186402401870946</v>
      </c>
      <c r="AV102" s="184">
        <f>(Paca!J102/Paca!J98-1)*100</f>
        <v>-2.937291651978291</v>
      </c>
      <c r="AW102" s="184">
        <f>(Paca!K102/Paca!K98-1)*100</f>
        <v>0.14989870305428532</v>
      </c>
      <c r="AX102" s="191">
        <f>(Paca!L102/Paca!L98-1)*100</f>
        <v>2.4484868202580889</v>
      </c>
      <c r="AY102" s="191">
        <f>(Paca!M102/Paca!M98-1)*100</f>
        <v>4.435045892302969</v>
      </c>
      <c r="AZ102" s="191">
        <f>(Paca!N102/Paca!N98-1)*100</f>
        <v>26.667500334695006</v>
      </c>
      <c r="BA102" s="191">
        <f>(Paca!O102/Paca!O98-1)*100</f>
        <v>0.71381232360747671</v>
      </c>
      <c r="BB102" s="191">
        <f>(Paca!P102/Paca!P98-1)*100</f>
        <v>10.246294286962199</v>
      </c>
      <c r="BC102" s="191">
        <f>(Paca!Q102/Paca!Q98-1)*100</f>
        <v>-26.224556539329146</v>
      </c>
      <c r="BD102" s="191">
        <f>(Paca!R102/Paca!R98-1)*100</f>
        <v>-11.096526636401761</v>
      </c>
      <c r="BE102" s="191">
        <f>(Paca!S102/Paca!S98-1)*100</f>
        <v>3.6647050227970102</v>
      </c>
      <c r="BF102" s="184">
        <f>(Paca!T102/Paca!T98-1)*100</f>
        <v>10.096559689984197</v>
      </c>
      <c r="BG102" s="100">
        <f>Paca!B102-Paca!B98</f>
        <v>-1077.6063831600113</v>
      </c>
      <c r="BH102" s="100">
        <f>Paca!C102-Paca!C98</f>
        <v>-54.428919800000017</v>
      </c>
      <c r="BI102" s="100">
        <f>Paca!D102-Paca!D98</f>
        <v>-992.87231995000002</v>
      </c>
      <c r="BJ102" s="120">
        <f>Paca!E102-Paca!E98</f>
        <v>-221.39636460099996</v>
      </c>
      <c r="BK102" s="120">
        <f>Paca!F102-Paca!F98</f>
        <v>14.302500615000099</v>
      </c>
      <c r="BL102" s="120">
        <f>Paca!G102-Paca!G98</f>
        <v>-44.750992567000026</v>
      </c>
      <c r="BM102" s="120">
        <f>Paca!H102-Paca!H98</f>
        <v>173.85930717299993</v>
      </c>
      <c r="BN102" s="120">
        <f>Paca!I102-Paca!I98</f>
        <v>-914.8867705699995</v>
      </c>
      <c r="BO102" s="100">
        <f>Paca!J102-Paca!J98</f>
        <v>-407.63170766099938</v>
      </c>
      <c r="BP102" s="100">
        <f>Paca!K102-Paca!K98</f>
        <v>37.737068166996323</v>
      </c>
      <c r="BQ102" s="120">
        <f>Paca!L102-Paca!L98</f>
        <v>159.16895640700022</v>
      </c>
      <c r="BR102" s="120">
        <f>Paca!M102-Paca!M98</f>
        <v>402.2949510110011</v>
      </c>
      <c r="BS102" s="120">
        <f>Paca!N102-Paca!N98</f>
        <v>250.95248659899994</v>
      </c>
      <c r="BT102" s="120">
        <f>Paca!O102-Paca!O98</f>
        <v>3.3287446179999733</v>
      </c>
      <c r="BU102" s="120">
        <f>Paca!P102-Paca!P98</f>
        <v>41.789896628999998</v>
      </c>
      <c r="BV102" s="120">
        <f>Paca!Q102-Paca!Q98</f>
        <v>-39.741672297999983</v>
      </c>
      <c r="BW102" s="120">
        <f>Paca!R102-Paca!R98</f>
        <v>-796.77883441999984</v>
      </c>
      <c r="BX102" s="120">
        <f>Paca!S102-Paca!S98</f>
        <v>16.722539620999953</v>
      </c>
      <c r="BY102" s="100">
        <f>Paca!T102-Paca!T98</f>
        <v>339.58949608400007</v>
      </c>
    </row>
    <row r="103" spans="1:77" x14ac:dyDescent="0.25">
      <c r="A103" s="37" t="str">
        <f>Paca!A103</f>
        <v>T1 2023</v>
      </c>
      <c r="B103" s="144">
        <f>('dep06'!B103/'dep06'!B102-1)*100</f>
        <v>-1.8447504615782373</v>
      </c>
      <c r="C103" s="179">
        <f>('dep06'!C103/'dep06'!C102-1)*100</f>
        <v>-4.5252917680859923</v>
      </c>
      <c r="D103" s="179">
        <f>('dep06'!D103/'dep06'!D102-1)*100</f>
        <v>-0.34457877440255968</v>
      </c>
      <c r="E103" s="180">
        <f>('dep06'!E103/'dep06'!E102-1)*100</f>
        <v>22.667370998623369</v>
      </c>
      <c r="F103" s="181">
        <f>('dep06'!F103/'dep06'!F102-1)*100</f>
        <v>-5.7046484155892196</v>
      </c>
      <c r="G103" s="181">
        <f>('dep06'!G103/'dep06'!G102-1)*100</f>
        <v>-2.9745004391911301</v>
      </c>
      <c r="H103" s="181">
        <f>('dep06'!H103/'dep06'!H102-1)*100</f>
        <v>37.663062439370478</v>
      </c>
      <c r="I103" s="182">
        <f>('dep06'!I103/'dep06'!I102-1)*100</f>
        <v>-0.35178836169229566</v>
      </c>
      <c r="J103" s="179">
        <f>('dep06'!J103/'dep06'!J102-1)*100</f>
        <v>0.98574710081893446</v>
      </c>
      <c r="K103" s="179">
        <f>('dep06'!K103/'dep06'!K102-1)*100</f>
        <v>-2.6879483196577292</v>
      </c>
      <c r="L103" s="180">
        <f>('dep06'!L103/'dep06'!L102-1)*100</f>
        <v>-9.0577059202978987</v>
      </c>
      <c r="M103" s="181">
        <f>('dep06'!M103/'dep06'!M102-1)*100</f>
        <v>3.4913169378873121</v>
      </c>
      <c r="N103" s="181">
        <f>('dep06'!N103/'dep06'!N102-1)*100</f>
        <v>7.3526700379337173</v>
      </c>
      <c r="O103" s="181">
        <f>('dep06'!O103/'dep06'!O102-1)*100</f>
        <v>-28.72195254832728</v>
      </c>
      <c r="P103" s="181">
        <f>('dep06'!P103/'dep06'!P102-1)*100</f>
        <v>-0.74013453994624667</v>
      </c>
      <c r="Q103" s="181">
        <f>('dep06'!Q103/'dep06'!Q102-1)*100</f>
        <v>-51.817060694772074</v>
      </c>
      <c r="R103" s="181">
        <f>('dep06'!R103/'dep06'!R102-1)*100</f>
        <v>-0.31709513208338924</v>
      </c>
      <c r="S103" s="152">
        <f>('dep06'!S103/'dep06'!S102-1)*100</f>
        <v>-14.458847913331429</v>
      </c>
      <c r="T103" s="183">
        <f>('dep06'!T103/'dep06'!T102-1)*100</f>
        <v>-13.906907403509472</v>
      </c>
      <c r="U103" s="52">
        <f>'dep06'!B103-'dep06'!B102</f>
        <v>-155.06825334699897</v>
      </c>
      <c r="V103" s="52">
        <f>'dep06'!C103-'dep06'!C102</f>
        <v>-1.7566956590000018</v>
      </c>
      <c r="W103" s="52">
        <f>'dep06'!D103-'dep06'!D102</f>
        <v>-4.8972250199999507</v>
      </c>
      <c r="X103" s="121">
        <f>'dep06'!E103-'dep06'!E102</f>
        <v>11.972294546999997</v>
      </c>
      <c r="Y103" s="121">
        <f>'dep06'!F103-'dep06'!F102</f>
        <v>-17.105078558000002</v>
      </c>
      <c r="Z103" s="121">
        <f>'dep06'!G103-'dep06'!G102</f>
        <v>-6.4845461790000058</v>
      </c>
      <c r="AA103" s="121">
        <f>'dep06'!H103-'dep06'!H102</f>
        <v>9.6223793360000016</v>
      </c>
      <c r="AB103" s="121">
        <f>'dep06'!I103-'dep06'!I102</f>
        <v>-2.9022741659999838</v>
      </c>
      <c r="AC103" s="52">
        <f>'dep06'!J103-'dep06'!J102</f>
        <v>27.103151846999936</v>
      </c>
      <c r="AD103" s="52">
        <f>'dep06'!K103-'dep06'!K102</f>
        <v>-97.769105014000161</v>
      </c>
      <c r="AE103" s="121">
        <f>'dep06'!L103-'dep06'!L102</f>
        <v>-104.93546554999989</v>
      </c>
      <c r="AF103" s="121">
        <f>'dep06'!M103-'dep06'!M102</f>
        <v>38.029054172000087</v>
      </c>
      <c r="AG103" s="121">
        <f>'dep06'!N103-'dep06'!N102</f>
        <v>20.423230041000011</v>
      </c>
      <c r="AH103" s="121">
        <f>'dep06'!O103-'dep06'!O102</f>
        <v>-23.111093247000007</v>
      </c>
      <c r="AI103" s="121">
        <f>'dep06'!P103-'dep06'!P102</f>
        <v>-0.39144257899999957</v>
      </c>
      <c r="AJ103" s="121">
        <f>'dep06'!Q103-'dep06'!Q102</f>
        <v>-13.534881462000001</v>
      </c>
      <c r="AK103" s="121">
        <f>'dep06'!R103-'dep06'!R102</f>
        <v>-2.7679359919999342</v>
      </c>
      <c r="AL103" s="121">
        <f>'dep06'!S103-'dep06'!S102</f>
        <v>-11.480570397000008</v>
      </c>
      <c r="AM103" s="52">
        <f>'dep06'!T103-'dep06'!T102</f>
        <v>-77.748379500999931</v>
      </c>
      <c r="AN103" s="189">
        <f>(Paca!B103/Paca!B99-1)*100</f>
        <v>-2.4421136992836989</v>
      </c>
      <c r="AO103" s="189">
        <f>(Paca!C103/Paca!C99-1)*100</f>
        <v>-11.17835080882994</v>
      </c>
      <c r="AP103" s="189">
        <f>(Paca!D103/Paca!D99-1)*100</f>
        <v>-5.8199809648784235</v>
      </c>
      <c r="AQ103" s="190">
        <f>(Paca!E103/Paca!E99-1)*100</f>
        <v>-7.3576424369235838</v>
      </c>
      <c r="AR103" s="190">
        <f>(Paca!F103/Paca!F99-1)*100</f>
        <v>1.9374596854403014</v>
      </c>
      <c r="AS103" s="190">
        <f>(Paca!G103/Paca!G99-1)*100</f>
        <v>-0.91992250661584452</v>
      </c>
      <c r="AT103" s="190">
        <f>(Paca!H103/Paca!H99-1)*100</f>
        <v>23.218815105033428</v>
      </c>
      <c r="AU103" s="190">
        <f>(Paca!I103/Paca!I99-1)*100</f>
        <v>-16.477491581356041</v>
      </c>
      <c r="AV103" s="189">
        <f>(Paca!J103/Paca!J99-1)*100</f>
        <v>5.3282587630749667</v>
      </c>
      <c r="AW103" s="189">
        <f>(Paca!K103/Paca!K99-1)*100</f>
        <v>-2.3466730381784262</v>
      </c>
      <c r="AX103" s="190">
        <f>(Paca!L103/Paca!L99-1)*100</f>
        <v>-2.2953241849811179</v>
      </c>
      <c r="AY103" s="190">
        <f>(Paca!M103/Paca!M99-1)*100</f>
        <v>3.3671694938171903</v>
      </c>
      <c r="AZ103" s="190">
        <f>(Paca!N103/Paca!N99-1)*100</f>
        <v>21.730606093973527</v>
      </c>
      <c r="BA103" s="190">
        <f>(Paca!O103/Paca!O99-1)*100</f>
        <v>-6.9051716039983617</v>
      </c>
      <c r="BB103" s="190">
        <f>(Paca!P103/Paca!P99-1)*100</f>
        <v>-7.7631713830036198</v>
      </c>
      <c r="BC103" s="190">
        <f>(Paca!Q103/Paca!Q99-1)*100</f>
        <v>-20.217615227346009</v>
      </c>
      <c r="BD103" s="190">
        <f>(Paca!R103/Paca!R99-1)*100</f>
        <v>-12.039789953908297</v>
      </c>
      <c r="BE103" s="190">
        <f>(Paca!S103/Paca!S99-1)*100</f>
        <v>-4.5427192102759806</v>
      </c>
      <c r="BF103" s="189">
        <f>(Paca!T103/Paca!T99-1)*100</f>
        <v>-17.914594153971176</v>
      </c>
      <c r="BG103" s="53">
        <f>Paca!B103-Paca!B99</f>
        <v>-1348.7988129379955</v>
      </c>
      <c r="BH103" s="53">
        <f>Paca!C103-Paca!C99</f>
        <v>-35.682975957999986</v>
      </c>
      <c r="BI103" s="53">
        <f>Paca!D103-Paca!D99</f>
        <v>-736.9505090679977</v>
      </c>
      <c r="BJ103" s="122">
        <f>Paca!E103-Paca!E99</f>
        <v>-128.51812531399992</v>
      </c>
      <c r="BK103" s="122">
        <f>Paca!F103-Paca!F99</f>
        <v>67.215773224000259</v>
      </c>
      <c r="BL103" s="122">
        <f>Paca!G103-Paca!G99</f>
        <v>-8.8048756250000224</v>
      </c>
      <c r="BM103" s="122">
        <f>Paca!H103-Paca!H99</f>
        <v>235.38480128200001</v>
      </c>
      <c r="BN103" s="122">
        <f>Paca!I103-Paca!I99</f>
        <v>-902.22808263499974</v>
      </c>
      <c r="BO103" s="53">
        <f>Paca!J103-Paca!J99</f>
        <v>702.29992162800045</v>
      </c>
      <c r="BP103" s="53">
        <f>Paca!K103-Paca!K99</f>
        <v>-592.2541790519972</v>
      </c>
      <c r="BQ103" s="122">
        <f>Paca!L103-Paca!L99</f>
        <v>-147.91739922299985</v>
      </c>
      <c r="BR103" s="122">
        <f>Paca!M103-Paca!M99</f>
        <v>304.41483071999937</v>
      </c>
      <c r="BS103" s="122">
        <f>Paca!N103-Paca!N99</f>
        <v>233.54663063099997</v>
      </c>
      <c r="BT103" s="122">
        <f>Paca!O103-Paca!O99</f>
        <v>-29.914607035000017</v>
      </c>
      <c r="BU103" s="122">
        <f>Paca!P103-Paca!P99</f>
        <v>-32.975285165000003</v>
      </c>
      <c r="BV103" s="122">
        <f>Paca!Q103-Paca!Q99</f>
        <v>-29.728463452</v>
      </c>
      <c r="BW103" s="122">
        <f>Paca!R103-Paca!R99</f>
        <v>-868.97523941100008</v>
      </c>
      <c r="BX103" s="122">
        <f>Paca!S103-Paca!S99</f>
        <v>-20.704646116999982</v>
      </c>
      <c r="BY103" s="53">
        <f>Paca!T103-Paca!T99</f>
        <v>-686.21107048800013</v>
      </c>
    </row>
    <row r="104" spans="1:77" x14ac:dyDescent="0.25">
      <c r="A104" s="37" t="str">
        <f>Paca!A104</f>
        <v>T2 2023</v>
      </c>
      <c r="B104" s="144">
        <f>('dep06'!B104/'dep06'!B103-1)*100</f>
        <v>-5.2652097352949401</v>
      </c>
      <c r="C104" s="179">
        <f>('dep06'!C104/'dep06'!C103-1)*100</f>
        <v>4.8468197842941541</v>
      </c>
      <c r="D104" s="179">
        <f>('dep06'!D104/'dep06'!D103-1)*100</f>
        <v>-5.7431131263768531</v>
      </c>
      <c r="E104" s="180">
        <f>('dep06'!E104/'dep06'!E103-1)*100</f>
        <v>-0.70057234490379372</v>
      </c>
      <c r="F104" s="181">
        <f>('dep06'!F104/'dep06'!F103-1)*100</f>
        <v>-2.3136109313459663E-2</v>
      </c>
      <c r="G104" s="181">
        <f>('dep06'!G104/'dep06'!G103-1)*100</f>
        <v>-0.36380817726769932</v>
      </c>
      <c r="H104" s="181">
        <f>('dep06'!H104/'dep06'!H103-1)*100</f>
        <v>-2.7164264027862983</v>
      </c>
      <c r="I104" s="182">
        <f>('dep06'!I104/'dep06'!I103-1)*100</f>
        <v>-9.6212742247756449</v>
      </c>
      <c r="J104" s="179">
        <f>('dep06'!J104/'dep06'!J103-1)*100</f>
        <v>-7.8447526418714109</v>
      </c>
      <c r="K104" s="179">
        <f>('dep06'!K104/'dep06'!K103-1)*100</f>
        <v>-4.0047920100283463</v>
      </c>
      <c r="L104" s="180">
        <f>('dep06'!L104/'dep06'!L103-1)*100</f>
        <v>-3.7390301763268186</v>
      </c>
      <c r="M104" s="181">
        <f>('dep06'!M104/'dep06'!M103-1)*100</f>
        <v>-4.9419433859087096</v>
      </c>
      <c r="N104" s="181">
        <f>('dep06'!N104/'dep06'!N103-1)*100</f>
        <v>1.4629390118186869</v>
      </c>
      <c r="O104" s="181">
        <f>('dep06'!O104/'dep06'!O103-1)*100</f>
        <v>4.8993987474749368</v>
      </c>
      <c r="P104" s="181">
        <f>('dep06'!P104/'dep06'!P103-1)*100</f>
        <v>-22.34741197450807</v>
      </c>
      <c r="Q104" s="181">
        <f>('dep06'!Q104/'dep06'!Q103-1)*100</f>
        <v>199.47671964659412</v>
      </c>
      <c r="R104" s="181">
        <f>('dep06'!R104/'dep06'!R103-1)*100</f>
        <v>-9.1009640728471393</v>
      </c>
      <c r="S104" s="152">
        <f>('dep06'!S104/'dep06'!S103-1)*100</f>
        <v>17.66241553693677</v>
      </c>
      <c r="T104" s="183">
        <f>('dep06'!T104/'dep06'!T103-1)*100</f>
        <v>0.97427906809652853</v>
      </c>
      <c r="U104" s="52">
        <f>'dep06'!B104-'dep06'!B103</f>
        <v>-434.42466467099985</v>
      </c>
      <c r="V104" s="52">
        <f>'dep06'!C104-'dep06'!C103</f>
        <v>1.7963673559999975</v>
      </c>
      <c r="W104" s="52">
        <f>'dep06'!D104-'dep06'!D103</f>
        <v>-81.341061910000008</v>
      </c>
      <c r="X104" s="121">
        <f>'dep06'!E104-'dep06'!E103</f>
        <v>-0.45389801899999327</v>
      </c>
      <c r="Y104" s="121">
        <f>'dep06'!F104-'dep06'!F103</f>
        <v>-6.5414917999987665E-2</v>
      </c>
      <c r="Z104" s="121">
        <f>'dep06'!G104-'dep06'!G103</f>
        <v>-0.76952705600001536</v>
      </c>
      <c r="AA104" s="121">
        <f>'dep06'!H104-'dep06'!H103</f>
        <v>-0.9553933480000012</v>
      </c>
      <c r="AB104" s="121">
        <f>'dep06'!I104-'dep06'!I103</f>
        <v>-79.096828569000081</v>
      </c>
      <c r="AC104" s="52">
        <f>'dep06'!J104-'dep06'!J103</f>
        <v>-217.81793011199989</v>
      </c>
      <c r="AD104" s="52">
        <f>'dep06'!K104-'dep06'!K103</f>
        <v>-141.75138800799959</v>
      </c>
      <c r="AE104" s="121">
        <f>'dep06'!L104-'dep06'!L103</f>
        <v>-39.39389772100003</v>
      </c>
      <c r="AF104" s="121">
        <f>'dep06'!M104-'dep06'!M103</f>
        <v>-55.70932906400003</v>
      </c>
      <c r="AG104" s="121">
        <f>'dep06'!N104-'dep06'!N103</f>
        <v>4.3623290790000055</v>
      </c>
      <c r="AH104" s="121">
        <f>'dep06'!O104-'dep06'!O103</f>
        <v>2.8099921760000015</v>
      </c>
      <c r="AI104" s="121">
        <f>'dep06'!P104-'dep06'!P103</f>
        <v>-11.731628708000002</v>
      </c>
      <c r="AJ104" s="121">
        <f>'dep06'!Q104-'dep06'!Q103</f>
        <v>25.105402579</v>
      </c>
      <c r="AK104" s="121">
        <f>'dep06'!R104-'dep06'!R103</f>
        <v>-79.190767706999964</v>
      </c>
      <c r="AL104" s="121">
        <f>'dep06'!S104-'dep06'!S103</f>
        <v>11.996511358000006</v>
      </c>
      <c r="AM104" s="52">
        <f>'dep06'!T104-'dep06'!T103</f>
        <v>4.6893480029999637</v>
      </c>
      <c r="AN104" s="189">
        <f>(Paca!B104/Paca!B100-1)*100</f>
        <v>-3.3700268722828719</v>
      </c>
      <c r="AO104" s="189">
        <f>(Paca!C104/Paca!C100-1)*100</f>
        <v>-16.829891364249917</v>
      </c>
      <c r="AP104" s="189">
        <f>(Paca!D104/Paca!D100-1)*100</f>
        <v>-4.1900931862783093</v>
      </c>
      <c r="AQ104" s="190">
        <f>(Paca!E104/Paca!E100-1)*100</f>
        <v>-7.6516167838594162</v>
      </c>
      <c r="AR104" s="190">
        <f>(Paca!F104/Paca!F100-1)*100</f>
        <v>4.3984405051636921</v>
      </c>
      <c r="AS104" s="190">
        <f>(Paca!G104/Paca!G100-1)*100</f>
        <v>-0.94168669489990142</v>
      </c>
      <c r="AT104" s="190">
        <f>(Paca!H104/Paca!H100-1)*100</f>
        <v>8.1917763762897611</v>
      </c>
      <c r="AU104" s="190">
        <f>(Paca!I104/Paca!I100-1)*100</f>
        <v>-11.967140151882848</v>
      </c>
      <c r="AV104" s="189">
        <f>(Paca!J104/Paca!J100-1)*100</f>
        <v>3.4917333232073355</v>
      </c>
      <c r="AW104" s="189">
        <f>(Paca!K104/Paca!K100-1)*100</f>
        <v>-4.997100764626861</v>
      </c>
      <c r="AX104" s="190">
        <f>(Paca!L104/Paca!L100-1)*100</f>
        <v>-11.336851187410947</v>
      </c>
      <c r="AY104" s="190">
        <f>(Paca!M104/Paca!M100-1)*100</f>
        <v>11.534833575994586</v>
      </c>
      <c r="AZ104" s="190">
        <f>(Paca!N104/Paca!N100-1)*100</f>
        <v>-10.92214745722362</v>
      </c>
      <c r="BA104" s="190">
        <f>(Paca!O104/Paca!O100-1)*100</f>
        <v>-14.550850050068032</v>
      </c>
      <c r="BB104" s="190">
        <f>(Paca!P104/Paca!P100-1)*100</f>
        <v>-15.261684929508611</v>
      </c>
      <c r="BC104" s="190">
        <f>(Paca!Q104/Paca!Q100-1)*100</f>
        <v>-13.381117440742463</v>
      </c>
      <c r="BD104" s="190">
        <f>(Paca!R104/Paca!R100-1)*100</f>
        <v>-14.857260216081535</v>
      </c>
      <c r="BE104" s="190">
        <f>(Paca!S104/Paca!S100-1)*100</f>
        <v>-34.294273430158825</v>
      </c>
      <c r="BF104" s="189">
        <f>(Paca!T104/Paca!T100-1)*100</f>
        <v>-11.695052982490573</v>
      </c>
      <c r="BG104" s="53">
        <f>Paca!B104-Paca!B100</f>
        <v>-1854.600600836995</v>
      </c>
      <c r="BH104" s="53">
        <f>Paca!C104-Paca!C100</f>
        <v>-57.438094826999986</v>
      </c>
      <c r="BI104" s="53">
        <f>Paca!D104-Paca!D100</f>
        <v>-519.38031764499829</v>
      </c>
      <c r="BJ104" s="122">
        <f>Paca!E104-Paca!E100</f>
        <v>-133.99162635399989</v>
      </c>
      <c r="BK104" s="122">
        <f>Paca!F104-Paca!F100</f>
        <v>147.84144651299994</v>
      </c>
      <c r="BL104" s="122">
        <f>Paca!G104-Paca!G100</f>
        <v>-8.8718078240000295</v>
      </c>
      <c r="BM104" s="122">
        <f>Paca!H104-Paca!H100</f>
        <v>95.279488808999986</v>
      </c>
      <c r="BN104" s="122">
        <f>Paca!I104-Paca!I100</f>
        <v>-619.63781878899954</v>
      </c>
      <c r="BO104" s="53">
        <f>Paca!J104-Paca!J100</f>
        <v>448.35066548299983</v>
      </c>
      <c r="BP104" s="53">
        <f>Paca!K104-Paca!K100</f>
        <v>-1282.2322801910013</v>
      </c>
      <c r="BQ104" s="122">
        <f>Paca!L104-Paca!L100</f>
        <v>-759.224615481</v>
      </c>
      <c r="BR104" s="122">
        <f>Paca!M104-Paca!M100</f>
        <v>1032.4904674929985</v>
      </c>
      <c r="BS104" s="122">
        <f>Paca!N104-Paca!N100</f>
        <v>-141.35339789199998</v>
      </c>
      <c r="BT104" s="122">
        <f>Paca!O104-Paca!O100</f>
        <v>-66.136952234999967</v>
      </c>
      <c r="BU104" s="122">
        <f>Paca!P104-Paca!P100</f>
        <v>-70.356256310999981</v>
      </c>
      <c r="BV104" s="122">
        <f>Paca!Q104-Paca!Q100</f>
        <v>-19.761623644000011</v>
      </c>
      <c r="BW104" s="122">
        <f>Paca!R104-Paca!R100</f>
        <v>-1044.9290165170005</v>
      </c>
      <c r="BX104" s="122">
        <f>Paca!S104-Paca!S100</f>
        <v>-212.96088560400005</v>
      </c>
      <c r="BY104" s="53">
        <f>Paca!T104-Paca!T100</f>
        <v>-443.90057365699977</v>
      </c>
    </row>
    <row r="105" spans="1:77" x14ac:dyDescent="0.25">
      <c r="A105" s="37" t="str">
        <f>Paca!A105</f>
        <v>T3 2023</v>
      </c>
      <c r="B105" s="144">
        <f>('dep06'!B105/'dep06'!B104-1)*100</f>
        <v>-4.4688162757905765</v>
      </c>
      <c r="C105" s="179">
        <f>('dep06'!C105/'dep06'!C104-1)*100</f>
        <v>-8.3701187903764467</v>
      </c>
      <c r="D105" s="179">
        <f>('dep06'!D105/'dep06'!D104-1)*100</f>
        <v>-2.6240063740051611</v>
      </c>
      <c r="E105" s="180">
        <f>('dep06'!E105/'dep06'!E104-1)*100</f>
        <v>-10.383963194194513</v>
      </c>
      <c r="F105" s="181">
        <f>('dep06'!F105/'dep06'!F104-1)*100</f>
        <v>-2.0076391827307249</v>
      </c>
      <c r="G105" s="181">
        <f>('dep06'!G105/'dep06'!G104-1)*100</f>
        <v>-16.813913863975571</v>
      </c>
      <c r="H105" s="181">
        <f>('dep06'!H105/'dep06'!H104-1)*100</f>
        <v>-11.785002162549208</v>
      </c>
      <c r="I105" s="182">
        <f>('dep06'!I105/'dep06'!I104-1)*100</f>
        <v>2.2601891143269048</v>
      </c>
      <c r="J105" s="179">
        <f>('dep06'!J105/'dep06'!J104-1)*100</f>
        <v>-5.9914467700907696</v>
      </c>
      <c r="K105" s="179">
        <f>('dep06'!K105/'dep06'!K104-1)*100</f>
        <v>-3.3765217574084128</v>
      </c>
      <c r="L105" s="180">
        <f>('dep06'!L105/'dep06'!L104-1)*100</f>
        <v>-9.4351374659675802</v>
      </c>
      <c r="M105" s="181">
        <f>('dep06'!M105/'dep06'!M104-1)*100</f>
        <v>2.4777891162608645</v>
      </c>
      <c r="N105" s="181">
        <f>('dep06'!N105/'dep06'!N104-1)*100</f>
        <v>-10.165470515560459</v>
      </c>
      <c r="O105" s="181">
        <f>('dep06'!O105/'dep06'!O104-1)*100</f>
        <v>-9.2659549039450511</v>
      </c>
      <c r="P105" s="181">
        <f>('dep06'!P105/'dep06'!P104-1)*100</f>
        <v>-12.888888994938563</v>
      </c>
      <c r="Q105" s="181">
        <f>('dep06'!Q105/'dep06'!Q104-1)*100</f>
        <v>-15.10822227655958</v>
      </c>
      <c r="R105" s="181">
        <f>('dep06'!R105/'dep06'!R104-1)*100</f>
        <v>1.0787216575252945</v>
      </c>
      <c r="S105" s="152">
        <f>('dep06'!S105/'dep06'!S104-1)*100</f>
        <v>-8.5599385937065282</v>
      </c>
      <c r="T105" s="183">
        <f>('dep06'!T105/'dep06'!T104-1)*100</f>
        <v>-8.8442702953597916</v>
      </c>
      <c r="U105" s="52">
        <f>'dep06'!B105-'dep06'!B104</f>
        <v>-349.30177857800118</v>
      </c>
      <c r="V105" s="52">
        <f>'dep06'!C105-'dep06'!C104</f>
        <v>-3.252558870999998</v>
      </c>
      <c r="W105" s="52">
        <f>'dep06'!D105-'dep06'!D104</f>
        <v>-35.030024755999875</v>
      </c>
      <c r="X105" s="121">
        <f>'dep06'!E105-'dep06'!E104</f>
        <v>-6.6805956000000037</v>
      </c>
      <c r="Y105" s="121">
        <f>'dep06'!F105-'dep06'!F104</f>
        <v>-5.6750755360000085</v>
      </c>
      <c r="Z105" s="121">
        <f>'dep06'!G105-'dep06'!G104</f>
        <v>-35.435402963000001</v>
      </c>
      <c r="AA105" s="121">
        <f>'dep06'!H105-'dep06'!H104</f>
        <v>-4.0323057230000003</v>
      </c>
      <c r="AB105" s="121">
        <f>'dep06'!I105-'dep06'!I104</f>
        <v>16.793355066000004</v>
      </c>
      <c r="AC105" s="52">
        <f>'dep06'!J105-'dep06'!J104</f>
        <v>-153.30846913800042</v>
      </c>
      <c r="AD105" s="52">
        <f>'dep06'!K105-'dep06'!K104</f>
        <v>-114.72721752700045</v>
      </c>
      <c r="AE105" s="121">
        <f>'dep06'!L105-'dep06'!L104</f>
        <v>-95.690417120000006</v>
      </c>
      <c r="AF105" s="121">
        <f>'dep06'!M105-'dep06'!M104</f>
        <v>26.551155999000002</v>
      </c>
      <c r="AG105" s="121">
        <f>'dep06'!N105-'dep06'!N104</f>
        <v>-30.755806933999963</v>
      </c>
      <c r="AH105" s="121">
        <f>'dep06'!O105-'dep06'!O104</f>
        <v>-5.574751397</v>
      </c>
      <c r="AI105" s="121">
        <f>'dep06'!P105-'dep06'!P104</f>
        <v>-5.2541503029999959</v>
      </c>
      <c r="AJ105" s="121">
        <f>'dep06'!Q105-'dep06'!Q104</f>
        <v>-5.6944450339999975</v>
      </c>
      <c r="AK105" s="121">
        <f>'dep06'!R105-'dep06'!R104</f>
        <v>8.5320978709999054</v>
      </c>
      <c r="AL105" s="121">
        <f>'dep06'!S105-'dep06'!S104</f>
        <v>-6.840900609000002</v>
      </c>
      <c r="AM105" s="52">
        <f>'dep06'!T105-'dep06'!T104</f>
        <v>-42.98350828599996</v>
      </c>
      <c r="AN105" s="189">
        <f>(Paca!B105/Paca!B101-1)*100</f>
        <v>-4.2183434769759165</v>
      </c>
      <c r="AO105" s="189">
        <f>(Paca!C105/Paca!C101-1)*100</f>
        <v>-5.6020762966270894</v>
      </c>
      <c r="AP105" s="189">
        <f>(Paca!D105/Paca!D101-1)*100</f>
        <v>-6.2282368169753415</v>
      </c>
      <c r="AQ105" s="190">
        <f>(Paca!E105/Paca!E101-1)*100</f>
        <v>-13.125988753169061</v>
      </c>
      <c r="AR105" s="190">
        <f>(Paca!F105/Paca!F101-1)*100</f>
        <v>-1.4557965734745992</v>
      </c>
      <c r="AS105" s="190">
        <f>(Paca!G105/Paca!G101-1)*100</f>
        <v>-17.46223865608243</v>
      </c>
      <c r="AT105" s="190">
        <f>(Paca!H105/Paca!H101-1)*100</f>
        <v>5.6758528715827428</v>
      </c>
      <c r="AU105" s="190">
        <f>(Paca!I105/Paca!I101-1)*100</f>
        <v>-7.6741798031984887</v>
      </c>
      <c r="AV105" s="189">
        <f>(Paca!J105/Paca!J101-1)*100</f>
        <v>-8.3039731610079492E-2</v>
      </c>
      <c r="AW105" s="189">
        <f>(Paca!K105/Paca!K101-1)*100</f>
        <v>-6.1608874010017463</v>
      </c>
      <c r="AX105" s="190">
        <f>(Paca!L105/Paca!L101-1)*100</f>
        <v>-12.232399772526225</v>
      </c>
      <c r="AY105" s="190">
        <f>(Paca!M105/Paca!M101-1)*100</f>
        <v>6.2480774867290201</v>
      </c>
      <c r="AZ105" s="190">
        <f>(Paca!N105/Paca!N101-1)*100</f>
        <v>-7.4738164550671504</v>
      </c>
      <c r="BA105" s="190">
        <f>(Paca!O105/Paca!O101-1)*100</f>
        <v>-16.335715612206403</v>
      </c>
      <c r="BB105" s="190">
        <f>(Paca!P105/Paca!P101-1)*100</f>
        <v>-24.796973306263091</v>
      </c>
      <c r="BC105" s="190">
        <f>(Paca!Q105/Paca!Q101-1)*100</f>
        <v>-23.436051241914502</v>
      </c>
      <c r="BD105" s="190">
        <f>(Paca!R105/Paca!R101-1)*100</f>
        <v>-14.931945415559611</v>
      </c>
      <c r="BE105" s="190">
        <f>(Paca!S105/Paca!S101-1)*100</f>
        <v>1.6942651551290933</v>
      </c>
      <c r="BF105" s="189">
        <f>(Paca!T105/Paca!T101-1)*100</f>
        <v>1.5770538989857252</v>
      </c>
      <c r="BG105" s="53">
        <f>Paca!B105-Paca!B101</f>
        <v>-2324.9641000839983</v>
      </c>
      <c r="BH105" s="53">
        <f>Paca!C105-Paca!C101</f>
        <v>-16.086596895000014</v>
      </c>
      <c r="BI105" s="53">
        <f>Paca!D105-Paca!D101</f>
        <v>-781.05615822899927</v>
      </c>
      <c r="BJ105" s="122">
        <f>Paca!E105-Paca!E101</f>
        <v>-236.49866878100011</v>
      </c>
      <c r="BK105" s="122">
        <f>Paca!F105-Paca!F101</f>
        <v>-51.549822710999706</v>
      </c>
      <c r="BL105" s="122">
        <f>Paca!G105-Paca!G101</f>
        <v>-175.04657663</v>
      </c>
      <c r="BM105" s="122">
        <f>Paca!H105-Paca!H101</f>
        <v>66.954924094000035</v>
      </c>
      <c r="BN105" s="122">
        <f>Paca!I105-Paca!I101</f>
        <v>-384.91601420100051</v>
      </c>
      <c r="BO105" s="53">
        <f>Paca!J105-Paca!J101</f>
        <v>-11.144878789000359</v>
      </c>
      <c r="BP105" s="53">
        <f>Paca!K105-Paca!K101</f>
        <v>-1570.0270820600017</v>
      </c>
      <c r="BQ105" s="122">
        <f>Paca!L105-Paca!L101</f>
        <v>-805.93788167599996</v>
      </c>
      <c r="BR105" s="122">
        <f>Paca!M105-Paca!M101</f>
        <v>578.74634757300009</v>
      </c>
      <c r="BS105" s="122">
        <f>Paca!N105-Paca!N101</f>
        <v>-88.864726154999971</v>
      </c>
      <c r="BT105" s="122">
        <f>Paca!O105-Paca!O101</f>
        <v>-73.522777883000003</v>
      </c>
      <c r="BU105" s="122">
        <f>Paca!P105-Paca!P101</f>
        <v>-109.13582017499999</v>
      </c>
      <c r="BV105" s="122">
        <f>Paca!Q105-Paca!Q101</f>
        <v>-33.237916322000004</v>
      </c>
      <c r="BW105" s="122">
        <f>Paca!R105-Paca!R101</f>
        <v>-1045.0642063099995</v>
      </c>
      <c r="BX105" s="122">
        <f>Paca!S105-Paca!S101</f>
        <v>6.9898988879999706</v>
      </c>
      <c r="BY105" s="53">
        <f>Paca!T105-Paca!T101</f>
        <v>53.350615888999982</v>
      </c>
    </row>
    <row r="106" spans="1:77" s="106" customFormat="1" x14ac:dyDescent="0.25">
      <c r="A106" s="98" t="str">
        <f>Paca!A106</f>
        <v>T4 2023</v>
      </c>
      <c r="B106" s="143">
        <f>('dep06'!B106/'dep06'!B105-1)*100</f>
        <v>-1.21752032205098</v>
      </c>
      <c r="C106" s="184">
        <f>('dep06'!C106/'dep06'!C105-1)*100</f>
        <v>-3.6846683233835331</v>
      </c>
      <c r="D106" s="184">
        <f>('dep06'!D106/'dep06'!D105-1)*100</f>
        <v>-0.88924891194652744</v>
      </c>
      <c r="E106" s="185">
        <f>('dep06'!E106/'dep06'!E105-1)*100</f>
        <v>4.874161520411624</v>
      </c>
      <c r="F106" s="186">
        <f>('dep06'!F106/'dep06'!F105-1)*100</f>
        <v>3.3173211211309006</v>
      </c>
      <c r="G106" s="186">
        <f>('dep06'!G106/'dep06'!G105-1)*100</f>
        <v>-2.2346091712729166</v>
      </c>
      <c r="H106" s="186">
        <f>('dep06'!H106/'dep06'!H105-1)*100</f>
        <v>-17.748248707060167</v>
      </c>
      <c r="I106" s="187">
        <f>('dep06'!I106/'dep06'!I105-1)*100</f>
        <v>-1.8800151255459863</v>
      </c>
      <c r="J106" s="184">
        <f>('dep06'!J106/'dep06'!J105-1)*100</f>
        <v>-4.1663509293075274</v>
      </c>
      <c r="K106" s="184">
        <f>('dep06'!K106/'dep06'!K105-1)*100</f>
        <v>-1.8961443513046072</v>
      </c>
      <c r="L106" s="185">
        <f>('dep06'!L106/'dep06'!L105-1)*100</f>
        <v>-1.7854911046273014</v>
      </c>
      <c r="M106" s="186">
        <f>('dep06'!M106/'dep06'!M105-1)*100</f>
        <v>-1.80015629664525</v>
      </c>
      <c r="N106" s="186">
        <f>('dep06'!N106/'dep06'!N105-1)*100</f>
        <v>0.73121182564939158</v>
      </c>
      <c r="O106" s="186">
        <f>('dep06'!O106/'dep06'!O105-1)*100</f>
        <v>-0.25617519428247082</v>
      </c>
      <c r="P106" s="186">
        <f>('dep06'!P106/'dep06'!P105-1)*100</f>
        <v>-7.0647487350208422</v>
      </c>
      <c r="Q106" s="186">
        <f>('dep06'!Q106/'dep06'!Q105-1)*100</f>
        <v>-11.361824980719282</v>
      </c>
      <c r="R106" s="186">
        <f>('dep06'!R106/'dep06'!R105-1)*100</f>
        <v>-3.3103187089947417</v>
      </c>
      <c r="S106" s="151">
        <f>('dep06'!S106/'dep06'!S105-1)*100</f>
        <v>6.4011715132999525</v>
      </c>
      <c r="T106" s="188">
        <f>('dep06'!T106/'dep06'!T105-1)*100</f>
        <v>19.057909033430299</v>
      </c>
      <c r="U106" s="100">
        <f>'dep06'!B106-'dep06'!B105</f>
        <v>-90.913771570998506</v>
      </c>
      <c r="V106" s="100">
        <f>'dep06'!C106-'dep06'!C105</f>
        <v>-1.3119856009999964</v>
      </c>
      <c r="W106" s="100">
        <f>'dep06'!D106-'dep06'!D105</f>
        <v>-11.559812856999997</v>
      </c>
      <c r="X106" s="120">
        <f>'dep06'!E106-'dep06'!E105</f>
        <v>2.810203002999998</v>
      </c>
      <c r="Y106" s="120">
        <f>'dep06'!F106-'dep06'!F105</f>
        <v>9.1889463919999912</v>
      </c>
      <c r="Z106" s="120">
        <f>'dep06'!G106-'dep06'!G105</f>
        <v>-3.9176066290000051</v>
      </c>
      <c r="AA106" s="120">
        <f>'dep06'!H106-'dep06'!H105</f>
        <v>-5.3570009000000027</v>
      </c>
      <c r="AB106" s="120">
        <f>'dep06'!I106-'dep06'!I105</f>
        <v>-14.284354722999979</v>
      </c>
      <c r="AC106" s="100">
        <f>'dep06'!J106-'dep06'!J105</f>
        <v>-100.22075227699997</v>
      </c>
      <c r="AD106" s="100">
        <f>'dep06'!K106-'dep06'!K105</f>
        <v>-62.251665041998876</v>
      </c>
      <c r="AE106" s="120">
        <f>'dep06'!L106-'dep06'!L105</f>
        <v>-16.399765525000021</v>
      </c>
      <c r="AF106" s="120">
        <f>'dep06'!M106-'dep06'!M105</f>
        <v>-19.767832595000073</v>
      </c>
      <c r="AG106" s="120">
        <f>'dep06'!N106-'dep06'!N105</f>
        <v>1.987403932999996</v>
      </c>
      <c r="AH106" s="120">
        <f>'dep06'!O106-'dep06'!O105</f>
        <v>-0.13984362400000094</v>
      </c>
      <c r="AI106" s="120">
        <f>'dep06'!P106-'dep06'!P105</f>
        <v>-2.5087494019999994</v>
      </c>
      <c r="AJ106" s="120">
        <f>'dep06'!Q106-'dep06'!Q105</f>
        <v>-3.6353963170000014</v>
      </c>
      <c r="AK106" s="120">
        <f>'dep06'!R106-'dep06'!R105</f>
        <v>-26.465248711999948</v>
      </c>
      <c r="AL106" s="120">
        <f>'dep06'!S106-'dep06'!S105</f>
        <v>4.6777672000000052</v>
      </c>
      <c r="AM106" s="100">
        <f>'dep06'!T106-'dep06'!T105</f>
        <v>84.430444205999947</v>
      </c>
      <c r="AN106" s="184">
        <f>(Paca!B106/Paca!B102-1)*100</f>
        <v>-1.8932290282311692</v>
      </c>
      <c r="AO106" s="184">
        <f>(Paca!C106/Paca!C102-1)*100</f>
        <v>-1.9306714420415205</v>
      </c>
      <c r="AP106" s="184">
        <f>(Paca!D106/Paca!D102-1)*100</f>
        <v>-4.2033671555528285</v>
      </c>
      <c r="AQ106" s="191">
        <f>(Paca!E106/Paca!E102-1)*100</f>
        <v>-6.5471931914639514</v>
      </c>
      <c r="AR106" s="191">
        <f>(Paca!F106/Paca!F102-1)*100</f>
        <v>-5.559863086979755</v>
      </c>
      <c r="AS106" s="191">
        <f>(Paca!G106/Paca!G102-1)*100</f>
        <v>-16.933501277273567</v>
      </c>
      <c r="AT106" s="191">
        <f>(Paca!H106/Paca!H102-1)*100</f>
        <v>4.9112700811296373</v>
      </c>
      <c r="AU106" s="191">
        <f>(Paca!I106/Paca!I102-1)*100</f>
        <v>-2.0635436104071259</v>
      </c>
      <c r="AV106" s="184">
        <f>(Paca!J106/Paca!J102-1)*100</f>
        <v>-0.82057747134693937</v>
      </c>
      <c r="AW106" s="184">
        <f>(Paca!K106/Paca!K102-1)*100</f>
        <v>-1.7288574248509714</v>
      </c>
      <c r="AX106" s="191">
        <f>(Paca!L106/Paca!L102-1)*100</f>
        <v>-10.557953041766154</v>
      </c>
      <c r="AY106" s="191">
        <f>(Paca!M106/Paca!M102-1)*100</f>
        <v>9.0650222606351694</v>
      </c>
      <c r="AZ106" s="191">
        <f>(Paca!N106/Paca!N102-1)*100</f>
        <v>4.4300184086540906</v>
      </c>
      <c r="BA106" s="191">
        <f>(Paca!O106/Paca!O102-1)*100</f>
        <v>-13.54075799239325</v>
      </c>
      <c r="BB106" s="191">
        <f>(Paca!P106/Paca!P102-1)*100</f>
        <v>-27.559410449168343</v>
      </c>
      <c r="BC106" s="191">
        <f>(Paca!Q106/Paca!Q102-1)*100</f>
        <v>2.1418225754706866</v>
      </c>
      <c r="BD106" s="191">
        <f>(Paca!R106/Paca!R102-1)*100</f>
        <v>-5.9259903488489973</v>
      </c>
      <c r="BE106" s="191">
        <f>(Paca!S106/Paca!S102-1)*100</f>
        <v>-17.097378245409402</v>
      </c>
      <c r="BF106" s="184">
        <f>(Paca!T106/Paca!T102-1)*100</f>
        <v>0.73581746137463266</v>
      </c>
      <c r="BG106" s="100">
        <f>Paca!B106-Paca!B102</f>
        <v>-1039.6760563969874</v>
      </c>
      <c r="BH106" s="100">
        <f>Paca!C106-Paca!C102</f>
        <v>-5.2370780699999955</v>
      </c>
      <c r="BI106" s="100">
        <f>Paca!D106-Paca!D102</f>
        <v>-515.26003766900067</v>
      </c>
      <c r="BJ106" s="120">
        <f>Paca!E106-Paca!E102</f>
        <v>-109.58106706600006</v>
      </c>
      <c r="BK106" s="120">
        <f>Paca!F106-Paca!F102</f>
        <v>-203.93737434100012</v>
      </c>
      <c r="BL106" s="120">
        <f>Paca!G106-Paca!G102</f>
        <v>-163.57159724799999</v>
      </c>
      <c r="BM106" s="120">
        <f>Paca!H106-Paca!H102</f>
        <v>59.586389538000049</v>
      </c>
      <c r="BN106" s="120">
        <f>Paca!I106-Paca!I102</f>
        <v>-97.756388552000317</v>
      </c>
      <c r="BO106" s="100">
        <f>Paca!J106-Paca!J102</f>
        <v>-110.53323530200032</v>
      </c>
      <c r="BP106" s="100">
        <f>Paca!K106-Paca!K102</f>
        <v>-435.8930803859912</v>
      </c>
      <c r="BQ106" s="120">
        <f>Paca!L106-Paca!L102</f>
        <v>-703.14658598499955</v>
      </c>
      <c r="BR106" s="120">
        <f>Paca!M106-Paca!M102</f>
        <v>858.73981802699927</v>
      </c>
      <c r="BS106" s="120">
        <f>Paca!N106-Paca!N102</f>
        <v>52.805593144000113</v>
      </c>
      <c r="BT106" s="120">
        <f>Paca!O106-Paca!O102</f>
        <v>-63.595801859000005</v>
      </c>
      <c r="BU106" s="120">
        <f>Paca!P106-Paca!P102</f>
        <v>-123.91914120900003</v>
      </c>
      <c r="BV106" s="120">
        <f>Paca!Q106-Paca!Q102</f>
        <v>2.3946018049999935</v>
      </c>
      <c r="BW106" s="120">
        <f>Paca!R106-Paca!R102</f>
        <v>-378.29482266099967</v>
      </c>
      <c r="BX106" s="120">
        <f>Paca!S106-Paca!S102</f>
        <v>-80.87674164799995</v>
      </c>
      <c r="BY106" s="100">
        <f>Paca!T106-Paca!T102</f>
        <v>27.247375030000057</v>
      </c>
    </row>
    <row r="107" spans="1:77" x14ac:dyDescent="0.25">
      <c r="A107" s="37" t="str">
        <f>Paca!A107</f>
        <v>T1 2024</v>
      </c>
      <c r="B107" s="144">
        <f>('dep06'!B107/'dep06'!B106-1)*100</f>
        <v>-2.8162698420781118</v>
      </c>
      <c r="C107" s="179">
        <f>('dep06'!C107/'dep06'!C106-1)*100</f>
        <v>-8.9334458055773336</v>
      </c>
      <c r="D107" s="179">
        <f>('dep06'!D107/'dep06'!D106-1)*100</f>
        <v>-8.3963412877642085</v>
      </c>
      <c r="E107" s="180">
        <f>('dep06'!E107/'dep06'!E106-1)*100</f>
        <v>-6.8760512348554741</v>
      </c>
      <c r="F107" s="181">
        <f>('dep06'!F107/'dep06'!F106-1)*100</f>
        <v>5.7240182144452589</v>
      </c>
      <c r="G107" s="181">
        <f>('dep06'!G107/'dep06'!G106-1)*100</f>
        <v>-3.3049996267582094</v>
      </c>
      <c r="H107" s="181">
        <f>('dep06'!H107/'dep06'!H106-1)*100</f>
        <v>-38.528730027789116</v>
      </c>
      <c r="I107" s="182">
        <f>('dep06'!I107/'dep06'!I106-1)*100</f>
        <v>-14.107247585719463</v>
      </c>
      <c r="J107" s="179">
        <f>('dep06'!J107/'dep06'!J106-1)*100</f>
        <v>-7.0998166699960619</v>
      </c>
      <c r="K107" s="179">
        <f>('dep06'!K107/'dep06'!K106-1)*100</f>
        <v>3.8554648237108857</v>
      </c>
      <c r="L107" s="180">
        <f>('dep06'!L107/'dep06'!L106-1)*100</f>
        <v>9.7634106813358592</v>
      </c>
      <c r="M107" s="181">
        <f>('dep06'!M107/'dep06'!M106-1)*100</f>
        <v>0.68147297419065556</v>
      </c>
      <c r="N107" s="181">
        <f>('dep06'!N107/'dep06'!N106-1)*100</f>
        <v>4.9652608119157948</v>
      </c>
      <c r="O107" s="181">
        <f>('dep06'!O107/'dep06'!O106-1)*100</f>
        <v>-6.8629226004850103</v>
      </c>
      <c r="P107" s="181">
        <f>('dep06'!P107/'dep06'!P106-1)*100</f>
        <v>-29.056279981965684</v>
      </c>
      <c r="Q107" s="181">
        <f>('dep06'!Q107/'dep06'!Q106-1)*100</f>
        <v>34.063715735381251</v>
      </c>
      <c r="R107" s="181">
        <f>('dep06'!R107/'dep06'!R106-1)*100</f>
        <v>4.1796879240163731</v>
      </c>
      <c r="S107" s="152">
        <f>('dep06'!S107/'dep06'!S106-1)*100</f>
        <v>-17.343909225585151</v>
      </c>
      <c r="T107" s="183">
        <f>('dep06'!T107/'dep06'!T106-1)*100</f>
        <v>-10.806814274132147</v>
      </c>
      <c r="U107" s="52">
        <f>'dep06'!B107-'dep06'!B106</f>
        <v>-207.73402902199996</v>
      </c>
      <c r="V107" s="52">
        <f>'dep06'!C107-'dep06'!C106</f>
        <v>-3.0636919790000015</v>
      </c>
      <c r="W107" s="52">
        <f>'dep06'!D107-'dep06'!D106</f>
        <v>-108.17784142599999</v>
      </c>
      <c r="X107" s="121">
        <f>'dep06'!E107-'dep06'!E106</f>
        <v>-4.1576256430000029</v>
      </c>
      <c r="Y107" s="121">
        <f>'dep06'!F107-'dep06'!F106</f>
        <v>16.381450282000003</v>
      </c>
      <c r="Z107" s="121">
        <f>'dep06'!G107-'dep06'!G106</f>
        <v>-5.6646855189999883</v>
      </c>
      <c r="AA107" s="121">
        <f>'dep06'!H107-'dep06'!H106</f>
        <v>-9.5652441839999991</v>
      </c>
      <c r="AB107" s="121">
        <f>'dep06'!I107-'dep06'!I106</f>
        <v>-105.17173636199993</v>
      </c>
      <c r="AC107" s="52">
        <f>'dep06'!J107-'dep06'!J106</f>
        <v>-163.66920411599995</v>
      </c>
      <c r="AD107" s="52">
        <f>'dep06'!K107-'dep06'!K106</f>
        <v>124.17735260599966</v>
      </c>
      <c r="AE107" s="121">
        <f>'dep06'!L107-'dep06'!L106</f>
        <v>88.075913213000035</v>
      </c>
      <c r="AF107" s="121">
        <f>'dep06'!M107-'dep06'!M106</f>
        <v>7.3486620329999823</v>
      </c>
      <c r="AG107" s="121">
        <f>'dep06'!N107-'dep06'!N106</f>
        <v>13.594056257999966</v>
      </c>
      <c r="AH107" s="121">
        <f>'dep06'!O107-'dep06'!O106</f>
        <v>-3.7368074019999966</v>
      </c>
      <c r="AI107" s="121">
        <f>'dep06'!P107-'dep06'!P106</f>
        <v>-9.5891707230000023</v>
      </c>
      <c r="AJ107" s="121">
        <f>'dep06'!Q107-'dep06'!Q106</f>
        <v>9.6608756799999966</v>
      </c>
      <c r="AK107" s="121">
        <f>'dep06'!R107-'dep06'!R106</f>
        <v>32.309493979999957</v>
      </c>
      <c r="AL107" s="121">
        <f>'dep06'!S107-'dep06'!S106</f>
        <v>-13.48567043300001</v>
      </c>
      <c r="AM107" s="52">
        <f>'dep06'!T107-'dep06'!T106</f>
        <v>-57.000644106999971</v>
      </c>
      <c r="AN107" s="189">
        <f>(Paca!B107/Paca!B103-1)*100</f>
        <v>7.3633660652361321E-2</v>
      </c>
      <c r="AO107" s="189">
        <f>(Paca!C107/Paca!C103-1)*100</f>
        <v>-17.810350598965709</v>
      </c>
      <c r="AP107" s="189">
        <f>(Paca!D107/Paca!D103-1)*100</f>
        <v>-1.8257420602620922</v>
      </c>
      <c r="AQ107" s="190">
        <f>(Paca!E107/Paca!E103-1)*100</f>
        <v>7.6810527674120221</v>
      </c>
      <c r="AR107" s="190">
        <f>(Paca!F107/Paca!F103-1)*100</f>
        <v>-1.2535400369374727</v>
      </c>
      <c r="AS107" s="190">
        <f>(Paca!G107/Paca!G103-1)*100</f>
        <v>-23.116006954691382</v>
      </c>
      <c r="AT107" s="190">
        <f>(Paca!H107/Paca!H103-1)*100</f>
        <v>1.0576075816954855</v>
      </c>
      <c r="AU107" s="190">
        <f>(Paca!I107/Paca!I103-1)*100</f>
        <v>-2.0048673577183429</v>
      </c>
      <c r="AV107" s="189">
        <f>(Paca!J107/Paca!J103-1)*100</f>
        <v>-9.6301886266537018</v>
      </c>
      <c r="AW107" s="189">
        <f>(Paca!K107/Paca!K103-1)*100</f>
        <v>5.676673157977441</v>
      </c>
      <c r="AX107" s="190">
        <f>(Paca!L107/Paca!L103-1)*100</f>
        <v>1.714803230404538</v>
      </c>
      <c r="AY107" s="190">
        <f>(Paca!M107/Paca!M103-1)*100</f>
        <v>17.031852105143752</v>
      </c>
      <c r="AZ107" s="190">
        <f>(Paca!N107/Paca!N103-1)*100</f>
        <v>-2.8777263243308204</v>
      </c>
      <c r="BA107" s="190">
        <f>(Paca!O107/Paca!O103-1)*100</f>
        <v>-10.278912492387937</v>
      </c>
      <c r="BB107" s="190">
        <f>(Paca!P107/Paca!P103-1)*100</f>
        <v>-24.165921885973198</v>
      </c>
      <c r="BC107" s="190">
        <f>(Paca!Q107/Paca!Q103-1)*100</f>
        <v>-6.2815306163898077</v>
      </c>
      <c r="BD107" s="190">
        <f>(Paca!R107/Paca!R103-1)*100</f>
        <v>-1.7030425083893408</v>
      </c>
      <c r="BE107" s="190">
        <f>(Paca!S107/Paca!S103-1)*100</f>
        <v>-2.5926986304029453</v>
      </c>
      <c r="BF107" s="189">
        <f>(Paca!T107/Paca!T103-1)*100</f>
        <v>7.8173523827652414</v>
      </c>
      <c r="BG107" s="53">
        <f>Paca!B107-Paca!B103</f>
        <v>39.67528628600121</v>
      </c>
      <c r="BH107" s="53">
        <f>Paca!C107-Paca!C103</f>
        <v>-50.498052997000002</v>
      </c>
      <c r="BI107" s="53">
        <f>Paca!D107-Paca!D103</f>
        <v>-217.72833602500032</v>
      </c>
      <c r="BJ107" s="122">
        <f>Paca!E107-Paca!E103</f>
        <v>124.29568457300002</v>
      </c>
      <c r="BK107" s="122">
        <f>Paca!F107-Paca!F103</f>
        <v>-44.331307508000009</v>
      </c>
      <c r="BL107" s="122">
        <f>Paca!G107-Paca!G103</f>
        <v>-219.21543787499991</v>
      </c>
      <c r="BM107" s="122">
        <f>Paca!H107-Paca!H103</f>
        <v>13.211129438999933</v>
      </c>
      <c r="BN107" s="122">
        <f>Paca!I107-Paca!I103</f>
        <v>-91.688404653999896</v>
      </c>
      <c r="BO107" s="53">
        <f>Paca!J107-Paca!J103</f>
        <v>-1336.9556795259996</v>
      </c>
      <c r="BP107" s="53">
        <f>Paca!K107-Paca!K103</f>
        <v>1399.0604639659941</v>
      </c>
      <c r="BQ107" s="122">
        <f>Paca!L107-Paca!L103</f>
        <v>107.97043983099957</v>
      </c>
      <c r="BR107" s="122">
        <f>Paca!M107-Paca!M103</f>
        <v>1591.6417783260003</v>
      </c>
      <c r="BS107" s="122">
        <f>Paca!N107-Paca!N103</f>
        <v>-37.648791528999936</v>
      </c>
      <c r="BT107" s="122">
        <f>Paca!O107-Paca!O103</f>
        <v>-41.455442080000012</v>
      </c>
      <c r="BU107" s="122">
        <f>Paca!P107-Paca!P103</f>
        <v>-94.679752835999977</v>
      </c>
      <c r="BV107" s="122">
        <f>Paca!Q107-Paca!Q103</f>
        <v>-7.3691098469999901</v>
      </c>
      <c r="BW107" s="122">
        <f>Paca!R107-Paca!R103</f>
        <v>-108.11855618999925</v>
      </c>
      <c r="BX107" s="122">
        <f>Paca!S107-Paca!S103</f>
        <v>-11.280101709000007</v>
      </c>
      <c r="BY107" s="53">
        <f>Paca!T107-Paca!T103</f>
        <v>245.79689086799999</v>
      </c>
    </row>
    <row r="108" spans="1:77" x14ac:dyDescent="0.25">
      <c r="A108" s="37" t="str">
        <f>Paca!A108</f>
        <v>T2 2024</v>
      </c>
      <c r="B108" s="144">
        <f>('dep06'!B108/'dep06'!B107-1)*100</f>
        <v>0.22798026665744597</v>
      </c>
      <c r="C108" s="179">
        <f>('dep06'!C108/'dep06'!C107-1)*100</f>
        <v>-2.2910308438984006</v>
      </c>
      <c r="D108" s="179">
        <f>('dep06'!D108/'dep06'!D107-1)*100</f>
        <v>5.6239593709217273</v>
      </c>
      <c r="E108" s="180">
        <f>('dep06'!E108/'dep06'!E107-1)*100</f>
        <v>-30.041287749580182</v>
      </c>
      <c r="F108" s="181">
        <f>('dep06'!F108/'dep06'!F107-1)*100</f>
        <v>-0.73637184964652214</v>
      </c>
      <c r="G108" s="181">
        <f>('dep06'!G108/'dep06'!G107-1)*100</f>
        <v>0.81197362394922479</v>
      </c>
      <c r="H108" s="181">
        <f>('dep06'!H108/'dep06'!H107-1)*100</f>
        <v>-22.96457202854182</v>
      </c>
      <c r="I108" s="182">
        <f>('dep06'!I108/'dep06'!I107-1)*100</f>
        <v>13.692222316553536</v>
      </c>
      <c r="J108" s="179">
        <f>('dep06'!J108/'dep06'!J107-1)*100</f>
        <v>0.7294574468864834</v>
      </c>
      <c r="K108" s="179">
        <f>('dep06'!K108/'dep06'!K107-1)*100</f>
        <v>-2.3472775255655387</v>
      </c>
      <c r="L108" s="180">
        <f>('dep06'!L108/'dep06'!L107-1)*100</f>
        <v>-7.2130758319866146</v>
      </c>
      <c r="M108" s="181">
        <f>('dep06'!M108/'dep06'!M107-1)*100</f>
        <v>-0.92929585361417599</v>
      </c>
      <c r="N108" s="181">
        <f>('dep06'!N108/'dep06'!N107-1)*100</f>
        <v>-3.7363741539276241</v>
      </c>
      <c r="O108" s="181">
        <f>('dep06'!O108/'dep06'!O107-1)*100</f>
        <v>11.838844080590839</v>
      </c>
      <c r="P108" s="181">
        <f>('dep06'!P108/'dep06'!P107-1)*100</f>
        <v>30.673771379844062</v>
      </c>
      <c r="Q108" s="181">
        <f>('dep06'!Q108/'dep06'!Q107-1)*100</f>
        <v>0.10247384428232476</v>
      </c>
      <c r="R108" s="181">
        <f>('dep06'!R108/'dep06'!R107-1)*100</f>
        <v>-1.97638138742392</v>
      </c>
      <c r="S108" s="152">
        <f>('dep06'!S108/'dep06'!S107-1)*100</f>
        <v>25.556360771657328</v>
      </c>
      <c r="T108" s="183">
        <f>('dep06'!T108/'dep06'!T107-1)*100</f>
        <v>2.8861000558836114</v>
      </c>
      <c r="U108" s="52">
        <f>'dep06'!B108-'dep06'!B107</f>
        <v>16.34271478699975</v>
      </c>
      <c r="V108" s="52">
        <f>'dep06'!C108-'dep06'!C107</f>
        <v>-0.71551037000000051</v>
      </c>
      <c r="W108" s="52">
        <f>'dep06'!D108-'dep06'!D107</f>
        <v>66.374799585999881</v>
      </c>
      <c r="X108" s="121">
        <f>'dep06'!E108-'dep06'!E107</f>
        <v>-16.915553255999995</v>
      </c>
      <c r="Y108" s="121">
        <f>'dep06'!F108-'dep06'!F107</f>
        <v>-2.2280358759999785</v>
      </c>
      <c r="Z108" s="121">
        <f>'dep06'!G108-'dep06'!G107</f>
        <v>1.3457064410000044</v>
      </c>
      <c r="AA108" s="121">
        <f>'dep06'!H108-'dep06'!H107</f>
        <v>-3.5046278589999993</v>
      </c>
      <c r="AB108" s="121">
        <f>'dep06'!I108-'dep06'!I107</f>
        <v>87.67731013599996</v>
      </c>
      <c r="AC108" s="52">
        <f>'dep06'!J108-'dep06'!J107</f>
        <v>15.621990496000308</v>
      </c>
      <c r="AD108" s="52">
        <f>'dep06'!K108-'dep06'!K107</f>
        <v>-78.516231347000485</v>
      </c>
      <c r="AE108" s="121">
        <f>'dep06'!L108-'dep06'!L107</f>
        <v>-71.422276503000035</v>
      </c>
      <c r="AF108" s="121">
        <f>'dep06'!M108-'dep06'!M107</f>
        <v>-10.089350215999957</v>
      </c>
      <c r="AG108" s="121">
        <f>'dep06'!N108-'dep06'!N107</f>
        <v>-10.737494282</v>
      </c>
      <c r="AH108" s="121">
        <f>'dep06'!O108-'dep06'!O107</f>
        <v>6.0037627270000016</v>
      </c>
      <c r="AI108" s="121">
        <f>'dep06'!P108-'dep06'!P107</f>
        <v>7.1816158869999995</v>
      </c>
      <c r="AJ108" s="121">
        <f>'dep06'!Q108-'dep06'!Q107</f>
        <v>3.8962674000003972E-2</v>
      </c>
      <c r="AK108" s="121">
        <f>'dep06'!R108-'dep06'!R107</f>
        <v>-15.916226369000015</v>
      </c>
      <c r="AL108" s="121">
        <f>'dep06'!S108-'dep06'!S107</f>
        <v>16.424774735</v>
      </c>
      <c r="AM108" s="52">
        <f>'dep06'!T108-'dep06'!T107</f>
        <v>13.577666421999993</v>
      </c>
      <c r="AN108" s="189">
        <f>(Paca!B108/Paca!B104-1)*100</f>
        <v>1.6844722676044865</v>
      </c>
      <c r="AO108" s="189">
        <f>(Paca!C108/Paca!C104-1)*100</f>
        <v>-15.250231473232102</v>
      </c>
      <c r="AP108" s="189">
        <f>(Paca!D108/Paca!D104-1)*100</f>
        <v>-4.5636744109279199</v>
      </c>
      <c r="AQ108" s="190">
        <f>(Paca!E108/Paca!E104-1)*100</f>
        <v>-2.6359913809188784</v>
      </c>
      <c r="AR108" s="190">
        <f>(Paca!F108/Paca!F104-1)*100</f>
        <v>-3.1280867669541301</v>
      </c>
      <c r="AS108" s="190">
        <f>(Paca!G108/Paca!G104-1)*100</f>
        <v>-19.630999225316593</v>
      </c>
      <c r="AT108" s="190">
        <f>(Paca!H108/Paca!H104-1)*100</f>
        <v>-2.0882569028407127</v>
      </c>
      <c r="AU108" s="190">
        <f>(Paca!I108/Paca!I104-1)*100</f>
        <v>-3.9512503557146639</v>
      </c>
      <c r="AV108" s="189">
        <f>(Paca!J108/Paca!J104-1)*100</f>
        <v>-3.9232894088461534</v>
      </c>
      <c r="AW108" s="189">
        <f>(Paca!K108/Paca!K104-1)*100</f>
        <v>7.7088374063853049</v>
      </c>
      <c r="AX108" s="190">
        <f>(Paca!L108/Paca!L104-1)*100</f>
        <v>8.5986139556801113</v>
      </c>
      <c r="AY108" s="190">
        <f>(Paca!M108/Paca!M104-1)*100</f>
        <v>8.3913911579355691</v>
      </c>
      <c r="AZ108" s="190">
        <f>(Paca!N108/Paca!N104-1)*100</f>
        <v>26.218548997658964</v>
      </c>
      <c r="BA108" s="190">
        <f>(Paca!O108/Paca!O104-1)*100</f>
        <v>-8.9030148471947239</v>
      </c>
      <c r="BB108" s="190">
        <f>(Paca!P108/Paca!P104-1)*100</f>
        <v>-25.530304605698007</v>
      </c>
      <c r="BC108" s="190">
        <f>(Paca!Q108/Paca!Q104-1)*100</f>
        <v>-6.7013431350529951</v>
      </c>
      <c r="BD108" s="190">
        <f>(Paca!R108/Paca!R104-1)*100</f>
        <v>6.4675444027405771</v>
      </c>
      <c r="BE108" s="190">
        <f>(Paca!S108/Paca!S104-1)*100</f>
        <v>-3.8674017056362864</v>
      </c>
      <c r="BF108" s="189">
        <f>(Paca!T108/Paca!T104-1)*100</f>
        <v>3.675196073372633</v>
      </c>
      <c r="BG108" s="53">
        <f>Paca!B108-Paca!B104</f>
        <v>895.76225056299882</v>
      </c>
      <c r="BH108" s="53">
        <f>Paca!C108-Paca!C104</f>
        <v>-43.287491373000023</v>
      </c>
      <c r="BI108" s="53">
        <f>Paca!D108-Paca!D104</f>
        <v>-541.98451245999968</v>
      </c>
      <c r="BJ108" s="122">
        <f>Paca!E108-Paca!E104</f>
        <v>-42.628272145999972</v>
      </c>
      <c r="BK108" s="122">
        <f>Paca!F108-Paca!F104</f>
        <v>-109.76661801200044</v>
      </c>
      <c r="BL108" s="122">
        <f>Paca!G108-Paca!G104</f>
        <v>-183.20571885699997</v>
      </c>
      <c r="BM108" s="122">
        <f>Paca!H108-Paca!H104</f>
        <v>-26.278435597999987</v>
      </c>
      <c r="BN108" s="122">
        <f>Paca!I108-Paca!I104</f>
        <v>-180.105467847</v>
      </c>
      <c r="BO108" s="53">
        <f>Paca!J108-Paca!J104</f>
        <v>-521.35405737399924</v>
      </c>
      <c r="BP108" s="53">
        <f>Paca!K108-Paca!K104</f>
        <v>1879.2057984759995</v>
      </c>
      <c r="BQ108" s="122">
        <f>Paca!L108-Paca!L104</f>
        <v>510.56311499000003</v>
      </c>
      <c r="BR108" s="122">
        <f>Paca!M108-Paca!M104</f>
        <v>837.75920272400072</v>
      </c>
      <c r="BS108" s="122">
        <f>Paca!N108-Paca!N104</f>
        <v>302.25716793200013</v>
      </c>
      <c r="BT108" s="122">
        <f>Paca!O108-Paca!O104</f>
        <v>-34.578062640000041</v>
      </c>
      <c r="BU108" s="122">
        <f>Paca!P108-Paca!P104</f>
        <v>-99.732351644000005</v>
      </c>
      <c r="BV108" s="122">
        <f>Paca!Q108-Paca!Q104</f>
        <v>-8.5724443499999978</v>
      </c>
      <c r="BW108" s="122">
        <f>Paca!R108-Paca!R104</f>
        <v>387.28894421299992</v>
      </c>
      <c r="BX108" s="122">
        <f>Paca!S108-Paca!S104</f>
        <v>-15.779772749000017</v>
      </c>
      <c r="BY108" s="53">
        <f>Paca!T108-Paca!T104</f>
        <v>123.18251329399982</v>
      </c>
    </row>
    <row r="109" spans="1:77" x14ac:dyDescent="0.25">
      <c r="A109" s="37" t="str">
        <f>Paca!A109</f>
        <v>T3 2024</v>
      </c>
      <c r="B109" s="144">
        <f>('dep06'!B109/'dep06'!B108-1)*100</f>
        <v>-0.27362644680694048</v>
      </c>
      <c r="C109" s="179">
        <f>('dep06'!C109/'dep06'!C108-1)*100</f>
        <v>-9.3615428950556083</v>
      </c>
      <c r="D109" s="179">
        <f>('dep06'!D109/'dep06'!D108-1)*100</f>
        <v>-1.0451844906836261</v>
      </c>
      <c r="E109" s="180">
        <f>('dep06'!E109/'dep06'!E108-1)*100</f>
        <v>-7.1673890068925772</v>
      </c>
      <c r="F109" s="181">
        <f>('dep06'!F109/'dep06'!F108-1)*100</f>
        <v>1.6238461558636841</v>
      </c>
      <c r="G109" s="181">
        <f>('dep06'!G109/'dep06'!G108-1)*100</f>
        <v>-2.9403979990877405</v>
      </c>
      <c r="H109" s="181">
        <f>('dep06'!H109/'dep06'!H108-1)*100</f>
        <v>-14.817370746410607</v>
      </c>
      <c r="I109" s="182">
        <f>('dep06'!I109/'dep06'!I108-1)*100</f>
        <v>-1.1576716049149005</v>
      </c>
      <c r="J109" s="179">
        <f>('dep06'!J109/'dep06'!J108-1)*100</f>
        <v>1.6752899328539739</v>
      </c>
      <c r="K109" s="179">
        <f>('dep06'!K109/'dep06'!K108-1)*100</f>
        <v>-0.78995927881068129</v>
      </c>
      <c r="L109" s="180">
        <f>('dep06'!L109/'dep06'!L108-1)*100</f>
        <v>0.96170506263084654</v>
      </c>
      <c r="M109" s="181">
        <f>('dep06'!M109/'dep06'!M108-1)*100</f>
        <v>-6.1897334925503316</v>
      </c>
      <c r="N109" s="181">
        <f>('dep06'!N109/'dep06'!N108-1)*100</f>
        <v>5.2075522921823492</v>
      </c>
      <c r="O109" s="181">
        <f>('dep06'!O109/'dep06'!O108-1)*100</f>
        <v>-13.833744592312547</v>
      </c>
      <c r="P109" s="181">
        <f>('dep06'!P109/'dep06'!P108-1)*100</f>
        <v>5.4827957520044324</v>
      </c>
      <c r="Q109" s="181">
        <f>('dep06'!Q109/'dep06'!Q108-1)*100</f>
        <v>1.5560458505203378</v>
      </c>
      <c r="R109" s="181">
        <f>('dep06'!R109/'dep06'!R108-1)*100</f>
        <v>3.2379467507390292</v>
      </c>
      <c r="S109" s="152">
        <f>('dep06'!S109/'dep06'!S108-1)*100</f>
        <v>-3.0394138055935938</v>
      </c>
      <c r="T109" s="183">
        <f>('dep06'!T109/'dep06'!T108-1)*100</f>
        <v>-2.9150033468096415</v>
      </c>
      <c r="U109" s="52">
        <f>'dep06'!B109-'dep06'!B108</f>
        <v>-19.659569063999697</v>
      </c>
      <c r="V109" s="52">
        <f>'dep06'!C109-'dep06'!C108</f>
        <v>-2.8567146329999993</v>
      </c>
      <c r="W109" s="52">
        <f>'dep06'!D109-'dep06'!D108</f>
        <v>-13.029160924000053</v>
      </c>
      <c r="X109" s="121">
        <f>'dep06'!E109-'dep06'!E108</f>
        <v>-2.8233872200000008</v>
      </c>
      <c r="Y109" s="121">
        <f>'dep06'!F109-'dep06'!F108</f>
        <v>4.8770816709999849</v>
      </c>
      <c r="Z109" s="121">
        <f>'dep06'!G109-'dep06'!G108</f>
        <v>-4.9127724040000089</v>
      </c>
      <c r="AA109" s="121">
        <f>'dep06'!H109-'dep06'!H108</f>
        <v>-1.7419881640000003</v>
      </c>
      <c r="AB109" s="121">
        <f>'dep06'!I109-'dep06'!I108</f>
        <v>-8.4280948069999795</v>
      </c>
      <c r="AC109" s="52">
        <f>'dep06'!J109-'dep06'!J108</f>
        <v>36.139561643999969</v>
      </c>
      <c r="AD109" s="52">
        <f>'dep06'!K109-'dep06'!K108</f>
        <v>-25.803823678999379</v>
      </c>
      <c r="AE109" s="121">
        <f>'dep06'!L109-'dep06'!L108</f>
        <v>8.8357185050000453</v>
      </c>
      <c r="AF109" s="121">
        <f>'dep06'!M109-'dep06'!M108</f>
        <v>-66.577333617000022</v>
      </c>
      <c r="AG109" s="121">
        <f>'dep06'!N109-'dep06'!N108</f>
        <v>14.406166893000034</v>
      </c>
      <c r="AH109" s="121">
        <f>'dep06'!O109-'dep06'!O108</f>
        <v>-7.8459699839999999</v>
      </c>
      <c r="AI109" s="121">
        <f>'dep06'!P109-'dep06'!P108</f>
        <v>1.6774341859999993</v>
      </c>
      <c r="AJ109" s="121">
        <f>'dep06'!Q109-'dep06'!Q108</f>
        <v>0.59224707699999612</v>
      </c>
      <c r="AK109" s="121">
        <f>'dep06'!R109-'dep06'!R108</f>
        <v>25.560525904000087</v>
      </c>
      <c r="AL109" s="121">
        <f>'dep06'!S109-'dep06'!S108</f>
        <v>-2.4526126429999948</v>
      </c>
      <c r="AM109" s="52">
        <f>'dep06'!T109-'dep06'!T108</f>
        <v>-14.109431471999983</v>
      </c>
      <c r="AN109" s="189">
        <f>(Paca!B109/Paca!B105-1)*100</f>
        <v>2.7016095791291717</v>
      </c>
      <c r="AO109" s="189">
        <f>(Paca!C109/Paca!C105-1)*100</f>
        <v>-11.471973058227537</v>
      </c>
      <c r="AP109" s="189">
        <f>(Paca!D109/Paca!D105-1)*100</f>
        <v>-4.387137226336602</v>
      </c>
      <c r="AQ109" s="190">
        <f>(Paca!E109/Paca!E105-1)*100</f>
        <v>4.8232145080927991</v>
      </c>
      <c r="AR109" s="190">
        <f>(Paca!F109/Paca!F105-1)*100</f>
        <v>-3.9943390813638846</v>
      </c>
      <c r="AS109" s="190">
        <f>(Paca!G109/Paca!G105-1)*100</f>
        <v>-17.95174609868797</v>
      </c>
      <c r="AT109" s="190">
        <f>(Paca!H109/Paca!H105-1)*100</f>
        <v>-6.9494663955749436</v>
      </c>
      <c r="AU109" s="190">
        <f>(Paca!I109/Paca!I105-1)*100</f>
        <v>-4.6829659373807235</v>
      </c>
      <c r="AV109" s="189">
        <f>(Paca!J109/Paca!J105-1)*100</f>
        <v>-6.163071116319907</v>
      </c>
      <c r="AW109" s="189">
        <f>(Paca!K109/Paca!K105-1)*100</f>
        <v>12.765243790485336</v>
      </c>
      <c r="AX109" s="190">
        <f>(Paca!L109/Paca!L105-1)*100</f>
        <v>13.947106027851476</v>
      </c>
      <c r="AY109" s="190">
        <f>(Paca!M109/Paca!M105-1)*100</f>
        <v>17.898350069496558</v>
      </c>
      <c r="AZ109" s="190">
        <f>(Paca!N109/Paca!N105-1)*100</f>
        <v>22.961577827839918</v>
      </c>
      <c r="BA109" s="190">
        <f>(Paca!O109/Paca!O105-1)*100</f>
        <v>-13.947307522679731</v>
      </c>
      <c r="BB109" s="190">
        <f>(Paca!P109/Paca!P105-1)*100</f>
        <v>-23.483323558573378</v>
      </c>
      <c r="BC109" s="190">
        <f>(Paca!Q109/Paca!Q105-1)*100</f>
        <v>10.062704869594841</v>
      </c>
      <c r="BD109" s="190">
        <f>(Paca!R109/Paca!R105-1)*100</f>
        <v>6.8026113332473992</v>
      </c>
      <c r="BE109" s="190">
        <f>(Paca!S109/Paca!S105-1)*100</f>
        <v>-12.784530131984106</v>
      </c>
      <c r="BF109" s="189">
        <f>(Paca!T109/Paca!T105-1)*100</f>
        <v>-7.3621119129054557</v>
      </c>
      <c r="BG109" s="53">
        <f>Paca!B109-Paca!B105</f>
        <v>1426.1960967359992</v>
      </c>
      <c r="BH109" s="53">
        <f>Paca!C109-Paca!C105</f>
        <v>-31.096801419000002</v>
      </c>
      <c r="BI109" s="53">
        <f>Paca!D109-Paca!D105</f>
        <v>-515.90584063700044</v>
      </c>
      <c r="BJ109" s="122">
        <f>Paca!E109-Paca!E105</f>
        <v>75.495857903000115</v>
      </c>
      <c r="BK109" s="122">
        <f>Paca!F109-Paca!F105</f>
        <v>-139.3806533650004</v>
      </c>
      <c r="BL109" s="122">
        <f>Paca!G109-Paca!G105</f>
        <v>-148.52962510599991</v>
      </c>
      <c r="BM109" s="122">
        <f>Paca!H109-Paca!H105</f>
        <v>-86.632054427999947</v>
      </c>
      <c r="BN109" s="122">
        <f>Paca!I109-Paca!I105</f>
        <v>-216.85936564099939</v>
      </c>
      <c r="BO109" s="53">
        <f>Paca!J109-Paca!J105</f>
        <v>-826.46754744400096</v>
      </c>
      <c r="BP109" s="53">
        <f>Paca!K109-Paca!K105</f>
        <v>3052.6490474429993</v>
      </c>
      <c r="BQ109" s="122">
        <f>Paca!L109-Paca!L105</f>
        <v>806.50716470899988</v>
      </c>
      <c r="BR109" s="122">
        <f>Paca!M109-Paca!M105</f>
        <v>1761.4727736289988</v>
      </c>
      <c r="BS109" s="122">
        <f>Paca!N109-Paca!N105</f>
        <v>252.61163840299992</v>
      </c>
      <c r="BT109" s="122">
        <f>Paca!O109-Paca!O105</f>
        <v>-52.518730631000039</v>
      </c>
      <c r="BU109" s="122">
        <f>Paca!P109-Paca!P105</f>
        <v>-77.725499914000011</v>
      </c>
      <c r="BV109" s="122">
        <f>Paca!Q109-Paca!Q105</f>
        <v>10.926684682000001</v>
      </c>
      <c r="BW109" s="122">
        <f>Paca!R109-Paca!R105</f>
        <v>405.01279080199947</v>
      </c>
      <c r="BX109" s="122">
        <f>Paca!S109-Paca!S105</f>
        <v>-53.637774236999974</v>
      </c>
      <c r="BY109" s="53">
        <f>Paca!T109-Paca!T105</f>
        <v>-252.98276120699984</v>
      </c>
    </row>
    <row r="110" spans="1:77" s="106" customFormat="1" x14ac:dyDescent="0.25">
      <c r="A110" s="98" t="str">
        <f>Paca!A110</f>
        <v>T4 2024</v>
      </c>
      <c r="B110" s="143">
        <f>('dep06'!B110/'dep06'!B109-1)*100</f>
        <v>-3.9703986065658947</v>
      </c>
      <c r="C110" s="184">
        <f>('dep06'!C110/'dep06'!C109-1)*100</f>
        <v>22.654410514374067</v>
      </c>
      <c r="D110" s="184">
        <f>('dep06'!D110/'dep06'!D109-1)*100</f>
        <v>0.60375157165966087</v>
      </c>
      <c r="E110" s="185">
        <f>('dep06'!E110/'dep06'!E109-1)*100</f>
        <v>44.375336412539745</v>
      </c>
      <c r="F110" s="186">
        <f>('dep06'!F110/'dep06'!F109-1)*100</f>
        <v>-1.2678738597468486</v>
      </c>
      <c r="G110" s="186">
        <f>('dep06'!G110/'dep06'!G109-1)*100</f>
        <v>0.45955807371940161</v>
      </c>
      <c r="H110" s="186">
        <f>('dep06'!H110/'dep06'!H109-1)*100</f>
        <v>-2.2234169043307883</v>
      </c>
      <c r="I110" s="187">
        <f>('dep06'!I110/'dep06'!I109-1)*100</f>
        <v>-0.7549629210788833</v>
      </c>
      <c r="J110" s="184">
        <f>('dep06'!J110/'dep06'!J109-1)*100</f>
        <v>-1.2498434947481596</v>
      </c>
      <c r="K110" s="184">
        <f>('dep06'!K110/'dep06'!K109-1)*100</f>
        <v>-7.3104310181068</v>
      </c>
      <c r="L110" s="185">
        <f>('dep06'!L110/'dep06'!L109-1)*100</f>
        <v>-6.1115909283761312</v>
      </c>
      <c r="M110" s="186">
        <f>('dep06'!M110/'dep06'!M109-1)*100</f>
        <v>-16.695604617188064</v>
      </c>
      <c r="N110" s="186">
        <f>('dep06'!N110/'dep06'!N109-1)*100</f>
        <v>-4.7155010545537168</v>
      </c>
      <c r="O110" s="186">
        <f>('dep06'!O110/'dep06'!O109-1)*100</f>
        <v>-2.0879812589802427E-2</v>
      </c>
      <c r="P110" s="186">
        <f>('dep06'!P110/'dep06'!P109-1)*100</f>
        <v>2.5758498719615774</v>
      </c>
      <c r="Q110" s="186">
        <f>('dep06'!Q110/'dep06'!Q109-1)*100</f>
        <v>19.72176167169204</v>
      </c>
      <c r="R110" s="186">
        <f>('dep06'!R110/'dep06'!R109-1)*100</f>
        <v>1.0880529321832588</v>
      </c>
      <c r="S110" s="151">
        <f>('dep06'!S110/'dep06'!S109-1)*100</f>
        <v>-19.605674556120888</v>
      </c>
      <c r="T110" s="188">
        <f>('dep06'!T110/'dep06'!T109-1)*100</f>
        <v>-7.2094408103563268</v>
      </c>
      <c r="U110" s="100">
        <f>'dep06'!B110-'dep06'!B109</f>
        <v>-284.48545005600045</v>
      </c>
      <c r="V110" s="100">
        <f>'dep06'!C110-'dep06'!C109</f>
        <v>6.2659178670000024</v>
      </c>
      <c r="W110" s="100">
        <f>'dep06'!D110-'dep06'!D109</f>
        <v>7.4476404010001716</v>
      </c>
      <c r="X110" s="120">
        <f>'dep06'!E110-'dep06'!E109</f>
        <v>16.227502784000002</v>
      </c>
      <c r="Y110" s="120">
        <f>'dep06'!F110-'dep06'!F109</f>
        <v>-3.8697848699999895</v>
      </c>
      <c r="Z110" s="120">
        <f>'dep06'!G110-'dep06'!G109</f>
        <v>0.74524562100000935</v>
      </c>
      <c r="AA110" s="120">
        <f>'dep06'!H110-'dep06'!H109</f>
        <v>-0.22266194400000039</v>
      </c>
      <c r="AB110" s="120">
        <f>'dep06'!I110-'dep06'!I109</f>
        <v>-5.4326611899999762</v>
      </c>
      <c r="AC110" s="100">
        <f>'dep06'!J110-'dep06'!J109</f>
        <v>-27.413466419000088</v>
      </c>
      <c r="AD110" s="100">
        <f>'dep06'!K110-'dep06'!K109</f>
        <v>-236.90704314400045</v>
      </c>
      <c r="AE110" s="120">
        <f>'dep06'!L110-'dep06'!L109</f>
        <v>-56.690582976000087</v>
      </c>
      <c r="AF110" s="120">
        <f>'dep06'!M110-'dep06'!M109</f>
        <v>-168.46394582999994</v>
      </c>
      <c r="AG110" s="120">
        <f>'dep06'!N110-'dep06'!N109</f>
        <v>-13.724279846000002</v>
      </c>
      <c r="AH110" s="120">
        <f>'dep06'!O110-'dep06'!O109</f>
        <v>-1.0204006000002153E-2</v>
      </c>
      <c r="AI110" s="120">
        <f>'dep06'!P110-'dep06'!P109</f>
        <v>0.83127668800000265</v>
      </c>
      <c r="AJ110" s="120">
        <f>'dep06'!Q110-'dep06'!Q109</f>
        <v>7.6231071710000009</v>
      </c>
      <c r="AK110" s="120">
        <f>'dep06'!R110-'dep06'!R109</f>
        <v>8.8672604529999717</v>
      </c>
      <c r="AL110" s="120">
        <f>'dep06'!S110-'dep06'!S109</f>
        <v>-15.339674798000004</v>
      </c>
      <c r="AM110" s="100">
        <f>'dep06'!T110-'dep06'!T109</f>
        <v>-33.878498761000003</v>
      </c>
      <c r="AN110" s="184">
        <f>(Paca!B110/Paca!B106-1)*100</f>
        <v>-2.1654359712090732</v>
      </c>
      <c r="AO110" s="184">
        <f>(Paca!C110/Paca!C106-1)*100</f>
        <v>-12.578445339694987</v>
      </c>
      <c r="AP110" s="184">
        <f>(Paca!D110/Paca!D106-1)*100</f>
        <v>-7.0074298113834477</v>
      </c>
      <c r="AQ110" s="191">
        <f>(Paca!E110/Paca!E106-1)*100</f>
        <v>0.66238453275946352</v>
      </c>
      <c r="AR110" s="191">
        <f>(Paca!F110/Paca!F106-1)*100</f>
        <v>-8.3216428377909875</v>
      </c>
      <c r="AS110" s="191">
        <f>(Paca!G110/Paca!G106-1)*100</f>
        <v>-14.538897632494486</v>
      </c>
      <c r="AT110" s="191">
        <f>(Paca!H110/Paca!H106-1)*100</f>
        <v>-3.9727856599484412</v>
      </c>
      <c r="AU110" s="191">
        <f>(Paca!I110/Paca!I106-1)*100</f>
        <v>-8.1419070301639191</v>
      </c>
      <c r="AV110" s="184">
        <f>(Paca!J110/Paca!J106-1)*100</f>
        <v>-5.0992859902179166</v>
      </c>
      <c r="AW110" s="184">
        <f>(Paca!K110/Paca!K106-1)*100</f>
        <v>3.8668860222618173</v>
      </c>
      <c r="AX110" s="191">
        <f>(Paca!L110/Paca!L106-1)*100</f>
        <v>7.3753850246631725</v>
      </c>
      <c r="AY110" s="191">
        <f>(Paca!M110/Paca!M106-1)*100</f>
        <v>3.5475459296759215</v>
      </c>
      <c r="AZ110" s="191">
        <f>(Paca!N110/Paca!N106-1)*100</f>
        <v>-7.1452982336073223</v>
      </c>
      <c r="BA110" s="191">
        <f>(Paca!O110/Paca!O106-1)*100</f>
        <v>-25.269858004527379</v>
      </c>
      <c r="BB110" s="191">
        <f>(Paca!P110/Paca!P106-1)*100</f>
        <v>-19.528519473965321</v>
      </c>
      <c r="BC110" s="191">
        <f>(Paca!Q110/Paca!Q106-1)*100</f>
        <v>20.69346429537562</v>
      </c>
      <c r="BD110" s="191">
        <f>(Paca!R110/Paca!R106-1)*100</f>
        <v>7.0204429488134323</v>
      </c>
      <c r="BE110" s="191">
        <f>(Paca!S110/Paca!S106-1)*100</f>
        <v>-9.6473027282955588</v>
      </c>
      <c r="BF110" s="184">
        <f>(Paca!T110/Paca!T106-1)*100</f>
        <v>-15.740205724026268</v>
      </c>
      <c r="BG110" s="100">
        <f>Paca!B110-Paca!B106</f>
        <v>-1166.6463220810037</v>
      </c>
      <c r="BH110" s="100">
        <f>Paca!C110-Paca!C106</f>
        <v>-33.461148559000009</v>
      </c>
      <c r="BI110" s="100">
        <f>Paca!D110-Paca!D106</f>
        <v>-822.88308524599961</v>
      </c>
      <c r="BJ110" s="120">
        <f>Paca!E110-Paca!E106</f>
        <v>10.360552160999987</v>
      </c>
      <c r="BK110" s="120">
        <f>Paca!F110-Paca!F106</f>
        <v>-288.26930863899997</v>
      </c>
      <c r="BL110" s="120">
        <f>Paca!G110-Paca!G106</f>
        <v>-116.65907098100001</v>
      </c>
      <c r="BM110" s="120">
        <f>Paca!H110-Paca!H106</f>
        <v>-50.567389392999985</v>
      </c>
      <c r="BN110" s="120">
        <f>Paca!I110-Paca!I106</f>
        <v>-377.74786839399985</v>
      </c>
      <c r="BO110" s="100">
        <f>Paca!J110-Paca!J106</f>
        <v>-681.24642723500074</v>
      </c>
      <c r="BP110" s="100">
        <f>Paca!K110-Paca!K106</f>
        <v>958.09411425399594</v>
      </c>
      <c r="BQ110" s="120">
        <f>Paca!L110-Paca!L106</f>
        <v>439.33173283899941</v>
      </c>
      <c r="BR110" s="120">
        <f>Paca!M110-Paca!M106</f>
        <v>366.52723028999935</v>
      </c>
      <c r="BS110" s="120">
        <f>Paca!N110-Paca!N106</f>
        <v>-88.944707074000007</v>
      </c>
      <c r="BT110" s="120">
        <f>Paca!O110-Paca!O106</f>
        <v>-102.61236484400001</v>
      </c>
      <c r="BU110" s="120">
        <f>Paca!P110-Paca!P106</f>
        <v>-63.609175651999976</v>
      </c>
      <c r="BV110" s="120">
        <f>Paca!Q110-Paca!Q106</f>
        <v>23.631245863000004</v>
      </c>
      <c r="BW110" s="120">
        <f>Paca!R110-Paca!R106</f>
        <v>421.60293660400021</v>
      </c>
      <c r="BX110" s="120">
        <f>Paca!S110-Paca!S106</f>
        <v>-37.832783772000028</v>
      </c>
      <c r="BY110" s="100">
        <f>Paca!T110-Paca!T106</f>
        <v>-587.14977529499993</v>
      </c>
    </row>
    <row r="111" spans="1:77" x14ac:dyDescent="0.25">
      <c r="A111" s="37" t="str">
        <f>Paca!A111</f>
        <v>T1 2025</v>
      </c>
      <c r="B111" s="144">
        <f>('dep06'!B111/'dep06'!B110-1)*100</f>
        <v>0.49726601075748</v>
      </c>
      <c r="C111" s="179">
        <f>('dep06'!C111/'dep06'!C110-1)*100</f>
        <v>-9.2083335945791429</v>
      </c>
      <c r="D111" s="179">
        <f>('dep06'!D111/'dep06'!D110-1)*100</f>
        <v>-2.8302003479614424</v>
      </c>
      <c r="E111" s="180">
        <f>('dep06'!E111/'dep06'!E110-1)*100</f>
        <v>-22.41874186315609</v>
      </c>
      <c r="F111" s="181">
        <f>('dep06'!F111/'dep06'!F110-1)*100</f>
        <v>-3.8729661486848088</v>
      </c>
      <c r="G111" s="181">
        <f>('dep06'!G111/'dep06'!G110-1)*100</f>
        <v>-9.0565939658611825</v>
      </c>
      <c r="H111" s="181">
        <f>('dep06'!H111/'dep06'!H110-1)*100</f>
        <v>10.59874662096416</v>
      </c>
      <c r="I111" s="182">
        <f>('dep06'!I111/'dep06'!I110-1)*100</f>
        <v>0.29415705420741123</v>
      </c>
      <c r="J111" s="179">
        <f>('dep06'!J111/'dep06'!J110-1)*100</f>
        <v>6.9575644279029625E-2</v>
      </c>
      <c r="K111" s="179">
        <f>('dep06'!K111/'dep06'!K110-1)*100</f>
        <v>-0.15446008660903177</v>
      </c>
      <c r="L111" s="180">
        <f>('dep06'!L111/'dep06'!L110-1)*100</f>
        <v>-2.0348220228688096</v>
      </c>
      <c r="M111" s="181">
        <f>('dep06'!M111/'dep06'!M110-1)*100</f>
        <v>-1.4496462438627011</v>
      </c>
      <c r="N111" s="181">
        <f>('dep06'!N111/'dep06'!N110-1)*100</f>
        <v>-5.035028824693133</v>
      </c>
      <c r="O111" s="181">
        <f>('dep06'!O111/'dep06'!O110-1)*100</f>
        <v>48.867020406806702</v>
      </c>
      <c r="P111" s="181">
        <f>('dep06'!P111/'dep06'!P110-1)*100</f>
        <v>7.1403281720708645</v>
      </c>
      <c r="Q111" s="181">
        <f>('dep06'!Q111/'dep06'!Q110-1)*100</f>
        <v>-0.51271413309103009</v>
      </c>
      <c r="R111" s="181">
        <f>('dep06'!R111/'dep06'!R110-1)*100</f>
        <v>-0.65878876379706908</v>
      </c>
      <c r="S111" s="152">
        <f>('dep06'!S111/'dep06'!S110-1)*100</f>
        <v>29.656986720624644</v>
      </c>
      <c r="T111" s="183">
        <f>('dep06'!T111/'dep06'!T110-1)*100</f>
        <v>17.3366692378927</v>
      </c>
      <c r="U111" s="52">
        <f>'dep06'!B111-'dep06'!B110</f>
        <v>34.215260514000875</v>
      </c>
      <c r="V111" s="52">
        <f>'dep06'!C111-'dep06'!C110</f>
        <v>-3.1238929700000035</v>
      </c>
      <c r="W111" s="52">
        <f>'dep06'!D111-'dep06'!D110</f>
        <v>-35.123014340000054</v>
      </c>
      <c r="X111" s="121">
        <f>'dep06'!E111-'dep06'!E110</f>
        <v>-11.836254084000004</v>
      </c>
      <c r="Y111" s="121">
        <f>'dep06'!F111-'dep06'!F110</f>
        <v>-11.671131568000021</v>
      </c>
      <c r="Z111" s="121">
        <f>'dep06'!G111-'dep06'!G110</f>
        <v>-14.754183931999989</v>
      </c>
      <c r="AA111" s="121">
        <f>'dep06'!H111-'dep06'!H110</f>
        <v>1.0378018950000012</v>
      </c>
      <c r="AB111" s="121">
        <f>'dep06'!I111-'dep06'!I110</f>
        <v>2.1007533490000014</v>
      </c>
      <c r="AC111" s="52">
        <f>'dep06'!J111-'dep06'!J110</f>
        <v>1.5069656410000789</v>
      </c>
      <c r="AD111" s="52">
        <f>'dep06'!K111-'dep06'!K110</f>
        <v>-4.6396169409995309</v>
      </c>
      <c r="AE111" s="121">
        <f>'dep06'!L111-'dep06'!L110</f>
        <v>-17.721278665999989</v>
      </c>
      <c r="AF111" s="121">
        <f>'dep06'!M111-'dep06'!M110</f>
        <v>-12.185259113000029</v>
      </c>
      <c r="AG111" s="121">
        <f>'dep06'!N111-'dep06'!N110</f>
        <v>-13.963231373000042</v>
      </c>
      <c r="AH111" s="121">
        <f>'dep06'!O111-'dep06'!O110</f>
        <v>23.876423810000006</v>
      </c>
      <c r="AI111" s="121">
        <f>'dep06'!P111-'dep06'!P110</f>
        <v>2.3636782039999957</v>
      </c>
      <c r="AJ111" s="121">
        <f>'dep06'!Q111-'dep06'!Q110</f>
        <v>-0.23726556199999749</v>
      </c>
      <c r="AK111" s="121">
        <f>'dep06'!R111-'dep06'!R110</f>
        <v>-5.4273203430000194</v>
      </c>
      <c r="AL111" s="121">
        <f>'dep06'!S111-'dep06'!S110</f>
        <v>18.654636101999998</v>
      </c>
      <c r="AM111" s="52">
        <f>'dep06'!T111-'dep06'!T110</f>
        <v>75.594819123999969</v>
      </c>
      <c r="AN111" s="189">
        <f>(Paca!B111/Paca!B107-1)*100</f>
        <v>-3.6774756905463168</v>
      </c>
      <c r="AO111" s="189">
        <f>(Paca!C111/Paca!C107-1)*100</f>
        <v>-0.53174380352619677</v>
      </c>
      <c r="AP111" s="189">
        <f>(Paca!D111/Paca!D107-1)*100</f>
        <v>-6.2109637515648242</v>
      </c>
      <c r="AQ111" s="190">
        <f>(Paca!E111/Paca!E107-1)*100</f>
        <v>-8.0803666364612781</v>
      </c>
      <c r="AR111" s="190">
        <f>(Paca!F111/Paca!F107-1)*100</f>
        <v>-10.837998733039701</v>
      </c>
      <c r="AS111" s="190">
        <f>(Paca!G111/Paca!G107-1)*100</f>
        <v>-6.0657133572358806</v>
      </c>
      <c r="AT111" s="190">
        <f>(Paca!H111/Paca!H107-1)*100</f>
        <v>-17.087687829827146</v>
      </c>
      <c r="AU111" s="190">
        <f>(Paca!I111/Paca!I107-1)*100</f>
        <v>1.1614580330078006</v>
      </c>
      <c r="AV111" s="189">
        <f>(Paca!J111/Paca!J107-1)*100</f>
        <v>-0.846925752014549</v>
      </c>
      <c r="AW111" s="189">
        <f>(Paca!K111/Paca!K107-1)*100</f>
        <v>-4.0152712167747513</v>
      </c>
      <c r="AX111" s="190">
        <f>(Paca!L111/Paca!L107-1)*100</f>
        <v>-1.5506737667031256</v>
      </c>
      <c r="AY111" s="190">
        <f>(Paca!M111/Paca!M107-1)*100</f>
        <v>-5.8737199542945646</v>
      </c>
      <c r="AZ111" s="190">
        <f>(Paca!N111/Paca!N107-1)*100</f>
        <v>-13.343281275659781</v>
      </c>
      <c r="BA111" s="190">
        <f>(Paca!O111/Paca!O107-1)*100</f>
        <v>-14.384913727042958</v>
      </c>
      <c r="BB111" s="190">
        <f>(Paca!P111/Paca!P107-1)*100</f>
        <v>-12.038301059151957</v>
      </c>
      <c r="BC111" s="190">
        <f>(Paca!Q111/Paca!Q107-1)*100</f>
        <v>27.630352402417667</v>
      </c>
      <c r="BD111" s="190">
        <f>(Paca!R111/Paca!R107-1)*100</f>
        <v>-3.6845683440256405E-2</v>
      </c>
      <c r="BE111" s="190">
        <f>(Paca!S111/Paca!S107-1)*100</f>
        <v>-17.646223863444199</v>
      </c>
      <c r="BF111" s="189">
        <f>(Paca!T111/Paca!T107-1)*100</f>
        <v>-3.0243604552386616</v>
      </c>
      <c r="BG111" s="53">
        <f>Paca!B111-Paca!B107</f>
        <v>-1982.956363410005</v>
      </c>
      <c r="BH111" s="53">
        <f>Paca!C111-Paca!C107</f>
        <v>-1.239143863999999</v>
      </c>
      <c r="BI111" s="53">
        <f>Paca!D111-Paca!D107</f>
        <v>-727.16363969699887</v>
      </c>
      <c r="BJ111" s="122">
        <f>Paca!E111-Paca!E107</f>
        <v>-140.8009748290001</v>
      </c>
      <c r="BK111" s="122">
        <f>Paca!F111-Paca!F107</f>
        <v>-378.48002368300013</v>
      </c>
      <c r="BL111" s="122">
        <f>Paca!G111-Paca!G107</f>
        <v>-44.225844336000023</v>
      </c>
      <c r="BM111" s="122">
        <f>Paca!H111-Paca!H107</f>
        <v>-215.70872221799982</v>
      </c>
      <c r="BN111" s="122">
        <f>Paca!I111-Paca!I107</f>
        <v>52.051925368999946</v>
      </c>
      <c r="BO111" s="53">
        <f>Paca!J111-Paca!J107</f>
        <v>-106.2553805360003</v>
      </c>
      <c r="BP111" s="53">
        <f>Paca!K111-Paca!K107</f>
        <v>-1045.7710435279987</v>
      </c>
      <c r="BQ111" s="122">
        <f>Paca!L111-Paca!L107</f>
        <v>-99.310502794999593</v>
      </c>
      <c r="BR111" s="122">
        <f>Paca!M111-Paca!M107</f>
        <v>-642.39295212800062</v>
      </c>
      <c r="BS111" s="122">
        <f>Paca!N111-Paca!N107</f>
        <v>-169.54423726200002</v>
      </c>
      <c r="BT111" s="122">
        <f>Paca!O111-Paca!O107</f>
        <v>-52.051850361999982</v>
      </c>
      <c r="BU111" s="122">
        <f>Paca!P111-Paca!P107</f>
        <v>-35.767069608999975</v>
      </c>
      <c r="BV111" s="122">
        <f>Paca!Q111-Paca!Q107</f>
        <v>30.37813869099999</v>
      </c>
      <c r="BW111" s="122">
        <f>Paca!R111-Paca!R107</f>
        <v>-2.2993307189999541</v>
      </c>
      <c r="BX111" s="122">
        <f>Paca!S111-Paca!S107</f>
        <v>-74.783239343999981</v>
      </c>
      <c r="BY111" s="53">
        <f>Paca!T111-Paca!T107</f>
        <v>-102.52715578499965</v>
      </c>
    </row>
    <row r="112" spans="1:77" x14ac:dyDescent="0.25">
      <c r="A112" s="37" t="str">
        <f>Paca!A112</f>
        <v>T2 2025</v>
      </c>
      <c r="B112" s="144">
        <f>('dep06'!B112/'dep06'!B111-1)*100</f>
        <v>-4.1450601768067141E-2</v>
      </c>
      <c r="C112" s="179">
        <f>('dep06'!C112/'dep06'!C111-1)*100</f>
        <v>-17.784320167122701</v>
      </c>
      <c r="D112" s="179">
        <f>('dep06'!D112/'dep06'!D111-1)*100</f>
        <v>2.3756124272888091</v>
      </c>
      <c r="E112" s="180">
        <f>('dep06'!E112/'dep06'!E111-1)*100</f>
        <v>28.834146567146334</v>
      </c>
      <c r="F112" s="181">
        <f>('dep06'!F112/'dep06'!F111-1)*100</f>
        <v>-3.9703175928612278</v>
      </c>
      <c r="G112" s="181">
        <f>('dep06'!G112/'dep06'!G111-1)*100</f>
        <v>-11.783402062327175</v>
      </c>
      <c r="H112" s="181">
        <f>('dep06'!H112/'dep06'!H111-1)*100</f>
        <v>31.475609935532177</v>
      </c>
      <c r="I112" s="182">
        <f>('dep06'!I112/'dep06'!I111-1)*100</f>
        <v>5.9178204468814055</v>
      </c>
      <c r="J112" s="179">
        <f>('dep06'!J112/'dep06'!J111-1)*100</f>
        <v>4.7294875119425317</v>
      </c>
      <c r="K112" s="179">
        <f>('dep06'!K112/'dep06'!K111-1)*100</f>
        <v>-1.134795050397297</v>
      </c>
      <c r="L112" s="180">
        <f>('dep06'!L112/'dep06'!L111-1)*100</f>
        <v>5.499631638032354</v>
      </c>
      <c r="M112" s="181">
        <f>('dep06'!M112/'dep06'!M111-1)*100</f>
        <v>-6.2178079073904602E-2</v>
      </c>
      <c r="N112" s="181">
        <f>('dep06'!N112/'dep06'!N111-1)*100</f>
        <v>-1.9651693966370565</v>
      </c>
      <c r="O112" s="181">
        <f>('dep06'!O112/'dep06'!O111-1)*100</f>
        <v>-19.747193171754741</v>
      </c>
      <c r="P112" s="181">
        <f>('dep06'!P112/'dep06'!P111-1)*100</f>
        <v>-5.5535336040420376</v>
      </c>
      <c r="Q112" s="181">
        <f>('dep06'!Q112/'dep06'!Q111-1)*100</f>
        <v>-30.286200500880511</v>
      </c>
      <c r="R112" s="181">
        <f>('dep06'!R112/'dep06'!R111-1)*100</f>
        <v>-4.3311512165887027</v>
      </c>
      <c r="S112" s="152">
        <f>('dep06'!S112/'dep06'!S111-1)*100</f>
        <v>-11.700147107550219</v>
      </c>
      <c r="T112" s="183">
        <f>('dep06'!T112/'dep06'!T111-1)*100</f>
        <v>-18.472326203629862</v>
      </c>
      <c r="U112" s="52">
        <f>'dep06'!B112-'dep06'!B111</f>
        <v>-2.8662638270016032</v>
      </c>
      <c r="V112" s="52">
        <f>'dep06'!C112-'dep06'!C111</f>
        <v>-5.4777014340000001</v>
      </c>
      <c r="W112" s="52">
        <f>'dep06'!D112-'dep06'!D111</f>
        <v>28.647154925999985</v>
      </c>
      <c r="X112" s="121">
        <f>'dep06'!E112-'dep06'!E111</f>
        <v>11.810464076999999</v>
      </c>
      <c r="Y112" s="121">
        <f>'dep06'!F112-'dep06'!F111</f>
        <v>-11.501117849999957</v>
      </c>
      <c r="Z112" s="121">
        <f>'dep06'!G112-'dep06'!G111</f>
        <v>-17.457908293000003</v>
      </c>
      <c r="AA112" s="121">
        <f>'dep06'!H112-'dep06'!H111</f>
        <v>3.4086649069999986</v>
      </c>
      <c r="AB112" s="121">
        <f>'dep06'!I112-'dep06'!I111</f>
        <v>42.387052084999937</v>
      </c>
      <c r="AC112" s="52">
        <f>'dep06'!J112-'dep06'!J111</f>
        <v>102.50906092199966</v>
      </c>
      <c r="AD112" s="52">
        <f>'dep06'!K112-'dep06'!K111</f>
        <v>-34.033918471000561</v>
      </c>
      <c r="AE112" s="121">
        <f>'dep06'!L112-'dep06'!L111</f>
        <v>46.921723831000008</v>
      </c>
      <c r="AF112" s="121">
        <f>'dep06'!M112-'dep06'!M111</f>
        <v>-0.51507233300003463</v>
      </c>
      <c r="AG112" s="121">
        <f>'dep06'!N112-'dep06'!N111</f>
        <v>-5.1754415279999648</v>
      </c>
      <c r="AH112" s="121">
        <f>'dep06'!O112-'dep06'!O111</f>
        <v>-14.363401162000009</v>
      </c>
      <c r="AI112" s="121">
        <f>'dep06'!P112-'dep06'!P111</f>
        <v>-1.9696658459999981</v>
      </c>
      <c r="AJ112" s="121">
        <f>'dep06'!Q112-'dep06'!Q111</f>
        <v>-13.943499774999999</v>
      </c>
      <c r="AK112" s="121">
        <f>'dep06'!R112-'dep06'!R111</f>
        <v>-35.44639482599996</v>
      </c>
      <c r="AL112" s="121">
        <f>'dep06'!S112-'dep06'!S111</f>
        <v>-9.5421668319999924</v>
      </c>
      <c r="AM112" s="52">
        <f>'dep06'!T112-'dep06'!T111</f>
        <v>-94.510859769999968</v>
      </c>
      <c r="AN112" s="189">
        <f>(Paca!B112/Paca!B108-1)*100</f>
        <v>-3.5813574575791818</v>
      </c>
      <c r="AO112" s="189">
        <f>(Paca!C112/Paca!C108-1)*100</f>
        <v>9.4772187762779616</v>
      </c>
      <c r="AP112" s="189">
        <f>(Paca!D112/Paca!D108-1)*100</f>
        <v>-3.3457092898815266</v>
      </c>
      <c r="AQ112" s="190">
        <f>(Paca!E112/Paca!E108-1)*100</f>
        <v>0.66109784079781964</v>
      </c>
      <c r="AR112" s="190">
        <f>(Paca!F112/Paca!F108-1)*100</f>
        <v>-10.665657019914454</v>
      </c>
      <c r="AS112" s="190">
        <f>(Paca!G112/Paca!G108-1)*100</f>
        <v>-2.2376701968482959</v>
      </c>
      <c r="AT112" s="190">
        <f>(Paca!H112/Paca!H108-1)*100</f>
        <v>-12.373711483701689</v>
      </c>
      <c r="AU112" s="190">
        <f>(Paca!I112/Paca!I108-1)*100</f>
        <v>3.2476488701545403</v>
      </c>
      <c r="AV112" s="189">
        <f>(Paca!J112/Paca!J108-1)*100</f>
        <v>-4.2895364398777165</v>
      </c>
      <c r="AW112" s="189">
        <f>(Paca!K112/Paca!K108-1)*100</f>
        <v>-2.4935013068961731</v>
      </c>
      <c r="AX112" s="190">
        <f>(Paca!L112/Paca!L108-1)*100</f>
        <v>-1.9803610534346872</v>
      </c>
      <c r="AY112" s="190">
        <f>(Paca!M112/Paca!M108-1)*100</f>
        <v>-1.2418304096207922</v>
      </c>
      <c r="AZ112" s="190">
        <f>(Paca!N112/Paca!N108-1)*100</f>
        <v>-18.346873135206742</v>
      </c>
      <c r="BA112" s="190">
        <f>(Paca!O112/Paca!O108-1)*100</f>
        <v>-13.966676410913204</v>
      </c>
      <c r="BB112" s="190">
        <f>(Paca!P112/Paca!P108-1)*100</f>
        <v>-3.2017651478805309</v>
      </c>
      <c r="BC112" s="190">
        <f>(Paca!Q112/Paca!Q108-1)*100</f>
        <v>-10.263770059326749</v>
      </c>
      <c r="BD112" s="190">
        <f>(Paca!R112/Paca!R108-1)*100</f>
        <v>-0.93465202097584577</v>
      </c>
      <c r="BE112" s="190">
        <f>(Paca!S112/Paca!S108-1)*100</f>
        <v>1.2512569799912887</v>
      </c>
      <c r="BF112" s="189">
        <f>(Paca!T112/Paca!T108-1)*100</f>
        <v>-10.871897086680304</v>
      </c>
      <c r="BG112" s="53">
        <f>Paca!B112-Paca!B108</f>
        <v>-1936.561084601999</v>
      </c>
      <c r="BH112" s="53">
        <f>Paca!C112-Paca!C108</f>
        <v>22.798454604000028</v>
      </c>
      <c r="BI112" s="53">
        <f>Paca!D112-Paca!D108</f>
        <v>-379.20507077500042</v>
      </c>
      <c r="BJ112" s="122">
        <f>Paca!E112-Paca!E108</f>
        <v>10.409213796999893</v>
      </c>
      <c r="BK112" s="122">
        <f>Paca!F112-Paca!F108</f>
        <v>-362.55757505099973</v>
      </c>
      <c r="BL112" s="122">
        <f>Paca!G112-Paca!G108</f>
        <v>-16.783451068999966</v>
      </c>
      <c r="BM112" s="122">
        <f>Paca!H112-Paca!H108</f>
        <v>-152.45804602699991</v>
      </c>
      <c r="BN112" s="122">
        <f>Paca!I112-Paca!I108</f>
        <v>142.18478757499997</v>
      </c>
      <c r="BO112" s="53">
        <f>Paca!J112-Paca!J108</f>
        <v>-547.65984476500125</v>
      </c>
      <c r="BP112" s="53">
        <f>Paca!K112-Paca!K108</f>
        <v>-654.70611384699805</v>
      </c>
      <c r="BQ112" s="122">
        <f>Paca!L112-Paca!L108</f>
        <v>-127.6996316069999</v>
      </c>
      <c r="BR112" s="122">
        <f>Paca!M112-Paca!M108</f>
        <v>-134.38237806799953</v>
      </c>
      <c r="BS112" s="122">
        <f>Paca!N112-Paca!N108</f>
        <v>-266.96430493700018</v>
      </c>
      <c r="BT112" s="122">
        <f>Paca!O112-Paca!O108</f>
        <v>-49.415208779000011</v>
      </c>
      <c r="BU112" s="122">
        <f>Paca!P112-Paca!P108</f>
        <v>-9.3142762300000186</v>
      </c>
      <c r="BV112" s="122">
        <f>Paca!Q112-Paca!Q108</f>
        <v>-12.249690725000008</v>
      </c>
      <c r="BW112" s="122">
        <f>Paca!R112-Paca!R108</f>
        <v>-59.588556822999635</v>
      </c>
      <c r="BX112" s="122">
        <f>Paca!S112-Paca!S108</f>
        <v>4.9079333220000194</v>
      </c>
      <c r="BY112" s="53">
        <f>Paca!T112-Paca!T108</f>
        <v>-377.78850981899996</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Y183"/>
  <sheetViews>
    <sheetView zoomScaleNormal="100" workbookViewId="0">
      <pane xSplit="1" ySplit="10" topLeftCell="B107" activePane="bottomRight" state="frozen"/>
      <selection activeCell="B7" sqref="B7:K7"/>
      <selection pane="topRight" activeCell="B7" sqref="B7:K7"/>
      <selection pane="bottomLeft" activeCell="B7" sqref="B7:K7"/>
      <selection pane="bottomRight" activeCell="B7" sqref="B7:K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34</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tr">
        <f>'France métro'!B7</f>
        <v>: 18 septembre 2025</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('dep13'!B12/'dep13'!B11-1)*100</f>
        <v>10.423648984579925</v>
      </c>
      <c r="C12" s="179">
        <f>('dep13'!C12/'dep13'!C11-1)*100</f>
        <v>-0.34929192691312005</v>
      </c>
      <c r="D12" s="179">
        <f>('dep13'!D12/'dep13'!D11-1)*100</f>
        <v>14.075310326190561</v>
      </c>
      <c r="E12" s="180">
        <f>('dep13'!E12/'dep13'!E11-1)*100</f>
        <v>24.0489710648921</v>
      </c>
      <c r="F12" s="181">
        <f>('dep13'!F12/'dep13'!F11-1)*100</f>
        <v>15.350439058034592</v>
      </c>
      <c r="G12" s="181">
        <f>('dep13'!G12/'dep13'!G11-1)*100</f>
        <v>33.465272857644088</v>
      </c>
      <c r="H12" s="181">
        <f>('dep13'!H12/'dep13'!H11-1)*100</f>
        <v>-2.6690548386189894</v>
      </c>
      <c r="I12" s="182">
        <f>('dep13'!I12/'dep13'!I11-1)*100</f>
        <v>9.5940915976099994</v>
      </c>
      <c r="J12" s="179">
        <f>('dep13'!J12/'dep13'!J11-1)*100</f>
        <v>11.951665184630311</v>
      </c>
      <c r="K12" s="179">
        <f>('dep13'!K12/'dep13'!K11-1)*100</f>
        <v>6.9007557264231911</v>
      </c>
      <c r="L12" s="180">
        <f>('dep13'!L12/'dep13'!L11-1)*100</f>
        <v>1.9825244333960601</v>
      </c>
      <c r="M12" s="181">
        <f>('dep13'!M12/'dep13'!M11-1)*100</f>
        <v>0.9306259893237856</v>
      </c>
      <c r="N12" s="181">
        <f>('dep13'!N12/'dep13'!N11-1)*100</f>
        <v>16.952871681639191</v>
      </c>
      <c r="O12" s="181">
        <f>('dep13'!O12/'dep13'!O11-1)*100</f>
        <v>23.247029705365343</v>
      </c>
      <c r="P12" s="181">
        <f>('dep13'!P12/'dep13'!P11-1)*100</f>
        <v>16.722270868166266</v>
      </c>
      <c r="Q12" s="181">
        <f>('dep13'!Q12/'dep13'!Q11-1)*100</f>
        <v>0.4305618330110228</v>
      </c>
      <c r="R12" s="181">
        <f>('dep13'!R12/'dep13'!R11-1)*100</f>
        <v>13.882125309200566</v>
      </c>
      <c r="S12" s="152">
        <f>('dep13'!S12/'dep13'!S11-1)*100</f>
        <v>23.103748208469565</v>
      </c>
      <c r="T12" s="183">
        <f>('dep13'!T12/'dep13'!T11-1)*100</f>
        <v>-1.1859518067299457</v>
      </c>
      <c r="U12" s="52">
        <f>'dep13'!B12-'dep13'!B11</f>
        <v>1393.0726150779992</v>
      </c>
      <c r="V12" s="52">
        <f>'dep13'!C12-'dep13'!C11</f>
        <v>-0.17847173599999877</v>
      </c>
      <c r="W12" s="52">
        <f>'dep13'!D12-'dep13'!D11</f>
        <v>620.4734469820005</v>
      </c>
      <c r="X12" s="121">
        <f>'dep13'!E12-'dep13'!E11</f>
        <v>143.30754136200005</v>
      </c>
      <c r="Y12" s="121">
        <f>'dep13'!F12-'dep13'!F11</f>
        <v>94.998486888000002</v>
      </c>
      <c r="Z12" s="121">
        <f>'dep13'!G12-'dep13'!G11</f>
        <v>163.56526134900002</v>
      </c>
      <c r="AA12" s="121">
        <f>'dep13'!H12-'dep13'!H11</f>
        <v>-8.8997912300000053</v>
      </c>
      <c r="AB12" s="121">
        <f>'dep13'!I12-'dep13'!I11</f>
        <v>227.50194861299997</v>
      </c>
      <c r="AC12" s="52">
        <f>'dep13'!J12-'dep13'!J11</f>
        <v>437.40642439000021</v>
      </c>
      <c r="AD12" s="52">
        <f>'dep13'!K12-'dep13'!K11</f>
        <v>339.27246368400029</v>
      </c>
      <c r="AE12" s="121">
        <f>'dep13'!L12-'dep13'!L11</f>
        <v>28.270941518999962</v>
      </c>
      <c r="AF12" s="121">
        <f>'dep13'!M12-'dep13'!M11</f>
        <v>14.190950190999956</v>
      </c>
      <c r="AG12" s="121">
        <f>'dep13'!N12-'dep13'!N11</f>
        <v>17.645195600000008</v>
      </c>
      <c r="AH12" s="121">
        <f>'dep13'!O12-'dep13'!O11</f>
        <v>60.72113128999996</v>
      </c>
      <c r="AI12" s="121">
        <f>'dep13'!P12-'dep13'!P11</f>
        <v>30.588494843999996</v>
      </c>
      <c r="AJ12" s="121">
        <f>'dep13'!Q12-'dep13'!Q11</f>
        <v>0.60378662399998007</v>
      </c>
      <c r="AK12" s="121">
        <f>'dep13'!R12-'dep13'!R11</f>
        <v>162.2996644509999</v>
      </c>
      <c r="AL12" s="121">
        <f>'dep13'!S12-'dep13'!S11</f>
        <v>24.952299165000014</v>
      </c>
      <c r="AM12" s="52">
        <f>'dep13'!T12-'dep13'!T11</f>
        <v>-3.9012482420000083</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('dep13'!B13/'dep13'!B12-1)*100</f>
        <v>2.2990899877426196</v>
      </c>
      <c r="C13" s="179">
        <f>('dep13'!C13/'dep13'!C12-1)*100</f>
        <v>-56.533139286422809</v>
      </c>
      <c r="D13" s="179">
        <f>('dep13'!D13/'dep13'!D12-1)*100</f>
        <v>-3.2394465142015938</v>
      </c>
      <c r="E13" s="180">
        <f>('dep13'!E13/'dep13'!E12-1)*100</f>
        <v>-0.80913671888939165</v>
      </c>
      <c r="F13" s="181">
        <f>('dep13'!F13/'dep13'!F12-1)*100</f>
        <v>-1.0871086171402311</v>
      </c>
      <c r="G13" s="181">
        <f>('dep13'!G13/'dep13'!G12-1)*100</f>
        <v>-19.329998774755996</v>
      </c>
      <c r="H13" s="181">
        <f>('dep13'!H13/'dep13'!H12-1)*100</f>
        <v>32.299818275303593</v>
      </c>
      <c r="I13" s="182">
        <f>('dep13'!I13/'dep13'!I12-1)*100</f>
        <v>-4.9212899327888193</v>
      </c>
      <c r="J13" s="179">
        <f>('dep13'!J13/'dep13'!J12-1)*100</f>
        <v>5.6960878980197416</v>
      </c>
      <c r="K13" s="179">
        <f>('dep13'!K13/'dep13'!K12-1)*100</f>
        <v>5.3092124167571697</v>
      </c>
      <c r="L13" s="180">
        <f>('dep13'!L13/'dep13'!L12-1)*100</f>
        <v>-0.67252783423366047</v>
      </c>
      <c r="M13" s="181">
        <f>('dep13'!M13/'dep13'!M12-1)*100</f>
        <v>7.5349956165565279</v>
      </c>
      <c r="N13" s="181">
        <f>('dep13'!N13/'dep13'!N12-1)*100</f>
        <v>1.7230229363481619</v>
      </c>
      <c r="O13" s="181">
        <f>('dep13'!O13/'dep13'!O12-1)*100</f>
        <v>-6.9930387060117667</v>
      </c>
      <c r="P13" s="181">
        <f>('dep13'!P13/'dep13'!P12-1)*100</f>
        <v>37.258259749028319</v>
      </c>
      <c r="Q13" s="181">
        <f>('dep13'!Q13/'dep13'!Q12-1)*100</f>
        <v>9.0518285357209081</v>
      </c>
      <c r="R13" s="181">
        <f>('dep13'!R13/'dep13'!R12-1)*100</f>
        <v>-6.8890868387453068</v>
      </c>
      <c r="S13" s="152">
        <f>('dep13'!S13/'dep13'!S12-1)*100</f>
        <v>144.92951793912994</v>
      </c>
      <c r="T13" s="183">
        <f>('dep13'!T13/'dep13'!T12-1)*100</f>
        <v>5.7099075066923133</v>
      </c>
      <c r="U13" s="52">
        <f>'dep13'!B13-'dep13'!B12</f>
        <v>339.29076695000003</v>
      </c>
      <c r="V13" s="52">
        <f>'dep13'!C13-'dep13'!C12</f>
        <v>-28.784877892999997</v>
      </c>
      <c r="W13" s="52">
        <f>'dep13'!D13-'dep13'!D12</f>
        <v>-162.90247948900105</v>
      </c>
      <c r="X13" s="121">
        <f>'dep13'!E13-'dep13'!E12</f>
        <v>-5.9811903190000066</v>
      </c>
      <c r="Y13" s="121">
        <f>'dep13'!F13-'dep13'!F12</f>
        <v>-7.7604709290000073</v>
      </c>
      <c r="Z13" s="121">
        <f>'dep13'!G13-'dep13'!G12</f>
        <v>-126.09469245000003</v>
      </c>
      <c r="AA13" s="121">
        <f>'dep13'!H13-'dep13'!H12</f>
        <v>104.82704460499997</v>
      </c>
      <c r="AB13" s="121">
        <f>'dep13'!I13-'dep13'!I12</f>
        <v>-127.89317039600019</v>
      </c>
      <c r="AC13" s="52">
        <f>'dep13'!J13-'dep13'!J12</f>
        <v>233.38018474399996</v>
      </c>
      <c r="AD13" s="52">
        <f>'dep13'!K13-'dep13'!K12</f>
        <v>279.03766872300002</v>
      </c>
      <c r="AE13" s="121">
        <f>'dep13'!L13-'dep13'!L12</f>
        <v>-9.7804254100001344</v>
      </c>
      <c r="AF13" s="121">
        <f>'dep13'!M13-'dep13'!M12</f>
        <v>115.96909546500001</v>
      </c>
      <c r="AG13" s="121">
        <f>'dep13'!N13-'dep13'!N12</f>
        <v>2.0974187730000011</v>
      </c>
      <c r="AH13" s="121">
        <f>'dep13'!O13-'dep13'!O12</f>
        <v>-22.51203613399997</v>
      </c>
      <c r="AI13" s="121">
        <f>'dep13'!P13-'dep13'!P12</f>
        <v>79.549810216000026</v>
      </c>
      <c r="AJ13" s="121">
        <f>'dep13'!Q13-'dep13'!Q12</f>
        <v>12.748238190000023</v>
      </c>
      <c r="AK13" s="121">
        <f>'dep13'!R13-'dep13'!R12</f>
        <v>-91.723133791999999</v>
      </c>
      <c r="AL13" s="121">
        <f>'dep13'!S13-'dep13'!S12</f>
        <v>192.68870141499997</v>
      </c>
      <c r="AM13" s="52">
        <f>'dep13'!T13-'dep13'!T12</f>
        <v>18.560270865000007</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('dep13'!B14/'dep13'!B13-1)*100</f>
        <v>-3.7210176998991873E-2</v>
      </c>
      <c r="C14" s="184">
        <f>('dep13'!C14/'dep13'!C13-1)*100</f>
        <v>96.927487354146152</v>
      </c>
      <c r="D14" s="184">
        <f>('dep13'!D14/'dep13'!D13-1)*100</f>
        <v>2.242606386395285</v>
      </c>
      <c r="E14" s="185">
        <f>('dep13'!E14/'dep13'!E13-1)*100</f>
        <v>-9.1771180929847702</v>
      </c>
      <c r="F14" s="186">
        <f>('dep13'!F14/'dep13'!F13-1)*100</f>
        <v>2.4805168724249871</v>
      </c>
      <c r="G14" s="186">
        <f>('dep13'!G14/'dep13'!G13-1)*100</f>
        <v>17.93730086323675</v>
      </c>
      <c r="H14" s="186">
        <f>('dep13'!H14/'dep13'!H13-1)*100</f>
        <v>0.69873765914245656</v>
      </c>
      <c r="I14" s="187">
        <f>('dep13'!I14/'dep13'!I13-1)*100</f>
        <v>2.4891121233393321</v>
      </c>
      <c r="J14" s="184">
        <f>('dep13'!J14/'dep13'!J13-1)*100</f>
        <v>-1.0887960097990979</v>
      </c>
      <c r="K14" s="184">
        <f>('dep13'!K14/'dep13'!K13-1)*100</f>
        <v>-1.5639503914073427</v>
      </c>
      <c r="L14" s="185">
        <f>('dep13'!L14/'dep13'!L13-1)*100</f>
        <v>10.132555620066142</v>
      </c>
      <c r="M14" s="186">
        <f>('dep13'!M14/'dep13'!M13-1)*100</f>
        <v>3.9216258062515941</v>
      </c>
      <c r="N14" s="186">
        <f>('dep13'!N14/'dep13'!N13-1)*100</f>
        <v>7.6865003516823682</v>
      </c>
      <c r="O14" s="186">
        <f>('dep13'!O14/'dep13'!O13-1)*100</f>
        <v>23.874772752520546</v>
      </c>
      <c r="P14" s="186">
        <f>('dep13'!P14/'dep13'!P13-1)*100</f>
        <v>-6.2511047758555982</v>
      </c>
      <c r="Q14" s="186">
        <f>('dep13'!Q14/'dep13'!Q13-1)*100</f>
        <v>-27.919310700795307</v>
      </c>
      <c r="R14" s="186">
        <f>('dep13'!R14/'dep13'!R13-1)*100</f>
        <v>-7.5692763379687449</v>
      </c>
      <c r="S14" s="151">
        <f>('dep13'!S14/'dep13'!S13-1)*100</f>
        <v>-68.724355957129916</v>
      </c>
      <c r="T14" s="188">
        <f>('dep13'!T14/'dep13'!T13-1)*100</f>
        <v>-0.7212590392815299</v>
      </c>
      <c r="U14" s="100">
        <f>'dep13'!B14-'dep13'!B13</f>
        <v>-5.6175840310006606</v>
      </c>
      <c r="V14" s="100">
        <f>'dep13'!C14-'dep13'!C13</f>
        <v>21.451937310999998</v>
      </c>
      <c r="W14" s="100">
        <f>'dep13'!D14-'dep13'!D13</f>
        <v>109.12098544500077</v>
      </c>
      <c r="X14" s="120">
        <f>'dep13'!E14-'dep13'!E13</f>
        <v>-67.288942339000073</v>
      </c>
      <c r="Y14" s="120">
        <f>'dep13'!F14-'dep13'!F13</f>
        <v>17.515003189000026</v>
      </c>
      <c r="Z14" s="120">
        <f>'dep13'!G14-'dep13'!G13</f>
        <v>94.391771415999983</v>
      </c>
      <c r="AA14" s="120">
        <f>'dep13'!H14-'dep13'!H13</f>
        <v>3.0001755069999945</v>
      </c>
      <c r="AB14" s="120">
        <f>'dep13'!I14-'dep13'!I13</f>
        <v>61.50297767200027</v>
      </c>
      <c r="AC14" s="100">
        <f>'dep13'!J14-'dep13'!J13</f>
        <v>-47.151197898000646</v>
      </c>
      <c r="AD14" s="100">
        <f>'dep13'!K14-'dep13'!K13</f>
        <v>-86.560961400999986</v>
      </c>
      <c r="AE14" s="120">
        <f>'dep13'!L14-'dep13'!L13</f>
        <v>146.36453634000009</v>
      </c>
      <c r="AF14" s="120">
        <f>'dep13'!M14-'dep13'!M13</f>
        <v>64.904564362999963</v>
      </c>
      <c r="AG14" s="120">
        <f>'dep13'!N14-'dep13'!N13</f>
        <v>9.5179189300000075</v>
      </c>
      <c r="AH14" s="120">
        <f>'dep13'!O14-'dep13'!O13</f>
        <v>71.483127789999969</v>
      </c>
      <c r="AI14" s="120">
        <f>'dep13'!P14-'dep13'!P13</f>
        <v>-18.319425430000024</v>
      </c>
      <c r="AJ14" s="120">
        <f>'dep13'!Q14-'dep13'!Q13</f>
        <v>-42.879675926000019</v>
      </c>
      <c r="AK14" s="120">
        <f>'dep13'!R14-'dep13'!R13</f>
        <v>-93.836580165999976</v>
      </c>
      <c r="AL14" s="120">
        <f>'dep13'!S14-'dep13'!S13</f>
        <v>-223.79542730199998</v>
      </c>
      <c r="AM14" s="100">
        <f>'dep13'!T14-'dep13'!T13</f>
        <v>-2.4783474879999972</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('dep13'!B15/'dep13'!B14-1)*100</f>
        <v>2.9435725363668119</v>
      </c>
      <c r="C15" s="179">
        <f>('dep13'!C15/'dep13'!C14-1)*100</f>
        <v>30.28017273397683</v>
      </c>
      <c r="D15" s="179">
        <f>('dep13'!D15/'dep13'!D14-1)*100</f>
        <v>3.8906386665623183</v>
      </c>
      <c r="E15" s="180">
        <f>('dep13'!E15/'dep13'!E14-1)*100</f>
        <v>15.328532636035552</v>
      </c>
      <c r="F15" s="181">
        <f>('dep13'!F15/'dep13'!F14-1)*100</f>
        <v>-1.101183982828513</v>
      </c>
      <c r="G15" s="181">
        <f>('dep13'!G15/'dep13'!G14-1)*100</f>
        <v>-15.049095238502641</v>
      </c>
      <c r="H15" s="181">
        <f>('dep13'!H15/'dep13'!H14-1)*100</f>
        <v>-4.4774836485756531</v>
      </c>
      <c r="I15" s="182">
        <f>('dep13'!I15/'dep13'!I14-1)*100</f>
        <v>8.3796283487615586</v>
      </c>
      <c r="J15" s="179">
        <f>('dep13'!J15/'dep13'!J14-1)*100</f>
        <v>4.5822283320414048</v>
      </c>
      <c r="K15" s="179">
        <f>('dep13'!K15/'dep13'!K14-1)*100</f>
        <v>-1.5507255752648108</v>
      </c>
      <c r="L15" s="180">
        <f>('dep13'!L15/'dep13'!L14-1)*100</f>
        <v>-13.173826546517798</v>
      </c>
      <c r="M15" s="181">
        <f>('dep13'!M15/'dep13'!M14-1)*100</f>
        <v>-2.7977888066173517</v>
      </c>
      <c r="N15" s="181">
        <f>('dep13'!N15/'dep13'!N14-1)*100</f>
        <v>-9.6011494720034349</v>
      </c>
      <c r="O15" s="181">
        <f>('dep13'!O15/'dep13'!O14-1)*100</f>
        <v>-15.647577524338441</v>
      </c>
      <c r="P15" s="181">
        <f>('dep13'!P15/'dep13'!P14-1)*100</f>
        <v>-0.90864305533384648</v>
      </c>
      <c r="Q15" s="181">
        <f>('dep13'!Q15/'dep13'!Q14-1)*100</f>
        <v>-2.0032670021887355</v>
      </c>
      <c r="R15" s="181">
        <f>('dep13'!R15/'dep13'!R14-1)*100</f>
        <v>21.622896759398834</v>
      </c>
      <c r="S15" s="152">
        <f>('dep13'!S15/'dep13'!S14-1)*100</f>
        <v>0.97588272201316606</v>
      </c>
      <c r="T15" s="183">
        <f>('dep13'!T15/'dep13'!T14-1)*100</f>
        <v>36.841388526450139</v>
      </c>
      <c r="U15" s="52">
        <f>'dep13'!B15-'dep13'!B14</f>
        <v>444.22290942100153</v>
      </c>
      <c r="V15" s="52">
        <f>'dep13'!C15-'dep13'!C14</f>
        <v>13.197274573000001</v>
      </c>
      <c r="W15" s="52">
        <f>'dep13'!D15-'dep13'!D14</f>
        <v>193.55662261899943</v>
      </c>
      <c r="X15" s="121">
        <f>'dep13'!E15-'dep13'!E14</f>
        <v>102.07825633599998</v>
      </c>
      <c r="Y15" s="121">
        <f>'dep13'!F15-'dep13'!F14</f>
        <v>-7.9683651650000229</v>
      </c>
      <c r="Z15" s="121">
        <f>'dep13'!G15-'dep13'!G14</f>
        <v>-93.398224122999977</v>
      </c>
      <c r="AA15" s="121">
        <f>'dep13'!H15-'dep13'!H14</f>
        <v>-19.359339922000004</v>
      </c>
      <c r="AB15" s="121">
        <f>'dep13'!I15-'dep13'!I14</f>
        <v>212.20429549299979</v>
      </c>
      <c r="AC15" s="52">
        <f>'dep13'!J15-'dep13'!J14</f>
        <v>196.27655404500001</v>
      </c>
      <c r="AD15" s="52">
        <f>'dep13'!K15-'dep13'!K14</f>
        <v>-84.486676086999978</v>
      </c>
      <c r="AE15" s="121">
        <f>'dep13'!L15-'dep13'!L14</f>
        <v>-209.57743610400007</v>
      </c>
      <c r="AF15" s="121">
        <f>'dep13'!M15-'dep13'!M14</f>
        <v>-48.120479724999996</v>
      </c>
      <c r="AG15" s="121">
        <f>'dep13'!N15-'dep13'!N14</f>
        <v>-12.802590194000018</v>
      </c>
      <c r="AH15" s="121">
        <f>'dep13'!O15-'dep13'!O14</f>
        <v>-58.035573873999965</v>
      </c>
      <c r="AI15" s="121">
        <f>'dep13'!P15-'dep13'!P14</f>
        <v>-2.496402106000005</v>
      </c>
      <c r="AJ15" s="121">
        <f>'dep13'!Q15-'dep13'!Q14</f>
        <v>-2.2177090619999973</v>
      </c>
      <c r="AK15" s="121">
        <f>'dep13'!R15-'dep13'!R14</f>
        <v>247.76961101899997</v>
      </c>
      <c r="AL15" s="121">
        <f>'dep13'!S15-'dep13'!S14</f>
        <v>0.99390395899999362</v>
      </c>
      <c r="AM15" s="52">
        <f>'dep13'!T15-'dep13'!T14</f>
        <v>125.67913427100001</v>
      </c>
      <c r="AN15" s="189">
        <f>(Paca!B15/Paca!B11-1)*100</f>
        <v>13.006839271931403</v>
      </c>
      <c r="AO15" s="189">
        <f>(Paca!C15/Paca!C11-1)*100</f>
        <v>26.532095448738822</v>
      </c>
      <c r="AP15" s="189">
        <f>(Paca!D15/Paca!D11-1)*100</f>
        <v>12.927961714592652</v>
      </c>
      <c r="AQ15" s="190">
        <f>(Paca!E15/Paca!E11-1)*100</f>
        <v>10.123932121142399</v>
      </c>
      <c r="AR15" s="190">
        <f>(Paca!F15/Paca!F11-1)*100</f>
        <v>14.214339428897361</v>
      </c>
      <c r="AS15" s="190">
        <f>(Paca!G15/Paca!G11-1)*100</f>
        <v>25.576998094613444</v>
      </c>
      <c r="AT15" s="190">
        <f>(Paca!H15/Paca!H11-1)*100</f>
        <v>9.7255162242225737</v>
      </c>
      <c r="AU15" s="190">
        <f>(Paca!I15/Paca!I11-1)*100</f>
        <v>11.130284467846829</v>
      </c>
      <c r="AV15" s="189">
        <f>(Paca!J15/Paca!J11-1)*100</f>
        <v>12.717241472144792</v>
      </c>
      <c r="AW15" s="189">
        <f>(Paca!K15/Paca!K11-1)*100</f>
        <v>11.46420644374755</v>
      </c>
      <c r="AX15" s="190">
        <f>(Paca!L15/Paca!L11-1)*100</f>
        <v>9.7698511211775863</v>
      </c>
      <c r="AY15" s="190">
        <f>(Paca!M15/Paca!M11-1)*100</f>
        <v>8.5089396347975299</v>
      </c>
      <c r="AZ15" s="190">
        <f>(Paca!N15/Paca!N11-1)*100</f>
        <v>46.867956910454382</v>
      </c>
      <c r="BA15" s="190">
        <f>(Paca!O15/Paca!O11-1)*100</f>
        <v>17.409825859858842</v>
      </c>
      <c r="BB15" s="190">
        <f>(Paca!P15/Paca!P11-1)*100</f>
        <v>31.176323166126952</v>
      </c>
      <c r="BC15" s="190">
        <f>(Paca!Q15/Paca!Q11-1)*100</f>
        <v>-29.771224215209745</v>
      </c>
      <c r="BD15" s="190">
        <f>(Paca!R15/Paca!R11-1)*100</f>
        <v>10.002868182582159</v>
      </c>
      <c r="BE15" s="190">
        <f>(Paca!S15/Paca!S11-1)*100</f>
        <v>51.134303121190364</v>
      </c>
      <c r="BF15" s="189">
        <f>(Paca!T15/Paca!T11-1)*100</f>
        <v>36.29713101347609</v>
      </c>
      <c r="BG15" s="53">
        <f>Paca!B15-Paca!B11</f>
        <v>3723.0326362170053</v>
      </c>
      <c r="BH15" s="53">
        <f>Paca!C15-Paca!C11</f>
        <v>33.351572958999995</v>
      </c>
      <c r="BI15" s="53">
        <f>Paca!D15-Paca!D11</f>
        <v>1167.9170440350008</v>
      </c>
      <c r="BJ15" s="122">
        <f>Paca!E15-Paca!E11</f>
        <v>150.17983254400019</v>
      </c>
      <c r="BK15" s="122">
        <f>Paca!F15-Paca!F11</f>
        <v>165.87140547699983</v>
      </c>
      <c r="BL15" s="122">
        <f>Paca!G15-Paca!G11</f>
        <v>263.55316427000002</v>
      </c>
      <c r="BM15" s="122">
        <f>Paca!H15-Paca!H11</f>
        <v>52.068601686000079</v>
      </c>
      <c r="BN15" s="122">
        <f>Paca!I15-Paca!I11</f>
        <v>536.24404005799988</v>
      </c>
      <c r="BO15" s="53">
        <f>Paca!J15-Paca!J11</f>
        <v>1155.8661073099993</v>
      </c>
      <c r="BP15" s="53">
        <f>Paca!K15-Paca!K11</f>
        <v>1107.9263731900028</v>
      </c>
      <c r="BQ15" s="122">
        <f>Paca!L15-Paca!L11</f>
        <v>278.82486736500005</v>
      </c>
      <c r="BR15" s="122">
        <f>Paca!M15-Paca!M11</f>
        <v>241.59948635000001</v>
      </c>
      <c r="BS15" s="122">
        <f>Paca!N15-Paca!N11</f>
        <v>147.29523618100001</v>
      </c>
      <c r="BT15" s="122">
        <f>Paca!O15-Paca!O11</f>
        <v>80.586362382999994</v>
      </c>
      <c r="BU15" s="122">
        <f>Paca!P15-Paca!P11</f>
        <v>111.30329702299997</v>
      </c>
      <c r="BV15" s="122">
        <f>Paca!Q15-Paca!Q11</f>
        <v>-104.85435568400001</v>
      </c>
      <c r="BW15" s="122">
        <f>Paca!R15-Paca!R11</f>
        <v>223.07873440100002</v>
      </c>
      <c r="BX15" s="122">
        <f>Paca!S15-Paca!S11</f>
        <v>130.09274517100002</v>
      </c>
      <c r="BY15" s="53">
        <f>Paca!T15-Paca!T11</f>
        <v>257.97153872299998</v>
      </c>
    </row>
    <row r="16" spans="1:77" s="29" customFormat="1" x14ac:dyDescent="0.25">
      <c r="A16" s="37" t="str">
        <f>Paca!A16</f>
        <v>T2 2001</v>
      </c>
      <c r="B16" s="144">
        <f>('dep13'!B16/'dep13'!B15-1)*100</f>
        <v>-10.691610982624255</v>
      </c>
      <c r="C16" s="179">
        <f>('dep13'!C16/'dep13'!C15-1)*100</f>
        <v>-36.704704188849426</v>
      </c>
      <c r="D16" s="179">
        <f>('dep13'!D16/'dep13'!D15-1)*100</f>
        <v>-11.603006489504008</v>
      </c>
      <c r="E16" s="180">
        <f>('dep13'!E16/'dep13'!E15-1)*100</f>
        <v>-5.7914005574934642</v>
      </c>
      <c r="F16" s="181">
        <f>('dep13'!F16/'dep13'!F15-1)*100</f>
        <v>-14.529752593239698</v>
      </c>
      <c r="G16" s="181">
        <f>('dep13'!G16/'dep13'!G15-1)*100</f>
        <v>-29.983847548728203</v>
      </c>
      <c r="H16" s="181">
        <f>('dep13'!H16/'dep13'!H15-1)*100</f>
        <v>24.404918807205966</v>
      </c>
      <c r="I16" s="182">
        <f>('dep13'!I16/'dep13'!I15-1)*100</f>
        <v>-14.353773645983214</v>
      </c>
      <c r="J16" s="179">
        <f>('dep13'!J16/'dep13'!J15-1)*100</f>
        <v>-14.300571972870735</v>
      </c>
      <c r="K16" s="179">
        <f>('dep13'!K16/'dep13'!K15-1)*100</f>
        <v>-6.7488510616095283</v>
      </c>
      <c r="L16" s="180">
        <f>('dep13'!L16/'dep13'!L15-1)*100</f>
        <v>-4.5003716702006198</v>
      </c>
      <c r="M16" s="181">
        <f>('dep13'!M16/'dep13'!M15-1)*100</f>
        <v>-11.879895625396031</v>
      </c>
      <c r="N16" s="181">
        <f>('dep13'!N16/'dep13'!N15-1)*100</f>
        <v>11.566552122324115</v>
      </c>
      <c r="O16" s="181">
        <f>('dep13'!O16/'dep13'!O15-1)*100</f>
        <v>-10.48941093742285</v>
      </c>
      <c r="P16" s="181">
        <f>('dep13'!P16/'dep13'!P15-1)*100</f>
        <v>9.9989719804071342</v>
      </c>
      <c r="Q16" s="181">
        <f>('dep13'!Q16/'dep13'!Q15-1)*100</f>
        <v>-32.859277167936661</v>
      </c>
      <c r="R16" s="181">
        <f>('dep13'!R16/'dep13'!R15-1)*100</f>
        <v>-8.927236316265919</v>
      </c>
      <c r="S16" s="152">
        <f>('dep13'!S16/'dep13'!S15-1)*100</f>
        <v>49.104084059821005</v>
      </c>
      <c r="T16" s="183">
        <f>('dep13'!T16/'dep13'!T15-1)*100</f>
        <v>-8.1063626443998551</v>
      </c>
      <c r="U16" s="52">
        <f>'dep13'!B16-'dep13'!B15</f>
        <v>-1660.9960290830022</v>
      </c>
      <c r="V16" s="52">
        <f>'dep13'!C16-'dep13'!C15</f>
        <v>-20.841355335999999</v>
      </c>
      <c r="W16" s="52">
        <f>'dep13'!D16-'dep13'!D15</f>
        <v>-599.70005416299955</v>
      </c>
      <c r="X16" s="121">
        <f>'dep13'!E16-'dep13'!E15</f>
        <v>-44.478796748999912</v>
      </c>
      <c r="Y16" s="121">
        <f>'dep13'!F16-'dep13'!F15</f>
        <v>-103.98211678600001</v>
      </c>
      <c r="Z16" s="121">
        <f>'dep13'!G16-'dep13'!G15</f>
        <v>-158.08242800900001</v>
      </c>
      <c r="AA16" s="121">
        <f>'dep13'!H16-'dep13'!H15</f>
        <v>100.79515537800006</v>
      </c>
      <c r="AB16" s="121">
        <f>'dep13'!I16-'dep13'!I15</f>
        <v>-393.95186799700014</v>
      </c>
      <c r="AC16" s="52">
        <f>'dep13'!J16-'dep13'!J15</f>
        <v>-640.62369426999976</v>
      </c>
      <c r="AD16" s="52">
        <f>'dep13'!K16-'dep13'!K15</f>
        <v>-361.98922073099948</v>
      </c>
      <c r="AE16" s="121">
        <f>'dep13'!L16-'dep13'!L15</f>
        <v>-62.162951369999973</v>
      </c>
      <c r="AF16" s="121">
        <f>'dep13'!M16-'dep13'!M15</f>
        <v>-198.611224752</v>
      </c>
      <c r="AG16" s="121">
        <f>'dep13'!N16-'dep13'!N15</f>
        <v>13.942525282000005</v>
      </c>
      <c r="AH16" s="121">
        <f>'dep13'!O16-'dep13'!O15</f>
        <v>-32.816769797000006</v>
      </c>
      <c r="AI16" s="121">
        <f>'dep13'!P16-'dep13'!P15</f>
        <v>27.221518989000003</v>
      </c>
      <c r="AJ16" s="121">
        <f>'dep13'!Q16-'dep13'!Q15</f>
        <v>-35.648013765999991</v>
      </c>
      <c r="AK16" s="121">
        <f>'dep13'!R16-'dep13'!R15</f>
        <v>-124.41322234699987</v>
      </c>
      <c r="AL16" s="121">
        <f>'dep13'!S16-'dep13'!S15</f>
        <v>50.498917030000001</v>
      </c>
      <c r="AM16" s="52">
        <f>'dep13'!T16-'dep13'!T15</f>
        <v>-37.841704583000023</v>
      </c>
      <c r="AN16" s="189">
        <f>(Paca!B16/Paca!B12-1)*100</f>
        <v>0.82500466599457756</v>
      </c>
      <c r="AO16" s="189">
        <f>(Paca!C16/Paca!C12-1)*100</f>
        <v>-12.828649001416693</v>
      </c>
      <c r="AP16" s="189">
        <f>(Paca!D16/Paca!D12-1)*100</f>
        <v>0.39869282290490027</v>
      </c>
      <c r="AQ16" s="190">
        <f>(Paca!E16/Paca!E12-1)*100</f>
        <v>16.828689128530129</v>
      </c>
      <c r="AR16" s="190">
        <f>(Paca!F16/Paca!F12-1)*100</f>
        <v>4.8387781993476819</v>
      </c>
      <c r="AS16" s="190">
        <f>(Paca!G16/Paca!G12-1)*100</f>
        <v>-26.959879555951428</v>
      </c>
      <c r="AT16" s="190">
        <f>(Paca!H16/Paca!H12-1)*100</f>
        <v>45.244272691495738</v>
      </c>
      <c r="AU16" s="190">
        <f>(Paca!I16/Paca!I12-1)*100</f>
        <v>-3.0724965496245038</v>
      </c>
      <c r="AV16" s="189">
        <f>(Paca!J16/Paca!J12-1)*100</f>
        <v>-8.1164665883137754E-2</v>
      </c>
      <c r="AW16" s="189">
        <f>(Paca!K16/Paca!K12-1)*100</f>
        <v>1.9672381077932899</v>
      </c>
      <c r="AX16" s="190">
        <f>(Paca!L16/Paca!L12-1)*100</f>
        <v>0.86158811417769154</v>
      </c>
      <c r="AY16" s="190">
        <f>(Paca!M16/Paca!M12-1)*100</f>
        <v>4.3209091226171559</v>
      </c>
      <c r="AZ16" s="190">
        <f>(Paca!N16/Paca!N12-1)*100</f>
        <v>0.88656633348804803</v>
      </c>
      <c r="BA16" s="190">
        <f>(Paca!O16/Paca!O12-1)*100</f>
        <v>-1.4321286692159041</v>
      </c>
      <c r="BB16" s="190">
        <f>(Paca!P16/Paca!P12-1)*100</f>
        <v>20.508848875715756</v>
      </c>
      <c r="BC16" s="190">
        <f>(Paca!Q16/Paca!Q12-1)*100</f>
        <v>-16.333100143810388</v>
      </c>
      <c r="BD16" s="190">
        <f>(Paca!R16/Paca!R12-1)*100</f>
        <v>-2.7286602695986706</v>
      </c>
      <c r="BE16" s="190">
        <f>(Paca!S16/Paca!S12-1)*100</f>
        <v>31.076406729924532</v>
      </c>
      <c r="BF16" s="189">
        <f>(Paca!T16/Paca!T12-1)*100</f>
        <v>4.4940469117076276</v>
      </c>
      <c r="BG16" s="53">
        <f>Paca!B16-Paca!B12</f>
        <v>251.72532525599308</v>
      </c>
      <c r="BH16" s="53">
        <f>Paca!C16-Paca!C12</f>
        <v>-16.775204880999993</v>
      </c>
      <c r="BI16" s="53">
        <f>Paca!D16-Paca!D12</f>
        <v>39.244170942998608</v>
      </c>
      <c r="BJ16" s="122">
        <f>Paca!E16-Paca!E12</f>
        <v>265.51609736900014</v>
      </c>
      <c r="BK16" s="122">
        <f>Paca!F16-Paca!F12</f>
        <v>59.426734732999876</v>
      </c>
      <c r="BL16" s="122">
        <f>Paca!G16-Paca!G12</f>
        <v>-353.64860439400002</v>
      </c>
      <c r="BM16" s="122">
        <f>Paca!H16-Paca!H12</f>
        <v>228.35978846199998</v>
      </c>
      <c r="BN16" s="122">
        <f>Paca!I16-Paca!I12</f>
        <v>-160.40984522700001</v>
      </c>
      <c r="BO16" s="53">
        <f>Paca!J16-Paca!J12</f>
        <v>-7.7127457010010403</v>
      </c>
      <c r="BP16" s="53">
        <f>Paca!K16-Paca!K12</f>
        <v>201.61865797799874</v>
      </c>
      <c r="BQ16" s="122">
        <f>Paca!L16-Paca!L12</f>
        <v>26.151224289999845</v>
      </c>
      <c r="BR16" s="122">
        <f>Paca!M16-Paca!M12</f>
        <v>118.04580290900003</v>
      </c>
      <c r="BS16" s="122">
        <f>Paca!N16-Paca!N12</f>
        <v>3.3408906139999885</v>
      </c>
      <c r="BT16" s="122">
        <f>Paca!O16-Paca!O12</f>
        <v>-8.0631091479999668</v>
      </c>
      <c r="BU16" s="122">
        <f>Paca!P16-Paca!P12</f>
        <v>78.021010144999991</v>
      </c>
      <c r="BV16" s="122">
        <f>Paca!Q16-Paca!Q12</f>
        <v>-44.78668425799998</v>
      </c>
      <c r="BW16" s="122">
        <f>Paca!R16-Paca!R12</f>
        <v>-70.087586087000091</v>
      </c>
      <c r="BX16" s="122">
        <f>Paca!S16-Paca!S12</f>
        <v>98.997109512999998</v>
      </c>
      <c r="BY16" s="53">
        <f>Paca!T16-Paca!T12</f>
        <v>35.350446916999999</v>
      </c>
    </row>
    <row r="17" spans="1:77" s="29" customFormat="1" x14ac:dyDescent="0.25">
      <c r="A17" s="37" t="str">
        <f>Paca!A17</f>
        <v>T3 2001</v>
      </c>
      <c r="B17" s="144">
        <f>('dep13'!B17/'dep13'!B16-1)*100</f>
        <v>8.0873081293406415</v>
      </c>
      <c r="C17" s="179">
        <f>('dep13'!C17/'dep13'!C16-1)*100</f>
        <v>-70.797577643435702</v>
      </c>
      <c r="D17" s="179">
        <f>('dep13'!D17/'dep13'!D16-1)*100</f>
        <v>9.9967445514626654</v>
      </c>
      <c r="E17" s="180">
        <f>('dep13'!E17/'dep13'!E16-1)*100</f>
        <v>2.1133354400640458</v>
      </c>
      <c r="F17" s="181">
        <f>('dep13'!F17/'dep13'!F16-1)*100</f>
        <v>-1.033444142109663</v>
      </c>
      <c r="G17" s="181">
        <f>('dep13'!G17/'dep13'!G16-1)*100</f>
        <v>17.204720695024498</v>
      </c>
      <c r="H17" s="181">
        <f>('dep13'!H17/'dep13'!H16-1)*100</f>
        <v>13.204356989168398</v>
      </c>
      <c r="I17" s="182">
        <f>('dep13'!I17/'dep13'!I16-1)*100</f>
        <v>13.460433236071667</v>
      </c>
      <c r="J17" s="179">
        <f>('dep13'!J17/'dep13'!J16-1)*100</f>
        <v>8.4017755966436347</v>
      </c>
      <c r="K17" s="179">
        <f>('dep13'!K17/'dep13'!K16-1)*100</f>
        <v>7.1848544458833707</v>
      </c>
      <c r="L17" s="180">
        <f>('dep13'!L17/'dep13'!L16-1)*100</f>
        <v>10.673559059729021</v>
      </c>
      <c r="M17" s="181">
        <f>('dep13'!M17/'dep13'!M16-1)*100</f>
        <v>21.760760078248854</v>
      </c>
      <c r="N17" s="181">
        <f>('dep13'!N17/'dep13'!N16-1)*100</f>
        <v>-24.521343854485512</v>
      </c>
      <c r="O17" s="181">
        <f>('dep13'!O17/'dep13'!O16-1)*100</f>
        <v>15.784757207985823</v>
      </c>
      <c r="P17" s="181">
        <f>('dep13'!P17/'dep13'!P16-1)*100</f>
        <v>1.7055776430529024</v>
      </c>
      <c r="Q17" s="181">
        <f>('dep13'!Q17/'dep13'!Q16-1)*100</f>
        <v>33.513339102477005</v>
      </c>
      <c r="R17" s="181">
        <f>('dep13'!R17/'dep13'!R16-1)*100</f>
        <v>-8.655244235457948</v>
      </c>
      <c r="S17" s="152">
        <f>('dep13'!S17/'dep13'!S16-1)*100</f>
        <v>-21.457889402207108</v>
      </c>
      <c r="T17" s="183">
        <f>('dep13'!T17/'dep13'!T16-1)*100</f>
        <v>2.0679482769341506</v>
      </c>
      <c r="U17" s="52">
        <f>'dep13'!B17-'dep13'!B16</f>
        <v>1122.0744963680008</v>
      </c>
      <c r="V17" s="52">
        <f>'dep13'!C17-'dep13'!C16</f>
        <v>-25.444508263000003</v>
      </c>
      <c r="W17" s="52">
        <f>'dep13'!D17-'dep13'!D16</f>
        <v>456.73010838899972</v>
      </c>
      <c r="X17" s="121">
        <f>'dep13'!E17-'dep13'!E16</f>
        <v>15.290736698999922</v>
      </c>
      <c r="Y17" s="121">
        <f>'dep13'!F17-'dep13'!F16</f>
        <v>-6.3212418079999679</v>
      </c>
      <c r="Z17" s="121">
        <f>'dep13'!G17-'dep13'!G16</f>
        <v>63.50999883999998</v>
      </c>
      <c r="AA17" s="121">
        <f>'dep13'!H17-'dep13'!H16</f>
        <v>67.844883481000011</v>
      </c>
      <c r="AB17" s="121">
        <f>'dep13'!I17-'dep13'!I16</f>
        <v>316.40573117700023</v>
      </c>
      <c r="AC17" s="52">
        <f>'dep13'!J17-'dep13'!J16</f>
        <v>322.55114701999992</v>
      </c>
      <c r="AD17" s="52">
        <f>'dep13'!K17-'dep13'!K16</f>
        <v>359.36680646199875</v>
      </c>
      <c r="AE17" s="121">
        <f>'dep13'!L17-'dep13'!L16</f>
        <v>140.79725325000004</v>
      </c>
      <c r="AF17" s="121">
        <f>'dep13'!M17-'dep13'!M16</f>
        <v>320.58280762200002</v>
      </c>
      <c r="AG17" s="121">
        <f>'dep13'!N17-'dep13'!N16</f>
        <v>-32.977353562999994</v>
      </c>
      <c r="AH17" s="121">
        <f>'dep13'!O17-'dep13'!O16</f>
        <v>44.203540134999969</v>
      </c>
      <c r="AI17" s="121">
        <f>'dep13'!P17-'dep13'!P16</f>
        <v>5.1076029039999753</v>
      </c>
      <c r="AJ17" s="121">
        <f>'dep13'!Q17-'dep13'!Q16</f>
        <v>24.410745597999991</v>
      </c>
      <c r="AK17" s="121">
        <f>'dep13'!R17-'dep13'!R16</f>
        <v>-109.85437321900008</v>
      </c>
      <c r="AL17" s="121">
        <f>'dep13'!S17-'dep13'!S16</f>
        <v>-32.903416265000004</v>
      </c>
      <c r="AM17" s="52">
        <f>'dep13'!T17-'dep13'!T16</f>
        <v>8.8709427600000481</v>
      </c>
      <c r="AN17" s="189">
        <f>(Paca!B17/Paca!B13-1)*100</f>
        <v>2.806584342087759</v>
      </c>
      <c r="AO17" s="189">
        <f>(Paca!C17/Paca!C13-1)*100</f>
        <v>28.232598763731676</v>
      </c>
      <c r="AP17" s="189">
        <f>(Paca!D17/Paca!D13-1)*100</f>
        <v>4.6197212210024485</v>
      </c>
      <c r="AQ17" s="190">
        <f>(Paca!E17/Paca!E13-1)*100</f>
        <v>10.842539977131004</v>
      </c>
      <c r="AR17" s="190">
        <f>(Paca!F17/Paca!F13-1)*100</f>
        <v>2.7312930379856937</v>
      </c>
      <c r="AS17" s="190">
        <f>(Paca!G17/Paca!G13-1)*100</f>
        <v>-18.597090574299912</v>
      </c>
      <c r="AT17" s="190">
        <f>(Paca!H17/Paca!H13-1)*100</f>
        <v>18.902627677556239</v>
      </c>
      <c r="AU17" s="190">
        <f>(Paca!I17/Paca!I13-1)*100</f>
        <v>6.7709033819508546</v>
      </c>
      <c r="AV17" s="189">
        <f>(Paca!J17/Paca!J13-1)*100</f>
        <v>1.6734456612883752</v>
      </c>
      <c r="AW17" s="189">
        <f>(Paca!K17/Paca!K13-1)*100</f>
        <v>2.061689010934753</v>
      </c>
      <c r="AX17" s="190">
        <f>(Paca!L17/Paca!L13-1)*100</f>
        <v>8.7762864268455143</v>
      </c>
      <c r="AY17" s="190">
        <f>(Paca!M17/Paca!M13-1)*100</f>
        <v>4.8625333448304886</v>
      </c>
      <c r="AZ17" s="190">
        <f>(Paca!N17/Paca!N13-1)*100</f>
        <v>-1.3711675257895295</v>
      </c>
      <c r="BA17" s="190">
        <f>(Paca!O17/Paca!O13-1)*100</f>
        <v>-3.8482584857098212</v>
      </c>
      <c r="BB17" s="190">
        <f>(Paca!P17/Paca!P13-1)*100</f>
        <v>-0.17765345868223648</v>
      </c>
      <c r="BC17" s="190">
        <f>(Paca!Q17/Paca!Q13-1)*100</f>
        <v>-13.190915335674614</v>
      </c>
      <c r="BD17" s="190">
        <f>(Paca!R17/Paca!R13-1)*100</f>
        <v>4.5035372742233237</v>
      </c>
      <c r="BE17" s="190">
        <f>(Paca!S17/Paca!S13-1)*100</f>
        <v>-41.686394534232939</v>
      </c>
      <c r="BF17" s="189">
        <f>(Paca!T17/Paca!T13-1)*100</f>
        <v>1.7872173172449823</v>
      </c>
      <c r="BG17" s="53">
        <f>Paca!B17-Paca!B13</f>
        <v>880.77795696099929</v>
      </c>
      <c r="BH17" s="53">
        <f>Paca!C17-Paca!C13</f>
        <v>26.210283822999997</v>
      </c>
      <c r="BI17" s="53">
        <f>Paca!D17-Paca!D13</f>
        <v>453.22048286100107</v>
      </c>
      <c r="BJ17" s="122">
        <f>Paca!E17-Paca!E13</f>
        <v>179.82150229299987</v>
      </c>
      <c r="BK17" s="122">
        <f>Paca!F17-Paca!F13</f>
        <v>34.31394304399987</v>
      </c>
      <c r="BL17" s="122">
        <f>Paca!G17-Paca!G13</f>
        <v>-224.664553716</v>
      </c>
      <c r="BM17" s="122">
        <f>Paca!H17-Paca!H13</f>
        <v>122.532801221</v>
      </c>
      <c r="BN17" s="122">
        <f>Paca!I17-Paca!I13</f>
        <v>341.21679001899975</v>
      </c>
      <c r="BO17" s="53">
        <f>Paca!J17-Paca!J13</f>
        <v>169.23832326900083</v>
      </c>
      <c r="BP17" s="53">
        <f>Paca!K17-Paca!K13</f>
        <v>217.63620303700009</v>
      </c>
      <c r="BQ17" s="122">
        <f>Paca!L17-Paca!L13</f>
        <v>267.86625971100011</v>
      </c>
      <c r="BR17" s="122">
        <f>Paca!M17-Paca!M13</f>
        <v>143.39349338599959</v>
      </c>
      <c r="BS17" s="122">
        <f>Paca!N17-Paca!N13</f>
        <v>-5.3194727679999687</v>
      </c>
      <c r="BT17" s="122">
        <f>Paca!O17-Paca!O13</f>
        <v>-19.768760925000038</v>
      </c>
      <c r="BU17" s="122">
        <f>Paca!P17-Paca!P13</f>
        <v>-0.77310473699998283</v>
      </c>
      <c r="BV17" s="122">
        <f>Paca!Q17-Paca!Q13</f>
        <v>-36.344316328000019</v>
      </c>
      <c r="BW17" s="122">
        <f>Paca!R17-Paca!R13</f>
        <v>106.79276328399965</v>
      </c>
      <c r="BX17" s="122">
        <f>Paca!S17-Paca!S13</f>
        <v>-238.21065858599997</v>
      </c>
      <c r="BY17" s="53">
        <f>Paca!T17-Paca!T13</f>
        <v>14.472663971000088</v>
      </c>
    </row>
    <row r="18" spans="1:77" s="105" customFormat="1" x14ac:dyDescent="0.25">
      <c r="A18" s="98" t="str">
        <f>Paca!A18</f>
        <v>T4 2001</v>
      </c>
      <c r="B18" s="143">
        <f>('dep13'!B18/'dep13'!B17-1)*100</f>
        <v>-1.4407431304644169</v>
      </c>
      <c r="C18" s="184">
        <f>('dep13'!C18/'dep13'!C17-1)*100</f>
        <v>308.93893864315737</v>
      </c>
      <c r="D18" s="184">
        <f>('dep13'!D18/'dep13'!D17-1)*100</f>
        <v>-11.158061568528499</v>
      </c>
      <c r="E18" s="185">
        <f>('dep13'!E18/'dep13'!E17-1)*100</f>
        <v>5.2837831752322373</v>
      </c>
      <c r="F18" s="186">
        <f>('dep13'!F18/'dep13'!F17-1)*100</f>
        <v>-8.2167237551256989</v>
      </c>
      <c r="G18" s="186">
        <f>('dep13'!G18/'dep13'!G17-1)*100</f>
        <v>-20.00946795069455</v>
      </c>
      <c r="H18" s="186">
        <f>('dep13'!H18/'dep13'!H17-1)*100</f>
        <v>-5.6575658586794813</v>
      </c>
      <c r="I18" s="187">
        <f>('dep13'!I18/'dep13'!I17-1)*100</f>
        <v>-16.144105044275491</v>
      </c>
      <c r="J18" s="184">
        <f>('dep13'!J18/'dep13'!J17-1)*100</f>
        <v>-6.3325293841896784</v>
      </c>
      <c r="K18" s="184">
        <f>('dep13'!K18/'dep13'!K17-1)*100</f>
        <v>9.5244851254631548</v>
      </c>
      <c r="L18" s="185">
        <f>('dep13'!L18/'dep13'!L17-1)*100</f>
        <v>-5.4967983546721939</v>
      </c>
      <c r="M18" s="186">
        <f>('dep13'!M18/'dep13'!M17-1)*100</f>
        <v>6.9147113935022375</v>
      </c>
      <c r="N18" s="186">
        <f>('dep13'!N18/'dep13'!N17-1)*100</f>
        <v>15.54463807956985</v>
      </c>
      <c r="O18" s="186">
        <f>('dep13'!O18/'dep13'!O17-1)*100</f>
        <v>7.1487457324201031</v>
      </c>
      <c r="P18" s="186">
        <f>('dep13'!P18/'dep13'!P17-1)*100</f>
        <v>54.587895813663522</v>
      </c>
      <c r="Q18" s="186">
        <f>('dep13'!Q18/'dep13'!Q17-1)*100</f>
        <v>22.767169017103029</v>
      </c>
      <c r="R18" s="186">
        <f>('dep13'!R18/'dep13'!R17-1)*100</f>
        <v>16.822049609657363</v>
      </c>
      <c r="S18" s="151">
        <f>('dep13'!S18/'dep13'!S17-1)*100</f>
        <v>36.900116815322903</v>
      </c>
      <c r="T18" s="188">
        <f>('dep13'!T18/'dep13'!T17-1)*100</f>
        <v>14.887548809977492</v>
      </c>
      <c r="U18" s="100">
        <f>'dep13'!B18-'dep13'!B17</f>
        <v>-216.06228253300105</v>
      </c>
      <c r="V18" s="100">
        <f>'dep13'!C18-'dep13'!C17</f>
        <v>32.424044877</v>
      </c>
      <c r="W18" s="100">
        <f>'dep13'!D18-'dep13'!D17</f>
        <v>-560.75045259000035</v>
      </c>
      <c r="X18" s="120">
        <f>'dep13'!E18-'dep13'!E17</f>
        <v>39.037987780000094</v>
      </c>
      <c r="Y18" s="120">
        <f>'dep13'!F18-'dep13'!F17</f>
        <v>-49.739628685000071</v>
      </c>
      <c r="Z18" s="120">
        <f>'dep13'!G18-'dep13'!G17</f>
        <v>-86.571536071000025</v>
      </c>
      <c r="AA18" s="120">
        <f>'dep13'!H18-'dep13'!H17</f>
        <v>-32.907326793000038</v>
      </c>
      <c r="AB18" s="120">
        <f>'dep13'!I18-'dep13'!I17</f>
        <v>-430.56994882100025</v>
      </c>
      <c r="AC18" s="100">
        <f>'dep13'!J18-'dep13'!J17</f>
        <v>-263.53671154699987</v>
      </c>
      <c r="AD18" s="100">
        <f>'dep13'!K18-'dep13'!K17</f>
        <v>510.61658445400008</v>
      </c>
      <c r="AE18" s="120">
        <f>'dep13'!L18-'dep13'!L17</f>
        <v>-80.24881105999998</v>
      </c>
      <c r="AF18" s="120">
        <f>'dep13'!M18-'dep13'!M17</f>
        <v>124.03594965299999</v>
      </c>
      <c r="AG18" s="120">
        <f>'dep13'!N18-'dep13'!N17</f>
        <v>15.778884868999995</v>
      </c>
      <c r="AH18" s="120">
        <f>'dep13'!O18-'dep13'!O17</f>
        <v>23.179303688999994</v>
      </c>
      <c r="AI18" s="120">
        <f>'dep13'!P18-'dep13'!P17</f>
        <v>166.25960920900002</v>
      </c>
      <c r="AJ18" s="120">
        <f>'dep13'!Q18-'dep13'!Q17</f>
        <v>22.140989852000004</v>
      </c>
      <c r="AK18" s="120">
        <f>'dep13'!R18-'dep13'!R17</f>
        <v>195.02960962900011</v>
      </c>
      <c r="AL18" s="120">
        <f>'dep13'!S18-'dep13'!S17</f>
        <v>44.441048613000021</v>
      </c>
      <c r="AM18" s="100">
        <f>'dep13'!T18-'dep13'!T17</f>
        <v>65.18425227299997</v>
      </c>
      <c r="AN18" s="184">
        <f>(Paca!B18/Paca!B14-1)*100</f>
        <v>1.4305685387001388</v>
      </c>
      <c r="AO18" s="184">
        <f>(Paca!C18/Paca!C14-1)*100</f>
        <v>63.716863604256034</v>
      </c>
      <c r="AP18" s="184">
        <f>(Paca!D18/Paca!D14-1)*100</f>
        <v>-4.0654178146090958</v>
      </c>
      <c r="AQ18" s="191">
        <f>(Paca!E18/Paca!E14-1)*100</f>
        <v>33.817105868553845</v>
      </c>
      <c r="AR18" s="191">
        <f>(Paca!F18/Paca!F14-1)*100</f>
        <v>-5.1317816840906083</v>
      </c>
      <c r="AS18" s="191">
        <f>(Paca!G18/Paca!G14-1)*100</f>
        <v>-26.830664988198848</v>
      </c>
      <c r="AT18" s="191">
        <f>(Paca!H18/Paca!H14-1)*100</f>
        <v>-2.7540942561676829E-2</v>
      </c>
      <c r="AU18" s="191">
        <f>(Paca!I18/Paca!I14-1)*100</f>
        <v>-9.4806896245238299</v>
      </c>
      <c r="AV18" s="184">
        <f>(Paca!J18/Paca!J14-1)*100</f>
        <v>-5.7888644031070307</v>
      </c>
      <c r="AW18" s="184">
        <f>(Paca!K18/Paca!K14-1)*100</f>
        <v>12.10207824784364</v>
      </c>
      <c r="AX18" s="191">
        <f>(Paca!L18/Paca!L14-1)*100</f>
        <v>-3.2751772312815786</v>
      </c>
      <c r="AY18" s="191">
        <f>(Paca!M18/Paca!M14-1)*100</f>
        <v>11.717007007395686</v>
      </c>
      <c r="AZ18" s="191">
        <f>(Paca!N18/Paca!N14-1)*100</f>
        <v>1.8435466473527118</v>
      </c>
      <c r="BA18" s="191">
        <f>(Paca!O18/Paca!O14-1)*100</f>
        <v>-9.4709240830021297</v>
      </c>
      <c r="BB18" s="191">
        <f>(Paca!P18/Paca!P14-1)*100</f>
        <v>136.54256840240407</v>
      </c>
      <c r="BC18" s="191">
        <f>(Paca!Q18/Paca!Q14-1)*100</f>
        <v>1.6642769199339602</v>
      </c>
      <c r="BD18" s="191">
        <f>(Paca!R18/Paca!R14-1)*100</f>
        <v>18.781204882288449</v>
      </c>
      <c r="BE18" s="191">
        <f>(Paca!S18/Paca!S14-1)*100</f>
        <v>21.009037176987544</v>
      </c>
      <c r="BF18" s="184">
        <f>(Paca!T18/Paca!T14-1)*100</f>
        <v>7.405113895654436</v>
      </c>
      <c r="BG18" s="100">
        <f>Paca!B18-Paca!B14</f>
        <v>441.8723382140015</v>
      </c>
      <c r="BH18" s="100">
        <f>Paca!C18-Paca!C14</f>
        <v>65.047210593999992</v>
      </c>
      <c r="BI18" s="100">
        <f>Paca!D18-Paca!D14</f>
        <v>-397.48123056799886</v>
      </c>
      <c r="BJ18" s="120">
        <f>Paca!E18-Paca!E14</f>
        <v>487.98848520800016</v>
      </c>
      <c r="BK18" s="120">
        <f>Paca!F18-Paca!F14</f>
        <v>-67.187915189000023</v>
      </c>
      <c r="BL18" s="120">
        <f>Paca!G18-Paca!G14</f>
        <v>-335.395423661</v>
      </c>
      <c r="BM18" s="120">
        <f>Paca!H18-Paca!H14</f>
        <v>-0.18822301699992749</v>
      </c>
      <c r="BN18" s="120">
        <f>Paca!I18-Paca!I14</f>
        <v>-482.69815390900021</v>
      </c>
      <c r="BO18" s="100">
        <f>Paca!J18-Paca!J14</f>
        <v>-559.38331611000103</v>
      </c>
      <c r="BP18" s="100">
        <f>Paca!K18-Paca!K14</f>
        <v>1271.6352481040012</v>
      </c>
      <c r="BQ18" s="120">
        <f>Paca!L18-Paca!L14</f>
        <v>-108.96990480600016</v>
      </c>
      <c r="BR18" s="120">
        <f>Paca!M18-Paca!M14</f>
        <v>348.4627687709999</v>
      </c>
      <c r="BS18" s="120">
        <f>Paca!N18-Paca!N14</f>
        <v>7.7156366309999953</v>
      </c>
      <c r="BT18" s="120">
        <f>Paca!O18-Paca!O14</f>
        <v>-55.41601071499997</v>
      </c>
      <c r="BU18" s="120">
        <f>Paca!P18-Paca!P14</f>
        <v>598.96672418799994</v>
      </c>
      <c r="BV18" s="120">
        <f>Paca!Q18-Paca!Q14</f>
        <v>4.383186204000026</v>
      </c>
      <c r="BW18" s="120">
        <f>Paca!R18-Paca!R14</f>
        <v>412.19064848900007</v>
      </c>
      <c r="BX18" s="120">
        <f>Paca!S18-Paca!S14</f>
        <v>64.302199341999994</v>
      </c>
      <c r="BY18" s="100">
        <f>Paca!T18-Paca!T14</f>
        <v>62.05442619400003</v>
      </c>
    </row>
    <row r="19" spans="1:77" s="29" customFormat="1" x14ac:dyDescent="0.25">
      <c r="A19" s="37" t="str">
        <f>Paca!A19</f>
        <v>T1 2002</v>
      </c>
      <c r="B19" s="144">
        <f>('dep13'!B19/'dep13'!B18-1)*100</f>
        <v>2.3947472728975239</v>
      </c>
      <c r="C19" s="179">
        <f>('dep13'!C19/'dep13'!C18-1)*100</f>
        <v>-60.094529361811652</v>
      </c>
      <c r="D19" s="179">
        <f>('dep13'!D19/'dep13'!D18-1)*100</f>
        <v>10.03313007253135</v>
      </c>
      <c r="E19" s="180">
        <f>('dep13'!E19/'dep13'!E18-1)*100</f>
        <v>-2.7445400327357983</v>
      </c>
      <c r="F19" s="181">
        <f>('dep13'!F19/'dep13'!F18-1)*100</f>
        <v>21.248021877087297</v>
      </c>
      <c r="G19" s="181">
        <f>('dep13'!G19/'dep13'!G18-1)*100</f>
        <v>33.581004405687608</v>
      </c>
      <c r="H19" s="181">
        <f>('dep13'!H19/'dep13'!H18-1)*100</f>
        <v>-1.0542276698507491</v>
      </c>
      <c r="I19" s="182">
        <f>('dep13'!I19/'dep13'!I18-1)*100</f>
        <v>10.767712453157884</v>
      </c>
      <c r="J19" s="179">
        <f>('dep13'!J19/'dep13'!J18-1)*100</f>
        <v>-4.2266962912813622</v>
      </c>
      <c r="K19" s="179">
        <f>('dep13'!K19/'dep13'!K18-1)*100</f>
        <v>2.5953814118161667</v>
      </c>
      <c r="L19" s="180">
        <f>('dep13'!L19/'dep13'!L18-1)*100</f>
        <v>7.2873952099674844</v>
      </c>
      <c r="M19" s="181">
        <f>('dep13'!M19/'dep13'!M18-1)*100</f>
        <v>13.039055876198402</v>
      </c>
      <c r="N19" s="181">
        <f>('dep13'!N19/'dep13'!N18-1)*100</f>
        <v>29.563725599401526</v>
      </c>
      <c r="O19" s="181">
        <f>('dep13'!O19/'dep13'!O18-1)*100</f>
        <v>-26.171661941074642</v>
      </c>
      <c r="P19" s="181">
        <f>('dep13'!P19/'dep13'!P18-1)*100</f>
        <v>-50.021565176923666</v>
      </c>
      <c r="Q19" s="181">
        <f>('dep13'!Q19/'dep13'!Q18-1)*100</f>
        <v>-12.692791015198434</v>
      </c>
      <c r="R19" s="181">
        <f>('dep13'!R19/'dep13'!R18-1)*100</f>
        <v>10.893871227238371</v>
      </c>
      <c r="S19" s="152">
        <f>('dep13'!S19/'dep13'!S18-1)*100</f>
        <v>-23.556328685086193</v>
      </c>
      <c r="T19" s="183">
        <f>('dep13'!T19/'dep13'!T18-1)*100</f>
        <v>-11.100798789432609</v>
      </c>
      <c r="U19" s="52">
        <f>'dep13'!B19-'dep13'!B18</f>
        <v>353.95618853399901</v>
      </c>
      <c r="V19" s="52">
        <f>'dep13'!C19-'dep13'!C18</f>
        <v>-25.792173727999998</v>
      </c>
      <c r="W19" s="52">
        <f>'dep13'!D19-'dep13'!D18</f>
        <v>447.95598943000005</v>
      </c>
      <c r="X19" s="121">
        <f>'dep13'!E19-'dep13'!E18</f>
        <v>-21.348800958000083</v>
      </c>
      <c r="Y19" s="121">
        <f>'dep13'!F19-'dep13'!F18</f>
        <v>118.05541531100005</v>
      </c>
      <c r="Z19" s="121">
        <f>'dep13'!G19-'dep13'!G18</f>
        <v>116.21758583000002</v>
      </c>
      <c r="AA19" s="121">
        <f>'dep13'!H19-'dep13'!H18</f>
        <v>-5.7850147950000519</v>
      </c>
      <c r="AB19" s="121">
        <f>'dep13'!I19-'dep13'!I18</f>
        <v>240.81680404200006</v>
      </c>
      <c r="AC19" s="52">
        <f>'dep13'!J19-'dep13'!J18</f>
        <v>-164.7607439569997</v>
      </c>
      <c r="AD19" s="52">
        <f>'dep13'!K19-'dep13'!K18</f>
        <v>152.39328066699909</v>
      </c>
      <c r="AE19" s="121">
        <f>'dep13'!L19-'dep13'!L18</f>
        <v>100.54202918999999</v>
      </c>
      <c r="AF19" s="121">
        <f>'dep13'!M19-'dep13'!M18</f>
        <v>250.06743082399998</v>
      </c>
      <c r="AG19" s="121">
        <f>'dep13'!N19-'dep13'!N18</f>
        <v>34.674056426999996</v>
      </c>
      <c r="AH19" s="121">
        <f>'dep13'!O19-'dep13'!O18</f>
        <v>-90.926176419000001</v>
      </c>
      <c r="AI19" s="121">
        <f>'dep13'!P19-'dep13'!P18</f>
        <v>-235.51748979600001</v>
      </c>
      <c r="AJ19" s="121">
        <f>'dep13'!Q19-'dep13'!Q18</f>
        <v>-15.154003107999998</v>
      </c>
      <c r="AK19" s="121">
        <f>'dep13'!R19-'dep13'!R18</f>
        <v>147.5464283199999</v>
      </c>
      <c r="AL19" s="121">
        <f>'dep13'!S19-'dep13'!S18</f>
        <v>-38.838994771000017</v>
      </c>
      <c r="AM19" s="52">
        <f>'dep13'!T19-'dep13'!T18</f>
        <v>-55.840163877999998</v>
      </c>
      <c r="AN19" s="189">
        <f>(Paca!B19/Paca!B15-1)*100</f>
        <v>0.23863644962891506</v>
      </c>
      <c r="AO19" s="189">
        <f>(Paca!C19/Paca!C15-1)*100</f>
        <v>-10.520160482597641</v>
      </c>
      <c r="AP19" s="189">
        <f>(Paca!D19/Paca!D15-1)*100</f>
        <v>1.0751549087854473</v>
      </c>
      <c r="AQ19" s="190">
        <f>(Paca!E19/Paca!E15-1)*100</f>
        <v>18.828169413792327</v>
      </c>
      <c r="AR19" s="190">
        <f>(Paca!F19/Paca!F15-1)*100</f>
        <v>3.7565973512662776</v>
      </c>
      <c r="AS19" s="190">
        <f>(Paca!G19/Paca!G15-1)*100</f>
        <v>-21.443001336494451</v>
      </c>
      <c r="AT19" s="190">
        <f>(Paca!H19/Paca!H15-1)*100</f>
        <v>22.273394701417782</v>
      </c>
      <c r="AU19" s="190">
        <f>(Paca!I19/Paca!I15-1)*100</f>
        <v>-1.8926172060277913</v>
      </c>
      <c r="AV19" s="189">
        <f>(Paca!J19/Paca!J15-1)*100</f>
        <v>-5.9062426172421301</v>
      </c>
      <c r="AW19" s="189">
        <f>(Paca!K19/Paca!K15-1)*100</f>
        <v>6.2348612479057763</v>
      </c>
      <c r="AX19" s="190">
        <f>(Paca!L19/Paca!L15-1)*100</f>
        <v>8.8755219514562214</v>
      </c>
      <c r="AY19" s="190">
        <f>(Paca!M19/Paca!M15-1)*100</f>
        <v>10.680234366618336</v>
      </c>
      <c r="AZ19" s="190">
        <f>(Paca!N19/Paca!N15-1)*100</f>
        <v>2.6062308991299687</v>
      </c>
      <c r="BA19" s="190">
        <f>(Paca!O19/Paca!O15-1)*100</f>
        <v>-33.083482721611844</v>
      </c>
      <c r="BB19" s="190">
        <f>(Paca!P19/Paca!P15-1)*100</f>
        <v>-10.914185384077468</v>
      </c>
      <c r="BC19" s="190">
        <f>(Paca!Q19/Paca!Q15-1)*100</f>
        <v>6.2534813503033915</v>
      </c>
      <c r="BD19" s="190">
        <f>(Paca!R19/Paca!R15-1)*100</f>
        <v>13.197583351940168</v>
      </c>
      <c r="BE19" s="190">
        <f>(Paca!S19/Paca!S15-1)*100</f>
        <v>-14.519321531769814</v>
      </c>
      <c r="BF19" s="189">
        <f>(Paca!T19/Paca!T15-1)*100</f>
        <v>-8.4966826607139048</v>
      </c>
      <c r="BG19" s="53">
        <f>Paca!B19-Paca!B15</f>
        <v>77.190983949993097</v>
      </c>
      <c r="BH19" s="53">
        <f>Paca!C19-Paca!C15</f>
        <v>-16.732769770999994</v>
      </c>
      <c r="BI19" s="53">
        <f>Paca!D19-Paca!D15</f>
        <v>109.68682627899943</v>
      </c>
      <c r="BJ19" s="122">
        <f>Paca!E19-Paca!E15</f>
        <v>307.57582568499993</v>
      </c>
      <c r="BK19" s="122">
        <f>Paca!F19-Paca!F15</f>
        <v>50.067986096000141</v>
      </c>
      <c r="BL19" s="122">
        <f>Paca!G19-Paca!G15</f>
        <v>-277.46891339599995</v>
      </c>
      <c r="BM19" s="122">
        <f>Paca!H19-Paca!H15</f>
        <v>130.84505014599995</v>
      </c>
      <c r="BN19" s="122">
        <f>Paca!I19-Paca!I15</f>
        <v>-101.33312225200007</v>
      </c>
      <c r="BO19" s="53">
        <f>Paca!J19-Paca!J15</f>
        <v>-605.08480428700022</v>
      </c>
      <c r="BP19" s="53">
        <f>Paca!K19-Paca!K15</f>
        <v>671.62851097399653</v>
      </c>
      <c r="BQ19" s="122">
        <f>Paca!L19-Paca!L15</f>
        <v>278.04848698800015</v>
      </c>
      <c r="BR19" s="122">
        <f>Paca!M19-Paca!M15</f>
        <v>329.053766602</v>
      </c>
      <c r="BS19" s="122">
        <f>Paca!N19-Paca!N15</f>
        <v>12.029639755999995</v>
      </c>
      <c r="BT19" s="122">
        <f>Paca!O19-Paca!O15</f>
        <v>-179.79714487199999</v>
      </c>
      <c r="BU19" s="122">
        <f>Paca!P19-Paca!P15</f>
        <v>-51.112828461999982</v>
      </c>
      <c r="BV19" s="122">
        <f>Paca!Q19-Paca!Q15</f>
        <v>15.467735583000007</v>
      </c>
      <c r="BW19" s="122">
        <f>Paca!R19-Paca!R15</f>
        <v>323.76660308700002</v>
      </c>
      <c r="BX19" s="122">
        <f>Paca!S19-Paca!S15</f>
        <v>-55.827747708000004</v>
      </c>
      <c r="BY19" s="53">
        <f>Paca!T19-Paca!T15</f>
        <v>-82.306779244999916</v>
      </c>
    </row>
    <row r="20" spans="1:77" s="29" customFormat="1" x14ac:dyDescent="0.25">
      <c r="A20" s="37" t="str">
        <f>Paca!A20</f>
        <v>T2 2002</v>
      </c>
      <c r="B20" s="144">
        <f>('dep13'!B20/'dep13'!B19-1)*100</f>
        <v>2.7867839679895035</v>
      </c>
      <c r="C20" s="179">
        <f>('dep13'!C20/'dep13'!C19-1)*100</f>
        <v>-30.411990906100016</v>
      </c>
      <c r="D20" s="179">
        <f>('dep13'!D20/'dep13'!D19-1)*100</f>
        <v>5.7022823314832216</v>
      </c>
      <c r="E20" s="180">
        <f>('dep13'!E20/'dep13'!E19-1)*100</f>
        <v>-3.9967695206791887</v>
      </c>
      <c r="F20" s="181">
        <f>('dep13'!F20/'dep13'!F19-1)*100</f>
        <v>-15.385442709830011</v>
      </c>
      <c r="G20" s="181">
        <f>('dep13'!G20/'dep13'!G19-1)*100</f>
        <v>81.529014901270955</v>
      </c>
      <c r="H20" s="181">
        <f>('dep13'!H20/'dep13'!H19-1)*100</f>
        <v>-2.1468835427121968</v>
      </c>
      <c r="I20" s="182">
        <f>('dep13'!I20/'dep13'!I19-1)*100</f>
        <v>1.9686213701333166</v>
      </c>
      <c r="J20" s="179">
        <f>('dep13'!J20/'dep13'!J19-1)*100</f>
        <v>-0.53251269716289018</v>
      </c>
      <c r="K20" s="179">
        <f>('dep13'!K20/'dep13'!K19-1)*100</f>
        <v>1.8607926099335259</v>
      </c>
      <c r="L20" s="180">
        <f>('dep13'!L20/'dep13'!L19-1)*100</f>
        <v>17.246163183312845</v>
      </c>
      <c r="M20" s="181">
        <f>('dep13'!M20/'dep13'!M19-1)*100</f>
        <v>-6.0347201405706041</v>
      </c>
      <c r="N20" s="181">
        <f>('dep13'!N20/'dep13'!N19-1)*100</f>
        <v>-10.894141699687177</v>
      </c>
      <c r="O20" s="181">
        <f>('dep13'!O20/'dep13'!O19-1)*100</f>
        <v>0.17319780812785623</v>
      </c>
      <c r="P20" s="181">
        <f>('dep13'!P20/'dep13'!P19-1)*100</f>
        <v>29.898526924488245</v>
      </c>
      <c r="Q20" s="181">
        <f>('dep13'!Q20/'dep13'!Q19-1)*100</f>
        <v>21.230413347833821</v>
      </c>
      <c r="R20" s="181">
        <f>('dep13'!R20/'dep13'!R19-1)*100</f>
        <v>-8.3668079016671619</v>
      </c>
      <c r="S20" s="152">
        <f>('dep13'!S20/'dep13'!S19-1)*100</f>
        <v>29.302983143353288</v>
      </c>
      <c r="T20" s="183">
        <f>('dep13'!T20/'dep13'!T19-1)*100</f>
        <v>12.214318940812863</v>
      </c>
      <c r="U20" s="52">
        <f>'dep13'!B20-'dep13'!B19</f>
        <v>421.76525953100281</v>
      </c>
      <c r="V20" s="52">
        <f>'dep13'!C20-'dep13'!C19</f>
        <v>-5.2087114139999997</v>
      </c>
      <c r="W20" s="52">
        <f>'dep13'!D20-'dep13'!D19</f>
        <v>280.13739690500006</v>
      </c>
      <c r="X20" s="121">
        <f>'dep13'!E20-'dep13'!E19</f>
        <v>-30.236186482999983</v>
      </c>
      <c r="Y20" s="121">
        <f>'dep13'!F20-'dep13'!F19</f>
        <v>-103.64588587999992</v>
      </c>
      <c r="Z20" s="121">
        <f>'dep13'!G20-'dep13'!G19</f>
        <v>376.90774992500002</v>
      </c>
      <c r="AA20" s="121">
        <f>'dep13'!H20-'dep13'!H19</f>
        <v>-11.656704652999906</v>
      </c>
      <c r="AB20" s="121">
        <f>'dep13'!I20-'dep13'!I19</f>
        <v>48.76842399599991</v>
      </c>
      <c r="AC20" s="52">
        <f>'dep13'!J20-'dep13'!J19</f>
        <v>-19.880492442000104</v>
      </c>
      <c r="AD20" s="52">
        <f>'dep13'!K20-'dep13'!K19</f>
        <v>112.09607638400212</v>
      </c>
      <c r="AE20" s="121">
        <f>'dep13'!L20-'dep13'!L19</f>
        <v>255.27983809300008</v>
      </c>
      <c r="AF20" s="121">
        <f>'dep13'!M20-'dep13'!M19</f>
        <v>-130.82677684600003</v>
      </c>
      <c r="AG20" s="121">
        <f>'dep13'!N20-'dep13'!N19</f>
        <v>-16.554723687999996</v>
      </c>
      <c r="AH20" s="121">
        <f>'dep13'!O20-'dep13'!O19</f>
        <v>0.44424557500002493</v>
      </c>
      <c r="AI20" s="121">
        <f>'dep13'!P20-'dep13'!P19</f>
        <v>70.355544721000001</v>
      </c>
      <c r="AJ20" s="121">
        <f>'dep13'!Q20-'dep13'!Q19</f>
        <v>22.129866665999998</v>
      </c>
      <c r="AK20" s="121">
        <f>'dep13'!R20-'dep13'!R19</f>
        <v>-125.66484680799999</v>
      </c>
      <c r="AL20" s="121">
        <f>'dep13'!S20-'dep13'!S19</f>
        <v>36.932928671000013</v>
      </c>
      <c r="AM20" s="52">
        <f>'dep13'!T20-'dep13'!T19</f>
        <v>54.620990097999993</v>
      </c>
      <c r="AN20" s="189">
        <f>(Paca!B20/Paca!B16-1)*100</f>
        <v>5.9602807233191113</v>
      </c>
      <c r="AO20" s="189">
        <f>(Paca!C20/Paca!C16-1)*100</f>
        <v>-3.1287851042205883</v>
      </c>
      <c r="AP20" s="189">
        <f>(Paca!D20/Paca!D16-1)*100</f>
        <v>7.3406705741041467</v>
      </c>
      <c r="AQ20" s="190">
        <f>(Paca!E20/Paca!E16-1)*100</f>
        <v>1.1499123616911078</v>
      </c>
      <c r="AR20" s="190">
        <f>(Paca!F20/Paca!F16-1)*100</f>
        <v>2.1637807169296863</v>
      </c>
      <c r="AS20" s="190">
        <f>(Paca!G20/Paca!G16-1)*100</f>
        <v>49.677603724867289</v>
      </c>
      <c r="AT20" s="190">
        <f>(Paca!H20/Paca!H16-1)*100</f>
        <v>-9.8703522114154669</v>
      </c>
      <c r="AU20" s="190">
        <f>(Paca!I20/Paca!I16-1)*100</f>
        <v>5.3903482487802412</v>
      </c>
      <c r="AV20" s="189">
        <f>(Paca!J20/Paca!J16-1)*100</f>
        <v>-3.1761336365973558</v>
      </c>
      <c r="AW20" s="189">
        <f>(Paca!K20/Paca!K16-1)*100</f>
        <v>12.397200659731</v>
      </c>
      <c r="AX20" s="190">
        <f>(Paca!L20/Paca!L16-1)*100</f>
        <v>19.732578684054513</v>
      </c>
      <c r="AY20" s="190">
        <f>(Paca!M20/Paca!M16-1)*100</f>
        <v>11.668108086398776</v>
      </c>
      <c r="AZ20" s="190">
        <f>(Paca!N20/Paca!N16-1)*100</f>
        <v>18.20343018190156</v>
      </c>
      <c r="BA20" s="190">
        <f>(Paca!O20/Paca!O16-1)*100</f>
        <v>-27.562856832071748</v>
      </c>
      <c r="BB20" s="190">
        <f>(Paca!P20/Paca!P16-1)*100</f>
        <v>10.507600071775492</v>
      </c>
      <c r="BC20" s="190">
        <f>(Paca!Q20/Paca!Q16-1)*100</f>
        <v>21.764520970707089</v>
      </c>
      <c r="BD20" s="190">
        <f>(Paca!R20/Paca!R16-1)*100</f>
        <v>16.536624261969823</v>
      </c>
      <c r="BE20" s="190">
        <f>(Paca!S20/Paca!S16-1)*100</f>
        <v>-16.42522178381094</v>
      </c>
      <c r="BF20" s="189">
        <f>(Paca!T20/Paca!T16-1)*100</f>
        <v>14.32437184791462</v>
      </c>
      <c r="BG20" s="53">
        <f>Paca!B20-Paca!B16</f>
        <v>1833.6036792080049</v>
      </c>
      <c r="BH20" s="53">
        <f>Paca!C20-Paca!C16</f>
        <v>-3.5664523209999999</v>
      </c>
      <c r="BI20" s="53">
        <f>Paca!D20-Paca!D16</f>
        <v>725.43838929900085</v>
      </c>
      <c r="BJ20" s="122">
        <f>Paca!E20-Paca!E16</f>
        <v>21.196044109000013</v>
      </c>
      <c r="BK20" s="122">
        <f>Paca!F20-Paca!F16</f>
        <v>27.860015259999955</v>
      </c>
      <c r="BL20" s="122">
        <f>Paca!G20-Paca!G16</f>
        <v>475.96620805500004</v>
      </c>
      <c r="BM20" s="122">
        <f>Paca!H20-Paca!H16</f>
        <v>-72.358188748999964</v>
      </c>
      <c r="BN20" s="122">
        <f>Paca!I20-Paca!I16</f>
        <v>272.77431062399955</v>
      </c>
      <c r="BO20" s="53">
        <f>Paca!J20-Paca!J16</f>
        <v>-301.57000107699969</v>
      </c>
      <c r="BP20" s="53">
        <f>Paca!K20-Paca!K16</f>
        <v>1295.5616318229986</v>
      </c>
      <c r="BQ20" s="122">
        <f>Paca!L20-Paca!L16</f>
        <v>604.09045223300018</v>
      </c>
      <c r="BR20" s="122">
        <f>Paca!M20-Paca!M16</f>
        <v>332.54255157999978</v>
      </c>
      <c r="BS20" s="122">
        <f>Paca!N20-Paca!N16</f>
        <v>69.205019373000027</v>
      </c>
      <c r="BT20" s="122">
        <f>Paca!O20-Paca!O16</f>
        <v>-152.96078610300003</v>
      </c>
      <c r="BU20" s="122">
        <f>Paca!P20-Paca!P16</f>
        <v>48.171786934000011</v>
      </c>
      <c r="BV20" s="122">
        <f>Paca!Q20-Paca!Q16</f>
        <v>49.932473049999999</v>
      </c>
      <c r="BW20" s="122">
        <f>Paca!R20-Paca!R16</f>
        <v>413.164873274</v>
      </c>
      <c r="BX20" s="122">
        <f>Paca!S20-Paca!S16</f>
        <v>-68.584738517999995</v>
      </c>
      <c r="BY20" s="53">
        <f>Paca!T20-Paca!T16</f>
        <v>117.74011148399995</v>
      </c>
    </row>
    <row r="21" spans="1:77" s="29" customFormat="1" x14ac:dyDescent="0.25">
      <c r="A21" s="37" t="str">
        <f>Paca!A21</f>
        <v>T3 2002</v>
      </c>
      <c r="B21" s="144">
        <f>('dep13'!B21/'dep13'!B20-1)*100</f>
        <v>-5.3071990000266851</v>
      </c>
      <c r="C21" s="179">
        <f>('dep13'!C21/'dep13'!C20-1)*100</f>
        <v>229.67198793742148</v>
      </c>
      <c r="D21" s="179">
        <f>('dep13'!D21/'dep13'!D20-1)*100</f>
        <v>-6.4759908328029354</v>
      </c>
      <c r="E21" s="180">
        <f>('dep13'!E21/'dep13'!E20-1)*100</f>
        <v>2.3046428629539539</v>
      </c>
      <c r="F21" s="181">
        <f>('dep13'!F21/'dep13'!F20-1)*100</f>
        <v>2.7194053863516254</v>
      </c>
      <c r="G21" s="181">
        <f>('dep13'!G21/'dep13'!G20-1)*100</f>
        <v>-18.058482627974513</v>
      </c>
      <c r="H21" s="181">
        <f>('dep13'!H21/'dep13'!H20-1)*100</f>
        <v>-18.508841491695392</v>
      </c>
      <c r="I21" s="182">
        <f>('dep13'!I21/'dep13'!I20-1)*100</f>
        <v>-4.6967466860261204</v>
      </c>
      <c r="J21" s="179">
        <f>('dep13'!J21/'dep13'!J20-1)*100</f>
        <v>-5.9844294766311368</v>
      </c>
      <c r="K21" s="179">
        <f>('dep13'!K21/'dep13'!K20-1)*100</f>
        <v>-5.4527147076127935</v>
      </c>
      <c r="L21" s="180">
        <f>('dep13'!L21/'dep13'!L20-1)*100</f>
        <v>-11.682847403483231</v>
      </c>
      <c r="M21" s="181">
        <f>('dep13'!M21/'dep13'!M20-1)*100</f>
        <v>-5.4961463356843598</v>
      </c>
      <c r="N21" s="181">
        <f>('dep13'!N21/'dep13'!N20-1)*100</f>
        <v>18.074252609754062</v>
      </c>
      <c r="O21" s="181">
        <f>('dep13'!O21/'dep13'!O20-1)*100</f>
        <v>4.312387617701452</v>
      </c>
      <c r="P21" s="181">
        <f>('dep13'!P21/'dep13'!P20-1)*100</f>
        <v>-22.209967589166457</v>
      </c>
      <c r="Q21" s="181">
        <f>('dep13'!Q21/'dep13'!Q20-1)*100</f>
        <v>18.105667388239976</v>
      </c>
      <c r="R21" s="181">
        <f>('dep13'!R21/'dep13'!R20-1)*100</f>
        <v>1.2514282757784434</v>
      </c>
      <c r="S21" s="152">
        <f>('dep13'!S21/'dep13'!S20-1)*100</f>
        <v>-16.960774517493093</v>
      </c>
      <c r="T21" s="183">
        <f>('dep13'!T21/'dep13'!T20-1)*100</f>
        <v>7.9977893703609526</v>
      </c>
      <c r="U21" s="52">
        <f>'dep13'!B21-'dep13'!B20</f>
        <v>-825.60088762300074</v>
      </c>
      <c r="V21" s="52">
        <f>'dep13'!C21-'dep13'!C20</f>
        <v>27.373345896999997</v>
      </c>
      <c r="W21" s="52">
        <f>'dep13'!D21-'dep13'!D20</f>
        <v>-336.28923286000008</v>
      </c>
      <c r="X21" s="121">
        <f>'dep13'!E21-'dep13'!E20</f>
        <v>16.738147570000024</v>
      </c>
      <c r="Y21" s="121">
        <f>'dep13'!F21-'dep13'!F20</f>
        <v>15.50104976099999</v>
      </c>
      <c r="Z21" s="121">
        <f>'dep13'!G21-'dep13'!G20</f>
        <v>-151.54798949400003</v>
      </c>
      <c r="AA21" s="121">
        <f>'dep13'!H21-'dep13'!H20</f>
        <v>-98.337962091000065</v>
      </c>
      <c r="AB21" s="121">
        <f>'dep13'!I21-'dep13'!I20</f>
        <v>-118.64247860599971</v>
      </c>
      <c r="AC21" s="52">
        <f>'dep13'!J21-'dep13'!J20</f>
        <v>-222.22917335600005</v>
      </c>
      <c r="AD21" s="52">
        <f>'dep13'!K21-'dep13'!K20</f>
        <v>-334.58946746000038</v>
      </c>
      <c r="AE21" s="121">
        <f>'dep13'!L21-'dep13'!L20</f>
        <v>-202.75490454400006</v>
      </c>
      <c r="AF21" s="121">
        <f>'dep13'!M21-'dep13'!M20</f>
        <v>-111.96059718499987</v>
      </c>
      <c r="AG21" s="121">
        <f>'dep13'!N21-'dep13'!N20</f>
        <v>24.473468395999987</v>
      </c>
      <c r="AH21" s="121">
        <f>'dep13'!O21-'dep13'!O20</f>
        <v>11.080262448999974</v>
      </c>
      <c r="AI21" s="121">
        <f>'dep13'!P21-'dep13'!P20</f>
        <v>-67.88919972299999</v>
      </c>
      <c r="AJ21" s="121">
        <f>'dep13'!Q21-'dep13'!Q20</f>
        <v>22.879496943000007</v>
      </c>
      <c r="AK21" s="121">
        <f>'dep13'!R21-'dep13'!R20</f>
        <v>17.223158074000139</v>
      </c>
      <c r="AL21" s="121">
        <f>'dep13'!S21-'dep13'!S20</f>
        <v>-27.641151870000016</v>
      </c>
      <c r="AM21" s="52">
        <f>'dep13'!T21-'dep13'!T20</f>
        <v>40.133640155999956</v>
      </c>
      <c r="AN21" s="189">
        <f>(Paca!B21/Paca!B17-1)*100</f>
        <v>-3.2833131532608695</v>
      </c>
      <c r="AO21" s="189">
        <f>(Paca!C21/Paca!C17-1)*100</f>
        <v>88.218749769561015</v>
      </c>
      <c r="AP21" s="189">
        <f>(Paca!D21/Paca!D17-1)*100</f>
        <v>-4.1545860402749879</v>
      </c>
      <c r="AQ21" s="190">
        <f>(Paca!E21/Paca!E17-1)*100</f>
        <v>0.8513674938479987</v>
      </c>
      <c r="AR21" s="190">
        <f>(Paca!F21/Paca!F17-1)*100</f>
        <v>-8.6406099542509764</v>
      </c>
      <c r="AS21" s="190">
        <f>(Paca!G21/Paca!G17-1)*100</f>
        <v>32.230089652765884</v>
      </c>
      <c r="AT21" s="190">
        <f>(Paca!H21/Paca!H17-1)*100</f>
        <v>-25.629780812895298</v>
      </c>
      <c r="AU21" s="190">
        <f>(Paca!I21/Paca!I17-1)*100</f>
        <v>-8.3624105042831136</v>
      </c>
      <c r="AV21" s="189">
        <f>(Paca!J21/Paca!J17-1)*100</f>
        <v>-15.158290931573026</v>
      </c>
      <c r="AW21" s="189">
        <f>(Paca!K21/Paca!K17-1)*100</f>
        <v>6.1468460645731415</v>
      </c>
      <c r="AX21" s="190">
        <f>(Paca!L21/Paca!L17-1)*100</f>
        <v>-0.61743550772275224</v>
      </c>
      <c r="AY21" s="190">
        <f>(Paca!M21/Paca!M17-1)*100</f>
        <v>7.0423677316999722E-2</v>
      </c>
      <c r="AZ21" s="190">
        <f>(Paca!N21/Paca!N17-1)*100</f>
        <v>33.716569652473382</v>
      </c>
      <c r="BA21" s="190">
        <f>(Paca!O21/Paca!O17-1)*100</f>
        <v>-10.083465359621101</v>
      </c>
      <c r="BB21" s="190">
        <f>(Paca!P21/Paca!P17-1)*100</f>
        <v>39.604668848617884</v>
      </c>
      <c r="BC21" s="190">
        <f>(Paca!Q21/Paca!Q17-1)*100</f>
        <v>66.913374295835354</v>
      </c>
      <c r="BD21" s="190">
        <f>(Paca!R21/Paca!R17-1)*100</f>
        <v>9.3331737566900053</v>
      </c>
      <c r="BE21" s="190">
        <f>(Paca!S21/Paca!S17-1)*100</f>
        <v>11.402261657172041</v>
      </c>
      <c r="BF21" s="189">
        <f>(Paca!T21/Paca!T17-1)*100</f>
        <v>19.226229654487813</v>
      </c>
      <c r="BG21" s="53">
        <f>Paca!B21-Paca!B17</f>
        <v>-1059.3063507999977</v>
      </c>
      <c r="BH21" s="53">
        <f>Paca!C21-Paca!C17</f>
        <v>105.02198201700001</v>
      </c>
      <c r="BI21" s="53">
        <f>Paca!D21-Paca!D17</f>
        <v>-426.41755575000025</v>
      </c>
      <c r="BJ21" s="122">
        <f>Paca!E21-Paca!E17</f>
        <v>15.650712837000128</v>
      </c>
      <c r="BK21" s="122">
        <f>Paca!F21-Paca!F17</f>
        <v>-111.51915855700008</v>
      </c>
      <c r="BL21" s="122">
        <f>Paca!G21-Paca!G17</f>
        <v>316.95017213200003</v>
      </c>
      <c r="BM21" s="122">
        <f>Paca!H21-Paca!H17</f>
        <v>-197.54522035899993</v>
      </c>
      <c r="BN21" s="122">
        <f>Paca!I21-Paca!I17</f>
        <v>-449.9540618029996</v>
      </c>
      <c r="BO21" s="53">
        <f>Paca!J21-Paca!J17</f>
        <v>-1558.6366318540004</v>
      </c>
      <c r="BP21" s="53">
        <f>Paca!K21-Paca!K17</f>
        <v>662.25168616500014</v>
      </c>
      <c r="BQ21" s="122">
        <f>Paca!L21-Paca!L17</f>
        <v>-20.499017891000221</v>
      </c>
      <c r="BR21" s="122">
        <f>Paca!M21-Paca!M17</f>
        <v>2.1777393430002121</v>
      </c>
      <c r="BS21" s="122">
        <f>Paca!N21-Paca!N17</f>
        <v>129.01058538499996</v>
      </c>
      <c r="BT21" s="122">
        <f>Paca!O21-Paca!O17</f>
        <v>-49.806059020999953</v>
      </c>
      <c r="BU21" s="122">
        <f>Paca!P21-Paca!P17</f>
        <v>172.04372149700004</v>
      </c>
      <c r="BV21" s="122">
        <f>Paca!Q21-Paca!Q17</f>
        <v>160.044103761</v>
      </c>
      <c r="BW21" s="122">
        <f>Paca!R21-Paca!R17</f>
        <v>231.28549904800002</v>
      </c>
      <c r="BX21" s="122">
        <f>Paca!S21-Paca!S17</f>
        <v>37.995114043000001</v>
      </c>
      <c r="BY21" s="53">
        <f>Paca!T21-Paca!T17</f>
        <v>158.47416862199998</v>
      </c>
    </row>
    <row r="22" spans="1:77" s="105" customFormat="1" x14ac:dyDescent="0.25">
      <c r="A22" s="98" t="str">
        <f>Paca!A22</f>
        <v>T4 2002</v>
      </c>
      <c r="B22" s="143">
        <f>('dep13'!B22/'dep13'!B21-1)*100</f>
        <v>3.0706120673241077</v>
      </c>
      <c r="C22" s="184">
        <f>('dep13'!C22/'dep13'!C21-1)*100</f>
        <v>7.0690409926361442</v>
      </c>
      <c r="D22" s="184">
        <f>('dep13'!D22/'dep13'!D21-1)*100</f>
        <v>-0.87546415976225145</v>
      </c>
      <c r="E22" s="185">
        <f>('dep13'!E22/'dep13'!E21-1)*100</f>
        <v>12.157565546551563</v>
      </c>
      <c r="F22" s="186">
        <f>('dep13'!F22/'dep13'!F21-1)*100</f>
        <v>15.874631631769232</v>
      </c>
      <c r="G22" s="186">
        <f>('dep13'!G22/'dep13'!G21-1)*100</f>
        <v>-15.54361491853744</v>
      </c>
      <c r="H22" s="186">
        <f>('dep13'!H22/'dep13'!H21-1)*100</f>
        <v>-2.0275953325860407</v>
      </c>
      <c r="I22" s="187">
        <f>('dep13'!I22/'dep13'!I21-1)*100</f>
        <v>-4.5747556004954166</v>
      </c>
      <c r="J22" s="184">
        <f>('dep13'!J22/'dep13'!J21-1)*100</f>
        <v>10.869122844614809</v>
      </c>
      <c r="K22" s="184">
        <f>('dep13'!K22/'dep13'!K21-1)*100</f>
        <v>1.9025259902815339</v>
      </c>
      <c r="L22" s="185">
        <f>('dep13'!L22/'dep13'!L21-1)*100</f>
        <v>7.2123103358823437</v>
      </c>
      <c r="M22" s="186">
        <f>('dep13'!M22/'dep13'!M21-1)*100</f>
        <v>3.4993249293635342</v>
      </c>
      <c r="N22" s="186">
        <f>('dep13'!N22/'dep13'!N21-1)*100</f>
        <v>12.104765570478504</v>
      </c>
      <c r="O22" s="186">
        <f>('dep13'!O22/'dep13'!O21-1)*100</f>
        <v>-11.48793591082935</v>
      </c>
      <c r="P22" s="186">
        <f>('dep13'!P22/'dep13'!P21-1)*100</f>
        <v>-0.51608220271274208</v>
      </c>
      <c r="Q22" s="186">
        <f>('dep13'!Q22/'dep13'!Q21-1)*100</f>
        <v>-17.030399176062659</v>
      </c>
      <c r="R22" s="186">
        <f>('dep13'!R22/'dep13'!R21-1)*100</f>
        <v>-2.2152014502299533</v>
      </c>
      <c r="S22" s="151">
        <f>('dep13'!S22/'dep13'!S21-1)*100</f>
        <v>1.0461244383350499</v>
      </c>
      <c r="T22" s="188">
        <f>('dep13'!T22/'dep13'!T21-1)*100</f>
        <v>0.4092733946970295</v>
      </c>
      <c r="U22" s="100">
        <f>'dep13'!B22-'dep13'!B21</f>
        <v>452.32094065099955</v>
      </c>
      <c r="V22" s="100">
        <f>'dep13'!C22-'dep13'!C21</f>
        <v>2.7775533080000017</v>
      </c>
      <c r="W22" s="100">
        <f>'dep13'!D22-'dep13'!D21</f>
        <v>-42.51754934300061</v>
      </c>
      <c r="X22" s="120">
        <f>'dep13'!E22-'dep13'!E21</f>
        <v>90.332851765999976</v>
      </c>
      <c r="Y22" s="120">
        <f>'dep13'!F22-'dep13'!F21</f>
        <v>92.948697871999912</v>
      </c>
      <c r="Z22" s="120">
        <f>'dep13'!G22-'dep13'!G21</f>
        <v>-106.88701620099994</v>
      </c>
      <c r="AA22" s="120">
        <f>'dep13'!H22-'dep13'!H21</f>
        <v>-8.7787714489999757</v>
      </c>
      <c r="AB22" s="120">
        <f>'dep13'!I22-'dep13'!I21</f>
        <v>-110.13331133100019</v>
      </c>
      <c r="AC22" s="100">
        <f>'dep13'!J22-'dep13'!J21</f>
        <v>379.46576506500014</v>
      </c>
      <c r="AD22" s="100">
        <f>'dep13'!K22-'dep13'!K21</f>
        <v>110.37714389999928</v>
      </c>
      <c r="AE22" s="120">
        <f>'dep13'!L22-'dep13'!L21</f>
        <v>110.54576983799984</v>
      </c>
      <c r="AF22" s="120">
        <f>'dep13'!M22-'dep13'!M21</f>
        <v>67.365991800999836</v>
      </c>
      <c r="AG22" s="120">
        <f>'dep13'!N22-'dep13'!N21</f>
        <v>19.352931645000012</v>
      </c>
      <c r="AH22" s="120">
        <f>'dep13'!O22-'dep13'!O21</f>
        <v>-30.790032484999983</v>
      </c>
      <c r="AI22" s="120">
        <f>'dep13'!P22-'dep13'!P21</f>
        <v>-1.2271442009999873</v>
      </c>
      <c r="AJ22" s="120">
        <f>'dep13'!Q22-'dep13'!Q21</f>
        <v>-25.417187870000006</v>
      </c>
      <c r="AK22" s="120">
        <f>'dep13'!R22-'dep13'!R21</f>
        <v>-30.868903937000141</v>
      </c>
      <c r="AL22" s="120">
        <f>'dep13'!S22-'dep13'!S21</f>
        <v>1.4157191090000083</v>
      </c>
      <c r="AM22" s="100">
        <f>'dep13'!T22-'dep13'!T21</f>
        <v>2.2180277209999986</v>
      </c>
      <c r="AN22" s="184">
        <f>(Paca!B22/Paca!B18-1)*100</f>
        <v>2.3388107657884127</v>
      </c>
      <c r="AO22" s="184">
        <f>(Paca!C22/Paca!C18-1)*100</f>
        <v>-5.7191753570768444</v>
      </c>
      <c r="AP22" s="184">
        <f>(Paca!D22/Paca!D18-1)*100</f>
        <v>6.6272331386917349</v>
      </c>
      <c r="AQ22" s="191">
        <f>(Paca!E22/Paca!E18-1)*100</f>
        <v>3.5113751954034989</v>
      </c>
      <c r="AR22" s="191">
        <f>(Paca!F22/Paca!F18-1)*100</f>
        <v>10.598045817633128</v>
      </c>
      <c r="AS22" s="191">
        <f>(Paca!G22/Paca!G18-1)*100</f>
        <v>13.052866405400643</v>
      </c>
      <c r="AT22" s="191">
        <f>(Paca!H22/Paca!H18-1)*100</f>
        <v>-18.696882767343158</v>
      </c>
      <c r="AU22" s="191">
        <f>(Paca!I22/Paca!I18-1)*100</f>
        <v>9.3416828789770321</v>
      </c>
      <c r="AV22" s="184">
        <f>(Paca!J22/Paca!J18-1)*100</f>
        <v>5.4556679665835439</v>
      </c>
      <c r="AW22" s="184">
        <f>(Paca!K22/Paca!K18-1)*100</f>
        <v>-3.8747679282691516</v>
      </c>
      <c r="AX22" s="191">
        <f>(Paca!L22/Paca!L18-1)*100</f>
        <v>6.5968500336188285</v>
      </c>
      <c r="AY22" s="191">
        <f>(Paca!M22/Paca!M18-1)*100</f>
        <v>-5.0308540021709147</v>
      </c>
      <c r="AZ22" s="191">
        <f>(Paca!N22/Paca!N18-1)*100</f>
        <v>27.165449981276481</v>
      </c>
      <c r="BA22" s="191">
        <f>(Paca!O22/Paca!O18-1)*100</f>
        <v>-14.119646983476175</v>
      </c>
      <c r="BB22" s="191">
        <f>(Paca!P22/Paca!P18-1)*100</f>
        <v>-54.502096154403176</v>
      </c>
      <c r="BC22" s="191">
        <f>(Paca!Q22/Paca!Q18-1)*100</f>
        <v>-2.214265320982256</v>
      </c>
      <c r="BD22" s="191">
        <f>(Paca!R22/Paca!R18-1)*100</f>
        <v>2.1132909389312005</v>
      </c>
      <c r="BE22" s="191">
        <f>(Paca!S22/Paca!S18-1)*100</f>
        <v>-7.0726972576732212</v>
      </c>
      <c r="BF22" s="184">
        <f>(Paca!T22/Paca!T18-1)*100</f>
        <v>8.9373163300657588</v>
      </c>
      <c r="BG22" s="100">
        <f>Paca!B22-Paca!B18</f>
        <v>732.7436935989972</v>
      </c>
      <c r="BH22" s="100">
        <f>Paca!C22-Paca!C18</f>
        <v>-9.5587502909999955</v>
      </c>
      <c r="BI22" s="100">
        <f>Paca!D22-Paca!D18</f>
        <v>621.61126618599883</v>
      </c>
      <c r="BJ22" s="120">
        <f>Paca!E22-Paca!E18</f>
        <v>67.805044770999984</v>
      </c>
      <c r="BK22" s="120">
        <f>Paca!F22-Paca!F18</f>
        <v>131.63443995000011</v>
      </c>
      <c r="BL22" s="120">
        <f>Paca!G22-Paca!G18</f>
        <v>119.38800552499993</v>
      </c>
      <c r="BM22" s="120">
        <f>Paca!H22-Paca!H18</f>
        <v>-127.74488232300007</v>
      </c>
      <c r="BN22" s="120">
        <f>Paca!I22-Paca!I18</f>
        <v>430.52865826299967</v>
      </c>
      <c r="BO22" s="100">
        <f>Paca!J22-Paca!J18</f>
        <v>496.66814019200137</v>
      </c>
      <c r="BP22" s="100">
        <f>Paca!K22-Paca!K18</f>
        <v>-456.41715683800248</v>
      </c>
      <c r="BQ22" s="120">
        <f>Paca!L22-Paca!L18</f>
        <v>212.2982036100002</v>
      </c>
      <c r="BR22" s="120">
        <f>Paca!M22-Paca!M18</f>
        <v>-167.14781338199964</v>
      </c>
      <c r="BS22" s="120">
        <f>Paca!N22-Paca!N18</f>
        <v>115.78920004100007</v>
      </c>
      <c r="BT22" s="120">
        <f>Paca!O22-Paca!O18</f>
        <v>-74.791945309000027</v>
      </c>
      <c r="BU22" s="120">
        <f>Paca!P22-Paca!P18</f>
        <v>-565.53194473999997</v>
      </c>
      <c r="BV22" s="120">
        <f>Paca!Q22-Paca!Q18</f>
        <v>-5.9287394450000193</v>
      </c>
      <c r="BW22" s="120">
        <f>Paca!R22-Paca!R18</f>
        <v>55.091132657999879</v>
      </c>
      <c r="BX22" s="120">
        <f>Paca!S22-Paca!S18</f>
        <v>-26.19525027100002</v>
      </c>
      <c r="BY22" s="100">
        <f>Paca!T22-Paca!T18</f>
        <v>80.440194349999956</v>
      </c>
    </row>
    <row r="23" spans="1:77" s="29" customFormat="1" x14ac:dyDescent="0.25">
      <c r="A23" s="37" t="str">
        <f>Paca!A23</f>
        <v>T1 2003</v>
      </c>
      <c r="B23" s="144">
        <f>('dep13'!B23/'dep13'!B22-1)*100</f>
        <v>-2.5534917055291428</v>
      </c>
      <c r="C23" s="179">
        <f>('dep13'!C23/'dep13'!C22-1)*100</f>
        <v>-23.186257835305224</v>
      </c>
      <c r="D23" s="179">
        <f>('dep13'!D23/'dep13'!D22-1)*100</f>
        <v>-2.7911581329012392</v>
      </c>
      <c r="E23" s="180">
        <f>('dep13'!E23/'dep13'!E22-1)*100</f>
        <v>-1.5269554065845514</v>
      </c>
      <c r="F23" s="181">
        <f>('dep13'!F23/'dep13'!F22-1)*100</f>
        <v>-0.39551177819948657</v>
      </c>
      <c r="G23" s="181">
        <f>('dep13'!G23/'dep13'!G22-1)*100</f>
        <v>-10.584132886380937</v>
      </c>
      <c r="H23" s="181">
        <f>('dep13'!H23/'dep13'!H22-1)*100</f>
        <v>13.445269370943702</v>
      </c>
      <c r="I23" s="182">
        <f>('dep13'!I23/'dep13'!I22-1)*100</f>
        <v>-4.9851489655487802</v>
      </c>
      <c r="J23" s="179">
        <f>('dep13'!J23/'dep13'!J22-1)*100</f>
        <v>-6.5868688128546076</v>
      </c>
      <c r="K23" s="179">
        <f>('dep13'!K23/'dep13'!K22-1)*100</f>
        <v>0.84879066505247902</v>
      </c>
      <c r="L23" s="180">
        <f>('dep13'!L23/'dep13'!L22-1)*100</f>
        <v>0.49628643285390961</v>
      </c>
      <c r="M23" s="181">
        <f>('dep13'!M23/'dep13'!M22-1)*100</f>
        <v>-2.8540210921014553</v>
      </c>
      <c r="N23" s="181">
        <f>('dep13'!N23/'dep13'!N22-1)*100</f>
        <v>-10.485041376637705</v>
      </c>
      <c r="O23" s="181">
        <f>('dep13'!O23/'dep13'!O22-1)*100</f>
        <v>-42.447314933052901</v>
      </c>
      <c r="P23" s="181">
        <f>('dep13'!P23/'dep13'!P22-1)*100</f>
        <v>15.049705188060504</v>
      </c>
      <c r="Q23" s="181">
        <f>('dep13'!Q23/'dep13'!Q22-1)*100</f>
        <v>22.062676986933603</v>
      </c>
      <c r="R23" s="181">
        <f>('dep13'!R23/'dep13'!R22-1)*100</f>
        <v>1.6966798915303727</v>
      </c>
      <c r="S23" s="152">
        <f>('dep13'!S23/'dep13'!S22-1)*100</f>
        <v>96.779110897116794</v>
      </c>
      <c r="T23" s="183">
        <f>('dep13'!T23/'dep13'!T22-1)*100</f>
        <v>-7.1296025798845308</v>
      </c>
      <c r="U23" s="52">
        <f>'dep13'!B23-'dep13'!B22</f>
        <v>-387.69575739199718</v>
      </c>
      <c r="V23" s="52">
        <f>'dep13'!C23-'dep13'!C22</f>
        <v>-9.7543082659999953</v>
      </c>
      <c r="W23" s="52">
        <f>'dep13'!D23-'dep13'!D22</f>
        <v>-134.36787898499915</v>
      </c>
      <c r="X23" s="121">
        <f>'dep13'!E23-'dep13'!E22</f>
        <v>-12.724889781999991</v>
      </c>
      <c r="Y23" s="121">
        <f>'dep13'!F23-'dep13'!F22</f>
        <v>-2.6834125179999546</v>
      </c>
      <c r="Z23" s="121">
        <f>'dep13'!G23-'dep13'!G22</f>
        <v>-61.469644001000006</v>
      </c>
      <c r="AA23" s="121">
        <f>'dep13'!H23-'dep13'!H22</f>
        <v>57.032936748999987</v>
      </c>
      <c r="AB23" s="121">
        <f>'dep13'!I23-'dep13'!I22</f>
        <v>-114.52286943299987</v>
      </c>
      <c r="AC23" s="52">
        <f>'dep13'!J23-'dep13'!J22</f>
        <v>-254.95746285600035</v>
      </c>
      <c r="AD23" s="52">
        <f>'dep13'!K23-'dep13'!K22</f>
        <v>50.180397582002115</v>
      </c>
      <c r="AE23" s="121">
        <f>'dep13'!L23-'dep13'!L22</f>
        <v>8.1553908690000299</v>
      </c>
      <c r="AF23" s="121">
        <f>'dep13'!M23-'dep13'!M22</f>
        <v>-56.86579732999985</v>
      </c>
      <c r="AG23" s="121">
        <f>'dep13'!N23-'dep13'!N22</f>
        <v>-18.792501914000013</v>
      </c>
      <c r="AH23" s="121">
        <f>'dep13'!O23-'dep13'!O22</f>
        <v>-100.69799771999999</v>
      </c>
      <c r="AI23" s="121">
        <f>'dep13'!P23-'dep13'!P22</f>
        <v>35.60062228999999</v>
      </c>
      <c r="AJ23" s="121">
        <f>'dep13'!Q23-'dep13'!Q22</f>
        <v>27.319948655000005</v>
      </c>
      <c r="AK23" s="121">
        <f>'dep13'!R23-'dep13'!R22</f>
        <v>23.119542741000032</v>
      </c>
      <c r="AL23" s="121">
        <f>'dep13'!S23-'dep13'!S22</f>
        <v>132.34118999100002</v>
      </c>
      <c r="AM23" s="52">
        <f>'dep13'!T23-'dep13'!T22</f>
        <v>-38.796504866999953</v>
      </c>
      <c r="AN23" s="189">
        <f>(Paca!B23/Paca!B19-1)*100</f>
        <v>-2.2309486819448443</v>
      </c>
      <c r="AO23" s="189">
        <f>(Paca!C23/Paca!C19-1)*100</f>
        <v>69.693945121893393</v>
      </c>
      <c r="AP23" s="189">
        <f>(Paca!D23/Paca!D19-1)*100</f>
        <v>-2.5580053322384444</v>
      </c>
      <c r="AQ23" s="190">
        <f>(Paca!E23/Paca!E19-1)*100</f>
        <v>0.73110613983222716</v>
      </c>
      <c r="AR23" s="190">
        <f>(Paca!F23/Paca!F19-1)*100</f>
        <v>5.3878723418574914</v>
      </c>
      <c r="AS23" s="190">
        <f>(Paca!G23/Paca!G19-1)*100</f>
        <v>1.0141580605337985</v>
      </c>
      <c r="AT23" s="190">
        <f>(Paca!H23/Paca!H19-1)*100</f>
        <v>-23.471604357604491</v>
      </c>
      <c r="AU23" s="190">
        <f>(Paca!I23/Paca!I19-1)*100</f>
        <v>-3.6968008731543267</v>
      </c>
      <c r="AV23" s="189">
        <f>(Paca!J23/Paca!J19-1)*100</f>
        <v>-3.8424496002025577</v>
      </c>
      <c r="AW23" s="189">
        <f>(Paca!K23/Paca!K19-1)*100</f>
        <v>-2.7328964779480991</v>
      </c>
      <c r="AX23" s="190">
        <f>(Paca!L23/Paca!L19-1)*100</f>
        <v>-1.1496023470684347</v>
      </c>
      <c r="AY23" s="190">
        <f>(Paca!M23/Paca!M19-1)*100</f>
        <v>-8.8664366516679856</v>
      </c>
      <c r="AZ23" s="190">
        <f>(Paca!N23/Paca!N19-1)*100</f>
        <v>18.987199768575636</v>
      </c>
      <c r="BA23" s="190">
        <f>(Paca!O23/Paca!O19-1)*100</f>
        <v>-32.540045509499848</v>
      </c>
      <c r="BB23" s="190">
        <f>(Paca!P23/Paca!P19-1)*100</f>
        <v>20.59551839076077</v>
      </c>
      <c r="BC23" s="190">
        <f>(Paca!Q23/Paca!Q19-1)*100</f>
        <v>0.70435724551867196</v>
      </c>
      <c r="BD23" s="190">
        <f>(Paca!R23/Paca!R19-1)*100</f>
        <v>-6.9444888180743352</v>
      </c>
      <c r="BE23" s="190">
        <f>(Paca!S23/Paca!S19-1)*100</f>
        <v>49.378455434615411</v>
      </c>
      <c r="BF23" s="189">
        <f>(Paca!T23/Paca!T19-1)*100</f>
        <v>14.031343623549741</v>
      </c>
      <c r="BG23" s="53">
        <f>Paca!B23-Paca!B19</f>
        <v>-723.36006468799314</v>
      </c>
      <c r="BH23" s="53">
        <f>Paca!C23-Paca!C19</f>
        <v>99.189503460999987</v>
      </c>
      <c r="BI23" s="53">
        <f>Paca!D23-Paca!D19</f>
        <v>-263.77236275699943</v>
      </c>
      <c r="BJ23" s="122">
        <f>Paca!E23-Paca!E19</f>
        <v>14.192010996999898</v>
      </c>
      <c r="BK23" s="122">
        <f>Paca!F23-Paca!F19</f>
        <v>74.507242923000149</v>
      </c>
      <c r="BL23" s="122">
        <f>Paca!G23-Paca!G19</f>
        <v>10.309065287999942</v>
      </c>
      <c r="BM23" s="122">
        <f>Paca!H23-Paca!H19</f>
        <v>-168.59536488499998</v>
      </c>
      <c r="BN23" s="122">
        <f>Paca!I23-Paca!I19</f>
        <v>-194.18531708000046</v>
      </c>
      <c r="BO23" s="53">
        <f>Paca!J23-Paca!J19</f>
        <v>-370.40253859499899</v>
      </c>
      <c r="BP23" s="53">
        <f>Paca!K23-Paca!K19</f>
        <v>-312.74657825499889</v>
      </c>
      <c r="BQ23" s="122">
        <f>Paca!L23-Paca!L19</f>
        <v>-39.210693685000024</v>
      </c>
      <c r="BR23" s="122">
        <f>Paca!M23-Paca!M19</f>
        <v>-302.3467252559999</v>
      </c>
      <c r="BS23" s="122">
        <f>Paca!N23-Paca!N19</f>
        <v>89.923745327999939</v>
      </c>
      <c r="BT23" s="122">
        <f>Paca!O23-Paca!O19</f>
        <v>-118.337681135</v>
      </c>
      <c r="BU23" s="122">
        <f>Paca!P23-Paca!P19</f>
        <v>85.925065415999995</v>
      </c>
      <c r="BV23" s="122">
        <f>Paca!Q23-Paca!Q19</f>
        <v>1.851147544000014</v>
      </c>
      <c r="BW23" s="122">
        <f>Paca!R23-Paca!R19</f>
        <v>-192.84797075400002</v>
      </c>
      <c r="BX23" s="122">
        <f>Paca!S23-Paca!S19</f>
        <v>162.29653428699999</v>
      </c>
      <c r="BY23" s="53">
        <f>Paca!T23-Paca!T19</f>
        <v>124.371911458</v>
      </c>
    </row>
    <row r="24" spans="1:77" s="29" customFormat="1" x14ac:dyDescent="0.25">
      <c r="A24" s="37" t="str">
        <f>Paca!A24</f>
        <v>T2 2003</v>
      </c>
      <c r="B24" s="144">
        <f>('dep13'!B24/'dep13'!B23-1)*100</f>
        <v>7.1770110891436367</v>
      </c>
      <c r="C24" s="179">
        <f>('dep13'!C24/'dep13'!C23-1)*100</f>
        <v>20.731686621697619</v>
      </c>
      <c r="D24" s="179">
        <f>('dep13'!D24/'dep13'!D23-1)*100</f>
        <v>4.7439392453950457</v>
      </c>
      <c r="E24" s="180">
        <f>('dep13'!E24/'dep13'!E23-1)*100</f>
        <v>-13.379496163706451</v>
      </c>
      <c r="F24" s="181">
        <f>('dep13'!F24/'dep13'!F23-1)*100</f>
        <v>4.202880132299569</v>
      </c>
      <c r="G24" s="181">
        <f>('dep13'!G24/'dep13'!G23-1)*100</f>
        <v>33.733327295515522</v>
      </c>
      <c r="H24" s="181">
        <f>('dep13'!H24/'dep13'!H23-1)*100</f>
        <v>-0.82440553498669411</v>
      </c>
      <c r="I24" s="182">
        <f>('dep13'!I24/'dep13'!I23-1)*100</f>
        <v>6.0558288611658906</v>
      </c>
      <c r="J24" s="179">
        <f>('dep13'!J24/'dep13'!J23-1)*100</f>
        <v>2.8365113828143995</v>
      </c>
      <c r="K24" s="179">
        <f>('dep13'!K24/'dep13'!K23-1)*100</f>
        <v>11.720681664864486</v>
      </c>
      <c r="L24" s="180">
        <f>('dep13'!L24/'dep13'!L23-1)*100</f>
        <v>13.424019607293625</v>
      </c>
      <c r="M24" s="181">
        <f>('dep13'!M24/'dep13'!M23-1)*100</f>
        <v>16.105830918262832</v>
      </c>
      <c r="N24" s="181">
        <f>('dep13'!N24/'dep13'!N23-1)*100</f>
        <v>8.750127535888641</v>
      </c>
      <c r="O24" s="181">
        <f>('dep13'!O24/'dep13'!O23-1)*100</f>
        <v>32.015977934225589</v>
      </c>
      <c r="P24" s="181">
        <f>('dep13'!P24/'dep13'!P23-1)*100</f>
        <v>-9.8552112102125449</v>
      </c>
      <c r="Q24" s="181">
        <f>('dep13'!Q24/'dep13'!Q23-1)*100</f>
        <v>-6.353460049875725</v>
      </c>
      <c r="R24" s="181">
        <f>('dep13'!R24/'dep13'!R23-1)*100</f>
        <v>15.159661628132381</v>
      </c>
      <c r="S24" s="152">
        <f>('dep13'!S24/'dep13'!S23-1)*100</f>
        <v>-24.539050326461986</v>
      </c>
      <c r="T24" s="183">
        <f>('dep13'!T24/'dep13'!T23-1)*100</f>
        <v>6.2904551358019756</v>
      </c>
      <c r="U24" s="52">
        <f>'dep13'!B24-'dep13'!B23</f>
        <v>1061.8581295669974</v>
      </c>
      <c r="V24" s="52">
        <f>'dep13'!C24-'dep13'!C23</f>
        <v>6.6994534569999971</v>
      </c>
      <c r="W24" s="52">
        <f>'dep13'!D24-'dep13'!D23</f>
        <v>222.00149915999918</v>
      </c>
      <c r="X24" s="121">
        <f>'dep13'!E24-'dep13'!E23</f>
        <v>-109.79556561000004</v>
      </c>
      <c r="Y24" s="121">
        <f>'dep13'!F24-'dep13'!F23</f>
        <v>28.402327611000032</v>
      </c>
      <c r="Z24" s="121">
        <f>'dep13'!G24-'dep13'!G23</f>
        <v>175.17784788099993</v>
      </c>
      <c r="AA24" s="121">
        <f>'dep13'!H24-'dep13'!H23</f>
        <v>-3.9671947169999839</v>
      </c>
      <c r="AB24" s="121">
        <f>'dep13'!I24-'dep13'!I23</f>
        <v>132.18408399500004</v>
      </c>
      <c r="AC24" s="52">
        <f>'dep13'!J24-'dep13'!J23</f>
        <v>102.56074698200018</v>
      </c>
      <c r="AD24" s="52">
        <f>'dep13'!K24-'dep13'!K23</f>
        <v>698.80671356499897</v>
      </c>
      <c r="AE24" s="121">
        <f>'dep13'!L24-'dep13'!L23</f>
        <v>221.6894211450001</v>
      </c>
      <c r="AF24" s="121">
        <f>'dep13'!M24-'dep13'!M23</f>
        <v>311.74673871499999</v>
      </c>
      <c r="AG24" s="121">
        <f>'dep13'!N24-'dep13'!N23</f>
        <v>14.038621105000004</v>
      </c>
      <c r="AH24" s="121">
        <f>'dep13'!O24-'dep13'!O23</f>
        <v>43.712231089999989</v>
      </c>
      <c r="AI24" s="121">
        <f>'dep13'!P24-'dep13'!P23</f>
        <v>-26.82137530899999</v>
      </c>
      <c r="AJ24" s="121">
        <f>'dep13'!Q24-'dep13'!Q23</f>
        <v>-9.6031755040000064</v>
      </c>
      <c r="AK24" s="121">
        <f>'dep13'!R24-'dep13'!R23</f>
        <v>210.07559872100001</v>
      </c>
      <c r="AL24" s="121">
        <f>'dep13'!S24-'dep13'!S23</f>
        <v>-66.031346398000011</v>
      </c>
      <c r="AM24" s="52">
        <f>'dep13'!T24-'dep13'!T23</f>
        <v>31.789716403000057</v>
      </c>
      <c r="AN24" s="189">
        <f>(Paca!B24/Paca!B20-1)*100</f>
        <v>2.3908961081838154</v>
      </c>
      <c r="AO24" s="189">
        <f>(Paca!C24/Paca!C20-1)*100</f>
        <v>119.64101041627097</v>
      </c>
      <c r="AP24" s="189">
        <f>(Paca!D24/Paca!D20-1)*100</f>
        <v>-5.2841185878481856</v>
      </c>
      <c r="AQ24" s="190">
        <f>(Paca!E24/Paca!E20-1)*100</f>
        <v>-0.73591613835444214</v>
      </c>
      <c r="AR24" s="190">
        <f>(Paca!F24/Paca!F20-1)*100</f>
        <v>8.7514082389327896</v>
      </c>
      <c r="AS24" s="190">
        <f>(Paca!G24/Paca!G20-1)*100</f>
        <v>-14.528376505993968</v>
      </c>
      <c r="AT24" s="190">
        <f>(Paca!H24/Paca!H20-1)*100</f>
        <v>-11.025789761103667</v>
      </c>
      <c r="AU24" s="190">
        <f>(Paca!I24/Paca!I20-1)*100</f>
        <v>-7.1389117700757172</v>
      </c>
      <c r="AV24" s="189">
        <f>(Paca!J24/Paca!J20-1)*100</f>
        <v>4.7489408822026347</v>
      </c>
      <c r="AW24" s="189">
        <f>(Paca!K24/Paca!K20-1)*100</f>
        <v>5.5287501342987211</v>
      </c>
      <c r="AX24" s="190">
        <f>(Paca!L24/Paca!L20-1)*100</f>
        <v>4.2987302130756744</v>
      </c>
      <c r="AY24" s="190">
        <f>(Paca!M24/Paca!M20-1)*100</f>
        <v>12.122570125862264</v>
      </c>
      <c r="AZ24" s="190">
        <f>(Paca!N24/Paca!N20-1)*100</f>
        <v>30.248650275498477</v>
      </c>
      <c r="BA24" s="190">
        <f>(Paca!O24/Paca!O20-1)*100</f>
        <v>-24.476058037782177</v>
      </c>
      <c r="BB24" s="190">
        <f>(Paca!P24/Paca!P20-1)*100</f>
        <v>2.2266715610659293</v>
      </c>
      <c r="BC24" s="190">
        <f>(Paca!Q24/Paca!Q20-1)*100</f>
        <v>-12.771665362366647</v>
      </c>
      <c r="BD24" s="190">
        <f>(Paca!R24/Paca!R20-1)*100</f>
        <v>-1.2800215709895202</v>
      </c>
      <c r="BE24" s="190">
        <f>(Paca!S24/Paca!S20-1)*100</f>
        <v>37.29740015090988</v>
      </c>
      <c r="BF24" s="189">
        <f>(Paca!T24/Paca!T20-1)*100</f>
        <v>12.961629748474923</v>
      </c>
      <c r="BG24" s="53">
        <f>Paca!B24-Paca!B20</f>
        <v>779.36798527899373</v>
      </c>
      <c r="BH24" s="53">
        <f>Paca!C24-Paca!C20</f>
        <v>132.10994314999999</v>
      </c>
      <c r="BI24" s="53">
        <f>Paca!D24-Paca!D20</f>
        <v>-560.53361101800147</v>
      </c>
      <c r="BJ24" s="122">
        <f>Paca!E24-Paca!E20</f>
        <v>-13.720941404000087</v>
      </c>
      <c r="BK24" s="122">
        <f>Paca!F24-Paca!F20</f>
        <v>115.11793842799989</v>
      </c>
      <c r="BL24" s="122">
        <f>Paca!G24-Paca!G20</f>
        <v>-208.34802569299995</v>
      </c>
      <c r="BM24" s="122">
        <f>Paca!H24-Paca!H20</f>
        <v>-72.850480068000024</v>
      </c>
      <c r="BN24" s="122">
        <f>Paca!I24-Paca!I20</f>
        <v>-380.73210228100015</v>
      </c>
      <c r="BO24" s="53">
        <f>Paca!J24-Paca!J20</f>
        <v>436.58474279700022</v>
      </c>
      <c r="BP24" s="53">
        <f>Paca!K24-Paca!K20</f>
        <v>649.4069093850012</v>
      </c>
      <c r="BQ24" s="122">
        <f>Paca!L24-Paca!L20</f>
        <v>157.56895480699995</v>
      </c>
      <c r="BR24" s="122">
        <f>Paca!M24-Paca!M20</f>
        <v>385.8074810170001</v>
      </c>
      <c r="BS24" s="122">
        <f>Paca!N24-Paca!N20</f>
        <v>135.93160429399995</v>
      </c>
      <c r="BT24" s="122">
        <f>Paca!O24-Paca!O20</f>
        <v>-98.391745662000005</v>
      </c>
      <c r="BU24" s="122">
        <f>Paca!P24-Paca!P20</f>
        <v>11.280738492999944</v>
      </c>
      <c r="BV24" s="122">
        <f>Paca!Q24-Paca!Q20</f>
        <v>-35.678144387000003</v>
      </c>
      <c r="BW24" s="122">
        <f>Paca!R24-Paca!R20</f>
        <v>-37.269730703999812</v>
      </c>
      <c r="BX24" s="122">
        <f>Paca!S24-Paca!S20</f>
        <v>130.15775152700002</v>
      </c>
      <c r="BY24" s="53">
        <f>Paca!T24-Paca!T20</f>
        <v>121.80000096499998</v>
      </c>
    </row>
    <row r="25" spans="1:77" s="29" customFormat="1" x14ac:dyDescent="0.25">
      <c r="A25" s="37" t="str">
        <f>Paca!A25</f>
        <v>T3 2003</v>
      </c>
      <c r="B25" s="144">
        <f>('dep13'!B25/'dep13'!B24-1)*100</f>
        <v>0.60100091775316944</v>
      </c>
      <c r="C25" s="179">
        <f>('dep13'!C25/'dep13'!C24-1)*100</f>
        <v>-37.19086107140901</v>
      </c>
      <c r="D25" s="179">
        <f>('dep13'!D25/'dep13'!D24-1)*100</f>
        <v>3.7354776555253766</v>
      </c>
      <c r="E25" s="180">
        <f>('dep13'!E25/'dep13'!E24-1)*100</f>
        <v>12.324152647041476</v>
      </c>
      <c r="F25" s="181">
        <f>('dep13'!F25/'dep13'!F24-1)*100</f>
        <v>3.0335498212379353</v>
      </c>
      <c r="G25" s="181">
        <f>('dep13'!G25/'dep13'!G24-1)*100</f>
        <v>13.568480514272817</v>
      </c>
      <c r="H25" s="181">
        <f>('dep13'!H25/'dep13'!H24-1)*100</f>
        <v>-23.694441854296667</v>
      </c>
      <c r="I25" s="182">
        <f>('dep13'!I25/'dep13'!I24-1)*100</f>
        <v>4.0168457146532388</v>
      </c>
      <c r="J25" s="179">
        <f>('dep13'!J25/'dep13'!J24-1)*100</f>
        <v>7.0153480615162023</v>
      </c>
      <c r="K25" s="179">
        <f>('dep13'!K25/'dep13'!K24-1)*100</f>
        <v>-4.9661019798157513</v>
      </c>
      <c r="L25" s="180">
        <f>('dep13'!L25/'dep13'!L24-1)*100</f>
        <v>-9.4550233773049275</v>
      </c>
      <c r="M25" s="181">
        <f>('dep13'!M25/'dep13'!M24-1)*100</f>
        <v>-2.3686275713921567</v>
      </c>
      <c r="N25" s="181">
        <f>('dep13'!N25/'dep13'!N24-1)*100</f>
        <v>14.981723998660046</v>
      </c>
      <c r="O25" s="181">
        <f>('dep13'!O25/'dep13'!O24-1)*100</f>
        <v>26.229813730944485</v>
      </c>
      <c r="P25" s="181">
        <f>('dep13'!P25/'dep13'!P24-1)*100</f>
        <v>27.041162050149591</v>
      </c>
      <c r="Q25" s="181">
        <f>('dep13'!Q25/'dep13'!Q24-1)*100</f>
        <v>-30.217200598359039</v>
      </c>
      <c r="R25" s="181">
        <f>('dep13'!R25/'dep13'!R24-1)*100</f>
        <v>-9.253453040222837</v>
      </c>
      <c r="S25" s="152">
        <f>('dep13'!S25/'dep13'!S24-1)*100</f>
        <v>-24.511801826643541</v>
      </c>
      <c r="T25" s="183">
        <f>('dep13'!T25/'dep13'!T24-1)*100</f>
        <v>-0.62380451105188417</v>
      </c>
      <c r="U25" s="52">
        <f>'dep13'!B25-'dep13'!B24</f>
        <v>95.301482322000084</v>
      </c>
      <c r="V25" s="52">
        <f>'dep13'!C25-'dep13'!C24</f>
        <v>-14.509827194</v>
      </c>
      <c r="W25" s="52">
        <f>'dep13'!D25-'dep13'!D24</f>
        <v>183.10147154700098</v>
      </c>
      <c r="X25" s="121">
        <f>'dep13'!E25-'dep13'!E24</f>
        <v>87.603773838000052</v>
      </c>
      <c r="Y25" s="121">
        <f>'dep13'!F25-'dep13'!F24</f>
        <v>21.361796987999924</v>
      </c>
      <c r="Z25" s="121">
        <f>'dep13'!G25-'dep13'!G24</f>
        <v>94.230364673000054</v>
      </c>
      <c r="AA25" s="121">
        <f>'dep13'!H25-'dep13'!H24</f>
        <v>-113.08211257400001</v>
      </c>
      <c r="AB25" s="121">
        <f>'dep13'!I25-'dep13'!I24</f>
        <v>92.987648622000052</v>
      </c>
      <c r="AC25" s="52">
        <f>'dep13'!J25-'dep13'!J24</f>
        <v>260.85141861900001</v>
      </c>
      <c r="AD25" s="52">
        <f>'dep13'!K25-'dep13'!K24</f>
        <v>-330.79078948200095</v>
      </c>
      <c r="AE25" s="121">
        <f>'dep13'!L25-'dep13'!L24</f>
        <v>-177.10467797299998</v>
      </c>
      <c r="AF25" s="121">
        <f>'dep13'!M25-'dep13'!M24</f>
        <v>-53.231609122000009</v>
      </c>
      <c r="AG25" s="121">
        <f>'dep13'!N25-'dep13'!N24</f>
        <v>26.139762461000004</v>
      </c>
      <c r="AH25" s="121">
        <f>'dep13'!O25-'dep13'!O24</f>
        <v>47.277870347000004</v>
      </c>
      <c r="AI25" s="121">
        <f>'dep13'!P25-'dep13'!P24</f>
        <v>66.340857886000009</v>
      </c>
      <c r="AJ25" s="121">
        <f>'dep13'!Q25-'dep13'!Q24</f>
        <v>-42.771110453999995</v>
      </c>
      <c r="AK25" s="121">
        <f>'dep13'!R25-'dep13'!R24</f>
        <v>-147.66933111899993</v>
      </c>
      <c r="AL25" s="121">
        <f>'dep13'!S25-'dep13'!S24</f>
        <v>-49.772551508000021</v>
      </c>
      <c r="AM25" s="52">
        <f>'dep13'!T25-'dep13'!T24</f>
        <v>-3.3507911680000007</v>
      </c>
      <c r="AN25" s="189">
        <f>(Paca!B25/Paca!B21-1)*100</f>
        <v>8.0313926539230973</v>
      </c>
      <c r="AO25" s="189">
        <f>(Paca!C25/Paca!C21-1)*100</f>
        <v>-42.231374818121445</v>
      </c>
      <c r="AP25" s="189">
        <f>(Paca!D25/Paca!D21-1)*100</f>
        <v>5.7324559410236509</v>
      </c>
      <c r="AQ25" s="190">
        <f>(Paca!E25/Paca!E21-1)*100</f>
        <v>5.6900797822696303</v>
      </c>
      <c r="AR25" s="190">
        <f>(Paca!F25/Paca!F21-1)*100</f>
        <v>28.152628400351041</v>
      </c>
      <c r="AS25" s="190">
        <f>(Paca!G25/Paca!G21-1)*100</f>
        <v>-4.4151826591148797</v>
      </c>
      <c r="AT25" s="190">
        <f>(Paca!H25/Paca!H21-1)*100</f>
        <v>-9.7027926927350521</v>
      </c>
      <c r="AU25" s="190">
        <f>(Paca!I25/Paca!I21-1)*100</f>
        <v>4.8574763374296781</v>
      </c>
      <c r="AV25" s="189">
        <f>(Paca!J25/Paca!J21-1)*100</f>
        <v>16.576586813065951</v>
      </c>
      <c r="AW25" s="189">
        <f>(Paca!K25/Paca!K21-1)*100</f>
        <v>4.062403529999381</v>
      </c>
      <c r="AX25" s="190">
        <f>(Paca!L25/Paca!L21-1)*100</f>
        <v>4.3164332190042121</v>
      </c>
      <c r="AY25" s="190">
        <f>(Paca!M25/Paca!M21-1)*100</f>
        <v>18.750142274934657</v>
      </c>
      <c r="AZ25" s="190">
        <f>(Paca!N25/Paca!N21-1)*100</f>
        <v>13.652063183572661</v>
      </c>
      <c r="BA25" s="190">
        <f>(Paca!O25/Paca!O21-1)*100</f>
        <v>-12.960786791073142</v>
      </c>
      <c r="BB25" s="190">
        <f>(Paca!P25/Paca!P21-1)*100</f>
        <v>-7.2575585676551206</v>
      </c>
      <c r="BC25" s="190">
        <f>(Paca!Q25/Paca!Q21-1)*100</f>
        <v>-51.86345386042224</v>
      </c>
      <c r="BD25" s="190">
        <f>(Paca!R25/Paca!R21-1)*100</f>
        <v>-4.2644620936752471</v>
      </c>
      <c r="BE25" s="190">
        <f>(Paca!S25/Paca!S21-1)*100</f>
        <v>25.928371666165617</v>
      </c>
      <c r="BF25" s="189">
        <f>(Paca!T25/Paca!T21-1)*100</f>
        <v>12.835615316255943</v>
      </c>
      <c r="BG25" s="53">
        <f>Paca!B25-Paca!B21</f>
        <v>2506.1181357549976</v>
      </c>
      <c r="BH25" s="53">
        <f>Paca!C25-Paca!C21</f>
        <v>-94.627510730000012</v>
      </c>
      <c r="BI25" s="53">
        <f>Paca!D25-Paca!D21</f>
        <v>563.92244671700064</v>
      </c>
      <c r="BJ25" s="122">
        <f>Paca!E25-Paca!E21</f>
        <v>105.49143640800003</v>
      </c>
      <c r="BK25" s="122">
        <f>Paca!F25-Paca!F21</f>
        <v>331.95347709399994</v>
      </c>
      <c r="BL25" s="122">
        <f>Paca!G25-Paca!G21</f>
        <v>-57.412762770000199</v>
      </c>
      <c r="BM25" s="122">
        <f>Paca!H25-Paca!H21</f>
        <v>-55.618266425000002</v>
      </c>
      <c r="BN25" s="122">
        <f>Paca!I25-Paca!I21</f>
        <v>239.5085624100002</v>
      </c>
      <c r="BO25" s="53">
        <f>Paca!J25-Paca!J21</f>
        <v>1446.1027823250006</v>
      </c>
      <c r="BP25" s="53">
        <f>Paca!K25-Paca!K21</f>
        <v>464.58040788399921</v>
      </c>
      <c r="BQ25" s="122">
        <f>Paca!L25-Paca!L21</f>
        <v>142.421868249</v>
      </c>
      <c r="BR25" s="122">
        <f>Paca!M25-Paca!M21</f>
        <v>580.2264255619998</v>
      </c>
      <c r="BS25" s="122">
        <f>Paca!N25-Paca!N21</f>
        <v>69.849850252000067</v>
      </c>
      <c r="BT25" s="122">
        <f>Paca!O25-Paca!O21</f>
        <v>-57.562983521000035</v>
      </c>
      <c r="BU25" s="122">
        <f>Paca!P25-Paca!P21</f>
        <v>-44.013198851000084</v>
      </c>
      <c r="BV25" s="122">
        <f>Paca!Q25-Paca!Q21</f>
        <v>-207.05194763</v>
      </c>
      <c r="BW25" s="122">
        <f>Paca!R25-Paca!R21</f>
        <v>-115.54077249199963</v>
      </c>
      <c r="BX25" s="122">
        <f>Paca!S25-Paca!S21</f>
        <v>96.251166314999978</v>
      </c>
      <c r="BY25" s="53">
        <f>Paca!T25-Paca!T21</f>
        <v>126.14000955900008</v>
      </c>
    </row>
    <row r="26" spans="1:77" s="105" customFormat="1" x14ac:dyDescent="0.25">
      <c r="A26" s="98" t="str">
        <f>Paca!A26</f>
        <v>T4 2003</v>
      </c>
      <c r="B26" s="143">
        <f>('dep13'!B26/'dep13'!B25-1)*100</f>
        <v>1.624121196603201</v>
      </c>
      <c r="C26" s="184">
        <f>('dep13'!C26/'dep13'!C25-1)*100</f>
        <v>-38.511880319920657</v>
      </c>
      <c r="D26" s="184">
        <f>('dep13'!D26/'dep13'!D25-1)*100</f>
        <v>-6.0522784880043368</v>
      </c>
      <c r="E26" s="185">
        <f>('dep13'!E26/'dep13'!E25-1)*100</f>
        <v>-17.834276574698606</v>
      </c>
      <c r="F26" s="186">
        <f>('dep13'!F26/'dep13'!F25-1)*100</f>
        <v>-5.2346355020418844</v>
      </c>
      <c r="G26" s="186">
        <f>('dep13'!G26/'dep13'!G25-1)*100</f>
        <v>-2.1667816231504711</v>
      </c>
      <c r="H26" s="186">
        <f>('dep13'!H26/'dep13'!H25-1)*100</f>
        <v>0.57149634513069536</v>
      </c>
      <c r="I26" s="187">
        <f>('dep13'!I26/'dep13'!I25-1)*100</f>
        <v>-4.6663580176902979</v>
      </c>
      <c r="J26" s="184">
        <f>('dep13'!J26/'dep13'!J25-1)*100</f>
        <v>8.3468362584692137</v>
      </c>
      <c r="K26" s="184">
        <f>('dep13'!K26/'dep13'!K25-1)*100</f>
        <v>3.2932915056956613</v>
      </c>
      <c r="L26" s="185">
        <f>('dep13'!L26/'dep13'!L25-1)*100</f>
        <v>3.272721712277149</v>
      </c>
      <c r="M26" s="186">
        <f>('dep13'!M26/'dep13'!M25-1)*100</f>
        <v>-8.4831225047675485</v>
      </c>
      <c r="N26" s="186">
        <f>('dep13'!N26/'dep13'!N25-1)*100</f>
        <v>-3.7996267591080213</v>
      </c>
      <c r="O26" s="186">
        <f>('dep13'!O26/'dep13'!O25-1)*100</f>
        <v>134.51920996625768</v>
      </c>
      <c r="P26" s="186">
        <f>('dep13'!P26/'dep13'!P25-1)*100</f>
        <v>-6.5457454005727111</v>
      </c>
      <c r="Q26" s="186">
        <f>('dep13'!Q26/'dep13'!Q25-1)*100</f>
        <v>50.772464263903274</v>
      </c>
      <c r="R26" s="186">
        <f>('dep13'!R26/'dep13'!R25-1)*100</f>
        <v>-1.2420127293640615</v>
      </c>
      <c r="S26" s="151">
        <f>('dep13'!S26/'dep13'!S25-1)*100</f>
        <v>18.850418995683494</v>
      </c>
      <c r="T26" s="188">
        <f>('dep13'!T26/'dep13'!T25-1)*100</f>
        <v>6.6813549887921653</v>
      </c>
      <c r="U26" s="100">
        <f>'dep13'!B26-'dep13'!B25</f>
        <v>259.08678187399892</v>
      </c>
      <c r="V26" s="100">
        <f>'dep13'!C26-'dep13'!C25</f>
        <v>-9.4372089190000015</v>
      </c>
      <c r="W26" s="100">
        <f>'dep13'!D26-'dep13'!D25</f>
        <v>-307.74563808200037</v>
      </c>
      <c r="X26" s="120">
        <f>'dep13'!E26-'dep13'!E25</f>
        <v>-142.39488688000006</v>
      </c>
      <c r="Y26" s="120">
        <f>'dep13'!F26-'dep13'!F25</f>
        <v>-37.979720175000011</v>
      </c>
      <c r="Z26" s="120">
        <f>'dep13'!G26-'dep13'!G25</f>
        <v>-17.089628239000035</v>
      </c>
      <c r="AA26" s="120">
        <f>'dep13'!H26-'dep13'!H25</f>
        <v>2.0812155450000205</v>
      </c>
      <c r="AB26" s="120">
        <f>'dep13'!I26-'dep13'!I25</f>
        <v>-112.36261833300023</v>
      </c>
      <c r="AC26" s="100">
        <f>'dep13'!J26-'dep13'!J25</f>
        <v>332.13293410399956</v>
      </c>
      <c r="AD26" s="100">
        <f>'dep13'!K26-'dep13'!K25</f>
        <v>208.47140439800023</v>
      </c>
      <c r="AE26" s="120">
        <f>'dep13'!L26-'dep13'!L25</f>
        <v>55.506119243000057</v>
      </c>
      <c r="AF26" s="120">
        <f>'dep13'!M26-'dep13'!M25</f>
        <v>-186.13067285000011</v>
      </c>
      <c r="AG26" s="120">
        <f>'dep13'!N26-'dep13'!N25</f>
        <v>-7.6227135210000085</v>
      </c>
      <c r="AH26" s="120">
        <f>'dep13'!O26-'dep13'!O25</f>
        <v>306.06167324500007</v>
      </c>
      <c r="AI26" s="120">
        <f>'dep13'!P26-'dep13'!P25</f>
        <v>-20.401368453000032</v>
      </c>
      <c r="AJ26" s="120">
        <f>'dep13'!Q26-'dep13'!Q25</f>
        <v>50.150229911999986</v>
      </c>
      <c r="AK26" s="120">
        <f>'dep13'!R26-'dep13'!R25</f>
        <v>-17.986333335000154</v>
      </c>
      <c r="AL26" s="120">
        <f>'dep13'!S26-'dep13'!S25</f>
        <v>28.894470157000001</v>
      </c>
      <c r="AM26" s="100">
        <f>'dep13'!T26-'dep13'!T25</f>
        <v>35.665290372999948</v>
      </c>
      <c r="AN26" s="184">
        <f>(Paca!B26/Paca!B22-1)*100</f>
        <v>7.8277107506806276</v>
      </c>
      <c r="AO26" s="184">
        <f>(Paca!C26/Paca!C22-1)*100</f>
        <v>64.719600182106944</v>
      </c>
      <c r="AP26" s="184">
        <f>(Paca!D26/Paca!D22-1)*100</f>
        <v>2.837199452937722</v>
      </c>
      <c r="AQ26" s="191">
        <f>(Paca!E26/Paca!E22-1)*100</f>
        <v>-6.9839315901966126</v>
      </c>
      <c r="AR26" s="191">
        <f>(Paca!F26/Paca!F22-1)*100</f>
        <v>7.01102187638456</v>
      </c>
      <c r="AS26" s="191">
        <f>(Paca!G26/Paca!G22-1)*100</f>
        <v>29.815135971236749</v>
      </c>
      <c r="AT26" s="191">
        <f>(Paca!H26/Paca!H22-1)*100</f>
        <v>-12.015588283659673</v>
      </c>
      <c r="AU26" s="191">
        <f>(Paca!I26/Paca!I22-1)*100</f>
        <v>1.6964529665419725</v>
      </c>
      <c r="AV26" s="184">
        <f>(Paca!J26/Paca!J22-1)*100</f>
        <v>12.799690668944287</v>
      </c>
      <c r="AW26" s="184">
        <f>(Paca!K26/Paca!K22-1)*100</f>
        <v>6.600761397305388</v>
      </c>
      <c r="AX26" s="191">
        <f>(Paca!L26/Paca!L22-1)*100</f>
        <v>0.91571244815569219</v>
      </c>
      <c r="AY26" s="191">
        <f>(Paca!M26/Paca!M22-1)*100</f>
        <v>5.6151340698193941</v>
      </c>
      <c r="AZ26" s="191">
        <f>(Paca!N26/Paca!N22-1)*100</f>
        <v>8.6360968381570036</v>
      </c>
      <c r="BA26" s="191">
        <f>(Paca!O26/Paca!O22-1)*100</f>
        <v>61.377120544798849</v>
      </c>
      <c r="BB26" s="191">
        <f>(Paca!P26/Paca!P22-1)*100</f>
        <v>7.4910710047599416</v>
      </c>
      <c r="BC26" s="191">
        <f>(Paca!Q26/Paca!Q22-1)*100</f>
        <v>4.7221085207322711</v>
      </c>
      <c r="BD26" s="191">
        <f>(Paca!R26/Paca!R22-1)*100</f>
        <v>2.6719860318021871</v>
      </c>
      <c r="BE26" s="191">
        <f>(Paca!S26/Paca!S22-1)*100</f>
        <v>27.29005953532495</v>
      </c>
      <c r="BF26" s="184">
        <f>(Paca!T26/Paca!T22-1)*100</f>
        <v>15.075323768543946</v>
      </c>
      <c r="BG26" s="100">
        <f>Paca!B26-Paca!B22</f>
        <v>2509.7596932009983</v>
      </c>
      <c r="BH26" s="100">
        <f>Paca!C26-Paca!C22</f>
        <v>101.98279300499999</v>
      </c>
      <c r="BI26" s="100">
        <f>Paca!D26-Paca!D22</f>
        <v>283.75572697400094</v>
      </c>
      <c r="BJ26" s="120">
        <f>Paca!E26-Paca!E22</f>
        <v>-139.59595213500006</v>
      </c>
      <c r="BK26" s="120">
        <f>Paca!F26-Paca!F22</f>
        <v>96.310250605999954</v>
      </c>
      <c r="BL26" s="120">
        <f>Paca!G26-Paca!G22</f>
        <v>308.29975270800014</v>
      </c>
      <c r="BM26" s="120">
        <f>Paca!H26-Paca!H22</f>
        <v>-66.746199394999962</v>
      </c>
      <c r="BN26" s="120">
        <f>Paca!I26-Paca!I22</f>
        <v>85.487875190000523</v>
      </c>
      <c r="BO26" s="100">
        <f>Paca!J26-Paca!J22</f>
        <v>1228.8185875729996</v>
      </c>
      <c r="BP26" s="100">
        <f>Paca!K26-Paca!K22</f>
        <v>747.39071890300147</v>
      </c>
      <c r="BQ26" s="120">
        <f>Paca!L26-Paca!L22</f>
        <v>31.4132736319998</v>
      </c>
      <c r="BR26" s="120">
        <f>Paca!M26-Paca!M22</f>
        <v>177.17467643400005</v>
      </c>
      <c r="BS26" s="120">
        <f>Paca!N26-Paca!N22</f>
        <v>46.809907842999905</v>
      </c>
      <c r="BT26" s="120">
        <f>Paca!O26-Paca!O22</f>
        <v>279.21022684099995</v>
      </c>
      <c r="BU26" s="120">
        <f>Paca!P26-Paca!P22</f>
        <v>35.365454037999996</v>
      </c>
      <c r="BV26" s="120">
        <f>Paca!Q26-Paca!Q22</f>
        <v>12.36357799000001</v>
      </c>
      <c r="BW26" s="120">
        <f>Paca!R26-Paca!R22</f>
        <v>71.127716620000228</v>
      </c>
      <c r="BX26" s="120">
        <f>Paca!S26-Paca!S22</f>
        <v>93.925885504999997</v>
      </c>
      <c r="BY26" s="100">
        <f>Paca!T26-Paca!T22</f>
        <v>147.81186674600008</v>
      </c>
    </row>
    <row r="27" spans="1:77" s="29" customFormat="1" x14ac:dyDescent="0.25">
      <c r="A27" s="37" t="str">
        <f>Paca!A27</f>
        <v>T1 2004</v>
      </c>
      <c r="B27" s="144">
        <f>('dep13'!B27/'dep13'!B26-1)*100</f>
        <v>0.247782327265611</v>
      </c>
      <c r="C27" s="179">
        <f>('dep13'!C27/'dep13'!C26-1)*100</f>
        <v>58.94466887696106</v>
      </c>
      <c r="D27" s="179">
        <f>('dep13'!D27/'dep13'!D26-1)*100</f>
        <v>2.6742293618870372</v>
      </c>
      <c r="E27" s="180">
        <f>('dep13'!E27/'dep13'!E26-1)*100</f>
        <v>6.9825974618750841</v>
      </c>
      <c r="F27" s="181">
        <f>('dep13'!F27/'dep13'!F26-1)*100</f>
        <v>-10.822583585293867</v>
      </c>
      <c r="G27" s="181">
        <f>('dep13'!G27/'dep13'!G26-1)*100</f>
        <v>2.1349556066426079</v>
      </c>
      <c r="H27" s="181">
        <f>('dep13'!H27/'dep13'!H26-1)*100</f>
        <v>11.13697617905669</v>
      </c>
      <c r="I27" s="182">
        <f>('dep13'!I27/'dep13'!I26-1)*100</f>
        <v>4.3165826464626633</v>
      </c>
      <c r="J27" s="179">
        <f>('dep13'!J27/'dep13'!J26-1)*100</f>
        <v>3.0528893438806159</v>
      </c>
      <c r="K27" s="179">
        <f>('dep13'!K27/'dep13'!K26-1)*100</f>
        <v>-3.0226588636094842</v>
      </c>
      <c r="L27" s="180">
        <f>('dep13'!L27/'dep13'!L26-1)*100</f>
        <v>-3.1832304980431991</v>
      </c>
      <c r="M27" s="181">
        <f>('dep13'!M27/'dep13'!M26-1)*100</f>
        <v>-0.53098463246168404</v>
      </c>
      <c r="N27" s="181">
        <f>('dep13'!N27/'dep13'!N26-1)*100</f>
        <v>-0.69577126539456247</v>
      </c>
      <c r="O27" s="181">
        <f>('dep13'!O27/'dep13'!O26-1)*100</f>
        <v>-22.037900643147633</v>
      </c>
      <c r="P27" s="181">
        <f>('dep13'!P27/'dep13'!P26-1)*100</f>
        <v>-15.074861987416032</v>
      </c>
      <c r="Q27" s="181">
        <f>('dep13'!Q27/'dep13'!Q26-1)*100</f>
        <v>-23.954497331131876</v>
      </c>
      <c r="R27" s="181">
        <f>('dep13'!R27/'dep13'!R26-1)*100</f>
        <v>5.7792635047321017</v>
      </c>
      <c r="S27" s="152">
        <f>('dep13'!S27/'dep13'!S26-1)*100</f>
        <v>-8.4317392763676224</v>
      </c>
      <c r="T27" s="183">
        <f>('dep13'!T27/'dep13'!T26-1)*100</f>
        <v>-5.3451054270758469</v>
      </c>
      <c r="U27" s="52">
        <f>'dep13'!B27-'dep13'!B26</f>
        <v>40.169271258999288</v>
      </c>
      <c r="V27" s="52">
        <f>'dep13'!C27-'dep13'!C26</f>
        <v>8.8814646379999989</v>
      </c>
      <c r="W27" s="52">
        <f>'dep13'!D27-'dep13'!D26</f>
        <v>127.74911710299966</v>
      </c>
      <c r="X27" s="121">
        <f>'dep13'!E27-'dep13'!E26</f>
        <v>45.808554430000072</v>
      </c>
      <c r="Y27" s="121">
        <f>'dep13'!F27-'dep13'!F26</f>
        <v>-74.412500826999917</v>
      </c>
      <c r="Z27" s="121">
        <f>'dep13'!G27-'dep13'!G26</f>
        <v>16.473757215999967</v>
      </c>
      <c r="AA27" s="121">
        <f>'dep13'!H27-'dep13'!H26</f>
        <v>40.789258110999981</v>
      </c>
      <c r="AB27" s="121">
        <f>'dep13'!I27-'dep13'!I26</f>
        <v>99.090048173000014</v>
      </c>
      <c r="AC27" s="52">
        <f>'dep13'!J27-'dep13'!J26</f>
        <v>131.61862380900038</v>
      </c>
      <c r="AD27" s="52">
        <f>'dep13'!K27-'dep13'!K26</f>
        <v>-197.64124019500014</v>
      </c>
      <c r="AE27" s="121">
        <f>'dep13'!L27-'dep13'!L26</f>
        <v>-55.755215211000177</v>
      </c>
      <c r="AF27" s="121">
        <f>'dep13'!M27-'dep13'!M26</f>
        <v>-10.662163905999932</v>
      </c>
      <c r="AG27" s="121">
        <f>'dep13'!N27-'dep13'!N26</f>
        <v>-1.3428017749999981</v>
      </c>
      <c r="AH27" s="121">
        <f>'dep13'!O27-'dep13'!O26</f>
        <v>-117.59078332700005</v>
      </c>
      <c r="AI27" s="121">
        <f>'dep13'!P27-'dep13'!P26</f>
        <v>-43.908905605000001</v>
      </c>
      <c r="AJ27" s="121">
        <f>'dep13'!Q27-'dep13'!Q26</f>
        <v>-35.674162052999989</v>
      </c>
      <c r="AK27" s="121">
        <f>'dep13'!R27-'dep13'!R26</f>
        <v>82.653513117000102</v>
      </c>
      <c r="AL27" s="121">
        <f>'dep13'!S27-'dep13'!S26</f>
        <v>-15.360721434999988</v>
      </c>
      <c r="AM27" s="52">
        <f>'dep13'!T27-'dep13'!T26</f>
        <v>-30.438694095999949</v>
      </c>
      <c r="AN27" s="189">
        <f>(Paca!B27/Paca!B23-1)*100</f>
        <v>7.8191650592948081</v>
      </c>
      <c r="AO27" s="189">
        <f>(Paca!C27/Paca!C23-1)*100</f>
        <v>-43.112454742761983</v>
      </c>
      <c r="AP27" s="189">
        <f>(Paca!D27/Paca!D23-1)*100</f>
        <v>2.2777101782420983</v>
      </c>
      <c r="AQ27" s="190">
        <f>(Paca!E27/Paca!E23-1)*100</f>
        <v>-9.02546193917998</v>
      </c>
      <c r="AR27" s="190">
        <f>(Paca!F27/Paca!F23-1)*100</f>
        <v>-5.412898486707185</v>
      </c>
      <c r="AS27" s="190">
        <f>(Paca!G27/Paca!G23-1)*100</f>
        <v>32.004711257458055</v>
      </c>
      <c r="AT27" s="190">
        <f>(Paca!H27/Paca!H23-1)*100</f>
        <v>9.9636466414611427</v>
      </c>
      <c r="AU27" s="190">
        <f>(Paca!I27/Paca!I23-1)*100</f>
        <v>1.993157195403672</v>
      </c>
      <c r="AV27" s="189">
        <f>(Paca!J27/Paca!J23-1)*100</f>
        <v>20.136229657863367</v>
      </c>
      <c r="AW27" s="189">
        <f>(Paca!K27/Paca!K23-1)*100</f>
        <v>4.0894025757124863</v>
      </c>
      <c r="AX27" s="190">
        <f>(Paca!L27/Paca!L23-1)*100</f>
        <v>-8.8455823505984021E-2</v>
      </c>
      <c r="AY27" s="190">
        <f>(Paca!M27/Paca!M23-1)*100</f>
        <v>5.6635937848319218</v>
      </c>
      <c r="AZ27" s="190">
        <f>(Paca!N27/Paca!N23-1)*100</f>
        <v>-7.5723372246792593</v>
      </c>
      <c r="BA27" s="190">
        <f>(Paca!O27/Paca!O23-1)*100</f>
        <v>118.70540168417247</v>
      </c>
      <c r="BB27" s="190">
        <f>(Paca!P27/Paca!P23-1)*100</f>
        <v>-4.1631183656508641</v>
      </c>
      <c r="BC27" s="190">
        <f>(Paca!Q27/Paca!Q23-1)*100</f>
        <v>-17.141348549221867</v>
      </c>
      <c r="BD27" s="190">
        <f>(Paca!R27/Paca!R23-1)*100</f>
        <v>8.7967086094815627</v>
      </c>
      <c r="BE27" s="190">
        <f>(Paca!S27/Paca!S23-1)*100</f>
        <v>-25.945394010226931</v>
      </c>
      <c r="BF27" s="189">
        <f>(Paca!T27/Paca!T23-1)*100</f>
        <v>3.1942359871363291</v>
      </c>
      <c r="BG27" s="53">
        <f>Paca!B27-Paca!B23</f>
        <v>2478.7157722849952</v>
      </c>
      <c r="BH27" s="53">
        <f>Paca!C27-Paca!C23</f>
        <v>-104.12134393599999</v>
      </c>
      <c r="BI27" s="53">
        <f>Paca!D27-Paca!D23</f>
        <v>228.86135882299823</v>
      </c>
      <c r="BJ27" s="122">
        <f>Paca!E27-Paca!E23</f>
        <v>-176.48042867499998</v>
      </c>
      <c r="BK27" s="122">
        <f>Paca!F27-Paca!F23</f>
        <v>-78.886323270000275</v>
      </c>
      <c r="BL27" s="122">
        <f>Paca!G27-Paca!G23</f>
        <v>328.63196610099999</v>
      </c>
      <c r="BM27" s="122">
        <f>Paca!H27-Paca!H23</f>
        <v>54.770131085000003</v>
      </c>
      <c r="BN27" s="122">
        <f>Paca!I27-Paca!I23</f>
        <v>100.82601358200009</v>
      </c>
      <c r="BO27" s="53">
        <f>Paca!J27-Paca!J23</f>
        <v>1866.4971096949994</v>
      </c>
      <c r="BP27" s="53">
        <f>Paca!K27-Paca!K23</f>
        <v>455.19264428799943</v>
      </c>
      <c r="BQ27" s="122">
        <f>Paca!L27-Paca!L23</f>
        <v>-2.9823714590002055</v>
      </c>
      <c r="BR27" s="122">
        <f>Paca!M27-Paca!M23</f>
        <v>176.00564687799988</v>
      </c>
      <c r="BS27" s="122">
        <f>Paca!N27-Paca!N23</f>
        <v>-42.672064790999912</v>
      </c>
      <c r="BT27" s="122">
        <f>Paca!O27-Paca!O23</f>
        <v>291.22015234100002</v>
      </c>
      <c r="BU27" s="122">
        <f>Paca!P27-Paca!P23</f>
        <v>-20.945805741000015</v>
      </c>
      <c r="BV27" s="122">
        <f>Paca!Q27-Paca!Q23</f>
        <v>-45.367129014</v>
      </c>
      <c r="BW27" s="122">
        <f>Paca!R27-Paca!R23</f>
        <v>227.31971129699969</v>
      </c>
      <c r="BX27" s="122">
        <f>Paca!S27-Paca!S23</f>
        <v>-127.38549522299996</v>
      </c>
      <c r="BY27" s="53">
        <f>Paca!T27-Paca!T23</f>
        <v>32.286003414999868</v>
      </c>
    </row>
    <row r="28" spans="1:77" s="29" customFormat="1" x14ac:dyDescent="0.25">
      <c r="A28" s="37" t="str">
        <f>Paca!A28</f>
        <v>T2 2004</v>
      </c>
      <c r="B28" s="144">
        <f>('dep13'!B28/'dep13'!B27-1)*100</f>
        <v>4.6257110146383118</v>
      </c>
      <c r="C28" s="179">
        <f>('dep13'!C28/'dep13'!C27-1)*100</f>
        <v>62.797748280044921</v>
      </c>
      <c r="D28" s="179">
        <f>('dep13'!D28/'dep13'!D27-1)*100</f>
        <v>10.617559763216789</v>
      </c>
      <c r="E28" s="180">
        <f>('dep13'!E28/'dep13'!E27-1)*100</f>
        <v>-0.27020091695751924</v>
      </c>
      <c r="F28" s="181">
        <f>('dep13'!F28/'dep13'!F27-1)*100</f>
        <v>29.051226842134792</v>
      </c>
      <c r="G28" s="181">
        <f>('dep13'!G28/'dep13'!G27-1)*100</f>
        <v>5.4766766259723321</v>
      </c>
      <c r="H28" s="181">
        <f>('dep13'!H28/'dep13'!H27-1)*100</f>
        <v>-2.092509218150429</v>
      </c>
      <c r="I28" s="182">
        <f>('dep13'!I28/'dep13'!I27-1)*100</f>
        <v>12.941011702659576</v>
      </c>
      <c r="J28" s="179">
        <f>('dep13'!J28/'dep13'!J27-1)*100</f>
        <v>2.9715822078237641</v>
      </c>
      <c r="K28" s="179">
        <f>('dep13'!K28/'dep13'!K27-1)*100</f>
        <v>2.2465212414020774</v>
      </c>
      <c r="L28" s="180">
        <f>('dep13'!L28/'dep13'!L27-1)*100</f>
        <v>2.7359215886880062</v>
      </c>
      <c r="M28" s="181">
        <f>('dep13'!M28/'dep13'!M27-1)*100</f>
        <v>3.3422688965909053</v>
      </c>
      <c r="N28" s="181">
        <f>('dep13'!N28/'dep13'!N27-1)*100</f>
        <v>-13.91204331454885</v>
      </c>
      <c r="O28" s="181">
        <f>('dep13'!O28/'dep13'!O27-1)*100</f>
        <v>-8.1269042717838644</v>
      </c>
      <c r="P28" s="181">
        <f>('dep13'!P28/'dep13'!P27-1)*100</f>
        <v>1.4798523472148828</v>
      </c>
      <c r="Q28" s="181">
        <f>('dep13'!Q28/'dep13'!Q27-1)*100</f>
        <v>7.8566488053769756</v>
      </c>
      <c r="R28" s="181">
        <f>('dep13'!R28/'dep13'!R27-1)*100</f>
        <v>7.8040595526652989</v>
      </c>
      <c r="S28" s="152">
        <f>('dep13'!S28/'dep13'!S27-1)*100</f>
        <v>-24.487566962534025</v>
      </c>
      <c r="T28" s="183">
        <f>('dep13'!T28/'dep13'!T27-1)*100</f>
        <v>-10.858281437785223</v>
      </c>
      <c r="U28" s="52">
        <f>'dep13'!B28-'dep13'!B27</f>
        <v>751.75598873400304</v>
      </c>
      <c r="V28" s="52">
        <f>'dep13'!C28-'dep13'!C27</f>
        <v>15.039385658000004</v>
      </c>
      <c r="W28" s="52">
        <f>'dep13'!D28-'dep13'!D27</f>
        <v>520.7693556560007</v>
      </c>
      <c r="X28" s="121">
        <f>'dep13'!E28-'dep13'!E27</f>
        <v>-1.8963982129999977</v>
      </c>
      <c r="Y28" s="121">
        <f>'dep13'!F28-'dep13'!F27</f>
        <v>178.12887102000002</v>
      </c>
      <c r="Z28" s="121">
        <f>'dep13'!G28-'dep13'!G27</f>
        <v>43.161379334999992</v>
      </c>
      <c r="AA28" s="121">
        <f>'dep13'!H28-'dep13'!H27</f>
        <v>-8.5173495650000177</v>
      </c>
      <c r="AB28" s="121">
        <f>'dep13'!I28-'dep13'!I27</f>
        <v>309.89285307899991</v>
      </c>
      <c r="AC28" s="52">
        <f>'dep13'!J28-'dep13'!J27</f>
        <v>132.0244006920002</v>
      </c>
      <c r="AD28" s="52">
        <f>'dep13'!K28-'dep13'!K27</f>
        <v>142.45222495600046</v>
      </c>
      <c r="AE28" s="121">
        <f>'dep13'!L28-'dep13'!L27</f>
        <v>46.395049583000173</v>
      </c>
      <c r="AF28" s="121">
        <f>'dep13'!M28-'dep13'!M27</f>
        <v>66.756353959999842</v>
      </c>
      <c r="AG28" s="121">
        <f>'dep13'!N28-'dep13'!N27</f>
        <v>-26.662697266999999</v>
      </c>
      <c r="AH28" s="121">
        <f>'dep13'!O28-'dep13'!O27</f>
        <v>-33.807396885000003</v>
      </c>
      <c r="AI28" s="121">
        <f>'dep13'!P28-'dep13'!P27</f>
        <v>3.6606138200000089</v>
      </c>
      <c r="AJ28" s="121">
        <f>'dep13'!Q28-'dep13'!Q27</f>
        <v>8.8976966319999917</v>
      </c>
      <c r="AK28" s="121">
        <f>'dep13'!R28-'dep13'!R27</f>
        <v>118.06194530800008</v>
      </c>
      <c r="AL28" s="121">
        <f>'dep13'!S28-'dep13'!S27</f>
        <v>-40.849340195000011</v>
      </c>
      <c r="AM28" s="52">
        <f>'dep13'!T28-'dep13'!T27</f>
        <v>-58.529378228000041</v>
      </c>
      <c r="AN28" s="189">
        <f>(Paca!B28/Paca!B24-1)*100</f>
        <v>5.3197579423877484</v>
      </c>
      <c r="AO28" s="189">
        <f>(Paca!C28/Paca!C24-1)*100</f>
        <v>-7.846673070454413</v>
      </c>
      <c r="AP28" s="189">
        <f>(Paca!D28/Paca!D24-1)*100</f>
        <v>7.3882842883007172</v>
      </c>
      <c r="AQ28" s="190">
        <f>(Paca!E28/Paca!E24-1)*100</f>
        <v>-9.4179940753707179</v>
      </c>
      <c r="AR28" s="190">
        <f>(Paca!F28/Paca!F24-1)*100</f>
        <v>7.6855658129544757</v>
      </c>
      <c r="AS28" s="190">
        <f>(Paca!G28/Paca!G24-1)*100</f>
        <v>19.108261113430114</v>
      </c>
      <c r="AT28" s="190">
        <f>(Paca!H28/Paca!H24-1)*100</f>
        <v>7.1938827680013473</v>
      </c>
      <c r="AU28" s="190">
        <f>(Paca!I28/Paca!I24-1)*100</f>
        <v>10.705364930565153</v>
      </c>
      <c r="AV28" s="189">
        <f>(Paca!J28/Paca!J24-1)*100</f>
        <v>15.618213148542193</v>
      </c>
      <c r="AW28" s="189">
        <f>(Paca!K28/Paca!K24-1)*100</f>
        <v>-2.9912171874286742</v>
      </c>
      <c r="AX28" s="190">
        <f>(Paca!L28/Paca!L24-1)*100</f>
        <v>-4.9453427023716028</v>
      </c>
      <c r="AY28" s="190">
        <f>(Paca!M28/Paca!M24-1)*100</f>
        <v>-11.237853516996733</v>
      </c>
      <c r="AZ28" s="190">
        <f>(Paca!N28/Paca!N24-1)*100</f>
        <v>15.372929312758178</v>
      </c>
      <c r="BA28" s="190">
        <f>(Paca!O28/Paca!O24-1)*100</f>
        <v>76.675752943892263</v>
      </c>
      <c r="BB28" s="190">
        <f>(Paca!P28/Paca!P24-1)*100</f>
        <v>-0.21098153424251587</v>
      </c>
      <c r="BC28" s="190">
        <f>(Paca!Q28/Paca!Q24-1)*100</f>
        <v>3.6455221090406331</v>
      </c>
      <c r="BD28" s="190">
        <f>(Paca!R28/Paca!R24-1)*100</f>
        <v>1.2376527556166694</v>
      </c>
      <c r="BE28" s="190">
        <f>(Paca!S28/Paca!S24-1)*100</f>
        <v>-30.646372455500536</v>
      </c>
      <c r="BF28" s="189">
        <f>(Paca!T28/Paca!T24-1)*100</f>
        <v>-7.6289925235674794</v>
      </c>
      <c r="BG28" s="53">
        <f>Paca!B28-Paca!B24</f>
        <v>1775.5588543120029</v>
      </c>
      <c r="BH28" s="53">
        <f>Paca!C28-Paca!C24</f>
        <v>-19.030685169999998</v>
      </c>
      <c r="BI28" s="53">
        <f>Paca!D28-Paca!D24</f>
        <v>742.32742650399996</v>
      </c>
      <c r="BJ28" s="122">
        <f>Paca!E28-Paca!E24</f>
        <v>-174.30351064899992</v>
      </c>
      <c r="BK28" s="122">
        <f>Paca!F28-Paca!F24</f>
        <v>109.94507891400008</v>
      </c>
      <c r="BL28" s="122">
        <f>Paca!G28-Paca!G24</f>
        <v>234.21538740200003</v>
      </c>
      <c r="BM28" s="122">
        <f>Paca!H28-Paca!H24</f>
        <v>42.291219534999982</v>
      </c>
      <c r="BN28" s="122">
        <f>Paca!I28-Paca!I24</f>
        <v>530.17925130200001</v>
      </c>
      <c r="BO28" s="53">
        <f>Paca!J28-Paca!J24</f>
        <v>1504.0171112640001</v>
      </c>
      <c r="BP28" s="53">
        <f>Paca!K28-Paca!K24</f>
        <v>-370.77349789099935</v>
      </c>
      <c r="BQ28" s="122">
        <f>Paca!L28-Paca!L24</f>
        <v>-189.06270981700027</v>
      </c>
      <c r="BR28" s="122">
        <f>Paca!M28-Paca!M24</f>
        <v>-401.0073665079999</v>
      </c>
      <c r="BS28" s="122">
        <f>Paca!N28-Paca!N24</f>
        <v>89.979650836000019</v>
      </c>
      <c r="BT28" s="122">
        <f>Paca!O28-Paca!O24</f>
        <v>232.78762568099995</v>
      </c>
      <c r="BU28" s="122">
        <f>Paca!P28-Paca!P24</f>
        <v>-1.0926725580000038</v>
      </c>
      <c r="BV28" s="122">
        <f>Paca!Q28-Paca!Q24</f>
        <v>8.8832532890000095</v>
      </c>
      <c r="BW28" s="122">
        <f>Paca!R28-Paca!R24</f>
        <v>35.574829816999681</v>
      </c>
      <c r="BX28" s="122">
        <f>Paca!S28-Paca!S24</f>
        <v>-146.836108631</v>
      </c>
      <c r="BY28" s="53">
        <f>Paca!T28-Paca!T24</f>
        <v>-80.981500395000012</v>
      </c>
    </row>
    <row r="29" spans="1:77" s="29" customFormat="1" x14ac:dyDescent="0.25">
      <c r="A29" s="37" t="str">
        <f>Paca!A29</f>
        <v>T3 2004</v>
      </c>
      <c r="B29" s="144">
        <f>('dep13'!B29/'dep13'!B28-1)*100</f>
        <v>-0.3540981959317735</v>
      </c>
      <c r="C29" s="179">
        <f>('dep13'!C29/'dep13'!C28-1)*100</f>
        <v>-61.008729312529006</v>
      </c>
      <c r="D29" s="179">
        <f>('dep13'!D29/'dep13'!D28-1)*100</f>
        <v>-6.6297705859251543</v>
      </c>
      <c r="E29" s="180">
        <f>('dep13'!E29/'dep13'!E28-1)*100</f>
        <v>-3.2940775938365419</v>
      </c>
      <c r="F29" s="181">
        <f>('dep13'!F29/'dep13'!F28-1)*100</f>
        <v>-19.853668353235765</v>
      </c>
      <c r="G29" s="181">
        <f>('dep13'!G29/'dep13'!G28-1)*100</f>
        <v>10.138580146315345</v>
      </c>
      <c r="H29" s="181">
        <f>('dep13'!H29/'dep13'!H28-1)*100</f>
        <v>-4.1417614020182629</v>
      </c>
      <c r="I29" s="182">
        <f>('dep13'!I29/'dep13'!I28-1)*100</f>
        <v>-9.1445286031497268</v>
      </c>
      <c r="J29" s="179">
        <f>('dep13'!J29/'dep13'!J28-1)*100</f>
        <v>4.6895230341265082</v>
      </c>
      <c r="K29" s="179">
        <f>('dep13'!K29/'dep13'!K28-1)*100</f>
        <v>1.7102231498103748</v>
      </c>
      <c r="L29" s="180">
        <f>('dep13'!L29/'dep13'!L28-1)*100</f>
        <v>-6.2452716153829186</v>
      </c>
      <c r="M29" s="181">
        <f>('dep13'!M29/'dep13'!M28-1)*100</f>
        <v>3.6857460277081922</v>
      </c>
      <c r="N29" s="181">
        <f>('dep13'!N29/'dep13'!N28-1)*100</f>
        <v>6.2748244945033393</v>
      </c>
      <c r="O29" s="181">
        <f>('dep13'!O29/'dep13'!O28-1)*100</f>
        <v>-7.4260014709006565</v>
      </c>
      <c r="P29" s="181">
        <f>('dep13'!P29/'dep13'!P28-1)*100</f>
        <v>7.412016358413176</v>
      </c>
      <c r="Q29" s="181">
        <f>('dep13'!Q29/'dep13'!Q28-1)*100</f>
        <v>24.340823638811248</v>
      </c>
      <c r="R29" s="181">
        <f>('dep13'!R29/'dep13'!R28-1)*100</f>
        <v>4.2119560316663973</v>
      </c>
      <c r="S29" s="152">
        <f>('dep13'!S29/'dep13'!S28-1)*100</f>
        <v>35.410703937343115</v>
      </c>
      <c r="T29" s="183">
        <f>('dep13'!T29/'dep13'!T28-1)*100</f>
        <v>-0.44621887336568911</v>
      </c>
      <c r="U29" s="52">
        <f>'dep13'!B29-'dep13'!B28</f>
        <v>-60.208878217999882</v>
      </c>
      <c r="V29" s="52">
        <f>'dep13'!C29-'dep13'!C28</f>
        <v>-23.786272933000003</v>
      </c>
      <c r="W29" s="52">
        <f>'dep13'!D29-'dep13'!D28</f>
        <v>-359.7023544220001</v>
      </c>
      <c r="X29" s="121">
        <f>'dep13'!E29-'dep13'!E28</f>
        <v>-23.056930368000053</v>
      </c>
      <c r="Y29" s="121">
        <f>'dep13'!F29-'dep13'!F28</f>
        <v>-157.09875320800006</v>
      </c>
      <c r="Z29" s="121">
        <f>'dep13'!G29-'dep13'!G28</f>
        <v>84.277528854000025</v>
      </c>
      <c r="AA29" s="121">
        <f>'dep13'!H29-'dep13'!H28</f>
        <v>-16.505857399999968</v>
      </c>
      <c r="AB29" s="121">
        <f>'dep13'!I29-'dep13'!I28</f>
        <v>-247.31834229999959</v>
      </c>
      <c r="AC29" s="52">
        <f>'dep13'!J29-'dep13'!J28</f>
        <v>214.54209376499966</v>
      </c>
      <c r="AD29" s="52">
        <f>'dep13'!K29-'dep13'!K28</f>
        <v>110.88173916699998</v>
      </c>
      <c r="AE29" s="121">
        <f>'dep13'!L29-'dep13'!L28</f>
        <v>-108.80319513000018</v>
      </c>
      <c r="AF29" s="121">
        <f>'dep13'!M29-'dep13'!M28</f>
        <v>76.077217462000135</v>
      </c>
      <c r="AG29" s="121">
        <f>'dep13'!N29-'dep13'!N28</f>
        <v>10.352783775000006</v>
      </c>
      <c r="AH29" s="121">
        <f>'dep13'!O29-'dep13'!O28</f>
        <v>-28.38114871199997</v>
      </c>
      <c r="AI29" s="121">
        <f>'dep13'!P29-'dep13'!P28</f>
        <v>18.605944668999996</v>
      </c>
      <c r="AJ29" s="121">
        <f>'dep13'!Q29-'dep13'!Q28</f>
        <v>29.73188510300001</v>
      </c>
      <c r="AK29" s="121">
        <f>'dep13'!R29-'dep13'!R28</f>
        <v>68.692338955999958</v>
      </c>
      <c r="AL29" s="121">
        <f>'dep13'!S29-'dep13'!S28</f>
        <v>44.605913044000019</v>
      </c>
      <c r="AM29" s="52">
        <f>'dep13'!T29-'dep13'!T28</f>
        <v>-2.1440837950000287</v>
      </c>
      <c r="AN29" s="189">
        <f>(Paca!B29/Paca!B25-1)*100</f>
        <v>3.654506258028456</v>
      </c>
      <c r="AO29" s="189">
        <f>(Paca!C29/Paca!C25-1)*100</f>
        <v>12.220245872968349</v>
      </c>
      <c r="AP29" s="189">
        <f>(Paca!D29/Paca!D25-1)*100</f>
        <v>-1.4700817312662151</v>
      </c>
      <c r="AQ29" s="190">
        <f>(Paca!E29/Paca!E25-1)*100</f>
        <v>-19.047367156716877</v>
      </c>
      <c r="AR29" s="190">
        <f>(Paca!F29/Paca!F25-1)*100</f>
        <v>-3.9094561582886045</v>
      </c>
      <c r="AS29" s="190">
        <f>(Paca!G29/Paca!G25-1)*100</f>
        <v>19.029534381274573</v>
      </c>
      <c r="AT29" s="190">
        <f>(Paca!H29/Paca!H25-1)*100</f>
        <v>20.946625366235573</v>
      </c>
      <c r="AU29" s="190">
        <f>(Paca!I29/Paca!I25-1)*100</f>
        <v>-1.2679270255402941</v>
      </c>
      <c r="AV29" s="189">
        <f>(Paca!J29/Paca!J25-1)*100</f>
        <v>14.388828074424943</v>
      </c>
      <c r="AW29" s="189">
        <f>(Paca!K29/Paca!K25-1)*100</f>
        <v>6.0388882503992214E-2</v>
      </c>
      <c r="AX29" s="190">
        <f>(Paca!L29/Paca!L25-1)*100</f>
        <v>-2.0344113221670734</v>
      </c>
      <c r="AY29" s="190">
        <f>(Paca!M29/Paca!M25-1)*100</f>
        <v>-11.806330924395336</v>
      </c>
      <c r="AZ29" s="190">
        <f>(Paca!N29/Paca!N25-1)*100</f>
        <v>20.63768335340832</v>
      </c>
      <c r="BA29" s="190">
        <f>(Paca!O29/Paca!O25-1)*100</f>
        <v>27.392518165873557</v>
      </c>
      <c r="BB29" s="190">
        <f>(Paca!P29/Paca!P25-1)*100</f>
        <v>-8.3117664134024221</v>
      </c>
      <c r="BC29" s="190">
        <f>(Paca!Q29/Paca!Q25-1)*100</f>
        <v>61.587689986797557</v>
      </c>
      <c r="BD29" s="190">
        <f>(Paca!R29/Paca!R25-1)*100</f>
        <v>12.228958809983137</v>
      </c>
      <c r="BE29" s="190">
        <f>(Paca!S29/Paca!S25-1)*100</f>
        <v>-22.170889751240953</v>
      </c>
      <c r="BF29" s="189">
        <f>(Paca!T29/Paca!T25-1)*100</f>
        <v>-9.1518924690555679</v>
      </c>
      <c r="BG29" s="53">
        <f>Paca!B29-Paca!B25</f>
        <v>1231.9394561969966</v>
      </c>
      <c r="BH29" s="53">
        <f>Paca!C29-Paca!C25</f>
        <v>15.818094723999991</v>
      </c>
      <c r="BI29" s="53">
        <f>Paca!D29-Paca!D25</f>
        <v>-152.90738357300143</v>
      </c>
      <c r="BJ29" s="122">
        <f>Paca!E29-Paca!E25</f>
        <v>-373.22268175500017</v>
      </c>
      <c r="BK29" s="122">
        <f>Paca!F29-Paca!F25</f>
        <v>-59.074783587999946</v>
      </c>
      <c r="BL29" s="122">
        <f>Paca!G29-Paca!G25</f>
        <v>236.52488901300012</v>
      </c>
      <c r="BM29" s="122">
        <f>Paca!H29-Paca!H25</f>
        <v>108.41991932499991</v>
      </c>
      <c r="BN29" s="122">
        <f>Paca!I29-Paca!I25</f>
        <v>-65.55472656800066</v>
      </c>
      <c r="BO29" s="53">
        <f>Paca!J29-Paca!J25</f>
        <v>1463.3250542409987</v>
      </c>
      <c r="BP29" s="53">
        <f>Paca!K29-Paca!K25</f>
        <v>7.1866860919999453</v>
      </c>
      <c r="BQ29" s="122">
        <f>Paca!L29-Paca!L25</f>
        <v>-70.023392177000005</v>
      </c>
      <c r="BR29" s="122">
        <f>Paca!M29-Paca!M25</f>
        <v>-433.85242317999973</v>
      </c>
      <c r="BS29" s="122">
        <f>Paca!N29-Paca!N25</f>
        <v>120.00669037199998</v>
      </c>
      <c r="BT29" s="122">
        <f>Paca!O29-Paca!O25</f>
        <v>105.89094987200002</v>
      </c>
      <c r="BU29" s="122">
        <f>Paca!P29-Paca!P25</f>
        <v>-46.748129546999962</v>
      </c>
      <c r="BV29" s="122">
        <f>Paca!Q29-Paca!Q25</f>
        <v>118.35503155400002</v>
      </c>
      <c r="BW29" s="122">
        <f>Paca!R29-Paca!R25</f>
        <v>317.20036067799992</v>
      </c>
      <c r="BX29" s="122">
        <f>Paca!S29-Paca!S25</f>
        <v>-103.64240147999999</v>
      </c>
      <c r="BY29" s="53">
        <f>Paca!T29-Paca!T25</f>
        <v>-101.48299528700011</v>
      </c>
    </row>
    <row r="30" spans="1:77" s="105" customFormat="1" x14ac:dyDescent="0.25">
      <c r="A30" s="98" t="str">
        <f>Paca!A30</f>
        <v>T4 2004</v>
      </c>
      <c r="B30" s="143">
        <f>('dep13'!B30/'dep13'!B29-1)*100</f>
        <v>2.7141423917358187</v>
      </c>
      <c r="C30" s="184">
        <f>('dep13'!C30/'dep13'!C29-1)*100</f>
        <v>241.14549325933859</v>
      </c>
      <c r="D30" s="184">
        <f>('dep13'!D30/'dep13'!D29-1)*100</f>
        <v>2.2600325297422508</v>
      </c>
      <c r="E30" s="185">
        <f>('dep13'!E30/'dep13'!E29-1)*100</f>
        <v>7.9514509654540433</v>
      </c>
      <c r="F30" s="186">
        <f>('dep13'!F30/'dep13'!F29-1)*100</f>
        <v>6.5339663399976766</v>
      </c>
      <c r="G30" s="186">
        <f>('dep13'!G30/'dep13'!G29-1)*100</f>
        <v>1.9625811387716796</v>
      </c>
      <c r="H30" s="186">
        <f>('dep13'!H30/'dep13'!H29-1)*100</f>
        <v>9.4889110949866193</v>
      </c>
      <c r="I30" s="187">
        <f>('dep13'!I30/'dep13'!I29-1)*100</f>
        <v>-1.4238597853108881</v>
      </c>
      <c r="J30" s="184">
        <f>('dep13'!J30/'dep13'!J29-1)*100</f>
        <v>11.02027731751345</v>
      </c>
      <c r="K30" s="184">
        <f>('dep13'!K30/'dep13'!K29-1)*100</f>
        <v>-3.274771631432849</v>
      </c>
      <c r="L30" s="185">
        <f>('dep13'!L30/'dep13'!L29-1)*100</f>
        <v>-4.6567041172339563</v>
      </c>
      <c r="M30" s="186">
        <f>('dep13'!M30/'dep13'!M29-1)*100</f>
        <v>-10.399957810273619</v>
      </c>
      <c r="N30" s="186">
        <f>('dep13'!N30/'dep13'!N29-1)*100</f>
        <v>-15.814825343893624</v>
      </c>
      <c r="O30" s="186">
        <f>('dep13'!O30/'dep13'!O29-1)*100</f>
        <v>18.356089124666287</v>
      </c>
      <c r="P30" s="186">
        <f>('dep13'!P30/'dep13'!P29-1)*100</f>
        <v>7.107402017707054</v>
      </c>
      <c r="Q30" s="186">
        <f>('dep13'!Q30/'dep13'!Q29-1)*100</f>
        <v>-10.50735918607878</v>
      </c>
      <c r="R30" s="186">
        <f>('dep13'!R30/'dep13'!R29-1)*100</f>
        <v>3.3421437263611908</v>
      </c>
      <c r="S30" s="151">
        <f>('dep13'!S30/'dep13'!S29-1)*100</f>
        <v>-8.5208725351897936</v>
      </c>
      <c r="T30" s="188">
        <f>('dep13'!T30/'dep13'!T29-1)*100</f>
        <v>-0.6581352774203908</v>
      </c>
      <c r="U30" s="100">
        <f>'dep13'!B30-'dep13'!B29</f>
        <v>459.86344854199706</v>
      </c>
      <c r="V30" s="100">
        <f>'dep13'!C30-'dep13'!C29</f>
        <v>36.659028937000002</v>
      </c>
      <c r="W30" s="100">
        <f>'dep13'!D30-'dep13'!D29</f>
        <v>114.49008981799943</v>
      </c>
      <c r="X30" s="120">
        <f>'dep13'!E30-'dep13'!E29</f>
        <v>53.822903194999981</v>
      </c>
      <c r="Y30" s="120">
        <f>'dep13'!F30-'dep13'!F29</f>
        <v>41.437401889000057</v>
      </c>
      <c r="Z30" s="120">
        <f>'dep13'!G30-'dep13'!G29</f>
        <v>17.968083144000047</v>
      </c>
      <c r="AA30" s="120">
        <f>'dep13'!H30-'dep13'!H29</f>
        <v>36.249234055999977</v>
      </c>
      <c r="AB30" s="120">
        <f>'dep13'!I30-'dep13'!I29</f>
        <v>-34.987532466000175</v>
      </c>
      <c r="AC30" s="100">
        <f>'dep13'!J30-'dep13'!J29</f>
        <v>527.81239619100052</v>
      </c>
      <c r="AD30" s="100">
        <f>'dep13'!K30-'dep13'!K29</f>
        <v>-215.94983425800092</v>
      </c>
      <c r="AE30" s="120">
        <f>'dep13'!L30-'dep13'!L29</f>
        <v>-76.06101945599994</v>
      </c>
      <c r="AF30" s="120">
        <f>'dep13'!M30-'dep13'!M29</f>
        <v>-222.57677628200008</v>
      </c>
      <c r="AG30" s="120">
        <f>'dep13'!N30-'dep13'!N29</f>
        <v>-27.730031109999999</v>
      </c>
      <c r="AH30" s="120">
        <f>'dep13'!O30-'dep13'!O29</f>
        <v>64.944760353999982</v>
      </c>
      <c r="AI30" s="120">
        <f>'dep13'!P30-'dep13'!P29</f>
        <v>19.163688659000002</v>
      </c>
      <c r="AJ30" s="120">
        <f>'dep13'!Q30-'dep13'!Q29</f>
        <v>-15.958589165999996</v>
      </c>
      <c r="AK30" s="120">
        <f>'dep13'!R30-'dep13'!R29</f>
        <v>56.802460100999951</v>
      </c>
      <c r="AL30" s="120">
        <f>'dep13'!S30-'dep13'!S29</f>
        <v>-14.534327358000013</v>
      </c>
      <c r="AM30" s="100">
        <f>'dep13'!T30-'dep13'!T29</f>
        <v>-3.148232145999998</v>
      </c>
      <c r="AN30" s="184">
        <f>(Paca!B30/Paca!B26-1)*100</f>
        <v>2.5457452765273114</v>
      </c>
      <c r="AO30" s="184">
        <f>(Paca!C30/Paca!C26-1)*100</f>
        <v>-13.149876428374451</v>
      </c>
      <c r="AP30" s="184">
        <f>(Paca!D30/Paca!D26-1)*100</f>
        <v>1.072509102116137</v>
      </c>
      <c r="AQ30" s="191">
        <f>(Paca!E30/Paca!E26-1)*100</f>
        <v>-9.1660121109295787</v>
      </c>
      <c r="AR30" s="191">
        <f>(Paca!F30/Paca!F26-1)*100</f>
        <v>-0.67209029635114659</v>
      </c>
      <c r="AS30" s="191">
        <f>(Paca!G30/Paca!G26-1)*100</f>
        <v>13.659353266568131</v>
      </c>
      <c r="AT30" s="191">
        <f>(Paca!H30/Paca!H26-1)*100</f>
        <v>35.676236850995416</v>
      </c>
      <c r="AU30" s="191">
        <f>(Paca!I30/Paca!I26-1)*100</f>
        <v>-1.3097065643661421</v>
      </c>
      <c r="AV30" s="184">
        <f>(Paca!J30/Paca!J26-1)*100</f>
        <v>11.804342353233089</v>
      </c>
      <c r="AW30" s="184">
        <f>(Paca!K30/Paca!K26-1)*100</f>
        <v>-2.4764184837507308</v>
      </c>
      <c r="AX30" s="191">
        <f>(Paca!L30/Paca!L26-1)*100</f>
        <v>-6.3816539302371522</v>
      </c>
      <c r="AY30" s="191">
        <f>(Paca!M30/Paca!M26-1)*100</f>
        <v>-6.7297053565592684</v>
      </c>
      <c r="AZ30" s="191">
        <f>(Paca!N30/Paca!N26-1)*100</f>
        <v>-2.1319549265233939</v>
      </c>
      <c r="BA30" s="191">
        <f>(Paca!O30/Paca!O26-1)*100</f>
        <v>-16.18139239789236</v>
      </c>
      <c r="BB30" s="191">
        <f>(Paca!P30/Paca!P26-1)*100</f>
        <v>11.532416978280891</v>
      </c>
      <c r="BC30" s="191">
        <f>(Paca!Q30/Paca!Q26-1)*100</f>
        <v>-2.808199475485329</v>
      </c>
      <c r="BD30" s="191">
        <f>(Paca!R30/Paca!R26-1)*100</f>
        <v>8.2091378259851133</v>
      </c>
      <c r="BE30" s="191">
        <f>(Paca!S30/Paca!S26-1)*100</f>
        <v>0.55693217292105412</v>
      </c>
      <c r="BF30" s="184">
        <f>(Paca!T30/Paca!T26-1)*100</f>
        <v>-15.550943995243893</v>
      </c>
      <c r="BG30" s="100">
        <f>Paca!B30-Paca!B26</f>
        <v>880.12164658700931</v>
      </c>
      <c r="BH30" s="100">
        <f>Paca!C30-Paca!C26</f>
        <v>-34.131708453999977</v>
      </c>
      <c r="BI30" s="100">
        <f>Paca!D30-Paca!D26</f>
        <v>110.30774228799964</v>
      </c>
      <c r="BJ30" s="120">
        <f>Paca!E30-Paca!E26</f>
        <v>-170.41634798700011</v>
      </c>
      <c r="BK30" s="120">
        <f>Paca!F30-Paca!F26</f>
        <v>-9.8797812080001677</v>
      </c>
      <c r="BL30" s="120">
        <f>Paca!G30-Paca!G26</f>
        <v>183.35461765399987</v>
      </c>
      <c r="BM30" s="120">
        <f>Paca!H30-Paca!H26</f>
        <v>174.36779509500002</v>
      </c>
      <c r="BN30" s="120">
        <f>Paca!I30-Paca!I26</f>
        <v>-67.118541266000648</v>
      </c>
      <c r="BO30" s="100">
        <f>Paca!J30-Paca!J26</f>
        <v>1278.3153475609997</v>
      </c>
      <c r="BP30" s="100">
        <f>Paca!K30-Paca!K26</f>
        <v>-298.90832421499908</v>
      </c>
      <c r="BQ30" s="120">
        <f>Paca!L30-Paca!L26</f>
        <v>-220.92563865900001</v>
      </c>
      <c r="BR30" s="120">
        <f>Paca!M30-Paca!M26</f>
        <v>-224.26614763200041</v>
      </c>
      <c r="BS30" s="120">
        <f>Paca!N30-Paca!N26</f>
        <v>-12.553720489999932</v>
      </c>
      <c r="BT30" s="120">
        <f>Paca!O30-Paca!O26</f>
        <v>-118.79076062499996</v>
      </c>
      <c r="BU30" s="120">
        <f>Paca!P30-Paca!P26</f>
        <v>58.523198175000061</v>
      </c>
      <c r="BV30" s="120">
        <f>Paca!Q30-Paca!Q26</f>
        <v>-7.6997130610000113</v>
      </c>
      <c r="BW30" s="120">
        <f>Paca!R30-Paca!R26</f>
        <v>224.36452670199969</v>
      </c>
      <c r="BX30" s="120">
        <f>Paca!S30-Paca!S26</f>
        <v>2.4399313750000147</v>
      </c>
      <c r="BY30" s="100">
        <f>Paca!T30-Paca!T26</f>
        <v>-175.4614105930001</v>
      </c>
    </row>
    <row r="31" spans="1:77" s="29" customFormat="1" x14ac:dyDescent="0.25">
      <c r="A31" s="37" t="str">
        <f>Paca!A31</f>
        <v>T1 2005</v>
      </c>
      <c r="B31" s="144">
        <f>('dep13'!B31/'dep13'!B30-1)*100</f>
        <v>0.79217110805898105</v>
      </c>
      <c r="C31" s="179">
        <f>('dep13'!C31/'dep13'!C30-1)*100</f>
        <v>-21.058765727340777</v>
      </c>
      <c r="D31" s="179">
        <f>('dep13'!D31/'dep13'!D30-1)*100</f>
        <v>-0.87162056143057498</v>
      </c>
      <c r="E31" s="180">
        <f>('dep13'!E31/'dep13'!E30-1)*100</f>
        <v>-7.8671339837585901</v>
      </c>
      <c r="F31" s="181">
        <f>('dep13'!F31/'dep13'!F30-1)*100</f>
        <v>-8.1708246549870083</v>
      </c>
      <c r="G31" s="181">
        <f>('dep13'!G31/'dep13'!G30-1)*100</f>
        <v>4.9763901904107399</v>
      </c>
      <c r="H31" s="181">
        <f>('dep13'!H31/'dep13'!H30-1)*100</f>
        <v>7.2323362980841077</v>
      </c>
      <c r="I31" s="182">
        <f>('dep13'!I31/'dep13'!I30-1)*100</f>
        <v>-0.37847988719784675</v>
      </c>
      <c r="J31" s="179">
        <f>('dep13'!J31/'dep13'!J30-1)*100</f>
        <v>-8.2435938415637349</v>
      </c>
      <c r="K31" s="179">
        <f>('dep13'!K31/'dep13'!K30-1)*100</f>
        <v>9.0277633423559536</v>
      </c>
      <c r="L31" s="180">
        <f>('dep13'!L31/'dep13'!L30-1)*100</f>
        <v>6.6498165468770187</v>
      </c>
      <c r="M31" s="181">
        <f>('dep13'!M31/'dep13'!M30-1)*100</f>
        <v>35.416153978284015</v>
      </c>
      <c r="N31" s="181">
        <f>('dep13'!N31/'dep13'!N30-1)*100</f>
        <v>21.636768743905456</v>
      </c>
      <c r="O31" s="181">
        <f>('dep13'!O31/'dep13'!O30-1)*100</f>
        <v>-7.1508574249745438</v>
      </c>
      <c r="P31" s="181">
        <f>('dep13'!P31/'dep13'!P30-1)*100</f>
        <v>0.40702789841919884</v>
      </c>
      <c r="Q31" s="181">
        <f>('dep13'!Q31/'dep13'!Q30-1)*100</f>
        <v>18.8709961701216</v>
      </c>
      <c r="R31" s="181">
        <f>('dep13'!R31/'dep13'!R30-1)*100</f>
        <v>-10.662647856179975</v>
      </c>
      <c r="S31" s="152">
        <f>('dep13'!S31/'dep13'!S30-1)*100</f>
        <v>-31.025235030172549</v>
      </c>
      <c r="T31" s="183">
        <f>('dep13'!T31/'dep13'!T30-1)*100</f>
        <v>11.877893381128789</v>
      </c>
      <c r="U31" s="52">
        <f>'dep13'!B31-'dep13'!B30</f>
        <v>137.86229589000141</v>
      </c>
      <c r="V31" s="52">
        <f>'dep13'!C31-'dep13'!C30</f>
        <v>-10.921300539000001</v>
      </c>
      <c r="W31" s="52">
        <f>'dep13'!D31-'dep13'!D30</f>
        <v>-45.152998814999592</v>
      </c>
      <c r="X31" s="121">
        <f>'dep13'!E31-'dep13'!E30</f>
        <v>-57.486486420999995</v>
      </c>
      <c r="Y31" s="121">
        <f>'dep13'!F31-'dep13'!F30</f>
        <v>-55.203881091000085</v>
      </c>
      <c r="Z31" s="121">
        <f>'dep13'!G31-'dep13'!G30</f>
        <v>46.454669429999967</v>
      </c>
      <c r="AA31" s="121">
        <f>'dep13'!H31-'dep13'!H30</f>
        <v>30.250405849999993</v>
      </c>
      <c r="AB31" s="121">
        <f>'dep13'!I31-'dep13'!I30</f>
        <v>-9.1677065829999265</v>
      </c>
      <c r="AC31" s="52">
        <f>'dep13'!J31-'dep13'!J30</f>
        <v>-438.33480520600006</v>
      </c>
      <c r="AD31" s="52">
        <f>'dep13'!K31-'dep13'!K30</f>
        <v>575.82668227300019</v>
      </c>
      <c r="AE31" s="121">
        <f>'dep13'!L31-'dep13'!L30</f>
        <v>103.55792097500012</v>
      </c>
      <c r="AF31" s="121">
        <f>'dep13'!M31-'dep13'!M30</f>
        <v>679.13776611200001</v>
      </c>
      <c r="AG31" s="121">
        <f>'dep13'!N31-'dep13'!N30</f>
        <v>31.938460423000009</v>
      </c>
      <c r="AH31" s="121">
        <f>'dep13'!O31-'dep13'!O30</f>
        <v>-29.944198029000006</v>
      </c>
      <c r="AI31" s="121">
        <f>'dep13'!P31-'dep13'!P30</f>
        <v>1.1754709159999948</v>
      </c>
      <c r="AJ31" s="121">
        <f>'dep13'!Q31-'dep13'!Q30</f>
        <v>25.649745846000002</v>
      </c>
      <c r="AK31" s="121">
        <f>'dep13'!R31-'dep13'!R30</f>
        <v>-187.27704823099998</v>
      </c>
      <c r="AL31" s="121">
        <f>'dep13'!S31-'dep13'!S30</f>
        <v>-48.411435738999998</v>
      </c>
      <c r="AM31" s="52">
        <f>'dep13'!T31-'dep13'!T30</f>
        <v>56.44471817699997</v>
      </c>
      <c r="AN31" s="189">
        <f>(Paca!B31/Paca!B27-1)*100</f>
        <v>4.7322418016342294</v>
      </c>
      <c r="AO31" s="189">
        <f>(Paca!C31/Paca!C27-1)*100</f>
        <v>18.539499006945313</v>
      </c>
      <c r="AP31" s="189">
        <f>(Paca!D31/Paca!D27-1)*100</f>
        <v>-1.2970234815704473</v>
      </c>
      <c r="AQ31" s="190">
        <f>(Paca!E31/Paca!E27-1)*100</f>
        <v>0.46012499051590883</v>
      </c>
      <c r="AR31" s="190">
        <f>(Paca!F31/Paca!F27-1)*100</f>
        <v>1.9618141113634247</v>
      </c>
      <c r="AS31" s="190">
        <f>(Paca!G31/Paca!G27-1)*100</f>
        <v>11.224297523801541</v>
      </c>
      <c r="AT31" s="190">
        <f>(Paca!H31/Paca!H27-1)*100</f>
        <v>5.6662785875419397</v>
      </c>
      <c r="AU31" s="190">
        <f>(Paca!I31/Paca!I27-1)*100</f>
        <v>-6.8788828690312993</v>
      </c>
      <c r="AV31" s="189">
        <f>(Paca!J31/Paca!J27-1)*100</f>
        <v>7.8102411481109302</v>
      </c>
      <c r="AW31" s="189">
        <f>(Paca!K31/Paca!K27-1)*100</f>
        <v>7.4128447690081867</v>
      </c>
      <c r="AX31" s="190">
        <f>(Paca!L31/Paca!L27-1)*100</f>
        <v>3.9579692002395639</v>
      </c>
      <c r="AY31" s="190">
        <f>(Paca!M31/Paca!M27-1)*100</f>
        <v>15.628040808271004</v>
      </c>
      <c r="AZ31" s="190">
        <f>(Paca!N31/Paca!N27-1)*100</f>
        <v>25.389692245500981</v>
      </c>
      <c r="BA31" s="190">
        <f>(Paca!O31/Paca!O27-1)*100</f>
        <v>9.8544111280213684</v>
      </c>
      <c r="BB31" s="190">
        <f>(Paca!P31/Paca!P27-1)*100</f>
        <v>4.0367539126520136</v>
      </c>
      <c r="BC31" s="190">
        <f>(Paca!Q31/Paca!Q27-1)*100</f>
        <v>39.848516239859343</v>
      </c>
      <c r="BD31" s="190">
        <f>(Paca!R31/Paca!R27-1)*100</f>
        <v>-1.5048502460628166</v>
      </c>
      <c r="BE31" s="190">
        <f>(Paca!S31/Paca!S27-1)*100</f>
        <v>-10.257076740140281</v>
      </c>
      <c r="BF31" s="189">
        <f>(Paca!T31/Paca!T27-1)*100</f>
        <v>-0.32029712057780602</v>
      </c>
      <c r="BG31" s="53">
        <f>Paca!B31-Paca!B27</f>
        <v>1617.4439548930022</v>
      </c>
      <c r="BH31" s="53">
        <f>Paca!C31-Paca!C27</f>
        <v>25.471363967999991</v>
      </c>
      <c r="BI31" s="53">
        <f>Paca!D31-Paca!D27</f>
        <v>-133.29161950899834</v>
      </c>
      <c r="BJ31" s="122">
        <f>Paca!E31-Paca!E27</f>
        <v>8.1850774170000022</v>
      </c>
      <c r="BK31" s="122">
        <f>Paca!F31-Paca!F27</f>
        <v>27.043419434000043</v>
      </c>
      <c r="BL31" s="122">
        <f>Paca!G31-Paca!G27</f>
        <v>152.14037879800003</v>
      </c>
      <c r="BM31" s="122">
        <f>Paca!H31-Paca!H27</f>
        <v>34.250941983999951</v>
      </c>
      <c r="BN31" s="122">
        <f>Paca!I31-Paca!I27</f>
        <v>-354.91143714200007</v>
      </c>
      <c r="BO31" s="53">
        <f>Paca!J31-Paca!J27</f>
        <v>869.73632150699996</v>
      </c>
      <c r="BP31" s="53">
        <f>Paca!K31-Paca!K27</f>
        <v>858.8687296019998</v>
      </c>
      <c r="BQ31" s="122">
        <f>Paca!L31-Paca!L27</f>
        <v>133.32862062300001</v>
      </c>
      <c r="BR31" s="122">
        <f>Paca!M31-Paca!M27</f>
        <v>513.17373386000008</v>
      </c>
      <c r="BS31" s="122">
        <f>Paca!N31-Paca!N27</f>
        <v>132.24312979599995</v>
      </c>
      <c r="BT31" s="122">
        <f>Paca!O31-Paca!O27</f>
        <v>52.873873725000067</v>
      </c>
      <c r="BU31" s="122">
        <f>Paca!P31-Paca!P27</f>
        <v>19.46450041899999</v>
      </c>
      <c r="BV31" s="122">
        <f>Paca!Q31-Paca!Q27</f>
        <v>87.386898626999994</v>
      </c>
      <c r="BW31" s="122">
        <f>Paca!R31-Paca!R27</f>
        <v>-42.308334584000022</v>
      </c>
      <c r="BX31" s="122">
        <f>Paca!S31-Paca!S27</f>
        <v>-37.293692864000036</v>
      </c>
      <c r="BY31" s="53">
        <f>Paca!T31-Paca!T27</f>
        <v>-3.3408406749999813</v>
      </c>
    </row>
    <row r="32" spans="1:77" s="29" customFormat="1" x14ac:dyDescent="0.25">
      <c r="A32" s="37" t="str">
        <f>Paca!A32</f>
        <v>T2 2005</v>
      </c>
      <c r="B32" s="144">
        <f>('dep13'!B32/'dep13'!B31-1)*100</f>
        <v>-2.3125766909677159</v>
      </c>
      <c r="C32" s="179">
        <f>('dep13'!C32/'dep13'!C31-1)*100</f>
        <v>-41.48203548913304</v>
      </c>
      <c r="D32" s="179">
        <f>('dep13'!D32/'dep13'!D31-1)*100</f>
        <v>-5.0353435480929516</v>
      </c>
      <c r="E32" s="180">
        <f>('dep13'!E32/'dep13'!E31-1)*100</f>
        <v>3.917666606841097</v>
      </c>
      <c r="F32" s="181">
        <f>('dep13'!F32/'dep13'!F31-1)*100</f>
        <v>-3.5492243027526182</v>
      </c>
      <c r="G32" s="181">
        <f>('dep13'!G32/'dep13'!G31-1)*100</f>
        <v>-20.384337261624875</v>
      </c>
      <c r="H32" s="181">
        <f>('dep13'!H32/'dep13'!H31-1)*100</f>
        <v>-11.429403332133637</v>
      </c>
      <c r="I32" s="182">
        <f>('dep13'!I32/'dep13'!I31-1)*100</f>
        <v>-0.49353751972976978</v>
      </c>
      <c r="J32" s="179">
        <f>('dep13'!J32/'dep13'!J31-1)*100</f>
        <v>4.8576235769363318</v>
      </c>
      <c r="K32" s="179">
        <f>('dep13'!K32/'dep13'!K31-1)*100</f>
        <v>-6.0988022506270667</v>
      </c>
      <c r="L32" s="180">
        <f>('dep13'!L32/'dep13'!L31-1)*100</f>
        <v>4.1353203873378819</v>
      </c>
      <c r="M32" s="181">
        <f>('dep13'!M32/'dep13'!M31-1)*100</f>
        <v>-19.619487214553168</v>
      </c>
      <c r="N32" s="181">
        <f>('dep13'!N32/'dep13'!N31-1)*100</f>
        <v>12.775616609732477</v>
      </c>
      <c r="O32" s="181">
        <f>('dep13'!O32/'dep13'!O31-1)*100</f>
        <v>-19.828275940950057</v>
      </c>
      <c r="P32" s="181">
        <f>('dep13'!P32/'dep13'!P31-1)*100</f>
        <v>-20.875542578174212</v>
      </c>
      <c r="Q32" s="181">
        <f>('dep13'!Q32/'dep13'!Q31-1)*100</f>
        <v>5.1735074567086148</v>
      </c>
      <c r="R32" s="181">
        <f>('dep13'!R32/'dep13'!R31-1)*100</f>
        <v>3.944236937173029</v>
      </c>
      <c r="S32" s="152">
        <f>('dep13'!S32/'dep13'!S31-1)*100</f>
        <v>56.768120121955377</v>
      </c>
      <c r="T32" s="183">
        <f>('dep13'!T32/'dep13'!T31-1)*100</f>
        <v>10.727505189935794</v>
      </c>
      <c r="U32" s="52">
        <f>'dep13'!B32-'dep13'!B31</f>
        <v>-405.64810553799907</v>
      </c>
      <c r="V32" s="52">
        <f>'dep13'!C32-'dep13'!C31</f>
        <v>-16.982648325999996</v>
      </c>
      <c r="W32" s="52">
        <f>'dep13'!D32-'dep13'!D31</f>
        <v>-258.5748285640002</v>
      </c>
      <c r="X32" s="121">
        <f>'dep13'!E32-'dep13'!E31</f>
        <v>26.37492751000002</v>
      </c>
      <c r="Y32" s="121">
        <f>'dep13'!F32-'dep13'!F31</f>
        <v>-22.02002724099998</v>
      </c>
      <c r="Z32" s="121">
        <f>'dep13'!G32-'dep13'!G31</f>
        <v>-199.75753928400002</v>
      </c>
      <c r="AA32" s="121">
        <f>'dep13'!H32-'dep13'!H31</f>
        <v>-51.262752368999998</v>
      </c>
      <c r="AB32" s="121">
        <f>'dep13'!I32-'dep13'!I31</f>
        <v>-11.909437180000168</v>
      </c>
      <c r="AC32" s="52">
        <f>'dep13'!J32-'dep13'!J31</f>
        <v>237.00069697399977</v>
      </c>
      <c r="AD32" s="52">
        <f>'dep13'!K32-'dep13'!K31</f>
        <v>-424.12441535399921</v>
      </c>
      <c r="AE32" s="121">
        <f>'dep13'!L32-'dep13'!L31</f>
        <v>68.682000115999926</v>
      </c>
      <c r="AF32" s="121">
        <f>'dep13'!M32-'dep13'!M31</f>
        <v>-509.46530306299974</v>
      </c>
      <c r="AG32" s="121">
        <f>'dep13'!N32-'dep13'!N31</f>
        <v>22.938674515000002</v>
      </c>
      <c r="AH32" s="121">
        <f>'dep13'!O32-'dep13'!O31</f>
        <v>-77.093438935999984</v>
      </c>
      <c r="AI32" s="121">
        <f>'dep13'!P32-'dep13'!P31</f>
        <v>-60.532637128999994</v>
      </c>
      <c r="AJ32" s="121">
        <f>'dep13'!Q32-'dep13'!Q31</f>
        <v>8.3589017639999952</v>
      </c>
      <c r="AK32" s="121">
        <f>'dep13'!R32-'dep13'!R31</f>
        <v>61.889298678999921</v>
      </c>
      <c r="AL32" s="121">
        <f>'dep13'!S32-'dep13'!S31</f>
        <v>61.098088699999991</v>
      </c>
      <c r="AM32" s="52">
        <f>'dep13'!T32-'dep13'!T31</f>
        <v>57.033089732000008</v>
      </c>
      <c r="AN32" s="189">
        <f>(Paca!B32/Paca!B28-1)*100</f>
        <v>-0.9548255844500031</v>
      </c>
      <c r="AO32" s="189">
        <f>(Paca!C32/Paca!C28-1)*100</f>
        <v>-33.011831043107684</v>
      </c>
      <c r="AP32" s="189">
        <f>(Paca!D32/Paca!D28-1)*100</f>
        <v>-10.351673166174303</v>
      </c>
      <c r="AQ32" s="190">
        <f>(Paca!E32/Paca!E28-1)*100</f>
        <v>1.4744517057684092</v>
      </c>
      <c r="AR32" s="190">
        <f>(Paca!F32/Paca!F28-1)*100</f>
        <v>-6.4891461805789863</v>
      </c>
      <c r="AS32" s="190">
        <f>(Paca!G32/Paca!G28-1)*100</f>
        <v>-15.394099960626018</v>
      </c>
      <c r="AT32" s="190">
        <f>(Paca!H32/Paca!H28-1)*100</f>
        <v>-11.850782721743247</v>
      </c>
      <c r="AU32" s="190">
        <f>(Paca!I32/Paca!I28-1)*100</f>
        <v>-13.538033896810287</v>
      </c>
      <c r="AV32" s="189">
        <f>(Paca!J32/Paca!J28-1)*100</f>
        <v>8.1096670388479666</v>
      </c>
      <c r="AW32" s="189">
        <f>(Paca!K32/Paca!K28-1)*100</f>
        <v>-1.2321213200118031</v>
      </c>
      <c r="AX32" s="190">
        <f>(Paca!L32/Paca!L28-1)*100</f>
        <v>-3.3034471286948919</v>
      </c>
      <c r="AY32" s="190">
        <f>(Paca!M32/Paca!M28-1)*100</f>
        <v>1.4576890412130616</v>
      </c>
      <c r="AZ32" s="190">
        <f>(Paca!N32/Paca!N28-1)*100</f>
        <v>-9.2578781872498119</v>
      </c>
      <c r="BA32" s="190">
        <f>(Paca!O32/Paca!O28-1)*100</f>
        <v>-3.5260691201293159</v>
      </c>
      <c r="BB32" s="190">
        <f>(Paca!P32/Paca!P28-1)*100</f>
        <v>-17.407629919564005</v>
      </c>
      <c r="BC32" s="190">
        <f>(Paca!Q32/Paca!Q28-1)*100</f>
        <v>9.116274401328873</v>
      </c>
      <c r="BD32" s="190">
        <f>(Paca!R32/Paca!R28-1)*100</f>
        <v>-0.35130773498067702</v>
      </c>
      <c r="BE32" s="190">
        <f>(Paca!S32/Paca!S28-1)*100</f>
        <v>25.372784268785644</v>
      </c>
      <c r="BF32" s="189">
        <f>(Paca!T32/Paca!T28-1)*100</f>
        <v>10.22802553177069</v>
      </c>
      <c r="BG32" s="53">
        <f>Paca!B32-Paca!B28</f>
        <v>-335.64261838899984</v>
      </c>
      <c r="BH32" s="53">
        <f>Paca!C32-Paca!C28</f>
        <v>-73.781842936999993</v>
      </c>
      <c r="BI32" s="53">
        <f>Paca!D32-Paca!D28</f>
        <v>-1116.9130466699989</v>
      </c>
      <c r="BJ32" s="122">
        <f>Paca!E32-Paca!E28</f>
        <v>24.718391556999904</v>
      </c>
      <c r="BK32" s="122">
        <f>Paca!F32-Paca!F28</f>
        <v>-99.964316614999916</v>
      </c>
      <c r="BL32" s="122">
        <f>Paca!G32-Paca!G28</f>
        <v>-224.74520937600005</v>
      </c>
      <c r="BM32" s="122">
        <f>Paca!H32-Paca!H28</f>
        <v>-74.679927981999981</v>
      </c>
      <c r="BN32" s="122">
        <f>Paca!I32-Paca!I28</f>
        <v>-742.24198425399936</v>
      </c>
      <c r="BO32" s="53">
        <f>Paca!J32-Paca!J28</f>
        <v>902.92298471100003</v>
      </c>
      <c r="BP32" s="53">
        <f>Paca!K32-Paca!K28</f>
        <v>-148.15805377800098</v>
      </c>
      <c r="BQ32" s="122">
        <f>Paca!L32-Paca!L28</f>
        <v>-120.04670559999977</v>
      </c>
      <c r="BR32" s="122">
        <f>Paca!M32-Paca!M28</f>
        <v>46.170190726999863</v>
      </c>
      <c r="BS32" s="122">
        <f>Paca!N32-Paca!N28</f>
        <v>-62.517709045999936</v>
      </c>
      <c r="BT32" s="122">
        <f>Paca!O32-Paca!O28</f>
        <v>-18.913400260999992</v>
      </c>
      <c r="BU32" s="122">
        <f>Paca!P32-Paca!P28</f>
        <v>-89.963840304999962</v>
      </c>
      <c r="BV32" s="122">
        <f>Paca!Q32-Paca!Q28</f>
        <v>23.023971635999999</v>
      </c>
      <c r="BW32" s="122">
        <f>Paca!R32-Paca!R28</f>
        <v>-10.222892580999996</v>
      </c>
      <c r="BX32" s="122">
        <f>Paca!S32-Paca!S28</f>
        <v>84.312331652000012</v>
      </c>
      <c r="BY32" s="53">
        <f>Paca!T32-Paca!T28</f>
        <v>100.28734028500003</v>
      </c>
    </row>
    <row r="33" spans="1:77" s="29" customFormat="1" x14ac:dyDescent="0.25">
      <c r="A33" s="37" t="str">
        <f>Paca!A33</f>
        <v>T3 2005</v>
      </c>
      <c r="B33" s="144">
        <f>('dep13'!B33/'dep13'!B32-1)*100</f>
        <v>6.1411238304219795</v>
      </c>
      <c r="C33" s="179">
        <f>('dep13'!C33/'dep13'!C32-1)*100</f>
        <v>54.488928161689486</v>
      </c>
      <c r="D33" s="179">
        <f>('dep13'!D33/'dep13'!D32-1)*100</f>
        <v>6.1605280767153658</v>
      </c>
      <c r="E33" s="180">
        <f>('dep13'!E33/'dep13'!E32-1)*100</f>
        <v>-12.769540343169494</v>
      </c>
      <c r="F33" s="181">
        <f>('dep13'!F33/'dep13'!F32-1)*100</f>
        <v>11.039574999617251</v>
      </c>
      <c r="G33" s="181">
        <f>('dep13'!G33/'dep13'!G32-1)*100</f>
        <v>3.2202312760170049</v>
      </c>
      <c r="H33" s="181">
        <f>('dep13'!H33/'dep13'!H32-1)*100</f>
        <v>45.956600424209839</v>
      </c>
      <c r="I33" s="182">
        <f>('dep13'!I33/'dep13'!I32-1)*100</f>
        <v>4.8315267550162577</v>
      </c>
      <c r="J33" s="179">
        <f>('dep13'!J33/'dep13'!J32-1)*100</f>
        <v>7.9530522846123386</v>
      </c>
      <c r="K33" s="179">
        <f>('dep13'!K33/'dep13'!K32-1)*100</f>
        <v>4.6168714662687238</v>
      </c>
      <c r="L33" s="180">
        <f>('dep13'!L33/'dep13'!L32-1)*100</f>
        <v>-2.482572093493729</v>
      </c>
      <c r="M33" s="181">
        <f>('dep13'!M33/'dep13'!M32-1)*100</f>
        <v>5.7722769128612628</v>
      </c>
      <c r="N33" s="181">
        <f>('dep13'!N33/'dep13'!N32-1)*100</f>
        <v>-1.6076031262019952</v>
      </c>
      <c r="O33" s="181">
        <f>('dep13'!O33/'dep13'!O32-1)*100</f>
        <v>55.528280912884732</v>
      </c>
      <c r="P33" s="181">
        <f>('dep13'!P33/'dep13'!P32-1)*100</f>
        <v>-4.6276667703201273</v>
      </c>
      <c r="Q33" s="181">
        <f>('dep13'!Q33/'dep13'!Q32-1)*100</f>
        <v>-18.623111804668014</v>
      </c>
      <c r="R33" s="181">
        <f>('dep13'!R33/'dep13'!R32-1)*100</f>
        <v>7.809750461462972</v>
      </c>
      <c r="S33" s="152">
        <f>('dep13'!S33/'dep13'!S32-1)*100</f>
        <v>-18.376159278604597</v>
      </c>
      <c r="T33" s="183">
        <f>('dep13'!T33/'dep13'!T32-1)*100</f>
        <v>5.174386419156618</v>
      </c>
      <c r="U33" s="52">
        <f>'dep13'!B33-'dep13'!B32</f>
        <v>1052.3005979049994</v>
      </c>
      <c r="V33" s="52">
        <f>'dep13'!C33-'dep13'!C32</f>
        <v>13.053976724000002</v>
      </c>
      <c r="W33" s="52">
        <f>'dep13'!D33-'dep13'!D32</f>
        <v>300.42569977400126</v>
      </c>
      <c r="X33" s="121">
        <f>'dep13'!E33-'dep13'!E32</f>
        <v>-89.336400647999994</v>
      </c>
      <c r="Y33" s="121">
        <f>'dep13'!F33-'dep13'!F32</f>
        <v>66.060595507000016</v>
      </c>
      <c r="Z33" s="121">
        <f>'dep13'!G33-'dep13'!G32</f>
        <v>25.124195357000076</v>
      </c>
      <c r="AA33" s="121">
        <f>'dep13'!H33-'dep13'!H32</f>
        <v>182.564287605</v>
      </c>
      <c r="AB33" s="121">
        <f>'dep13'!I33-'dep13'!I32</f>
        <v>116.01302195300013</v>
      </c>
      <c r="AC33" s="52">
        <f>'dep13'!J33-'dep13'!J32</f>
        <v>406.87369590100025</v>
      </c>
      <c r="AD33" s="52">
        <f>'dep13'!K33-'dep13'!K32</f>
        <v>301.4863389079992</v>
      </c>
      <c r="AE33" s="121">
        <f>'dep13'!L33-'dep13'!L32</f>
        <v>-42.937197837999975</v>
      </c>
      <c r="AF33" s="121">
        <f>'dep13'!M33-'dep13'!M32</f>
        <v>120.48275491100003</v>
      </c>
      <c r="AG33" s="121">
        <f>'dep13'!N33-'dep13'!N32</f>
        <v>-3.2552211690000092</v>
      </c>
      <c r="AH33" s="121">
        <f>'dep13'!O33-'dep13'!O32</f>
        <v>173.08838117499999</v>
      </c>
      <c r="AI33" s="121">
        <f>'dep13'!P33-'dep13'!P32</f>
        <v>-10.617558097999989</v>
      </c>
      <c r="AJ33" s="121">
        <f>'dep13'!Q33-'dep13'!Q32</f>
        <v>-31.646286102999994</v>
      </c>
      <c r="AK33" s="121">
        <f>'dep13'!R33-'dep13'!R32</f>
        <v>127.37674254900003</v>
      </c>
      <c r="AL33" s="121">
        <f>'dep13'!S33-'dep13'!S32</f>
        <v>-31.005276519000006</v>
      </c>
      <c r="AM33" s="52">
        <f>'dep13'!T33-'dep13'!T32</f>
        <v>30.460886598000002</v>
      </c>
      <c r="AN33" s="189">
        <f>(Paca!B33/Paca!B29-1)*100</f>
        <v>3.4567539684587478</v>
      </c>
      <c r="AO33" s="189">
        <f>(Paca!C33/Paca!C29-1)*100</f>
        <v>16.896757929848107</v>
      </c>
      <c r="AP33" s="189">
        <f>(Paca!D33/Paca!D29-1)*100</f>
        <v>-4.4963348378362022</v>
      </c>
      <c r="AQ33" s="190">
        <f>(Paca!E33/Paca!E29-1)*100</f>
        <v>-0.17885546588668477</v>
      </c>
      <c r="AR33" s="190">
        <f>(Paca!F33/Paca!F29-1)*100</f>
        <v>-0.45611667825063984</v>
      </c>
      <c r="AS33" s="190">
        <f>(Paca!G33/Paca!G29-1)*100</f>
        <v>-17.009028555269591</v>
      </c>
      <c r="AT33" s="190">
        <f>(Paca!H33/Paca!H29-1)*100</f>
        <v>12.461744034914734</v>
      </c>
      <c r="AU33" s="190">
        <f>(Paca!I33/Paca!I29-1)*100</f>
        <v>-5.4403615868771071</v>
      </c>
      <c r="AV33" s="189">
        <f>(Paca!J33/Paca!J29-1)*100</f>
        <v>6.5797899674009175</v>
      </c>
      <c r="AW33" s="189">
        <f>(Paca!K33/Paca!K29-1)*100</f>
        <v>6.4294195939765153</v>
      </c>
      <c r="AX33" s="190">
        <f>(Paca!L33/Paca!L29-1)*100</f>
        <v>13.028501774517508</v>
      </c>
      <c r="AY33" s="190">
        <f>(Paca!M33/Paca!M29-1)*100</f>
        <v>3.8660889130389453</v>
      </c>
      <c r="AZ33" s="190">
        <f>(Paca!N33/Paca!N29-1)*100</f>
        <v>-7.3302277112321734</v>
      </c>
      <c r="BA33" s="190">
        <f>(Paca!O33/Paca!O29-1)*100</f>
        <v>41.424331308060736</v>
      </c>
      <c r="BB33" s="190">
        <f>(Paca!P33/Paca!P29-1)*100</f>
        <v>-19.157574619020291</v>
      </c>
      <c r="BC33" s="190">
        <f>(Paca!Q33/Paca!Q29-1)*100</f>
        <v>-10.340443267507116</v>
      </c>
      <c r="BD33" s="190">
        <f>(Paca!R33/Paca!R29-1)*100</f>
        <v>5.6238207481184244</v>
      </c>
      <c r="BE33" s="190">
        <f>(Paca!S33/Paca!S29-1)*100</f>
        <v>4.2914504897774597</v>
      </c>
      <c r="BF33" s="189">
        <f>(Paca!T33/Paca!T29-1)*100</f>
        <v>11.224317772632265</v>
      </c>
      <c r="BG33" s="53">
        <f>Paca!B33-Paca!B29</f>
        <v>1207.8619834030033</v>
      </c>
      <c r="BH33" s="53">
        <f>Paca!C33-Paca!C29</f>
        <v>24.544196882000023</v>
      </c>
      <c r="BI33" s="53">
        <f>Paca!D33-Paca!D29</f>
        <v>-460.80135158199846</v>
      </c>
      <c r="BJ33" s="122">
        <f>Paca!E33-Paca!E29</f>
        <v>-2.8370453019999786</v>
      </c>
      <c r="BK33" s="122">
        <f>Paca!F33-Paca!F29</f>
        <v>-6.6228115320000143</v>
      </c>
      <c r="BL33" s="122">
        <f>Paca!G33-Paca!G29</f>
        <v>-251.64188535099993</v>
      </c>
      <c r="BM33" s="122">
        <f>Paca!H33-Paca!H29</f>
        <v>78.013110866000034</v>
      </c>
      <c r="BN33" s="122">
        <f>Paca!I33-Paca!I29</f>
        <v>-277.71272026299994</v>
      </c>
      <c r="BO33" s="53">
        <f>Paca!J33-Paca!J29</f>
        <v>765.43977571000141</v>
      </c>
      <c r="BP33" s="53">
        <f>Paca!K33-Paca!K29</f>
        <v>765.60654674700163</v>
      </c>
      <c r="BQ33" s="122">
        <f>Paca!L33-Paca!L29</f>
        <v>439.31133653200004</v>
      </c>
      <c r="BR33" s="122">
        <f>Paca!M33-Paca!M29</f>
        <v>125.29574532300012</v>
      </c>
      <c r="BS33" s="122">
        <f>Paca!N33-Paca!N29</f>
        <v>-51.421526939000046</v>
      </c>
      <c r="BT33" s="122">
        <f>Paca!O33-Paca!O29</f>
        <v>203.99819026699998</v>
      </c>
      <c r="BU33" s="122">
        <f>Paca!P33-Paca!P29</f>
        <v>-98.792742332999978</v>
      </c>
      <c r="BV33" s="122">
        <f>Paca!Q33-Paca!Q29</f>
        <v>-32.109995093000009</v>
      </c>
      <c r="BW33" s="122">
        <f>Paca!R33-Paca!R29</f>
        <v>163.71203002099992</v>
      </c>
      <c r="BX33" s="122">
        <f>Paca!S33-Paca!S29</f>
        <v>15.613508969000009</v>
      </c>
      <c r="BY33" s="53">
        <f>Paca!T33-Paca!T29</f>
        <v>113.07281564600009</v>
      </c>
    </row>
    <row r="34" spans="1:77" s="105" customFormat="1" x14ac:dyDescent="0.25">
      <c r="A34" s="98" t="str">
        <f>Paca!A34</f>
        <v>T4 2005</v>
      </c>
      <c r="B34" s="143">
        <f>('dep13'!B34/'dep13'!B33-1)*100</f>
        <v>5.2846266362034822</v>
      </c>
      <c r="C34" s="184">
        <f>('dep13'!C34/'dep13'!C33-1)*100</f>
        <v>-56.81642370321994</v>
      </c>
      <c r="D34" s="184">
        <f>('dep13'!D34/'dep13'!D33-1)*100</f>
        <v>0.25390205208344341</v>
      </c>
      <c r="E34" s="185">
        <f>('dep13'!E34/'dep13'!E33-1)*100</f>
        <v>7.5405023564533602</v>
      </c>
      <c r="F34" s="186">
        <f>('dep13'!F34/'dep13'!F33-1)*100</f>
        <v>-2.1708658722610519</v>
      </c>
      <c r="G34" s="186">
        <f>('dep13'!G34/'dep13'!G33-1)*100</f>
        <v>-6.9249973792074426</v>
      </c>
      <c r="H34" s="186">
        <f>('dep13'!H34/'dep13'!H33-1)*100</f>
        <v>-19.033411155891823</v>
      </c>
      <c r="I34" s="187">
        <f>('dep13'!I34/'dep13'!I33-1)*100</f>
        <v>5.8668629168733277</v>
      </c>
      <c r="J34" s="184">
        <f>('dep13'!J34/'dep13'!J33-1)*100</f>
        <v>6.6791191579260278</v>
      </c>
      <c r="K34" s="184">
        <f>('dep13'!K34/'dep13'!K33-1)*100</f>
        <v>7.883935954042709</v>
      </c>
      <c r="L34" s="185">
        <f>('dep13'!L34/'dep13'!L33-1)*100</f>
        <v>3.7961115216917474</v>
      </c>
      <c r="M34" s="186">
        <f>('dep13'!M34/'dep13'!M33-1)*100</f>
        <v>14.1205736978544</v>
      </c>
      <c r="N34" s="186">
        <f>('dep13'!N34/'dep13'!N33-1)*100</f>
        <v>12.596148472265822</v>
      </c>
      <c r="O34" s="186">
        <f>('dep13'!O34/'dep13'!O33-1)*100</f>
        <v>14.903701282658965</v>
      </c>
      <c r="P34" s="186">
        <f>('dep13'!P34/'dep13'!P33-1)*100</f>
        <v>-1.3614468431481619</v>
      </c>
      <c r="Q34" s="186">
        <f>('dep13'!Q34/'dep13'!Q33-1)*100</f>
        <v>10.007589937654625</v>
      </c>
      <c r="R34" s="186">
        <f>('dep13'!R34/'dep13'!R33-1)*100</f>
        <v>2.3213163002056891</v>
      </c>
      <c r="S34" s="151">
        <f>('dep13'!S34/'dep13'!S33-1)*100</f>
        <v>10.019926512298728</v>
      </c>
      <c r="T34" s="188">
        <f>('dep13'!T34/'dep13'!T33-1)*100</f>
        <v>9.9423210780975602</v>
      </c>
      <c r="U34" s="100">
        <f>'dep13'!B34-'dep13'!B33</f>
        <v>961.14730732900352</v>
      </c>
      <c r="V34" s="100">
        <f>'dep13'!C34-'dep13'!C33</f>
        <v>-21.028380299000005</v>
      </c>
      <c r="W34" s="100">
        <f>'dep13'!D34-'dep13'!D33</f>
        <v>13.14463167699887</v>
      </c>
      <c r="X34" s="120">
        <f>'dep13'!E34-'dep13'!E33</f>
        <v>46.017352323000068</v>
      </c>
      <c r="Y34" s="120">
        <f>'dep13'!F34-'dep13'!F33</f>
        <v>-14.424504787000046</v>
      </c>
      <c r="Z34" s="120">
        <f>'dep13'!G34-'dep13'!G33</f>
        <v>-55.768573924000066</v>
      </c>
      <c r="AA34" s="120">
        <f>'dep13'!H34-'dep13'!H33</f>
        <v>-110.359138234</v>
      </c>
      <c r="AB34" s="120">
        <f>'dep13'!I34-'dep13'!I33</f>
        <v>147.67949629899977</v>
      </c>
      <c r="AC34" s="100">
        <f>'dep13'!J34-'dep13'!J33</f>
        <v>368.875570358</v>
      </c>
      <c r="AD34" s="100">
        <f>'dep13'!K34-'dep13'!K33</f>
        <v>538.59791771300115</v>
      </c>
      <c r="AE34" s="120">
        <f>'dep13'!L34-'dep13'!L33</f>
        <v>64.025507481999966</v>
      </c>
      <c r="AF34" s="120">
        <f>'dep13'!M34-'dep13'!M33</f>
        <v>311.74674470299988</v>
      </c>
      <c r="AG34" s="120">
        <f>'dep13'!N34-'dep13'!N33</f>
        <v>25.095795710999994</v>
      </c>
      <c r="AH34" s="120">
        <f>'dep13'!O34-'dep13'!O33</f>
        <v>72.25321838900004</v>
      </c>
      <c r="AI34" s="120">
        <f>'dep13'!P34-'dep13'!P33</f>
        <v>-2.9791039970000099</v>
      </c>
      <c r="AJ34" s="120">
        <f>'dep13'!Q34-'dep13'!Q33</f>
        <v>13.838884347999993</v>
      </c>
      <c r="AK34" s="120">
        <f>'dep13'!R34-'dep13'!R33</f>
        <v>40.817400496000118</v>
      </c>
      <c r="AL34" s="120">
        <f>'dep13'!S34-'dep13'!S33</f>
        <v>13.799470581000008</v>
      </c>
      <c r="AM34" s="100">
        <f>'dep13'!T34-'dep13'!T33</f>
        <v>61.557567880000079</v>
      </c>
      <c r="AN34" s="184">
        <f>(Paca!B34/Paca!B30-1)*100</f>
        <v>5.9776017566145256</v>
      </c>
      <c r="AO34" s="184">
        <f>(Paca!C34/Paca!C30-1)*100</f>
        <v>-51.724167776602869</v>
      </c>
      <c r="AP34" s="184">
        <f>(Paca!D34/Paca!D30-1)*100</f>
        <v>-2.3312059533970642</v>
      </c>
      <c r="AQ34" s="191">
        <f>(Paca!E34/Paca!E30-1)*100</f>
        <v>2.7082016830076938</v>
      </c>
      <c r="AR34" s="191">
        <f>(Paca!F34/Paca!F30-1)*100</f>
        <v>-1.1605978746338175</v>
      </c>
      <c r="AS34" s="191">
        <f>(Paca!G34/Paca!G30-1)*100</f>
        <v>-17.194090972684251</v>
      </c>
      <c r="AT34" s="191">
        <f>(Paca!H34/Paca!H30-1)*100</f>
        <v>-14.306993453900052</v>
      </c>
      <c r="AU34" s="191">
        <f>(Paca!I34/Paca!I30-1)*100</f>
        <v>1.7018953912012247</v>
      </c>
      <c r="AV34" s="184">
        <f>(Paca!J34/Paca!J30-1)*100</f>
        <v>7.4492506103563505</v>
      </c>
      <c r="AW34" s="184">
        <f>(Paca!K34/Paca!K30-1)*100</f>
        <v>10.95634753645529</v>
      </c>
      <c r="AX34" s="191">
        <f>(Paca!L34/Paca!L30-1)*100</f>
        <v>10.695714520430212</v>
      </c>
      <c r="AY34" s="191">
        <f>(Paca!M34/Paca!M30-1)*100</f>
        <v>20.285296612787953</v>
      </c>
      <c r="AZ34" s="191">
        <f>(Paca!N34/Paca!N30-1)*100</f>
        <v>16.955403250308688</v>
      </c>
      <c r="BA34" s="191">
        <f>(Paca!O34/Paca!O30-1)*100</f>
        <v>39.557436581875024</v>
      </c>
      <c r="BB34" s="191">
        <f>(Paca!P34/Paca!P30-1)*100</f>
        <v>-25.821593630943486</v>
      </c>
      <c r="BC34" s="191">
        <f>(Paca!Q34/Paca!Q30-1)*100</f>
        <v>3.4585095676969324</v>
      </c>
      <c r="BD34" s="191">
        <f>(Paca!R34/Paca!R30-1)*100</f>
        <v>6.5732717626209913</v>
      </c>
      <c r="BE34" s="191">
        <f>(Paca!S34/Paca!S30-1)*100</f>
        <v>-19.53120905903808</v>
      </c>
      <c r="BF34" s="184">
        <f>(Paca!T34/Paca!T30-1)*100</f>
        <v>30.069923421770927</v>
      </c>
      <c r="BG34" s="100">
        <f>Paca!B34-Paca!B30</f>
        <v>2119.2021191479944</v>
      </c>
      <c r="BH34" s="100">
        <f>Paca!C34-Paca!C30</f>
        <v>-116.60047189700001</v>
      </c>
      <c r="BI34" s="100">
        <f>Paca!D34-Paca!D30</f>
        <v>-242.33642667799904</v>
      </c>
      <c r="BJ34" s="120">
        <f>Paca!E34-Paca!E30</f>
        <v>45.736214131999986</v>
      </c>
      <c r="BK34" s="120">
        <f>Paca!F34-Paca!F30</f>
        <v>-16.946217219999653</v>
      </c>
      <c r="BL34" s="120">
        <f>Paca!G34-Paca!G30</f>
        <v>-262.32888626599993</v>
      </c>
      <c r="BM34" s="120">
        <f>Paca!H34-Paca!H30</f>
        <v>-94.872294721999992</v>
      </c>
      <c r="BN34" s="120">
        <f>Paca!I34-Paca!I30</f>
        <v>86.074757398000656</v>
      </c>
      <c r="BO34" s="100">
        <f>Paca!J34-Paca!J30</f>
        <v>901.91884883300008</v>
      </c>
      <c r="BP34" s="100">
        <f>Paca!K34-Paca!K30</f>
        <v>1289.7021229990005</v>
      </c>
      <c r="BQ34" s="120">
        <f>Paca!L34-Paca!L30</f>
        <v>346.64395961299988</v>
      </c>
      <c r="BR34" s="120">
        <f>Paca!M34-Paca!M30</f>
        <v>630.5105879040002</v>
      </c>
      <c r="BS34" s="120">
        <f>Paca!N34-Paca!N30</f>
        <v>97.711003269999992</v>
      </c>
      <c r="BT34" s="120">
        <f>Paca!O34-Paca!O30</f>
        <v>243.40828479699996</v>
      </c>
      <c r="BU34" s="120">
        <f>Paca!P34-Paca!P30</f>
        <v>-146.14766144100003</v>
      </c>
      <c r="BV34" s="120">
        <f>Paca!Q34-Paca!Q30</f>
        <v>9.2164823609999758</v>
      </c>
      <c r="BW34" s="120">
        <f>Paca!R34-Paca!R30</f>
        <v>194.40264566900032</v>
      </c>
      <c r="BX34" s="120">
        <f>Paca!S34-Paca!S30</f>
        <v>-86.043179173999988</v>
      </c>
      <c r="BY34" s="100">
        <f>Paca!T34-Paca!T30</f>
        <v>286.51804589100004</v>
      </c>
    </row>
    <row r="35" spans="1:77" s="29" customFormat="1" x14ac:dyDescent="0.25">
      <c r="A35" s="37" t="str">
        <f>Paca!A35</f>
        <v>T1 2006</v>
      </c>
      <c r="B35" s="144">
        <f>('dep13'!B35/'dep13'!B34-1)*100</f>
        <v>-2.6606493636061046</v>
      </c>
      <c r="C35" s="179">
        <f>('dep13'!C35/'dep13'!C34-1)*100</f>
        <v>7.9731139258861772</v>
      </c>
      <c r="D35" s="179">
        <f>('dep13'!D35/'dep13'!D34-1)*100</f>
        <v>-2.4751641150112191</v>
      </c>
      <c r="E35" s="180">
        <f>('dep13'!E35/'dep13'!E34-1)*100</f>
        <v>-2.4116640791827959</v>
      </c>
      <c r="F35" s="181">
        <f>('dep13'!F35/'dep13'!F34-1)*100</f>
        <v>9.5010397633498833</v>
      </c>
      <c r="G35" s="181">
        <f>('dep13'!G35/'dep13'!G34-1)*100</f>
        <v>-0.32389459780420848</v>
      </c>
      <c r="H35" s="181">
        <f>('dep13'!H35/'dep13'!H34-1)*100</f>
        <v>-5.1826288550931636</v>
      </c>
      <c r="I35" s="182">
        <f>('dep13'!I35/'dep13'!I34-1)*100</f>
        <v>-5.5402655980394622</v>
      </c>
      <c r="J35" s="179">
        <f>('dep13'!J35/'dep13'!J34-1)*100</f>
        <v>2.7356593897370773</v>
      </c>
      <c r="K35" s="179">
        <f>('dep13'!K35/'dep13'!K34-1)*100</f>
        <v>-6.786399131987797</v>
      </c>
      <c r="L35" s="180">
        <f>('dep13'!L35/'dep13'!L34-1)*100</f>
        <v>-7.6612677127552704</v>
      </c>
      <c r="M35" s="181">
        <f>('dep13'!M35/'dep13'!M34-1)*100</f>
        <v>-7.1954857067741296</v>
      </c>
      <c r="N35" s="181">
        <f>('dep13'!N35/'dep13'!N34-1)*100</f>
        <v>-14.580813150310124</v>
      </c>
      <c r="O35" s="181">
        <f>('dep13'!O35/'dep13'!O34-1)*100</f>
        <v>-28.541421946864908</v>
      </c>
      <c r="P35" s="181">
        <f>('dep13'!P35/'dep13'!P34-1)*100</f>
        <v>11.785249532205121</v>
      </c>
      <c r="Q35" s="181">
        <f>('dep13'!Q35/'dep13'!Q34-1)*100</f>
        <v>2.7047961557638445</v>
      </c>
      <c r="R35" s="181">
        <f>('dep13'!R35/'dep13'!R34-1)*100</f>
        <v>-2.5510995799749026</v>
      </c>
      <c r="S35" s="152">
        <f>('dep13'!S35/'dep13'!S34-1)*100</f>
        <v>15.369529079918266</v>
      </c>
      <c r="T35" s="183">
        <f>('dep13'!T35/'dep13'!T34-1)*100</f>
        <v>-6.3605208101490174</v>
      </c>
      <c r="U35" s="52">
        <f>'dep13'!B35-'dep13'!B34</f>
        <v>-509.48130191200471</v>
      </c>
      <c r="V35" s="52">
        <f>'dep13'!C35-'dep13'!C34</f>
        <v>1.274320015999999</v>
      </c>
      <c r="W35" s="52">
        <f>'dep13'!D35-'dep13'!D34</f>
        <v>-128.46579105299952</v>
      </c>
      <c r="X35" s="121">
        <f>'dep13'!E35-'dep13'!E34</f>
        <v>-15.827423494000072</v>
      </c>
      <c r="Y35" s="121">
        <f>'dep13'!F35-'dep13'!F34</f>
        <v>61.759997005000059</v>
      </c>
      <c r="Z35" s="121">
        <f>'dep13'!G35-'dep13'!G34</f>
        <v>-2.4277652309999667</v>
      </c>
      <c r="AA35" s="121">
        <f>'dep13'!H35-'dep13'!H34</f>
        <v>-24.330308891000016</v>
      </c>
      <c r="AB35" s="121">
        <f>'dep13'!I35-'dep13'!I34</f>
        <v>-147.6402904419997</v>
      </c>
      <c r="AC35" s="52">
        <f>'dep13'!J35-'dep13'!J34</f>
        <v>161.1766582399996</v>
      </c>
      <c r="AD35" s="52">
        <f>'dep13'!K35-'dep13'!K34</f>
        <v>-500.17014289100007</v>
      </c>
      <c r="AE35" s="121">
        <f>'dep13'!L35-'dep13'!L34</f>
        <v>-134.12069317500004</v>
      </c>
      <c r="AF35" s="121">
        <f>'dep13'!M35-'dep13'!M34</f>
        <v>-181.28991547500027</v>
      </c>
      <c r="AG35" s="121">
        <f>'dep13'!N35-'dep13'!N34</f>
        <v>-32.709091295000007</v>
      </c>
      <c r="AH35" s="121">
        <f>'dep13'!O35-'dep13'!O34</f>
        <v>-158.99105233600005</v>
      </c>
      <c r="AI35" s="121">
        <f>'dep13'!P35-'dep13'!P34</f>
        <v>25.437267125000005</v>
      </c>
      <c r="AJ35" s="121">
        <f>'dep13'!Q35-'dep13'!Q34</f>
        <v>4.1146108679999998</v>
      </c>
      <c r="AK35" s="121">
        <f>'dep13'!R35-'dep13'!R34</f>
        <v>-45.899140320000015</v>
      </c>
      <c r="AL35" s="121">
        <f>'dep13'!S35-'dep13'!S34</f>
        <v>23.287871717000002</v>
      </c>
      <c r="AM35" s="52">
        <f>'dep13'!T35-'dep13'!T34</f>
        <v>-43.29634622399999</v>
      </c>
      <c r="AN35" s="189">
        <f>(Paca!B35/Paca!B31-1)*100</f>
        <v>4.8919320767209618</v>
      </c>
      <c r="AO35" s="189">
        <f>(Paca!C35/Paca!C31-1)*100</f>
        <v>-37.904705578836229</v>
      </c>
      <c r="AP35" s="189">
        <f>(Paca!D35/Paca!D31-1)*100</f>
        <v>8.4897738991474014E-2</v>
      </c>
      <c r="AQ35" s="190">
        <f>(Paca!E35/Paca!E31-1)*100</f>
        <v>1.5354164521311997</v>
      </c>
      <c r="AR35" s="190">
        <f>(Paca!F35/Paca!F31-1)*100</f>
        <v>3.1117279572940415</v>
      </c>
      <c r="AS35" s="190">
        <f>(Paca!G35/Paca!G31-1)*100</f>
        <v>-14.741550118199498</v>
      </c>
      <c r="AT35" s="190">
        <f>(Paca!H35/Paca!H31-1)*100</f>
        <v>-11.746550515176846</v>
      </c>
      <c r="AU35" s="190">
        <f>(Paca!I35/Paca!I31-1)*100</f>
        <v>4.8851247664276842</v>
      </c>
      <c r="AV35" s="189">
        <f>(Paca!J35/Paca!J31-1)*100</f>
        <v>12.907680055081205</v>
      </c>
      <c r="AW35" s="189">
        <f>(Paca!K35/Paca!K31-1)*100</f>
        <v>1.6883487481929915</v>
      </c>
      <c r="AX35" s="190">
        <f>(Paca!L35/Paca!L31-1)*100</f>
        <v>-4.2310251159321073</v>
      </c>
      <c r="AY35" s="190">
        <f>(Paca!M35/Paca!M31-1)*100</f>
        <v>4.8178290219303976</v>
      </c>
      <c r="AZ35" s="190">
        <f>(Paca!N35/Paca!N31-1)*100</f>
        <v>-13.170481265652779</v>
      </c>
      <c r="BA35" s="190">
        <f>(Paca!O35/Paca!O31-1)*100</f>
        <v>1.295383318070864</v>
      </c>
      <c r="BB35" s="190">
        <f>(Paca!P35/Paca!P31-1)*100</f>
        <v>-9.9503467186401355</v>
      </c>
      <c r="BC35" s="190">
        <f>(Paca!Q35/Paca!Q31-1)*100</f>
        <v>-10.669070185684326</v>
      </c>
      <c r="BD35" s="190">
        <f>(Paca!R35/Paca!R31-1)*100</f>
        <v>9.6735360101337431</v>
      </c>
      <c r="BE35" s="190">
        <f>(Paca!S35/Paca!S31-1)*100</f>
        <v>20.993275832942171</v>
      </c>
      <c r="BF35" s="189">
        <f>(Paca!T35/Paca!T31-1)*100</f>
        <v>4.2811298652038365</v>
      </c>
      <c r="BG35" s="53">
        <f>Paca!B35-Paca!B31</f>
        <v>1751.1491258599999</v>
      </c>
      <c r="BH35" s="53">
        <f>Paca!C35-Paca!C31</f>
        <v>-61.732010685999995</v>
      </c>
      <c r="BI35" s="53">
        <f>Paca!D35-Paca!D31</f>
        <v>8.6115510370000266</v>
      </c>
      <c r="BJ35" s="122">
        <f>Paca!E35-Paca!E31</f>
        <v>27.438911183000073</v>
      </c>
      <c r="BK35" s="122">
        <f>Paca!F35-Paca!F31</f>
        <v>43.736389194000139</v>
      </c>
      <c r="BL35" s="122">
        <f>Paca!G35-Paca!G31</f>
        <v>-222.24302920700006</v>
      </c>
      <c r="BM35" s="122">
        <f>Paca!H35-Paca!H31</f>
        <v>-75.027652821999936</v>
      </c>
      <c r="BN35" s="122">
        <f>Paca!I35-Paca!I31</f>
        <v>234.7069326890005</v>
      </c>
      <c r="BO35" s="53">
        <f>Paca!J35-Paca!J31</f>
        <v>1549.6419813209995</v>
      </c>
      <c r="BP35" s="53">
        <f>Paca!K35-Paca!K31</f>
        <v>210.11655134399916</v>
      </c>
      <c r="BQ35" s="122">
        <f>Paca!L35-Paca!L31</f>
        <v>-148.16798205899977</v>
      </c>
      <c r="BR35" s="122">
        <f>Paca!M35-Paca!M31</f>
        <v>182.92557689799969</v>
      </c>
      <c r="BS35" s="122">
        <f>Paca!N35-Paca!N31</f>
        <v>-86.015984366999987</v>
      </c>
      <c r="BT35" s="122">
        <f>Paca!O35-Paca!O31</f>
        <v>7.6353025839999873</v>
      </c>
      <c r="BU35" s="122">
        <f>Paca!P35-Paca!P31</f>
        <v>-49.915565275000006</v>
      </c>
      <c r="BV35" s="122">
        <f>Paca!Q35-Paca!Q31</f>
        <v>-32.720400170999994</v>
      </c>
      <c r="BW35" s="122">
        <f>Paca!R35-Paca!R31</f>
        <v>267.87534543700031</v>
      </c>
      <c r="BX35" s="122">
        <f>Paca!S35-Paca!S31</f>
        <v>68.500258297000016</v>
      </c>
      <c r="BY35" s="53">
        <f>Paca!T35-Paca!T31</f>
        <v>44.511052844000005</v>
      </c>
    </row>
    <row r="36" spans="1:77" s="29" customFormat="1" x14ac:dyDescent="0.25">
      <c r="A36" s="37" t="str">
        <f>Paca!A36</f>
        <v>T2 2006</v>
      </c>
      <c r="B36" s="144">
        <f>('dep13'!B36/'dep13'!B35-1)*100</f>
        <v>2.8173864966876794</v>
      </c>
      <c r="C36" s="179">
        <f>('dep13'!C36/'dep13'!C35-1)*100</f>
        <v>13.730408376031455</v>
      </c>
      <c r="D36" s="179">
        <f>('dep13'!D36/'dep13'!D35-1)*100</f>
        <v>9.588536090262135</v>
      </c>
      <c r="E36" s="180">
        <f>('dep13'!E36/'dep13'!E35-1)*100</f>
        <v>11.882276600972341</v>
      </c>
      <c r="F36" s="181">
        <f>('dep13'!F36/'dep13'!F35-1)*100</f>
        <v>7.5349555008458857</v>
      </c>
      <c r="G36" s="181">
        <f>('dep13'!G36/'dep13'!G35-1)*100</f>
        <v>8.9029435963841266</v>
      </c>
      <c r="H36" s="181">
        <f>('dep13'!H36/'dep13'!H35-1)*100</f>
        <v>28.785329940124903</v>
      </c>
      <c r="I36" s="182">
        <f>('dep13'!I36/'dep13'!I35-1)*100</f>
        <v>6.3944810513384187</v>
      </c>
      <c r="J36" s="179">
        <f>('dep13'!J36/'dep13'!J35-1)*100</f>
        <v>3.4483083876855281</v>
      </c>
      <c r="K36" s="179">
        <f>('dep13'!K36/'dep13'!K35-1)*100</f>
        <v>-3.4490456370041667</v>
      </c>
      <c r="L36" s="180">
        <f>('dep13'!L36/'dep13'!L35-1)*100</f>
        <v>-9.3694274246325264</v>
      </c>
      <c r="M36" s="181">
        <f>('dep13'!M36/'dep13'!M35-1)*100</f>
        <v>-0.71241663048672299</v>
      </c>
      <c r="N36" s="181">
        <f>('dep13'!N36/'dep13'!N35-1)*100</f>
        <v>16.759408976032898</v>
      </c>
      <c r="O36" s="181">
        <f>('dep13'!O36/'dep13'!O35-1)*100</f>
        <v>-23.682252504825584</v>
      </c>
      <c r="P36" s="181">
        <f>('dep13'!P36/'dep13'!P35-1)*100</f>
        <v>21.526653127108553</v>
      </c>
      <c r="Q36" s="181">
        <f>('dep13'!Q36/'dep13'!Q35-1)*100</f>
        <v>-6.6783645921070551</v>
      </c>
      <c r="R36" s="181">
        <f>('dep13'!R36/'dep13'!R35-1)*100</f>
        <v>-1.264462703681013</v>
      </c>
      <c r="S36" s="152">
        <f>('dep13'!S36/'dep13'!S35-1)*100</f>
        <v>-14.881247883449388</v>
      </c>
      <c r="T36" s="183">
        <f>('dep13'!T36/'dep13'!T35-1)*100</f>
        <v>10.300118261989955</v>
      </c>
      <c r="U36" s="52">
        <f>'dep13'!B36-'dep13'!B35</f>
        <v>525.14045846800218</v>
      </c>
      <c r="V36" s="52">
        <f>'dep13'!C36-'dep13'!C35</f>
        <v>2.3694612790000029</v>
      </c>
      <c r="W36" s="52">
        <f>'dep13'!D36-'dep13'!D35</f>
        <v>485.34552634099964</v>
      </c>
      <c r="X36" s="121">
        <f>'dep13'!E36-'dep13'!E35</f>
        <v>76.101107737999996</v>
      </c>
      <c r="Y36" s="121">
        <f>'dep13'!F36-'dep13'!F35</f>
        <v>53.633367427000053</v>
      </c>
      <c r="Z36" s="121">
        <f>'dep13'!G36-'dep13'!G35</f>
        <v>66.516235998999946</v>
      </c>
      <c r="AA36" s="121">
        <f>'dep13'!H36-'dep13'!H35</f>
        <v>128.13171404000002</v>
      </c>
      <c r="AB36" s="121">
        <f>'dep13'!I36-'dep13'!I35</f>
        <v>160.96310113699974</v>
      </c>
      <c r="AC36" s="52">
        <f>'dep13'!J36-'dep13'!J35</f>
        <v>208.72161901700019</v>
      </c>
      <c r="AD36" s="52">
        <f>'dep13'!K36-'dep13'!K35</f>
        <v>-236.94993347299987</v>
      </c>
      <c r="AE36" s="121">
        <f>'dep13'!L36-'dep13'!L35</f>
        <v>-151.45796253499998</v>
      </c>
      <c r="AF36" s="121">
        <f>'dep13'!M36-'dep13'!M35</f>
        <v>-16.657763150999926</v>
      </c>
      <c r="AG36" s="121">
        <f>'dep13'!N36-'dep13'!N35</f>
        <v>32.114477929000003</v>
      </c>
      <c r="AH36" s="121">
        <f>'dep13'!O36-'dep13'!O35</f>
        <v>-94.270205784999973</v>
      </c>
      <c r="AI36" s="121">
        <f>'dep13'!P36-'dep13'!P35</f>
        <v>51.93889212000002</v>
      </c>
      <c r="AJ36" s="121">
        <f>'dep13'!Q36-'dep13'!Q35</f>
        <v>-10.434102005</v>
      </c>
      <c r="AK36" s="121">
        <f>'dep13'!R36-'dep13'!R35</f>
        <v>-22.169714849999991</v>
      </c>
      <c r="AL36" s="121">
        <f>'dep13'!S36-'dep13'!S35</f>
        <v>-26.013555195999999</v>
      </c>
      <c r="AM36" s="52">
        <f>'dep13'!T36-'dep13'!T35</f>
        <v>65.653785303999939</v>
      </c>
      <c r="AN36" s="189">
        <f>(Paca!B36/Paca!B32-1)*100</f>
        <v>9.2714239833323155</v>
      </c>
      <c r="AO36" s="189">
        <f>(Paca!C36/Paca!C32-1)*100</f>
        <v>-43.32822549573163</v>
      </c>
      <c r="AP36" s="189">
        <f>(Paca!D36/Paca!D32-1)*100</f>
        <v>9.975352294045269</v>
      </c>
      <c r="AQ36" s="190">
        <f>(Paca!E36/Paca!E32-1)*100</f>
        <v>12.708112947947292</v>
      </c>
      <c r="AR36" s="190">
        <f>(Paca!F36/Paca!F32-1)*100</f>
        <v>5.7541202067805219</v>
      </c>
      <c r="AS36" s="190">
        <f>(Paca!G36/Paca!G32-1)*100</f>
        <v>14.32450563834311</v>
      </c>
      <c r="AT36" s="190">
        <f>(Paca!H36/Paca!H32-1)*100</f>
        <v>28.511617244542322</v>
      </c>
      <c r="AU36" s="190">
        <f>(Paca!I36/Paca!I32-1)*100</f>
        <v>6.9720489781855743</v>
      </c>
      <c r="AV36" s="189">
        <f>(Paca!J36/Paca!J32-1)*100</f>
        <v>12.319889264086004</v>
      </c>
      <c r="AW36" s="189">
        <f>(Paca!K36/Paca!K32-1)*100</f>
        <v>5.8243906942264223</v>
      </c>
      <c r="AX36" s="190">
        <f>(Paca!L36/Paca!L32-1)*100</f>
        <v>-6.8537633051072522</v>
      </c>
      <c r="AY36" s="190">
        <f>(Paca!M36/Paca!M32-1)*100</f>
        <v>19.842433996773835</v>
      </c>
      <c r="AZ36" s="190">
        <f>(Paca!N36/Paca!N32-1)*100</f>
        <v>-1.4080631090950368</v>
      </c>
      <c r="BA36" s="190">
        <f>(Paca!O36/Paca!O32-1)*100</f>
        <v>-10.625563540449622</v>
      </c>
      <c r="BB36" s="190">
        <f>(Paca!P36/Paca!P32-1)*100</f>
        <v>26.819003053083044</v>
      </c>
      <c r="BC36" s="190">
        <f>(Paca!Q36/Paca!Q32-1)*100</f>
        <v>-8.1903513169201414E-2</v>
      </c>
      <c r="BD36" s="190">
        <f>(Paca!R36/Paca!R32-1)*100</f>
        <v>8.4693431451487555</v>
      </c>
      <c r="BE36" s="190">
        <f>(Paca!S36/Paca!S32-1)*100</f>
        <v>-0.31138689253483731</v>
      </c>
      <c r="BF36" s="189">
        <f>(Paca!T36/Paca!T32-1)*100</f>
        <v>14.185349214419452</v>
      </c>
      <c r="BG36" s="53">
        <f>Paca!B36-Paca!B32</f>
        <v>3227.9947226040022</v>
      </c>
      <c r="BH36" s="53">
        <f>Paca!C36-Paca!C32</f>
        <v>-64.87074643199999</v>
      </c>
      <c r="BI36" s="53">
        <f>Paca!D36-Paca!D32</f>
        <v>964.89319439899919</v>
      </c>
      <c r="BJ36" s="122">
        <f>Paca!E36-Paca!E32</f>
        <v>216.18593465999993</v>
      </c>
      <c r="BK36" s="122">
        <f>Paca!F36-Paca!F32</f>
        <v>82.889285584999925</v>
      </c>
      <c r="BL36" s="122">
        <f>Paca!G36-Paca!G32</f>
        <v>176.93609309399994</v>
      </c>
      <c r="BM36" s="122">
        <f>Paca!H36-Paca!H32</f>
        <v>158.37884349600006</v>
      </c>
      <c r="BN36" s="122">
        <f>Paca!I36-Paca!I32</f>
        <v>330.5030375639999</v>
      </c>
      <c r="BO36" s="53">
        <f>Paca!J36-Paca!J32</f>
        <v>1482.9244267220001</v>
      </c>
      <c r="BP36" s="53">
        <f>Paca!K36-Paca!K32</f>
        <v>691.73223979500108</v>
      </c>
      <c r="BQ36" s="122">
        <f>Paca!L36-Paca!L32</f>
        <v>-240.83687325900019</v>
      </c>
      <c r="BR36" s="122">
        <f>Paca!M36-Paca!M32</f>
        <v>637.64166932999979</v>
      </c>
      <c r="BS36" s="122">
        <f>Paca!N36-Paca!N32</f>
        <v>-8.6282484710000062</v>
      </c>
      <c r="BT36" s="122">
        <f>Paca!O36-Paca!O32</f>
        <v>-54.984558134999986</v>
      </c>
      <c r="BU36" s="122">
        <f>Paca!P36-Paca!P32</f>
        <v>114.47506515800001</v>
      </c>
      <c r="BV36" s="122">
        <f>Paca!Q36-Paca!Q32</f>
        <v>-0.22571213700001636</v>
      </c>
      <c r="BW36" s="122">
        <f>Paca!R36-Paca!R32</f>
        <v>245.5881559469999</v>
      </c>
      <c r="BX36" s="122">
        <f>Paca!S36-Paca!S32</f>
        <v>-1.2972586380000166</v>
      </c>
      <c r="BY36" s="53">
        <f>Paca!T36-Paca!T32</f>
        <v>153.31560811999998</v>
      </c>
    </row>
    <row r="37" spans="1:77" s="29" customFormat="1" x14ac:dyDescent="0.25">
      <c r="A37" s="37" t="str">
        <f>Paca!A37</f>
        <v>T3 2006</v>
      </c>
      <c r="B37" s="144">
        <f>('dep13'!B37/'dep13'!B36-1)*100</f>
        <v>1.2626087052401314</v>
      </c>
      <c r="C37" s="179">
        <f>('dep13'!C37/'dep13'!C36-1)*100</f>
        <v>3.7161672451503813</v>
      </c>
      <c r="D37" s="179">
        <f>('dep13'!D37/'dep13'!D36-1)*100</f>
        <v>-2.5065372492365401</v>
      </c>
      <c r="E37" s="180">
        <f>('dep13'!E37/'dep13'!E36-1)*100</f>
        <v>-9.9861703713001404</v>
      </c>
      <c r="F37" s="181">
        <f>('dep13'!F37/'dep13'!F36-1)*100</f>
        <v>-5.2847449357487974</v>
      </c>
      <c r="G37" s="181">
        <f>('dep13'!G37/'dep13'!G36-1)*100</f>
        <v>-16.871128377174937</v>
      </c>
      <c r="H37" s="181">
        <f>('dep13'!H37/'dep13'!H36-1)*100</f>
        <v>22.479763107699036</v>
      </c>
      <c r="I37" s="182">
        <f>('dep13'!I37/'dep13'!I36-1)*100</f>
        <v>-0.69556513455758529</v>
      </c>
      <c r="J37" s="179">
        <f>('dep13'!J37/'dep13'!J36-1)*100</f>
        <v>-3.1990567708690909</v>
      </c>
      <c r="K37" s="179">
        <f>('dep13'!K37/'dep13'!K36-1)*100</f>
        <v>6.5439901318453453</v>
      </c>
      <c r="L37" s="180">
        <f>('dep13'!L37/'dep13'!L36-1)*100</f>
        <v>10.171561171169552</v>
      </c>
      <c r="M37" s="181">
        <f>('dep13'!M37/'dep13'!M36-1)*100</f>
        <v>10.760985688809232</v>
      </c>
      <c r="N37" s="181">
        <f>('dep13'!N37/'dep13'!N36-1)*100</f>
        <v>-1.4313429461397686</v>
      </c>
      <c r="O37" s="181">
        <f>('dep13'!O37/'dep13'!O36-1)*100</f>
        <v>44.398604980392406</v>
      </c>
      <c r="P37" s="181">
        <f>('dep13'!P37/'dep13'!P36-1)*100</f>
        <v>-9.4724472385255272</v>
      </c>
      <c r="Q37" s="181">
        <f>('dep13'!Q37/'dep13'!Q36-1)*100</f>
        <v>41.647078167537053</v>
      </c>
      <c r="R37" s="181">
        <f>('dep13'!R37/'dep13'!R36-1)*100</f>
        <v>-6.3597119603969414</v>
      </c>
      <c r="S37" s="152">
        <f>('dep13'!S37/'dep13'!S36-1)*100</f>
        <v>-12.973733587217218</v>
      </c>
      <c r="T37" s="183">
        <f>('dep13'!T37/'dep13'!T36-1)*100</f>
        <v>20.841190743162841</v>
      </c>
      <c r="U37" s="52">
        <f>'dep13'!B37-'dep13'!B36</f>
        <v>241.97159650199683</v>
      </c>
      <c r="V37" s="52">
        <f>'dep13'!C37-'dep13'!C36</f>
        <v>0.72935339899999718</v>
      </c>
      <c r="W37" s="52">
        <f>'dep13'!D37-'dep13'!D36</f>
        <v>-139.03944072400009</v>
      </c>
      <c r="X37" s="121">
        <f>'dep13'!E37-'dep13'!E36</f>
        <v>-71.556911357999979</v>
      </c>
      <c r="Y37" s="121">
        <f>'dep13'!F37-'dep13'!F36</f>
        <v>-40.450888434000035</v>
      </c>
      <c r="Z37" s="121">
        <f>'dep13'!G37-'dep13'!G36</f>
        <v>-137.27068230599991</v>
      </c>
      <c r="AA37" s="121">
        <f>'dep13'!H37-'dep13'!H36</f>
        <v>128.86754330600002</v>
      </c>
      <c r="AB37" s="121">
        <f>'dep13'!I37-'dep13'!I36</f>
        <v>-18.628501931999836</v>
      </c>
      <c r="AC37" s="52">
        <f>'dep13'!J37-'dep13'!J36</f>
        <v>-200.31186611700014</v>
      </c>
      <c r="AD37" s="52">
        <f>'dep13'!K37-'dep13'!K36</f>
        <v>434.06708706599875</v>
      </c>
      <c r="AE37" s="121">
        <f>'dep13'!L37-'dep13'!L36</f>
        <v>149.01891525299993</v>
      </c>
      <c r="AF37" s="121">
        <f>'dep13'!M37-'dep13'!M36</f>
        <v>249.82139425500009</v>
      </c>
      <c r="AG37" s="121">
        <f>'dep13'!N37-'dep13'!N36</f>
        <v>-3.2024160759999916</v>
      </c>
      <c r="AH37" s="121">
        <f>'dep13'!O37-'dep13'!O36</f>
        <v>134.87961454999999</v>
      </c>
      <c r="AI37" s="121">
        <f>'dep13'!P37-'dep13'!P36</f>
        <v>-27.774733549000018</v>
      </c>
      <c r="AJ37" s="121">
        <f>'dep13'!Q37-'dep13'!Q36</f>
        <v>60.72280602699999</v>
      </c>
      <c r="AK37" s="121">
        <f>'dep13'!R37-'dep13'!R36</f>
        <v>-110.09434788099998</v>
      </c>
      <c r="AL37" s="121">
        <f>'dep13'!S37-'dep13'!S36</f>
        <v>-19.304145513000009</v>
      </c>
      <c r="AM37" s="52">
        <f>'dep13'!T37-'dep13'!T36</f>
        <v>146.52646287799996</v>
      </c>
      <c r="AN37" s="189">
        <f>(Paca!B37/Paca!B33-1)*100</f>
        <v>8.2457684152794197</v>
      </c>
      <c r="AO37" s="189">
        <f>(Paca!C37/Paca!C33-1)*100</f>
        <v>-40.778865622229389</v>
      </c>
      <c r="AP37" s="189">
        <f>(Paca!D37/Paca!D33-1)*100</f>
        <v>12.232998977125643</v>
      </c>
      <c r="AQ37" s="190">
        <f>(Paca!E37/Paca!E33-1)*100</f>
        <v>20.450185812708167</v>
      </c>
      <c r="AR37" s="190">
        <f>(Paca!F37/Paca!F33-1)*100</f>
        <v>6.0017601213894878</v>
      </c>
      <c r="AS37" s="190">
        <f>(Paca!G37/Paca!G33-1)*100</f>
        <v>12.538064379115067</v>
      </c>
      <c r="AT37" s="190">
        <f>(Paca!H37/Paca!H33-1)*100</f>
        <v>26.919267823478044</v>
      </c>
      <c r="AU37" s="190">
        <f>(Paca!I37/Paca!I33-1)*100</f>
        <v>9.1837343499363122</v>
      </c>
      <c r="AV37" s="189">
        <f>(Paca!J37/Paca!J33-1)*100</f>
        <v>12.116586324356771</v>
      </c>
      <c r="AW37" s="189">
        <f>(Paca!K37/Paca!K33-1)*100</f>
        <v>0.96958483022688835</v>
      </c>
      <c r="AX37" s="190">
        <f>(Paca!L37/Paca!L33-1)*100</f>
        <v>-10.44267350271577</v>
      </c>
      <c r="AY37" s="190">
        <f>(Paca!M37/Paca!M33-1)*100</f>
        <v>24.051877924555185</v>
      </c>
      <c r="AZ37" s="190">
        <f>(Paca!N37/Paca!N33-1)*100</f>
        <v>-12.699599033175858</v>
      </c>
      <c r="BA37" s="190">
        <f>(Paca!O37/Paca!O33-1)*100</f>
        <v>-14.709620349574493</v>
      </c>
      <c r="BB37" s="190">
        <f>(Paca!P37/Paca!P33-1)*100</f>
        <v>7.775681461039663</v>
      </c>
      <c r="BC37" s="190">
        <f>(Paca!Q37/Paca!Q33-1)*100</f>
        <v>37.07071669359803</v>
      </c>
      <c r="BD37" s="190">
        <f>(Paca!R37/Paca!R33-1)*100</f>
        <v>-6.9119269580457443</v>
      </c>
      <c r="BE37" s="190">
        <f>(Paca!S37/Paca!S33-1)*100</f>
        <v>-7.0775917988774477</v>
      </c>
      <c r="BF37" s="189">
        <f>(Paca!T37/Paca!T33-1)*100</f>
        <v>20.312998829089501</v>
      </c>
      <c r="BG37" s="53">
        <f>Paca!B37-Paca!B33</f>
        <v>2980.8410858329953</v>
      </c>
      <c r="BH37" s="53">
        <f>Paca!C37-Paca!C33</f>
        <v>-69.244143967000014</v>
      </c>
      <c r="BI37" s="53">
        <f>Paca!D37-Paca!D33</f>
        <v>1197.3140458739981</v>
      </c>
      <c r="BJ37" s="122">
        <f>Paca!E37-Paca!E33</f>
        <v>323.80522869900005</v>
      </c>
      <c r="BK37" s="122">
        <f>Paca!F37-Paca!F33</f>
        <v>86.748037013000157</v>
      </c>
      <c r="BL37" s="122">
        <f>Paca!G37-Paca!G33</f>
        <v>153.94470785499993</v>
      </c>
      <c r="BM37" s="122">
        <f>Paca!H37-Paca!H33</f>
        <v>189.52077655000005</v>
      </c>
      <c r="BN37" s="122">
        <f>Paca!I37-Paca!I33</f>
        <v>443.29529575700053</v>
      </c>
      <c r="BO37" s="53">
        <f>Paca!J37-Paca!J33</f>
        <v>1502.2912455179994</v>
      </c>
      <c r="BP37" s="53">
        <f>Paca!K37-Paca!K33</f>
        <v>122.88004871500016</v>
      </c>
      <c r="BQ37" s="122">
        <f>Paca!L37-Paca!L33</f>
        <v>-397.994989541</v>
      </c>
      <c r="BR37" s="122">
        <f>Paca!M37-Paca!M33</f>
        <v>809.63123674100007</v>
      </c>
      <c r="BS37" s="122">
        <f>Paca!N37-Paca!N33</f>
        <v>-82.557324041000015</v>
      </c>
      <c r="BT37" s="122">
        <f>Paca!O37-Paca!O33</f>
        <v>-102.44633022400001</v>
      </c>
      <c r="BU37" s="122">
        <f>Paca!P37-Paca!P33</f>
        <v>32.41621547699998</v>
      </c>
      <c r="BV37" s="122">
        <f>Paca!Q37-Paca!Q33</f>
        <v>103.211633796</v>
      </c>
      <c r="BW37" s="122">
        <f>Paca!R37-Paca!R33</f>
        <v>-212.52505508700006</v>
      </c>
      <c r="BX37" s="122">
        <f>Paca!S37-Paca!S33</f>
        <v>-26.855338405999987</v>
      </c>
      <c r="BY37" s="53">
        <f>Paca!T37-Paca!T33</f>
        <v>227.59988969300002</v>
      </c>
    </row>
    <row r="38" spans="1:77" s="105" customFormat="1" x14ac:dyDescent="0.25">
      <c r="A38" s="98" t="str">
        <f>Paca!A38</f>
        <v>T4 2006</v>
      </c>
      <c r="B38" s="143">
        <f>('dep13'!B38/'dep13'!B37-1)*100</f>
        <v>-1.4881860583744744</v>
      </c>
      <c r="C38" s="184">
        <f>('dep13'!C38/'dep13'!C37-1)*100</f>
        <v>121.12763203232197</v>
      </c>
      <c r="D38" s="184">
        <f>('dep13'!D38/'dep13'!D37-1)*100</f>
        <v>-3.2667407825913375</v>
      </c>
      <c r="E38" s="185">
        <f>('dep13'!E38/'dep13'!E37-1)*100</f>
        <v>-5.450739483644595</v>
      </c>
      <c r="F38" s="186">
        <f>('dep13'!F38/'dep13'!F37-1)*100</f>
        <v>6.5364014295111295</v>
      </c>
      <c r="G38" s="186">
        <f>('dep13'!G38/'dep13'!G37-1)*100</f>
        <v>-5.5215609850478353</v>
      </c>
      <c r="H38" s="186">
        <f>('dep13'!H38/'dep13'!H37-1)*100</f>
        <v>-17.388397662684575</v>
      </c>
      <c r="I38" s="187">
        <f>('dep13'!I38/'dep13'!I37-1)*100</f>
        <v>-1.107753630787478</v>
      </c>
      <c r="J38" s="184">
        <f>('dep13'!J38/'dep13'!J37-1)*100</f>
        <v>-1.33122483611956</v>
      </c>
      <c r="K38" s="184">
        <f>('dep13'!K38/'dep13'!K37-1)*100</f>
        <v>0.53008769415086032</v>
      </c>
      <c r="L38" s="185">
        <f>('dep13'!L38/'dep13'!L37-1)*100</f>
        <v>8.6470006757224382</v>
      </c>
      <c r="M38" s="186">
        <f>('dep13'!M38/'dep13'!M37-1)*100</f>
        <v>4.153909905517672</v>
      </c>
      <c r="N38" s="186">
        <f>('dep13'!N38/'dep13'!N37-1)*100</f>
        <v>17.721861503398539</v>
      </c>
      <c r="O38" s="186">
        <f>('dep13'!O38/'dep13'!O37-1)*100</f>
        <v>-26.094977921756346</v>
      </c>
      <c r="P38" s="186">
        <f>('dep13'!P38/'dep13'!P37-1)*100</f>
        <v>-4.4701333621401051</v>
      </c>
      <c r="Q38" s="186">
        <f>('dep13'!Q38/'dep13'!Q37-1)*100</f>
        <v>-31.123696745874476</v>
      </c>
      <c r="R38" s="186">
        <f>('dep13'!R38/'dep13'!R37-1)*100</f>
        <v>-3.7611774240675522</v>
      </c>
      <c r="S38" s="151">
        <f>('dep13'!S38/'dep13'!S37-1)*100</f>
        <v>2.7673524818882411</v>
      </c>
      <c r="T38" s="188">
        <f>('dep13'!T38/'dep13'!T37-1)*100</f>
        <v>-11.013103047265139</v>
      </c>
      <c r="U38" s="100">
        <f>'dep13'!B38-'dep13'!B37</f>
        <v>-288.80316852699616</v>
      </c>
      <c r="V38" s="100">
        <f>'dep13'!C38-'dep13'!C37</f>
        <v>24.656557812000003</v>
      </c>
      <c r="W38" s="100">
        <f>'dep13'!D38-'dep13'!D37</f>
        <v>-176.66642444100034</v>
      </c>
      <c r="X38" s="120">
        <f>'dep13'!E38-'dep13'!E37</f>
        <v>-35.157442906000028</v>
      </c>
      <c r="Y38" s="120">
        <f>'dep13'!F38-'dep13'!F37</f>
        <v>47.387378375000026</v>
      </c>
      <c r="Z38" s="120">
        <f>'dep13'!G38-'dep13'!G37</f>
        <v>-37.346286196000051</v>
      </c>
      <c r="AA38" s="120">
        <f>'dep13'!H38-'dep13'!H37</f>
        <v>-122.08877056900008</v>
      </c>
      <c r="AB38" s="120">
        <f>'dep13'!I38-'dep13'!I37</f>
        <v>-29.461303144999874</v>
      </c>
      <c r="AC38" s="100">
        <f>'dep13'!J38-'dep13'!J37</f>
        <v>-80.689259570000104</v>
      </c>
      <c r="AD38" s="100">
        <f>'dep13'!K38-'dep13'!K37</f>
        <v>37.461994933000824</v>
      </c>
      <c r="AE38" s="120">
        <f>'dep13'!L38-'dep13'!L37</f>
        <v>139.56893962900017</v>
      </c>
      <c r="AF38" s="120">
        <f>'dep13'!M38-'dep13'!M37</f>
        <v>106.81234721400006</v>
      </c>
      <c r="AG38" s="120">
        <f>'dep13'!N38-'dep13'!N37</f>
        <v>39.082490675000031</v>
      </c>
      <c r="AH38" s="120">
        <f>'dep13'!O38-'dep13'!O37</f>
        <v>-114.47138116399998</v>
      </c>
      <c r="AI38" s="120">
        <f>'dep13'!P38-'dep13'!P37</f>
        <v>-11.865579861000015</v>
      </c>
      <c r="AJ38" s="120">
        <f>'dep13'!Q38-'dep13'!Q37</f>
        <v>-64.278552741999988</v>
      </c>
      <c r="AK38" s="120">
        <f>'dep13'!R38-'dep13'!R37</f>
        <v>-60.969711303000167</v>
      </c>
      <c r="AL38" s="120">
        <f>'dep13'!S38-'dep13'!S37</f>
        <v>3.5834424850000062</v>
      </c>
      <c r="AM38" s="100">
        <f>'dep13'!T38-'dep13'!T37</f>
        <v>-93.566037260999906</v>
      </c>
      <c r="AN38" s="184">
        <f>(Paca!B38/Paca!B34-1)*100</f>
        <v>4.5617957398360387</v>
      </c>
      <c r="AO38" s="184">
        <f>(Paca!C38/Paca!C34-1)*100</f>
        <v>3.9010313434220345</v>
      </c>
      <c r="AP38" s="184">
        <f>(Paca!D38/Paca!D34-1)*100</f>
        <v>6.7327587510942255</v>
      </c>
      <c r="AQ38" s="191">
        <f>(Paca!E38/Paca!E34-1)*100</f>
        <v>1.475128084227495</v>
      </c>
      <c r="AR38" s="191">
        <f>(Paca!F38/Paca!F34-1)*100</f>
        <v>12.690364156190782</v>
      </c>
      <c r="AS38" s="191">
        <f>(Paca!G38/Paca!G34-1)*100</f>
        <v>-0.24161721000601766</v>
      </c>
      <c r="AT38" s="191">
        <f>(Paca!H38/Paca!H34-1)*100</f>
        <v>37.552965757156322</v>
      </c>
      <c r="AU38" s="191">
        <f>(Paca!I38/Paca!I34-1)*100</f>
        <v>5.1423283824651556</v>
      </c>
      <c r="AV38" s="184">
        <f>(Paca!J38/Paca!J34-1)*100</f>
        <v>8.0376544134625583</v>
      </c>
      <c r="AW38" s="184">
        <f>(Paca!K38/Paca!K34-1)*100</f>
        <v>-0.45116174451316216</v>
      </c>
      <c r="AX38" s="191">
        <f>(Paca!L38/Paca!L34-1)*100</f>
        <v>2.9833272904414176</v>
      </c>
      <c r="AY38" s="191">
        <f>(Paca!M38/Paca!M34-1)*100</f>
        <v>9.7518420095995992</v>
      </c>
      <c r="AZ38" s="191">
        <f>(Paca!N38/Paca!N34-1)*100</f>
        <v>1.1838696645632307</v>
      </c>
      <c r="BA38" s="191">
        <f>(Paca!O38/Paca!O34-1)*100</f>
        <v>-44.068266025767564</v>
      </c>
      <c r="BB38" s="191">
        <f>(Paca!P38/Paca!P34-1)*100</f>
        <v>18.717822310068065</v>
      </c>
      <c r="BC38" s="191">
        <f>(Paca!Q38/Paca!Q34-1)*100</f>
        <v>-8.7159063498116645</v>
      </c>
      <c r="BD38" s="191">
        <f>(Paca!R38/Paca!R34-1)*100</f>
        <v>-6.8210832316053516</v>
      </c>
      <c r="BE38" s="191">
        <f>(Paca!S38/Paca!S34-1)*100</f>
        <v>9.5135644014066045E-2</v>
      </c>
      <c r="BF38" s="184">
        <f>(Paca!T38/Paca!T34-1)*100</f>
        <v>3.1782923243943495</v>
      </c>
      <c r="BG38" s="100">
        <f>Paca!B38-Paca!B34</f>
        <v>1713.938855018001</v>
      </c>
      <c r="BH38" s="100">
        <f>Paca!C38-Paca!C34</f>
        <v>4.2453744839999956</v>
      </c>
      <c r="BI38" s="100">
        <f>Paca!D38-Paca!D34</f>
        <v>683.57620183899962</v>
      </c>
      <c r="BJ38" s="120">
        <f>Paca!E38-Paca!E34</f>
        <v>25.586687533000031</v>
      </c>
      <c r="BK38" s="120">
        <f>Paca!F38-Paca!F34</f>
        <v>183.14505302999964</v>
      </c>
      <c r="BL38" s="120">
        <f>Paca!G38-Paca!G34</f>
        <v>-3.052502929999946</v>
      </c>
      <c r="BM38" s="120">
        <f>Paca!H38-Paca!H34</f>
        <v>213.39323551999996</v>
      </c>
      <c r="BN38" s="120">
        <f>Paca!I38-Paca!I34</f>
        <v>264.5037286859997</v>
      </c>
      <c r="BO38" s="100">
        <f>Paca!J38-Paca!J34</f>
        <v>1045.6530251069998</v>
      </c>
      <c r="BP38" s="100">
        <f>Paca!K38-Paca!K34</f>
        <v>-58.926145602003089</v>
      </c>
      <c r="BQ38" s="120">
        <f>Paca!L38-Paca!L34</f>
        <v>107.03000434200021</v>
      </c>
      <c r="BR38" s="120">
        <f>Paca!M38-Paca!M34</f>
        <v>364.5945912520001</v>
      </c>
      <c r="BS38" s="120">
        <f>Paca!N38-Paca!N34</f>
        <v>7.9792033369999444</v>
      </c>
      <c r="BT38" s="120">
        <f>Paca!O38-Paca!O34</f>
        <v>-378.43052624299997</v>
      </c>
      <c r="BU38" s="120">
        <f>Paca!P38-Paca!P34</f>
        <v>78.585360056999946</v>
      </c>
      <c r="BV38" s="120">
        <f>Paca!Q38-Paca!Q34</f>
        <v>-24.030067328999991</v>
      </c>
      <c r="BW38" s="120">
        <f>Paca!R38-Paca!R34</f>
        <v>-214.99196575500036</v>
      </c>
      <c r="BX38" s="120">
        <f>Paca!S38-Paca!S34</f>
        <v>0.33725473699996655</v>
      </c>
      <c r="BY38" s="100">
        <f>Paca!T38-Paca!T34</f>
        <v>39.390399189999926</v>
      </c>
    </row>
    <row r="39" spans="1:77" s="29" customFormat="1" x14ac:dyDescent="0.25">
      <c r="A39" s="37" t="str">
        <f>Paca!A39</f>
        <v>T1 2007</v>
      </c>
      <c r="B39" s="144">
        <f>('dep13'!B39/'dep13'!B38-1)*100</f>
        <v>4.4437704810318168</v>
      </c>
      <c r="C39" s="179">
        <f>('dep13'!C39/'dep13'!C38-1)*100</f>
        <v>-63.105783422830122</v>
      </c>
      <c r="D39" s="179">
        <f>('dep13'!D39/'dep13'!D38-1)*100</f>
        <v>0.30702711066119548</v>
      </c>
      <c r="E39" s="180">
        <f>('dep13'!E39/'dep13'!E38-1)*100</f>
        <v>3.5582908605283681</v>
      </c>
      <c r="F39" s="181">
        <f>('dep13'!F39/'dep13'!F38-1)*100</f>
        <v>-5.453770301583349</v>
      </c>
      <c r="G39" s="181">
        <f>('dep13'!G39/'dep13'!G38-1)*100</f>
        <v>-9.2655589406055228</v>
      </c>
      <c r="H39" s="181">
        <f>('dep13'!H39/'dep13'!H38-1)*100</f>
        <v>10.656222918200541</v>
      </c>
      <c r="I39" s="182">
        <f>('dep13'!I39/'dep13'!I38-1)*100</f>
        <v>1.2883055924317377</v>
      </c>
      <c r="J39" s="179">
        <f>('dep13'!J39/'dep13'!J38-1)*100</f>
        <v>3.4577789416406546</v>
      </c>
      <c r="K39" s="179">
        <f>('dep13'!K39/'dep13'!K38-1)*100</f>
        <v>8.3382972937688713</v>
      </c>
      <c r="L39" s="180">
        <f>('dep13'!L39/'dep13'!L38-1)*100</f>
        <v>12.141926820513627</v>
      </c>
      <c r="M39" s="181">
        <f>('dep13'!M39/'dep13'!M38-1)*100</f>
        <v>7.2988948131260001</v>
      </c>
      <c r="N39" s="181">
        <f>('dep13'!N39/'dep13'!N38-1)*100</f>
        <v>12.743734409272921</v>
      </c>
      <c r="O39" s="181">
        <f>('dep13'!O39/'dep13'!O38-1)*100</f>
        <v>-24.241618875445813</v>
      </c>
      <c r="P39" s="181">
        <f>('dep13'!P39/'dep13'!P38-1)*100</f>
        <v>7.0927620378523626</v>
      </c>
      <c r="Q39" s="181">
        <f>('dep13'!Q39/'dep13'!Q38-1)*100</f>
        <v>-12.794672065009117</v>
      </c>
      <c r="R39" s="181">
        <f>('dep13'!R39/'dep13'!R38-1)*100</f>
        <v>15.304695756990295</v>
      </c>
      <c r="S39" s="152">
        <f>('dep13'!S39/'dep13'!S38-1)*100</f>
        <v>-6.7948337996429409</v>
      </c>
      <c r="T39" s="183">
        <f>('dep13'!T39/'dep13'!T38-1)*100</f>
        <v>8.2917666617165828</v>
      </c>
      <c r="U39" s="52">
        <f>'dep13'!B39-'dep13'!B38</f>
        <v>849.54161494800064</v>
      </c>
      <c r="V39" s="52">
        <f>'dep13'!C39-'dep13'!C38</f>
        <v>-28.405431924000002</v>
      </c>
      <c r="W39" s="52">
        <f>'dep13'!D39-'dep13'!D38</f>
        <v>16.061714105000647</v>
      </c>
      <c r="X39" s="121">
        <f>'dep13'!E39-'dep13'!E38</f>
        <v>21.700085063000074</v>
      </c>
      <c r="Y39" s="121">
        <f>'dep13'!F39-'dep13'!F38</f>
        <v>-42.12295521100009</v>
      </c>
      <c r="Z39" s="121">
        <f>'dep13'!G39-'dep13'!G38</f>
        <v>-59.209293636999973</v>
      </c>
      <c r="AA39" s="121">
        <f>'dep13'!H39-'dep13'!H38</f>
        <v>61.81024990800006</v>
      </c>
      <c r="AB39" s="121">
        <f>'dep13'!I39-'dep13'!I38</f>
        <v>33.88362798199978</v>
      </c>
      <c r="AC39" s="52">
        <f>'dep13'!J39-'dep13'!J38</f>
        <v>206.79559376199995</v>
      </c>
      <c r="AD39" s="52">
        <f>'dep13'!K39-'dep13'!K38</f>
        <v>592.40213533299993</v>
      </c>
      <c r="AE39" s="121">
        <f>'dep13'!L39-'dep13'!L38</f>
        <v>212.92597213299996</v>
      </c>
      <c r="AF39" s="121">
        <f>'dep13'!M39-'dep13'!M38</f>
        <v>195.47763173400017</v>
      </c>
      <c r="AG39" s="121">
        <f>'dep13'!N39-'dep13'!N38</f>
        <v>33.084663921999947</v>
      </c>
      <c r="AH39" s="121">
        <f>'dep13'!O39-'dep13'!O38</f>
        <v>-78.591496632000002</v>
      </c>
      <c r="AI39" s="121">
        <f>'dep13'!P39-'dep13'!P38</f>
        <v>17.985522022999987</v>
      </c>
      <c r="AJ39" s="121">
        <f>'dep13'!Q39-'dep13'!Q38</f>
        <v>-18.20010541500001</v>
      </c>
      <c r="AK39" s="121">
        <f>'dep13'!R39-'dep13'!R38</f>
        <v>238.76206130700007</v>
      </c>
      <c r="AL39" s="121">
        <f>'dep13'!S39-'dep13'!S38</f>
        <v>-9.0421137390000013</v>
      </c>
      <c r="AM39" s="52">
        <f>'dep13'!T39-'dep13'!T38</f>
        <v>62.687603671999909</v>
      </c>
      <c r="AN39" s="189">
        <f>(Paca!B39/Paca!B35-1)*100</f>
        <v>7.2122717671663228</v>
      </c>
      <c r="AO39" s="189">
        <f>(Paca!C39/Paca!C35-1)*100</f>
        <v>17.14404459010894</v>
      </c>
      <c r="AP39" s="189">
        <f>(Paca!D39/Paca!D35-1)*100</f>
        <v>7.680778802553867</v>
      </c>
      <c r="AQ39" s="190">
        <f>(Paca!E39/Paca!E35-1)*100</f>
        <v>-2.1219356641756892</v>
      </c>
      <c r="AR39" s="190">
        <f>(Paca!F39/Paca!F35-1)*100</f>
        <v>13.244595426280625</v>
      </c>
      <c r="AS39" s="190">
        <f>(Paca!G39/Paca!G35-1)*100</f>
        <v>-0.67410348116095919</v>
      </c>
      <c r="AT39" s="190">
        <f>(Paca!H39/Paca!H35-1)*100</f>
        <v>55.566757988034766</v>
      </c>
      <c r="AU39" s="190">
        <f>(Paca!I39/Paca!I35-1)*100</f>
        <v>6.3848628842164912</v>
      </c>
      <c r="AV39" s="189">
        <f>(Paca!J39/Paca!J35-1)*100</f>
        <v>2.0393775511485135</v>
      </c>
      <c r="AW39" s="189">
        <f>(Paca!K39/Paca!K35-1)*100</f>
        <v>10.833940245714913</v>
      </c>
      <c r="AX39" s="190">
        <f>(Paca!L39/Paca!L35-1)*100</f>
        <v>17.216395813312712</v>
      </c>
      <c r="AY39" s="190">
        <f>(Paca!M39/Paca!M35-1)*100</f>
        <v>13.517870826371015</v>
      </c>
      <c r="AZ39" s="190">
        <f>(Paca!N39/Paca!N35-1)*100</f>
        <v>23.396480642842299</v>
      </c>
      <c r="BA39" s="190">
        <f>(Paca!O39/Paca!O35-1)*100</f>
        <v>-32.412791255827969</v>
      </c>
      <c r="BB39" s="190">
        <f>(Paca!P39/Paca!P35-1)*100</f>
        <v>18.826408184495634</v>
      </c>
      <c r="BC39" s="190">
        <f>(Paca!Q39/Paca!Q35-1)*100</f>
        <v>-1.5727654176132644</v>
      </c>
      <c r="BD39" s="190">
        <f>(Paca!R39/Paca!R35-1)*100</f>
        <v>9.0237683901739594</v>
      </c>
      <c r="BE39" s="190">
        <f>(Paca!S39/Paca!S35-1)*100</f>
        <v>-9.6924390648766909</v>
      </c>
      <c r="BF39" s="189">
        <f>(Paca!T39/Paca!T35-1)*100</f>
        <v>24.299358996510144</v>
      </c>
      <c r="BG39" s="53">
        <f>Paca!B39-Paca!B35</f>
        <v>2708.0512647720025</v>
      </c>
      <c r="BH39" s="53">
        <f>Paca!C39-Paca!C35</f>
        <v>17.337611745999993</v>
      </c>
      <c r="BI39" s="53">
        <f>Paca!D39-Paca!D35</f>
        <v>779.75660736600003</v>
      </c>
      <c r="BJ39" s="122">
        <f>Paca!E39-Paca!E35</f>
        <v>-38.502634866000108</v>
      </c>
      <c r="BK39" s="122">
        <f>Paca!F39-Paca!F35</f>
        <v>191.94997740699978</v>
      </c>
      <c r="BL39" s="122">
        <f>Paca!G39-Paca!G35</f>
        <v>-8.6646095459998378</v>
      </c>
      <c r="BM39" s="122">
        <f>Paca!H39-Paca!H35</f>
        <v>313.22596620100001</v>
      </c>
      <c r="BN39" s="122">
        <f>Paca!I39-Paca!I35</f>
        <v>321.7479081700003</v>
      </c>
      <c r="BO39" s="53">
        <f>Paca!J39-Paca!J35</f>
        <v>276.44217402899994</v>
      </c>
      <c r="BP39" s="53">
        <f>Paca!K39-Paca!K35</f>
        <v>1371.057709005001</v>
      </c>
      <c r="BQ39" s="122">
        <f>Paca!L39-Paca!L35</f>
        <v>577.39875119999988</v>
      </c>
      <c r="BR39" s="122">
        <f>Paca!M39-Paca!M35</f>
        <v>537.98046061200057</v>
      </c>
      <c r="BS39" s="122">
        <f>Paca!N39-Paca!N35</f>
        <v>132.67694024900004</v>
      </c>
      <c r="BT39" s="122">
        <f>Paca!O39-Paca!O35</f>
        <v>-193.52364585500004</v>
      </c>
      <c r="BU39" s="122">
        <f>Paca!P39-Paca!P35</f>
        <v>85.044708197000034</v>
      </c>
      <c r="BV39" s="122">
        <f>Paca!Q39-Paca!Q35</f>
        <v>-4.3088149210000211</v>
      </c>
      <c r="BW39" s="122">
        <f>Paca!R39-Paca!R35</f>
        <v>274.05471428800001</v>
      </c>
      <c r="BX39" s="122">
        <f>Paca!S39-Paca!S35</f>
        <v>-38.265404765000028</v>
      </c>
      <c r="BY39" s="53">
        <f>Paca!T39-Paca!T35</f>
        <v>263.45716262600013</v>
      </c>
    </row>
    <row r="40" spans="1:77" s="29" customFormat="1" x14ac:dyDescent="0.25">
      <c r="A40" s="37" t="str">
        <f>Paca!A40</f>
        <v>T2 2007</v>
      </c>
      <c r="B40" s="144">
        <f>('dep13'!B40/'dep13'!B39-1)*100</f>
        <v>-0.98175777569493583</v>
      </c>
      <c r="C40" s="179">
        <f>('dep13'!C40/'dep13'!C39-1)*100</f>
        <v>132.01656759998139</v>
      </c>
      <c r="D40" s="179">
        <f>('dep13'!D40/'dep13'!D39-1)*100</f>
        <v>1.5660473234426764</v>
      </c>
      <c r="E40" s="180">
        <f>('dep13'!E40/'dep13'!E39-1)*100</f>
        <v>3.227604511867721</v>
      </c>
      <c r="F40" s="181">
        <f>('dep13'!F40/'dep13'!F39-1)*100</f>
        <v>0.20969264690684497</v>
      </c>
      <c r="G40" s="181">
        <f>('dep13'!G40/'dep13'!G39-1)*100</f>
        <v>1.8774963992534976</v>
      </c>
      <c r="H40" s="181">
        <f>('dep13'!H40/'dep13'!H39-1)*100</f>
        <v>20.127777200933259</v>
      </c>
      <c r="I40" s="182">
        <f>('dep13'!I40/'dep13'!I39-1)*100</f>
        <v>-2.996043044732144</v>
      </c>
      <c r="J40" s="179">
        <f>('dep13'!J40/'dep13'!J39-1)*100</f>
        <v>-0.58066616130789672</v>
      </c>
      <c r="K40" s="179">
        <f>('dep13'!K40/'dep13'!K39-1)*100</f>
        <v>-3.3773068428256003</v>
      </c>
      <c r="L40" s="180">
        <f>('dep13'!L40/'dep13'!L39-1)*100</f>
        <v>-12.695607291454024</v>
      </c>
      <c r="M40" s="181">
        <f>('dep13'!M40/'dep13'!M39-1)*100</f>
        <v>-1.6869073194015538</v>
      </c>
      <c r="N40" s="181">
        <f>('dep13'!N40/'dep13'!N39-1)*100</f>
        <v>-3.6490492274210196</v>
      </c>
      <c r="O40" s="181">
        <f>('dep13'!O40/'dep13'!O39-1)*100</f>
        <v>49.405888460361716</v>
      </c>
      <c r="P40" s="181">
        <f>('dep13'!P40/'dep13'!P39-1)*100</f>
        <v>-1.6520504530178948</v>
      </c>
      <c r="Q40" s="181">
        <f>('dep13'!Q40/'dep13'!Q39-1)*100</f>
        <v>12.283539675464494</v>
      </c>
      <c r="R40" s="181">
        <f>('dep13'!R40/'dep13'!R39-1)*100</f>
        <v>-5.2616432593310396</v>
      </c>
      <c r="S40" s="152">
        <f>('dep13'!S40/'dep13'!S39-1)*100</f>
        <v>9.2108476283785592</v>
      </c>
      <c r="T40" s="183">
        <f>('dep13'!T40/'dep13'!T39-1)*100</f>
        <v>-0.51920376530830703</v>
      </c>
      <c r="U40" s="52">
        <f>'dep13'!B40-'dep13'!B39</f>
        <v>-196.02882166700147</v>
      </c>
      <c r="V40" s="52">
        <f>'dep13'!C40-'dep13'!C39</f>
        <v>21.923958162000002</v>
      </c>
      <c r="W40" s="52">
        <f>'dep13'!D40-'dep13'!D39</f>
        <v>82.177212625999346</v>
      </c>
      <c r="X40" s="121">
        <f>'dep13'!E40-'dep13'!E39</f>
        <v>20.383801392999999</v>
      </c>
      <c r="Y40" s="121">
        <f>'dep13'!F40-'dep13'!F39</f>
        <v>1.5312616510000225</v>
      </c>
      <c r="Z40" s="121">
        <f>'dep13'!G40-'dep13'!G39</f>
        <v>10.886030279000011</v>
      </c>
      <c r="AA40" s="121">
        <f>'dep13'!H40-'dep13'!H39</f>
        <v>129.18998898099994</v>
      </c>
      <c r="AB40" s="121">
        <f>'dep13'!I40-'dep13'!I39</f>
        <v>-79.813869678000174</v>
      </c>
      <c r="AC40" s="52">
        <f>'dep13'!J40-'dep13'!J39</f>
        <v>-35.928056453999488</v>
      </c>
      <c r="AD40" s="52">
        <f>'dep13'!K40-'dep13'!K39</f>
        <v>-259.95116343900008</v>
      </c>
      <c r="AE40" s="121">
        <f>'dep13'!L40-'dep13'!L39</f>
        <v>-249.66779265800005</v>
      </c>
      <c r="AF40" s="121">
        <f>'dep13'!M40-'dep13'!M39</f>
        <v>-48.475961869999992</v>
      </c>
      <c r="AG40" s="121">
        <f>'dep13'!N40-'dep13'!N39</f>
        <v>-10.680759932000001</v>
      </c>
      <c r="AH40" s="121">
        <f>'dep13'!O40-'dep13'!O39</f>
        <v>121.345406102</v>
      </c>
      <c r="AI40" s="121">
        <f>'dep13'!P40-'dep13'!P39</f>
        <v>-4.4863286399999538</v>
      </c>
      <c r="AJ40" s="121">
        <f>'dep13'!Q40-'dep13'!Q39</f>
        <v>15.23741502899999</v>
      </c>
      <c r="AK40" s="121">
        <f>'dep13'!R40-'dep13'!R39</f>
        <v>-94.647470703999943</v>
      </c>
      <c r="AL40" s="121">
        <f>'dep13'!S40-'dep13'!S39</f>
        <v>11.424329233999998</v>
      </c>
      <c r="AM40" s="52">
        <f>'dep13'!T40-'dep13'!T39</f>
        <v>-4.2507725619999519</v>
      </c>
      <c r="AN40" s="189">
        <f>(Paca!B40/Paca!B36-1)*100</f>
        <v>5.6551070533854109</v>
      </c>
      <c r="AO40" s="189">
        <f>(Paca!C40/Paca!C36-1)*100</f>
        <v>35.30219273755926</v>
      </c>
      <c r="AP40" s="189">
        <f>(Paca!D40/Paca!D36-1)*100</f>
        <v>3.80945586220931</v>
      </c>
      <c r="AQ40" s="190">
        <f>(Paca!E40/Paca!E36-1)*100</f>
        <v>-3.4393406459667042</v>
      </c>
      <c r="AR40" s="190">
        <f>(Paca!F40/Paca!F36-1)*100</f>
        <v>3.4511160111683648</v>
      </c>
      <c r="AS40" s="190">
        <f>(Paca!G40/Paca!G36-1)*100</f>
        <v>-3.9604061248296185</v>
      </c>
      <c r="AT40" s="190">
        <f>(Paca!H40/Paca!H36-1)*100</f>
        <v>31.406398283492475</v>
      </c>
      <c r="AU40" s="190">
        <f>(Paca!I40/Paca!I36-1)*100</f>
        <v>4.9366534962303366</v>
      </c>
      <c r="AV40" s="189">
        <f>(Paca!J40/Paca!J36-1)*100</f>
        <v>2.2379822123220761</v>
      </c>
      <c r="AW40" s="189">
        <f>(Paca!K40/Paca!K36-1)*100</f>
        <v>9.9670797629429551</v>
      </c>
      <c r="AX40" s="190">
        <f>(Paca!L40/Paca!L36-1)*100</f>
        <v>10.078285794724229</v>
      </c>
      <c r="AY40" s="190">
        <f>(Paca!M40/Paca!M36-1)*100</f>
        <v>19.347045817630224</v>
      </c>
      <c r="AZ40" s="190">
        <f>(Paca!N40/Paca!N36-1)*100</f>
        <v>32.351015260148628</v>
      </c>
      <c r="BA40" s="190">
        <f>(Paca!O40/Paca!O36-1)*100</f>
        <v>19.081124173807694</v>
      </c>
      <c r="BB40" s="190">
        <f>(Paca!P40/Paca!P36-1)*100</f>
        <v>-2.9044950010610249</v>
      </c>
      <c r="BC40" s="190">
        <f>(Paca!Q40/Paca!Q36-1)*100</f>
        <v>-6.8654307781121364</v>
      </c>
      <c r="BD40" s="190">
        <f>(Paca!R40/Paca!R36-1)*100</f>
        <v>0.17987753594592704</v>
      </c>
      <c r="BE40" s="190">
        <f>(Paca!S40/Paca!S36-1)*100</f>
        <v>-18.541009335835945</v>
      </c>
      <c r="BF40" s="189">
        <f>(Paca!T40/Paca!T36-1)*100</f>
        <v>13.047302529692573</v>
      </c>
      <c r="BG40" s="53">
        <f>Paca!B40-Paca!B36</f>
        <v>2151.4626327980004</v>
      </c>
      <c r="BH40" s="53">
        <f>Paca!C40-Paca!C36</f>
        <v>29.953424779999992</v>
      </c>
      <c r="BI40" s="53">
        <f>Paca!D40-Paca!D36</f>
        <v>405.23720266300006</v>
      </c>
      <c r="BJ40" s="122">
        <f>Paca!E40-Paca!E36</f>
        <v>-65.944220556999881</v>
      </c>
      <c r="BK40" s="122">
        <f>Paca!F40-Paca!F36</f>
        <v>52.574641672000098</v>
      </c>
      <c r="BL40" s="122">
        <f>Paca!G40-Paca!G36</f>
        <v>-55.926268874000016</v>
      </c>
      <c r="BM40" s="122">
        <f>Paca!H40-Paca!H36</f>
        <v>224.20011864200001</v>
      </c>
      <c r="BN40" s="122">
        <f>Paca!I40-Paca!I36</f>
        <v>250.33293177999985</v>
      </c>
      <c r="BO40" s="53">
        <f>Paca!J40-Paca!J36</f>
        <v>302.56975368299936</v>
      </c>
      <c r="BP40" s="53">
        <f>Paca!K40-Paca!K36</f>
        <v>1252.683129289002</v>
      </c>
      <c r="BQ40" s="122">
        <f>Paca!L40-Paca!L36</f>
        <v>329.87230952100026</v>
      </c>
      <c r="BR40" s="122">
        <f>Paca!M40-Paca!M36</f>
        <v>745.087069961</v>
      </c>
      <c r="BS40" s="122">
        <f>Paca!N40-Paca!N36</f>
        <v>195.44737237899994</v>
      </c>
      <c r="BT40" s="122">
        <f>Paca!O40-Paca!O36</f>
        <v>88.248237596000024</v>
      </c>
      <c r="BU40" s="122">
        <f>Paca!P40-Paca!P36</f>
        <v>-15.722559169999954</v>
      </c>
      <c r="BV40" s="122">
        <f>Paca!Q40-Paca!Q36</f>
        <v>-18.904462171999967</v>
      </c>
      <c r="BW40" s="122">
        <f>Paca!R40-Paca!R36</f>
        <v>5.6577223250001225</v>
      </c>
      <c r="BX40" s="122">
        <f>Paca!S40-Paca!S36</f>
        <v>-77.002561151000009</v>
      </c>
      <c r="BY40" s="53">
        <f>Paca!T40-Paca!T36</f>
        <v>161.01912238299997</v>
      </c>
    </row>
    <row r="41" spans="1:77" s="29" customFormat="1" x14ac:dyDescent="0.25">
      <c r="A41" s="37" t="str">
        <f>Paca!A41</f>
        <v>T3 2007</v>
      </c>
      <c r="B41" s="144">
        <f>('dep13'!B41/'dep13'!B40-1)*100</f>
        <v>-2.9564568555298321</v>
      </c>
      <c r="C41" s="179">
        <f>('dep13'!C41/'dep13'!C40-1)*100</f>
        <v>29.825334245859693</v>
      </c>
      <c r="D41" s="179">
        <f>('dep13'!D41/'dep13'!D40-1)*100</f>
        <v>-1.3004522561749332</v>
      </c>
      <c r="E41" s="180">
        <f>('dep13'!E41/'dep13'!E40-1)*100</f>
        <v>8.6695476260994155</v>
      </c>
      <c r="F41" s="181">
        <f>('dep13'!F41/'dep13'!F40-1)*100</f>
        <v>4.3063506127373419</v>
      </c>
      <c r="G41" s="181">
        <f>('dep13'!G41/'dep13'!G40-1)*100</f>
        <v>-7.6434442564302323</v>
      </c>
      <c r="H41" s="181">
        <f>('dep13'!H41/'dep13'!H40-1)*100</f>
        <v>-8.5342549379844321</v>
      </c>
      <c r="I41" s="182">
        <f>('dep13'!I41/'dep13'!I40-1)*100</f>
        <v>-1.7951096752165996</v>
      </c>
      <c r="J41" s="179">
        <f>('dep13'!J41/'dep13'!J40-1)*100</f>
        <v>-3.8223481698792416</v>
      </c>
      <c r="K41" s="179">
        <f>('dep13'!K41/'dep13'!K40-1)*100</f>
        <v>-3.5587536068503289</v>
      </c>
      <c r="L41" s="180">
        <f>('dep13'!L41/'dep13'!L40-1)*100</f>
        <v>7.8920837067275817</v>
      </c>
      <c r="M41" s="181">
        <f>('dep13'!M41/'dep13'!M40-1)*100</f>
        <v>-11.007356798809809</v>
      </c>
      <c r="N41" s="181">
        <f>('dep13'!N41/'dep13'!N40-1)*100</f>
        <v>7.8360447149052215</v>
      </c>
      <c r="O41" s="181">
        <f>('dep13'!O41/'dep13'!O40-1)*100</f>
        <v>-32.114717688055883</v>
      </c>
      <c r="P41" s="181">
        <f>('dep13'!P41/'dep13'!P40-1)*100</f>
        <v>-2.9148442762856552</v>
      </c>
      <c r="Q41" s="181">
        <f>('dep13'!Q41/'dep13'!Q40-1)*100</f>
        <v>-12.249554028075337</v>
      </c>
      <c r="R41" s="181">
        <f>('dep13'!R41/'dep13'!R40-1)*100</f>
        <v>1.7826573492474074</v>
      </c>
      <c r="S41" s="152">
        <f>('dep13'!S41/'dep13'!S40-1)*100</f>
        <v>0.75816756054698509</v>
      </c>
      <c r="T41" s="183">
        <f>('dep13'!T41/'dep13'!T40-1)*100</f>
        <v>-3.3041265253035301</v>
      </c>
      <c r="U41" s="52">
        <f>'dep13'!B41-'dep13'!B40</f>
        <v>-584.52398678900136</v>
      </c>
      <c r="V41" s="52">
        <f>'dep13'!C41-'dep13'!C40</f>
        <v>11.491979555</v>
      </c>
      <c r="W41" s="52">
        <f>'dep13'!D41-'dep13'!D40</f>
        <v>-69.308976948000236</v>
      </c>
      <c r="X41" s="121">
        <f>'dep13'!E41-'dep13'!E40</f>
        <v>56.519349047999981</v>
      </c>
      <c r="Y41" s="121">
        <f>'dep13'!F41-'dep13'!F40</f>
        <v>31.512678642999958</v>
      </c>
      <c r="Z41" s="121">
        <f>'dep13'!G41-'dep13'!G40</f>
        <v>-45.150003842000046</v>
      </c>
      <c r="AA41" s="121">
        <f>'dep13'!H41-'dep13'!H40</f>
        <v>-65.80245516399998</v>
      </c>
      <c r="AB41" s="121">
        <f>'dep13'!I41-'dep13'!I40</f>
        <v>-46.388545632999922</v>
      </c>
      <c r="AC41" s="52">
        <f>'dep13'!J41-'dep13'!J40</f>
        <v>-235.13013803600006</v>
      </c>
      <c r="AD41" s="52">
        <f>'dep13'!K41-'dep13'!K40</f>
        <v>-264.66609171100026</v>
      </c>
      <c r="AE41" s="121">
        <f>'dep13'!L41-'dep13'!L40</f>
        <v>135.49922779400003</v>
      </c>
      <c r="AF41" s="121">
        <f>'dep13'!M41-'dep13'!M40</f>
        <v>-310.97796329100038</v>
      </c>
      <c r="AG41" s="121">
        <f>'dep13'!N41-'dep13'!N40</f>
        <v>22.099138388000028</v>
      </c>
      <c r="AH41" s="121">
        <f>'dep13'!O41-'dep13'!O40</f>
        <v>-117.84643494900001</v>
      </c>
      <c r="AI41" s="121">
        <f>'dep13'!P41-'dep13'!P40</f>
        <v>-7.7848176690000059</v>
      </c>
      <c r="AJ41" s="121">
        <f>'dep13'!Q41-'dep13'!Q40</f>
        <v>-17.061772093999991</v>
      </c>
      <c r="AK41" s="121">
        <f>'dep13'!R41-'dep13'!R40</f>
        <v>30.379549866999923</v>
      </c>
      <c r="AL41" s="121">
        <f>'dep13'!S41-'dep13'!S40</f>
        <v>1.026980242999997</v>
      </c>
      <c r="AM41" s="52">
        <f>'dep13'!T41-'dep13'!T40</f>
        <v>-26.910759649000056</v>
      </c>
      <c r="AN41" s="189">
        <f>(Paca!B41/Paca!B37-1)*100</f>
        <v>-1.4009966590493028</v>
      </c>
      <c r="AO41" s="189">
        <f>(Paca!C41/Paca!C37-1)*100</f>
        <v>-6.3655067586906089</v>
      </c>
      <c r="AP41" s="189">
        <f>(Paca!D41/Paca!D37-1)*100</f>
        <v>-1.7385706053004824</v>
      </c>
      <c r="AQ41" s="190">
        <f>(Paca!E41/Paca!E37-1)*100</f>
        <v>0.64475147808005229</v>
      </c>
      <c r="AR41" s="190">
        <f>(Paca!F41/Paca!F37-1)*100</f>
        <v>2.862526484129968</v>
      </c>
      <c r="AS41" s="190">
        <f>(Paca!G41/Paca!G37-1)*100</f>
        <v>-21.241396719190131</v>
      </c>
      <c r="AT41" s="190">
        <f>(Paca!H41/Paca!H37-1)*100</f>
        <v>11.666130911487492</v>
      </c>
      <c r="AU41" s="190">
        <f>(Paca!I41/Paca!I37-1)*100</f>
        <v>-1.0980789412907033</v>
      </c>
      <c r="AV41" s="189">
        <f>(Paca!J41/Paca!J37-1)*100</f>
        <v>-4.2574783336401634</v>
      </c>
      <c r="AW41" s="189">
        <f>(Paca!K41/Paca!K37-1)*100</f>
        <v>1.8375810825585148</v>
      </c>
      <c r="AX41" s="190">
        <f>(Paca!L41/Paca!L37-1)*100</f>
        <v>6.8372812776020808</v>
      </c>
      <c r="AY41" s="190">
        <f>(Paca!M41/Paca!M37-1)*100</f>
        <v>-2.2311541250622513</v>
      </c>
      <c r="AZ41" s="190">
        <f>(Paca!N41/Paca!N37-1)*100</f>
        <v>31.653026407427465</v>
      </c>
      <c r="BA41" s="190">
        <f>(Paca!O41/Paca!O37-1)*100</f>
        <v>-29.880560087661866</v>
      </c>
      <c r="BB41" s="190">
        <f>(Paca!P41/Paca!P37-1)*100</f>
        <v>9.1483219014631079</v>
      </c>
      <c r="BC41" s="190">
        <f>(Paca!Q41/Paca!Q37-1)*100</f>
        <v>-41.482378455648238</v>
      </c>
      <c r="BD41" s="190">
        <f>(Paca!R41/Paca!R37-1)*100</f>
        <v>7.268208336138926</v>
      </c>
      <c r="BE41" s="190">
        <f>(Paca!S41/Paca!S37-1)*100</f>
        <v>0.55807638196998521</v>
      </c>
      <c r="BF41" s="189">
        <f>(Paca!T41/Paca!T37-1)*100</f>
        <v>0.43363861696663619</v>
      </c>
      <c r="BG41" s="53">
        <f>Paca!B41-Paca!B37</f>
        <v>-548.22106329999224</v>
      </c>
      <c r="BH41" s="53">
        <f>Paca!C41-Paca!C37</f>
        <v>-6.4011442740000035</v>
      </c>
      <c r="BI41" s="53">
        <f>Paca!D41-Paca!D37</f>
        <v>-190.98006565399919</v>
      </c>
      <c r="BJ41" s="122">
        <f>Paca!E41-Paca!E37</f>
        <v>12.296638893999898</v>
      </c>
      <c r="BK41" s="122">
        <f>Paca!F41-Paca!F37</f>
        <v>43.857473804999927</v>
      </c>
      <c r="BL41" s="122">
        <f>Paca!G41-Paca!G37</f>
        <v>-293.5058620750001</v>
      </c>
      <c r="BM41" s="122">
        <f>Paca!H41-Paca!H37</f>
        <v>104.24326068999994</v>
      </c>
      <c r="BN41" s="122">
        <f>Paca!I41-Paca!I37</f>
        <v>-57.871576968000227</v>
      </c>
      <c r="BO41" s="53">
        <f>Paca!J41-Paca!J37</f>
        <v>-591.82889943100054</v>
      </c>
      <c r="BP41" s="53">
        <f>Paca!K41-Paca!K37</f>
        <v>235.14331937399947</v>
      </c>
      <c r="BQ41" s="122">
        <f>Paca!L41-Paca!L37</f>
        <v>233.37292630899992</v>
      </c>
      <c r="BR41" s="122">
        <f>Paca!M41-Paca!M37</f>
        <v>-93.168945370000074</v>
      </c>
      <c r="BS41" s="122">
        <f>Paca!N41-Paca!N37</f>
        <v>179.63753083800009</v>
      </c>
      <c r="BT41" s="122">
        <f>Paca!O41-Paca!O37</f>
        <v>-177.49401905399998</v>
      </c>
      <c r="BU41" s="122">
        <f>Paca!P41-Paca!P37</f>
        <v>41.104187201000002</v>
      </c>
      <c r="BV41" s="122">
        <f>Paca!Q41-Paca!Q37</f>
        <v>-158.309144992</v>
      </c>
      <c r="BW41" s="122">
        <f>Paca!R41-Paca!R37</f>
        <v>208.03308293500004</v>
      </c>
      <c r="BX41" s="122">
        <f>Paca!S41-Paca!S37</f>
        <v>1.9677015070000152</v>
      </c>
      <c r="BY41" s="53">
        <f>Paca!T41-Paca!T37</f>
        <v>5.8457266849998177</v>
      </c>
    </row>
    <row r="42" spans="1:77" s="105" customFormat="1" x14ac:dyDescent="0.25">
      <c r="A42" s="98" t="str">
        <f>Paca!A42</f>
        <v>T4 2007</v>
      </c>
      <c r="B42" s="143">
        <f>('dep13'!B42/'dep13'!B41-1)*100</f>
        <v>-1.3100837058440673</v>
      </c>
      <c r="C42" s="184">
        <f>('dep13'!C42/'dep13'!C41-1)*100</f>
        <v>-37.376083851209017</v>
      </c>
      <c r="D42" s="184">
        <f>('dep13'!D42/'dep13'!D41-1)*100</f>
        <v>-3.171964005092609</v>
      </c>
      <c r="E42" s="185">
        <f>('dep13'!E42/'dep13'!E41-1)*100</f>
        <v>-2.1329971290031113</v>
      </c>
      <c r="F42" s="186">
        <f>('dep13'!F42/'dep13'!F41-1)*100</f>
        <v>11.353980134711183</v>
      </c>
      <c r="G42" s="186">
        <f>('dep13'!G42/'dep13'!G41-1)*100</f>
        <v>-28.807674281310781</v>
      </c>
      <c r="H42" s="186">
        <f>('dep13'!H42/'dep13'!H41-1)*100</f>
        <v>-13.353037764136587</v>
      </c>
      <c r="I42" s="187">
        <f>('dep13'!I42/'dep13'!I41-1)*100</f>
        <v>0.50929423082370917</v>
      </c>
      <c r="J42" s="184">
        <f>('dep13'!J42/'dep13'!J41-1)*100</f>
        <v>-6.0080675772918983</v>
      </c>
      <c r="K42" s="184">
        <f>('dep13'!K42/'dep13'!K41-1)*100</f>
        <v>2.9326781517077682</v>
      </c>
      <c r="L42" s="185">
        <f>('dep13'!L42/'dep13'!L41-1)*100</f>
        <v>-6.1594302860680568</v>
      </c>
      <c r="M42" s="186">
        <f>('dep13'!M42/'dep13'!M41-1)*100</f>
        <v>4.9207625143966149</v>
      </c>
      <c r="N42" s="186">
        <f>('dep13'!N42/'dep13'!N41-1)*100</f>
        <v>-3.8345231737145435</v>
      </c>
      <c r="O42" s="186">
        <f>('dep13'!O42/'dep13'!O41-1)*100</f>
        <v>33.681458198180138</v>
      </c>
      <c r="P42" s="186">
        <f>('dep13'!P42/'dep13'!P41-1)*100</f>
        <v>-27.7164406624549</v>
      </c>
      <c r="Q42" s="186">
        <f>('dep13'!Q42/'dep13'!Q41-1)*100</f>
        <v>16.875840461332348</v>
      </c>
      <c r="R42" s="186">
        <f>('dep13'!R42/'dep13'!R41-1)*100</f>
        <v>9.716579438423544</v>
      </c>
      <c r="S42" s="151">
        <f>('dep13'!S42/'dep13'!S41-1)*100</f>
        <v>8.1922069846383838</v>
      </c>
      <c r="T42" s="188">
        <f>('dep13'!T42/'dep13'!T41-1)*100</f>
        <v>10.069900261732201</v>
      </c>
      <c r="U42" s="100">
        <f>'dep13'!B42-'dep13'!B41</f>
        <v>-251.3601818749994</v>
      </c>
      <c r="V42" s="100">
        <f>'dep13'!C42-'dep13'!C41</f>
        <v>-18.696605741000003</v>
      </c>
      <c r="W42" s="100">
        <f>'dep13'!D42-'dep13'!D41</f>
        <v>-166.85471709699959</v>
      </c>
      <c r="X42" s="120">
        <f>'dep13'!E42-'dep13'!E41</f>
        <v>-15.111196208000024</v>
      </c>
      <c r="Y42" s="120">
        <f>'dep13'!F42-'dep13'!F41</f>
        <v>86.663218830000119</v>
      </c>
      <c r="Z42" s="120">
        <f>'dep13'!G42-'dep13'!G41</f>
        <v>-157.16093913999998</v>
      </c>
      <c r="AA42" s="120">
        <f>'dep13'!H42-'dep13'!H41</f>
        <v>-94.170535379999933</v>
      </c>
      <c r="AB42" s="120">
        <f>'dep13'!I42-'dep13'!I41</f>
        <v>12.924734801000341</v>
      </c>
      <c r="AC42" s="100">
        <f>'dep13'!J42-'dep13'!J41</f>
        <v>-355.45696936400054</v>
      </c>
      <c r="AD42" s="100">
        <f>'dep13'!K42-'dep13'!K41</f>
        <v>210.34277645299971</v>
      </c>
      <c r="AE42" s="120">
        <f>'dep13'!L42-'dep13'!L41</f>
        <v>-114.09727232900013</v>
      </c>
      <c r="AF42" s="120">
        <f>'dep13'!M42-'dep13'!M41</f>
        <v>123.71805462800012</v>
      </c>
      <c r="AG42" s="120">
        <f>'dep13'!N42-'dep13'!N41</f>
        <v>-11.661482176999982</v>
      </c>
      <c r="AH42" s="120">
        <f>'dep13'!O42-'dep13'!O41</f>
        <v>83.903263649999985</v>
      </c>
      <c r="AI42" s="120">
        <f>'dep13'!P42-'dep13'!P41</f>
        <v>-71.865984028000014</v>
      </c>
      <c r="AJ42" s="120">
        <f>'dep13'!Q42-'dep13'!Q41</f>
        <v>20.626170450000018</v>
      </c>
      <c r="AK42" s="120">
        <f>'dep13'!R42-'dep13'!R41</f>
        <v>168.53909268000007</v>
      </c>
      <c r="AL42" s="120">
        <f>'dep13'!S42-'dep13'!S41</f>
        <v>11.180933578999998</v>
      </c>
      <c r="AM42" s="100">
        <f>'dep13'!T42-'dep13'!T41</f>
        <v>79.305333874000098</v>
      </c>
      <c r="AN42" s="184">
        <f>(Paca!B42/Paca!B38-1)*100</f>
        <v>-2.3813060438213296</v>
      </c>
      <c r="AO42" s="184">
        <f>(Paca!C42/Paca!C38-1)*100</f>
        <v>-0.60317833747499661</v>
      </c>
      <c r="AP42" s="184">
        <f>(Paca!D42/Paca!D38-1)*100</f>
        <v>-4.9632221405448202</v>
      </c>
      <c r="AQ42" s="191">
        <f>(Paca!E42/Paca!E38-1)*100</f>
        <v>3.8109594801414515</v>
      </c>
      <c r="AR42" s="191">
        <f>(Paca!F42/Paca!F38-1)*100</f>
        <v>5.1712806261511091</v>
      </c>
      <c r="AS42" s="191">
        <f>(Paca!G42/Paca!G38-1)*100</f>
        <v>-31.525694209358292</v>
      </c>
      <c r="AT42" s="191">
        <f>(Paca!H42/Paca!H38-1)*100</f>
        <v>13.660647714263362</v>
      </c>
      <c r="AU42" s="191">
        <f>(Paca!I42/Paca!I38-1)*100</f>
        <v>-7.3680819133176705</v>
      </c>
      <c r="AV42" s="184">
        <f>(Paca!J42/Paca!J38-1)*100</f>
        <v>-8.3152153135686131</v>
      </c>
      <c r="AW42" s="184">
        <f>(Paca!K42/Paca!K38-1)*100</f>
        <v>5.2134530408538327</v>
      </c>
      <c r="AX42" s="191">
        <f>(Paca!L42/Paca!L38-1)*100</f>
        <v>1.1035141758051425</v>
      </c>
      <c r="AY42" s="191">
        <f>(Paca!M42/Paca!M38-1)*100</f>
        <v>7.0814674910380848</v>
      </c>
      <c r="AZ42" s="191">
        <f>(Paca!N42/Paca!N38-1)*100</f>
        <v>6.0331217698309958</v>
      </c>
      <c r="BA42" s="191">
        <f>(Paca!O42/Paca!O38-1)*100</f>
        <v>6.7038802146724086</v>
      </c>
      <c r="BB42" s="191">
        <f>(Paca!P42/Paca!P38-1)*100</f>
        <v>-27.342954550045008</v>
      </c>
      <c r="BC42" s="191">
        <f>(Paca!Q42/Paca!Q38-1)*100</f>
        <v>7.7161885551802145</v>
      </c>
      <c r="BD42" s="191">
        <f>(Paca!R42/Paca!R38-1)*100</f>
        <v>12.076373937300588</v>
      </c>
      <c r="BE42" s="191">
        <f>(Paca!S42/Paca!S38-1)*100</f>
        <v>9.9659728314468445</v>
      </c>
      <c r="BF42" s="184">
        <f>(Paca!T42/Paca!T38-1)*100</f>
        <v>7.3408329145850493</v>
      </c>
      <c r="BG42" s="100">
        <f>Paca!B42-Paca!B38</f>
        <v>-935.508497058996</v>
      </c>
      <c r="BH42" s="100">
        <f>Paca!C42-Paca!C38</f>
        <v>-0.68202793000000383</v>
      </c>
      <c r="BI42" s="100">
        <f>Paca!D42-Paca!D38</f>
        <v>-537.84276389200022</v>
      </c>
      <c r="BJ42" s="120">
        <f>Paca!E42-Paca!E38</f>
        <v>67.077717085000131</v>
      </c>
      <c r="BK42" s="120">
        <f>Paca!F42-Paca!F38</f>
        <v>84.101936542000203</v>
      </c>
      <c r="BL42" s="120">
        <f>Paca!G42-Paca!G38</f>
        <v>-397.32169826200004</v>
      </c>
      <c r="BM42" s="120">
        <f>Paca!H42-Paca!H38</f>
        <v>106.77698589800002</v>
      </c>
      <c r="BN42" s="120">
        <f>Paca!I42-Paca!I38</f>
        <v>-398.47770515499997</v>
      </c>
      <c r="BO42" s="100">
        <f>Paca!J42-Paca!J38</f>
        <v>-1168.7104166030003</v>
      </c>
      <c r="BP42" s="100">
        <f>Paca!K42-Paca!K38</f>
        <v>677.8559764770016</v>
      </c>
      <c r="BQ42" s="120">
        <f>Paca!L42-Paca!L38</f>
        <v>40.770822979000059</v>
      </c>
      <c r="BR42" s="120">
        <f>Paca!M42-Paca!M38</f>
        <v>290.57526910700017</v>
      </c>
      <c r="BS42" s="120">
        <f>Paca!N42-Paca!N38</f>
        <v>41.144237255999997</v>
      </c>
      <c r="BT42" s="120">
        <f>Paca!O42-Paca!O38</f>
        <v>32.199173800999972</v>
      </c>
      <c r="BU42" s="120">
        <f>Paca!P42-Paca!P38</f>
        <v>-136.28488413999997</v>
      </c>
      <c r="BV42" s="120">
        <f>Paca!Q42-Paca!Q38</f>
        <v>19.419604103000012</v>
      </c>
      <c r="BW42" s="120">
        <f>Paca!R42-Paca!R38</f>
        <v>354.66888640200023</v>
      </c>
      <c r="BX42" s="120">
        <f>Paca!S42-Paca!S38</f>
        <v>35.362866969000038</v>
      </c>
      <c r="BY42" s="100">
        <f>Paca!T42-Paca!T38</f>
        <v>93.870734889000005</v>
      </c>
    </row>
    <row r="43" spans="1:77" s="29" customFormat="1" x14ac:dyDescent="0.25">
      <c r="A43" s="37" t="str">
        <f>Paca!A43</f>
        <v>T1 2008</v>
      </c>
      <c r="B43" s="144">
        <f>('dep13'!B43/'dep13'!B42-1)*100</f>
        <v>7.4638153913159533</v>
      </c>
      <c r="C43" s="179">
        <f>('dep13'!C43/'dep13'!C42-1)*100</f>
        <v>12.505753686145527</v>
      </c>
      <c r="D43" s="179">
        <f>('dep13'!D43/'dep13'!D42-1)*100</f>
        <v>16.296228018910686</v>
      </c>
      <c r="E43" s="180">
        <f>('dep13'!E43/'dep13'!E42-1)*100</f>
        <v>13.5044030968408</v>
      </c>
      <c r="F43" s="181">
        <f>('dep13'!F43/'dep13'!F42-1)*100</f>
        <v>14.210251764750282</v>
      </c>
      <c r="G43" s="181">
        <f>('dep13'!G43/'dep13'!G42-1)*100</f>
        <v>29.614328981440941</v>
      </c>
      <c r="H43" s="181">
        <f>('dep13'!H43/'dep13'!H42-1)*100</f>
        <v>69.755785205474467</v>
      </c>
      <c r="I43" s="182">
        <f>('dep13'!I43/'dep13'!I42-1)*100</f>
        <v>2.9150622071491883</v>
      </c>
      <c r="J43" s="179">
        <f>('dep13'!J43/'dep13'!J42-1)*100</f>
        <v>4.4456175778604168</v>
      </c>
      <c r="K43" s="179">
        <f>('dep13'!K43/'dep13'!K42-1)*100</f>
        <v>6.1852429404245068</v>
      </c>
      <c r="L43" s="180">
        <f>('dep13'!L43/'dep13'!L42-1)*100</f>
        <v>20.70628530955938</v>
      </c>
      <c r="M43" s="181">
        <f>('dep13'!M43/'dep13'!M42-1)*100</f>
        <v>1.5533097185354672</v>
      </c>
      <c r="N43" s="181">
        <f>('dep13'!N43/'dep13'!N42-1)*100</f>
        <v>1.3588836675287874</v>
      </c>
      <c r="O43" s="181">
        <f>('dep13'!O43/'dep13'!O42-1)*100</f>
        <v>-6.8823479774579921</v>
      </c>
      <c r="P43" s="181">
        <f>('dep13'!P43/'dep13'!P42-1)*100</f>
        <v>41.402358376922479</v>
      </c>
      <c r="Q43" s="181">
        <f>('dep13'!Q43/'dep13'!Q42-1)*100</f>
        <v>-21.694471674982641</v>
      </c>
      <c r="R43" s="181">
        <f>('dep13'!R43/'dep13'!R42-1)*100</f>
        <v>-1.5373475300625716</v>
      </c>
      <c r="S43" s="152">
        <f>('dep13'!S43/'dep13'!S42-1)*100</f>
        <v>38.818412295496493</v>
      </c>
      <c r="T43" s="183">
        <f>('dep13'!T43/'dep13'!T42-1)*100</f>
        <v>-14.364752195008968</v>
      </c>
      <c r="U43" s="52">
        <f>'dep13'!B43-'dep13'!B42</f>
        <v>1413.2894158199997</v>
      </c>
      <c r="V43" s="52">
        <f>'dep13'!C43-'dep13'!C42</f>
        <v>3.9175907690000038</v>
      </c>
      <c r="W43" s="52">
        <f>'dep13'!D43-'dep13'!D42</f>
        <v>830.03891549600121</v>
      </c>
      <c r="X43" s="121">
        <f>'dep13'!E43-'dep13'!E42</f>
        <v>93.631127905999961</v>
      </c>
      <c r="Y43" s="121">
        <f>'dep13'!F43-'dep13'!F42</f>
        <v>120.7797712009999</v>
      </c>
      <c r="Z43" s="121">
        <f>'dep13'!G43-'dep13'!G42</f>
        <v>115.01950512899998</v>
      </c>
      <c r="AA43" s="121">
        <f>'dep13'!H43-'dep13'!H42</f>
        <v>426.25406656799998</v>
      </c>
      <c r="AB43" s="121">
        <f>'dep13'!I43-'dep13'!I42</f>
        <v>74.354444692000015</v>
      </c>
      <c r="AC43" s="52">
        <f>'dep13'!J43-'dep13'!J42</f>
        <v>247.21504894300051</v>
      </c>
      <c r="AD43" s="52">
        <f>'dep13'!K43-'dep13'!K42</f>
        <v>456.63924493000013</v>
      </c>
      <c r="AE43" s="121">
        <f>'dep13'!L43-'dep13'!L42</f>
        <v>359.93787429600002</v>
      </c>
      <c r="AF43" s="121">
        <f>'dep13'!M43-'dep13'!M42</f>
        <v>40.975114371000018</v>
      </c>
      <c r="AG43" s="121">
        <f>'dep13'!N43-'dep13'!N42</f>
        <v>3.9741463329999647</v>
      </c>
      <c r="AH43" s="121">
        <f>'dep13'!O43-'dep13'!O42</f>
        <v>-22.919005566999999</v>
      </c>
      <c r="AI43" s="121">
        <f>'dep13'!P43-'dep13'!P42</f>
        <v>77.598000173000003</v>
      </c>
      <c r="AJ43" s="121">
        <f>'dep13'!Q43-'dep13'!Q42</f>
        <v>-30.990388200000012</v>
      </c>
      <c r="AK43" s="121">
        <f>'dep13'!R43-'dep13'!R42</f>
        <v>-29.257119114000034</v>
      </c>
      <c r="AL43" s="121">
        <f>'dep13'!S43-'dep13'!S42</f>
        <v>57.320622638000003</v>
      </c>
      <c r="AM43" s="52">
        <f>'dep13'!T43-'dep13'!T42</f>
        <v>-124.52138431800006</v>
      </c>
      <c r="AN43" s="189">
        <f>(Paca!B43/Paca!B39-1)*100</f>
        <v>0.69599383874239251</v>
      </c>
      <c r="AO43" s="189">
        <f>(Paca!C43/Paca!C39-1)*100</f>
        <v>12.237540688647265</v>
      </c>
      <c r="AP43" s="189">
        <f>(Paca!D43/Paca!D39-1)*100</f>
        <v>4.6829699632330968</v>
      </c>
      <c r="AQ43" s="190">
        <f>(Paca!E43/Paca!E39-1)*100</f>
        <v>4.6491078998174951</v>
      </c>
      <c r="AR43" s="190">
        <f>(Paca!F43/Paca!F39-1)*100</f>
        <v>19.963090935940087</v>
      </c>
      <c r="AS43" s="190">
        <f>(Paca!G43/Paca!G39-1)*100</f>
        <v>-17.153842491235871</v>
      </c>
      <c r="AT43" s="190">
        <f>(Paca!H43/Paca!H39-1)*100</f>
        <v>34.337081278078706</v>
      </c>
      <c r="AU43" s="190">
        <f>(Paca!I43/Paca!I39-1)*100</f>
        <v>0.36596757958116122</v>
      </c>
      <c r="AV43" s="189">
        <f>(Paca!J43/Paca!J39-1)*100</f>
        <v>-4.3575014954373987</v>
      </c>
      <c r="AW43" s="189">
        <f>(Paca!K43/Paca!K39-1)*100</f>
        <v>2.9948629232432911</v>
      </c>
      <c r="AX43" s="190">
        <f>(Paca!L43/Paca!L39-1)*100</f>
        <v>5.1711589323232054</v>
      </c>
      <c r="AY43" s="190">
        <f>(Paca!M43/Paca!M39-1)*100</f>
        <v>-1.1824725398829727</v>
      </c>
      <c r="AZ43" s="190">
        <f>(Paca!N43/Paca!N39-1)*100</f>
        <v>9.3727787628676396</v>
      </c>
      <c r="BA43" s="190">
        <f>(Paca!O43/Paca!O39-1)*100</f>
        <v>15.660944237446706</v>
      </c>
      <c r="BB43" s="190">
        <f>(Paca!P43/Paca!P39-1)*100</f>
        <v>-10.69138267570805</v>
      </c>
      <c r="BC43" s="190">
        <f>(Paca!Q43/Paca!Q39-1)*100</f>
        <v>-26.64148622738939</v>
      </c>
      <c r="BD43" s="190">
        <f>(Paca!R43/Paca!R39-1)*100</f>
        <v>2.9020478440228592</v>
      </c>
      <c r="BE43" s="190">
        <f>(Paca!S43/Paca!S39-1)*100</f>
        <v>48.959800149951185</v>
      </c>
      <c r="BF43" s="189">
        <f>(Paca!T43/Paca!T39-1)*100</f>
        <v>-4.7195985366854432</v>
      </c>
      <c r="BG43" s="53">
        <f>Paca!B43-Paca!B39</f>
        <v>280.17842655499408</v>
      </c>
      <c r="BH43" s="53">
        <f>Paca!C43-Paca!C39</f>
        <v>14.497407589999995</v>
      </c>
      <c r="BI43" s="53">
        <f>Paca!D43-Paca!D39</f>
        <v>511.93328262499926</v>
      </c>
      <c r="BJ43" s="122">
        <f>Paca!E43-Paca!E39</f>
        <v>82.568279716999996</v>
      </c>
      <c r="BK43" s="122">
        <f>Paca!F43-Paca!F39</f>
        <v>327.63828067000009</v>
      </c>
      <c r="BL43" s="122">
        <f>Paca!G43-Paca!G39</f>
        <v>-219.00112139900011</v>
      </c>
      <c r="BM43" s="122">
        <f>Paca!H43-Paca!H39</f>
        <v>301.10840356200003</v>
      </c>
      <c r="BN43" s="122">
        <f>Paca!I43-Paca!I39</f>
        <v>19.619440074999147</v>
      </c>
      <c r="BO43" s="53">
        <f>Paca!J43-Paca!J39</f>
        <v>-602.71501500500017</v>
      </c>
      <c r="BP43" s="53">
        <f>Paca!K43-Paca!K39</f>
        <v>420.06744127300044</v>
      </c>
      <c r="BQ43" s="122">
        <f>Paca!L43-Paca!L39</f>
        <v>203.28711417900013</v>
      </c>
      <c r="BR43" s="122">
        <f>Paca!M43-Paca!M39</f>
        <v>-53.421184232000087</v>
      </c>
      <c r="BS43" s="122">
        <f>Paca!N43-Paca!N39</f>
        <v>65.586741122999911</v>
      </c>
      <c r="BT43" s="122">
        <f>Paca!O43-Paca!O39</f>
        <v>63.197523379000017</v>
      </c>
      <c r="BU43" s="122">
        <f>Paca!P43-Paca!P39</f>
        <v>-57.388737260000028</v>
      </c>
      <c r="BV43" s="122">
        <f>Paca!Q43-Paca!Q39</f>
        <v>-71.840214587999981</v>
      </c>
      <c r="BW43" s="122">
        <f>Paca!R43-Paca!R39</f>
        <v>96.089314389999799</v>
      </c>
      <c r="BX43" s="122">
        <f>Paca!S43-Paca!S39</f>
        <v>174.55688428200006</v>
      </c>
      <c r="BY43" s="53">
        <f>Paca!T43-Paca!T39</f>
        <v>-63.604689927999971</v>
      </c>
    </row>
    <row r="44" spans="1:77" s="29" customFormat="1" x14ac:dyDescent="0.25">
      <c r="A44" s="37" t="str">
        <f>Paca!A44</f>
        <v>T2 2008</v>
      </c>
      <c r="B44" s="144">
        <f>('dep13'!B44/'dep13'!B43-1)*100</f>
        <v>-5.8701278288067478</v>
      </c>
      <c r="C44" s="179">
        <f>('dep13'!C44/'dep13'!C43-1)*100</f>
        <v>27.698004539048583</v>
      </c>
      <c r="D44" s="179">
        <f>('dep13'!D44/'dep13'!D43-1)*100</f>
        <v>-8.2832119665242629</v>
      </c>
      <c r="E44" s="180">
        <f>('dep13'!E44/'dep13'!E43-1)*100</f>
        <v>-22.27173212469301</v>
      </c>
      <c r="F44" s="181">
        <f>('dep13'!F44/'dep13'!F43-1)*100</f>
        <v>-2.6984036226583519</v>
      </c>
      <c r="G44" s="181">
        <f>('dep13'!G44/'dep13'!G43-1)*100</f>
        <v>2.0220140244024964</v>
      </c>
      <c r="H44" s="181">
        <f>('dep13'!H44/'dep13'!H43-1)*100</f>
        <v>7.6556496443789701</v>
      </c>
      <c r="I44" s="182">
        <f>('dep13'!I44/'dep13'!I43-1)*100</f>
        <v>-14.429475766343646</v>
      </c>
      <c r="J44" s="179">
        <f>('dep13'!J44/'dep13'!J43-1)*100</f>
        <v>-2.4899129888511173</v>
      </c>
      <c r="K44" s="179">
        <f>('dep13'!K44/'dep13'!K43-1)*100</f>
        <v>-8.7582814588457616</v>
      </c>
      <c r="L44" s="180">
        <f>('dep13'!L44/'dep13'!L43-1)*100</f>
        <v>-16.538170236002038</v>
      </c>
      <c r="M44" s="181">
        <f>('dep13'!M44/'dep13'!M43-1)*100</f>
        <v>-3.9506697833345261</v>
      </c>
      <c r="N44" s="181">
        <f>('dep13'!N44/'dep13'!N43-1)*100</f>
        <v>-18.550888039995563</v>
      </c>
      <c r="O44" s="181">
        <f>('dep13'!O44/'dep13'!O43-1)*100</f>
        <v>-5.6134727163152593</v>
      </c>
      <c r="P44" s="181">
        <f>('dep13'!P44/'dep13'!P43-1)*100</f>
        <v>16.244900692915731</v>
      </c>
      <c r="Q44" s="181">
        <f>('dep13'!Q44/'dep13'!Q43-1)*100</f>
        <v>-18.741015764874149</v>
      </c>
      <c r="R44" s="181">
        <f>('dep13'!R44/'dep13'!R43-1)*100</f>
        <v>-8.7771045060655908</v>
      </c>
      <c r="S44" s="152">
        <f>('dep13'!S44/'dep13'!S43-1)*100</f>
        <v>-9.2551170737676163</v>
      </c>
      <c r="T44" s="183">
        <f>('dep13'!T44/'dep13'!T43-1)*100</f>
        <v>15.844521217562257</v>
      </c>
      <c r="U44" s="52">
        <f>'dep13'!B44-'dep13'!B43</f>
        <v>-1194.4831608999993</v>
      </c>
      <c r="V44" s="52">
        <f>'dep13'!C44-'dep13'!C43</f>
        <v>9.7618563519999952</v>
      </c>
      <c r="W44" s="52">
        <f>'dep13'!D44-'dep13'!D43</f>
        <v>-490.65447655300068</v>
      </c>
      <c r="X44" s="121">
        <f>'dep13'!E44-'dep13'!E43</f>
        <v>-175.271605873</v>
      </c>
      <c r="Y44" s="121">
        <f>'dep13'!F44-'dep13'!F43</f>
        <v>-26.19415724299995</v>
      </c>
      <c r="Z44" s="121">
        <f>'dep13'!G44-'dep13'!G43</f>
        <v>10.179038978999984</v>
      </c>
      <c r="AA44" s="121">
        <f>'dep13'!H44-'dep13'!H43</f>
        <v>79.413609757999893</v>
      </c>
      <c r="AB44" s="121">
        <f>'dep13'!I44-'dep13'!I43</f>
        <v>-378.78136217400015</v>
      </c>
      <c r="AC44" s="52">
        <f>'dep13'!J44-'dep13'!J43</f>
        <v>-144.61628349500006</v>
      </c>
      <c r="AD44" s="52">
        <f>'dep13'!K44-'dep13'!K43</f>
        <v>-686.59325672400064</v>
      </c>
      <c r="AE44" s="121">
        <f>'dep13'!L44-'dep13'!L43</f>
        <v>-347.01056434499992</v>
      </c>
      <c r="AF44" s="121">
        <f>'dep13'!M44-'dep13'!M43</f>
        <v>-105.83441844399977</v>
      </c>
      <c r="AG44" s="121">
        <f>'dep13'!N44-'dep13'!N43</f>
        <v>-54.990554447999983</v>
      </c>
      <c r="AH44" s="121">
        <f>'dep13'!O44-'dep13'!O43</f>
        <v>-17.40695376299999</v>
      </c>
      <c r="AI44" s="121">
        <f>'dep13'!P44-'dep13'!P43</f>
        <v>43.052578009999991</v>
      </c>
      <c r="AJ44" s="121">
        <f>'dep13'!Q44-'dep13'!Q43</f>
        <v>-20.963485301000006</v>
      </c>
      <c r="AK44" s="121">
        <f>'dep13'!R44-'dep13'!R43</f>
        <v>-164.46833875900006</v>
      </c>
      <c r="AL44" s="121">
        <f>'dep13'!S44-'dep13'!S43</f>
        <v>-18.971519673999978</v>
      </c>
      <c r="AM44" s="52">
        <f>'dep13'!T44-'dep13'!T43</f>
        <v>117.61899951999999</v>
      </c>
      <c r="AN44" s="189">
        <f>(Paca!B44/Paca!B40-1)*100</f>
        <v>-5.7216610176227034</v>
      </c>
      <c r="AO44" s="189">
        <f>(Paca!C44/Paca!C40-1)*100</f>
        <v>31.121629702059028</v>
      </c>
      <c r="AP44" s="189">
        <f>(Paca!D44/Paca!D40-1)*100</f>
        <v>-5.8292353448871959</v>
      </c>
      <c r="AQ44" s="190">
        <f>(Paca!E44/Paca!E40-1)*100</f>
        <v>-16.760620001544201</v>
      </c>
      <c r="AR44" s="190">
        <f>(Paca!F44/Paca!F40-1)*100</f>
        <v>13.618376845661007</v>
      </c>
      <c r="AS44" s="190">
        <f>(Paca!G44/Paca!G40-1)*100</f>
        <v>-24.017210728380746</v>
      </c>
      <c r="AT44" s="190">
        <f>(Paca!H44/Paca!H40-1)*100</f>
        <v>34.807004337182221</v>
      </c>
      <c r="AU44" s="190">
        <f>(Paca!I44/Paca!I40-1)*100</f>
        <v>-10.313824879161205</v>
      </c>
      <c r="AV44" s="189">
        <f>(Paca!J44/Paca!J40-1)*100</f>
        <v>-8.7844283361495084</v>
      </c>
      <c r="AW44" s="189">
        <f>(Paca!K44/Paca!K40-1)*100</f>
        <v>-3.6965092153381729</v>
      </c>
      <c r="AX44" s="190">
        <f>(Paca!L44/Paca!L40-1)*100</f>
        <v>-2.344610873489883</v>
      </c>
      <c r="AY44" s="190">
        <f>(Paca!M44/Paca!M40-1)*100</f>
        <v>-7.2206069845279881</v>
      </c>
      <c r="AZ44" s="190">
        <f>(Paca!N44/Paca!N40-1)*100</f>
        <v>-20.428986297441721</v>
      </c>
      <c r="BA44" s="190">
        <f>(Paca!O44/Paca!O40-1)*100</f>
        <v>-16.099528412210862</v>
      </c>
      <c r="BB44" s="190">
        <f>(Paca!P44/Paca!P40-1)*100</f>
        <v>1.8513656833585079</v>
      </c>
      <c r="BC44" s="190">
        <f>(Paca!Q44/Paca!Q40-1)*100</f>
        <v>-24.974182927148181</v>
      </c>
      <c r="BD44" s="190">
        <f>(Paca!R44/Paca!R40-1)*100</f>
        <v>0.92126436381727572</v>
      </c>
      <c r="BE44" s="190">
        <f>(Paca!S44/Paca!S40-1)*100</f>
        <v>54.023490208913415</v>
      </c>
      <c r="BF44" s="189">
        <f>(Paca!T44/Paca!T40-1)*100</f>
        <v>2.3803513818607458</v>
      </c>
      <c r="BG44" s="53">
        <f>Paca!B44-Paca!B40</f>
        <v>-2299.8822183950033</v>
      </c>
      <c r="BH44" s="53">
        <f>Paca!C44-Paca!C40</f>
        <v>35.728268512</v>
      </c>
      <c r="BI44" s="53">
        <f>Paca!D44-Paca!D40</f>
        <v>-643.71683437799948</v>
      </c>
      <c r="BJ44" s="122">
        <f>Paca!E44-Paca!E40</f>
        <v>-310.307197911</v>
      </c>
      <c r="BK44" s="122">
        <f>Paca!F44-Paca!F40</f>
        <v>214.6235087739999</v>
      </c>
      <c r="BL44" s="122">
        <f>Paca!G44-Paca!G40</f>
        <v>-325.72343514799991</v>
      </c>
      <c r="BM44" s="122">
        <f>Paca!H44-Paca!H40</f>
        <v>326.5132903199999</v>
      </c>
      <c r="BN44" s="122">
        <f>Paca!I44-Paca!I40</f>
        <v>-548.82300041300005</v>
      </c>
      <c r="BO44" s="53">
        <f>Paca!J44-Paca!J40</f>
        <v>-1214.2123757949994</v>
      </c>
      <c r="BP44" s="53">
        <f>Paca!K44-Paca!K40</f>
        <v>-510.89044494100381</v>
      </c>
      <c r="BQ44" s="122">
        <f>Paca!L44-Paca!L40</f>
        <v>-84.475665922000189</v>
      </c>
      <c r="BR44" s="122">
        <f>Paca!M44-Paca!M40</f>
        <v>-331.87745208999968</v>
      </c>
      <c r="BS44" s="122">
        <f>Paca!N44-Paca!N40</f>
        <v>-163.34882535700001</v>
      </c>
      <c r="BT44" s="122">
        <f>Paca!O44-Paca!O40</f>
        <v>-88.666213818000017</v>
      </c>
      <c r="BU44" s="122">
        <f>Paca!P44-Paca!P40</f>
        <v>9.7306967609999901</v>
      </c>
      <c r="BV44" s="122">
        <f>Paca!Q44-Paca!Q40</f>
        <v>-64.046991194000015</v>
      </c>
      <c r="BW44" s="122">
        <f>Paca!R44-Paca!R40</f>
        <v>29.028825707000124</v>
      </c>
      <c r="BX44" s="122">
        <f>Paca!S44-Paca!S40</f>
        <v>182.765180972</v>
      </c>
      <c r="BY44" s="53">
        <f>Paca!T44-Paca!T40</f>
        <v>33.209168207000175</v>
      </c>
    </row>
    <row r="45" spans="1:77" s="29" customFormat="1" x14ac:dyDescent="0.25">
      <c r="A45" s="37" t="str">
        <f>Paca!A45</f>
        <v>T3 2008</v>
      </c>
      <c r="B45" s="144">
        <f>('dep13'!B45/'dep13'!B44-1)*100</f>
        <v>1.9499133521224454</v>
      </c>
      <c r="C45" s="179">
        <f>('dep13'!C45/'dep13'!C44-1)*100</f>
        <v>1.5466356124614222</v>
      </c>
      <c r="D45" s="179">
        <f>('dep13'!D45/'dep13'!D44-1)*100</f>
        <v>5.6167076185509091</v>
      </c>
      <c r="E45" s="180">
        <f>('dep13'!E45/'dep13'!E44-1)*100</f>
        <v>4.5562930498393328</v>
      </c>
      <c r="F45" s="181">
        <f>('dep13'!F45/'dep13'!F44-1)*100</f>
        <v>17.52226335848459</v>
      </c>
      <c r="G45" s="181">
        <f>('dep13'!G45/'dep13'!G44-1)*100</f>
        <v>-8.3770732847263769</v>
      </c>
      <c r="H45" s="181">
        <f>('dep13'!H45/'dep13'!H44-1)*100</f>
        <v>7.3778612804743071</v>
      </c>
      <c r="I45" s="182">
        <f>('dep13'!I45/'dep13'!I44-1)*100</f>
        <v>3.223309648052064</v>
      </c>
      <c r="J45" s="179">
        <f>('dep13'!J45/'dep13'!J44-1)*100</f>
        <v>3.5931636755749619</v>
      </c>
      <c r="K45" s="179">
        <f>('dep13'!K45/'dep13'!K44-1)*100</f>
        <v>-0.6770632500520346</v>
      </c>
      <c r="L45" s="180">
        <f>('dep13'!L45/'dep13'!L44-1)*100</f>
        <v>-0.92544403173179246</v>
      </c>
      <c r="M45" s="181">
        <f>('dep13'!M45/'dep13'!M44-1)*100</f>
        <v>5.8107320919857264</v>
      </c>
      <c r="N45" s="181">
        <f>('dep13'!N45/'dep13'!N44-1)*100</f>
        <v>-0.53008373133841546</v>
      </c>
      <c r="O45" s="181">
        <f>('dep13'!O45/'dep13'!O44-1)*100</f>
        <v>-8.2542581759068376</v>
      </c>
      <c r="P45" s="181">
        <f>('dep13'!P45/'dep13'!P44-1)*100</f>
        <v>3.0647848157332902</v>
      </c>
      <c r="Q45" s="181">
        <f>('dep13'!Q45/'dep13'!Q44-1)*100</f>
        <v>27.33545485019302</v>
      </c>
      <c r="R45" s="181">
        <f>('dep13'!R45/'dep13'!R44-1)*100</f>
        <v>-5.4241101542525705</v>
      </c>
      <c r="S45" s="152">
        <f>('dep13'!S45/'dep13'!S44-1)*100</f>
        <v>-52.613493967366807</v>
      </c>
      <c r="T45" s="183">
        <f>('dep13'!T45/'dep13'!T44-1)*100</f>
        <v>-10.166182992562323</v>
      </c>
      <c r="U45" s="52">
        <f>'dep13'!B45-'dep13'!B44</f>
        <v>373.4867981339994</v>
      </c>
      <c r="V45" s="52">
        <f>'dep13'!C45-'dep13'!C44</f>
        <v>0.69607501800000193</v>
      </c>
      <c r="W45" s="52">
        <f>'dep13'!D45-'dep13'!D44</f>
        <v>305.14597414299988</v>
      </c>
      <c r="X45" s="121">
        <f>'dep13'!E45-'dep13'!E44</f>
        <v>27.870721413000069</v>
      </c>
      <c r="Y45" s="121">
        <f>'dep13'!F45-'dep13'!F44</f>
        <v>165.50369266399991</v>
      </c>
      <c r="Z45" s="121">
        <f>'dep13'!G45-'dep13'!G44</f>
        <v>-43.023805490999962</v>
      </c>
      <c r="AA45" s="121">
        <f>'dep13'!H45-'dep13'!H44</f>
        <v>82.391080565000038</v>
      </c>
      <c r="AB45" s="121">
        <f>'dep13'!I45-'dep13'!I44</f>
        <v>72.404284992000157</v>
      </c>
      <c r="AC45" s="52">
        <f>'dep13'!J45-'dep13'!J44</f>
        <v>203.49773053700028</v>
      </c>
      <c r="AD45" s="52">
        <f>'dep13'!K45-'dep13'!K44</f>
        <v>-48.428758332000143</v>
      </c>
      <c r="AE45" s="121">
        <f>'dep13'!L45-'dep13'!L44</f>
        <v>-16.206651718000103</v>
      </c>
      <c r="AF45" s="121">
        <f>'dep13'!M45-'dep13'!M44</f>
        <v>149.51383809299978</v>
      </c>
      <c r="AG45" s="121">
        <f>'dep13'!N45-'dep13'!N44</f>
        <v>-1.2798357089999968</v>
      </c>
      <c r="AH45" s="121">
        <f>'dep13'!O45-'dep13'!O44</f>
        <v>-24.15901457199999</v>
      </c>
      <c r="AI45" s="121">
        <f>'dep13'!P45-'dep13'!P44</f>
        <v>9.4418261509999866</v>
      </c>
      <c r="AJ45" s="121">
        <f>'dep13'!Q45-'dep13'!Q44</f>
        <v>24.846662236</v>
      </c>
      <c r="AK45" s="121">
        <f>'dep13'!R45-'dep13'!R44</f>
        <v>-92.717858055999841</v>
      </c>
      <c r="AL45" s="121">
        <f>'dep13'!S45-'dep13'!S44</f>
        <v>-97.867724757000019</v>
      </c>
      <c r="AM45" s="52">
        <f>'dep13'!T45-'dep13'!T44</f>
        <v>-87.424223231999918</v>
      </c>
      <c r="AN45" s="189">
        <f>(Paca!B45/Paca!B41-1)*100</f>
        <v>-1.0725691588291175</v>
      </c>
      <c r="AO45" s="189">
        <f>(Paca!C45/Paca!C41-1)*100</f>
        <v>93.369270066176895</v>
      </c>
      <c r="AP45" s="189">
        <f>(Paca!D45/Paca!D41-1)*100</f>
        <v>-1.7474864310042859</v>
      </c>
      <c r="AQ45" s="190">
        <f>(Paca!E45/Paca!E41-1)*100</f>
        <v>-17.926980769979362</v>
      </c>
      <c r="AR45" s="190">
        <f>(Paca!F45/Paca!F41-1)*100</f>
        <v>27.090788103890517</v>
      </c>
      <c r="AS45" s="190">
        <f>(Paca!G45/Paca!G41-1)*100</f>
        <v>-3.8275400602651777</v>
      </c>
      <c r="AT45" s="190">
        <f>(Paca!H45/Paca!H41-1)*100</f>
        <v>31.917224698299741</v>
      </c>
      <c r="AU45" s="190">
        <f>(Paca!I45/Paca!I41-1)*100</f>
        <v>-10.518753368177002</v>
      </c>
      <c r="AV45" s="189">
        <f>(Paca!J45/Paca!J41-1)*100</f>
        <v>-7.2307872728705984</v>
      </c>
      <c r="AW45" s="189">
        <f>(Paca!K45/Paca!K41-1)*100</f>
        <v>5.0323141079406719</v>
      </c>
      <c r="AX45" s="190">
        <f>(Paca!L45/Paca!L41-1)*100</f>
        <v>2.6733158270609847</v>
      </c>
      <c r="AY45" s="190">
        <f>(Paca!M45/Paca!M41-1)*100</f>
        <v>13.40253555290014</v>
      </c>
      <c r="AZ45" s="190">
        <f>(Paca!N45/Paca!N41-1)*100</f>
        <v>-7.17070536466532</v>
      </c>
      <c r="BA45" s="190">
        <f>(Paca!O45/Paca!O41-1)*100</f>
        <v>21.23637917371348</v>
      </c>
      <c r="BB45" s="190">
        <f>(Paca!P45/Paca!P41-1)*100</f>
        <v>10.73693812131804</v>
      </c>
      <c r="BC45" s="190">
        <f>(Paca!Q45/Paca!Q41-1)*100</f>
        <v>11.375201507325205</v>
      </c>
      <c r="BD45" s="190">
        <f>(Paca!R45/Paca!R41-1)*100</f>
        <v>-4.0933738387381897</v>
      </c>
      <c r="BE45" s="190">
        <f>(Paca!S45/Paca!S41-1)*100</f>
        <v>6.730676373741673</v>
      </c>
      <c r="BF45" s="189">
        <f>(Paca!T45/Paca!T41-1)*100</f>
        <v>-0.48386990556694709</v>
      </c>
      <c r="BG45" s="53">
        <f>Paca!B45-Paca!B41</f>
        <v>-413.82473719700647</v>
      </c>
      <c r="BH45" s="53">
        <f>Paca!C45-Paca!C41</f>
        <v>87.915299551000018</v>
      </c>
      <c r="BI45" s="53">
        <f>Paca!D45-Paca!D41</f>
        <v>-188.62210855200101</v>
      </c>
      <c r="BJ45" s="122">
        <f>Paca!E45-Paca!E41</f>
        <v>-344.10608903299999</v>
      </c>
      <c r="BK45" s="122">
        <f>Paca!F45-Paca!F41</f>
        <v>426.9459770420001</v>
      </c>
      <c r="BL45" s="122">
        <f>Paca!G45-Paca!G41</f>
        <v>-41.653496206999989</v>
      </c>
      <c r="BM45" s="122">
        <f>Paca!H45-Paca!H41</f>
        <v>318.46941611500006</v>
      </c>
      <c r="BN45" s="122">
        <f>Paca!I45-Paca!I41</f>
        <v>-548.27791646900005</v>
      </c>
      <c r="BO45" s="53">
        <f>Paca!J45-Paca!J41</f>
        <v>-962.35247687300034</v>
      </c>
      <c r="BP45" s="53">
        <f>Paca!K45-Paca!K41</f>
        <v>655.7857110620007</v>
      </c>
      <c r="BQ45" s="122">
        <f>Paca!L45-Paca!L41</f>
        <v>97.485522280000168</v>
      </c>
      <c r="BR45" s="122">
        <f>Paca!M45-Paca!M41</f>
        <v>547.17854996299957</v>
      </c>
      <c r="BS45" s="122">
        <f>Paca!N45-Paca!N41</f>
        <v>-53.576527529000032</v>
      </c>
      <c r="BT45" s="122">
        <f>Paca!O45-Paca!O41</f>
        <v>88.453271284999971</v>
      </c>
      <c r="BU45" s="122">
        <f>Paca!P45-Paca!P41</f>
        <v>52.655305931000044</v>
      </c>
      <c r="BV45" s="122">
        <f>Paca!Q45-Paca!Q41</f>
        <v>25.403181933999974</v>
      </c>
      <c r="BW45" s="122">
        <f>Paca!R45-Paca!R41</f>
        <v>-125.67748294000012</v>
      </c>
      <c r="BX45" s="122">
        <f>Paca!S45-Paca!S41</f>
        <v>23.863890137999988</v>
      </c>
      <c r="BY45" s="53">
        <f>Paca!T45-Paca!T41</f>
        <v>-6.5511623849999978</v>
      </c>
    </row>
    <row r="46" spans="1:77" s="105" customFormat="1" x14ac:dyDescent="0.25">
      <c r="A46" s="98" t="str">
        <f>Paca!A46</f>
        <v>T4 2008</v>
      </c>
      <c r="B46" s="143">
        <f>('dep13'!B46/'dep13'!B45-1)*100</f>
        <v>-6.6734919701863511</v>
      </c>
      <c r="C46" s="184">
        <f>('dep13'!C46/'dep13'!C45-1)*100</f>
        <v>10.991669738810671</v>
      </c>
      <c r="D46" s="184">
        <f>('dep13'!D46/'dep13'!D45-1)*100</f>
        <v>-9.3784361213247074</v>
      </c>
      <c r="E46" s="185">
        <f>('dep13'!E46/'dep13'!E45-1)*100</f>
        <v>2.942509809543381</v>
      </c>
      <c r="F46" s="186">
        <f>('dep13'!F46/'dep13'!F45-1)*100</f>
        <v>-18.116686617701895</v>
      </c>
      <c r="G46" s="186">
        <f>('dep13'!G46/'dep13'!G45-1)*100</f>
        <v>-10.940566479827963</v>
      </c>
      <c r="H46" s="186">
        <f>('dep13'!H46/'dep13'!H45-1)*100</f>
        <v>0.99797193819637364</v>
      </c>
      <c r="I46" s="187">
        <f>('dep13'!I46/'dep13'!I45-1)*100</f>
        <v>-13.64286269034627</v>
      </c>
      <c r="J46" s="184">
        <f>('dep13'!J46/'dep13'!J45-1)*100</f>
        <v>-5.5324623966535587</v>
      </c>
      <c r="K46" s="184">
        <f>('dep13'!K46/'dep13'!K45-1)*100</f>
        <v>-6.5117770782211153</v>
      </c>
      <c r="L46" s="185">
        <f>('dep13'!L46/'dep13'!L45-1)*100</f>
        <v>-9.498105586520488</v>
      </c>
      <c r="M46" s="186">
        <f>('dep13'!M46/'dep13'!M45-1)*100</f>
        <v>-9.9795095304709758</v>
      </c>
      <c r="N46" s="186">
        <f>('dep13'!N46/'dep13'!N45-1)*100</f>
        <v>-12.207834997028854</v>
      </c>
      <c r="O46" s="186">
        <f>('dep13'!O46/'dep13'!O45-1)*100</f>
        <v>-5.8700725307949781</v>
      </c>
      <c r="P46" s="186">
        <f>('dep13'!P46/'dep13'!P45-1)*100</f>
        <v>19.796453069631028</v>
      </c>
      <c r="Q46" s="186">
        <f>('dep13'!Q46/'dep13'!Q45-1)*100</f>
        <v>1.8776822988410435</v>
      </c>
      <c r="R46" s="186">
        <f>('dep13'!R46/'dep13'!R45-1)*100</f>
        <v>-5.185784019580697</v>
      </c>
      <c r="S46" s="151">
        <f>('dep13'!S46/'dep13'!S45-1)*100</f>
        <v>42.841055871154076</v>
      </c>
      <c r="T46" s="188">
        <f>('dep13'!T46/'dep13'!T45-1)*100</f>
        <v>2.2197938120810168</v>
      </c>
      <c r="U46" s="100">
        <f>'dep13'!B46-'dep13'!B45</f>
        <v>-1303.1666141880014</v>
      </c>
      <c r="V46" s="100">
        <f>'dep13'!C46-'dep13'!C45</f>
        <v>5.0233941030000011</v>
      </c>
      <c r="W46" s="100">
        <f>'dep13'!D46-'dep13'!D45</f>
        <v>-538.13207348700053</v>
      </c>
      <c r="X46" s="120">
        <f>'dep13'!E46-'dep13'!E45</f>
        <v>18.819351669999946</v>
      </c>
      <c r="Y46" s="120">
        <f>'dep13'!F46-'dep13'!F45</f>
        <v>-201.10200635599995</v>
      </c>
      <c r="Z46" s="120">
        <f>'dep13'!G46-'dep13'!G45</f>
        <v>-51.482600561000027</v>
      </c>
      <c r="AA46" s="120">
        <f>'dep13'!H46-'dep13'!H45</f>
        <v>11.966931155000111</v>
      </c>
      <c r="AB46" s="120">
        <f>'dep13'!I46-'dep13'!I45</f>
        <v>-316.33374939500027</v>
      </c>
      <c r="AC46" s="100">
        <f>'dep13'!J46-'dep13'!J45</f>
        <v>-324.58775844900083</v>
      </c>
      <c r="AD46" s="100">
        <f>'dep13'!K46-'dep13'!K45</f>
        <v>-462.61868469499859</v>
      </c>
      <c r="AE46" s="120">
        <f>'dep13'!L46-'dep13'!L45</f>
        <v>-164.79433110799982</v>
      </c>
      <c r="AF46" s="120">
        <f>'dep13'!M46-'dep13'!M45</f>
        <v>-271.69988476800017</v>
      </c>
      <c r="AG46" s="120">
        <f>'dep13'!N46-'dep13'!N45</f>
        <v>-29.318392237000012</v>
      </c>
      <c r="AH46" s="120">
        <f>'dep13'!O46-'dep13'!O45</f>
        <v>-15.762697865000007</v>
      </c>
      <c r="AI46" s="120">
        <f>'dep13'!P46-'dep13'!P45</f>
        <v>62.857007015000022</v>
      </c>
      <c r="AJ46" s="120">
        <f>'dep13'!Q46-'dep13'!Q45</f>
        <v>2.173267611</v>
      </c>
      <c r="AK46" s="120">
        <f>'dep13'!R46-'dep13'!R45</f>
        <v>-83.835845887999994</v>
      </c>
      <c r="AL46" s="120">
        <f>'dep13'!S46-'dep13'!S45</f>
        <v>37.762192545000005</v>
      </c>
      <c r="AM46" s="100">
        <f>'dep13'!T46-'dep13'!T45</f>
        <v>17.148508339999921</v>
      </c>
      <c r="AN46" s="184">
        <f>(Paca!B46/Paca!B42-1)*100</f>
        <v>-8.459723150054332</v>
      </c>
      <c r="AO46" s="184">
        <f>(Paca!C46/Paca!C42-1)*100</f>
        <v>40.571369497237697</v>
      </c>
      <c r="AP46" s="184">
        <f>(Paca!D46/Paca!D42-1)*100</f>
        <v>-5.182048413786589</v>
      </c>
      <c r="AQ46" s="191">
        <f>(Paca!E46/Paca!E42-1)*100</f>
        <v>-8.8501762277718665</v>
      </c>
      <c r="AR46" s="191">
        <f>(Paca!F46/Paca!F42-1)*100</f>
        <v>4.6295102785045561</v>
      </c>
      <c r="AS46" s="191">
        <f>(Paca!G46/Paca!G42-1)*100</f>
        <v>9.0776875836576352</v>
      </c>
      <c r="AT46" s="191">
        <f>(Paca!H46/Paca!H42-1)*100</f>
        <v>49.64856803430262</v>
      </c>
      <c r="AU46" s="191">
        <f>(Paca!I46/Paca!I42-1)*100</f>
        <v>-19.374156377965225</v>
      </c>
      <c r="AV46" s="184">
        <f>(Paca!J46/Paca!J42-1)*100</f>
        <v>-12.821852412355007</v>
      </c>
      <c r="AW46" s="184">
        <f>(Paca!K46/Paca!K42-1)*100</f>
        <v>-8.080843225320999</v>
      </c>
      <c r="AX46" s="191">
        <f>(Paca!L46/Paca!L42-1)*100</f>
        <v>-10.134799731248068</v>
      </c>
      <c r="AY46" s="191">
        <f>(Paca!M46/Paca!M42-1)*100</f>
        <v>-6.1139776675801389</v>
      </c>
      <c r="AZ46" s="191">
        <f>(Paca!N46/Paca!N42-1)*100</f>
        <v>-14.368978637955465</v>
      </c>
      <c r="BA46" s="191">
        <f>(Paca!O46/Paca!O42-1)*100</f>
        <v>-7.2523163626493918</v>
      </c>
      <c r="BB46" s="191">
        <f>(Paca!P46/Paca!P42-1)*100</f>
        <v>65.345424193352116</v>
      </c>
      <c r="BC46" s="191">
        <f>(Paca!Q46/Paca!Q42-1)*100</f>
        <v>-14.644938961424492</v>
      </c>
      <c r="BD46" s="191">
        <f>(Paca!R46/Paca!R42-1)*100</f>
        <v>-15.619904298555454</v>
      </c>
      <c r="BE46" s="191">
        <f>(Paca!S46/Paca!S42-1)*100</f>
        <v>8.5605762313534228E-3</v>
      </c>
      <c r="BF46" s="184">
        <f>(Paca!T46/Paca!T42-1)*100</f>
        <v>0.10966444478806014</v>
      </c>
      <c r="BG46" s="100">
        <f>Paca!B46-Paca!B42</f>
        <v>-3244.30492533301</v>
      </c>
      <c r="BH46" s="100">
        <f>Paca!C46-Paca!C42</f>
        <v>45.598293460000008</v>
      </c>
      <c r="BI46" s="100">
        <f>Paca!D46-Paca!D42</f>
        <v>-533.6847415150005</v>
      </c>
      <c r="BJ46" s="120">
        <f>Paca!E46-Paca!E42</f>
        <v>-161.71081501499998</v>
      </c>
      <c r="BK46" s="120">
        <f>Paca!F46-Paca!F42</f>
        <v>79.184486532999927</v>
      </c>
      <c r="BL46" s="120">
        <f>Paca!G46-Paca!G42</f>
        <v>78.339445716</v>
      </c>
      <c r="BM46" s="120">
        <f>Paca!H46-Paca!H42</f>
        <v>441.08594497400009</v>
      </c>
      <c r="BN46" s="120">
        <f>Paca!I46-Paca!I42</f>
        <v>-970.58380372300007</v>
      </c>
      <c r="BO46" s="100">
        <f>Paca!J46-Paca!J42</f>
        <v>-1652.2716780390001</v>
      </c>
      <c r="BP46" s="100">
        <f>Paca!K46-Paca!K42</f>
        <v>-1105.4520736670001</v>
      </c>
      <c r="BQ46" s="120">
        <f>Paca!L46-Paca!L42</f>
        <v>-378.5759177660002</v>
      </c>
      <c r="BR46" s="120">
        <f>Paca!M46-Paca!M42</f>
        <v>-268.64177311900039</v>
      </c>
      <c r="BS46" s="120">
        <f>Paca!N46-Paca!N42</f>
        <v>-103.90450354199993</v>
      </c>
      <c r="BT46" s="120">
        <f>Paca!O46-Paca!O42</f>
        <v>-37.168534330999989</v>
      </c>
      <c r="BU46" s="120">
        <f>Paca!P46-Paca!P42</f>
        <v>236.64381815300004</v>
      </c>
      <c r="BV46" s="120">
        <f>Paca!Q46-Paca!Q42</f>
        <v>-39.701423989000006</v>
      </c>
      <c r="BW46" s="120">
        <f>Paca!R46-Paca!R42</f>
        <v>-514.13714235099997</v>
      </c>
      <c r="BX46" s="120">
        <f>Paca!S46-Paca!S42</f>
        <v>3.3403277999980219E-2</v>
      </c>
      <c r="BY46" s="100">
        <f>Paca!T46-Paca!T42</f>
        <v>1.5052744280001207</v>
      </c>
    </row>
    <row r="47" spans="1:77" s="29" customFormat="1" x14ac:dyDescent="0.25">
      <c r="A47" s="37" t="str">
        <f>Paca!A47</f>
        <v>T1 2009</v>
      </c>
      <c r="B47" s="144">
        <f>('dep13'!B47/'dep13'!B46-1)*100</f>
        <v>-9.400264138865932</v>
      </c>
      <c r="C47" s="179">
        <f>('dep13'!C47/'dep13'!C46-1)*100</f>
        <v>10.146536285152251</v>
      </c>
      <c r="D47" s="179">
        <f>('dep13'!D47/'dep13'!D46-1)*100</f>
        <v>-11.139454170602059</v>
      </c>
      <c r="E47" s="180">
        <f>('dep13'!E47/'dep13'!E46-1)*100</f>
        <v>-20.794374213007227</v>
      </c>
      <c r="F47" s="181">
        <f>('dep13'!F47/'dep13'!F46-1)*100</f>
        <v>2.1987351919692033</v>
      </c>
      <c r="G47" s="181">
        <f>('dep13'!G47/'dep13'!G46-1)*100</f>
        <v>-32.054813931685814</v>
      </c>
      <c r="H47" s="181">
        <f>('dep13'!H47/'dep13'!H46-1)*100</f>
        <v>0.97657067187773006</v>
      </c>
      <c r="I47" s="182">
        <f>('dep13'!I47/'dep13'!I46-1)*100</f>
        <v>-16.970232782299089</v>
      </c>
      <c r="J47" s="179">
        <f>('dep13'!J47/'dep13'!J46-1)*100</f>
        <v>-7.2682188384938229</v>
      </c>
      <c r="K47" s="179">
        <f>('dep13'!K47/'dep13'!K46-1)*100</f>
        <v>-9.6378731529102915</v>
      </c>
      <c r="L47" s="180">
        <f>('dep13'!L47/'dep13'!L46-1)*100</f>
        <v>-12.994749733111288</v>
      </c>
      <c r="M47" s="181">
        <f>('dep13'!M47/'dep13'!M46-1)*100</f>
        <v>-4.9901064940679145</v>
      </c>
      <c r="N47" s="181">
        <f>('dep13'!N47/'dep13'!N46-1)*100</f>
        <v>-17.1799643859732</v>
      </c>
      <c r="O47" s="181">
        <f>('dep13'!O47/'dep13'!O46-1)*100</f>
        <v>-23.091520243956886</v>
      </c>
      <c r="P47" s="181">
        <f>('dep13'!P47/'dep13'!P46-1)*100</f>
        <v>-16.715586075450052</v>
      </c>
      <c r="Q47" s="181">
        <f>('dep13'!Q47/'dep13'!Q46-1)*100</f>
        <v>-12.857669158102148</v>
      </c>
      <c r="R47" s="181">
        <f>('dep13'!R47/'dep13'!R46-1)*100</f>
        <v>-6.9434919572996634</v>
      </c>
      <c r="S47" s="152">
        <f>('dep13'!S47/'dep13'!S46-1)*100</f>
        <v>-27.01100198283396</v>
      </c>
      <c r="T47" s="183">
        <f>('dep13'!T47/'dep13'!T46-1)*100</f>
        <v>-12.16909369758895</v>
      </c>
      <c r="U47" s="52">
        <f>'dep13'!B47-'dep13'!B46</f>
        <v>-1713.1361374459957</v>
      </c>
      <c r="V47" s="52">
        <f>'dep13'!C47-'dep13'!C46</f>
        <v>5.1468531629999958</v>
      </c>
      <c r="W47" s="52">
        <f>'dep13'!D47-'dep13'!D46</f>
        <v>-579.23382690199924</v>
      </c>
      <c r="X47" s="121">
        <f>'dep13'!E47-'dep13'!E46</f>
        <v>-136.90753343199992</v>
      </c>
      <c r="Y47" s="121">
        <f>'dep13'!F47-'dep13'!F46</f>
        <v>19.985083496000016</v>
      </c>
      <c r="Z47" s="121">
        <f>'dep13'!G47-'dep13'!G46</f>
        <v>-134.33644639099998</v>
      </c>
      <c r="AA47" s="121">
        <f>'dep13'!H47-'dep13'!H46</f>
        <v>11.827168756999981</v>
      </c>
      <c r="AB47" s="121">
        <f>'dep13'!I47-'dep13'!I46</f>
        <v>-339.8020993319999</v>
      </c>
      <c r="AC47" s="52">
        <f>'dep13'!J47-'dep13'!J46</f>
        <v>-402.83227230099965</v>
      </c>
      <c r="AD47" s="52">
        <f>'dep13'!K47-'dep13'!K46</f>
        <v>-640.12052903600033</v>
      </c>
      <c r="AE47" s="121">
        <f>'dep13'!L47-'dep13'!L46</f>
        <v>-204.04730575899998</v>
      </c>
      <c r="AF47" s="121">
        <f>'dep13'!M47-'dep13'!M46</f>
        <v>-122.30140487999961</v>
      </c>
      <c r="AG47" s="121">
        <f>'dep13'!N47-'dep13'!N46</f>
        <v>-36.222591521999988</v>
      </c>
      <c r="AH47" s="121">
        <f>'dep13'!O47-'dep13'!O46</f>
        <v>-58.366994903999995</v>
      </c>
      <c r="AI47" s="121">
        <f>'dep13'!P47-'dep13'!P46</f>
        <v>-63.581662750000021</v>
      </c>
      <c r="AJ47" s="121">
        <f>'dep13'!Q47-'dep13'!Q46</f>
        <v>-15.161158862999997</v>
      </c>
      <c r="AK47" s="121">
        <f>'dep13'!R47-'dep13'!R46</f>
        <v>-106.4306514870002</v>
      </c>
      <c r="AL47" s="121">
        <f>'dep13'!S47-'dep13'!S46</f>
        <v>-34.008758870999998</v>
      </c>
      <c r="AM47" s="52">
        <f>'dep13'!T47-'dep13'!T46</f>
        <v>-96.096362369999952</v>
      </c>
      <c r="AN47" s="189">
        <f>(Paca!B47/Paca!B43-1)*100</f>
        <v>-20.868311956910681</v>
      </c>
      <c r="AO47" s="189">
        <f>(Paca!C47/Paca!C43-1)*100</f>
        <v>7.4641381925889982</v>
      </c>
      <c r="AP47" s="189">
        <f>(Paca!D47/Paca!D43-1)*100</f>
        <v>-24.914205977593152</v>
      </c>
      <c r="AQ47" s="190">
        <f>(Paca!E47/Paca!E43-1)*100</f>
        <v>-18.163461398478198</v>
      </c>
      <c r="AR47" s="190">
        <f>(Paca!F47/Paca!F43-1)*100</f>
        <v>-9.0263514530998243</v>
      </c>
      <c r="AS47" s="190">
        <f>(Paca!G47/Paca!G43-1)*100</f>
        <v>-29.140112888599589</v>
      </c>
      <c r="AT47" s="190">
        <f>(Paca!H47/Paca!H43-1)*100</f>
        <v>13.762419508414659</v>
      </c>
      <c r="AU47" s="190">
        <f>(Paca!I47/Paca!I43-1)*100</f>
        <v>-40.696862031684041</v>
      </c>
      <c r="AV47" s="189">
        <f>(Paca!J47/Paca!J43-1)*100</f>
        <v>-19.034992114707418</v>
      </c>
      <c r="AW47" s="189">
        <f>(Paca!K47/Paca!K43-1)*100</f>
        <v>-21.011205095935047</v>
      </c>
      <c r="AX47" s="190">
        <f>(Paca!L47/Paca!L43-1)*100</f>
        <v>-29.914890096915205</v>
      </c>
      <c r="AY47" s="190">
        <f>(Paca!M47/Paca!M43-1)*100</f>
        <v>-11.198037086715118</v>
      </c>
      <c r="AZ47" s="190">
        <f>(Paca!N47/Paca!N43-1)*100</f>
        <v>-25.629301001317273</v>
      </c>
      <c r="BA47" s="190">
        <f>(Paca!O47/Paca!O43-1)*100</f>
        <v>-20.296169875914881</v>
      </c>
      <c r="BB47" s="190">
        <f>(Paca!P47/Paca!P43-1)*100</f>
        <v>3.9387116616087736</v>
      </c>
      <c r="BC47" s="190">
        <f>(Paca!Q47/Paca!Q43-1)*100</f>
        <v>-3.7000310537788961</v>
      </c>
      <c r="BD47" s="190">
        <f>(Paca!R47/Paca!R43-1)*100</f>
        <v>-24.727614179314717</v>
      </c>
      <c r="BE47" s="190">
        <f>(Paca!S47/Paca!S43-1)*100</f>
        <v>-33.286449136579044</v>
      </c>
      <c r="BF47" s="189">
        <f>(Paca!T47/Paca!T43-1)*100</f>
        <v>-5.0246275417710979</v>
      </c>
      <c r="BG47" s="53">
        <f>Paca!B47-Paca!B43</f>
        <v>-8459.1905884900007</v>
      </c>
      <c r="BH47" s="53">
        <f>Paca!C47-Paca!C43</f>
        <v>9.9246228920000021</v>
      </c>
      <c r="BI47" s="53">
        <f>Paca!D47-Paca!D43</f>
        <v>-2851.1172616439981</v>
      </c>
      <c r="BJ47" s="122">
        <f>Paca!E47-Paca!E43</f>
        <v>-337.58081422199984</v>
      </c>
      <c r="BK47" s="122">
        <f>Paca!F47-Paca!F43</f>
        <v>-177.71608593699989</v>
      </c>
      <c r="BL47" s="122">
        <f>Paca!G47-Paca!G43</f>
        <v>-308.21127405799996</v>
      </c>
      <c r="BM47" s="122">
        <f>Paca!H47-Paca!H43</f>
        <v>162.12507872899982</v>
      </c>
      <c r="BN47" s="122">
        <f>Paca!I47-Paca!I43</f>
        <v>-2189.7341661559994</v>
      </c>
      <c r="BO47" s="53">
        <f>Paca!J47-Paca!J43</f>
        <v>-2518.1296117780003</v>
      </c>
      <c r="BP47" s="53">
        <f>Paca!K47-Paca!K43</f>
        <v>-3035.3487574740029</v>
      </c>
      <c r="BQ47" s="122">
        <f>Paca!L47-Paca!L43</f>
        <v>-1236.8186811830001</v>
      </c>
      <c r="BR47" s="122">
        <f>Paca!M47-Paca!M43</f>
        <v>-499.91749061500013</v>
      </c>
      <c r="BS47" s="122">
        <f>Paca!N47-Paca!N43</f>
        <v>-196.15243058299995</v>
      </c>
      <c r="BT47" s="122">
        <f>Paca!O47-Paca!O43</f>
        <v>-94.728996945000006</v>
      </c>
      <c r="BU47" s="122">
        <f>Paca!P47-Paca!P43</f>
        <v>18.881667649999997</v>
      </c>
      <c r="BV47" s="122">
        <f>Paca!Q47-Paca!Q43</f>
        <v>-7.3192244470000105</v>
      </c>
      <c r="BW47" s="122">
        <f>Paca!R47-Paca!R43</f>
        <v>-842.51328981899997</v>
      </c>
      <c r="BX47" s="122">
        <f>Paca!S47-Paca!S43</f>
        <v>-176.78031153200004</v>
      </c>
      <c r="BY47" s="53">
        <f>Paca!T47-Paca!T43</f>
        <v>-64.519580485999995</v>
      </c>
    </row>
    <row r="48" spans="1:77" s="29" customFormat="1" x14ac:dyDescent="0.25">
      <c r="A48" s="37" t="str">
        <f>Paca!A48</f>
        <v>T2 2009</v>
      </c>
      <c r="B48" s="144">
        <f>('dep13'!B48/'dep13'!B47-1)*100</f>
        <v>2.1094652148013093</v>
      </c>
      <c r="C48" s="179">
        <f>('dep13'!C48/'dep13'!C47-1)*100</f>
        <v>-23.884327960056751</v>
      </c>
      <c r="D48" s="179">
        <f>('dep13'!D48/'dep13'!D47-1)*100</f>
        <v>-3.9574934357506697</v>
      </c>
      <c r="E48" s="180">
        <f>('dep13'!E48/'dep13'!E47-1)*100</f>
        <v>-8.1339979099567916</v>
      </c>
      <c r="F48" s="181">
        <f>('dep13'!F48/'dep13'!F47-1)*100</f>
        <v>5.6087554562259001</v>
      </c>
      <c r="G48" s="181">
        <f>('dep13'!G48/'dep13'!G47-1)*100</f>
        <v>20.401638310741109</v>
      </c>
      <c r="H48" s="181">
        <f>('dep13'!H48/'dep13'!H47-1)*100</f>
        <v>-18.714709398346528</v>
      </c>
      <c r="I48" s="182">
        <f>('dep13'!I48/'dep13'!I47-1)*100</f>
        <v>-1.3095163290142264</v>
      </c>
      <c r="J48" s="179">
        <f>('dep13'!J48/'dep13'!J47-1)*100</f>
        <v>-2.8186269780467121</v>
      </c>
      <c r="K48" s="179">
        <f>('dep13'!K48/'dep13'!K47-1)*100</f>
        <v>9.4680423241312752</v>
      </c>
      <c r="L48" s="180">
        <f>('dep13'!L48/'dep13'!L47-1)*100</f>
        <v>35.209634210369778</v>
      </c>
      <c r="M48" s="181">
        <f>('dep13'!M48/'dep13'!M47-1)*100</f>
        <v>6.8300004789898727</v>
      </c>
      <c r="N48" s="181">
        <f>('dep13'!N48/'dep13'!N47-1)*100</f>
        <v>11.412853939174926</v>
      </c>
      <c r="O48" s="181">
        <f>('dep13'!O48/'dep13'!O47-1)*100</f>
        <v>-0.52249647588868964</v>
      </c>
      <c r="P48" s="181">
        <f>('dep13'!P48/'dep13'!P47-1)*100</f>
        <v>-6.8771562615742576</v>
      </c>
      <c r="Q48" s="181">
        <f>('dep13'!Q48/'dep13'!Q47-1)*100</f>
        <v>-11.125535284680554</v>
      </c>
      <c r="R48" s="181">
        <f>('dep13'!R48/'dep13'!R47-1)*100</f>
        <v>-4.5473034840277098</v>
      </c>
      <c r="S48" s="152">
        <f>('dep13'!S48/'dep13'!S47-1)*100</f>
        <v>7.9777493015855239</v>
      </c>
      <c r="T48" s="183">
        <f>('dep13'!T48/'dep13'!T47-1)*100</f>
        <v>17.465010565642778</v>
      </c>
      <c r="U48" s="52">
        <f>'dep13'!B48-'dep13'!B47</f>
        <v>348.29811097499623</v>
      </c>
      <c r="V48" s="52">
        <f>'dep13'!C48-'dep13'!C47</f>
        <v>-13.344669921999994</v>
      </c>
      <c r="W48" s="52">
        <f>'dep13'!D48-'dep13'!D47</f>
        <v>-182.86019777199999</v>
      </c>
      <c r="X48" s="121">
        <f>'dep13'!E48-'dep13'!E47</f>
        <v>-42.417158985000071</v>
      </c>
      <c r="Y48" s="121">
        <f>'dep13'!F48-'dep13'!F47</f>
        <v>52.100880812000014</v>
      </c>
      <c r="Z48" s="121">
        <f>'dep13'!G48-'dep13'!G47</f>
        <v>58.09307050000001</v>
      </c>
      <c r="AA48" s="121">
        <f>'dep13'!H48-'dep13'!H47</f>
        <v>-228.86575855900003</v>
      </c>
      <c r="AB48" s="121">
        <f>'dep13'!I48-'dep13'!I47</f>
        <v>-21.771231540000144</v>
      </c>
      <c r="AC48" s="52">
        <f>'dep13'!J48-'dep13'!J47</f>
        <v>-144.86466524499974</v>
      </c>
      <c r="AD48" s="52">
        <f>'dep13'!K48-'dep13'!K47</f>
        <v>568.23395864800023</v>
      </c>
      <c r="AE48" s="121">
        <f>'dep13'!L48-'dep13'!L47</f>
        <v>481.02751479699987</v>
      </c>
      <c r="AF48" s="121">
        <f>'dep13'!M48-'dep13'!M47</f>
        <v>159.0417688399998</v>
      </c>
      <c r="AG48" s="121">
        <f>'dep13'!N48-'dep13'!N47</f>
        <v>19.929065353999988</v>
      </c>
      <c r="AH48" s="121">
        <f>'dep13'!O48-'dep13'!O47</f>
        <v>-1.0157162490000076</v>
      </c>
      <c r="AI48" s="121">
        <f>'dep13'!P48-'dep13'!P47</f>
        <v>-21.786270884999965</v>
      </c>
      <c r="AJ48" s="121">
        <f>'dep13'!Q48-'dep13'!Q47</f>
        <v>-11.431947971</v>
      </c>
      <c r="AK48" s="121">
        <f>'dep13'!R48-'dep13'!R47</f>
        <v>-64.861871431999816</v>
      </c>
      <c r="AL48" s="121">
        <f>'dep13'!S48-'dep13'!S47</f>
        <v>7.3314161939999991</v>
      </c>
      <c r="AM48" s="52">
        <f>'dep13'!T48-'dep13'!T47</f>
        <v>121.13368526599993</v>
      </c>
      <c r="AN48" s="189">
        <f>(Paca!B48/Paca!B44-1)*100</f>
        <v>-13.059666579776351</v>
      </c>
      <c r="AO48" s="189">
        <f>(Paca!C48/Paca!C44-1)*100</f>
        <v>-12.31368477349376</v>
      </c>
      <c r="AP48" s="189">
        <f>(Paca!D48/Paca!D44-1)*100</f>
        <v>-18.07740188596728</v>
      </c>
      <c r="AQ48" s="190">
        <f>(Paca!E48/Paca!E44-1)*100</f>
        <v>1.7425640155704691</v>
      </c>
      <c r="AR48" s="190">
        <f>(Paca!F48/Paca!F44-1)*100</f>
        <v>0.32784201502287225</v>
      </c>
      <c r="AS48" s="190">
        <f>(Paca!G48/Paca!G44-1)*100</f>
        <v>-24.58452108093492</v>
      </c>
      <c r="AT48" s="190">
        <f>(Paca!H48/Paca!H44-1)*100</f>
        <v>-14.195625369015474</v>
      </c>
      <c r="AU48" s="190">
        <f>(Paca!I48/Paca!I44-1)*100</f>
        <v>-31.006802438750125</v>
      </c>
      <c r="AV48" s="189">
        <f>(Paca!J48/Paca!J44-1)*100</f>
        <v>-15.105192484667263</v>
      </c>
      <c r="AW48" s="189">
        <f>(Paca!K48/Paca!K44-1)*100</f>
        <v>-7.9453337214278497</v>
      </c>
      <c r="AX48" s="190">
        <f>(Paca!L48/Paca!L44-1)*100</f>
        <v>1.2364383744366103</v>
      </c>
      <c r="AY48" s="190">
        <f>(Paca!M48/Paca!M44-1)*100</f>
        <v>-2.3793965262680961</v>
      </c>
      <c r="AZ48" s="190">
        <f>(Paca!N48/Paca!N44-1)*100</f>
        <v>-17.761655540697163</v>
      </c>
      <c r="BA48" s="190">
        <f>(Paca!O48/Paca!O44-1)*100</f>
        <v>-3.3064702193742912</v>
      </c>
      <c r="BB48" s="190">
        <f>(Paca!P48/Paca!P44-1)*100</f>
        <v>-6.244724071945706</v>
      </c>
      <c r="BC48" s="190">
        <f>(Paca!Q48/Paca!Q44-1)*100</f>
        <v>6.4453939356203138</v>
      </c>
      <c r="BD48" s="190">
        <f>(Paca!R48/Paca!R44-1)*100</f>
        <v>-19.578384449905116</v>
      </c>
      <c r="BE48" s="190">
        <f>(Paca!S48/Paca!S44-1)*100</f>
        <v>-43.689455095731645</v>
      </c>
      <c r="BF48" s="189">
        <f>(Paca!T48/Paca!T44-1)*100</f>
        <v>-6.208013979055405</v>
      </c>
      <c r="BG48" s="53">
        <f>Paca!B48-Paca!B44</f>
        <v>-4949.1142884450019</v>
      </c>
      <c r="BH48" s="53">
        <f>Paca!C48-Paca!C44</f>
        <v>-18.535828759999987</v>
      </c>
      <c r="BI48" s="53">
        <f>Paca!D48-Paca!D44</f>
        <v>-1879.9027678250004</v>
      </c>
      <c r="BJ48" s="122">
        <f>Paca!E48-Paca!E44</f>
        <v>26.854640818000007</v>
      </c>
      <c r="BK48" s="122">
        <f>Paca!F48-Paca!F44</f>
        <v>5.8703653899999608</v>
      </c>
      <c r="BL48" s="122">
        <f>Paca!G48-Paca!G44</f>
        <v>-253.33979936100013</v>
      </c>
      <c r="BM48" s="122">
        <f>Paca!H48-Paca!H44</f>
        <v>-179.51519018999988</v>
      </c>
      <c r="BN48" s="122">
        <f>Paca!I48-Paca!I44</f>
        <v>-1479.7727844820001</v>
      </c>
      <c r="BO48" s="53">
        <f>Paca!J48-Paca!J44</f>
        <v>-1904.4799243670004</v>
      </c>
      <c r="BP48" s="53">
        <f>Paca!K48-Paca!K44</f>
        <v>-1057.523823751997</v>
      </c>
      <c r="BQ48" s="122">
        <f>Paca!L48-Paca!L44</f>
        <v>43.504034996999962</v>
      </c>
      <c r="BR48" s="122">
        <f>Paca!M48-Paca!M44</f>
        <v>-101.46643230500013</v>
      </c>
      <c r="BS48" s="122">
        <f>Paca!N48-Paca!N44</f>
        <v>-113.00756907999994</v>
      </c>
      <c r="BT48" s="122">
        <f>Paca!O48-Paca!O44</f>
        <v>-15.278264570999966</v>
      </c>
      <c r="BU48" s="122">
        <f>Paca!P48-Paca!P44</f>
        <v>-33.429650756000058</v>
      </c>
      <c r="BV48" s="122">
        <f>Paca!Q48-Paca!Q44</f>
        <v>12.401312281000003</v>
      </c>
      <c r="BW48" s="122">
        <f>Paca!R48-Paca!R44</f>
        <v>-622.59371282800021</v>
      </c>
      <c r="BX48" s="122">
        <f>Paca!S48-Paca!S44</f>
        <v>-227.65354149000001</v>
      </c>
      <c r="BY48" s="53">
        <f>Paca!T48-Paca!T44</f>
        <v>-88.671943741000177</v>
      </c>
    </row>
    <row r="49" spans="1:77" s="29" customFormat="1" x14ac:dyDescent="0.25">
      <c r="A49" s="37" t="str">
        <f>Paca!A49</f>
        <v>T3 2009</v>
      </c>
      <c r="B49" s="144">
        <f>('dep13'!B49/'dep13'!B48-1)*100</f>
        <v>3.1840003435605002</v>
      </c>
      <c r="C49" s="179">
        <f>('dep13'!C49/'dep13'!C48-1)*100</f>
        <v>5.5031239448527502</v>
      </c>
      <c r="D49" s="179">
        <f>('dep13'!D49/'dep13'!D48-1)*100</f>
        <v>0.57215534884405006</v>
      </c>
      <c r="E49" s="180">
        <f>('dep13'!E49/'dep13'!E48-1)*100</f>
        <v>7.5642929306359408</v>
      </c>
      <c r="F49" s="181">
        <f>('dep13'!F49/'dep13'!F48-1)*100</f>
        <v>-2.6338184596614078</v>
      </c>
      <c r="G49" s="181">
        <f>('dep13'!G49/'dep13'!G48-1)*100</f>
        <v>17.502316485455172</v>
      </c>
      <c r="H49" s="181">
        <f>('dep13'!H49/'dep13'!H48-1)*100</f>
        <v>-20.654138038136516</v>
      </c>
      <c r="I49" s="182">
        <f>('dep13'!I49/'dep13'!I48-1)*100</f>
        <v>9.7697870031190792</v>
      </c>
      <c r="J49" s="179">
        <f>('dep13'!J49/'dep13'!J48-1)*100</f>
        <v>-1.233780718934574</v>
      </c>
      <c r="K49" s="179">
        <f>('dep13'!K49/'dep13'!K48-1)*100</f>
        <v>7.3818924637263139</v>
      </c>
      <c r="L49" s="180">
        <f>('dep13'!L49/'dep13'!L48-1)*100</f>
        <v>-0.37744929879932609</v>
      </c>
      <c r="M49" s="181">
        <f>('dep13'!M49/'dep13'!M48-1)*100</f>
        <v>11.403251151808092</v>
      </c>
      <c r="N49" s="181">
        <f>('dep13'!N49/'dep13'!N48-1)*100</f>
        <v>1.7538875199863302</v>
      </c>
      <c r="O49" s="181">
        <f>('dep13'!O49/'dep13'!O48-1)*100</f>
        <v>-6.6233047412575408</v>
      </c>
      <c r="P49" s="181">
        <f>('dep13'!P49/'dep13'!P48-1)*100</f>
        <v>19.635561550330792</v>
      </c>
      <c r="Q49" s="181">
        <f>('dep13'!Q49/'dep13'!Q48-1)*100</f>
        <v>-5.7469087679032587</v>
      </c>
      <c r="R49" s="181">
        <f>('dep13'!R49/'dep13'!R48-1)*100</f>
        <v>10.563932627989182</v>
      </c>
      <c r="S49" s="152">
        <f>('dep13'!S49/'dep13'!S48-1)*100</f>
        <v>21.333593447463596</v>
      </c>
      <c r="T49" s="183">
        <f>('dep13'!T49/'dep13'!T48-1)*100</f>
        <v>10.52160600302734</v>
      </c>
      <c r="U49" s="52">
        <f>'dep13'!B49-'dep13'!B48</f>
        <v>536.80661426799998</v>
      </c>
      <c r="V49" s="52">
        <f>'dep13'!C49-'dep13'!C48</f>
        <v>2.3403358789999942</v>
      </c>
      <c r="W49" s="52">
        <f>'dep13'!D49-'dep13'!D48</f>
        <v>25.39080266899964</v>
      </c>
      <c r="X49" s="121">
        <f>'dep13'!E49-'dep13'!E48</f>
        <v>36.237704232999988</v>
      </c>
      <c r="Y49" s="121">
        <f>'dep13'!F49-'dep13'!F48</f>
        <v>-25.838322965000089</v>
      </c>
      <c r="Z49" s="121">
        <f>'dep13'!G49-'dep13'!G48</f>
        <v>60.004969156000016</v>
      </c>
      <c r="AA49" s="121">
        <f>'dep13'!H49-'dep13'!H48</f>
        <v>-205.31315242300002</v>
      </c>
      <c r="AB49" s="121">
        <f>'dep13'!I49-'dep13'!I48</f>
        <v>160.29960466800003</v>
      </c>
      <c r="AC49" s="52">
        <f>'dep13'!J49-'dep13'!J48</f>
        <v>-61.623430661999919</v>
      </c>
      <c r="AD49" s="52">
        <f>'dep13'!K49-'dep13'!K48</f>
        <v>484.9780237039995</v>
      </c>
      <c r="AE49" s="121">
        <f>'dep13'!L49-'dep13'!L48</f>
        <v>-6.9722775380000712</v>
      </c>
      <c r="AF49" s="121">
        <f>'dep13'!M49-'dep13'!M48</f>
        <v>283.66933007099988</v>
      </c>
      <c r="AG49" s="121">
        <f>'dep13'!N49-'dep13'!N48</f>
        <v>3.4121625269999925</v>
      </c>
      <c r="AH49" s="121">
        <f>'dep13'!O49-'dep13'!O48</f>
        <v>-12.80821620399999</v>
      </c>
      <c r="AI49" s="121">
        <f>'dep13'!P49-'dep13'!P48</f>
        <v>57.926003025</v>
      </c>
      <c r="AJ49" s="121">
        <f>'dep13'!Q49-'dep13'!Q48</f>
        <v>-5.2482029929999925</v>
      </c>
      <c r="AK49" s="121">
        <f>'dep13'!R49-'dep13'!R48</f>
        <v>143.82996002899995</v>
      </c>
      <c r="AL49" s="121">
        <f>'dep13'!S49-'dep13'!S48</f>
        <v>21.169264787000003</v>
      </c>
      <c r="AM49" s="52">
        <f>'dep13'!T49-'dep13'!T48</f>
        <v>85.720882678000066</v>
      </c>
      <c r="AN49" s="189">
        <f>(Paca!B49/Paca!B45-1)*100</f>
        <v>-12.172946232747284</v>
      </c>
      <c r="AO49" s="189">
        <f>(Paca!C49/Paca!C45-1)*100</f>
        <v>28.840470966972354</v>
      </c>
      <c r="AP49" s="189">
        <f>(Paca!D49/Paca!D45-1)*100</f>
        <v>-18.113880234600465</v>
      </c>
      <c r="AQ49" s="190">
        <f>(Paca!E49/Paca!E45-1)*100</f>
        <v>2.8937295503192129</v>
      </c>
      <c r="AR49" s="190">
        <f>(Paca!F49/Paca!F45-1)*100</f>
        <v>-9.2614687528575264</v>
      </c>
      <c r="AS49" s="190">
        <f>(Paca!G49/Paca!G45-1)*100</f>
        <v>-16.340872393100014</v>
      </c>
      <c r="AT49" s="190">
        <f>(Paca!H49/Paca!H45-1)*100</f>
        <v>-29.806032540852158</v>
      </c>
      <c r="AU49" s="190">
        <f>(Paca!I49/Paca!I45-1)*100</f>
        <v>-26.109274084080212</v>
      </c>
      <c r="AV49" s="189">
        <f>(Paca!J49/Paca!J45-1)*100</f>
        <v>-15.474573831853588</v>
      </c>
      <c r="AW49" s="189">
        <f>(Paca!K49/Paca!K45-1)*100</f>
        <v>-6.7281491684275334</v>
      </c>
      <c r="AX49" s="190">
        <f>(Paca!L49/Paca!L45-1)*100</f>
        <v>1.5940247761537352</v>
      </c>
      <c r="AY49" s="190">
        <f>(Paca!M49/Paca!M45-1)*100</f>
        <v>-4.9893678305241052</v>
      </c>
      <c r="AZ49" s="190">
        <f>(Paca!N49/Paca!N45-1)*100</f>
        <v>-14.003763841372718</v>
      </c>
      <c r="BA49" s="190">
        <f>(Paca!O49/Paca!O45-1)*100</f>
        <v>-38.793373271619799</v>
      </c>
      <c r="BB49" s="190">
        <f>(Paca!P49/Paca!P45-1)*100</f>
        <v>9.1772369099585305E-2</v>
      </c>
      <c r="BC49" s="190">
        <f>(Paca!Q49/Paca!Q45-1)*100</f>
        <v>-28.438781780124867</v>
      </c>
      <c r="BD49" s="190">
        <f>(Paca!R49/Paca!R45-1)*100</f>
        <v>-10.675923027572743</v>
      </c>
      <c r="BE49" s="190">
        <f>(Paca!S49/Paca!S45-1)*100</f>
        <v>-19.016744848953216</v>
      </c>
      <c r="BF49" s="189">
        <f>(Paca!T49/Paca!T45-1)*100</f>
        <v>3.9903279689074811</v>
      </c>
      <c r="BG49" s="53">
        <f>Paca!B49-Paca!B45</f>
        <v>-4646.2607329309976</v>
      </c>
      <c r="BH49" s="53">
        <f>Paca!C49-Paca!C45</f>
        <v>52.511001652999994</v>
      </c>
      <c r="BI49" s="53">
        <f>Paca!D49-Paca!D45</f>
        <v>-1921.029104973999</v>
      </c>
      <c r="BJ49" s="122">
        <f>Paca!E49-Paca!E45</f>
        <v>45.587266770000042</v>
      </c>
      <c r="BK49" s="122">
        <f>Paca!F49-Paca!F45</f>
        <v>-185.50055997200002</v>
      </c>
      <c r="BL49" s="122">
        <f>Paca!G49-Paca!G45</f>
        <v>-171.02424365799993</v>
      </c>
      <c r="BM49" s="122">
        <f>Paca!H49-Paca!H45</f>
        <v>-392.32708169</v>
      </c>
      <c r="BN49" s="122">
        <f>Paca!I49-Paca!I45</f>
        <v>-1217.7644864240001</v>
      </c>
      <c r="BO49" s="53">
        <f>Paca!J49-Paca!J45</f>
        <v>-1910.6060646669994</v>
      </c>
      <c r="BP49" s="53">
        <f>Paca!K49-Paca!K45</f>
        <v>-920.9005960930026</v>
      </c>
      <c r="BQ49" s="122">
        <f>Paca!L49-Paca!L45</f>
        <v>59.681881819999944</v>
      </c>
      <c r="BR49" s="122">
        <f>Paca!M49-Paca!M45</f>
        <v>-230.99915104499996</v>
      </c>
      <c r="BS49" s="122">
        <f>Paca!N49-Paca!N45</f>
        <v>-97.127567580000004</v>
      </c>
      <c r="BT49" s="122">
        <f>Paca!O49-Paca!O45</f>
        <v>-195.89526135899996</v>
      </c>
      <c r="BU49" s="122">
        <f>Paca!P49-Paca!P45</f>
        <v>0.49838635599996906</v>
      </c>
      <c r="BV49" s="122">
        <f>Paca!Q49-Paca!Q45</f>
        <v>-70.734047771999997</v>
      </c>
      <c r="BW49" s="122">
        <f>Paca!R49-Paca!R45</f>
        <v>-314.36204976599993</v>
      </c>
      <c r="BX49" s="122">
        <f>Paca!S49-Paca!S45</f>
        <v>-71.962786746999996</v>
      </c>
      <c r="BY49" s="53">
        <f>Paca!T49-Paca!T45</f>
        <v>53.764031150000164</v>
      </c>
    </row>
    <row r="50" spans="1:77" s="105" customFormat="1" x14ac:dyDescent="0.25">
      <c r="A50" s="98" t="str">
        <f>Paca!A50</f>
        <v>T4 2009</v>
      </c>
      <c r="B50" s="143">
        <f>('dep13'!B50/'dep13'!B49-1)*100</f>
        <v>0.70230108318016793</v>
      </c>
      <c r="C50" s="184">
        <f>('dep13'!C50/'dep13'!C49-1)*100</f>
        <v>32.565896741604881</v>
      </c>
      <c r="D50" s="184">
        <f>('dep13'!D50/'dep13'!D49-1)*100</f>
        <v>4.6830697009337729</v>
      </c>
      <c r="E50" s="185">
        <f>('dep13'!E50/'dep13'!E49-1)*100</f>
        <v>-1.9729312775933483</v>
      </c>
      <c r="F50" s="186">
        <f>('dep13'!F50/'dep13'!F49-1)*100</f>
        <v>0.89206282188820651</v>
      </c>
      <c r="G50" s="186">
        <f>('dep13'!G50/'dep13'!G49-1)*100</f>
        <v>16.228898579578033</v>
      </c>
      <c r="H50" s="186">
        <f>('dep13'!H50/'dep13'!H49-1)*100</f>
        <v>-8.4715761391548465</v>
      </c>
      <c r="I50" s="187">
        <f>('dep13'!I50/'dep13'!I49-1)*100</f>
        <v>11.776283661088005</v>
      </c>
      <c r="J50" s="184">
        <f>('dep13'!J50/'dep13'!J49-1)*100</f>
        <v>2.9635471614290143</v>
      </c>
      <c r="K50" s="184">
        <f>('dep13'!K50/'dep13'!K49-1)*100</f>
        <v>-2.4537374865511441</v>
      </c>
      <c r="L50" s="185">
        <f>('dep13'!L50/'dep13'!L49-1)*100</f>
        <v>-1.419978504888264</v>
      </c>
      <c r="M50" s="186">
        <f>('dep13'!M50/'dep13'!M49-1)*100</f>
        <v>-2.0949901877074573</v>
      </c>
      <c r="N50" s="186">
        <f>('dep13'!N50/'dep13'!N49-1)*100</f>
        <v>-1.9509604977968609</v>
      </c>
      <c r="O50" s="186">
        <f>('dep13'!O50/'dep13'!O49-1)*100</f>
        <v>8.6983995901331426</v>
      </c>
      <c r="P50" s="186">
        <f>('dep13'!P50/'dep13'!P49-1)*100</f>
        <v>-7.7629274798689636</v>
      </c>
      <c r="Q50" s="186">
        <f>('dep13'!Q50/'dep13'!Q49-1)*100</f>
        <v>-3.2579530829440428</v>
      </c>
      <c r="R50" s="186">
        <f>('dep13'!R50/'dep13'!R49-1)*100</f>
        <v>-4.5466662706849181</v>
      </c>
      <c r="S50" s="151">
        <f>('dep13'!S50/'dep13'!S49-1)*100</f>
        <v>-1.7582576189612453</v>
      </c>
      <c r="T50" s="188">
        <f>('dep13'!T50/'dep13'!T49-1)*100</f>
        <v>-8.2777793004409688</v>
      </c>
      <c r="U50" s="100">
        <f>'dep13'!B50-'dep13'!B49</f>
        <v>122.17446662500151</v>
      </c>
      <c r="V50" s="100">
        <f>'dep13'!C50-'dep13'!C49</f>
        <v>14.611582587000001</v>
      </c>
      <c r="W50" s="100">
        <f>'dep13'!D50-'dep13'!D49</f>
        <v>209.01182010100001</v>
      </c>
      <c r="X50" s="120">
        <f>'dep13'!E50-'dep13'!E49</f>
        <v>-10.166522400999952</v>
      </c>
      <c r="Y50" s="120">
        <f>'dep13'!F50-'dep13'!F49</f>
        <v>8.5208331920000546</v>
      </c>
      <c r="Z50" s="120">
        <f>'dep13'!G50-'dep13'!G49</f>
        <v>65.377326806999974</v>
      </c>
      <c r="AA50" s="120">
        <f>'dep13'!H50-'dep13'!H49</f>
        <v>-66.818726928000046</v>
      </c>
      <c r="AB50" s="120">
        <f>'dep13'!I50-'dep13'!I49</f>
        <v>212.09890943100004</v>
      </c>
      <c r="AC50" s="100">
        <f>'dep13'!J50-'dep13'!J49</f>
        <v>146.19353443499949</v>
      </c>
      <c r="AD50" s="100">
        <f>'dep13'!K50-'dep13'!K49</f>
        <v>-173.10654821099979</v>
      </c>
      <c r="AE50" s="120">
        <f>'dep13'!L50-'dep13'!L49</f>
        <v>-26.130966349999881</v>
      </c>
      <c r="AF50" s="120">
        <f>'dep13'!M50-'dep13'!M49</f>
        <v>-58.058197974999985</v>
      </c>
      <c r="AG50" s="120">
        <f>'dep13'!N50-'dep13'!N49</f>
        <v>-3.862135066999997</v>
      </c>
      <c r="AH50" s="120">
        <f>'dep13'!O50-'dep13'!O49</f>
        <v>15.706946569999985</v>
      </c>
      <c r="AI50" s="120">
        <f>'dep13'!P50-'dep13'!P49</f>
        <v>-27.397823155000026</v>
      </c>
      <c r="AJ50" s="120">
        <f>'dep13'!Q50-'dep13'!Q49</f>
        <v>-2.8042501410000114</v>
      </c>
      <c r="AK50" s="120">
        <f>'dep13'!R50-'dep13'!R49</f>
        <v>-68.443197791000102</v>
      </c>
      <c r="AL50" s="120">
        <f>'dep13'!S50-'dep13'!S49</f>
        <v>-2.116924302000001</v>
      </c>
      <c r="AM50" s="100">
        <f>'dep13'!T50-'dep13'!T49</f>
        <v>-74.535922287000062</v>
      </c>
      <c r="AN50" s="184">
        <f>(Paca!B50/Paca!B46-1)*100</f>
        <v>-3.137590082660846</v>
      </c>
      <c r="AO50" s="184">
        <f>(Paca!C50/Paca!C46-1)*100</f>
        <v>24.551434690033958</v>
      </c>
      <c r="AP50" s="184">
        <f>(Paca!D50/Paca!D46-1)*100</f>
        <v>-9.2195127889789887</v>
      </c>
      <c r="AQ50" s="191">
        <f>(Paca!E50/Paca!E46-1)*100</f>
        <v>-9.8986220479995168</v>
      </c>
      <c r="AR50" s="191">
        <f>(Paca!F50/Paca!F46-1)*100</f>
        <v>4.1042901163688139</v>
      </c>
      <c r="AS50" s="191">
        <f>(Paca!G50/Paca!G46-1)*100</f>
        <v>-9.8508621010045534</v>
      </c>
      <c r="AT50" s="191">
        <f>(Paca!H50/Paca!H46-1)*100</f>
        <v>-34.44870383439136</v>
      </c>
      <c r="AU50" s="191">
        <f>(Paca!I50/Paca!I46-1)*100</f>
        <v>-6.3913656525858675</v>
      </c>
      <c r="AV50" s="184">
        <f>(Paca!J50/Paca!J46-1)*100</f>
        <v>-2.5601679315986448</v>
      </c>
      <c r="AW50" s="184">
        <f>(Paca!K50/Paca!K46-1)*100</f>
        <v>2.1059559022185148E-2</v>
      </c>
      <c r="AX50" s="191">
        <f>(Paca!L50/Paca!L46-1)*100</f>
        <v>14.920972662892318</v>
      </c>
      <c r="AY50" s="191">
        <f>(Paca!M50/Paca!M46-1)*100</f>
        <v>4.1308109141583227</v>
      </c>
      <c r="AZ50" s="191">
        <f>(Paca!N50/Paca!N46-1)*100</f>
        <v>-8.0610487076667177</v>
      </c>
      <c r="BA50" s="191">
        <f>(Paca!O50/Paca!O46-1)*100</f>
        <v>-37.934220683700346</v>
      </c>
      <c r="BB50" s="191">
        <f>(Paca!P50/Paca!P46-1)*100</f>
        <v>-8.215714904569948</v>
      </c>
      <c r="BC50" s="191">
        <f>(Paca!Q50/Paca!Q46-1)*100</f>
        <v>-20.759106624190483</v>
      </c>
      <c r="BD50" s="191">
        <f>(Paca!R50/Paca!R46-1)*100</f>
        <v>-8.9165933455833564</v>
      </c>
      <c r="BE50" s="191">
        <f>(Paca!S50/Paca!S46-1)*100</f>
        <v>-23.965046500482046</v>
      </c>
      <c r="BF50" s="184">
        <f>(Paca!T50/Paca!T46-1)*100</f>
        <v>3.2741493638760888</v>
      </c>
      <c r="BG50" s="100">
        <f>Paca!B50-Paca!B46</f>
        <v>-1101.473214079997</v>
      </c>
      <c r="BH50" s="100">
        <f>Paca!C50-Paca!C46</f>
        <v>38.788472130999992</v>
      </c>
      <c r="BI50" s="100">
        <f>Paca!D50-Paca!D46</f>
        <v>-900.28882593399976</v>
      </c>
      <c r="BJ50" s="120">
        <f>Paca!E50-Paca!E46</f>
        <v>-164.86092144500003</v>
      </c>
      <c r="BK50" s="120">
        <f>Paca!F50-Paca!F46</f>
        <v>73.450929601000098</v>
      </c>
      <c r="BL50" s="120">
        <f>Paca!G50-Paca!G46</f>
        <v>-92.728967555000054</v>
      </c>
      <c r="BM50" s="120">
        <f>Paca!H50-Paca!H46</f>
        <v>-457.99627269200005</v>
      </c>
      <c r="BN50" s="120">
        <f>Paca!I50-Paca!I46</f>
        <v>-258.15359384299973</v>
      </c>
      <c r="BO50" s="100">
        <f>Paca!J50-Paca!J46</f>
        <v>-287.61184959899947</v>
      </c>
      <c r="BP50" s="100">
        <f>Paca!K50-Paca!K46</f>
        <v>2.6481253709989687</v>
      </c>
      <c r="BQ50" s="120">
        <f>Paca!L50-Paca!L46</f>
        <v>500.87169967099999</v>
      </c>
      <c r="BR50" s="120">
        <f>Paca!M50-Paca!M46</f>
        <v>170.40642004700021</v>
      </c>
      <c r="BS50" s="120">
        <f>Paca!N50-Paca!N46</f>
        <v>-49.915007639000009</v>
      </c>
      <c r="BT50" s="120">
        <f>Paca!O50-Paca!O46</f>
        <v>-180.31544727400001</v>
      </c>
      <c r="BU50" s="120">
        <f>Paca!P50-Paca!P46</f>
        <v>-49.194610148000038</v>
      </c>
      <c r="BV50" s="120">
        <f>Paca!Q50-Paca!Q46</f>
        <v>-48.034851780999986</v>
      </c>
      <c r="BW50" s="120">
        <f>Paca!R50-Paca!R46</f>
        <v>-247.65071417400031</v>
      </c>
      <c r="BX50" s="120">
        <f>Paca!S50-Paca!S46</f>
        <v>-93.519363331000022</v>
      </c>
      <c r="BY50" s="100">
        <f>Paca!T50-Paca!T46</f>
        <v>44.990863950999938</v>
      </c>
    </row>
    <row r="51" spans="1:77" s="29" customFormat="1" x14ac:dyDescent="0.25">
      <c r="A51" s="37" t="str">
        <f>Paca!A51</f>
        <v>T1 2010</v>
      </c>
      <c r="B51" s="144">
        <f>('dep13'!B51/'dep13'!B50-1)*100</f>
        <v>2.084206840845737</v>
      </c>
      <c r="C51" s="179">
        <f>('dep13'!C51/'dep13'!C50-1)*100</f>
        <v>81.856179739460245</v>
      </c>
      <c r="D51" s="179">
        <f>('dep13'!D51/'dep13'!D50-1)*100</f>
        <v>8.7046934090582617</v>
      </c>
      <c r="E51" s="180">
        <f>('dep13'!E51/'dep13'!E50-1)*100</f>
        <v>0.98628123948614199</v>
      </c>
      <c r="F51" s="181">
        <f>('dep13'!F51/'dep13'!F50-1)*100</f>
        <v>14.420909530814141</v>
      </c>
      <c r="G51" s="181">
        <f>('dep13'!G51/'dep13'!G50-1)*100</f>
        <v>7.5529801744541825</v>
      </c>
      <c r="H51" s="181">
        <f>('dep13'!H51/'dep13'!H50-1)*100</f>
        <v>1.0782914410313538</v>
      </c>
      <c r="I51" s="182">
        <f>('dep13'!I51/'dep13'!I50-1)*100</f>
        <v>10.907696140555334</v>
      </c>
      <c r="J51" s="179">
        <f>('dep13'!J51/'dep13'!J50-1)*100</f>
        <v>-1.8638836861433528</v>
      </c>
      <c r="K51" s="179">
        <f>('dep13'!K51/'dep13'!K50-1)*100</f>
        <v>0.39501996504842651</v>
      </c>
      <c r="L51" s="180">
        <f>('dep13'!L51/'dep13'!L50-1)*100</f>
        <v>-9.8536216978717395</v>
      </c>
      <c r="M51" s="181">
        <f>('dep13'!M51/'dep13'!M50-1)*100</f>
        <v>-2.6097175416478602</v>
      </c>
      <c r="N51" s="181">
        <f>('dep13'!N51/'dep13'!N50-1)*100</f>
        <v>19.883237621695304</v>
      </c>
      <c r="O51" s="181">
        <f>('dep13'!O51/'dep13'!O50-1)*100</f>
        <v>32.416685858247462</v>
      </c>
      <c r="P51" s="181">
        <f>('dep13'!P51/'dep13'!P50-1)*100</f>
        <v>3.1077890395911245</v>
      </c>
      <c r="Q51" s="181">
        <f>('dep13'!Q51/'dep13'!Q50-1)*100</f>
        <v>13.427248415424797</v>
      </c>
      <c r="R51" s="181">
        <f>('dep13'!R51/'dep13'!R50-1)*100</f>
        <v>10.286151351220862</v>
      </c>
      <c r="S51" s="152">
        <f>('dep13'!S51/'dep13'!S50-1)*100</f>
        <v>4.5876095064500078</v>
      </c>
      <c r="T51" s="183">
        <f>('dep13'!T51/'dep13'!T50-1)*100</f>
        <v>-2.757611440796226</v>
      </c>
      <c r="U51" s="52">
        <f>'dep13'!B51-'dep13'!B50</f>
        <v>365.12143107499651</v>
      </c>
      <c r="V51" s="52">
        <f>'dep13'!C51-'dep13'!C50</f>
        <v>48.687502985000002</v>
      </c>
      <c r="W51" s="52">
        <f>'dep13'!D51-'dep13'!D50</f>
        <v>406.69623698999931</v>
      </c>
      <c r="X51" s="121">
        <f>'dep13'!E51-'dep13'!E50</f>
        <v>4.9820404870000061</v>
      </c>
      <c r="Y51" s="121">
        <f>'dep13'!F51-'dep13'!F50</f>
        <v>138.974870345</v>
      </c>
      <c r="Z51" s="121">
        <f>'dep13'!G51-'dep13'!G50</f>
        <v>35.364748974999998</v>
      </c>
      <c r="AA51" s="121">
        <f>'dep13'!H51-'dep13'!H50</f>
        <v>7.7844174990000283</v>
      </c>
      <c r="AB51" s="121">
        <f>'dep13'!I51-'dep13'!I50</f>
        <v>219.59015968400013</v>
      </c>
      <c r="AC51" s="52">
        <f>'dep13'!J51-'dep13'!J50</f>
        <v>-94.671362177999981</v>
      </c>
      <c r="AD51" s="52">
        <f>'dep13'!K51-'dep13'!K50</f>
        <v>27.184107501999279</v>
      </c>
      <c r="AE51" s="121">
        <f>'dep13'!L51-'dep13'!L50</f>
        <v>-178.75512154300009</v>
      </c>
      <c r="AF51" s="121">
        <f>'dep13'!M51-'dep13'!M50</f>
        <v>-70.807617024999672</v>
      </c>
      <c r="AG51" s="121">
        <f>'dep13'!N51-'dep13'!N50</f>
        <v>38.593078976000015</v>
      </c>
      <c r="AH51" s="121">
        <f>'dep13'!O51-'dep13'!O50</f>
        <v>63.627399562999983</v>
      </c>
      <c r="AI51" s="121">
        <f>'dep13'!P51-'dep13'!P50</f>
        <v>10.116902633999985</v>
      </c>
      <c r="AJ51" s="121">
        <f>'dep13'!Q51-'dep13'!Q50</f>
        <v>11.180834537999999</v>
      </c>
      <c r="AK51" s="121">
        <f>'dep13'!R51-'dep13'!R50</f>
        <v>147.80231136300017</v>
      </c>
      <c r="AL51" s="121">
        <f>'dep13'!S51-'dep13'!S50</f>
        <v>5.426318995999992</v>
      </c>
      <c r="AM51" s="52">
        <f>'dep13'!T51-'dep13'!T50</f>
        <v>-22.775054223999973</v>
      </c>
      <c r="AN51" s="189">
        <f>(Paca!B51/Paca!B47-1)*100</f>
        <v>9.8119569979588039</v>
      </c>
      <c r="AO51" s="189">
        <f>(Paca!C51/Paca!C47-1)*100</f>
        <v>55.770188625107544</v>
      </c>
      <c r="AP51" s="189">
        <f>(Paca!D51/Paca!D47-1)*100</f>
        <v>13.381449334763285</v>
      </c>
      <c r="AQ51" s="190">
        <f>(Paca!E51/Paca!E47-1)*100</f>
        <v>-0.6648075907437434</v>
      </c>
      <c r="AR51" s="190">
        <f>(Paca!F51/Paca!F47-1)*100</f>
        <v>14.971053695438652</v>
      </c>
      <c r="AS51" s="190">
        <f>(Paca!G51/Paca!G47-1)*100</f>
        <v>23.045584827186815</v>
      </c>
      <c r="AT51" s="190">
        <f>(Paca!H51/Paca!H47-1)*100</f>
        <v>-28.765794906651788</v>
      </c>
      <c r="AU51" s="190">
        <f>(Paca!I51/Paca!I47-1)*100</f>
        <v>34.616366057990568</v>
      </c>
      <c r="AV51" s="189">
        <f>(Paca!J51/Paca!J47-1)*100</f>
        <v>2.134829863639931</v>
      </c>
      <c r="AW51" s="189">
        <f>(Paca!K51/Paca!K47-1)*100</f>
        <v>13.678553451509767</v>
      </c>
      <c r="AX51" s="190">
        <f>(Paca!L51/Paca!L47-1)*100</f>
        <v>21.679019450306015</v>
      </c>
      <c r="AY51" s="190">
        <f>(Paca!M51/Paca!M47-1)*100</f>
        <v>13.973493293558882</v>
      </c>
      <c r="AZ51" s="190">
        <f>(Paca!N51/Paca!N47-1)*100</f>
        <v>13.784021080078478</v>
      </c>
      <c r="BA51" s="190">
        <f>(Paca!O51/Paca!O47-1)*100</f>
        <v>0.26677130486980616</v>
      </c>
      <c r="BB51" s="190">
        <f>(Paca!P51/Paca!P47-1)*100</f>
        <v>22.836438310312502</v>
      </c>
      <c r="BC51" s="190">
        <f>(Paca!Q51/Paca!Q47-1)*100</f>
        <v>9.8519578706278246</v>
      </c>
      <c r="BD51" s="190">
        <f>(Paca!R51/Paca!R47-1)*100</f>
        <v>9.0559595661589896</v>
      </c>
      <c r="BE51" s="190">
        <f>(Paca!S51/Paca!S47-1)*100</f>
        <v>-18.500441971530389</v>
      </c>
      <c r="BF51" s="189">
        <f>(Paca!T51/Paca!T47-1)*100</f>
        <v>10.524057281406595</v>
      </c>
      <c r="BG51" s="53">
        <f>Paca!B51-Paca!B47</f>
        <v>3147.3682251340033</v>
      </c>
      <c r="BH51" s="53">
        <f>Paca!C51-Paca!C47</f>
        <v>79.689300728000006</v>
      </c>
      <c r="BI51" s="53">
        <f>Paca!D51-Paca!D47</f>
        <v>1149.8176228839984</v>
      </c>
      <c r="BJ51" s="122">
        <f>Paca!E51-Paca!E47</f>
        <v>-10.111657773000161</v>
      </c>
      <c r="BK51" s="122">
        <f>Paca!F51-Paca!F47</f>
        <v>268.15288944100007</v>
      </c>
      <c r="BL51" s="122">
        <f>Paca!G51-Paca!G47</f>
        <v>172.72113397400005</v>
      </c>
      <c r="BM51" s="122">
        <f>Paca!H51-Paca!H47</f>
        <v>-385.50552604399991</v>
      </c>
      <c r="BN51" s="122">
        <f>Paca!I51-Paca!I47</f>
        <v>1104.5607832859996</v>
      </c>
      <c r="BO51" s="53">
        <f>Paca!J51-Paca!J47</f>
        <v>228.6577948030008</v>
      </c>
      <c r="BP51" s="53">
        <f>Paca!K51-Paca!K47</f>
        <v>1560.8576453620026</v>
      </c>
      <c r="BQ51" s="122">
        <f>Paca!L51-Paca!L47</f>
        <v>628.17987441600008</v>
      </c>
      <c r="BR51" s="122">
        <f>Paca!M51-Paca!M47</f>
        <v>553.96711770799993</v>
      </c>
      <c r="BS51" s="122">
        <f>Paca!N51-Paca!N47</f>
        <v>78.457546757000046</v>
      </c>
      <c r="BT51" s="122">
        <f>Paca!O51-Paca!O47</f>
        <v>0.99240091100000427</v>
      </c>
      <c r="BU51" s="122">
        <f>Paca!P51-Paca!P47</f>
        <v>113.78679358099998</v>
      </c>
      <c r="BV51" s="122">
        <f>Paca!Q51-Paca!Q47</f>
        <v>18.76758490200001</v>
      </c>
      <c r="BW51" s="122">
        <f>Paca!R51-Paca!R47</f>
        <v>232.2548012430002</v>
      </c>
      <c r="BX51" s="122">
        <f>Paca!S51-Paca!S47</f>
        <v>-65.548474155999997</v>
      </c>
      <c r="BY51" s="53">
        <f>Paca!T51-Paca!T47</f>
        <v>128.34586135699988</v>
      </c>
    </row>
    <row r="52" spans="1:77" s="29" customFormat="1" x14ac:dyDescent="0.25">
      <c r="A52" s="37" t="str">
        <f>Paca!A52</f>
        <v>T2 2010</v>
      </c>
      <c r="B52" s="144">
        <f>('dep13'!B52/'dep13'!B51-1)*100</f>
        <v>5.7732030446784321</v>
      </c>
      <c r="C52" s="179">
        <f>('dep13'!C52/'dep13'!C51-1)*100</f>
        <v>-12.151826334173466</v>
      </c>
      <c r="D52" s="179">
        <f>('dep13'!D52/'dep13'!D51-1)*100</f>
        <v>7.1365175956299876</v>
      </c>
      <c r="E52" s="180">
        <f>('dep13'!E52/'dep13'!E51-1)*100</f>
        <v>16.304945673062598</v>
      </c>
      <c r="F52" s="181">
        <f>('dep13'!F52/'dep13'!F51-1)*100</f>
        <v>7.046563177484555</v>
      </c>
      <c r="G52" s="181">
        <f>('dep13'!G52/'dep13'!G51-1)*100</f>
        <v>14.967974694338015</v>
      </c>
      <c r="H52" s="181">
        <f>('dep13'!H52/'dep13'!H51-1)*100</f>
        <v>-8.2428450282026837</v>
      </c>
      <c r="I52" s="182">
        <f>('dep13'!I52/'dep13'!I51-1)*100</f>
        <v>8.3461519058200437</v>
      </c>
      <c r="J52" s="179">
        <f>('dep13'!J52/'dep13'!J51-1)*100</f>
        <v>6.2508338038955946</v>
      </c>
      <c r="K52" s="179">
        <f>('dep13'!K52/'dep13'!K51-1)*100</f>
        <v>4.5128300884265338</v>
      </c>
      <c r="L52" s="180">
        <f>('dep13'!L52/'dep13'!L51-1)*100</f>
        <v>-1.5601570262713915</v>
      </c>
      <c r="M52" s="181">
        <f>('dep13'!M52/'dep13'!M51-1)*100</f>
        <v>7.0212962498199527</v>
      </c>
      <c r="N52" s="181">
        <f>('dep13'!N52/'dep13'!N51-1)*100</f>
        <v>2.4187670792527705</v>
      </c>
      <c r="O52" s="181">
        <f>('dep13'!O52/'dep13'!O51-1)*100</f>
        <v>-18.270404469813595</v>
      </c>
      <c r="P52" s="181">
        <f>('dep13'!P52/'dep13'!P51-1)*100</f>
        <v>15.93818708920336</v>
      </c>
      <c r="Q52" s="181">
        <f>('dep13'!Q52/'dep13'!Q51-1)*100</f>
        <v>2.4109622034646394</v>
      </c>
      <c r="R52" s="181">
        <f>('dep13'!R52/'dep13'!R51-1)*100</f>
        <v>8.4902000873482883</v>
      </c>
      <c r="S52" s="152">
        <f>('dep13'!S52/'dep13'!S51-1)*100</f>
        <v>2.6734956751226946</v>
      </c>
      <c r="T52" s="183">
        <f>('dep13'!T52/'dep13'!T51-1)*100</f>
        <v>7.4439529131033133</v>
      </c>
      <c r="U52" s="52">
        <f>'dep13'!B52-'dep13'!B51</f>
        <v>1032.4568231480043</v>
      </c>
      <c r="V52" s="52">
        <f>'dep13'!C52-'dep13'!C51</f>
        <v>-13.144245058999999</v>
      </c>
      <c r="W52" s="52">
        <f>'dep13'!D52-'dep13'!D51</f>
        <v>362.45267655300086</v>
      </c>
      <c r="X52" s="121">
        <f>'dep13'!E52-'dep13'!E51</f>
        <v>83.174120303999928</v>
      </c>
      <c r="Y52" s="121">
        <f>'dep13'!F52-'dep13'!F51</f>
        <v>77.700957556000048</v>
      </c>
      <c r="Z52" s="121">
        <f>'dep13'!G52-'dep13'!G51</f>
        <v>75.376804812000046</v>
      </c>
      <c r="AA52" s="121">
        <f>'dep13'!H52-'dep13'!H51</f>
        <v>-60.148526057000026</v>
      </c>
      <c r="AB52" s="121">
        <f>'dep13'!I52-'dep13'!I51</f>
        <v>186.34931993800001</v>
      </c>
      <c r="AC52" s="52">
        <f>'dep13'!J52-'dep13'!J51</f>
        <v>311.57789432400023</v>
      </c>
      <c r="AD52" s="52">
        <f>'dep13'!K52-'dep13'!K51</f>
        <v>311.78641289600182</v>
      </c>
      <c r="AE52" s="121">
        <f>'dep13'!L52-'dep13'!L51</f>
        <v>-25.514038325999991</v>
      </c>
      <c r="AF52" s="121">
        <f>'dep13'!M52-'dep13'!M51</f>
        <v>185.53224387099999</v>
      </c>
      <c r="AG52" s="121">
        <f>'dep13'!N52-'dep13'!N51</f>
        <v>5.6282688899999869</v>
      </c>
      <c r="AH52" s="121">
        <f>'dep13'!O52-'dep13'!O51</f>
        <v>-47.486092882999969</v>
      </c>
      <c r="AI52" s="121">
        <f>'dep13'!P52-'dep13'!P51</f>
        <v>53.49663119500002</v>
      </c>
      <c r="AJ52" s="121">
        <f>'dep13'!Q52-'dep13'!Q51</f>
        <v>2.2771675980000055</v>
      </c>
      <c r="AK52" s="121">
        <f>'dep13'!R52-'dep13'!R51</f>
        <v>134.54489440799989</v>
      </c>
      <c r="AL52" s="121">
        <f>'dep13'!S52-'dep13'!S51</f>
        <v>3.3073381430000097</v>
      </c>
      <c r="AM52" s="52">
        <f>'dep13'!T52-'dep13'!T51</f>
        <v>59.784084433999965</v>
      </c>
      <c r="AN52" s="189">
        <f>(Paca!B52/Paca!B48-1)*100</f>
        <v>11.63664962618116</v>
      </c>
      <c r="AO52" s="189">
        <f>(Paca!C52/Paca!C48-1)*100</f>
        <v>62.758512392197098</v>
      </c>
      <c r="AP52" s="189">
        <f>(Paca!D52/Paca!D48-1)*100</f>
        <v>22.954146924826535</v>
      </c>
      <c r="AQ52" s="190">
        <f>(Paca!E52/Paca!E48-1)*100</f>
        <v>2.0833423013054242</v>
      </c>
      <c r="AR52" s="190">
        <f>(Paca!F52/Paca!F48-1)*100</f>
        <v>23.098126657440954</v>
      </c>
      <c r="AS52" s="190">
        <f>(Paca!G52/Paca!G48-1)*100</f>
        <v>26.392202540625043</v>
      </c>
      <c r="AT52" s="190">
        <f>(Paca!H52/Paca!H48-1)*100</f>
        <v>-11.603158209442487</v>
      </c>
      <c r="AU52" s="190">
        <f>(Paca!I52/Paca!I48-1)*100</f>
        <v>43.390901263095529</v>
      </c>
      <c r="AV52" s="189">
        <f>(Paca!J52/Paca!J48-1)*100</f>
        <v>6.8994478618307209</v>
      </c>
      <c r="AW52" s="189">
        <f>(Paca!K52/Paca!K48-1)*100</f>
        <v>8.1144714830670317</v>
      </c>
      <c r="AX52" s="190">
        <f>(Paca!L52/Paca!L48-1)*100</f>
        <v>-4.4989802092332383</v>
      </c>
      <c r="AY52" s="190">
        <f>(Paca!M52/Paca!M48-1)*100</f>
        <v>8.1856638067277387</v>
      </c>
      <c r="AZ52" s="190">
        <f>(Paca!N52/Paca!N48-1)*100</f>
        <v>26.85485519596369</v>
      </c>
      <c r="BA52" s="190">
        <f>(Paca!O52/Paca!O48-1)*100</f>
        <v>-23.030476687296453</v>
      </c>
      <c r="BB52" s="190">
        <f>(Paca!P52/Paca!P48-1)*100</f>
        <v>44.945014206127354</v>
      </c>
      <c r="BC52" s="190">
        <f>(Paca!Q52/Paca!Q48-1)*100</f>
        <v>-2.7364762671074683</v>
      </c>
      <c r="BD52" s="190">
        <f>(Paca!R52/Paca!R48-1)*100</f>
        <v>21.999038604761779</v>
      </c>
      <c r="BE52" s="190">
        <f>(Paca!S52/Paca!S48-1)*100</f>
        <v>-2.2082763924023197</v>
      </c>
      <c r="BF52" s="189">
        <f>(Paca!T52/Paca!T48-1)*100</f>
        <v>4.6916028118717978</v>
      </c>
      <c r="BG52" s="53">
        <f>Paca!B52-Paca!B48</f>
        <v>3833.9341837140018</v>
      </c>
      <c r="BH52" s="53">
        <f>Paca!C52-Paca!C48</f>
        <v>82.837777442999993</v>
      </c>
      <c r="BI52" s="53">
        <f>Paca!D52-Paca!D48</f>
        <v>1955.5289446319985</v>
      </c>
      <c r="BJ52" s="122">
        <f>Paca!E52-Paca!E48</f>
        <v>32.665846484999975</v>
      </c>
      <c r="BK52" s="122">
        <f>Paca!F52-Paca!F48</f>
        <v>414.95285114500007</v>
      </c>
      <c r="BL52" s="122">
        <f>Paca!G52-Paca!G48</f>
        <v>205.10573248900005</v>
      </c>
      <c r="BM52" s="122">
        <f>Paca!H52-Paca!H48</f>
        <v>-125.9019098980001</v>
      </c>
      <c r="BN52" s="122">
        <f>Paca!I52-Paca!I48</f>
        <v>1428.7064244109997</v>
      </c>
      <c r="BO52" s="53">
        <f>Paca!J52-Paca!J48</f>
        <v>738.49166880399935</v>
      </c>
      <c r="BP52" s="53">
        <f>Paca!K52-Paca!K48</f>
        <v>994.22358870799872</v>
      </c>
      <c r="BQ52" s="122">
        <f>Paca!L52-Paca!L48</f>
        <v>-160.25367753699993</v>
      </c>
      <c r="BR52" s="122">
        <f>Paca!M52-Paca!M48</f>
        <v>340.76184334899972</v>
      </c>
      <c r="BS52" s="122">
        <f>Paca!N52-Paca!N48</f>
        <v>140.51453917100002</v>
      </c>
      <c r="BT52" s="122">
        <f>Paca!O52-Paca!O48</f>
        <v>-102.89866786600004</v>
      </c>
      <c r="BU52" s="122">
        <f>Paca!P52-Paca!P48</f>
        <v>225.57752344400006</v>
      </c>
      <c r="BV52" s="122">
        <f>Paca!Q52-Paca!Q48</f>
        <v>-5.6044982399999981</v>
      </c>
      <c r="BW52" s="122">
        <f>Paca!R52-Paca!R48</f>
        <v>562.60601815200016</v>
      </c>
      <c r="BX52" s="122">
        <f>Paca!S52-Paca!S48</f>
        <v>-6.4794917649999775</v>
      </c>
      <c r="BY52" s="53">
        <f>Paca!T52-Paca!T48</f>
        <v>62.85220412700005</v>
      </c>
    </row>
    <row r="53" spans="1:77" s="29" customFormat="1" x14ac:dyDescent="0.25">
      <c r="A53" s="37" t="str">
        <f>Paca!A53</f>
        <v>T3 2010</v>
      </c>
      <c r="B53" s="144">
        <f>('dep13'!B53/'dep13'!B52-1)*100</f>
        <v>2.3086292657708896</v>
      </c>
      <c r="C53" s="179">
        <f>('dep13'!C53/'dep13'!C52-1)*100</f>
        <v>-14.852957321041494</v>
      </c>
      <c r="D53" s="179">
        <f>('dep13'!D53/'dep13'!D52-1)*100</f>
        <v>1.1820036844724768</v>
      </c>
      <c r="E53" s="180">
        <f>('dep13'!E53/'dep13'!E52-1)*100</f>
        <v>-2.7160101851783858</v>
      </c>
      <c r="F53" s="181">
        <f>('dep13'!F53/'dep13'!F52-1)*100</f>
        <v>-0.55546029865647384</v>
      </c>
      <c r="G53" s="181">
        <f>('dep13'!G53/'dep13'!G52-1)*100</f>
        <v>0.11128877210224708</v>
      </c>
      <c r="H53" s="181">
        <f>('dep13'!H53/'dep13'!H52-1)*100</f>
        <v>-2.0694356826036375</v>
      </c>
      <c r="I53" s="182">
        <f>('dep13'!I53/'dep13'!I52-1)*100</f>
        <v>4.1419602256552279</v>
      </c>
      <c r="J53" s="179">
        <f>('dep13'!J53/'dep13'!J52-1)*100</f>
        <v>4.9257839168447948</v>
      </c>
      <c r="K53" s="179">
        <f>('dep13'!K53/'dep13'!K52-1)*100</f>
        <v>0.79807659184742974</v>
      </c>
      <c r="L53" s="180">
        <f>('dep13'!L53/'dep13'!L52-1)*100</f>
        <v>8.6018217985111445</v>
      </c>
      <c r="M53" s="181">
        <f>('dep13'!M53/'dep13'!M52-1)*100</f>
        <v>0.3866180571470812</v>
      </c>
      <c r="N53" s="181">
        <f>('dep13'!N53/'dep13'!N52-1)*100</f>
        <v>-13.241849716784071</v>
      </c>
      <c r="O53" s="181">
        <f>('dep13'!O53/'dep13'!O52-1)*100</f>
        <v>11.274210815429409</v>
      </c>
      <c r="P53" s="181">
        <f>('dep13'!P53/'dep13'!P52-1)*100</f>
        <v>-11.7177105781204</v>
      </c>
      <c r="Q53" s="181">
        <f>('dep13'!Q53/'dep13'!Q52-1)*100</f>
        <v>4.6315543926227276</v>
      </c>
      <c r="R53" s="181">
        <f>('dep13'!R53/'dep13'!R52-1)*100</f>
        <v>-2.1245357151055577</v>
      </c>
      <c r="S53" s="152">
        <f>('dep13'!S53/'dep13'!S52-1)*100</f>
        <v>-5.1392647886306486</v>
      </c>
      <c r="T53" s="183">
        <f>('dep13'!T53/'dep13'!T52-1)*100</f>
        <v>7.8797819659216284</v>
      </c>
      <c r="U53" s="52">
        <f>'dep13'!B53-'dep13'!B52</f>
        <v>436.7017370969952</v>
      </c>
      <c r="V53" s="52">
        <f>'dep13'!C53-'dep13'!C52</f>
        <v>-14.113663652</v>
      </c>
      <c r="W53" s="52">
        <f>'dep13'!D53-'dep13'!D52</f>
        <v>64.316340588999083</v>
      </c>
      <c r="X53" s="121">
        <f>'dep13'!E53-'dep13'!E52</f>
        <v>-16.113817369000003</v>
      </c>
      <c r="Y53" s="121">
        <f>'dep13'!F53-'dep13'!F52</f>
        <v>-6.5565408689999458</v>
      </c>
      <c r="Z53" s="121">
        <f>'dep13'!G53-'dep13'!G52</f>
        <v>0.64432193300001472</v>
      </c>
      <c r="AA53" s="121">
        <f>'dep13'!H53-'dep13'!H52</f>
        <v>-13.856059100999914</v>
      </c>
      <c r="AB53" s="121">
        <f>'dep13'!I53-'dep13'!I52</f>
        <v>100.19843599499973</v>
      </c>
      <c r="AC53" s="52">
        <f>'dep13'!J53-'dep13'!J52</f>
        <v>260.87735893999979</v>
      </c>
      <c r="AD53" s="52">
        <f>'dep13'!K53-'dep13'!K52</f>
        <v>57.626518709997981</v>
      </c>
      <c r="AE53" s="121">
        <f>'dep13'!L53-'dep13'!L52</f>
        <v>138.47527799400018</v>
      </c>
      <c r="AF53" s="121">
        <f>'dep13'!M53-'dep13'!M52</f>
        <v>10.933379941999647</v>
      </c>
      <c r="AG53" s="121">
        <f>'dep13'!N53-'dep13'!N52</f>
        <v>-31.557964757999997</v>
      </c>
      <c r="AH53" s="121">
        <f>'dep13'!O53-'dep13'!O52</f>
        <v>23.948801086000003</v>
      </c>
      <c r="AI53" s="121">
        <f>'dep13'!P53-'dep13'!P52</f>
        <v>-45.599154068000018</v>
      </c>
      <c r="AJ53" s="121">
        <f>'dep13'!Q53-'dep13'!Q52</f>
        <v>4.4799978839999994</v>
      </c>
      <c r="AK53" s="121">
        <f>'dep13'!R53-'dep13'!R52</f>
        <v>-36.526145379999889</v>
      </c>
      <c r="AL53" s="121">
        <f>'dep13'!S53-'dep13'!S52</f>
        <v>-6.5276739900000109</v>
      </c>
      <c r="AM53" s="52">
        <f>'dep13'!T53-'dep13'!T52</f>
        <v>67.995182510000063</v>
      </c>
      <c r="AN53" s="189">
        <f>(Paca!B53/Paca!B49-1)*100</f>
        <v>13.71673220755525</v>
      </c>
      <c r="AO53" s="189">
        <f>(Paca!C53/Paca!C49-1)*100</f>
        <v>-16.607566835556963</v>
      </c>
      <c r="AP53" s="189">
        <f>(Paca!D53/Paca!D49-1)*100</f>
        <v>24.869812614384745</v>
      </c>
      <c r="AQ53" s="190">
        <f>(Paca!E53/Paca!E49-1)*100</f>
        <v>4.5381854326720372E-2</v>
      </c>
      <c r="AR53" s="190">
        <f>(Paca!F53/Paca!F49-1)*100</f>
        <v>28.393604577057129</v>
      </c>
      <c r="AS53" s="190">
        <f>(Paca!G53/Paca!G49-1)*100</f>
        <v>13.24717593463205</v>
      </c>
      <c r="AT53" s="190">
        <f>(Paca!H53/Paca!H49-1)*100</f>
        <v>-2.840023056759744</v>
      </c>
      <c r="AU53" s="190">
        <f>(Paca!I53/Paca!I49-1)*100</f>
        <v>45.069243954131252</v>
      </c>
      <c r="AV53" s="189">
        <f>(Paca!J53/Paca!J49-1)*100</f>
        <v>16.861601688608818</v>
      </c>
      <c r="AW53" s="189">
        <f>(Paca!K53/Paca!K49-1)*100</f>
        <v>4.9075628320362163</v>
      </c>
      <c r="AX53" s="190">
        <f>(Paca!L53/Paca!L49-1)*100</f>
        <v>-5.6546207642601765</v>
      </c>
      <c r="AY53" s="190">
        <f>(Paca!M53/Paca!M49-1)*100</f>
        <v>5.6430180872295566</v>
      </c>
      <c r="AZ53" s="190">
        <f>(Paca!N53/Paca!N49-1)*100</f>
        <v>3.2079679940786976</v>
      </c>
      <c r="BA53" s="190">
        <f>(Paca!O53/Paca!O49-1)*100</f>
        <v>28.349764148591028</v>
      </c>
      <c r="BB53" s="190">
        <f>(Paca!P53/Paca!P49-1)*100</f>
        <v>18.329993998287254</v>
      </c>
      <c r="BC53" s="190">
        <f>(Paca!Q53/Paca!Q49-1)*100</f>
        <v>-1.8809369659852027</v>
      </c>
      <c r="BD53" s="190">
        <f>(Paca!R53/Paca!R49-1)*100</f>
        <v>15.598868799781386</v>
      </c>
      <c r="BE53" s="190">
        <f>(Paca!S53/Paca!S49-1)*100</f>
        <v>-6.5095746925275089</v>
      </c>
      <c r="BF53" s="189">
        <f>(Paca!T53/Paca!T49-1)*100</f>
        <v>6.5070107408934375</v>
      </c>
      <c r="BG53" s="53">
        <f>Paca!B53-Paca!B49</f>
        <v>4598.1893132620025</v>
      </c>
      <c r="BH53" s="53">
        <f>Paca!C53-Paca!C49</f>
        <v>-38.958862401000005</v>
      </c>
      <c r="BI53" s="53">
        <f>Paca!D53-Paca!D49</f>
        <v>2159.7588291810007</v>
      </c>
      <c r="BJ53" s="122">
        <f>Paca!E53-Paca!E49</f>
        <v>0.73562547699998504</v>
      </c>
      <c r="BK53" s="122">
        <f>Paca!F53-Paca!F49</f>
        <v>516.03318872499972</v>
      </c>
      <c r="BL53" s="122">
        <f>Paca!G53-Paca!G49</f>
        <v>115.98960662499996</v>
      </c>
      <c r="BM53" s="122">
        <f>Paca!H53-Paca!H49</f>
        <v>-26.240117320000081</v>
      </c>
      <c r="BN53" s="122">
        <f>Paca!I53-Paca!I49</f>
        <v>1553.2405256740003</v>
      </c>
      <c r="BO53" s="53">
        <f>Paca!J53-Paca!J49</f>
        <v>1759.7000632390009</v>
      </c>
      <c r="BP53" s="53">
        <f>Paca!K53-Paca!K49</f>
        <v>626.51807646700036</v>
      </c>
      <c r="BQ53" s="122">
        <f>Paca!L53-Paca!L49</f>
        <v>-215.08944074100009</v>
      </c>
      <c r="BR53" s="122">
        <f>Paca!M53-Paca!M49</f>
        <v>248.22671006600012</v>
      </c>
      <c r="BS53" s="122">
        <f>Paca!N53-Paca!N49</f>
        <v>19.134063225999967</v>
      </c>
      <c r="BT53" s="122">
        <f>Paca!O53-Paca!O49</f>
        <v>87.622225710000009</v>
      </c>
      <c r="BU53" s="122">
        <f>Paca!P53-Paca!P49</f>
        <v>99.635683315000051</v>
      </c>
      <c r="BV53" s="122">
        <f>Paca!Q53-Paca!Q49</f>
        <v>-3.3478769669999906</v>
      </c>
      <c r="BW53" s="122">
        <f>Paca!R53-Paca!R49</f>
        <v>410.2856432829999</v>
      </c>
      <c r="BX53" s="122">
        <f>Paca!S53-Paca!S49</f>
        <v>-19.948931425000012</v>
      </c>
      <c r="BY53" s="53">
        <f>Paca!T53-Paca!T49</f>
        <v>91.171206775999963</v>
      </c>
    </row>
    <row r="54" spans="1:77" s="105" customFormat="1" x14ac:dyDescent="0.25">
      <c r="A54" s="98" t="str">
        <f>Paca!A54</f>
        <v>T4 2010</v>
      </c>
      <c r="B54" s="143">
        <f>('dep13'!B54/'dep13'!B53-1)*100</f>
        <v>-0.50058944026361019</v>
      </c>
      <c r="C54" s="184">
        <f>('dep13'!C54/'dep13'!C53-1)*100</f>
        <v>-4.3881510608493768</v>
      </c>
      <c r="D54" s="184">
        <f>('dep13'!D54/'dep13'!D53-1)*100</f>
        <v>3.1369610214622146</v>
      </c>
      <c r="E54" s="185">
        <f>('dep13'!E54/'dep13'!E53-1)*100</f>
        <v>0.78506574645296201</v>
      </c>
      <c r="F54" s="186">
        <f>('dep13'!F54/'dep13'!F53-1)*100</f>
        <v>-7.6682153631483008</v>
      </c>
      <c r="G54" s="186">
        <f>('dep13'!G54/'dep13'!G53-1)*100</f>
        <v>19.432294469109678</v>
      </c>
      <c r="H54" s="186">
        <f>('dep13'!H54/'dep13'!H53-1)*100</f>
        <v>34.185816642397548</v>
      </c>
      <c r="I54" s="187">
        <f>('dep13'!I54/'dep13'!I53-1)*100</f>
        <v>-3.1198680790465838</v>
      </c>
      <c r="J54" s="184">
        <f>('dep13'!J54/'dep13'!J53-1)*100</f>
        <v>-3.079451225178842</v>
      </c>
      <c r="K54" s="184">
        <f>('dep13'!K54/'dep13'!K53-1)*100</f>
        <v>-0.67761438491517056</v>
      </c>
      <c r="L54" s="185">
        <f>('dep13'!L54/'dep13'!L53-1)*100</f>
        <v>-7.1650368795920905</v>
      </c>
      <c r="M54" s="186">
        <f>('dep13'!M54/'dep13'!M53-1)*100</f>
        <v>-0.5184530476765925</v>
      </c>
      <c r="N54" s="186">
        <f>('dep13'!N54/'dep13'!N53-1)*100</f>
        <v>14.660807902417128</v>
      </c>
      <c r="O54" s="186">
        <f>('dep13'!O54/'dep13'!O53-1)*100</f>
        <v>10.502906135143085</v>
      </c>
      <c r="P54" s="186">
        <f>('dep13'!P54/'dep13'!P53-1)*100</f>
        <v>-0.56070049181184967</v>
      </c>
      <c r="Q54" s="186">
        <f>('dep13'!Q54/'dep13'!Q53-1)*100</f>
        <v>3.1651524593478975E-2</v>
      </c>
      <c r="R54" s="186">
        <f>('dep13'!R54/'dep13'!R53-1)*100</f>
        <v>3.6127953088187725</v>
      </c>
      <c r="S54" s="151">
        <f>('dep13'!S54/'dep13'!S53-1)*100</f>
        <v>-19.397149797315372</v>
      </c>
      <c r="T54" s="188">
        <f>('dep13'!T54/'dep13'!T53-1)*100</f>
        <v>-4.8975509709513361</v>
      </c>
      <c r="U54" s="100">
        <f>'dep13'!B54-'dep13'!B53</f>
        <v>-96.877890329993534</v>
      </c>
      <c r="V54" s="100">
        <f>'dep13'!C54-'dep13'!C53</f>
        <v>-3.5504055889999933</v>
      </c>
      <c r="W54" s="100">
        <f>'dep13'!D54-'dep13'!D53</f>
        <v>172.70896987400101</v>
      </c>
      <c r="X54" s="120">
        <f>'dep13'!E54-'dep13'!E53</f>
        <v>4.5312126630000193</v>
      </c>
      <c r="Y54" s="120">
        <f>'dep13'!F54-'dep13'!F53</f>
        <v>-90.011291443000118</v>
      </c>
      <c r="Z54" s="120">
        <f>'dep13'!G54-'dep13'!G53</f>
        <v>112.63119701799997</v>
      </c>
      <c r="AA54" s="120">
        <f>'dep13'!H54-'dep13'!H53</f>
        <v>224.15684738199991</v>
      </c>
      <c r="AB54" s="120">
        <f>'dep13'!I54-'dep13'!I53</f>
        <v>-78.598995745999673</v>
      </c>
      <c r="AC54" s="100">
        <f>'dep13'!J54-'dep13'!J53</f>
        <v>-171.12623093299953</v>
      </c>
      <c r="AD54" s="100">
        <f>'dep13'!K54-'dep13'!K53</f>
        <v>-49.31881956399684</v>
      </c>
      <c r="AE54" s="120">
        <f>'dep13'!L54-'dep13'!L53</f>
        <v>-125.26719284000001</v>
      </c>
      <c r="AF54" s="120">
        <f>'dep13'!M54-'dep13'!M53</f>
        <v>-14.718296974999703</v>
      </c>
      <c r="AG54" s="120">
        <f>'dep13'!N54-'dep13'!N53</f>
        <v>30.312972083999995</v>
      </c>
      <c r="AH54" s="120">
        <f>'dep13'!O54-'dep13'!O53</f>
        <v>24.825707404000013</v>
      </c>
      <c r="AI54" s="120">
        <f>'dep13'!P54-'dep13'!P53</f>
        <v>-1.9262761309999519</v>
      </c>
      <c r="AJ54" s="120">
        <f>'dep13'!Q54-'dep13'!Q53</f>
        <v>3.2033792000007111E-2</v>
      </c>
      <c r="AK54" s="120">
        <f>'dep13'!R54-'dep13'!R53</f>
        <v>60.793479179999849</v>
      </c>
      <c r="AL54" s="120">
        <f>'dep13'!S54-'dep13'!S53</f>
        <v>-23.371246077999999</v>
      </c>
      <c r="AM54" s="100">
        <f>'dep13'!T54-'dep13'!T53</f>
        <v>-45.591404118000014</v>
      </c>
      <c r="AN54" s="184">
        <f>(Paca!B54/Paca!B50-1)*100</f>
        <v>14.466176107373506</v>
      </c>
      <c r="AO54" s="184">
        <f>(Paca!C54/Paca!C50-1)*100</f>
        <v>6.9295723116132413</v>
      </c>
      <c r="AP54" s="184">
        <f>(Paca!D54/Paca!D50-1)*100</f>
        <v>27.788345710301886</v>
      </c>
      <c r="AQ54" s="191">
        <f>(Paca!E54/Paca!E50-1)*100</f>
        <v>10.164626174336288</v>
      </c>
      <c r="AR54" s="191">
        <f>(Paca!F54/Paca!F50-1)*100</f>
        <v>17.869330140336672</v>
      </c>
      <c r="AS54" s="191">
        <f>(Paca!G54/Paca!G50-1)*100</f>
        <v>34.216751679275689</v>
      </c>
      <c r="AT54" s="191">
        <f>(Paca!H54/Paca!H50-1)*100</f>
        <v>35.417075537610508</v>
      </c>
      <c r="AU54" s="191">
        <f>(Paca!I54/Paca!I50-1)*100</f>
        <v>36.469473188706218</v>
      </c>
      <c r="AV54" s="184">
        <f>(Paca!J54/Paca!J50-1)*100</f>
        <v>11.452520799110054</v>
      </c>
      <c r="AW54" s="184">
        <f>(Paca!K54/Paca!K50-1)*100</f>
        <v>9.6053206952230852</v>
      </c>
      <c r="AX54" s="191">
        <f>(Paca!L54/Paca!L50-1)*100</f>
        <v>-6.2570114732827697</v>
      </c>
      <c r="AY54" s="191">
        <f>(Paca!M54/Paca!M50-1)*100</f>
        <v>10.310625732434154</v>
      </c>
      <c r="AZ54" s="191">
        <f>(Paca!N54/Paca!N50-1)*100</f>
        <v>15.119117026680495</v>
      </c>
      <c r="BA54" s="191">
        <f>(Paca!O54/Paca!O50-1)*100</f>
        <v>41.344637715055896</v>
      </c>
      <c r="BB54" s="191">
        <f>(Paca!P54/Paca!P50-1)*100</f>
        <v>15.206024977581812</v>
      </c>
      <c r="BC54" s="191">
        <f>(Paca!Q54/Paca!Q50-1)*100</f>
        <v>3.2868410559057315</v>
      </c>
      <c r="BD54" s="191">
        <f>(Paca!R54/Paca!R50-1)*100</f>
        <v>27.748689665298663</v>
      </c>
      <c r="BE54" s="191">
        <f>(Paca!S54/Paca!S50-1)*100</f>
        <v>2.3310314725640824</v>
      </c>
      <c r="BF54" s="184">
        <f>(Paca!T54/Paca!T50-1)*100</f>
        <v>-1.3818798849030811</v>
      </c>
      <c r="BG54" s="100">
        <f>Paca!B54-Paca!B50</f>
        <v>4919.1124946620039</v>
      </c>
      <c r="BH54" s="100">
        <f>Paca!C54-Paca!C50</f>
        <v>13.635810687000003</v>
      </c>
      <c r="BI54" s="100">
        <f>Paca!D54-Paca!D50</f>
        <v>2463.3668414400017</v>
      </c>
      <c r="BJ54" s="120">
        <f>Paca!E54-Paca!E50</f>
        <v>152.53370689999997</v>
      </c>
      <c r="BK54" s="120">
        <f>Paca!F54-Paca!F50</f>
        <v>332.9171319080001</v>
      </c>
      <c r="BL54" s="120">
        <f>Paca!G54-Paca!G50</f>
        <v>290.36317775700002</v>
      </c>
      <c r="BM54" s="120">
        <f>Paca!H54-Paca!H50</f>
        <v>308.66190985699996</v>
      </c>
      <c r="BN54" s="120">
        <f>Paca!I54-Paca!I50</f>
        <v>1378.8909150180002</v>
      </c>
      <c r="BO54" s="100">
        <f>Paca!J54-Paca!J50</f>
        <v>1253.6489395360004</v>
      </c>
      <c r="BP54" s="100">
        <f>Paca!K54-Paca!K50</f>
        <v>1208.0713623640022</v>
      </c>
      <c r="BQ54" s="120">
        <f>Paca!L54-Paca!L50</f>
        <v>-241.37684341799968</v>
      </c>
      <c r="BR54" s="120">
        <f>Paca!M54-Paca!M50</f>
        <v>442.90941268200004</v>
      </c>
      <c r="BS54" s="120">
        <f>Paca!N54-Paca!N50</f>
        <v>86.072728611000002</v>
      </c>
      <c r="BT54" s="120">
        <f>Paca!O54-Paca!O50</f>
        <v>121.97565831600002</v>
      </c>
      <c r="BU54" s="120">
        <f>Paca!P54-Paca!P50</f>
        <v>83.571114139999963</v>
      </c>
      <c r="BV54" s="120">
        <f>Paca!Q54-Paca!Q50</f>
        <v>6.0266484919999925</v>
      </c>
      <c r="BW54" s="120">
        <f>Paca!R54-Paca!R50</f>
        <v>701.97617051700036</v>
      </c>
      <c r="BX54" s="120">
        <f>Paca!S54-Paca!S50</f>
        <v>6.9164730240000267</v>
      </c>
      <c r="BY54" s="100">
        <f>Paca!T54-Paca!T50</f>
        <v>-19.610459364999997</v>
      </c>
    </row>
    <row r="55" spans="1:77" s="29" customFormat="1" x14ac:dyDescent="0.25">
      <c r="A55" s="37" t="str">
        <f>Paca!A55</f>
        <v>T1 2011</v>
      </c>
      <c r="B55" s="144">
        <f>('dep13'!B55/'dep13'!B54-1)*100</f>
        <v>0.97526391044984173</v>
      </c>
      <c r="C55" s="179">
        <f>('dep13'!C55/'dep13'!C54-1)*100</f>
        <v>-34.30705382437673</v>
      </c>
      <c r="D55" s="179">
        <f>('dep13'!D55/'dep13'!D54-1)*100</f>
        <v>-0.6358595354209573</v>
      </c>
      <c r="E55" s="180">
        <f>('dep13'!E55/'dep13'!E54-1)*100</f>
        <v>-18.66049584735433</v>
      </c>
      <c r="F55" s="181">
        <f>('dep13'!F55/'dep13'!F54-1)*100</f>
        <v>-4.8283122993793111</v>
      </c>
      <c r="G55" s="181">
        <f>('dep13'!G55/'dep13'!G54-1)*100</f>
        <v>-6.5604807515864838</v>
      </c>
      <c r="H55" s="181">
        <f>('dep13'!H55/'dep13'!H54-1)*100</f>
        <v>8.1155875858834428</v>
      </c>
      <c r="I55" s="182">
        <f>('dep13'!I55/'dep13'!I54-1)*100</f>
        <v>4.0472605096800507</v>
      </c>
      <c r="J55" s="179">
        <f>('dep13'!J55/'dep13'!J54-1)*100</f>
        <v>2.2443202767870041</v>
      </c>
      <c r="K55" s="179">
        <f>('dep13'!K55/'dep13'!K54-1)*100</f>
        <v>1.950980338439634</v>
      </c>
      <c r="L55" s="180">
        <f>('dep13'!L55/'dep13'!L54-1)*100</f>
        <v>-2.3436137540149282</v>
      </c>
      <c r="M55" s="181">
        <f>('dep13'!M55/'dep13'!M54-1)*100</f>
        <v>6.6268299866955482</v>
      </c>
      <c r="N55" s="181">
        <f>('dep13'!N55/'dep13'!N54-1)*100</f>
        <v>-1.7824353186315589</v>
      </c>
      <c r="O55" s="181">
        <f>('dep13'!O55/'dep13'!O54-1)*100</f>
        <v>-12.937444436242995</v>
      </c>
      <c r="P55" s="181">
        <f>('dep13'!P55/'dep13'!P54-1)*100</f>
        <v>-0.85594563378558197</v>
      </c>
      <c r="Q55" s="181">
        <f>('dep13'!Q55/'dep13'!Q54-1)*100</f>
        <v>-9.0526733473171301</v>
      </c>
      <c r="R55" s="181">
        <f>('dep13'!R55/'dep13'!R54-1)*100</f>
        <v>2.7114168420254714</v>
      </c>
      <c r="S55" s="152">
        <f>('dep13'!S55/'dep13'!S54-1)*100</f>
        <v>-5.4020465687364734</v>
      </c>
      <c r="T55" s="183">
        <f>('dep13'!T55/'dep13'!T54-1)*100</f>
        <v>-1.2957965039432695</v>
      </c>
      <c r="U55" s="52">
        <f>'dep13'!B55-'dep13'!B54</f>
        <v>187.79570269599571</v>
      </c>
      <c r="V55" s="52">
        <f>'dep13'!C55-'dep13'!C54</f>
        <v>-26.539426846000005</v>
      </c>
      <c r="W55" s="52">
        <f>'dep13'!D55-'dep13'!D54</f>
        <v>-36.106159009000294</v>
      </c>
      <c r="X55" s="121">
        <f>'dep13'!E55-'dep13'!E54</f>
        <v>-108.54948806199997</v>
      </c>
      <c r="Y55" s="121">
        <f>'dep13'!F55-'dep13'!F54</f>
        <v>-52.329823987999816</v>
      </c>
      <c r="Z55" s="121">
        <f>'dep13'!G55-'dep13'!G54</f>
        <v>-45.414240778000021</v>
      </c>
      <c r="AA55" s="121">
        <f>'dep13'!H55-'dep13'!H54</f>
        <v>71.405659352000043</v>
      </c>
      <c r="AB55" s="121">
        <f>'dep13'!I55-'dep13'!I54</f>
        <v>98.781734466999751</v>
      </c>
      <c r="AC55" s="52">
        <f>'dep13'!J55-'dep13'!J54</f>
        <v>120.87707797099938</v>
      </c>
      <c r="AD55" s="52">
        <f>'dep13'!K55-'dep13'!K54</f>
        <v>141.0360354359982</v>
      </c>
      <c r="AE55" s="121">
        <f>'dep13'!L55-'dep13'!L54</f>
        <v>-38.03789913300011</v>
      </c>
      <c r="AF55" s="121">
        <f>'dep13'!M55-'dep13'!M54</f>
        <v>187.15286875599986</v>
      </c>
      <c r="AG55" s="121">
        <f>'dep13'!N55-'dep13'!N54</f>
        <v>-4.2257071159999953</v>
      </c>
      <c r="AH55" s="121">
        <f>'dep13'!O55-'dep13'!O54</f>
        <v>-33.79203494600003</v>
      </c>
      <c r="AI55" s="121">
        <f>'dep13'!P55-'dep13'!P54</f>
        <v>-2.9240974590000519</v>
      </c>
      <c r="AJ55" s="121">
        <f>'dep13'!Q55-'dep13'!Q54</f>
        <v>-9.1649058140000079</v>
      </c>
      <c r="AK55" s="121">
        <f>'dep13'!R55-'dep13'!R54</f>
        <v>47.274105712999926</v>
      </c>
      <c r="AL55" s="121">
        <f>'dep13'!S55-'dep13'!S54</f>
        <v>-5.2462945649999995</v>
      </c>
      <c r="AM55" s="52">
        <f>'dep13'!T55-'dep13'!T54</f>
        <v>-11.471824856000012</v>
      </c>
      <c r="AN55" s="189">
        <f>(Paca!B55/Paca!B51-1)*100</f>
        <v>9.1473515721055101</v>
      </c>
      <c r="AO55" s="189">
        <f>(Paca!C55/Paca!C51-1)*100</f>
        <v>-23.1667409462062</v>
      </c>
      <c r="AP55" s="189">
        <f>(Paca!D55/Paca!D51-1)*100</f>
        <v>14.840962028809045</v>
      </c>
      <c r="AQ55" s="190">
        <f>(Paca!E55/Paca!E51-1)*100</f>
        <v>0.85631549369815652</v>
      </c>
      <c r="AR55" s="190">
        <f>(Paca!F55/Paca!F51-1)*100</f>
        <v>-0.45305856357028551</v>
      </c>
      <c r="AS55" s="190">
        <f>(Paca!G55/Paca!G51-1)*100</f>
        <v>21.245183897442878</v>
      </c>
      <c r="AT55" s="190">
        <f>(Paca!H55/Paca!H51-1)*100</f>
        <v>25.635541377870339</v>
      </c>
      <c r="AU55" s="190">
        <f>(Paca!I55/Paca!I51-1)*100</f>
        <v>23.318132238650023</v>
      </c>
      <c r="AV55" s="189">
        <f>(Paca!J55/Paca!J51-1)*100</f>
        <v>10.961293537496775</v>
      </c>
      <c r="AW55" s="189">
        <f>(Paca!K55/Paca!K51-1)*100</f>
        <v>4.5448468870236791</v>
      </c>
      <c r="AX55" s="190">
        <f>(Paca!L55/Paca!L51-1)*100</f>
        <v>5.7800254446149779E-2</v>
      </c>
      <c r="AY55" s="190">
        <f>(Paca!M55/Paca!M51-1)*100</f>
        <v>5.1246414755428349</v>
      </c>
      <c r="AZ55" s="190">
        <f>(Paca!N55/Paca!N51-1)*100</f>
        <v>-6.4435727254081083</v>
      </c>
      <c r="BA55" s="190">
        <f>(Paca!O55/Paca!O51-1)*100</f>
        <v>7.4127173385069467</v>
      </c>
      <c r="BB55" s="190">
        <f>(Paca!P55/Paca!P51-1)*100</f>
        <v>1.6249467466257217</v>
      </c>
      <c r="BC55" s="190">
        <f>(Paca!Q55/Paca!Q51-1)*100</f>
        <v>-11.772638524549549</v>
      </c>
      <c r="BD55" s="190">
        <f>(Paca!R55/Paca!R51-1)*100</f>
        <v>13.991775821244733</v>
      </c>
      <c r="BE55" s="190">
        <f>(Paca!S55/Paca!S51-1)*100</f>
        <v>-2.2870085028826925</v>
      </c>
      <c r="BF55" s="189">
        <f>(Paca!T55/Paca!T51-1)*100</f>
        <v>2.9021427934829758</v>
      </c>
      <c r="BG55" s="53">
        <f>Paca!B55-Paca!B51</f>
        <v>3222.0844750260003</v>
      </c>
      <c r="BH55" s="53">
        <f>Paca!C55-Paca!C51</f>
        <v>-51.564070166999983</v>
      </c>
      <c r="BI55" s="53">
        <f>Paca!D55-Paca!D51</f>
        <v>1445.8720572700004</v>
      </c>
      <c r="BJ55" s="122">
        <f>Paca!E55-Paca!E51</f>
        <v>12.937886364000178</v>
      </c>
      <c r="BK55" s="122">
        <f>Paca!F55-Paca!F51</f>
        <v>-9.3298136270000214</v>
      </c>
      <c r="BL55" s="122">
        <f>Paca!G55-Paca!G51</f>
        <v>195.92248312599986</v>
      </c>
      <c r="BM55" s="122">
        <f>Paca!H55-Paca!H51</f>
        <v>244.7289257760001</v>
      </c>
      <c r="BN55" s="122">
        <f>Paca!I55-Paca!I51</f>
        <v>1001.6125756310003</v>
      </c>
      <c r="BO55" s="53">
        <f>Paca!J55-Paca!J51</f>
        <v>1199.1083280220009</v>
      </c>
      <c r="BP55" s="53">
        <f>Paca!K55-Paca!K51</f>
        <v>589.5503742949968</v>
      </c>
      <c r="BQ55" s="122">
        <f>Paca!L55-Paca!L51</f>
        <v>2.0379326859997491</v>
      </c>
      <c r="BR55" s="122">
        <f>Paca!M55-Paca!M51</f>
        <v>231.55083031999948</v>
      </c>
      <c r="BS55" s="122">
        <f>Paca!N55-Paca!N51</f>
        <v>-41.731770248000089</v>
      </c>
      <c r="BT55" s="122">
        <f>Paca!O55-Paca!O51</f>
        <v>27.649196281000002</v>
      </c>
      <c r="BU55" s="122">
        <f>Paca!P55-Paca!P51</f>
        <v>9.9455736450000813</v>
      </c>
      <c r="BV55" s="122">
        <f>Paca!Q55-Paca!Q51</f>
        <v>-24.635844501999998</v>
      </c>
      <c r="BW55" s="122">
        <f>Paca!R55-Paca!R51</f>
        <v>391.33840214799966</v>
      </c>
      <c r="BX55" s="122">
        <f>Paca!S55-Paca!S51</f>
        <v>-6.6039460349999786</v>
      </c>
      <c r="BY55" s="53">
        <f>Paca!T55-Paca!T51</f>
        <v>39.117785606000098</v>
      </c>
    </row>
    <row r="56" spans="1:77" s="29" customFormat="1" x14ac:dyDescent="0.25">
      <c r="A56" s="37" t="str">
        <f>Paca!A56</f>
        <v>T2 2011</v>
      </c>
      <c r="B56" s="144">
        <f>('dep13'!B56/'dep13'!B55-1)*100</f>
        <v>-4.2323211906096114</v>
      </c>
      <c r="C56" s="179">
        <f>('dep13'!C56/'dep13'!C55-1)*100</f>
        <v>23.187807267217032</v>
      </c>
      <c r="D56" s="179">
        <f>('dep13'!D56/'dep13'!D55-1)*100</f>
        <v>-3.1002007523962427</v>
      </c>
      <c r="E56" s="180">
        <f>('dep13'!E56/'dep13'!E55-1)*100</f>
        <v>13.983355892094629</v>
      </c>
      <c r="F56" s="181">
        <f>('dep13'!F56/'dep13'!F55-1)*100</f>
        <v>-1.0449265367023619</v>
      </c>
      <c r="G56" s="181">
        <f>('dep13'!G56/'dep13'!G55-1)*100</f>
        <v>-22.866265916681662</v>
      </c>
      <c r="H56" s="181">
        <f>('dep13'!H56/'dep13'!H55-1)*100</f>
        <v>3.4339183524157102</v>
      </c>
      <c r="I56" s="182">
        <f>('dep13'!I56/'dep13'!I55-1)*100</f>
        <v>-4.5310716141717666</v>
      </c>
      <c r="J56" s="179">
        <f>('dep13'!J56/'dep13'!J55-1)*100</f>
        <v>-3.4413683896222791</v>
      </c>
      <c r="K56" s="179">
        <f>('dep13'!K56/'dep13'!K55-1)*100</f>
        <v>-5.8899345360156952</v>
      </c>
      <c r="L56" s="180">
        <f>('dep13'!L56/'dep13'!L55-1)*100</f>
        <v>-5.8393535796819052</v>
      </c>
      <c r="M56" s="181">
        <f>('dep13'!M56/'dep13'!M55-1)*100</f>
        <v>-6.2682302851829856</v>
      </c>
      <c r="N56" s="181">
        <f>('dep13'!N56/'dep13'!N55-1)*100</f>
        <v>-15.276466360838736</v>
      </c>
      <c r="O56" s="181">
        <f>('dep13'!O56/'dep13'!O55-1)*100</f>
        <v>4.3070363817857116</v>
      </c>
      <c r="P56" s="181">
        <f>('dep13'!P56/'dep13'!P55-1)*100</f>
        <v>-1.0373784003600783</v>
      </c>
      <c r="Q56" s="181">
        <f>('dep13'!Q56/'dep13'!Q55-1)*100</f>
        <v>1.0949916702910789</v>
      </c>
      <c r="R56" s="181">
        <f>('dep13'!R56/'dep13'!R55-1)*100</f>
        <v>-7.9681656686767965</v>
      </c>
      <c r="S56" s="152">
        <f>('dep13'!S56/'dep13'!S55-1)*100</f>
        <v>19.807290072486538</v>
      </c>
      <c r="T56" s="183">
        <f>('dep13'!T56/'dep13'!T55-1)*100</f>
        <v>-4.1408880643593378</v>
      </c>
      <c r="U56" s="52">
        <f>'dep13'!B56-'dep13'!B55</f>
        <v>-822.91904314800195</v>
      </c>
      <c r="V56" s="52">
        <f>'dep13'!C56-'dep13'!C55</f>
        <v>11.783831855999999</v>
      </c>
      <c r="W56" s="52">
        <f>'dep13'!D56-'dep13'!D55</f>
        <v>-174.92005266900014</v>
      </c>
      <c r="X56" s="121">
        <f>'dep13'!E56-'dep13'!E55</f>
        <v>66.16335688700002</v>
      </c>
      <c r="Y56" s="121">
        <f>'dep13'!F56-'dep13'!F55</f>
        <v>-10.778230089000203</v>
      </c>
      <c r="Z56" s="121">
        <f>'dep13'!G56-'dep13'!G55</f>
        <v>-147.904789456</v>
      </c>
      <c r="AA56" s="121">
        <f>'dep13'!H56-'dep13'!H55</f>
        <v>32.665622764999966</v>
      </c>
      <c r="AB56" s="121">
        <f>'dep13'!I56-'dep13'!I55</f>
        <v>-115.06601277599975</v>
      </c>
      <c r="AC56" s="52">
        <f>'dep13'!J56-'dep13'!J55</f>
        <v>-189.50884167099957</v>
      </c>
      <c r="AD56" s="52">
        <f>'dep13'!K56-'dep13'!K55</f>
        <v>-434.08929176000129</v>
      </c>
      <c r="AE56" s="121">
        <f>'dep13'!L56-'dep13'!L55</f>
        <v>-92.554152137000074</v>
      </c>
      <c r="AF56" s="121">
        <f>'dep13'!M56-'dep13'!M55</f>
        <v>-188.7565804599999</v>
      </c>
      <c r="AG56" s="121">
        <f>'dep13'!N56-'dep13'!N55</f>
        <v>-35.571131766000008</v>
      </c>
      <c r="AH56" s="121">
        <f>'dep13'!O56-'dep13'!O55</f>
        <v>9.7943540560000031</v>
      </c>
      <c r="AI56" s="121">
        <f>'dep13'!P56-'dep13'!P55</f>
        <v>-3.5135775089999584</v>
      </c>
      <c r="AJ56" s="121">
        <f>'dep13'!Q56-'dep13'!Q55</f>
        <v>1.0082121100000023</v>
      </c>
      <c r="AK56" s="121">
        <f>'dep13'!R56-'dep13'!R55</f>
        <v>-142.69347283399998</v>
      </c>
      <c r="AL56" s="121">
        <f>'dep13'!S56-'dep13'!S55</f>
        <v>18.197056780000011</v>
      </c>
      <c r="AM56" s="52">
        <f>'dep13'!T56-'dep13'!T55</f>
        <v>-36.184688904000041</v>
      </c>
      <c r="AN56" s="189">
        <f>(Paca!B56/Paca!B52-1)*100</f>
        <v>0.52602724918815458</v>
      </c>
      <c r="AO56" s="189">
        <f>(Paca!C56/Paca!C52-1)*100</f>
        <v>-11.274493377408156</v>
      </c>
      <c r="AP56" s="189">
        <f>(Paca!D56/Paca!D52-1)*100</f>
        <v>3.9597894291471647</v>
      </c>
      <c r="AQ56" s="190">
        <f>(Paca!E56/Paca!E52-1)*100</f>
        <v>-5.6366343295865544</v>
      </c>
      <c r="AR56" s="190">
        <f>(Paca!F56/Paca!F52-1)*100</f>
        <v>-3.6491174394276404</v>
      </c>
      <c r="AS56" s="190">
        <f>(Paca!G56/Paca!G52-1)*100</f>
        <v>1.2251276322254645</v>
      </c>
      <c r="AT56" s="190">
        <f>(Paca!H56/Paca!H52-1)*100</f>
        <v>26.011244347042961</v>
      </c>
      <c r="AU56" s="190">
        <f>(Paca!I56/Paca!I52-1)*100</f>
        <v>6.8661554771648037</v>
      </c>
      <c r="AV56" s="189">
        <f>(Paca!J56/Paca!J52-1)*100</f>
        <v>1.2289683106039506</v>
      </c>
      <c r="AW56" s="189">
        <f>(Paca!K56/Paca!K52-1)*100</f>
        <v>-2.1904831638673961</v>
      </c>
      <c r="AX56" s="190">
        <f>(Paca!L56/Paca!L52-1)*100</f>
        <v>-2.743554917333535</v>
      </c>
      <c r="AY56" s="190">
        <f>(Paca!M56/Paca!M52-1)*100</f>
        <v>3.282216892577039</v>
      </c>
      <c r="AZ56" s="190">
        <f>(Paca!N56/Paca!N52-1)*100</f>
        <v>-13.128325413246621</v>
      </c>
      <c r="BA56" s="190">
        <f>(Paca!O56/Paca!O52-1)*100</f>
        <v>13.437683684240852</v>
      </c>
      <c r="BB56" s="190">
        <f>(Paca!P56/Paca!P52-1)*100</f>
        <v>-17.81568632216538</v>
      </c>
      <c r="BC56" s="190">
        <f>(Paca!Q56/Paca!Q52-1)*100</f>
        <v>6.8475525336115561</v>
      </c>
      <c r="BD56" s="190">
        <f>(Paca!R56/Paca!R52-1)*100</f>
        <v>-5.703234951377711</v>
      </c>
      <c r="BE56" s="190">
        <f>(Paca!S56/Paca!S52-1)*100</f>
        <v>-3.4238223619471153</v>
      </c>
      <c r="BF56" s="189">
        <f>(Paca!T56/Paca!T52-1)*100</f>
        <v>-3.3892132738720604</v>
      </c>
      <c r="BG56" s="53">
        <f>Paca!B56-Paca!B52</f>
        <v>193.47806320199743</v>
      </c>
      <c r="BH56" s="53">
        <f>Paca!C56-Paca!C52</f>
        <v>-24.221249599999993</v>
      </c>
      <c r="BI56" s="53">
        <f>Paca!D56-Paca!D52</f>
        <v>414.78053196600013</v>
      </c>
      <c r="BJ56" s="122">
        <f>Paca!E56-Paca!E52</f>
        <v>-90.221081092000077</v>
      </c>
      <c r="BK56" s="122">
        <f>Paca!F56-Paca!F52</f>
        <v>-80.697722646999864</v>
      </c>
      <c r="BL56" s="122">
        <f>Paca!G56-Paca!G52</f>
        <v>12.033827465000059</v>
      </c>
      <c r="BM56" s="122">
        <f>Paca!H56-Paca!H52</f>
        <v>249.49048208000011</v>
      </c>
      <c r="BN56" s="122">
        <f>Paca!I56-Paca!I52</f>
        <v>324.17502616000002</v>
      </c>
      <c r="BO56" s="53">
        <f>Paca!J56-Paca!J52</f>
        <v>140.62010238600124</v>
      </c>
      <c r="BP56" s="53">
        <f>Paca!K56-Paca!K52</f>
        <v>-290.16670204699949</v>
      </c>
      <c r="BQ56" s="122">
        <f>Paca!L56-Paca!L52</f>
        <v>-93.328780020000067</v>
      </c>
      <c r="BR56" s="122">
        <f>Paca!M56-Paca!M52</f>
        <v>147.82028852300027</v>
      </c>
      <c r="BS56" s="122">
        <f>Paca!N56-Paca!N52</f>
        <v>-87.139462237000089</v>
      </c>
      <c r="BT56" s="122">
        <f>Paca!O56-Paca!O52</f>
        <v>46.211496836000038</v>
      </c>
      <c r="BU56" s="122">
        <f>Paca!P56-Paca!P52</f>
        <v>-129.60451792600009</v>
      </c>
      <c r="BV56" s="122">
        <f>Paca!Q56-Paca!Q52</f>
        <v>13.640504192999998</v>
      </c>
      <c r="BW56" s="122">
        <f>Paca!R56-Paca!R52</f>
        <v>-177.94194902399977</v>
      </c>
      <c r="BX56" s="122">
        <f>Paca!S56-Paca!S52</f>
        <v>-9.8242823919999864</v>
      </c>
      <c r="BY56" s="53">
        <f>Paca!T56-Paca!T52</f>
        <v>-47.534619502999931</v>
      </c>
    </row>
    <row r="57" spans="1:77" s="29" customFormat="1" x14ac:dyDescent="0.25">
      <c r="A57" s="37" t="str">
        <f>Paca!A57</f>
        <v>T3 2011</v>
      </c>
      <c r="B57" s="144">
        <f>('dep13'!B57/'dep13'!B56-1)*100</f>
        <v>3.2943435176362224</v>
      </c>
      <c r="C57" s="179">
        <f>('dep13'!C57/'dep13'!C56-1)*100</f>
        <v>13.444108623755247</v>
      </c>
      <c r="D57" s="179">
        <f>('dep13'!D57/'dep13'!D56-1)*100</f>
        <v>3.4878624927456636</v>
      </c>
      <c r="E57" s="180">
        <f>('dep13'!E57/'dep13'!E56-1)*100</f>
        <v>-9.7533048434309215</v>
      </c>
      <c r="F57" s="181">
        <f>('dep13'!F57/'dep13'!F56-1)*100</f>
        <v>12.135504349153736</v>
      </c>
      <c r="G57" s="181">
        <f>('dep13'!G57/'dep13'!G56-1)*100</f>
        <v>-17.322743734714386</v>
      </c>
      <c r="H57" s="181">
        <f>('dep13'!H57/'dep13'!H56-1)*100</f>
        <v>-3.2480380308604784</v>
      </c>
      <c r="I57" s="182">
        <f>('dep13'!I57/'dep13'!I56-1)*100</f>
        <v>9.8089781198652304</v>
      </c>
      <c r="J57" s="179">
        <f>('dep13'!J57/'dep13'!J56-1)*100</f>
        <v>7.7499448393687276</v>
      </c>
      <c r="K57" s="179">
        <f>('dep13'!K57/'dep13'!K56-1)*100</f>
        <v>-0.15699966506608209</v>
      </c>
      <c r="L57" s="180">
        <f>('dep13'!L57/'dep13'!L56-1)*100</f>
        <v>8.7432867455168548</v>
      </c>
      <c r="M57" s="181">
        <f>('dep13'!M57/'dep13'!M56-1)*100</f>
        <v>-4.2111890725898826</v>
      </c>
      <c r="N57" s="181">
        <f>('dep13'!N57/'dep13'!N56-1)*100</f>
        <v>47.271901351264447</v>
      </c>
      <c r="O57" s="181">
        <f>('dep13'!O57/'dep13'!O56-1)*100</f>
        <v>-13.13762356569722</v>
      </c>
      <c r="P57" s="181">
        <f>('dep13'!P57/'dep13'!P56-1)*100</f>
        <v>-13.411199008587326</v>
      </c>
      <c r="Q57" s="181">
        <f>('dep13'!Q57/'dep13'!Q56-1)*100</f>
        <v>10.300781312935726</v>
      </c>
      <c r="R57" s="181">
        <f>('dep13'!R57/'dep13'!R56-1)*100</f>
        <v>-2.9421797155162577</v>
      </c>
      <c r="S57" s="152">
        <f>('dep13'!S57/'dep13'!S56-1)*100</f>
        <v>-0.68698644073196258</v>
      </c>
      <c r="T57" s="183">
        <f>('dep13'!T57/'dep13'!T56-1)*100</f>
        <v>1.5671026294955759</v>
      </c>
      <c r="U57" s="52">
        <f>'dep13'!B57-'dep13'!B56</f>
        <v>613.43187376200149</v>
      </c>
      <c r="V57" s="52">
        <f>'dep13'!C57-'dep13'!C56</f>
        <v>8.4164043589999977</v>
      </c>
      <c r="W57" s="52">
        <f>'dep13'!D57-'dep13'!D56</f>
        <v>190.69179822400019</v>
      </c>
      <c r="X57" s="121">
        <f>'dep13'!E57-'dep13'!E56</f>
        <v>-52.601648919000013</v>
      </c>
      <c r="Y57" s="121">
        <f>'dep13'!F57-'dep13'!F56</f>
        <v>123.86756141900003</v>
      </c>
      <c r="Z57" s="121">
        <f>'dep13'!G57-'dep13'!G56</f>
        <v>-86.426718709999989</v>
      </c>
      <c r="AA57" s="121">
        <f>'dep13'!H57-'dep13'!H56</f>
        <v>-31.958402374999991</v>
      </c>
      <c r="AB57" s="121">
        <f>'dep13'!I57-'dep13'!I56</f>
        <v>237.81100680899999</v>
      </c>
      <c r="AC57" s="52">
        <f>'dep13'!J57-'dep13'!J56</f>
        <v>412.08615703600026</v>
      </c>
      <c r="AD57" s="52">
        <f>'dep13'!K57-'dep13'!K56</f>
        <v>-10.889386341000318</v>
      </c>
      <c r="AE57" s="121">
        <f>'dep13'!L57-'dep13'!L56</f>
        <v>130.48941577599999</v>
      </c>
      <c r="AF57" s="121">
        <f>'dep13'!M57-'dep13'!M56</f>
        <v>-118.86355500700029</v>
      </c>
      <c r="AG57" s="121">
        <f>'dep13'!N57-'dep13'!N56</f>
        <v>93.257100167000004</v>
      </c>
      <c r="AH57" s="121">
        <f>'dep13'!O57-'dep13'!O56</f>
        <v>-31.162169033999987</v>
      </c>
      <c r="AI57" s="121">
        <f>'dep13'!P57-'dep13'!P56</f>
        <v>-44.952219107000019</v>
      </c>
      <c r="AJ57" s="121">
        <f>'dep13'!Q57-'dep13'!Q56</f>
        <v>9.5882842860000039</v>
      </c>
      <c r="AK57" s="121">
        <f>'dep13'!R57-'dep13'!R56</f>
        <v>-48.490094218999957</v>
      </c>
      <c r="AL57" s="121">
        <f>'dep13'!S57-'dep13'!S56</f>
        <v>-0.75614920300000676</v>
      </c>
      <c r="AM57" s="52">
        <f>'dep13'!T57-'dep13'!T56</f>
        <v>13.126900484000089</v>
      </c>
      <c r="AN57" s="189">
        <f>(Paca!B57/Paca!B53-1)*100</f>
        <v>-0.28259077733338023</v>
      </c>
      <c r="AO57" s="189">
        <f>(Paca!C57/Paca!C53-1)*100</f>
        <v>-6.4045688075382357</v>
      </c>
      <c r="AP57" s="189">
        <f>(Paca!D57/Paca!D53-1)*100</f>
        <v>2.7082276085296009</v>
      </c>
      <c r="AQ57" s="190">
        <f>(Paca!E57/Paca!E53-1)*100</f>
        <v>-2.8887823084846942</v>
      </c>
      <c r="AR57" s="190">
        <f>(Paca!F57/Paca!F53-1)*100</f>
        <v>-4.7460981081916316</v>
      </c>
      <c r="AS57" s="190">
        <f>(Paca!G57/Paca!G53-1)*100</f>
        <v>-11.433884817857709</v>
      </c>
      <c r="AT57" s="190">
        <f>(Paca!H57/Paca!H53-1)*100</f>
        <v>25.525897445556357</v>
      </c>
      <c r="AU57" s="190">
        <f>(Paca!I57/Paca!I53-1)*100</f>
        <v>6.7106674057932691</v>
      </c>
      <c r="AV57" s="189">
        <f>(Paca!J57/Paca!J53-1)*100</f>
        <v>1.8413257880062872</v>
      </c>
      <c r="AW57" s="189">
        <f>(Paca!K57/Paca!K53-1)*100</f>
        <v>-3.8985323423511908</v>
      </c>
      <c r="AX57" s="190">
        <f>(Paca!L57/Paca!L53-1)*100</f>
        <v>-8.4746525498491376E-2</v>
      </c>
      <c r="AY57" s="190">
        <f>(Paca!M57/Paca!M53-1)*100</f>
        <v>-6.153318720135581</v>
      </c>
      <c r="AZ57" s="190">
        <f>(Paca!N57/Paca!N53-1)*100</f>
        <v>2.1099746479561698</v>
      </c>
      <c r="BA57" s="190">
        <f>(Paca!O57/Paca!O53-1)*100</f>
        <v>-14.263988389092198</v>
      </c>
      <c r="BB57" s="190">
        <f>(Paca!P57/Paca!P53-1)*100</f>
        <v>-18.261904083095558</v>
      </c>
      <c r="BC57" s="190">
        <f>(Paca!Q57/Paca!Q53-1)*100</f>
        <v>32.914176423607763</v>
      </c>
      <c r="BD57" s="190">
        <f>(Paca!R57/Paca!R53-1)*100</f>
        <v>-3.4776030197983476</v>
      </c>
      <c r="BE57" s="190">
        <f>(Paca!S57/Paca!S53-1)*100</f>
        <v>-8.3156568800323178</v>
      </c>
      <c r="BF57" s="189">
        <f>(Paca!T57/Paca!T53-1)*100</f>
        <v>-6.1191600583658357</v>
      </c>
      <c r="BG57" s="53">
        <f>Paca!B57-Paca!B53</f>
        <v>-107.72550608600432</v>
      </c>
      <c r="BH57" s="53">
        <f>Paca!C57-Paca!C53</f>
        <v>-12.529011259000015</v>
      </c>
      <c r="BI57" s="53">
        <f>Paca!D57-Paca!D53</f>
        <v>293.68067262899785</v>
      </c>
      <c r="BJ57" s="122">
        <f>Paca!E57-Paca!E53</f>
        <v>-46.847496375999981</v>
      </c>
      <c r="BK57" s="122">
        <f>Paca!F57-Paca!F53</f>
        <v>-110.74833542499982</v>
      </c>
      <c r="BL57" s="122">
        <f>Paca!G57-Paca!G53</f>
        <v>-113.37491253499991</v>
      </c>
      <c r="BM57" s="122">
        <f>Paca!H57-Paca!H53</f>
        <v>229.14602592600011</v>
      </c>
      <c r="BN57" s="122">
        <f>Paca!I57-Paca!I53</f>
        <v>335.50539103899973</v>
      </c>
      <c r="BO57" s="53">
        <f>Paca!J57-Paca!J53</f>
        <v>224.56511590899936</v>
      </c>
      <c r="BP57" s="53">
        <f>Paca!K57-Paca!K53</f>
        <v>-522.12642860500091</v>
      </c>
      <c r="BQ57" s="122">
        <f>Paca!L57-Paca!L53</f>
        <v>-3.0412921639999695</v>
      </c>
      <c r="BR57" s="122">
        <f>Paca!M57-Paca!M53</f>
        <v>-285.94814236699949</v>
      </c>
      <c r="BS57" s="122">
        <f>Paca!N57-Paca!N53</f>
        <v>12.988758520000033</v>
      </c>
      <c r="BT57" s="122">
        <f>Paca!O57-Paca!O53</f>
        <v>-56.584942903000012</v>
      </c>
      <c r="BU57" s="122">
        <f>Paca!P57-Paca!P53</f>
        <v>-117.46094235300006</v>
      </c>
      <c r="BV57" s="122">
        <f>Paca!Q57-Paca!Q53</f>
        <v>57.481968560000013</v>
      </c>
      <c r="BW57" s="122">
        <f>Paca!R57-Paca!R53</f>
        <v>-105.73695602599992</v>
      </c>
      <c r="BX57" s="122">
        <f>Paca!S57-Paca!S53</f>
        <v>-23.824879871999997</v>
      </c>
      <c r="BY57" s="53">
        <f>Paca!T57-Paca!T53</f>
        <v>-91.315854760000093</v>
      </c>
    </row>
    <row r="58" spans="1:77" s="105" customFormat="1" x14ac:dyDescent="0.25">
      <c r="A58" s="98" t="str">
        <f>Paca!A58</f>
        <v>T4 2011</v>
      </c>
      <c r="B58" s="143">
        <f>('dep13'!B58/'dep13'!B57-1)*100</f>
        <v>-1.752266688852977</v>
      </c>
      <c r="C58" s="184">
        <f>('dep13'!C58/'dep13'!C57-1)*100</f>
        <v>-8.9528327064920195</v>
      </c>
      <c r="D58" s="184">
        <f>('dep13'!D58/'dep13'!D57-1)*100</f>
        <v>-3.0346678688782824</v>
      </c>
      <c r="E58" s="185">
        <f>('dep13'!E58/'dep13'!E57-1)*100</f>
        <v>1.7955543985049616</v>
      </c>
      <c r="F58" s="186">
        <f>('dep13'!F58/'dep13'!F57-1)*100</f>
        <v>-5.9193215440262907</v>
      </c>
      <c r="G58" s="186">
        <f>('dep13'!G58/'dep13'!G57-1)*100</f>
        <v>-6.7224590630167613</v>
      </c>
      <c r="H58" s="186">
        <f>('dep13'!H58/'dep13'!H57-1)*100</f>
        <v>2.7895856406118025</v>
      </c>
      <c r="I58" s="187">
        <f>('dep13'!I58/'dep13'!I57-1)*100</f>
        <v>-4.1888124480510154</v>
      </c>
      <c r="J58" s="184">
        <f>('dep13'!J58/'dep13'!J57-1)*100</f>
        <v>-1.4807836779120565</v>
      </c>
      <c r="K58" s="184">
        <f>('dep13'!K58/'dep13'!K57-1)*100</f>
        <v>-1.4647063624705248</v>
      </c>
      <c r="L58" s="185">
        <f>('dep13'!L58/'dep13'!L57-1)*100</f>
        <v>-1.640604757514974</v>
      </c>
      <c r="M58" s="186">
        <f>('dep13'!M58/'dep13'!M57-1)*100</f>
        <v>-3.2659713025255055</v>
      </c>
      <c r="N58" s="186">
        <f>('dep13'!N58/'dep13'!N57-1)*100</f>
        <v>-9.8792303627223141</v>
      </c>
      <c r="O58" s="186">
        <f>('dep13'!O58/'dep13'!O57-1)*100</f>
        <v>4.7013024304364048</v>
      </c>
      <c r="P58" s="186">
        <f>('dep13'!P58/'dep13'!P57-1)*100</f>
        <v>-15.377086330961697</v>
      </c>
      <c r="Q58" s="186">
        <f>('dep13'!Q58/'dep13'!Q57-1)*100</f>
        <v>-23.45231214932403</v>
      </c>
      <c r="R58" s="186">
        <f>('dep13'!R58/'dep13'!R57-1)*100</f>
        <v>6.9013845175955435</v>
      </c>
      <c r="S58" s="151">
        <f>('dep13'!S58/'dep13'!S57-1)*100</f>
        <v>-8.3928276420351615</v>
      </c>
      <c r="T58" s="188">
        <f>('dep13'!T58/'dep13'!T57-1)*100</f>
        <v>3.2083499054192055</v>
      </c>
      <c r="U58" s="100">
        <f>'dep13'!B58-'dep13'!B57</f>
        <v>-337.03437631099951</v>
      </c>
      <c r="V58" s="100">
        <f>'dep13'!C58-'dep13'!C57</f>
        <v>-6.3582411609999951</v>
      </c>
      <c r="W58" s="100">
        <f>'dep13'!D58-'dep13'!D57</f>
        <v>-171.70116529499956</v>
      </c>
      <c r="X58" s="120">
        <f>'dep13'!E58-'dep13'!E57</f>
        <v>8.7393158169999765</v>
      </c>
      <c r="Y58" s="120">
        <f>'dep13'!F58-'dep13'!F57</f>
        <v>-67.750862781999786</v>
      </c>
      <c r="Z58" s="120">
        <f>'dep13'!G58-'dep13'!G57</f>
        <v>-27.729725217999999</v>
      </c>
      <c r="AA58" s="120">
        <f>'dep13'!H58-'dep13'!H57</f>
        <v>26.556047340000077</v>
      </c>
      <c r="AB58" s="120">
        <f>'dep13'!I58-'dep13'!I57</f>
        <v>-111.515940452</v>
      </c>
      <c r="AC58" s="100">
        <f>'dep13'!J58-'dep13'!J57</f>
        <v>-84.83949789899998</v>
      </c>
      <c r="AD58" s="100">
        <f>'dep13'!K58-'dep13'!K57</f>
        <v>-101.43150554400017</v>
      </c>
      <c r="AE58" s="120">
        <f>'dep13'!L58-'dep13'!L57</f>
        <v>-26.626064938999889</v>
      </c>
      <c r="AF58" s="120">
        <f>'dep13'!M58-'dep13'!M57</f>
        <v>-88.302118076999704</v>
      </c>
      <c r="AG58" s="120">
        <f>'dep13'!N58-'dep13'!N57</f>
        <v>-28.702639900999998</v>
      </c>
      <c r="AH58" s="120">
        <f>'dep13'!O58-'dep13'!O57</f>
        <v>9.6863634810000008</v>
      </c>
      <c r="AI58" s="120">
        <f>'dep13'!P58-'dep13'!P57</f>
        <v>-44.629221115000007</v>
      </c>
      <c r="AJ58" s="120">
        <f>'dep13'!Q58-'dep13'!Q57</f>
        <v>-24.078808330000001</v>
      </c>
      <c r="AK58" s="120">
        <f>'dep13'!R58-'dep13'!R57</f>
        <v>110.395301518</v>
      </c>
      <c r="AL58" s="120">
        <f>'dep13'!S58-'dep13'!S57</f>
        <v>-9.1743181810000038</v>
      </c>
      <c r="AM58" s="100">
        <f>'dep13'!T58-'dep13'!T57</f>
        <v>27.296033588</v>
      </c>
      <c r="AN58" s="184">
        <f>(Paca!B58/Paca!B54-1)*100</f>
        <v>-1.8610517125634329</v>
      </c>
      <c r="AO58" s="184">
        <f>(Paca!C58/Paca!C54-1)*100</f>
        <v>-7.1057558366796947</v>
      </c>
      <c r="AP58" s="184">
        <f>(Paca!D58/Paca!D54-1)*100</f>
        <v>-3.3204635740296307</v>
      </c>
      <c r="AQ58" s="191">
        <f>(Paca!E58/Paca!E54-1)*100</f>
        <v>0.54106627174390631</v>
      </c>
      <c r="AR58" s="191">
        <f>(Paca!F58/Paca!F54-1)*100</f>
        <v>-5.2300596014881577</v>
      </c>
      <c r="AS58" s="191">
        <f>(Paca!G58/Paca!G54-1)*100</f>
        <v>-24.531510251686118</v>
      </c>
      <c r="AT58" s="191">
        <f>(Paca!H58/Paca!H54-1)*100</f>
        <v>-3.035892144738217</v>
      </c>
      <c r="AU58" s="191">
        <f>(Paca!I58/Paca!I54-1)*100</f>
        <v>0.87200153224087362</v>
      </c>
      <c r="AV58" s="184">
        <f>(Paca!J58/Paca!J54-1)*100</f>
        <v>4.4500128967639441</v>
      </c>
      <c r="AW58" s="184">
        <f>(Paca!K58/Paca!K54-1)*100</f>
        <v>-7.218914514414287</v>
      </c>
      <c r="AX58" s="191">
        <f>(Paca!L58/Paca!L54-1)*100</f>
        <v>-4.3860768804041106</v>
      </c>
      <c r="AY58" s="191">
        <f>(Paca!M58/Paca!M54-1)*100</f>
        <v>-8.5904558001408624</v>
      </c>
      <c r="AZ58" s="191">
        <f>(Paca!N58/Paca!N54-1)*100</f>
        <v>-1.2398909935601998</v>
      </c>
      <c r="BA58" s="191">
        <f>(Paca!O58/Paca!O54-1)*100</f>
        <v>-8.4166990745122678</v>
      </c>
      <c r="BB58" s="191">
        <f>(Paca!P58/Paca!P54-1)*100</f>
        <v>-26.022644772869352</v>
      </c>
      <c r="BC58" s="191">
        <f>(Paca!Q58/Paca!Q54-1)*100</f>
        <v>-1.4152097570348299</v>
      </c>
      <c r="BD58" s="191">
        <f>(Paca!R58/Paca!R54-1)*100</f>
        <v>-5.4392348783202094</v>
      </c>
      <c r="BE58" s="191">
        <f>(Paca!S58/Paca!S54-1)*100</f>
        <v>-14.165125537602119</v>
      </c>
      <c r="BF58" s="184">
        <f>(Paca!T58/Paca!T54-1)*100</f>
        <v>8.4991663373081607</v>
      </c>
      <c r="BG58" s="100">
        <f>Paca!B58-Paca!B54</f>
        <v>-724.38362199699623</v>
      </c>
      <c r="BH58" s="100">
        <f>Paca!C58-Paca!C54</f>
        <v>-14.951426913000006</v>
      </c>
      <c r="BI58" s="100">
        <f>Paca!D58-Paca!D54</f>
        <v>-376.14592942600211</v>
      </c>
      <c r="BJ58" s="120">
        <f>Paca!E58-Paca!E54</f>
        <v>8.9447259870000835</v>
      </c>
      <c r="BK58" s="120">
        <f>Paca!F58-Paca!F54</f>
        <v>-114.85114399400027</v>
      </c>
      <c r="BL58" s="120">
        <f>Paca!G58-Paca!G54</f>
        <v>-279.40474182000003</v>
      </c>
      <c r="BM58" s="120">
        <f>Paca!H58-Paca!H54</f>
        <v>-35.828622429000006</v>
      </c>
      <c r="BN58" s="120">
        <f>Paca!I58-Paca!I54</f>
        <v>44.993852829999923</v>
      </c>
      <c r="BO58" s="100">
        <f>Paca!J58-Paca!J54</f>
        <v>542.90771563300041</v>
      </c>
      <c r="BP58" s="100">
        <f>Paca!K58-Paca!K54</f>
        <v>-995.1401671090025</v>
      </c>
      <c r="BQ58" s="120">
        <f>Paca!L58-Paca!L54</f>
        <v>-158.61479227100017</v>
      </c>
      <c r="BR58" s="120">
        <f>Paca!M58-Paca!M54</f>
        <v>-407.06470041100056</v>
      </c>
      <c r="BS58" s="120">
        <f>Paca!N58-Paca!N54</f>
        <v>-8.1258742539999957</v>
      </c>
      <c r="BT58" s="120">
        <f>Paca!O58-Paca!O54</f>
        <v>-35.097413871000015</v>
      </c>
      <c r="BU58" s="120">
        <f>Paca!P58-Paca!P54</f>
        <v>-164.76581770899998</v>
      </c>
      <c r="BV58" s="120">
        <f>Paca!Q58-Paca!Q54</f>
        <v>-2.680173864000011</v>
      </c>
      <c r="BW58" s="120">
        <f>Paca!R58-Paca!R54</f>
        <v>-175.78190107099999</v>
      </c>
      <c r="BX58" s="120">
        <f>Paca!S58-Paca!S54</f>
        <v>-43.009493657999997</v>
      </c>
      <c r="BY58" s="100">
        <f>Paca!T58-Paca!T54</f>
        <v>118.946185818</v>
      </c>
    </row>
    <row r="59" spans="1:77" s="29" customFormat="1" x14ac:dyDescent="0.25">
      <c r="A59" s="37" t="str">
        <f>Paca!A59</f>
        <v>T1 2012</v>
      </c>
      <c r="B59" s="144">
        <f>('dep13'!B59/'dep13'!B58-1)*100</f>
        <v>-4.2048027028226294</v>
      </c>
      <c r="C59" s="179">
        <f>('dep13'!C59/'dep13'!C58-1)*100</f>
        <v>-9.7413773892737421</v>
      </c>
      <c r="D59" s="179">
        <f>('dep13'!D59/'dep13'!D58-1)*100</f>
        <v>-0.5730400366002919</v>
      </c>
      <c r="E59" s="180">
        <f>('dep13'!E59/'dep13'!E58-1)*100</f>
        <v>-0.15508028253969908</v>
      </c>
      <c r="F59" s="181">
        <f>('dep13'!F59/'dep13'!F58-1)*100</f>
        <v>8.7060783116247542</v>
      </c>
      <c r="G59" s="181">
        <f>('dep13'!G59/'dep13'!G58-1)*100</f>
        <v>-34.553898394042392</v>
      </c>
      <c r="H59" s="181">
        <f>('dep13'!H59/'dep13'!H58-1)*100</f>
        <v>15.202725787496485</v>
      </c>
      <c r="I59" s="182">
        <f>('dep13'!I59/'dep13'!I58-1)*100</f>
        <v>-5.4977060218050822</v>
      </c>
      <c r="J59" s="179">
        <f>('dep13'!J59/'dep13'!J58-1)*100</f>
        <v>-6.3140305604378</v>
      </c>
      <c r="K59" s="179">
        <f>('dep13'!K59/'dep13'!K58-1)*100</f>
        <v>-3.7981935290022362</v>
      </c>
      <c r="L59" s="180">
        <f>('dep13'!L59/'dep13'!L58-1)*100</f>
        <v>3.979647747428694</v>
      </c>
      <c r="M59" s="181">
        <f>('dep13'!M59/'dep13'!M58-1)*100</f>
        <v>-6.8913279138405059</v>
      </c>
      <c r="N59" s="181">
        <f>('dep13'!N59/'dep13'!N58-1)*100</f>
        <v>2.5457808979937324</v>
      </c>
      <c r="O59" s="181">
        <f>('dep13'!O59/'dep13'!O58-1)*100</f>
        <v>-5.442494173596768</v>
      </c>
      <c r="P59" s="181">
        <f>('dep13'!P59/'dep13'!P58-1)*100</f>
        <v>-0.87508320436429088</v>
      </c>
      <c r="Q59" s="181">
        <f>('dep13'!Q59/'dep13'!Q58-1)*100</f>
        <v>29.796937196560958</v>
      </c>
      <c r="R59" s="181">
        <f>('dep13'!R59/'dep13'!R58-1)*100</f>
        <v>-8.9109958745908102</v>
      </c>
      <c r="S59" s="152">
        <f>('dep13'!S59/'dep13'!S58-1)*100</f>
        <v>-6.2726476381474434</v>
      </c>
      <c r="T59" s="183">
        <f>('dep13'!T59/'dep13'!T58-1)*100</f>
        <v>-16.089687738473735</v>
      </c>
      <c r="U59" s="52">
        <f>'dep13'!B59-'dep13'!B58</f>
        <v>-794.58828336399893</v>
      </c>
      <c r="V59" s="52">
        <f>'dep13'!C59-'dep13'!C58</f>
        <v>-6.298879988000003</v>
      </c>
      <c r="W59" s="52">
        <f>'dep13'!D59-'dep13'!D58</f>
        <v>-31.438624133001213</v>
      </c>
      <c r="X59" s="121">
        <f>'dep13'!E59-'dep13'!E58</f>
        <v>-0.76835914099996216</v>
      </c>
      <c r="Y59" s="121">
        <f>'dep13'!F59-'dep13'!F58</f>
        <v>93.748841179999772</v>
      </c>
      <c r="Z59" s="121">
        <f>'dep13'!G59-'dep13'!G58</f>
        <v>-132.95097910700002</v>
      </c>
      <c r="AA59" s="121">
        <f>'dep13'!H59-'dep13'!H58</f>
        <v>148.76278932899993</v>
      </c>
      <c r="AB59" s="121">
        <f>'dep13'!I59-'dep13'!I58</f>
        <v>-140.23091639400036</v>
      </c>
      <c r="AC59" s="52">
        <f>'dep13'!J59-'dep13'!J58</f>
        <v>-356.39704869700017</v>
      </c>
      <c r="AD59" s="52">
        <f>'dep13'!K59-'dep13'!K58</f>
        <v>-259.1738668099988</v>
      </c>
      <c r="AE59" s="121">
        <f>'dep13'!L59-'dep13'!L58</f>
        <v>63.527754245000096</v>
      </c>
      <c r="AF59" s="121">
        <f>'dep13'!M59-'dep13'!M58</f>
        <v>-180.23575395500029</v>
      </c>
      <c r="AG59" s="121">
        <f>'dep13'!N59-'dep13'!N58</f>
        <v>6.6656828380000093</v>
      </c>
      <c r="AH59" s="121">
        <f>'dep13'!O59-'dep13'!O58</f>
        <v>-11.740663178000005</v>
      </c>
      <c r="AI59" s="121">
        <f>'dep13'!P59-'dep13'!P58</f>
        <v>-2.1492284349999977</v>
      </c>
      <c r="AJ59" s="121">
        <f>'dep13'!Q59-'dep13'!Q58</f>
        <v>23.418173890999995</v>
      </c>
      <c r="AK59" s="121">
        <f>'dep13'!R59-'dep13'!R58</f>
        <v>-152.37858533099984</v>
      </c>
      <c r="AL59" s="121">
        <f>'dep13'!S59-'dep13'!S58</f>
        <v>-6.2812468850000016</v>
      </c>
      <c r="AM59" s="52">
        <f>'dep13'!T59-'dep13'!T58</f>
        <v>-141.27986373600004</v>
      </c>
      <c r="AN59" s="189">
        <f>(Paca!B59/Paca!B55-1)*100</f>
        <v>-6.1650802740661153</v>
      </c>
      <c r="AO59" s="189">
        <f>(Paca!C59/Paca!C55-1)*100</f>
        <v>27.094963566134346</v>
      </c>
      <c r="AP59" s="189">
        <f>(Paca!D59/Paca!D55-1)*100</f>
        <v>-3.8999223916275083</v>
      </c>
      <c r="AQ59" s="190">
        <f>(Paca!E59/Paca!E55-1)*100</f>
        <v>8.1506329971000824</v>
      </c>
      <c r="AR59" s="190">
        <f>(Paca!F59/Paca!F55-1)*100</f>
        <v>7.4286206187945902</v>
      </c>
      <c r="AS59" s="190">
        <f>(Paca!G59/Paca!G55-1)*100</f>
        <v>-44.054576553688477</v>
      </c>
      <c r="AT59" s="190">
        <f>(Paca!H59/Paca!H55-1)*100</f>
        <v>12.720837915068216</v>
      </c>
      <c r="AU59" s="190">
        <f>(Paca!I59/Paca!I55-1)*100</f>
        <v>-7.0380521872028705</v>
      </c>
      <c r="AV59" s="189">
        <f>(Paca!J59/Paca!J55-1)*100</f>
        <v>-2.5890025326974153</v>
      </c>
      <c r="AW59" s="189">
        <f>(Paca!K59/Paca!K55-1)*100</f>
        <v>-11.168238301029698</v>
      </c>
      <c r="AX59" s="190">
        <f>(Paca!L59/Paca!L55-1)*100</f>
        <v>-2.010584295673068</v>
      </c>
      <c r="AY59" s="190">
        <f>(Paca!M59/Paca!M55-1)*100</f>
        <v>-17.726018132841968</v>
      </c>
      <c r="AZ59" s="190">
        <f>(Paca!N59/Paca!N55-1)*100</f>
        <v>9.3430913074738839</v>
      </c>
      <c r="BA59" s="190">
        <f>(Paca!O59/Paca!O55-1)*100</f>
        <v>-20.549739878761841</v>
      </c>
      <c r="BB59" s="190">
        <f>(Paca!P59/Paca!P55-1)*100</f>
        <v>-29.654058516672034</v>
      </c>
      <c r="BC59" s="190">
        <f>(Paca!Q59/Paca!Q55-1)*100</f>
        <v>7.790952040793675</v>
      </c>
      <c r="BD59" s="190">
        <f>(Paca!R59/Paca!R55-1)*100</f>
        <v>-11.608923348050137</v>
      </c>
      <c r="BE59" s="190">
        <f>(Paca!S59/Paca!S55-1)*100</f>
        <v>-12.673040631875555</v>
      </c>
      <c r="BF59" s="189">
        <f>(Paca!T59/Paca!T55-1)*100</f>
        <v>-10.916280065748241</v>
      </c>
      <c r="BG59" s="53">
        <f>Paca!B59-Paca!B55</f>
        <v>-2370.2463643710071</v>
      </c>
      <c r="BH59" s="53">
        <f>Paca!C59-Paca!C55</f>
        <v>46.336163739999989</v>
      </c>
      <c r="BI59" s="53">
        <f>Paca!D59-Paca!D55</f>
        <v>-436.33554923300107</v>
      </c>
      <c r="BJ59" s="122">
        <f>Paca!E59-Paca!E55</f>
        <v>124.20067813299988</v>
      </c>
      <c r="BK59" s="122">
        <f>Paca!F59-Paca!F55</f>
        <v>152.28415750600016</v>
      </c>
      <c r="BL59" s="122">
        <f>Paca!G59-Paca!G55</f>
        <v>-492.58287535999989</v>
      </c>
      <c r="BM59" s="122">
        <f>Paca!H59-Paca!H55</f>
        <v>152.57066705299985</v>
      </c>
      <c r="BN59" s="122">
        <f>Paca!I59-Paca!I55</f>
        <v>-372.80817656500039</v>
      </c>
      <c r="BO59" s="53">
        <f>Paca!J59-Paca!J55</f>
        <v>-314.26831525400121</v>
      </c>
      <c r="BP59" s="53">
        <f>Paca!K59-Paca!K55</f>
        <v>-1514.5686589959987</v>
      </c>
      <c r="BQ59" s="122">
        <f>Paca!L59-Paca!L55</f>
        <v>-70.930549034999785</v>
      </c>
      <c r="BR59" s="122">
        <f>Paca!M59-Paca!M55</f>
        <v>-841.97378989199979</v>
      </c>
      <c r="BS59" s="122">
        <f>Paca!N59-Paca!N55</f>
        <v>56.611452118000102</v>
      </c>
      <c r="BT59" s="122">
        <f>Paca!O59-Paca!O55</f>
        <v>-82.331704014000024</v>
      </c>
      <c r="BU59" s="122">
        <f>Paca!P59-Paca!P55</f>
        <v>-184.44852056600007</v>
      </c>
      <c r="BV59" s="122">
        <f>Paca!Q59-Paca!Q55</f>
        <v>14.384258104999986</v>
      </c>
      <c r="BW59" s="122">
        <f>Paca!R59-Paca!R55</f>
        <v>-370.12216361099991</v>
      </c>
      <c r="BX59" s="122">
        <f>Paca!S59-Paca!S55</f>
        <v>-35.757642101000016</v>
      </c>
      <c r="BY59" s="53">
        <f>Paca!T59-Paca!T55</f>
        <v>-151.41000462800002</v>
      </c>
    </row>
    <row r="60" spans="1:77" s="29" customFormat="1" x14ac:dyDescent="0.25">
      <c r="A60" s="37" t="str">
        <f>Paca!A60</f>
        <v>T2 2012</v>
      </c>
      <c r="B60" s="144">
        <f>('dep13'!B60/'dep13'!B59-1)*100</f>
        <v>-3.7665700377095601</v>
      </c>
      <c r="C60" s="179">
        <f>('dep13'!C60/'dep13'!C59-1)*100</f>
        <v>-38.461394374866877</v>
      </c>
      <c r="D60" s="179">
        <f>('dep13'!D60/'dep13'!D59-1)*100</f>
        <v>-4.7146983428138611</v>
      </c>
      <c r="E60" s="180">
        <f>('dep13'!E60/'dep13'!E59-1)*100</f>
        <v>-4.3336012168027072</v>
      </c>
      <c r="F60" s="181">
        <f>('dep13'!F60/'dep13'!F59-1)*100</f>
        <v>-4.692305324074697</v>
      </c>
      <c r="G60" s="181">
        <f>('dep13'!G60/'dep13'!G59-1)*100</f>
        <v>17.880457141086879</v>
      </c>
      <c r="H60" s="181">
        <f>('dep13'!H60/'dep13'!H59-1)*100</f>
        <v>-0.38838329765817914</v>
      </c>
      <c r="I60" s="182">
        <f>('dep13'!I60/'dep13'!I59-1)*100</f>
        <v>-9.1874496796493403</v>
      </c>
      <c r="J60" s="179">
        <f>('dep13'!J60/'dep13'!J59-1)*100</f>
        <v>-4.4727620609749996</v>
      </c>
      <c r="K60" s="179">
        <f>('dep13'!K60/'dep13'!K59-1)*100</f>
        <v>-3.373273160117074</v>
      </c>
      <c r="L60" s="180">
        <f>('dep13'!L60/'dep13'!L59-1)*100</f>
        <v>-8.2105481235811961</v>
      </c>
      <c r="M60" s="181">
        <f>('dep13'!M60/'dep13'!M59-1)*100</f>
        <v>1.4077429318650747</v>
      </c>
      <c r="N60" s="181">
        <f>('dep13'!N60/'dep13'!N59-1)*100</f>
        <v>-12.528602195808636</v>
      </c>
      <c r="O60" s="181">
        <f>('dep13'!O60/'dep13'!O59-1)*100</f>
        <v>-0.50654541845159828</v>
      </c>
      <c r="P60" s="181">
        <f>('dep13'!P60/'dep13'!P59-1)*100</f>
        <v>-7.313874336230219</v>
      </c>
      <c r="Q60" s="181">
        <f>('dep13'!Q60/'dep13'!Q59-1)*100</f>
        <v>-15.489709123496443</v>
      </c>
      <c r="R60" s="181">
        <f>('dep13'!R60/'dep13'!R59-1)*100</f>
        <v>-3.2380257879233709</v>
      </c>
      <c r="S60" s="152">
        <f>('dep13'!S60/'dep13'!S59-1)*100</f>
        <v>-0.76620332849673956</v>
      </c>
      <c r="T60" s="183">
        <f>('dep13'!T60/'dep13'!T59-1)*100</f>
        <v>7.5654827454847196</v>
      </c>
      <c r="U60" s="52">
        <f>'dep13'!B60-'dep13'!B59</f>
        <v>-681.84603241500008</v>
      </c>
      <c r="V60" s="52">
        <f>'dep13'!C60-'dep13'!C59</f>
        <v>-22.446916549000001</v>
      </c>
      <c r="W60" s="52">
        <f>'dep13'!D60-'dep13'!D59</f>
        <v>-257.17967148699972</v>
      </c>
      <c r="X60" s="121">
        <f>'dep13'!E60-'dep13'!E59</f>
        <v>-21.437917506000019</v>
      </c>
      <c r="Y60" s="121">
        <f>'dep13'!F60-'dep13'!F59</f>
        <v>-54.926690306999944</v>
      </c>
      <c r="Z60" s="121">
        <f>'dep13'!G60-'dep13'!G59</f>
        <v>45.025328327000011</v>
      </c>
      <c r="AA60" s="121">
        <f>'dep13'!H60-'dep13'!H59</f>
        <v>-4.378205583999943</v>
      </c>
      <c r="AB60" s="121">
        <f>'dep13'!I60-'dep13'!I59</f>
        <v>-221.46218641699988</v>
      </c>
      <c r="AC60" s="52">
        <f>'dep13'!J60-'dep13'!J59</f>
        <v>-236.52539151300061</v>
      </c>
      <c r="AD60" s="52">
        <f>'dep13'!K60-'dep13'!K59</f>
        <v>-221.4363207589995</v>
      </c>
      <c r="AE60" s="121">
        <f>'dep13'!L60-'dep13'!L59</f>
        <v>-136.28227126900015</v>
      </c>
      <c r="AF60" s="121">
        <f>'dep13'!M60-'dep13'!M59</f>
        <v>34.280845137000142</v>
      </c>
      <c r="AG60" s="121">
        <f>'dep13'!N60-'dep13'!N59</f>
        <v>-33.639074488000006</v>
      </c>
      <c r="AH60" s="121">
        <f>'dep13'!O60-'dep13'!O59</f>
        <v>-1.0332586650000053</v>
      </c>
      <c r="AI60" s="121">
        <f>'dep13'!P60-'dep13'!P59</f>
        <v>-17.805884803999987</v>
      </c>
      <c r="AJ60" s="121">
        <f>'dep13'!Q60-'dep13'!Q59</f>
        <v>-15.801164990999993</v>
      </c>
      <c r="AK60" s="121">
        <f>'dep13'!R60-'dep13'!R59</f>
        <v>-50.436385076000079</v>
      </c>
      <c r="AL60" s="121">
        <f>'dep13'!S60-'dep13'!S59</f>
        <v>-0.71912660299999231</v>
      </c>
      <c r="AM60" s="52">
        <f>'dep13'!T60-'dep13'!T59</f>
        <v>55.742267892999962</v>
      </c>
      <c r="AN60" s="189">
        <f>(Paca!B60/Paca!B56-1)*100</f>
        <v>-3.9384164042688297</v>
      </c>
      <c r="AO60" s="189">
        <f>(Paca!C60/Paca!C56-1)*100</f>
        <v>-6.4746826766062693</v>
      </c>
      <c r="AP60" s="189">
        <f>(Paca!D60/Paca!D56-1)*100</f>
        <v>-2.1766741572713855</v>
      </c>
      <c r="AQ60" s="190">
        <f>(Paca!E60/Paca!E56-1)*100</f>
        <v>5.9767064643716283</v>
      </c>
      <c r="AR60" s="190">
        <f>(Paca!F60/Paca!F56-1)*100</f>
        <v>2.8657954647623773</v>
      </c>
      <c r="AS60" s="190">
        <f>(Paca!G60/Paca!G56-1)*100</f>
        <v>-26.23252831797376</v>
      </c>
      <c r="AT60" s="190">
        <f>(Paca!H60/Paca!H56-1)*100</f>
        <v>9.931536896427783</v>
      </c>
      <c r="AU60" s="190">
        <f>(Paca!I60/Paca!I56-1)*100</f>
        <v>-4.9068749429536096</v>
      </c>
      <c r="AV60" s="189">
        <f>(Paca!J60/Paca!J56-1)*100</f>
        <v>-1.2559674797852582</v>
      </c>
      <c r="AW60" s="189">
        <f>(Paca!K60/Paca!K56-1)*100</f>
        <v>-7.9632063479111892</v>
      </c>
      <c r="AX60" s="190">
        <f>(Paca!L60/Paca!L56-1)*100</f>
        <v>-2.2334118056410612</v>
      </c>
      <c r="AY60" s="190">
        <f>(Paca!M60/Paca!M56-1)*100</f>
        <v>-13.478518475904123</v>
      </c>
      <c r="AZ60" s="190">
        <f>(Paca!N60/Paca!N56-1)*100</f>
        <v>8.6542067265844338</v>
      </c>
      <c r="BA60" s="190">
        <f>(Paca!O60/Paca!O56-1)*100</f>
        <v>-16.616349587237455</v>
      </c>
      <c r="BB60" s="190">
        <f>(Paca!P60/Paca!P56-1)*100</f>
        <v>-26.922596237378116</v>
      </c>
      <c r="BC60" s="190">
        <f>(Paca!Q60/Paca!Q56-1)*100</f>
        <v>-1.079371145117225</v>
      </c>
      <c r="BD60" s="190">
        <f>(Paca!R60/Paca!R56-1)*100</f>
        <v>-4.1868188978439917</v>
      </c>
      <c r="BE60" s="190">
        <f>(Paca!S60/Paca!S56-1)*100</f>
        <v>-10.664712713201119</v>
      </c>
      <c r="BF60" s="189">
        <f>(Paca!T60/Paca!T56-1)*100</f>
        <v>-2.1849168073107994</v>
      </c>
      <c r="BG60" s="53">
        <f>Paca!B60-Paca!B56</f>
        <v>-1456.2087647689987</v>
      </c>
      <c r="BH60" s="53">
        <f>Paca!C60-Paca!C56</f>
        <v>-12.341458457000016</v>
      </c>
      <c r="BI60" s="53">
        <f>Paca!D60-Paca!D56</f>
        <v>-237.0309649819992</v>
      </c>
      <c r="BJ60" s="122">
        <f>Paca!E60-Paca!E56</f>
        <v>90.272093585999983</v>
      </c>
      <c r="BK60" s="122">
        <f>Paca!F60-Paca!F56</f>
        <v>61.062464197999816</v>
      </c>
      <c r="BL60" s="122">
        <f>Paca!G60-Paca!G56</f>
        <v>-260.82602850300009</v>
      </c>
      <c r="BM60" s="122">
        <f>Paca!H60-Paca!H56</f>
        <v>120.03796215399984</v>
      </c>
      <c r="BN60" s="122">
        <f>Paca!I60-Paca!I56</f>
        <v>-247.57745641699967</v>
      </c>
      <c r="BO60" s="53">
        <f>Paca!J60-Paca!J56</f>
        <v>-145.47552409400123</v>
      </c>
      <c r="BP60" s="53">
        <f>Paca!K60-Paca!K56</f>
        <v>-1031.7553685520015</v>
      </c>
      <c r="BQ60" s="122">
        <f>Paca!L60-Paca!L56</f>
        <v>-73.890589206000186</v>
      </c>
      <c r="BR60" s="122">
        <f>Paca!M60-Paca!M56</f>
        <v>-626.95226949500011</v>
      </c>
      <c r="BS60" s="122">
        <f>Paca!N60-Paca!N56</f>
        <v>49.901201306000075</v>
      </c>
      <c r="BT60" s="122">
        <f>Paca!O60-Paca!O56</f>
        <v>-64.821427782000001</v>
      </c>
      <c r="BU60" s="122">
        <f>Paca!P60-Paca!P56</f>
        <v>-160.96203505899996</v>
      </c>
      <c r="BV60" s="122">
        <f>Paca!Q60-Paca!Q56</f>
        <v>-2.2973672889999932</v>
      </c>
      <c r="BW60" s="122">
        <f>Paca!R60-Paca!R56</f>
        <v>-123.17939018800007</v>
      </c>
      <c r="BX60" s="122">
        <f>Paca!S60-Paca!S56</f>
        <v>-29.553490839000006</v>
      </c>
      <c r="BY60" s="53">
        <f>Paca!T60-Paca!T56</f>
        <v>-29.605448684000066</v>
      </c>
    </row>
    <row r="61" spans="1:77" s="29" customFormat="1" x14ac:dyDescent="0.25">
      <c r="A61" s="37" t="str">
        <f>Paca!A61</f>
        <v>T3 2012</v>
      </c>
      <c r="B61" s="144">
        <f>('dep13'!B61/'dep13'!B60-1)*100</f>
        <v>4.0357933919449973</v>
      </c>
      <c r="C61" s="179">
        <f>('dep13'!C61/'dep13'!C60-1)*100</f>
        <v>46.198858643291693</v>
      </c>
      <c r="D61" s="179">
        <f>('dep13'!D61/'dep13'!D60-1)*100</f>
        <v>3.9805629896997541</v>
      </c>
      <c r="E61" s="180">
        <f>('dep13'!E61/'dep13'!E60-1)*100</f>
        <v>-7.2702624133602622E-2</v>
      </c>
      <c r="F61" s="181">
        <f>('dep13'!F61/'dep13'!F60-1)*100</f>
        <v>-2.1087942901115708</v>
      </c>
      <c r="G61" s="181">
        <f>('dep13'!G61/'dep13'!G60-1)*100</f>
        <v>5.4533985009651786</v>
      </c>
      <c r="H61" s="181">
        <f>('dep13'!H61/'dep13'!H60-1)*100</f>
        <v>2.2579352443715006</v>
      </c>
      <c r="I61" s="182">
        <f>('dep13'!I61/'dep13'!I60-1)*100</f>
        <v>8.644253964867854</v>
      </c>
      <c r="J61" s="179">
        <f>('dep13'!J61/'dep13'!J60-1)*100</f>
        <v>-1.0796881236468714</v>
      </c>
      <c r="K61" s="179">
        <f>('dep13'!K61/'dep13'!K60-1)*100</f>
        <v>10.066486648751116</v>
      </c>
      <c r="L61" s="180">
        <f>('dep13'!L61/'dep13'!L60-1)*100</f>
        <v>17.758354298935643</v>
      </c>
      <c r="M61" s="181">
        <f>('dep13'!M61/'dep13'!M60-1)*100</f>
        <v>1.0234751824985899</v>
      </c>
      <c r="N61" s="181">
        <f>('dep13'!N61/'dep13'!N60-1)*100</f>
        <v>2.4692095565772343</v>
      </c>
      <c r="O61" s="181">
        <f>('dep13'!O61/'dep13'!O60-1)*100</f>
        <v>-6.9461837559473327</v>
      </c>
      <c r="P61" s="181">
        <f>('dep13'!P61/'dep13'!P60-1)*100</f>
        <v>-3.8014899428922444</v>
      </c>
      <c r="Q61" s="181">
        <f>('dep13'!Q61/'dep13'!Q60-1)*100</f>
        <v>-14.245300579455389</v>
      </c>
      <c r="R61" s="181">
        <f>('dep13'!R61/'dep13'!R60-1)*100</f>
        <v>23.762791189519827</v>
      </c>
      <c r="S61" s="152">
        <f>('dep13'!S61/'dep13'!S60-1)*100</f>
        <v>14.698353718916724</v>
      </c>
      <c r="T61" s="183">
        <f>('dep13'!T61/'dep13'!T60-1)*100</f>
        <v>-13.172846792809034</v>
      </c>
      <c r="U61" s="52">
        <f>'dep13'!B61-'dep13'!B60</f>
        <v>703.06448536500102</v>
      </c>
      <c r="V61" s="52">
        <f>'dep13'!C61-'dep13'!C60</f>
        <v>16.592451803000003</v>
      </c>
      <c r="W61" s="52">
        <f>'dep13'!D61-'dep13'!D60</f>
        <v>206.89649830900089</v>
      </c>
      <c r="X61" s="121">
        <f>'dep13'!E61-'dep13'!E60</f>
        <v>-0.34406711299999415</v>
      </c>
      <c r="Y61" s="121">
        <f>'dep13'!F61-'dep13'!F60</f>
        <v>-23.526609773000018</v>
      </c>
      <c r="Z61" s="121">
        <f>'dep13'!G61-'dep13'!G60</f>
        <v>16.187780846999999</v>
      </c>
      <c r="AA61" s="121">
        <f>'dep13'!H61-'dep13'!H60</f>
        <v>25.354618307999999</v>
      </c>
      <c r="AB61" s="121">
        <f>'dep13'!I61-'dep13'!I60</f>
        <v>189.22477604000005</v>
      </c>
      <c r="AC61" s="52">
        <f>'dep13'!J61-'dep13'!J60</f>
        <v>-54.541555491999134</v>
      </c>
      <c r="AD61" s="52">
        <f>'dep13'!K61-'dep13'!K60</f>
        <v>638.51710559899948</v>
      </c>
      <c r="AE61" s="121">
        <f>'dep13'!L61-'dep13'!L60</f>
        <v>270.55944838100004</v>
      </c>
      <c r="AF61" s="121">
        <f>'dep13'!M61-'dep13'!M60</f>
        <v>25.274152261999916</v>
      </c>
      <c r="AG61" s="121">
        <f>'dep13'!N61-'dep13'!N60</f>
        <v>5.7991645840000103</v>
      </c>
      <c r="AH61" s="121">
        <f>'dep13'!O61-'dep13'!O60</f>
        <v>-14.097153964</v>
      </c>
      <c r="AI61" s="121">
        <f>'dep13'!P61-'dep13'!P60</f>
        <v>-8.5779723059999924</v>
      </c>
      <c r="AJ61" s="121">
        <f>'dep13'!Q61-'dep13'!Q60</f>
        <v>-12.280811331999999</v>
      </c>
      <c r="AK61" s="121">
        <f>'dep13'!R61-'dep13'!R60</f>
        <v>358.15071376499986</v>
      </c>
      <c r="AL61" s="121">
        <f>'dep13'!S61-'dep13'!S60</f>
        <v>13.689564208999997</v>
      </c>
      <c r="AM61" s="52">
        <f>'dep13'!T61-'dep13'!T60</f>
        <v>-104.40001485400001</v>
      </c>
      <c r="AN61" s="189">
        <f>(Paca!B61/Paca!B57-1)*100</f>
        <v>-6.5950416747749259</v>
      </c>
      <c r="AO61" s="189">
        <f>(Paca!C61/Paca!C57-1)*100</f>
        <v>25.944997733492038</v>
      </c>
      <c r="AP61" s="189">
        <f>(Paca!D61/Paca!D57-1)*100</f>
        <v>-5.859578790514119</v>
      </c>
      <c r="AQ61" s="190">
        <f>(Paca!E61/Paca!E57-1)*100</f>
        <v>-5.0521372547147276</v>
      </c>
      <c r="AR61" s="190">
        <f>(Paca!F61/Paca!F57-1)*100</f>
        <v>-3.0517815130559844</v>
      </c>
      <c r="AS61" s="190">
        <f>(Paca!G61/Paca!G57-1)*100</f>
        <v>-18.212200232850474</v>
      </c>
      <c r="AT61" s="190">
        <f>(Paca!H61/Paca!H57-1)*100</f>
        <v>20.518746782382035</v>
      </c>
      <c r="AU61" s="190">
        <f>(Paca!I61/Paca!I57-1)*100</f>
        <v>-10.805858763222332</v>
      </c>
      <c r="AV61" s="189">
        <f>(Paca!J61/Paca!J57-1)*100</f>
        <v>-8.1780094860793522</v>
      </c>
      <c r="AW61" s="189">
        <f>(Paca!K61/Paca!K57-1)*100</f>
        <v>-4.6753979697003345</v>
      </c>
      <c r="AX61" s="190">
        <f>(Paca!L61/Paca!L57-1)*100</f>
        <v>-2.8313156832074249</v>
      </c>
      <c r="AY61" s="190">
        <f>(Paca!M61/Paca!M57-1)*100</f>
        <v>-7.7560482221907918</v>
      </c>
      <c r="AZ61" s="190">
        <f>(Paca!N61/Paca!N57-1)*100</f>
        <v>-9.6770084978488935</v>
      </c>
      <c r="BA61" s="190">
        <f>(Paca!O61/Paca!O57-1)*100</f>
        <v>-0.10202285009479617</v>
      </c>
      <c r="BB61" s="190">
        <f>(Paca!P61/Paca!P57-1)*100</f>
        <v>-29.670329033234253</v>
      </c>
      <c r="BC61" s="190">
        <f>(Paca!Q61/Paca!Q57-1)*100</f>
        <v>-10.589491256699834</v>
      </c>
      <c r="BD61" s="190">
        <f>(Paca!R61/Paca!R57-1)*100</f>
        <v>2.3381440974442835</v>
      </c>
      <c r="BE61" s="190">
        <f>(Paca!S61/Paca!S57-1)*100</f>
        <v>4.2393491815966522</v>
      </c>
      <c r="BF61" s="189">
        <f>(Paca!T61/Paca!T57-1)*100</f>
        <v>-20.296574213823561</v>
      </c>
      <c r="BG61" s="53">
        <f>Paca!B61-Paca!B57</f>
        <v>-2506.969727413998</v>
      </c>
      <c r="BH61" s="53">
        <f>Paca!C61-Paca!C57</f>
        <v>47.504547997000003</v>
      </c>
      <c r="BI61" s="53">
        <f>Paca!D61-Paca!D57</f>
        <v>-652.62219299499884</v>
      </c>
      <c r="BJ61" s="122">
        <f>Paca!E61-Paca!E57</f>
        <v>-79.563908853999919</v>
      </c>
      <c r="BK61" s="122">
        <f>Paca!F61-Paca!F57</f>
        <v>-67.832325857999876</v>
      </c>
      <c r="BL61" s="122">
        <f>Paca!G61-Paca!G57</f>
        <v>-159.93855354300001</v>
      </c>
      <c r="BM61" s="122">
        <f>Paca!H61-Paca!H57</f>
        <v>231.21471850399985</v>
      </c>
      <c r="BN61" s="122">
        <f>Paca!I61-Paca!I57</f>
        <v>-576.50212324400036</v>
      </c>
      <c r="BO61" s="53">
        <f>Paca!J61-Paca!J57</f>
        <v>-1015.7417705730004</v>
      </c>
      <c r="BP61" s="53">
        <f>Paca!K61-Paca!K57</f>
        <v>-601.75975495300008</v>
      </c>
      <c r="BQ61" s="122">
        <f>Paca!L61-Paca!L57</f>
        <v>-101.52110363699967</v>
      </c>
      <c r="BR61" s="122">
        <f>Paca!M61-Paca!M57</f>
        <v>-338.24959768400049</v>
      </c>
      <c r="BS61" s="122">
        <f>Paca!N61-Paca!N57</f>
        <v>-60.827462038000021</v>
      </c>
      <c r="BT61" s="122">
        <f>Paca!O61-Paca!O57</f>
        <v>-0.34699293599999237</v>
      </c>
      <c r="BU61" s="122">
        <f>Paca!P61-Paca!P57</f>
        <v>-155.98911799899997</v>
      </c>
      <c r="BV61" s="122">
        <f>Paca!Q61-Paca!Q57</f>
        <v>-24.580744965000008</v>
      </c>
      <c r="BW61" s="122">
        <f>Paca!R61-Paca!R57</f>
        <v>68.619282169000144</v>
      </c>
      <c r="BX61" s="122">
        <f>Paca!S61-Paca!S57</f>
        <v>11.135982136999985</v>
      </c>
      <c r="BY61" s="53">
        <f>Paca!T61-Paca!T57</f>
        <v>-284.35055689000001</v>
      </c>
    </row>
    <row r="62" spans="1:77" s="105" customFormat="1" x14ac:dyDescent="0.25">
      <c r="A62" s="98" t="str">
        <f>Paca!A62</f>
        <v>T4 2012</v>
      </c>
      <c r="B62" s="143">
        <f>('dep13'!B62/'dep13'!B61-1)*100</f>
        <v>-2.6809913190971701</v>
      </c>
      <c r="C62" s="184">
        <f>('dep13'!C62/'dep13'!C61-1)*100</f>
        <v>-2.2077778494703493</v>
      </c>
      <c r="D62" s="184">
        <f>('dep13'!D62/'dep13'!D61-1)*100</f>
        <v>-1.0891033520986526</v>
      </c>
      <c r="E62" s="185">
        <f>('dep13'!E62/'dep13'!E61-1)*100</f>
        <v>12.718998305514262</v>
      </c>
      <c r="F62" s="186">
        <f>('dep13'!F62/'dep13'!F61-1)*100</f>
        <v>5.3418768461040322</v>
      </c>
      <c r="G62" s="186">
        <f>('dep13'!G62/'dep13'!G61-1)*100</f>
        <v>2.8154978723319513</v>
      </c>
      <c r="H62" s="186">
        <f>('dep13'!H62/'dep13'!H61-1)*100</f>
        <v>-1.5286766075081615</v>
      </c>
      <c r="I62" s="187">
        <f>('dep13'!I62/'dep13'!I61-1)*100</f>
        <v>-7.0896714099260798</v>
      </c>
      <c r="J62" s="184">
        <f>('dep13'!J62/'dep13'!J61-1)*100</f>
        <v>-5.0798709742651216</v>
      </c>
      <c r="K62" s="184">
        <f>('dep13'!K62/'dep13'!K61-1)*100</f>
        <v>-1.5656953958760655</v>
      </c>
      <c r="L62" s="185">
        <f>('dep13'!L62/'dep13'!L61-1)*100</f>
        <v>5.7913538702469403</v>
      </c>
      <c r="M62" s="186">
        <f>('dep13'!M62/'dep13'!M61-1)*100</f>
        <v>2.9831260769207502</v>
      </c>
      <c r="N62" s="186">
        <f>('dep13'!N62/'dep13'!N61-1)*100</f>
        <v>9.2754315871639079</v>
      </c>
      <c r="O62" s="186">
        <f>('dep13'!O62/'dep13'!O61-1)*100</f>
        <v>-14.67449733216759</v>
      </c>
      <c r="P62" s="186">
        <f>('dep13'!P62/'dep13'!P61-1)*100</f>
        <v>4.0853917923193706</v>
      </c>
      <c r="Q62" s="186">
        <f>('dep13'!Q62/'dep13'!Q61-1)*100</f>
        <v>-3.7419589368931638</v>
      </c>
      <c r="R62" s="186">
        <f>('dep13'!R62/'dep13'!R61-1)*100</f>
        <v>-15.335819931351358</v>
      </c>
      <c r="S62" s="151">
        <f>('dep13'!S62/'dep13'!S61-1)*100</f>
        <v>-2.1335574658006173</v>
      </c>
      <c r="T62" s="188">
        <f>('dep13'!T62/'dep13'!T61-1)*100</f>
        <v>-9.1148873994858164</v>
      </c>
      <c r="U62" s="100">
        <f>'dep13'!B62-'dep13'!B61</f>
        <v>-485.89723407799829</v>
      </c>
      <c r="V62" s="100">
        <f>'dep13'!C62-'dep13'!C61</f>
        <v>-1.1592541850000018</v>
      </c>
      <c r="W62" s="100">
        <f>'dep13'!D62-'dep13'!D61</f>
        <v>-58.861306681001224</v>
      </c>
      <c r="X62" s="120">
        <f>'dep13'!E62-'dep13'!E61</f>
        <v>60.149237735000042</v>
      </c>
      <c r="Y62" s="120">
        <f>'dep13'!F62-'dep13'!F61</f>
        <v>58.339497106999943</v>
      </c>
      <c r="Z62" s="120">
        <f>'dep13'!G62-'dep13'!G61</f>
        <v>8.8132454569999936</v>
      </c>
      <c r="AA62" s="120">
        <f>'dep13'!H62-'dep13'!H61</f>
        <v>-17.553278106000107</v>
      </c>
      <c r="AB62" s="120">
        <f>'dep13'!I62-'dep13'!I61</f>
        <v>-168.61000887399996</v>
      </c>
      <c r="AC62" s="100">
        <f>'dep13'!J62-'dep13'!J61</f>
        <v>-253.84426375700059</v>
      </c>
      <c r="AD62" s="100">
        <f>'dep13'!K62-'dep13'!K61</f>
        <v>-109.3092697159982</v>
      </c>
      <c r="AE62" s="120">
        <f>'dep13'!L62-'dep13'!L61</f>
        <v>103.90389273599999</v>
      </c>
      <c r="AF62" s="120">
        <f>'dep13'!M62-'dep13'!M61</f>
        <v>74.420604582000124</v>
      </c>
      <c r="AG62" s="120">
        <f>'dep13'!N62-'dep13'!N61</f>
        <v>22.32209735699999</v>
      </c>
      <c r="AH62" s="120">
        <f>'dep13'!O62-'dep13'!O61</f>
        <v>-27.712939731999995</v>
      </c>
      <c r="AI62" s="120">
        <f>'dep13'!P62-'dep13'!P61</f>
        <v>8.8681463499999893</v>
      </c>
      <c r="AJ62" s="120">
        <f>'dep13'!Q62-'dep13'!Q61</f>
        <v>-2.766383518000012</v>
      </c>
      <c r="AK62" s="120">
        <f>'dep13'!R62-'dep13'!R61</f>
        <v>-286.06548737799994</v>
      </c>
      <c r="AL62" s="120">
        <f>'dep13'!S62-'dep13'!S61</f>
        <v>-2.2792001130000017</v>
      </c>
      <c r="AM62" s="100">
        <f>'dep13'!T62-'dep13'!T61</f>
        <v>-62.723139738999976</v>
      </c>
      <c r="AN62" s="184">
        <f>(Paca!B62/Paca!B58-1)*100</f>
        <v>-10.122924265868816</v>
      </c>
      <c r="AO62" s="184">
        <f>(Paca!C62/Paca!C58-1)*100</f>
        <v>-14.873457033005266</v>
      </c>
      <c r="AP62" s="184">
        <f>(Paca!D62/Paca!D58-1)*100</f>
        <v>-5.8727321448514447</v>
      </c>
      <c r="AQ62" s="191">
        <f>(Paca!E62/Paca!E58-1)*100</f>
        <v>-12.990735353265103</v>
      </c>
      <c r="AR62" s="191">
        <f>(Paca!F62/Paca!F58-1)*100</f>
        <v>7.7273195898718505</v>
      </c>
      <c r="AS62" s="191">
        <f>(Paca!G62/Paca!G58-1)*100</f>
        <v>-18.976822949540249</v>
      </c>
      <c r="AT62" s="191">
        <f>(Paca!H62/Paca!H58-1)*100</f>
        <v>19.628405585939014</v>
      </c>
      <c r="AU62" s="191">
        <f>(Paca!I62/Paca!I58-1)*100</f>
        <v>-12.480208933458981</v>
      </c>
      <c r="AV62" s="184">
        <f>(Paca!J62/Paca!J58-1)*100</f>
        <v>-16.772040413364774</v>
      </c>
      <c r="AW62" s="184">
        <f>(Paca!K62/Paca!K58-1)*100</f>
        <v>-5.0114369175450868</v>
      </c>
      <c r="AX62" s="191">
        <f>(Paca!L62/Paca!L58-1)*100</f>
        <v>3.9546699829919874</v>
      </c>
      <c r="AY62" s="191">
        <f>(Paca!M62/Paca!M58-1)*100</f>
        <v>-3.096554690080755</v>
      </c>
      <c r="AZ62" s="191">
        <f>(Paca!N62/Paca!N58-1)*100</f>
        <v>-5.57373103010812</v>
      </c>
      <c r="BA62" s="191">
        <f>(Paca!O62/Paca!O58-1)*100</f>
        <v>-28.080118992547089</v>
      </c>
      <c r="BB62" s="191">
        <f>(Paca!P62/Paca!P58-1)*100</f>
        <v>-19.741502333561133</v>
      </c>
      <c r="BC62" s="191">
        <f>(Paca!Q62/Paca!Q58-1)*100</f>
        <v>6.7114868950444606</v>
      </c>
      <c r="BD62" s="191">
        <f>(Paca!R62/Paca!R58-1)*100</f>
        <v>-12.940723755186989</v>
      </c>
      <c r="BE62" s="191">
        <f>(Paca!S62/Paca!S58-1)*100</f>
        <v>-9.5401381403321217</v>
      </c>
      <c r="BF62" s="184">
        <f>(Paca!T62/Paca!T58-1)*100</f>
        <v>-27.420525266888763</v>
      </c>
      <c r="BG62" s="100">
        <f>Paca!B62-Paca!B58</f>
        <v>-3866.852166100005</v>
      </c>
      <c r="BH62" s="100">
        <f>Paca!C62-Paca!C58</f>
        <v>-29.071878194999982</v>
      </c>
      <c r="BI62" s="100">
        <f>Paca!D62-Paca!D58</f>
        <v>-643.17980319699927</v>
      </c>
      <c r="BJ62" s="120">
        <f>Paca!E62-Paca!E58</f>
        <v>-215.9204619950001</v>
      </c>
      <c r="BK62" s="120">
        <f>Paca!F62-Paca!F58</f>
        <v>160.81559768900024</v>
      </c>
      <c r="BL62" s="120">
        <f>Paca!G62-Paca!G58</f>
        <v>-163.11678437399996</v>
      </c>
      <c r="BM62" s="120">
        <f>Paca!H62-Paca!H58</f>
        <v>224.61554083300007</v>
      </c>
      <c r="BN62" s="120">
        <f>Paca!I62-Paca!I58</f>
        <v>-649.57369534999998</v>
      </c>
      <c r="BO62" s="100">
        <f>Paca!J62-Paca!J58</f>
        <v>-2137.2687818800005</v>
      </c>
      <c r="BP62" s="100">
        <f>Paca!K62-Paca!K58</f>
        <v>-640.96464414599905</v>
      </c>
      <c r="BQ62" s="120">
        <f>Paca!L62-Paca!L58</f>
        <v>136.74102545300002</v>
      </c>
      <c r="BR62" s="120">
        <f>Paca!M62-Paca!M58</f>
        <v>-134.12740851799936</v>
      </c>
      <c r="BS62" s="120">
        <f>Paca!N62-Paca!N58</f>
        <v>-36.075649597000051</v>
      </c>
      <c r="BT62" s="120">
        <f>Paca!O62-Paca!O58</f>
        <v>-107.237962412</v>
      </c>
      <c r="BU62" s="120">
        <f>Paca!P62-Paca!P58</f>
        <v>-92.468685724000011</v>
      </c>
      <c r="BV62" s="120">
        <f>Paca!Q62-Paca!Q58</f>
        <v>12.530569710999998</v>
      </c>
      <c r="BW62" s="120">
        <f>Paca!R62-Paca!R58</f>
        <v>-395.46302859900015</v>
      </c>
      <c r="BX62" s="120">
        <f>Paca!S62-Paca!S58</f>
        <v>-24.863504460000001</v>
      </c>
      <c r="BY62" s="100">
        <f>Paca!T62-Paca!T58</f>
        <v>-416.36705868199988</v>
      </c>
    </row>
    <row r="63" spans="1:77" s="29" customFormat="1" x14ac:dyDescent="0.25">
      <c r="A63" s="37" t="str">
        <f>Paca!A63</f>
        <v>T1 2013</v>
      </c>
      <c r="B63" s="144">
        <f>('dep13'!B63/'dep13'!B62-1)*100</f>
        <v>-7.9496467744821775E-2</v>
      </c>
      <c r="C63" s="179">
        <f>('dep13'!C63/'dep13'!C62-1)*100</f>
        <v>-17.266014477160464</v>
      </c>
      <c r="D63" s="179">
        <f>('dep13'!D63/'dep13'!D62-1)*100</f>
        <v>-0.68882564494231469</v>
      </c>
      <c r="E63" s="180">
        <f>('dep13'!E63/'dep13'!E62-1)*100</f>
        <v>5.7413666600035551</v>
      </c>
      <c r="F63" s="181">
        <f>('dep13'!F63/'dep13'!F62-1)*100</f>
        <v>-5.4016939767537187</v>
      </c>
      <c r="G63" s="181">
        <f>('dep13'!G63/'dep13'!G62-1)*100</f>
        <v>21.177181248185594</v>
      </c>
      <c r="H63" s="181">
        <f>('dep13'!H63/'dep13'!H62-1)*100</f>
        <v>7.2258165878982483</v>
      </c>
      <c r="I63" s="182">
        <f>('dep13'!I63/'dep13'!I62-1)*100</f>
        <v>-7.0211964615480627</v>
      </c>
      <c r="J63" s="179">
        <f>('dep13'!J63/'dep13'!J62-1)*100</f>
        <v>-1.7713592217299623</v>
      </c>
      <c r="K63" s="179">
        <f>('dep13'!K63/'dep13'!K62-1)*100</f>
        <v>1.7675948655116347</v>
      </c>
      <c r="L63" s="180">
        <f>('dep13'!L63/'dep13'!L62-1)*100</f>
        <v>10.440376123212847</v>
      </c>
      <c r="M63" s="181">
        <f>('dep13'!M63/'dep13'!M62-1)*100</f>
        <v>-1.3905564932915171</v>
      </c>
      <c r="N63" s="181">
        <f>('dep13'!N63/'dep13'!N62-1)*100</f>
        <v>-9.5018834182069138</v>
      </c>
      <c r="O63" s="181">
        <f>('dep13'!O63/'dep13'!O62-1)*100</f>
        <v>8.3687417406536504</v>
      </c>
      <c r="P63" s="181">
        <f>('dep13'!P63/'dep13'!P62-1)*100</f>
        <v>8.2299636200315227</v>
      </c>
      <c r="Q63" s="181">
        <f>('dep13'!Q63/'dep13'!Q62-1)*100</f>
        <v>-20.079532713322866</v>
      </c>
      <c r="R63" s="181">
        <f>('dep13'!R63/'dep13'!R62-1)*100</f>
        <v>-2.9791814620058199</v>
      </c>
      <c r="S63" s="152">
        <f>('dep13'!S63/'dep13'!S62-1)*100</f>
        <v>12.70625097365803</v>
      </c>
      <c r="T63" s="183">
        <f>('dep13'!T63/'dep13'!T62-1)*100</f>
        <v>-0.92521382628758531</v>
      </c>
      <c r="U63" s="52">
        <f>'dep13'!B63-'dep13'!B62</f>
        <v>-14.021501659000933</v>
      </c>
      <c r="V63" s="52">
        <f>'dep13'!C63-'dep13'!C62</f>
        <v>-8.8658364630000008</v>
      </c>
      <c r="W63" s="52">
        <f>'dep13'!D63-'dep13'!D62</f>
        <v>-36.82258306499898</v>
      </c>
      <c r="X63" s="121">
        <f>'dep13'!E63-'dep13'!E62</f>
        <v>30.604805386999942</v>
      </c>
      <c r="Y63" s="121">
        <f>'dep13'!F63-'dep13'!F62</f>
        <v>-62.144090722999863</v>
      </c>
      <c r="Z63" s="121">
        <f>'dep13'!G63-'dep13'!G62</f>
        <v>68.156518602000006</v>
      </c>
      <c r="AA63" s="121">
        <f>'dep13'!H63-'dep13'!H62</f>
        <v>81.703248086000031</v>
      </c>
      <c r="AB63" s="121">
        <f>'dep13'!I63-'dep13'!I62</f>
        <v>-155.14306441700001</v>
      </c>
      <c r="AC63" s="52">
        <f>'dep13'!J63-'dep13'!J62</f>
        <v>-84.019411405999563</v>
      </c>
      <c r="AD63" s="52">
        <f>'dep13'!K63-'dep13'!K62</f>
        <v>121.47276782699828</v>
      </c>
      <c r="AE63" s="121">
        <f>'dep13'!L63-'dep13'!L62</f>
        <v>198.16093188299988</v>
      </c>
      <c r="AF63" s="121">
        <f>'dep13'!M63-'dep13'!M62</f>
        <v>-35.72533365299978</v>
      </c>
      <c r="AG63" s="121">
        <f>'dep13'!N63-'dep13'!N62</f>
        <v>-24.988092184999999</v>
      </c>
      <c r="AH63" s="121">
        <f>'dep13'!O63-'dep13'!O62</f>
        <v>13.485230833000003</v>
      </c>
      <c r="AI63" s="121">
        <f>'dep13'!P63-'dep13'!P62</f>
        <v>18.594599823999999</v>
      </c>
      <c r="AJ63" s="121">
        <f>'dep13'!Q63-'dep13'!Q62</f>
        <v>-14.289070927999994</v>
      </c>
      <c r="AK63" s="121">
        <f>'dep13'!R63-'dep13'!R62</f>
        <v>-47.04951254499997</v>
      </c>
      <c r="AL63" s="121">
        <f>'dep13'!S63-'dep13'!S62</f>
        <v>13.284014597999999</v>
      </c>
      <c r="AM63" s="52">
        <f>'dep13'!T63-'dep13'!T62</f>
        <v>-5.786438551999936</v>
      </c>
      <c r="AN63" s="189">
        <f>(Paca!B63/Paca!B59-1)*100</f>
        <v>-3.1912631683361226</v>
      </c>
      <c r="AO63" s="189">
        <f>(Paca!C63/Paca!C59-1)*100</f>
        <v>-16.296269828525677</v>
      </c>
      <c r="AP63" s="189">
        <f>(Paca!D63/Paca!D59-1)*100</f>
        <v>-3.5314093781139699</v>
      </c>
      <c r="AQ63" s="190">
        <f>(Paca!E63/Paca!E59-1)*100</f>
        <v>-11.786560193818962</v>
      </c>
      <c r="AR63" s="190">
        <f>(Paca!F63/Paca!F59-1)*100</f>
        <v>-4.2867657152522165</v>
      </c>
      <c r="AS63" s="190">
        <f>(Paca!G63/Paca!G59-1)*100</f>
        <v>24.20648230078428</v>
      </c>
      <c r="AT63" s="190">
        <f>(Paca!H63/Paca!H59-1)*100</f>
        <v>8.7864968892968243</v>
      </c>
      <c r="AU63" s="190">
        <f>(Paca!I63/Paca!I59-1)*100</f>
        <v>-7.3362920730696395</v>
      </c>
      <c r="AV63" s="189">
        <f>(Paca!J63/Paca!J59-1)*100</f>
        <v>-9.9424798789500279</v>
      </c>
      <c r="AW63" s="189">
        <f>(Paca!K63/Paca!K59-1)*100</f>
        <v>4.9437246618132979</v>
      </c>
      <c r="AX63" s="190">
        <f>(Paca!L63/Paca!L59-1)*100</f>
        <v>14.339114110663598</v>
      </c>
      <c r="AY63" s="190">
        <f>(Paca!M63/Paca!M59-1)*100</f>
        <v>10.119974271650234</v>
      </c>
      <c r="AZ63" s="190">
        <f>(Paca!N63/Paca!N59-1)*100</f>
        <v>-2.2665833899836563</v>
      </c>
      <c r="BA63" s="190">
        <f>(Paca!O63/Paca!O59-1)*100</f>
        <v>-6.7180043891944319</v>
      </c>
      <c r="BB63" s="190">
        <f>(Paca!P63/Paca!P59-1)*100</f>
        <v>-10.973718043406199</v>
      </c>
      <c r="BC63" s="190">
        <f>(Paca!Q63/Paca!Q59-1)*100</f>
        <v>7.509925120629557</v>
      </c>
      <c r="BD63" s="190">
        <f>(Paca!R63/Paca!R59-1)*100</f>
        <v>-8.8228980313459715</v>
      </c>
      <c r="BE63" s="190">
        <f>(Paca!S63/Paca!S59-1)*100</f>
        <v>9.130394317244761</v>
      </c>
      <c r="BF63" s="189">
        <f>(Paca!T63/Paca!T59-1)*100</f>
        <v>-12.633318457943577</v>
      </c>
      <c r="BG63" s="53">
        <f>Paca!B63-Paca!B59</f>
        <v>-1151.2823852659931</v>
      </c>
      <c r="BH63" s="53">
        <f>Paca!C63-Paca!C59</f>
        <v>-35.419958779000012</v>
      </c>
      <c r="BI63" s="53">
        <f>Paca!D63-Paca!D59</f>
        <v>-379.69636293899748</v>
      </c>
      <c r="BJ63" s="122">
        <f>Paca!E63-Paca!E59</f>
        <v>-194.24451887300006</v>
      </c>
      <c r="BK63" s="122">
        <f>Paca!F63-Paca!F59</f>
        <v>-94.405281952000223</v>
      </c>
      <c r="BL63" s="122">
        <f>Paca!G63-Paca!G59</f>
        <v>151.42044764299999</v>
      </c>
      <c r="BM63" s="122">
        <f>Paca!H63-Paca!H59</f>
        <v>118.78874500799998</v>
      </c>
      <c r="BN63" s="122">
        <f>Paca!I63-Paca!I59</f>
        <v>-361.25575476499944</v>
      </c>
      <c r="BO63" s="53">
        <f>Paca!J63-Paca!J59</f>
        <v>-1175.630469149999</v>
      </c>
      <c r="BP63" s="53">
        <f>Paca!K63-Paca!K59</f>
        <v>595.56181343600292</v>
      </c>
      <c r="BQ63" s="122">
        <f>Paca!L63-Paca!L59</f>
        <v>495.69270140699973</v>
      </c>
      <c r="BR63" s="122">
        <f>Paca!M63-Paca!M59</f>
        <v>395.48435529000062</v>
      </c>
      <c r="BS63" s="122">
        <f>Paca!N63-Paca!N59</f>
        <v>-15.016777695000087</v>
      </c>
      <c r="BT63" s="122">
        <f>Paca!O63-Paca!O59</f>
        <v>-21.384366145999991</v>
      </c>
      <c r="BU63" s="122">
        <f>Paca!P63-Paca!P59</f>
        <v>-48.015768002999948</v>
      </c>
      <c r="BV63" s="122">
        <f>Paca!Q63-Paca!Q59</f>
        <v>14.945651486999992</v>
      </c>
      <c r="BW63" s="122">
        <f>Paca!R63-Paca!R59</f>
        <v>-248.64105077900012</v>
      </c>
      <c r="BX63" s="122">
        <f>Paca!S63-Paca!S59</f>
        <v>22.497067874999999</v>
      </c>
      <c r="BY63" s="53">
        <f>Paca!T63-Paca!T59</f>
        <v>-156.09740783400002</v>
      </c>
    </row>
    <row r="64" spans="1:77" s="29" customFormat="1" x14ac:dyDescent="0.25">
      <c r="A64" s="37" t="str">
        <f>Paca!A64</f>
        <v>T2 2013</v>
      </c>
      <c r="B64" s="144">
        <f>('dep13'!B64/'dep13'!B63-1)*100</f>
        <v>-0.25482826195496466</v>
      </c>
      <c r="C64" s="179">
        <f>('dep13'!C64/'dep13'!C63-1)*100</f>
        <v>11.159894064822362</v>
      </c>
      <c r="D64" s="179">
        <f>('dep13'!D64/'dep13'!D63-1)*100</f>
        <v>4.6363337537022931</v>
      </c>
      <c r="E64" s="180">
        <f>('dep13'!E64/'dep13'!E63-1)*100</f>
        <v>9.0959166545294003</v>
      </c>
      <c r="F64" s="181">
        <f>('dep13'!F64/'dep13'!F63-1)*100</f>
        <v>4.1831262875207331</v>
      </c>
      <c r="G64" s="181">
        <f>('dep13'!G64/'dep13'!G63-1)*100</f>
        <v>-1.2926588773434777</v>
      </c>
      <c r="H64" s="181">
        <f>('dep13'!H64/'dep13'!H63-1)*100</f>
        <v>2.3900378172968306</v>
      </c>
      <c r="I64" s="182">
        <f>('dep13'!I64/'dep13'!I63-1)*100</f>
        <v>6.1039735614976331</v>
      </c>
      <c r="J64" s="179">
        <f>('dep13'!J64/'dep13'!J63-1)*100</f>
        <v>2.9525597899968004</v>
      </c>
      <c r="K64" s="179">
        <f>('dep13'!K64/'dep13'!K63-1)*100</f>
        <v>-6.3158478224714321</v>
      </c>
      <c r="L64" s="180">
        <f>('dep13'!L64/'dep13'!L63-1)*100</f>
        <v>-12.582036496162207</v>
      </c>
      <c r="M64" s="181">
        <f>('dep13'!M64/'dep13'!M63-1)*100</f>
        <v>-12.38191116820323</v>
      </c>
      <c r="N64" s="181">
        <f>('dep13'!N64/'dep13'!N63-1)*100</f>
        <v>25.251025377974102</v>
      </c>
      <c r="O64" s="181">
        <f>('dep13'!O64/'dep13'!O63-1)*100</f>
        <v>13.663964876145052</v>
      </c>
      <c r="P64" s="181">
        <f>('dep13'!P64/'dep13'!P63-1)*100</f>
        <v>-7.6878116566893144</v>
      </c>
      <c r="Q64" s="181">
        <f>('dep13'!Q64/'dep13'!Q63-1)*100</f>
        <v>5.2685673650381126</v>
      </c>
      <c r="R64" s="181">
        <f>('dep13'!R64/'dep13'!R63-1)*100</f>
        <v>3.4332698583478871</v>
      </c>
      <c r="S64" s="152">
        <f>('dep13'!S64/'dep13'!S63-1)*100</f>
        <v>12.695391289252655</v>
      </c>
      <c r="T64" s="183">
        <f>('dep13'!T64/'dep13'!T63-1)*100</f>
        <v>1.348455955102601</v>
      </c>
      <c r="U64" s="52">
        <f>'dep13'!B64-'dep13'!B63</f>
        <v>-44.910604593002063</v>
      </c>
      <c r="V64" s="52">
        <f>'dep13'!C64-'dep13'!C63</f>
        <v>4.741018320000002</v>
      </c>
      <c r="W64" s="52">
        <f>'dep13'!D64-'dep13'!D63</f>
        <v>246.13748133899935</v>
      </c>
      <c r="X64" s="121">
        <f>'dep13'!E64-'dep13'!E63</f>
        <v>51.270284885000024</v>
      </c>
      <c r="Y64" s="121">
        <f>'dep13'!F64-'dep13'!F63</f>
        <v>45.525444735999827</v>
      </c>
      <c r="Z64" s="121">
        <f>'dep13'!G64-'dep13'!G63</f>
        <v>-5.0413172009999698</v>
      </c>
      <c r="AA64" s="121">
        <f>'dep13'!H64-'dep13'!H63</f>
        <v>28.97720702100014</v>
      </c>
      <c r="AB64" s="121">
        <f>'dep13'!I64-'dep13'!I63</f>
        <v>125.40586189799978</v>
      </c>
      <c r="AC64" s="52">
        <f>'dep13'!J64-'dep13'!J63</f>
        <v>137.56559398699937</v>
      </c>
      <c r="AD64" s="52">
        <f>'dep13'!K64-'dep13'!K63</f>
        <v>-441.71013469399895</v>
      </c>
      <c r="AE64" s="121">
        <f>'dep13'!L64-'dep13'!L63</f>
        <v>-263.74285845399982</v>
      </c>
      <c r="AF64" s="121">
        <f>'dep13'!M64-'dep13'!M63</f>
        <v>-313.68506946400021</v>
      </c>
      <c r="AG64" s="121">
        <f>'dep13'!N64-'dep13'!N63</f>
        <v>60.095501138000003</v>
      </c>
      <c r="AH64" s="121">
        <f>'dep13'!O64-'dep13'!O63</f>
        <v>23.860469607999988</v>
      </c>
      <c r="AI64" s="121">
        <f>'dep13'!P64-'dep13'!P63</f>
        <v>-18.799191347000004</v>
      </c>
      <c r="AJ64" s="121">
        <f>'dep13'!Q64-'dep13'!Q63</f>
        <v>2.9964079599999991</v>
      </c>
      <c r="AK64" s="121">
        <f>'dep13'!R64-'dep13'!R63</f>
        <v>52.605487117999928</v>
      </c>
      <c r="AL64" s="121">
        <f>'dep13'!S64-'dep13'!S63</f>
        <v>14.959118747000005</v>
      </c>
      <c r="AM64" s="52">
        <f>'dep13'!T64-'dep13'!T63</f>
        <v>8.3554364549999036</v>
      </c>
      <c r="AN64" s="189">
        <f>(Paca!B64/Paca!B60-1)*100</f>
        <v>-1.352918609728726</v>
      </c>
      <c r="AO64" s="189">
        <f>(Paca!C64/Paca!C60-1)*100</f>
        <v>-9.2879773581551426</v>
      </c>
      <c r="AP64" s="189">
        <f>(Paca!D64/Paca!D60-1)*100</f>
        <v>-0.95163254942557396</v>
      </c>
      <c r="AQ64" s="190">
        <f>(Paca!E64/Paca!E60-1)*100</f>
        <v>-6.4566529245204451</v>
      </c>
      <c r="AR64" s="190">
        <f>(Paca!F64/Paca!F60-1)*100</f>
        <v>-1.0834987053321865</v>
      </c>
      <c r="AS64" s="190">
        <f>(Paca!G64/Paca!G60-1)*100</f>
        <v>6.0290874582822784</v>
      </c>
      <c r="AT64" s="190">
        <f>(Paca!H64/Paca!H60-1)*100</f>
        <v>9.2819319450734294</v>
      </c>
      <c r="AU64" s="190">
        <f>(Paca!I64/Paca!I60-1)*100</f>
        <v>-2.955945126377435</v>
      </c>
      <c r="AV64" s="189">
        <f>(Paca!J64/Paca!J60-1)*100</f>
        <v>-2.0579258612105522</v>
      </c>
      <c r="AW64" s="189">
        <f>(Paca!K64/Paca!K60-1)*100</f>
        <v>0.80211119177060475</v>
      </c>
      <c r="AX64" s="190">
        <f>(Paca!L64/Paca!L60-1)*100</f>
        <v>14.423406373820157</v>
      </c>
      <c r="AY64" s="190">
        <f>(Paca!M64/Paca!M60-1)*100</f>
        <v>-7.6312395568604918</v>
      </c>
      <c r="AZ64" s="190">
        <f>(Paca!N64/Paca!N60-1)*100</f>
        <v>9.1593482724454223</v>
      </c>
      <c r="BA64" s="190">
        <f>(Paca!O64/Paca!O60-1)*100</f>
        <v>4.1740076813061355</v>
      </c>
      <c r="BB64" s="190">
        <f>(Paca!P64/Paca!P60-1)*100</f>
        <v>-9.1534297120870693</v>
      </c>
      <c r="BC64" s="190">
        <f>(Paca!Q64/Paca!Q60-1)*100</f>
        <v>12.604529144743415</v>
      </c>
      <c r="BD64" s="190">
        <f>(Paca!R64/Paca!R60-1)*100</f>
        <v>-6.1024880775911612</v>
      </c>
      <c r="BE64" s="190">
        <f>(Paca!S64/Paca!S60-1)*100</f>
        <v>20.50316871062283</v>
      </c>
      <c r="BF64" s="189">
        <f>(Paca!T64/Paca!T60-1)*100</f>
        <v>-16.816358242842387</v>
      </c>
      <c r="BG64" s="53">
        <f>Paca!B64-Paca!B60</f>
        <v>-480.53322549699806</v>
      </c>
      <c r="BH64" s="53">
        <f>Paca!C64-Paca!C60</f>
        <v>-16.557636175999988</v>
      </c>
      <c r="BI64" s="53">
        <f>Paca!D64-Paca!D60</f>
        <v>-101.37325130999852</v>
      </c>
      <c r="BJ64" s="122">
        <f>Paca!E64-Paca!E60</f>
        <v>-103.34975419800003</v>
      </c>
      <c r="BK64" s="122">
        <f>Paca!F64-Paca!F60</f>
        <v>-23.748080967000078</v>
      </c>
      <c r="BL64" s="122">
        <f>Paca!G64-Paca!G60</f>
        <v>44.220867766000083</v>
      </c>
      <c r="BM64" s="122">
        <f>Paca!H64-Paca!H60</f>
        <v>123.32832499000006</v>
      </c>
      <c r="BN64" s="122">
        <f>Paca!I64-Paca!I60</f>
        <v>-141.82460890099992</v>
      </c>
      <c r="BO64" s="53">
        <f>Paca!J64-Paca!J60</f>
        <v>-235.37054868999985</v>
      </c>
      <c r="BP64" s="53">
        <f>Paca!K64-Paca!K60</f>
        <v>95.649966933002361</v>
      </c>
      <c r="BQ64" s="122">
        <f>Paca!L64-Paca!L60</f>
        <v>466.52897470000016</v>
      </c>
      <c r="BR64" s="122">
        <f>Paca!M64-Paca!M60</f>
        <v>-307.12230235900006</v>
      </c>
      <c r="BS64" s="122">
        <f>Paca!N64-Paca!N60</f>
        <v>57.384533293999993</v>
      </c>
      <c r="BT64" s="122">
        <f>Paca!O64-Paca!O60</f>
        <v>13.577415857000005</v>
      </c>
      <c r="BU64" s="122">
        <f>Paca!P64-Paca!P60</f>
        <v>-39.992032515999995</v>
      </c>
      <c r="BV64" s="122">
        <f>Paca!Q64-Paca!Q60</f>
        <v>26.53830155</v>
      </c>
      <c r="BW64" s="122">
        <f>Paca!R64-Paca!R60</f>
        <v>-172.02282404000016</v>
      </c>
      <c r="BX64" s="122">
        <f>Paca!S64-Paca!S60</f>
        <v>50.757900446999997</v>
      </c>
      <c r="BY64" s="53">
        <f>Paca!T64-Paca!T60</f>
        <v>-222.88175625400004</v>
      </c>
    </row>
    <row r="65" spans="1:77" s="29" customFormat="1" x14ac:dyDescent="0.25">
      <c r="A65" s="37" t="str">
        <f>Paca!A65</f>
        <v>T3 2013</v>
      </c>
      <c r="B65" s="144">
        <f>('dep13'!B65/'dep13'!B64-1)*100</f>
        <v>0.96084516158165822</v>
      </c>
      <c r="C65" s="179">
        <f>('dep13'!C65/'dep13'!C64-1)*100</f>
        <v>-9.5726056585411214</v>
      </c>
      <c r="D65" s="179">
        <f>('dep13'!D65/'dep13'!D64-1)*100</f>
        <v>-2.7349205025766654</v>
      </c>
      <c r="E65" s="180">
        <f>('dep13'!E65/'dep13'!E64-1)*100</f>
        <v>-4.0095190990447342</v>
      </c>
      <c r="F65" s="181">
        <f>('dep13'!F65/'dep13'!F64-1)*100</f>
        <v>-0.16322438242114545</v>
      </c>
      <c r="G65" s="181">
        <f>('dep13'!G65/'dep13'!G64-1)*100</f>
        <v>-0.36840407765855732</v>
      </c>
      <c r="H65" s="181">
        <f>('dep13'!H65/'dep13'!H64-1)*100</f>
        <v>-12.772725551700814</v>
      </c>
      <c r="I65" s="182">
        <f>('dep13'!I65/'dep13'!I64-1)*100</f>
        <v>1.5853541990691111</v>
      </c>
      <c r="J65" s="179">
        <f>('dep13'!J65/'dep13'!J64-1)*100</f>
        <v>2.6835957511025743</v>
      </c>
      <c r="K65" s="179">
        <f>('dep13'!K65/'dep13'!K64-1)*100</f>
        <v>3.9626396606297298</v>
      </c>
      <c r="L65" s="180">
        <f>('dep13'!L65/'dep13'!L64-1)*100</f>
        <v>-7.7237050757337444</v>
      </c>
      <c r="M65" s="181">
        <f>('dep13'!M65/'dep13'!M64-1)*100</f>
        <v>14.866416380666546</v>
      </c>
      <c r="N65" s="181">
        <f>('dep13'!N65/'dep13'!N64-1)*100</f>
        <v>10.739791402573285</v>
      </c>
      <c r="O65" s="181">
        <f>('dep13'!O65/'dep13'!O64-1)*100</f>
        <v>3.2721777746455905</v>
      </c>
      <c r="P65" s="181">
        <f>('dep13'!P65/'dep13'!P64-1)*100</f>
        <v>13.810879834562151</v>
      </c>
      <c r="Q65" s="181">
        <f>('dep13'!Q65/'dep13'!Q64-1)*100</f>
        <v>13.851948098150292</v>
      </c>
      <c r="R65" s="181">
        <f>('dep13'!R65/'dep13'!R64-1)*100</f>
        <v>1.6310205165858571</v>
      </c>
      <c r="S65" s="152">
        <f>('dep13'!S65/'dep13'!S64-1)*100</f>
        <v>-24.593147195034902</v>
      </c>
      <c r="T65" s="183">
        <f>('dep13'!T65/'dep13'!T64-1)*100</f>
        <v>-10.032744688333084</v>
      </c>
      <c r="U65" s="52">
        <f>'dep13'!B65-'dep13'!B64</f>
        <v>168.90659205400152</v>
      </c>
      <c r="V65" s="52">
        <f>'dep13'!C65-'dep13'!C64</f>
        <v>-4.5205351890000003</v>
      </c>
      <c r="W65" s="52">
        <f>'dep13'!D65-'dep13'!D64</f>
        <v>-151.92536272299913</v>
      </c>
      <c r="X65" s="121">
        <f>'dep13'!E65-'dep13'!E64</f>
        <v>-24.655853482999987</v>
      </c>
      <c r="Y65" s="121">
        <f>'dep13'!F65-'dep13'!F64</f>
        <v>-1.8506983620000028</v>
      </c>
      <c r="Z65" s="121">
        <f>'dep13'!G65-'dep13'!G64</f>
        <v>-1.4181885450000209</v>
      </c>
      <c r="AA65" s="121">
        <f>'dep13'!H65-'dep13'!H64</f>
        <v>-158.55978004600001</v>
      </c>
      <c r="AB65" s="121">
        <f>'dep13'!I65-'dep13'!I64</f>
        <v>34.559157713000332</v>
      </c>
      <c r="AC65" s="52">
        <f>'dep13'!J65-'dep13'!J64</f>
        <v>128.72573245800049</v>
      </c>
      <c r="AD65" s="52">
        <f>'dep13'!K65-'dep13'!K64</f>
        <v>259.63092425100058</v>
      </c>
      <c r="AE65" s="121">
        <f>'dep13'!L65-'dep13'!L64</f>
        <v>-141.53248607399996</v>
      </c>
      <c r="AF65" s="121">
        <f>'dep13'!M65-'dep13'!M64</f>
        <v>329.99414348800019</v>
      </c>
      <c r="AG65" s="121">
        <f>'dep13'!N65-'dep13'!N64</f>
        <v>32.014010193999979</v>
      </c>
      <c r="AH65" s="121">
        <f>'dep13'!O65-'dep13'!O64</f>
        <v>6.4947425690000102</v>
      </c>
      <c r="AI65" s="121">
        <f>'dep13'!P65-'dep13'!P64</f>
        <v>31.175743982</v>
      </c>
      <c r="AJ65" s="121">
        <f>'dep13'!Q65-'dep13'!Q64</f>
        <v>8.293120444000003</v>
      </c>
      <c r="AK65" s="121">
        <f>'dep13'!R65-'dep13'!R64</f>
        <v>25.848942717</v>
      </c>
      <c r="AL65" s="121">
        <f>'dep13'!S65-'dep13'!S64</f>
        <v>-32.657293069000005</v>
      </c>
      <c r="AM65" s="52">
        <f>'dep13'!T65-'dep13'!T64</f>
        <v>-63.004166742999928</v>
      </c>
      <c r="AN65" s="189">
        <f>(Paca!B65/Paca!B61-1)*100</f>
        <v>-1.7258727137014263</v>
      </c>
      <c r="AO65" s="189">
        <f>(Paca!C65/Paca!C61-1)*100</f>
        <v>-3.7358230634723988</v>
      </c>
      <c r="AP65" s="189">
        <f>(Paca!D65/Paca!D61-1)*100</f>
        <v>-1.7860588987032244</v>
      </c>
      <c r="AQ65" s="190">
        <f>(Paca!E65/Paca!E61-1)*100</f>
        <v>-9.396326732603077</v>
      </c>
      <c r="AR65" s="190">
        <f>(Paca!F65/Paca!F61-1)*100</f>
        <v>-0.38536080001251305</v>
      </c>
      <c r="AS65" s="190">
        <f>(Paca!G65/Paca!G61-1)*100</f>
        <v>11.871610287540113</v>
      </c>
      <c r="AT65" s="190">
        <f>(Paca!H65/Paca!H61-1)*100</f>
        <v>-7.6419635373509598</v>
      </c>
      <c r="AU65" s="190">
        <f>(Paca!I65/Paca!I61-1)*100</f>
        <v>-0.41922178586121239</v>
      </c>
      <c r="AV65" s="189">
        <f>(Paca!J65/Paca!J61-1)*100</f>
        <v>-3.4002064818677624</v>
      </c>
      <c r="AW65" s="189">
        <f>(Paca!K65/Paca!K61-1)*100</f>
        <v>0.97339822228186268</v>
      </c>
      <c r="AX65" s="190">
        <f>(Paca!L65/Paca!L61-1)*100</f>
        <v>4.9182382608283559</v>
      </c>
      <c r="AY65" s="190">
        <f>(Paca!M65/Paca!M61-1)*100</f>
        <v>3.9614345016688146</v>
      </c>
      <c r="AZ65" s="190">
        <f>(Paca!N65/Paca!N61-1)*100</f>
        <v>26.447478657238243</v>
      </c>
      <c r="BA65" s="190">
        <f>(Paca!O65/Paca!O61-1)*100</f>
        <v>7.9927093865443721</v>
      </c>
      <c r="BB65" s="190">
        <f>(Paca!P65/Paca!P61-1)*100</f>
        <v>6.3300262729805823</v>
      </c>
      <c r="BC65" s="190">
        <f>(Paca!Q65/Paca!Q61-1)*100</f>
        <v>-3.227327044208983</v>
      </c>
      <c r="BD65" s="190">
        <f>(Paca!R65/Paca!R61-1)*100</f>
        <v>-12.733443660589449</v>
      </c>
      <c r="BE65" s="190">
        <f>(Paca!S65/Paca!S61-1)*100</f>
        <v>-8.3552204830928503</v>
      </c>
      <c r="BF65" s="189">
        <f>(Paca!T65/Paca!T61-1)*100</f>
        <v>-13.303251663789052</v>
      </c>
      <c r="BG65" s="53">
        <f>Paca!B65-Paca!B61</f>
        <v>-612.7879815809938</v>
      </c>
      <c r="BH65" s="53">
        <f>Paca!C65-Paca!C61</f>
        <v>-8.6148709259999805</v>
      </c>
      <c r="BI65" s="53">
        <f>Paca!D65-Paca!D61</f>
        <v>-187.26963047299978</v>
      </c>
      <c r="BJ65" s="122">
        <f>Paca!E65-Paca!E61</f>
        <v>-140.50257172400006</v>
      </c>
      <c r="BK65" s="122">
        <f>Paca!F65-Paca!F61</f>
        <v>-8.3040630610003063</v>
      </c>
      <c r="BL65" s="122">
        <f>Paca!G65-Paca!G61</f>
        <v>85.268555153999955</v>
      </c>
      <c r="BM65" s="122">
        <f>Paca!H65-Paca!H61</f>
        <v>-103.7825202439999</v>
      </c>
      <c r="BN65" s="122">
        <f>Paca!I65-Paca!I61</f>
        <v>-19.949030597999808</v>
      </c>
      <c r="BO65" s="53">
        <f>Paca!J65-Paca!J61</f>
        <v>-387.78204491999895</v>
      </c>
      <c r="BP65" s="53">
        <f>Paca!K65-Paca!K61</f>
        <v>119.42633504700098</v>
      </c>
      <c r="BQ65" s="122">
        <f>Paca!L65-Paca!L61</f>
        <v>171.35781748699992</v>
      </c>
      <c r="BR65" s="122">
        <f>Paca!M65-Paca!M61</f>
        <v>159.36287934399979</v>
      </c>
      <c r="BS65" s="122">
        <f>Paca!N65-Paca!N61</f>
        <v>150.155471584</v>
      </c>
      <c r="BT65" s="122">
        <f>Paca!O65-Paca!O61</f>
        <v>27.156506393999962</v>
      </c>
      <c r="BU65" s="122">
        <f>Paca!P65-Paca!P61</f>
        <v>23.405398408999986</v>
      </c>
      <c r="BV65" s="122">
        <f>Paca!Q65-Paca!Q61</f>
        <v>-6.6980978550000145</v>
      </c>
      <c r="BW65" s="122">
        <f>Paca!R65-Paca!R61</f>
        <v>-382.43559361600001</v>
      </c>
      <c r="BX65" s="122">
        <f>Paca!S65-Paca!S61</f>
        <v>-22.878046699999999</v>
      </c>
      <c r="BY65" s="53">
        <f>Paca!T65-Paca!T61</f>
        <v>-148.54777030899993</v>
      </c>
    </row>
    <row r="66" spans="1:77" s="105" customFormat="1" x14ac:dyDescent="0.25">
      <c r="A66" s="98" t="str">
        <f>Paca!A66</f>
        <v>T4 2013</v>
      </c>
      <c r="B66" s="143">
        <f>('dep13'!B66/'dep13'!B65-1)*100</f>
        <v>0.37174520077671858</v>
      </c>
      <c r="C66" s="184">
        <f>('dep13'!C66/'dep13'!C65-1)*100</f>
        <v>19.9390021523866</v>
      </c>
      <c r="D66" s="184">
        <f>('dep13'!D66/'dep13'!D65-1)*100</f>
        <v>-0.73585800172741855</v>
      </c>
      <c r="E66" s="185">
        <f>('dep13'!E66/'dep13'!E65-1)*100</f>
        <v>6.7849376404338635</v>
      </c>
      <c r="F66" s="186">
        <f>('dep13'!F66/'dep13'!F65-1)*100</f>
        <v>0.40417980357043692</v>
      </c>
      <c r="G66" s="186">
        <f>('dep13'!G66/'dep13'!G65-1)*100</f>
        <v>-2.5669230766563467</v>
      </c>
      <c r="H66" s="186">
        <f>('dep13'!H66/'dep13'!H65-1)*100</f>
        <v>6.764873238799729</v>
      </c>
      <c r="I66" s="187">
        <f>('dep13'!I66/'dep13'!I65-1)*100</f>
        <v>-6.6739294148680077</v>
      </c>
      <c r="J66" s="184">
        <f>('dep13'!J66/'dep13'!J65-1)*100</f>
        <v>1.6208411015879109</v>
      </c>
      <c r="K66" s="184">
        <f>('dep13'!K66/'dep13'!K65-1)*100</f>
        <v>-0.19125429467798938</v>
      </c>
      <c r="L66" s="185">
        <f>('dep13'!L66/'dep13'!L65-1)*100</f>
        <v>9.4286725040724217</v>
      </c>
      <c r="M66" s="186">
        <f>('dep13'!M66/'dep13'!M65-1)*100</f>
        <v>-5.2658164340391167E-2</v>
      </c>
      <c r="N66" s="186">
        <f>('dep13'!N66/'dep13'!N65-1)*100</f>
        <v>-10.349319828402503</v>
      </c>
      <c r="O66" s="186">
        <f>('dep13'!O66/'dep13'!O65-1)*100</f>
        <v>6.4270491392488971</v>
      </c>
      <c r="P66" s="186">
        <f>('dep13'!P66/'dep13'!P65-1)*100</f>
        <v>6.426420970375224</v>
      </c>
      <c r="Q66" s="186">
        <f>('dep13'!Q66/'dep13'!Q65-1)*100</f>
        <v>11.975366799065878</v>
      </c>
      <c r="R66" s="186">
        <f>('dep13'!R66/'dep13'!R65-1)*100</f>
        <v>-10.089709295476656</v>
      </c>
      <c r="S66" s="151">
        <f>('dep13'!S66/'dep13'!S65-1)*100</f>
        <v>-12.269442414533216</v>
      </c>
      <c r="T66" s="188">
        <f>('dep13'!T66/'dep13'!T65-1)*100</f>
        <v>5.3832757283592381</v>
      </c>
      <c r="U66" s="100">
        <f>'dep13'!B66-'dep13'!B65</f>
        <v>65.976844400000118</v>
      </c>
      <c r="V66" s="100">
        <f>'dep13'!C66-'dep13'!C65</f>
        <v>8.5145778909999947</v>
      </c>
      <c r="W66" s="100">
        <f>'dep13'!D66-'dep13'!D65</f>
        <v>-39.759099338000851</v>
      </c>
      <c r="X66" s="120">
        <f>'dep13'!E66-'dep13'!E65</f>
        <v>40.049931899999933</v>
      </c>
      <c r="Y66" s="120">
        <f>'dep13'!F66-'dep13'!F65</f>
        <v>4.5752598149999812</v>
      </c>
      <c r="Z66" s="120">
        <f>'dep13'!G66-'dep13'!G65</f>
        <v>-9.8450853599999846</v>
      </c>
      <c r="AA66" s="120">
        <f>'dep13'!H66-'dep13'!H65</f>
        <v>73.252326038999854</v>
      </c>
      <c r="AB66" s="120">
        <f>'dep13'!I66-'dep13'!I65</f>
        <v>-147.79153173200029</v>
      </c>
      <c r="AC66" s="100">
        <f>'dep13'!J66-'dep13'!J65</f>
        <v>79.83434848700017</v>
      </c>
      <c r="AD66" s="100">
        <f>'dep13'!K66-'dep13'!K65</f>
        <v>-13.027477493001243</v>
      </c>
      <c r="AE66" s="120">
        <f>'dep13'!L66-'dep13'!L65</f>
        <v>159.43040623899992</v>
      </c>
      <c r="AF66" s="120">
        <f>'dep13'!M66-'dep13'!M65</f>
        <v>-1.3426373600000261</v>
      </c>
      <c r="AG66" s="120">
        <f>'dep13'!N66-'dep13'!N65</f>
        <v>-34.163294291</v>
      </c>
      <c r="AH66" s="120">
        <f>'dep13'!O66-'dep13'!O65</f>
        <v>13.174071222000009</v>
      </c>
      <c r="AI66" s="120">
        <f>'dep13'!P66-'dep13'!P65</f>
        <v>16.510051638999983</v>
      </c>
      <c r="AJ66" s="120">
        <f>'dep13'!Q66-'dep13'!Q65</f>
        <v>8.1627483510000047</v>
      </c>
      <c r="AK66" s="120">
        <f>'dep13'!R66-'dep13'!R65</f>
        <v>-162.51307208200001</v>
      </c>
      <c r="AL66" s="120">
        <f>'dep13'!S66-'dep13'!S65</f>
        <v>-12.28575121099999</v>
      </c>
      <c r="AM66" s="100">
        <f>'dep13'!T66-'dep13'!T65</f>
        <v>30.414494852999951</v>
      </c>
      <c r="AN66" s="184">
        <f>(Paca!B66/Paca!B62-1)*100</f>
        <v>2.6181667799733299</v>
      </c>
      <c r="AO66" s="184">
        <f>(Paca!C66/Paca!C62-1)*100</f>
        <v>42.8085714510797</v>
      </c>
      <c r="AP66" s="184">
        <f>(Paca!D66/Paca!D62-1)*100</f>
        <v>0.79570344071480115</v>
      </c>
      <c r="AQ66" s="191">
        <f>(Paca!E66/Paca!E62-1)*100</f>
        <v>10.40231585638962</v>
      </c>
      <c r="AR66" s="191">
        <f>(Paca!F66/Paca!F62-1)*100</f>
        <v>-2.5206450843977324</v>
      </c>
      <c r="AS66" s="191">
        <f>(Paca!G66/Paca!G62-1)*100</f>
        <v>18.84806487420423</v>
      </c>
      <c r="AT66" s="191">
        <f>(Paca!H66/Paca!H62-1)*100</f>
        <v>4.2340858405190751</v>
      </c>
      <c r="AU66" s="191">
        <f>(Paca!I66/Paca!I62-1)*100</f>
        <v>-4.4152689051833782</v>
      </c>
      <c r="AV66" s="184">
        <f>(Paca!J66/Paca!J62-1)*100</f>
        <v>1.2512319058535892</v>
      </c>
      <c r="AW66" s="184">
        <f>(Paca!K66/Paca!K62-1)*100</f>
        <v>5.41193742297299</v>
      </c>
      <c r="AX66" s="191">
        <f>(Paca!L66/Paca!L62-1)*100</f>
        <v>7.1436058015326376</v>
      </c>
      <c r="AY66" s="191">
        <f>(Paca!M66/Paca!M62-1)*100</f>
        <v>4.7010762107793314</v>
      </c>
      <c r="AZ66" s="191">
        <f>(Paca!N66/Paca!N62-1)*100</f>
        <v>20.153869159077509</v>
      </c>
      <c r="BA66" s="191">
        <f>(Paca!O66/Paca!O62-1)*100</f>
        <v>31.650262306450738</v>
      </c>
      <c r="BB66" s="191">
        <f>(Paca!P66/Paca!P62-1)*100</f>
        <v>13.981154580421506</v>
      </c>
      <c r="BC66" s="191">
        <f>(Paca!Q66/Paca!Q62-1)*100</f>
        <v>2.9248346439233464</v>
      </c>
      <c r="BD66" s="191">
        <f>(Paca!R66/Paca!R62-1)*100</f>
        <v>-2.9668873929675321</v>
      </c>
      <c r="BE66" s="191">
        <f>(Paca!S66/Paca!S62-1)*100</f>
        <v>5.8734217103252329</v>
      </c>
      <c r="BF66" s="184">
        <f>(Paca!T66/Paca!T62-1)*100</f>
        <v>-4.0457493410089089</v>
      </c>
      <c r="BG66" s="100">
        <f>Paca!B66-Paca!B62</f>
        <v>898.87193914800446</v>
      </c>
      <c r="BH66" s="100">
        <f>Paca!C66-Paca!C62</f>
        <v>71.229008556999986</v>
      </c>
      <c r="BI66" s="100">
        <f>Paca!D66-Paca!D62</f>
        <v>82.027390232000471</v>
      </c>
      <c r="BJ66" s="120">
        <f>Paca!E66-Paca!E62</f>
        <v>150.43732423000006</v>
      </c>
      <c r="BK66" s="120">
        <f>Paca!F66-Paca!F62</f>
        <v>-56.511501780999879</v>
      </c>
      <c r="BL66" s="120">
        <f>Paca!G66-Paca!G62</f>
        <v>131.26567680200003</v>
      </c>
      <c r="BM66" s="120">
        <f>Paca!H66-Paca!H62</f>
        <v>57.962719141999969</v>
      </c>
      <c r="BN66" s="120">
        <f>Paca!I66-Paca!I62</f>
        <v>-201.12682816100005</v>
      </c>
      <c r="BO66" s="100">
        <f>Paca!J66-Paca!J62</f>
        <v>132.70286519900037</v>
      </c>
      <c r="BP66" s="100">
        <f>Paca!K66-Paca!K62</f>
        <v>657.50020218300415</v>
      </c>
      <c r="BQ66" s="120">
        <f>Paca!L66-Paca!L62</f>
        <v>256.77342279699997</v>
      </c>
      <c r="BR66" s="120">
        <f>Paca!M66-Paca!M62</f>
        <v>197.32190013299987</v>
      </c>
      <c r="BS66" s="120">
        <f>Paca!N66-Paca!N62</f>
        <v>123.17410558200004</v>
      </c>
      <c r="BT66" s="120">
        <f>Paca!O66-Paca!O62</f>
        <v>86.931241804000024</v>
      </c>
      <c r="BU66" s="120">
        <f>Paca!P66-Paca!P62</f>
        <v>52.559176123000043</v>
      </c>
      <c r="BV66" s="120">
        <f>Paca!Q66-Paca!Q62</f>
        <v>5.8272622020000142</v>
      </c>
      <c r="BW66" s="120">
        <f>Paca!R66-Paca!R62</f>
        <v>-78.933877458000097</v>
      </c>
      <c r="BX66" s="120">
        <f>Paca!S66-Paca!S62</f>
        <v>13.846970999999996</v>
      </c>
      <c r="BY66" s="100">
        <f>Paca!T66-Paca!T62</f>
        <v>-44.587527023000121</v>
      </c>
    </row>
    <row r="67" spans="1:77" s="29" customFormat="1" x14ac:dyDescent="0.25">
      <c r="A67" s="37" t="str">
        <f>Paca!A67</f>
        <v>T1 2014</v>
      </c>
      <c r="B67" s="144">
        <f>('dep13'!B67/'dep13'!B66-1)*100</f>
        <v>-0.40091191484261657</v>
      </c>
      <c r="C67" s="179">
        <f>('dep13'!C67/'dep13'!C66-1)*100</f>
        <v>8.0010047841404521</v>
      </c>
      <c r="D67" s="179">
        <f>('dep13'!D67/'dep13'!D66-1)*100</f>
        <v>0.65770425195825766</v>
      </c>
      <c r="E67" s="180">
        <f>('dep13'!E67/'dep13'!E66-1)*100</f>
        <v>1.3338426168360451</v>
      </c>
      <c r="F67" s="181">
        <f>('dep13'!F67/'dep13'!F66-1)*100</f>
        <v>-3.2270105649395586</v>
      </c>
      <c r="G67" s="181">
        <f>('dep13'!G67/'dep13'!G66-1)*100</f>
        <v>0.3925624175465936</v>
      </c>
      <c r="H67" s="181">
        <f>('dep13'!H67/'dep13'!H66-1)*100</f>
        <v>-5.0557395486353185</v>
      </c>
      <c r="I67" s="182">
        <f>('dep13'!I67/'dep13'!I66-1)*100</f>
        <v>5.8318965437213377</v>
      </c>
      <c r="J67" s="179">
        <f>('dep13'!J67/'dep13'!J66-1)*100</f>
        <v>-1.3209949121173459E-2</v>
      </c>
      <c r="K67" s="179">
        <f>('dep13'!K67/'dep13'!K66-1)*100</f>
        <v>-1.3170216490689279</v>
      </c>
      <c r="L67" s="180">
        <f>('dep13'!L67/'dep13'!L66-1)*100</f>
        <v>-8.0386988733493929</v>
      </c>
      <c r="M67" s="181">
        <f>('dep13'!M67/'dep13'!M66-1)*100</f>
        <v>3.6169382754395185</v>
      </c>
      <c r="N67" s="181">
        <f>('dep13'!N67/'dep13'!N66-1)*100</f>
        <v>-13.905944302834239</v>
      </c>
      <c r="O67" s="181">
        <f>('dep13'!O67/'dep13'!O66-1)*100</f>
        <v>-13.203026278107588</v>
      </c>
      <c r="P67" s="181">
        <f>('dep13'!P67/'dep13'!P66-1)*100</f>
        <v>-15.47084997955892</v>
      </c>
      <c r="Q67" s="181">
        <f>('dep13'!Q67/'dep13'!Q66-1)*100</f>
        <v>-21.072498327072754</v>
      </c>
      <c r="R67" s="181">
        <f>('dep13'!R67/'dep13'!R66-1)*100</f>
        <v>5.3487113287454813</v>
      </c>
      <c r="S67" s="152">
        <f>('dep13'!S67/'dep13'!S66-1)*100</f>
        <v>20.390765068988625</v>
      </c>
      <c r="T67" s="183">
        <f>('dep13'!T67/'dep13'!T66-1)*100</f>
        <v>-3.4583327194683711</v>
      </c>
      <c r="U67" s="52">
        <f>'dep13'!B67-'dep13'!B66</f>
        <v>-71.4178230969992</v>
      </c>
      <c r="V67" s="52">
        <f>'dep13'!C67-'dep13'!C66</f>
        <v>4.0979312110000023</v>
      </c>
      <c r="W67" s="52">
        <f>'dep13'!D67-'dep13'!D66</f>
        <v>35.274881508000362</v>
      </c>
      <c r="X67" s="121">
        <f>'dep13'!E67-'dep13'!E66</f>
        <v>8.4075703330000806</v>
      </c>
      <c r="Y67" s="121">
        <f>'dep13'!F67-'dep13'!F66</f>
        <v>-36.676960104999807</v>
      </c>
      <c r="Z67" s="121">
        <f>'dep13'!G67-'dep13'!G66</f>
        <v>1.466971811999997</v>
      </c>
      <c r="AA67" s="121">
        <f>'dep13'!H67-'dep13'!H66</f>
        <v>-58.44869757299989</v>
      </c>
      <c r="AB67" s="121">
        <f>'dep13'!I67-'dep13'!I66</f>
        <v>120.52599704100021</v>
      </c>
      <c r="AC67" s="52">
        <f>'dep13'!J67-'dep13'!J66</f>
        <v>-0.6612006539999129</v>
      </c>
      <c r="AD67" s="52">
        <f>'dep13'!K67-'dep13'!K66</f>
        <v>-89.538671651000186</v>
      </c>
      <c r="AE67" s="121">
        <f>'dep13'!L67-'dep13'!L66</f>
        <v>-148.74332749299992</v>
      </c>
      <c r="AF67" s="121">
        <f>'dep13'!M67-'dep13'!M66</f>
        <v>92.173346967999805</v>
      </c>
      <c r="AG67" s="121">
        <f>'dep13'!N67-'dep13'!N66</f>
        <v>-41.153048140999971</v>
      </c>
      <c r="AH67" s="121">
        <f>'dep13'!O67-'dep13'!O66</f>
        <v>-28.802746034000023</v>
      </c>
      <c r="AI67" s="121">
        <f>'dep13'!P67-'dep13'!P66</f>
        <v>-42.300245969999992</v>
      </c>
      <c r="AJ67" s="121">
        <f>'dep13'!Q67-'dep13'!Q66</f>
        <v>-16.083705232000007</v>
      </c>
      <c r="AK67" s="121">
        <f>'dep13'!R67-'dep13'!R66</f>
        <v>77.458344022000119</v>
      </c>
      <c r="AL67" s="121">
        <f>'dep13'!S67-'dep13'!S66</f>
        <v>17.912710228999998</v>
      </c>
      <c r="AM67" s="52">
        <f>'dep13'!T67-'dep13'!T66</f>
        <v>-20.590763510999977</v>
      </c>
      <c r="AN67" s="189">
        <f>(Paca!B67/Paca!B63-1)*100</f>
        <v>-0.29853197235304441</v>
      </c>
      <c r="AO67" s="189">
        <f>(Paca!C67/Paca!C63-1)*100</f>
        <v>5.4513358445996696</v>
      </c>
      <c r="AP67" s="189">
        <f>(Paca!D67/Paca!D63-1)*100</f>
        <v>-0.48970038410057759</v>
      </c>
      <c r="AQ67" s="190">
        <f>(Paca!E67/Paca!E63-1)*100</f>
        <v>-1.4318799942843685</v>
      </c>
      <c r="AR67" s="190">
        <f>(Paca!F67/Paca!F63-1)*100</f>
        <v>3.9085333803736688</v>
      </c>
      <c r="AS67" s="190">
        <f>(Paca!G67/Paca!G63-1)*100</f>
        <v>3.1784345954210647</v>
      </c>
      <c r="AT67" s="190">
        <f>(Paca!H67/Paca!H63-1)*100</f>
        <v>-7.8965500367104262</v>
      </c>
      <c r="AU67" s="190">
        <f>(Paca!I67/Paca!I63-1)*100</f>
        <v>-0.45848077808403609</v>
      </c>
      <c r="AV67" s="189">
        <f>(Paca!J67/Paca!J63-1)*100</f>
        <v>-1.2751333079231486</v>
      </c>
      <c r="AW67" s="189">
        <f>(Paca!K67/Paca!K63-1)*100</f>
        <v>0.87592199801225235</v>
      </c>
      <c r="AX67" s="190">
        <f>(Paca!L67/Paca!L63-1)*100</f>
        <v>-7.5450679337196958</v>
      </c>
      <c r="AY67" s="190">
        <f>(Paca!M67/Paca!M63-1)*100</f>
        <v>5.0581918374681178</v>
      </c>
      <c r="AZ67" s="190">
        <f>(Paca!N67/Paca!N63-1)*100</f>
        <v>3.4869795946548487</v>
      </c>
      <c r="BA67" s="190">
        <f>(Paca!O67/Paca!O63-1)*100</f>
        <v>13.708067981822424</v>
      </c>
      <c r="BB67" s="190">
        <f>(Paca!P67/Paca!P63-1)*100</f>
        <v>7.5685342703765368</v>
      </c>
      <c r="BC67" s="190">
        <f>(Paca!Q67/Paca!Q63-1)*100</f>
        <v>-7.6744776193586546</v>
      </c>
      <c r="BD67" s="190">
        <f>(Paca!R67/Paca!R63-1)*100</f>
        <v>4.3797997028603319</v>
      </c>
      <c r="BE67" s="190">
        <f>(Paca!S67/Paca!S63-1)*100</f>
        <v>0.89485398769333369</v>
      </c>
      <c r="BF67" s="189">
        <f>(Paca!T67/Paca!T63-1)*100</f>
        <v>-3.5515079196686061</v>
      </c>
      <c r="BG67" s="53">
        <f>Paca!B67-Paca!B63</f>
        <v>-104.26166205600748</v>
      </c>
      <c r="BH67" s="53">
        <f>Paca!C67-Paca!C63</f>
        <v>9.9176230040000064</v>
      </c>
      <c r="BI67" s="53">
        <f>Paca!D67-Paca!D63</f>
        <v>-50.79310350400192</v>
      </c>
      <c r="BJ67" s="122">
        <f>Paca!E67-Paca!E63</f>
        <v>-20.816277703999958</v>
      </c>
      <c r="BK67" s="122">
        <f>Paca!F67-Paca!F63</f>
        <v>82.385799812000187</v>
      </c>
      <c r="BL67" s="122">
        <f>Paca!G67-Paca!G63</f>
        <v>24.695077013999935</v>
      </c>
      <c r="BM67" s="122">
        <f>Paca!H67-Paca!H63</f>
        <v>-116.1373515759999</v>
      </c>
      <c r="BN67" s="122">
        <f>Paca!I67-Paca!I63</f>
        <v>-20.920351050000136</v>
      </c>
      <c r="BO67" s="53">
        <f>Paca!J67-Paca!J63</f>
        <v>-135.78496556100072</v>
      </c>
      <c r="BP67" s="53">
        <f>Paca!K67-Paca!K63</f>
        <v>110.73743918999753</v>
      </c>
      <c r="BQ67" s="122">
        <f>Paca!L67-Paca!L63</f>
        <v>-298.22783855699981</v>
      </c>
      <c r="BR67" s="122">
        <f>Paca!M67-Paca!M63</f>
        <v>217.67637551499956</v>
      </c>
      <c r="BS67" s="122">
        <f>Paca!N67-Paca!N63</f>
        <v>22.578627414000039</v>
      </c>
      <c r="BT67" s="122">
        <f>Paca!O67-Paca!O63</f>
        <v>40.703352090999999</v>
      </c>
      <c r="BU67" s="122">
        <f>Paca!P67-Paca!P63</f>
        <v>29.482214408999994</v>
      </c>
      <c r="BV67" s="122">
        <f>Paca!Q67-Paca!Q63</f>
        <v>-16.420131368999989</v>
      </c>
      <c r="BW67" s="122">
        <f>Paca!R67-Paca!R63</f>
        <v>112.53862547900007</v>
      </c>
      <c r="BX67" s="122">
        <f>Paca!S67-Paca!S63</f>
        <v>2.4062142079999944</v>
      </c>
      <c r="BY67" s="53">
        <f>Paca!T67-Paca!T63</f>
        <v>-38.338655185000107</v>
      </c>
    </row>
    <row r="68" spans="1:77" x14ac:dyDescent="0.25">
      <c r="A68" s="37" t="str">
        <f>Paca!A68</f>
        <v>T2 2014</v>
      </c>
      <c r="B68" s="144">
        <f>('dep13'!B68/'dep13'!B67-1)*100</f>
        <v>0.99130346788431911</v>
      </c>
      <c r="C68" s="179">
        <f>('dep13'!C68/'dep13'!C67-1)*100</f>
        <v>-7.6197920657515521</v>
      </c>
      <c r="D68" s="179">
        <f>('dep13'!D68/'dep13'!D67-1)*100</f>
        <v>-8.2588811111716787E-2</v>
      </c>
      <c r="E68" s="180">
        <f>('dep13'!E68/'dep13'!E67-1)*100</f>
        <v>-1.1543403172957545</v>
      </c>
      <c r="F68" s="181">
        <f>('dep13'!F68/'dep13'!F67-1)*100</f>
        <v>2.1484135339935984</v>
      </c>
      <c r="G68" s="181">
        <f>('dep13'!G68/'dep13'!G67-1)*100</f>
        <v>5.644648206502012</v>
      </c>
      <c r="H68" s="181">
        <f>('dep13'!H68/'dep13'!H67-1)*100</f>
        <v>-3.1049018767272396</v>
      </c>
      <c r="I68" s="182">
        <f>('dep13'!I68/'dep13'!I67-1)*100</f>
        <v>-0.35714015714841674</v>
      </c>
      <c r="J68" s="179">
        <f>('dep13'!J68/'dep13'!J67-1)*100</f>
        <v>-4.2954323577696574</v>
      </c>
      <c r="K68" s="179">
        <f>('dep13'!K68/'dep13'!K67-1)*100</f>
        <v>5.5003412057125667</v>
      </c>
      <c r="L68" s="180">
        <f>('dep13'!L68/'dep13'!L67-1)*100</f>
        <v>9.5303379204678897</v>
      </c>
      <c r="M68" s="181">
        <f>('dep13'!M68/'dep13'!M67-1)*100</f>
        <v>3.4444906713082535</v>
      </c>
      <c r="N68" s="181">
        <f>('dep13'!N68/'dep13'!N67-1)*100</f>
        <v>21.148698885189489</v>
      </c>
      <c r="O68" s="181">
        <f>('dep13'!O68/'dep13'!O67-1)*100</f>
        <v>-0.5363291652812241</v>
      </c>
      <c r="P68" s="181">
        <f>('dep13'!P68/'dep13'!P67-1)*100</f>
        <v>3.6028292007146634</v>
      </c>
      <c r="Q68" s="181">
        <f>('dep13'!Q68/'dep13'!Q67-1)*100</f>
        <v>6.6480490358396427</v>
      </c>
      <c r="R68" s="181">
        <f>('dep13'!R68/'dep13'!R67-1)*100</f>
        <v>3.3029629736920585</v>
      </c>
      <c r="S68" s="152">
        <f>('dep13'!S68/'dep13'!S67-1)*100</f>
        <v>0.29051320864579289</v>
      </c>
      <c r="T68" s="183">
        <f>('dep13'!T68/'dep13'!T67-1)*100</f>
        <v>5.3073643273521487</v>
      </c>
      <c r="U68" s="52">
        <f>'dep13'!B68-'dep13'!B67</f>
        <v>175.88128600199707</v>
      </c>
      <c r="V68" s="52">
        <f>'dep13'!C68-'dep13'!C67</f>
        <v>-4.2149366339999972</v>
      </c>
      <c r="W68" s="52">
        <f>'dep13'!D68-'dep13'!D67</f>
        <v>-4.4586476129998118</v>
      </c>
      <c r="X68" s="121">
        <f>'dep13'!E68-'dep13'!E67</f>
        <v>-7.3731708230000095</v>
      </c>
      <c r="Y68" s="121">
        <f>'dep13'!F68-'dep13'!F67</f>
        <v>23.630068595000012</v>
      </c>
      <c r="Z68" s="121">
        <f>'dep13'!G68-'dep13'!G67</f>
        <v>21.17636768899996</v>
      </c>
      <c r="AA68" s="121">
        <f>'dep13'!H68-'dep13'!H67</f>
        <v>-34.080561482000121</v>
      </c>
      <c r="AB68" s="121">
        <f>'dep13'!I68-'dep13'!I67</f>
        <v>-7.8113515919999372</v>
      </c>
      <c r="AC68" s="52">
        <f>'dep13'!J68-'dep13'!J67</f>
        <v>-214.97187284500069</v>
      </c>
      <c r="AD68" s="52">
        <f>'dep13'!K68-'dep13'!K67</f>
        <v>369.01975215899984</v>
      </c>
      <c r="AE68" s="121">
        <f>'dep13'!L68-'dep13'!L67</f>
        <v>162.16799208099997</v>
      </c>
      <c r="AF68" s="121">
        <f>'dep13'!M68-'dep13'!M67</f>
        <v>90.953628320000007</v>
      </c>
      <c r="AG68" s="121">
        <f>'dep13'!N68-'dep13'!N67</f>
        <v>53.883815865000003</v>
      </c>
      <c r="AH68" s="121">
        <f>'dep13'!O68-'dep13'!O67</f>
        <v>-1.015538528999997</v>
      </c>
      <c r="AI68" s="121">
        <f>'dep13'!P68-'dep13'!P67</f>
        <v>8.3268145790000005</v>
      </c>
      <c r="AJ68" s="121">
        <f>'dep13'!Q68-'dep13'!Q67</f>
        <v>4.0049089530000046</v>
      </c>
      <c r="AK68" s="121">
        <f>'dep13'!R68-'dep13'!R67</f>
        <v>50.390884465999989</v>
      </c>
      <c r="AL68" s="121">
        <f>'dep13'!S68-'dep13'!S67</f>
        <v>0.3072464239999988</v>
      </c>
      <c r="AM68" s="52">
        <f>'dep13'!T68-'dep13'!T67</f>
        <v>30.506990934999976</v>
      </c>
      <c r="AN68" s="189">
        <f>(Paca!B68/Paca!B64-1)*100</f>
        <v>-2.1688398669691966</v>
      </c>
      <c r="AO68" s="189">
        <f>(Paca!C68/Paca!C64-1)*100</f>
        <v>47.379366532273949</v>
      </c>
      <c r="AP68" s="189">
        <f>(Paca!D68/Paca!D64-1)*100</f>
        <v>-4.9610428205378421</v>
      </c>
      <c r="AQ68" s="190">
        <f>(Paca!E68/Paca!E64-1)*100</f>
        <v>-0.48436651078030968</v>
      </c>
      <c r="AR68" s="190">
        <f>(Paca!F68/Paca!F64-1)*100</f>
        <v>-7.6231176867002421</v>
      </c>
      <c r="AS68" s="190">
        <f>(Paca!G68/Paca!G64-1)*100</f>
        <v>8.7444637735011987</v>
      </c>
      <c r="AT68" s="190">
        <f>(Paca!H68/Paca!H64-1)*100</f>
        <v>-7.30130162325956</v>
      </c>
      <c r="AU68" s="190">
        <f>(Paca!I68/Paca!I64-1)*100</f>
        <v>-6.7204270463422811</v>
      </c>
      <c r="AV68" s="189">
        <f>(Paca!J68/Paca!J64-1)*100</f>
        <v>-13.257913981728365</v>
      </c>
      <c r="AW68" s="189">
        <f>(Paca!K68/Paca!K64-1)*100</f>
        <v>9.9893549427868997</v>
      </c>
      <c r="AX68" s="190">
        <f>(Paca!L68/Paca!L64-1)*100</f>
        <v>7.4070975616674861</v>
      </c>
      <c r="AY68" s="190">
        <f>(Paca!M68/Paca!M64-1)*100</f>
        <v>23.231593072437008</v>
      </c>
      <c r="AZ68" s="190">
        <f>(Paca!N68/Paca!N64-1)*100</f>
        <v>3.4649464399829411</v>
      </c>
      <c r="BA68" s="190">
        <f>(Paca!O68/Paca!O64-1)*100</f>
        <v>5.6413015408300682</v>
      </c>
      <c r="BB68" s="190">
        <f>(Paca!P68/Paca!P64-1)*100</f>
        <v>5.0936756979709674</v>
      </c>
      <c r="BC68" s="190">
        <f>(Paca!Q68/Paca!Q64-1)*100</f>
        <v>-8.5392938640489575</v>
      </c>
      <c r="BD68" s="190">
        <f>(Paca!R68/Paca!R64-1)*100</f>
        <v>2.1166937770357608</v>
      </c>
      <c r="BE68" s="190">
        <f>(Paca!S68/Paca!S64-1)*100</f>
        <v>-12.002110011208366</v>
      </c>
      <c r="BF68" s="189">
        <f>(Paca!T68/Paca!T64-1)*100</f>
        <v>-2.6037235788700097</v>
      </c>
      <c r="BG68" s="53">
        <f>Paca!B68-Paca!B64</f>
        <v>-759.91230876799818</v>
      </c>
      <c r="BH68" s="53">
        <f>Paca!C68-Paca!C64</f>
        <v>76.618084128999982</v>
      </c>
      <c r="BI68" s="53">
        <f>Paca!D68-Paca!D64</f>
        <v>-523.4490125960001</v>
      </c>
      <c r="BJ68" s="122">
        <f>Paca!E68-Paca!E64</f>
        <v>-7.2525214180000148</v>
      </c>
      <c r="BK68" s="122">
        <f>Paca!F68-Paca!F64</f>
        <v>-165.27284214499991</v>
      </c>
      <c r="BL68" s="122">
        <f>Paca!G68-Paca!G64</f>
        <v>68.003909922999924</v>
      </c>
      <c r="BM68" s="122">
        <f>Paca!H68-Paca!H64</f>
        <v>-106.016413285</v>
      </c>
      <c r="BN68" s="122">
        <f>Paca!I68-Paca!I64</f>
        <v>-312.91114567099976</v>
      </c>
      <c r="BO68" s="53">
        <f>Paca!J68-Paca!J64</f>
        <v>-1485.1382679419985</v>
      </c>
      <c r="BP68" s="53">
        <f>Paca!K68-Paca!K64</f>
        <v>1200.7630658279995</v>
      </c>
      <c r="BQ68" s="122">
        <f>Paca!L68-Paca!L64</f>
        <v>274.14082748400006</v>
      </c>
      <c r="BR68" s="122">
        <f>Paca!M68-Paca!M64</f>
        <v>863.61539462600012</v>
      </c>
      <c r="BS68" s="122">
        <f>Paca!N68-Paca!N64</f>
        <v>23.696692936999966</v>
      </c>
      <c r="BT68" s="122">
        <f>Paca!O68-Paca!O64</f>
        <v>19.116243889999964</v>
      </c>
      <c r="BU68" s="122">
        <f>Paca!P68-Paca!P64</f>
        <v>20.217593162000014</v>
      </c>
      <c r="BV68" s="122">
        <f>Paca!Q68-Paca!Q64</f>
        <v>-20.24530463100001</v>
      </c>
      <c r="BW68" s="122">
        <f>Paca!R68-Paca!R64</f>
        <v>56.026210804000129</v>
      </c>
      <c r="BX68" s="122">
        <f>Paca!S68-Paca!S64</f>
        <v>-35.804592443999979</v>
      </c>
      <c r="BY68" s="53">
        <f>Paca!T68-Paca!T64</f>
        <v>-28.706178186999978</v>
      </c>
    </row>
    <row r="69" spans="1:77" x14ac:dyDescent="0.25">
      <c r="A69" s="37" t="str">
        <f>Paca!A69</f>
        <v>T3 2014</v>
      </c>
      <c r="B69" s="144">
        <f>('dep13'!B69/'dep13'!B68-1)*100</f>
        <v>0.6726708222556832</v>
      </c>
      <c r="C69" s="179">
        <f>('dep13'!C69/'dep13'!C68-1)*100</f>
        <v>27.259269649352124</v>
      </c>
      <c r="D69" s="179">
        <f>('dep13'!D69/'dep13'!D68-1)*100</f>
        <v>3.6295946099536458</v>
      </c>
      <c r="E69" s="180">
        <f>('dep13'!E69/'dep13'!E68-1)*100</f>
        <v>7.7930429347310204</v>
      </c>
      <c r="F69" s="181">
        <f>('dep13'!F69/'dep13'!F68-1)*100</f>
        <v>7.4513691866334275</v>
      </c>
      <c r="G69" s="181">
        <f>('dep13'!G69/'dep13'!G68-1)*100</f>
        <v>5.9233099273057643</v>
      </c>
      <c r="H69" s="181">
        <f>('dep13'!H69/'dep13'!H68-1)*100</f>
        <v>-5.2786863502269359</v>
      </c>
      <c r="I69" s="182">
        <f>('dep13'!I69/'dep13'!I68-1)*100</f>
        <v>4.3834422262525985</v>
      </c>
      <c r="J69" s="179">
        <f>('dep13'!J69/'dep13'!J68-1)*100</f>
        <v>-4.5834513570296664</v>
      </c>
      <c r="K69" s="179">
        <f>('dep13'!K69/'dep13'!K68-1)*100</f>
        <v>2.4580220296889221</v>
      </c>
      <c r="L69" s="180">
        <f>('dep13'!L69/'dep13'!L68-1)*100</f>
        <v>-5.9754442172391897</v>
      </c>
      <c r="M69" s="181">
        <f>('dep13'!M69/'dep13'!M68-1)*100</f>
        <v>2.78000015021862</v>
      </c>
      <c r="N69" s="181">
        <f>('dep13'!N69/'dep13'!N68-1)*100</f>
        <v>-1.0525104032478083</v>
      </c>
      <c r="O69" s="181">
        <f>('dep13'!O69/'dep13'!O68-1)*100</f>
        <v>13.007205744912254</v>
      </c>
      <c r="P69" s="181">
        <f>('dep13'!P69/'dep13'!P68-1)*100</f>
        <v>14.946945462699123</v>
      </c>
      <c r="Q69" s="181">
        <f>('dep13'!Q69/'dep13'!Q68-1)*100</f>
        <v>18.5991873455303</v>
      </c>
      <c r="R69" s="181">
        <f>('dep13'!R69/'dep13'!R68-1)*100</f>
        <v>8.3317948513447639</v>
      </c>
      <c r="S69" s="152">
        <f>('dep13'!S69/'dep13'!S68-1)*100</f>
        <v>8.5931312849276686</v>
      </c>
      <c r="T69" s="183">
        <f>('dep13'!T69/'dep13'!T68-1)*100</f>
        <v>-7.2080635764544265</v>
      </c>
      <c r="U69" s="52">
        <f>'dep13'!B69-'dep13'!B68</f>
        <v>120.53122616100154</v>
      </c>
      <c r="V69" s="52">
        <f>'dep13'!C69-'dep13'!C68</f>
        <v>13.929678116000005</v>
      </c>
      <c r="W69" s="52">
        <f>'dep13'!D69-'dep13'!D68</f>
        <v>195.78581783699974</v>
      </c>
      <c r="X69" s="121">
        <f>'dep13'!E69-'dep13'!E68</f>
        <v>49.202265997999916</v>
      </c>
      <c r="Y69" s="121">
        <f>'dep13'!F69-'dep13'!F68</f>
        <v>83.717222321000008</v>
      </c>
      <c r="Z69" s="121">
        <f>'dep13'!G69-'dep13'!G68</f>
        <v>23.476132224000025</v>
      </c>
      <c r="AA69" s="121">
        <f>'dep13'!H69-'dep13'!H68</f>
        <v>-56.141824985999961</v>
      </c>
      <c r="AB69" s="121">
        <f>'dep13'!I69-'dep13'!I68</f>
        <v>95.532022280000092</v>
      </c>
      <c r="AC69" s="52">
        <f>'dep13'!J69-'dep13'!J68</f>
        <v>-219.53311915799986</v>
      </c>
      <c r="AD69" s="52">
        <f>'dep13'!K69-'dep13'!K68</f>
        <v>173.98011627899996</v>
      </c>
      <c r="AE69" s="121">
        <f>'dep13'!L69-'dep13'!L68</f>
        <v>-111.36826749800002</v>
      </c>
      <c r="AF69" s="121">
        <f>'dep13'!M69-'dep13'!M68</f>
        <v>75.935909809999885</v>
      </c>
      <c r="AG69" s="121">
        <f>'dep13'!N69-'dep13'!N68</f>
        <v>-3.2487765449999984</v>
      </c>
      <c r="AH69" s="121">
        <f>'dep13'!O69-'dep13'!O68</f>
        <v>24.497032813000004</v>
      </c>
      <c r="AI69" s="121">
        <f>'dep13'!P69-'dep13'!P68</f>
        <v>35.789801127000004</v>
      </c>
      <c r="AJ69" s="121">
        <f>'dep13'!Q69-'dep13'!Q68</f>
        <v>11.949378487999994</v>
      </c>
      <c r="AK69" s="121">
        <f>'dep13'!R69-'dep13'!R68</f>
        <v>131.31055056700006</v>
      </c>
      <c r="AL69" s="121">
        <f>'dep13'!S69-'dep13'!S68</f>
        <v>9.1144875170000006</v>
      </c>
      <c r="AM69" s="52">
        <f>'dep13'!T69-'dep13'!T68</f>
        <v>-43.63126691299999</v>
      </c>
      <c r="AN69" s="189">
        <f>(Paca!B69/Paca!B65-1)*100</f>
        <v>-2.6498849956002712</v>
      </c>
      <c r="AO69" s="189">
        <f>(Paca!C69/Paca!C65-1)*100</f>
        <v>21.228577790205261</v>
      </c>
      <c r="AP69" s="189">
        <f>(Paca!D69/Paca!D65-1)*100</f>
        <v>-1.7585878703919144</v>
      </c>
      <c r="AQ69" s="190">
        <f>(Paca!E69/Paca!E65-1)*100</f>
        <v>10.384437602589758</v>
      </c>
      <c r="AR69" s="190">
        <f>(Paca!F69/Paca!F65-1)*100</f>
        <v>0.50969254505206507</v>
      </c>
      <c r="AS69" s="190">
        <f>(Paca!G69/Paca!G65-1)*100</f>
        <v>-1.6463301281026577</v>
      </c>
      <c r="AT69" s="190">
        <f>(Paca!H69/Paca!H65-1)*100</f>
        <v>3.2910249806875624</v>
      </c>
      <c r="AU69" s="190">
        <f>(Paca!I69/Paca!I65-1)*100</f>
        <v>-7.613458310613308</v>
      </c>
      <c r="AV69" s="189">
        <f>(Paca!J69/Paca!J65-1)*100</f>
        <v>-15.339701953904505</v>
      </c>
      <c r="AW69" s="189">
        <f>(Paca!K69/Paca!K65-1)*100</f>
        <v>7.0531951372106994</v>
      </c>
      <c r="AX69" s="190">
        <f>(Paca!L69/Paca!L65-1)*100</f>
        <v>2.3173552148527676</v>
      </c>
      <c r="AY69" s="190">
        <f>(Paca!M69/Paca!M65-1)*100</f>
        <v>9.735921445839125</v>
      </c>
      <c r="AZ69" s="190">
        <f>(Paca!N69/Paca!N65-1)*100</f>
        <v>4.9634540370540936</v>
      </c>
      <c r="BA69" s="190">
        <f>(Paca!O69/Paca!O65-1)*100</f>
        <v>8.0273969282921733</v>
      </c>
      <c r="BB69" s="190">
        <f>(Paca!P69/Paca!P65-1)*100</f>
        <v>21.003060577921495</v>
      </c>
      <c r="BC69" s="190">
        <f>(Paca!Q69/Paca!Q65-1)*100</f>
        <v>14.048152337346064</v>
      </c>
      <c r="BD69" s="190">
        <f>(Paca!R69/Paca!R65-1)*100</f>
        <v>7.7040134215351497</v>
      </c>
      <c r="BE69" s="190">
        <f>(Paca!S69/Paca!S65-1)*100</f>
        <v>1.6322328585278267</v>
      </c>
      <c r="BF69" s="189">
        <f>(Paca!T69/Paca!T65-1)*100</f>
        <v>2.6359155436395998</v>
      </c>
      <c r="BG69" s="53">
        <f>Paca!B69-Paca!B65</f>
        <v>-924.6293999460031</v>
      </c>
      <c r="BH69" s="53">
        <f>Paca!C69-Paca!C65</f>
        <v>47.124643469999995</v>
      </c>
      <c r="BI69" s="53">
        <f>Paca!D69-Paca!D65</f>
        <v>-181.09597130800103</v>
      </c>
      <c r="BJ69" s="122">
        <f>Paca!E69-Paca!E65</f>
        <v>140.68731786000012</v>
      </c>
      <c r="BK69" s="122">
        <f>Paca!F69-Paca!F65</f>
        <v>10.940937860000304</v>
      </c>
      <c r="BL69" s="122">
        <f>Paca!G69-Paca!G65</f>
        <v>-13.22866711100005</v>
      </c>
      <c r="BM69" s="122">
        <f>Paca!H69-Paca!H65</f>
        <v>41.278615429999945</v>
      </c>
      <c r="BN69" s="122">
        <f>Paca!I69-Paca!I65</f>
        <v>-360.77417534699998</v>
      </c>
      <c r="BO69" s="53">
        <f>Paca!J69-Paca!J65</f>
        <v>-1689.9564972200005</v>
      </c>
      <c r="BP69" s="53">
        <f>Paca!K69-Paca!K65</f>
        <v>873.7806602820001</v>
      </c>
      <c r="BQ69" s="122">
        <f>Paca!L69-Paca!L65</f>
        <v>84.71063887199989</v>
      </c>
      <c r="BR69" s="122">
        <f>Paca!M69-Paca!M65</f>
        <v>407.17772618100025</v>
      </c>
      <c r="BS69" s="122">
        <f>Paca!N69-Paca!N65</f>
        <v>35.632891503999986</v>
      </c>
      <c r="BT69" s="122">
        <f>Paca!O69-Paca!O65</f>
        <v>29.454323416000022</v>
      </c>
      <c r="BU69" s="122">
        <f>Paca!P69-Paca!P65</f>
        <v>82.575085440000009</v>
      </c>
      <c r="BV69" s="122">
        <f>Paca!Q69-Paca!Q65</f>
        <v>28.21502605500001</v>
      </c>
      <c r="BW69" s="122">
        <f>Paca!R69-Paca!R65</f>
        <v>201.91905438899994</v>
      </c>
      <c r="BX69" s="122">
        <f>Paca!S69-Paca!S65</f>
        <v>4.0959144250000179</v>
      </c>
      <c r="BY69" s="53">
        <f>Paca!T69-Paca!T65</f>
        <v>25.517764830000033</v>
      </c>
    </row>
    <row r="70" spans="1:77" s="106" customFormat="1" x14ac:dyDescent="0.25">
      <c r="A70" s="98" t="str">
        <f>Paca!A70</f>
        <v>T4 2014</v>
      </c>
      <c r="B70" s="143">
        <f>('dep13'!B70/'dep13'!B69-1)*100</f>
        <v>1.3135515165919598</v>
      </c>
      <c r="C70" s="184">
        <f>('dep13'!C70/'dep13'!C69-1)*100</f>
        <v>-6.4936458617945174</v>
      </c>
      <c r="D70" s="184">
        <f>('dep13'!D70/'dep13'!D69-1)*100</f>
        <v>-1.0389928499664469</v>
      </c>
      <c r="E70" s="185">
        <f>('dep13'!E70/'dep13'!E69-1)*100</f>
        <v>1.6106972279446463</v>
      </c>
      <c r="F70" s="186">
        <f>('dep13'!F70/'dep13'!F69-1)*100</f>
        <v>-0.94492391237610551</v>
      </c>
      <c r="G70" s="186">
        <f>('dep13'!G70/'dep13'!G69-1)*100</f>
        <v>-10.33838608868054</v>
      </c>
      <c r="H70" s="186">
        <f>('dep13'!H70/'dep13'!H69-1)*100</f>
        <v>-2.7863561184859886E-2</v>
      </c>
      <c r="I70" s="187">
        <f>('dep13'!I70/'dep13'!I69-1)*100</f>
        <v>-0.61325690291589297</v>
      </c>
      <c r="J70" s="184">
        <f>('dep13'!J70/'dep13'!J69-1)*100</f>
        <v>4.1105773119839428</v>
      </c>
      <c r="K70" s="184">
        <f>('dep13'!K70/'dep13'!K69-1)*100</f>
        <v>1.8727875153491391</v>
      </c>
      <c r="L70" s="185">
        <f>('dep13'!L70/'dep13'!L69-1)*100</f>
        <v>2.0217767035678902</v>
      </c>
      <c r="M70" s="186">
        <f>('dep13'!M70/'dep13'!M69-1)*100</f>
        <v>4.3191501154751899</v>
      </c>
      <c r="N70" s="186">
        <f>('dep13'!N70/'dep13'!N69-1)*100</f>
        <v>11.140879368761425</v>
      </c>
      <c r="O70" s="186">
        <f>('dep13'!O70/'dep13'!O69-1)*100</f>
        <v>-24.806042420682996</v>
      </c>
      <c r="P70" s="186">
        <f>('dep13'!P70/'dep13'!P69-1)*100</f>
        <v>9.5438450954013376</v>
      </c>
      <c r="Q70" s="186">
        <f>('dep13'!Q70/'dep13'!Q69-1)*100</f>
        <v>-5.4912083456784995</v>
      </c>
      <c r="R70" s="186">
        <f>('dep13'!R70/'dep13'!R69-1)*100</f>
        <v>-0.99151858270678517</v>
      </c>
      <c r="S70" s="151">
        <f>('dep13'!S70/'dep13'!S69-1)*100</f>
        <v>-6.3022542706675955</v>
      </c>
      <c r="T70" s="188">
        <f>('dep13'!T70/'dep13'!T69-1)*100</f>
        <v>-4.3483239766723525</v>
      </c>
      <c r="U70" s="100">
        <f>'dep13'!B70-'dep13'!B69</f>
        <v>236.94943920700098</v>
      </c>
      <c r="V70" s="100">
        <f>'dep13'!C70-'dep13'!C69</f>
        <v>-4.2228425790000088</v>
      </c>
      <c r="W70" s="100">
        <f>'dep13'!D70-'dep13'!D69</f>
        <v>-58.079044967999835</v>
      </c>
      <c r="X70" s="120">
        <f>'dep13'!E70-'dep13'!E69</f>
        <v>10.961820314000079</v>
      </c>
      <c r="Y70" s="120">
        <f>'dep13'!F70-'dep13'!F69</f>
        <v>-11.407422371000166</v>
      </c>
      <c r="Z70" s="120">
        <f>'dep13'!G70-'dep13'!G69</f>
        <v>-43.40166396799998</v>
      </c>
      <c r="AA70" s="120">
        <f>'dep13'!H70-'dep13'!H69</f>
        <v>-0.28070167399994261</v>
      </c>
      <c r="AB70" s="120">
        <f>'dep13'!I70-'dep13'!I69</f>
        <v>-13.951077269000052</v>
      </c>
      <c r="AC70" s="100">
        <f>'dep13'!J70-'dep13'!J69</f>
        <v>187.85983891100022</v>
      </c>
      <c r="AD70" s="100">
        <f>'dep13'!K70-'dep13'!K69</f>
        <v>135.81518167999911</v>
      </c>
      <c r="AE70" s="120">
        <f>'dep13'!L70-'dep13'!L69</f>
        <v>35.429558901000064</v>
      </c>
      <c r="AF70" s="120">
        <f>'dep13'!M70-'dep13'!M69</f>
        <v>121.25769093700001</v>
      </c>
      <c r="AG70" s="120">
        <f>'dep13'!N70-'dep13'!N69</f>
        <v>34.026532623999969</v>
      </c>
      <c r="AH70" s="120">
        <f>'dep13'!O70-'dep13'!O69</f>
        <v>-52.795036277999998</v>
      </c>
      <c r="AI70" s="120">
        <f>'dep13'!P70-'dep13'!P69</f>
        <v>26.268038978999982</v>
      </c>
      <c r="AJ70" s="120">
        <f>'dep13'!Q70-'dep13'!Q69</f>
        <v>-4.1840896699999917</v>
      </c>
      <c r="AK70" s="120">
        <f>'dep13'!R70-'dep13'!R69</f>
        <v>-16.928475561000141</v>
      </c>
      <c r="AL70" s="120">
        <f>'dep13'!S70-'dep13'!S69</f>
        <v>-7.2590382519999963</v>
      </c>
      <c r="AM70" s="100">
        <f>'dep13'!T70-'dep13'!T69</f>
        <v>-24.423693836999973</v>
      </c>
      <c r="AN70" s="184">
        <f>(Paca!B70/Paca!B66-1)*100</f>
        <v>0.17787502229074104</v>
      </c>
      <c r="AO70" s="184">
        <f>(Paca!C70/Paca!C66-1)*100</f>
        <v>-16.156387648619919</v>
      </c>
      <c r="AP70" s="184">
        <f>(Paca!D70/Paca!D66-1)*100</f>
        <v>-1.310635327434917</v>
      </c>
      <c r="AQ70" s="191">
        <f>(Paca!E70/Paca!E66-1)*100</f>
        <v>-0.39228551548144974</v>
      </c>
      <c r="AR70" s="191">
        <f>(Paca!F70/Paca!F66-1)*100</f>
        <v>-1.0037048716062924</v>
      </c>
      <c r="AS70" s="191">
        <f>(Paca!G70/Paca!G66-1)*100</f>
        <v>-9.212523430272979</v>
      </c>
      <c r="AT70" s="191">
        <f>(Paca!H70/Paca!H66-1)*100</f>
        <v>-9.8911635438965302</v>
      </c>
      <c r="AU70" s="191">
        <f>(Paca!I70/Paca!I66-1)*100</f>
        <v>2.5126574121448586</v>
      </c>
      <c r="AV70" s="184">
        <f>(Paca!J70/Paca!J66-1)*100</f>
        <v>-5.9186273274797525</v>
      </c>
      <c r="AW70" s="184">
        <f>(Paca!K70/Paca!K66-1)*100</f>
        <v>7.6535348308578222</v>
      </c>
      <c r="AX70" s="191">
        <f>(Paca!L70/Paca!L66-1)*100</f>
        <v>2.195339062424595</v>
      </c>
      <c r="AY70" s="191">
        <f>(Paca!M70/Paca!M66-1)*100</f>
        <v>12.500333152742193</v>
      </c>
      <c r="AZ70" s="191">
        <f>(Paca!N70/Paca!N66-1)*100</f>
        <v>0.74439519715314706</v>
      </c>
      <c r="BA70" s="191">
        <f>(Paca!O70/Paca!O66-1)*100</f>
        <v>-11.58762067781829</v>
      </c>
      <c r="BB70" s="191">
        <f>(Paca!P70/Paca!P66-1)*100</f>
        <v>21.664166462449884</v>
      </c>
      <c r="BC70" s="191">
        <f>(Paca!Q70/Paca!Q66-1)*100</f>
        <v>5.3484802494558448</v>
      </c>
      <c r="BD70" s="191">
        <f>(Paca!R70/Paca!R66-1)*100</f>
        <v>9.8141588024192927</v>
      </c>
      <c r="BE70" s="191">
        <f>(Paca!S70/Paca!S66-1)*100</f>
        <v>10.230319686640321</v>
      </c>
      <c r="BF70" s="184">
        <f>(Paca!T70/Paca!T66-1)*100</f>
        <v>-10.150536000014709</v>
      </c>
      <c r="BG70" s="100">
        <f>Paca!B70-Paca!B66</f>
        <v>62.667119712998101</v>
      </c>
      <c r="BH70" s="100">
        <f>Paca!C70-Paca!C66</f>
        <v>-38.390582676000008</v>
      </c>
      <c r="BI70" s="100">
        <f>Paca!D70-Paca!D66</f>
        <v>-136.18571282899939</v>
      </c>
      <c r="BJ70" s="120">
        <f>Paca!E70-Paca!E66</f>
        <v>-6.2633404650000557</v>
      </c>
      <c r="BK70" s="120">
        <f>Paca!F70-Paca!F66</f>
        <v>-21.935312579000311</v>
      </c>
      <c r="BL70" s="120">
        <f>Paca!G70-Paca!G66</f>
        <v>-76.252683906000016</v>
      </c>
      <c r="BM70" s="120">
        <f>Paca!H70-Paca!H66</f>
        <v>-141.13874029700014</v>
      </c>
      <c r="BN70" s="120">
        <f>Paca!I70-Paca!I66</f>
        <v>109.40436441800011</v>
      </c>
      <c r="BO70" s="100">
        <f>Paca!J70-Paca!J66</f>
        <v>-635.57060154600003</v>
      </c>
      <c r="BP70" s="100">
        <f>Paca!K70-Paca!K66</f>
        <v>980.15550383099799</v>
      </c>
      <c r="BQ70" s="120">
        <f>Paca!L70-Paca!L66</f>
        <v>84.547438015999887</v>
      </c>
      <c r="BR70" s="120">
        <f>Paca!M70-Paca!M66</f>
        <v>549.3520262029997</v>
      </c>
      <c r="BS70" s="120">
        <f>Paca!N70-Paca!N66</f>
        <v>5.4664112990000149</v>
      </c>
      <c r="BT70" s="120">
        <f>Paca!O70-Paca!O66</f>
        <v>-41.900052651999999</v>
      </c>
      <c r="BU70" s="120">
        <f>Paca!P70-Paca!P66</f>
        <v>92.828332122000006</v>
      </c>
      <c r="BV70" s="120">
        <f>Paca!Q70-Paca!Q66</f>
        <v>10.967655891999982</v>
      </c>
      <c r="BW70" s="120">
        <f>Paca!R70-Paca!R66</f>
        <v>253.35846419400013</v>
      </c>
      <c r="BX70" s="120">
        <f>Paca!S70-Paca!S66</f>
        <v>25.53522875699997</v>
      </c>
      <c r="BY70" s="100">
        <f>Paca!T70-Paca!T66</f>
        <v>-107.341487067</v>
      </c>
    </row>
    <row r="71" spans="1:77" x14ac:dyDescent="0.25">
      <c r="A71" s="37" t="str">
        <f>Paca!A71</f>
        <v>T1 2015</v>
      </c>
      <c r="B71" s="144">
        <f>('dep13'!B71/'dep13'!B70-1)*100</f>
        <v>-3.1970494719687048</v>
      </c>
      <c r="C71" s="179">
        <f>('dep13'!C71/'dep13'!C70-1)*100</f>
        <v>-3.9368350142159891</v>
      </c>
      <c r="D71" s="179">
        <f>('dep13'!D71/'dep13'!D70-1)*100</f>
        <v>-1.7339290707896304</v>
      </c>
      <c r="E71" s="180">
        <f>('dep13'!E71/'dep13'!E70-1)*100</f>
        <v>-6.9559936962991902</v>
      </c>
      <c r="F71" s="181">
        <f>('dep13'!F71/'dep13'!F70-1)*100</f>
        <v>-5.7886100158792591</v>
      </c>
      <c r="G71" s="181">
        <f>('dep13'!G71/'dep13'!G70-1)*100</f>
        <v>13.207493897568146</v>
      </c>
      <c r="H71" s="181">
        <f>('dep13'!H71/'dep13'!H70-1)*100</f>
        <v>4.4139762614978428</v>
      </c>
      <c r="I71" s="182">
        <f>('dep13'!I71/'dep13'!I70-1)*100</f>
        <v>-3.2182411406544431</v>
      </c>
      <c r="J71" s="179">
        <f>('dep13'!J71/'dep13'!J70-1)*100</f>
        <v>-8.4088012014193474</v>
      </c>
      <c r="K71" s="179">
        <f>('dep13'!K71/'dep13'!K70-1)*100</f>
        <v>-1.4515729693034274</v>
      </c>
      <c r="L71" s="180">
        <f>('dep13'!L71/'dep13'!L70-1)*100</f>
        <v>-0.24398954143696194</v>
      </c>
      <c r="M71" s="181">
        <f>('dep13'!M71/'dep13'!M70-1)*100</f>
        <v>-3.2560646128838577</v>
      </c>
      <c r="N71" s="181">
        <f>('dep13'!N71/'dep13'!N70-1)*100</f>
        <v>-1.0065566441554097</v>
      </c>
      <c r="O71" s="181">
        <f>('dep13'!O71/'dep13'!O70-1)*100</f>
        <v>-0.98930170149150731</v>
      </c>
      <c r="P71" s="181">
        <f>('dep13'!P71/'dep13'!P70-1)*100</f>
        <v>5.4939593361241545</v>
      </c>
      <c r="Q71" s="181">
        <f>('dep13'!Q71/'dep13'!Q70-1)*100</f>
        <v>19.455676816530797</v>
      </c>
      <c r="R71" s="181">
        <f>('dep13'!R71/'dep13'!R70-1)*100</f>
        <v>-1.2649100228156573</v>
      </c>
      <c r="S71" s="152">
        <f>('dep13'!S71/'dep13'!S70-1)*100</f>
        <v>-10.850757481006701</v>
      </c>
      <c r="T71" s="183">
        <f>('dep13'!T71/'dep13'!T70-1)*100</f>
        <v>3.9754898500672375</v>
      </c>
      <c r="U71" s="52">
        <f>'dep13'!B71-'dep13'!B70</f>
        <v>-584.28598792900084</v>
      </c>
      <c r="V71" s="52">
        <f>'dep13'!C71-'dep13'!C70</f>
        <v>-2.3938924240000006</v>
      </c>
      <c r="W71" s="52">
        <f>'dep13'!D71-'dep13'!D70</f>
        <v>-95.918491936000464</v>
      </c>
      <c r="X71" s="121">
        <f>'dep13'!E71-'dep13'!E70</f>
        <v>-48.102470149000055</v>
      </c>
      <c r="Y71" s="121">
        <f>'dep13'!F71-'dep13'!F70</f>
        <v>-69.221612237999807</v>
      </c>
      <c r="Z71" s="121">
        <f>'dep13'!G71-'dep13'!G70</f>
        <v>49.714217020999968</v>
      </c>
      <c r="AA71" s="121">
        <f>'dep13'!H71-'dep13'!H70</f>
        <v>44.454665536999983</v>
      </c>
      <c r="AB71" s="121">
        <f>'dep13'!I71-'dep13'!I70</f>
        <v>-72.763292107000325</v>
      </c>
      <c r="AC71" s="52">
        <f>'dep13'!J71-'dep13'!J70</f>
        <v>-400.09218150600009</v>
      </c>
      <c r="AD71" s="52">
        <f>'dep13'!K71-'dep13'!K70</f>
        <v>-107.24001733099885</v>
      </c>
      <c r="AE71" s="121">
        <f>'dep13'!L71-'dep13'!L70</f>
        <v>-4.3621103780001249</v>
      </c>
      <c r="AF71" s="121">
        <f>'dep13'!M71-'dep13'!M70</f>
        <v>-95.360396886999752</v>
      </c>
      <c r="AG71" s="121">
        <f>'dep13'!N71-'dep13'!N70</f>
        <v>-3.4167269449999935</v>
      </c>
      <c r="AH71" s="121">
        <f>'dep13'!O71-'dep13'!O70</f>
        <v>-1.583242026999983</v>
      </c>
      <c r="AI71" s="121">
        <f>'dep13'!P71-'dep13'!P70</f>
        <v>16.564475618000017</v>
      </c>
      <c r="AJ71" s="121">
        <f>'dep13'!Q71-'dep13'!Q70</f>
        <v>14.01043486799999</v>
      </c>
      <c r="AK71" s="121">
        <f>'dep13'!R71-'dep13'!R70</f>
        <v>-21.382034506999844</v>
      </c>
      <c r="AL71" s="121">
        <f>'dep13'!S71-'dep13'!S70</f>
        <v>-11.710417073000002</v>
      </c>
      <c r="AM71" s="52">
        <f>'dep13'!T71-'dep13'!T70</f>
        <v>21.358595268000045</v>
      </c>
      <c r="AN71" s="189">
        <f>(Paca!B71/Paca!B67-1)*100</f>
        <v>-2.4873024087751494</v>
      </c>
      <c r="AO71" s="189">
        <f>(Paca!C71/Paca!C67-1)*100</f>
        <v>5.7876062580921372</v>
      </c>
      <c r="AP71" s="189">
        <f>(Paca!D71/Paca!D67-1)*100</f>
        <v>-1.9755886238410736</v>
      </c>
      <c r="AQ71" s="190">
        <f>(Paca!E71/Paca!E67-1)*100</f>
        <v>10.46489350511235</v>
      </c>
      <c r="AR71" s="190">
        <f>(Paca!F71/Paca!F67-1)*100</f>
        <v>-7.3056122884101011</v>
      </c>
      <c r="AS71" s="190">
        <f>(Paca!G71/Paca!G67-1)*100</f>
        <v>-5.2829283283189143</v>
      </c>
      <c r="AT71" s="190">
        <f>(Paca!H71/Paca!H67-1)*100</f>
        <v>-5.1391580434801742</v>
      </c>
      <c r="AU71" s="190">
        <f>(Paca!I71/Paca!I67-1)*100</f>
        <v>-1.8029764766765544</v>
      </c>
      <c r="AV71" s="189">
        <f>(Paca!J71/Paca!J67-1)*100</f>
        <v>-12.511769832913966</v>
      </c>
      <c r="AW71" s="189">
        <f>(Paca!K71/Paca!K67-1)*100</f>
        <v>5.8958351538580311</v>
      </c>
      <c r="AX71" s="190">
        <f>(Paca!L71/Paca!L67-1)*100</f>
        <v>7.7186114056884803</v>
      </c>
      <c r="AY71" s="190">
        <f>(Paca!M71/Paca!M67-1)*100</f>
        <v>5.8122381296400238</v>
      </c>
      <c r="AZ71" s="190">
        <f>(Paca!N71/Paca!N67-1)*100</f>
        <v>11.683783023127514</v>
      </c>
      <c r="BA71" s="190">
        <f>(Paca!O71/Paca!O67-1)*100</f>
        <v>-12.119889829781471</v>
      </c>
      <c r="BB71" s="190">
        <f>(Paca!P71/Paca!P67-1)*100</f>
        <v>19.103796521995275</v>
      </c>
      <c r="BC71" s="190">
        <f>(Paca!Q71/Paca!Q67-1)*100</f>
        <v>5.6132995054091195</v>
      </c>
      <c r="BD71" s="190">
        <f>(Paca!R71/Paca!R67-1)*100</f>
        <v>3.5980996814751531</v>
      </c>
      <c r="BE71" s="190">
        <f>(Paca!S71/Paca!S67-1)*100</f>
        <v>-6.6176042010160252</v>
      </c>
      <c r="BF71" s="189">
        <f>(Paca!T71/Paca!T67-1)*100</f>
        <v>-10.54952714560179</v>
      </c>
      <c r="BG71" s="53">
        <f>Paca!B71-Paca!B67</f>
        <v>-866.0918203419933</v>
      </c>
      <c r="BH71" s="53">
        <f>Paca!C71-Paca!C67</f>
        <v>11.103393212000015</v>
      </c>
      <c r="BI71" s="53">
        <f>Paca!D71-Paca!D67</f>
        <v>-203.9101552459997</v>
      </c>
      <c r="BJ71" s="122">
        <f>Paca!E71-Paca!E67</f>
        <v>149.95734347200005</v>
      </c>
      <c r="BK71" s="122">
        <f>Paca!F71-Paca!F67</f>
        <v>-160.00972256900013</v>
      </c>
      <c r="BL71" s="122">
        <f>Paca!G71-Paca!G67</f>
        <v>-42.350716196999997</v>
      </c>
      <c r="BM71" s="122">
        <f>Paca!H71-Paca!H67</f>
        <v>-69.614931182999953</v>
      </c>
      <c r="BN71" s="122">
        <f>Paca!I71-Paca!I67</f>
        <v>-81.89212876900001</v>
      </c>
      <c r="BO71" s="53">
        <f>Paca!J71-Paca!J67</f>
        <v>-1315.3502109609999</v>
      </c>
      <c r="BP71" s="53">
        <f>Paca!K71-Paca!K67</f>
        <v>751.90312917000119</v>
      </c>
      <c r="BQ71" s="122">
        <f>Paca!L71-Paca!L67</f>
        <v>282.06830398800003</v>
      </c>
      <c r="BR71" s="122">
        <f>Paca!M71-Paca!M67</f>
        <v>262.77819315800025</v>
      </c>
      <c r="BS71" s="122">
        <f>Paca!N71-Paca!N67</f>
        <v>78.291988915000047</v>
      </c>
      <c r="BT71" s="122">
        <f>Paca!O71-Paca!O67</f>
        <v>-40.920777776000023</v>
      </c>
      <c r="BU71" s="122">
        <f>Paca!P71-Paca!P67</f>
        <v>80.048510129999954</v>
      </c>
      <c r="BV71" s="122">
        <f>Paca!Q71-Paca!Q67</f>
        <v>11.088372120999992</v>
      </c>
      <c r="BW71" s="122">
        <f>Paca!R71-Paca!R67</f>
        <v>96.502153875000204</v>
      </c>
      <c r="BX71" s="122">
        <f>Paca!S71-Paca!S67</f>
        <v>-17.953615240999994</v>
      </c>
      <c r="BY71" s="53">
        <f>Paca!T71-Paca!T67</f>
        <v>-109.8379765169999</v>
      </c>
    </row>
    <row r="72" spans="1:77" x14ac:dyDescent="0.25">
      <c r="A72" s="37" t="str">
        <f>Paca!A72</f>
        <v>T2 2015</v>
      </c>
      <c r="B72" s="144">
        <f>('dep13'!B72/'dep13'!B71-1)*100</f>
        <v>8.2020944317902078</v>
      </c>
      <c r="C72" s="179">
        <f>('dep13'!C72/'dep13'!C71-1)*100</f>
        <v>-2.7262617311570536</v>
      </c>
      <c r="D72" s="179">
        <f>('dep13'!D72/'dep13'!D71-1)*100</f>
        <v>3.628960359424438</v>
      </c>
      <c r="E72" s="180">
        <f>('dep13'!E72/'dep13'!E71-1)*100</f>
        <v>7.4674230521897034</v>
      </c>
      <c r="F72" s="181">
        <f>('dep13'!F72/'dep13'!F71-1)*100</f>
        <v>-4.8749865265014014</v>
      </c>
      <c r="G72" s="181">
        <f>('dep13'!G72/'dep13'!G71-1)*100</f>
        <v>9.1608585412984453</v>
      </c>
      <c r="H72" s="181">
        <f>('dep13'!H72/'dep13'!H71-1)*100</f>
        <v>-12.986739054425833</v>
      </c>
      <c r="I72" s="182">
        <f>('dep13'!I72/'dep13'!I71-1)*100</f>
        <v>13.786357249744796</v>
      </c>
      <c r="J72" s="179">
        <f>('dep13'!J72/'dep13'!J71-1)*100</f>
        <v>11.082896039258383</v>
      </c>
      <c r="K72" s="179">
        <f>('dep13'!K72/'dep13'!K71-1)*100</f>
        <v>9.582369593579898</v>
      </c>
      <c r="L72" s="180">
        <f>('dep13'!L72/'dep13'!L71-1)*100</f>
        <v>9.2518633270818551</v>
      </c>
      <c r="M72" s="181">
        <f>('dep13'!M72/'dep13'!M71-1)*100</f>
        <v>7.6074452452544516</v>
      </c>
      <c r="N72" s="181">
        <f>('dep13'!N72/'dep13'!N71-1)*100</f>
        <v>-10.527846029958166</v>
      </c>
      <c r="O72" s="181">
        <f>('dep13'!O72/'dep13'!O71-1)*100</f>
        <v>27.765851451333589</v>
      </c>
      <c r="P72" s="181">
        <f>('dep13'!P72/'dep13'!P71-1)*100</f>
        <v>29.115115458447693</v>
      </c>
      <c r="Q72" s="181">
        <f>('dep13'!Q72/'dep13'!Q71-1)*100</f>
        <v>-7.246505224676314</v>
      </c>
      <c r="R72" s="181">
        <f>('dep13'!R72/'dep13'!R71-1)*100</f>
        <v>12.316750573309498</v>
      </c>
      <c r="S72" s="152">
        <f>('dep13'!S72/'dep13'!S71-1)*100</f>
        <v>17.19768381400133</v>
      </c>
      <c r="T72" s="183">
        <f>('dep13'!T72/'dep13'!T71-1)*100</f>
        <v>13.382911046289191</v>
      </c>
      <c r="U72" s="52">
        <f>'dep13'!B72-'dep13'!B71</f>
        <v>1451.0737121480015</v>
      </c>
      <c r="V72" s="52">
        <f>'dep13'!C72-'dep13'!C71</f>
        <v>-1.5925088489999979</v>
      </c>
      <c r="W72" s="52">
        <f>'dep13'!D72-'dep13'!D71</f>
        <v>197.26808555500065</v>
      </c>
      <c r="X72" s="121">
        <f>'dep13'!E72-'dep13'!E71</f>
        <v>48.047119612000074</v>
      </c>
      <c r="Y72" s="121">
        <f>'dep13'!F72-'dep13'!F71</f>
        <v>-54.921735161000015</v>
      </c>
      <c r="Z72" s="121">
        <f>'dep13'!G72-'dep13'!G71</f>
        <v>39.036559908000015</v>
      </c>
      <c r="AA72" s="121">
        <f>'dep13'!H72-'dep13'!H71</f>
        <v>-136.56710491599995</v>
      </c>
      <c r="AB72" s="121">
        <f>'dep13'!I72-'dep13'!I71</f>
        <v>301.67324611200002</v>
      </c>
      <c r="AC72" s="52">
        <f>'dep13'!J72-'dep13'!J71</f>
        <v>482.98426503799965</v>
      </c>
      <c r="AD72" s="52">
        <f>'dep13'!K72-'dep13'!K71</f>
        <v>697.65484972500144</v>
      </c>
      <c r="AE72" s="121">
        <f>'dep13'!L72-'dep13'!L71</f>
        <v>165.00371431899998</v>
      </c>
      <c r="AF72" s="121">
        <f>'dep13'!M72-'dep13'!M71</f>
        <v>215.544835014</v>
      </c>
      <c r="AG72" s="121">
        <f>'dep13'!N72-'dep13'!N71</f>
        <v>-35.376756173999979</v>
      </c>
      <c r="AH72" s="121">
        <f>'dep13'!O72-'dep13'!O71</f>
        <v>43.995845975999998</v>
      </c>
      <c r="AI72" s="121">
        <f>'dep13'!P72-'dep13'!P71</f>
        <v>92.605836774000011</v>
      </c>
      <c r="AJ72" s="121">
        <f>'dep13'!Q72-'dep13'!Q71</f>
        <v>-6.2336250339999992</v>
      </c>
      <c r="AK72" s="121">
        <f>'dep13'!R72-'dep13'!R71</f>
        <v>205.56873583399988</v>
      </c>
      <c r="AL72" s="121">
        <f>'dep13'!S72-'dep13'!S71</f>
        <v>16.546263015999997</v>
      </c>
      <c r="AM72" s="52">
        <f>'dep13'!T72-'dep13'!T71</f>
        <v>74.759020678999946</v>
      </c>
      <c r="AN72" s="189">
        <f>(Paca!B72/Paca!B68-1)*100</f>
        <v>8.8402167173875732</v>
      </c>
      <c r="AO72" s="189">
        <f>(Paca!C72/Paca!C68-1)*100</f>
        <v>-24.07492200114152</v>
      </c>
      <c r="AP72" s="189">
        <f>(Paca!D72/Paca!D68-1)*100</f>
        <v>5.6637227340315066</v>
      </c>
      <c r="AQ72" s="190">
        <f>(Paca!E72/Paca!E68-1)*100</f>
        <v>7.0651240238674751</v>
      </c>
      <c r="AR72" s="190">
        <f>(Paca!F72/Paca!F68-1)*100</f>
        <v>1.8315345739694067</v>
      </c>
      <c r="AS72" s="190">
        <f>(Paca!G72/Paca!G68-1)*100</f>
        <v>-1.6133818677328993</v>
      </c>
      <c r="AT72" s="190">
        <f>(Paca!H72/Paca!H68-1)*100</f>
        <v>-13.132361528959279</v>
      </c>
      <c r="AU72" s="190">
        <f>(Paca!I72/Paca!I68-1)*100</f>
        <v>14.192109542782427</v>
      </c>
      <c r="AV72" s="189">
        <f>(Paca!J72/Paca!J68-1)*100</f>
        <v>7.4939418582049999</v>
      </c>
      <c r="AW72" s="189">
        <f>(Paca!K72/Paca!K68-1)*100</f>
        <v>13.421541029874451</v>
      </c>
      <c r="AX72" s="190">
        <f>(Paca!L72/Paca!L68-1)*100</f>
        <v>9.4489627326880701</v>
      </c>
      <c r="AY72" s="190">
        <f>(Paca!M72/Paca!M68-1)*100</f>
        <v>10.548708980630849</v>
      </c>
      <c r="AZ72" s="190">
        <f>(Paca!N72/Paca!N68-1)*100</f>
        <v>10.526826690363865</v>
      </c>
      <c r="BA72" s="190">
        <f>(Paca!O72/Paca!O68-1)*100</f>
        <v>3.6326752913405924</v>
      </c>
      <c r="BB72" s="190">
        <f>(Paca!P72/Paca!P68-1)*100</f>
        <v>43.638007737443218</v>
      </c>
      <c r="BC72" s="190">
        <f>(Paca!Q72/Paca!Q68-1)*100</f>
        <v>-3.9831790167520253</v>
      </c>
      <c r="BD72" s="190">
        <f>(Paca!R72/Paca!R68-1)*100</f>
        <v>23.886967587505993</v>
      </c>
      <c r="BE72" s="190">
        <f>(Paca!S72/Paca!S68-1)*100</f>
        <v>3.469841140814256</v>
      </c>
      <c r="BF72" s="189">
        <f>(Paca!T72/Paca!T68-1)*100</f>
        <v>1.5842907170226406</v>
      </c>
      <c r="BG72" s="53">
        <f>Paca!B72-Paca!B68</f>
        <v>3030.2335820399967</v>
      </c>
      <c r="BH72" s="53">
        <f>Paca!C72-Paca!C68</f>
        <v>-57.377763018999985</v>
      </c>
      <c r="BI72" s="53">
        <f>Paca!D72-Paca!D68</f>
        <v>567.94339877200036</v>
      </c>
      <c r="BJ72" s="122">
        <f>Paca!E72-Paca!E68</f>
        <v>105.27518510600021</v>
      </c>
      <c r="BK72" s="122">
        <f>Paca!F72-Paca!F68</f>
        <v>36.681517436999911</v>
      </c>
      <c r="BL72" s="122">
        <f>Paca!G72-Paca!G68</f>
        <v>-13.644104227999946</v>
      </c>
      <c r="BM72" s="122">
        <f>Paca!H72-Paca!H68</f>
        <v>-176.76215334599988</v>
      </c>
      <c r="BN72" s="122">
        <f>Paca!I72-Paca!I68</f>
        <v>616.39295380299973</v>
      </c>
      <c r="BO72" s="53">
        <f>Paca!J72-Paca!J68</f>
        <v>728.16847561799841</v>
      </c>
      <c r="BP72" s="53">
        <f>Paca!K72-Paca!K68</f>
        <v>1774.4873783269995</v>
      </c>
      <c r="BQ72" s="122">
        <f>Paca!L72-Paca!L68</f>
        <v>375.61486518800029</v>
      </c>
      <c r="BR72" s="122">
        <f>Paca!M72-Paca!M68</f>
        <v>483.23986841999977</v>
      </c>
      <c r="BS72" s="122">
        <f>Paca!N72-Paca!N68</f>
        <v>74.487247347999983</v>
      </c>
      <c r="BT72" s="122">
        <f>Paca!O72-Paca!O68</f>
        <v>13.004197943999998</v>
      </c>
      <c r="BU72" s="122">
        <f>Paca!P72-Paca!P68</f>
        <v>182.02861256599994</v>
      </c>
      <c r="BV72" s="122">
        <f>Paca!Q72-Paca!Q68</f>
        <v>-8.637075823999993</v>
      </c>
      <c r="BW72" s="122">
        <f>Paca!R72-Paca!R68</f>
        <v>645.64082460200007</v>
      </c>
      <c r="BX72" s="122">
        <f>Paca!S72-Paca!S68</f>
        <v>9.1088380829999664</v>
      </c>
      <c r="BY72" s="53">
        <f>Paca!T72-Paca!T68</f>
        <v>17.01209234199996</v>
      </c>
    </row>
    <row r="73" spans="1:77" x14ac:dyDescent="0.25">
      <c r="A73" s="37" t="str">
        <f>Paca!A73</f>
        <v>T3 2015</v>
      </c>
      <c r="B73" s="144">
        <f>('dep13'!B73/'dep13'!B72-1)*100</f>
        <v>0.18916201915319952</v>
      </c>
      <c r="C73" s="179">
        <f>('dep13'!C73/'dep13'!C72-1)*100</f>
        <v>-12.821313142283907</v>
      </c>
      <c r="D73" s="179">
        <f>('dep13'!D73/'dep13'!D72-1)*100</f>
        <v>-1.1767579895201719</v>
      </c>
      <c r="E73" s="180">
        <f>('dep13'!E73/'dep13'!E72-1)*100</f>
        <v>-1.5046997228415182</v>
      </c>
      <c r="F73" s="181">
        <f>('dep13'!F73/'dep13'!F72-1)*100</f>
        <v>10.151233018040218</v>
      </c>
      <c r="G73" s="181">
        <f>('dep13'!G73/'dep13'!G72-1)*100</f>
        <v>1.0613223739341926E-2</v>
      </c>
      <c r="H73" s="181">
        <f>('dep13'!H73/'dep13'!H72-1)*100</f>
        <v>-6.5504591395044827</v>
      </c>
      <c r="I73" s="182">
        <f>('dep13'!I73/'dep13'!I72-1)*100</f>
        <v>-4.2084350775575707</v>
      </c>
      <c r="J73" s="179">
        <f>('dep13'!J73/'dep13'!J72-1)*100</f>
        <v>-4.7460976483970967</v>
      </c>
      <c r="K73" s="179">
        <f>('dep13'!K73/'dep13'!K72-1)*100</f>
        <v>4.0670509346583561</v>
      </c>
      <c r="L73" s="180">
        <f>('dep13'!L73/'dep13'!L72-1)*100</f>
        <v>7.9950040231846264</v>
      </c>
      <c r="M73" s="181">
        <f>('dep13'!M73/'dep13'!M72-1)*100</f>
        <v>2.4789482190814116</v>
      </c>
      <c r="N73" s="181">
        <f>('dep13'!N73/'dep13'!N72-1)*100</f>
        <v>17.682681482873662</v>
      </c>
      <c r="O73" s="181">
        <f>('dep13'!O73/'dep13'!O72-1)*100</f>
        <v>10.796029221208791</v>
      </c>
      <c r="P73" s="181">
        <f>('dep13'!P73/'dep13'!P72-1)*100</f>
        <v>-10.126271176532974</v>
      </c>
      <c r="Q73" s="181">
        <f>('dep13'!Q73/'dep13'!Q72-1)*100</f>
        <v>-19.033789665479016</v>
      </c>
      <c r="R73" s="181">
        <f>('dep13'!R73/'dep13'!R72-1)*100</f>
        <v>4.8929969397771611</v>
      </c>
      <c r="S73" s="152">
        <f>('dep13'!S73/'dep13'!S72-1)*100</f>
        <v>-14.944424445606808</v>
      </c>
      <c r="T73" s="183">
        <f>('dep13'!T73/'dep13'!T72-1)*100</f>
        <v>2.3776035478821012</v>
      </c>
      <c r="U73" s="52">
        <f>'dep13'!B73-'dep13'!B72</f>
        <v>36.210483004997513</v>
      </c>
      <c r="V73" s="52">
        <f>'dep13'!C73-'dep13'!C72</f>
        <v>-7.2852157949999992</v>
      </c>
      <c r="W73" s="52">
        <f>'dep13'!D73-'dep13'!D72</f>
        <v>-66.289219012000103</v>
      </c>
      <c r="X73" s="121">
        <f>'dep13'!E73-'dep13'!E72</f>
        <v>-10.40454941400003</v>
      </c>
      <c r="Y73" s="121">
        <f>'dep13'!F73-'dep13'!F72</f>
        <v>108.78884304699977</v>
      </c>
      <c r="Z73" s="121">
        <f>'dep13'!G73-'dep13'!G72</f>
        <v>4.9368464999986372E-2</v>
      </c>
      <c r="AA73" s="121">
        <f>'dep13'!H73-'dep13'!H72</f>
        <v>-59.93812807200004</v>
      </c>
      <c r="AB73" s="121">
        <f>'dep13'!I73-'dep13'!I72</f>
        <v>-104.78475303799996</v>
      </c>
      <c r="AC73" s="52">
        <f>'dep13'!J73-'dep13'!J72</f>
        <v>-229.75426700799926</v>
      </c>
      <c r="AD73" s="52">
        <f>'dep13'!K73-'dep13'!K72</f>
        <v>324.48004881699762</v>
      </c>
      <c r="AE73" s="121">
        <f>'dep13'!L73-'dep13'!L72</f>
        <v>155.780126204</v>
      </c>
      <c r="AF73" s="121">
        <f>'dep13'!M73-'dep13'!M72</f>
        <v>75.580291277000015</v>
      </c>
      <c r="AG73" s="121">
        <f>'dep13'!N73-'dep13'!N72</f>
        <v>53.163614527999982</v>
      </c>
      <c r="AH73" s="121">
        <f>'dep13'!O73-'dep13'!O72</f>
        <v>21.856444880999987</v>
      </c>
      <c r="AI73" s="121">
        <f>'dep13'!P73-'dep13'!P72</f>
        <v>-41.585936393999987</v>
      </c>
      <c r="AJ73" s="121">
        <f>'dep13'!Q73-'dep13'!Q72</f>
        <v>-15.186846840000001</v>
      </c>
      <c r="AK73" s="121">
        <f>'dep13'!R73-'dep13'!R72</f>
        <v>91.723452449999968</v>
      </c>
      <c r="AL73" s="121">
        <f>'dep13'!S73-'dep13'!S72</f>
        <v>-16.851097289000009</v>
      </c>
      <c r="AM73" s="52">
        <f>'dep13'!T73-'dep13'!T72</f>
        <v>15.059136003000049</v>
      </c>
      <c r="AN73" s="189">
        <f>(Paca!B73/Paca!B69-1)*100</f>
        <v>11.003011864739154</v>
      </c>
      <c r="AO73" s="189">
        <f>(Paca!C73/Paca!C69-1)*100</f>
        <v>-37.562500829499015</v>
      </c>
      <c r="AP73" s="189">
        <f>(Paca!D73/Paca!D69-1)*100</f>
        <v>3.9625786941389407</v>
      </c>
      <c r="AQ73" s="190">
        <f>(Paca!E73/Paca!E69-1)*100</f>
        <v>6.9052476591973555</v>
      </c>
      <c r="AR73" s="190">
        <f>(Paca!F73/Paca!F69-1)*100</f>
        <v>-1.6568981407184102</v>
      </c>
      <c r="AS73" s="190">
        <f>(Paca!G73/Paca!G69-1)*100</f>
        <v>0.45337663691356056</v>
      </c>
      <c r="AT73" s="190">
        <f>(Paca!H73/Paca!H69-1)*100</f>
        <v>-12.319793570480918</v>
      </c>
      <c r="AU73" s="190">
        <f>(Paca!I73/Paca!I69-1)*100</f>
        <v>11.1787639900218</v>
      </c>
      <c r="AV73" s="189">
        <f>(Paca!J73/Paca!J69-1)*100</f>
        <v>9.68696581663988</v>
      </c>
      <c r="AW73" s="189">
        <f>(Paca!K73/Paca!K69-1)*100</f>
        <v>17.809262454628239</v>
      </c>
      <c r="AX73" s="190">
        <f>(Paca!L73/Paca!L69-1)*100</f>
        <v>28.146107475928716</v>
      </c>
      <c r="AY73" s="190">
        <f>(Paca!M73/Paca!M69-1)*100</f>
        <v>17.084038679213265</v>
      </c>
      <c r="AZ73" s="190">
        <f>(Paca!N73/Paca!N69-1)*100</f>
        <v>1.5450151509027732</v>
      </c>
      <c r="BA73" s="190">
        <f>(Paca!O73/Paca!O69-1)*100</f>
        <v>-5.7409217797239958</v>
      </c>
      <c r="BB73" s="190">
        <f>(Paca!P73/Paca!P69-1)*100</f>
        <v>16.051401797680278</v>
      </c>
      <c r="BC73" s="190">
        <f>(Paca!Q73/Paca!Q69-1)*100</f>
        <v>-17.643386067346391</v>
      </c>
      <c r="BD73" s="190">
        <f>(Paca!R73/Paca!R69-1)*100</f>
        <v>17.72963328848698</v>
      </c>
      <c r="BE73" s="190">
        <f>(Paca!S73/Paca!S69-1)*100</f>
        <v>-7.5295777263273411E-2</v>
      </c>
      <c r="BF73" s="189">
        <f>(Paca!T73/Paca!T69-1)*100</f>
        <v>17.347874287829445</v>
      </c>
      <c r="BG73" s="53">
        <f>Paca!B73-Paca!B69</f>
        <v>3737.5647267369932</v>
      </c>
      <c r="BH73" s="53">
        <f>Paca!C73-Paca!C69</f>
        <v>-101.08499340200001</v>
      </c>
      <c r="BI73" s="53">
        <f>Paca!D73-Paca!D69</f>
        <v>400.88260532800268</v>
      </c>
      <c r="BJ73" s="122">
        <f>Paca!E73-Paca!E69</f>
        <v>103.26640960199984</v>
      </c>
      <c r="BK73" s="122">
        <f>Paca!F73-Paca!F69</f>
        <v>-35.74785807499984</v>
      </c>
      <c r="BL73" s="122">
        <f>Paca!G73-Paca!G69</f>
        <v>3.5830169940001042</v>
      </c>
      <c r="BM73" s="122">
        <f>Paca!H73-Paca!H69</f>
        <v>-159.60994973399988</v>
      </c>
      <c r="BN73" s="122">
        <f>Paca!I73-Paca!I69</f>
        <v>489.39098654100053</v>
      </c>
      <c r="BO73" s="53">
        <f>Paca!J73-Paca!J69</f>
        <v>903.49585394799942</v>
      </c>
      <c r="BP73" s="53">
        <f>Paca!K73-Paca!K69</f>
        <v>2361.9032115829996</v>
      </c>
      <c r="BQ73" s="122">
        <f>Paca!L73-Paca!L69</f>
        <v>1052.7202931920001</v>
      </c>
      <c r="BR73" s="122">
        <f>Paca!M73-Paca!M69</f>
        <v>784.05460953199963</v>
      </c>
      <c r="BS73" s="122">
        <f>Paca!N73-Paca!N69</f>
        <v>11.642276708000054</v>
      </c>
      <c r="BT73" s="122">
        <f>Paca!O73-Paca!O69</f>
        <v>-22.755681899000024</v>
      </c>
      <c r="BU73" s="122">
        <f>Paca!P73-Paca!P69</f>
        <v>76.361731613000018</v>
      </c>
      <c r="BV73" s="122">
        <f>Paca!Q73-Paca!Q69</f>
        <v>-40.413962924999993</v>
      </c>
      <c r="BW73" s="122">
        <f>Paca!R73-Paca!R69</f>
        <v>500.4859761419998</v>
      </c>
      <c r="BX73" s="122">
        <f>Paca!S73-Paca!S69</f>
        <v>-0.19203078000001028</v>
      </c>
      <c r="BY73" s="53">
        <f>Paca!T73-Paca!T69</f>
        <v>172.36804928000004</v>
      </c>
    </row>
    <row r="74" spans="1:77" s="106" customFormat="1" x14ac:dyDescent="0.25">
      <c r="A74" s="98" t="str">
        <f>Paca!A74</f>
        <v>T4 2015</v>
      </c>
      <c r="B74" s="143">
        <f>('dep13'!B74/'dep13'!B73-1)*100</f>
        <v>-8.4013635550961308E-2</v>
      </c>
      <c r="C74" s="184">
        <f>('dep13'!C74/'dep13'!C73-1)*100</f>
        <v>-17.168460990439971</v>
      </c>
      <c r="D74" s="184">
        <f>('dep13'!D74/'dep13'!D73-1)*100</f>
        <v>-2.935096530938397</v>
      </c>
      <c r="E74" s="185">
        <f>('dep13'!E74/'dep13'!E73-1)*100</f>
        <v>-7.9761172690496647</v>
      </c>
      <c r="F74" s="186">
        <f>('dep13'!F74/'dep13'!F73-1)*100</f>
        <v>-9.0517365295424987</v>
      </c>
      <c r="G74" s="186">
        <f>('dep13'!G74/'dep13'!G73-1)*100</f>
        <v>2.9218807536011804</v>
      </c>
      <c r="H74" s="186">
        <f>('dep13'!H74/'dep13'!H73-1)*100</f>
        <v>-3.3301098730969647</v>
      </c>
      <c r="I74" s="187">
        <f>('dep13'!I74/'dep13'!I73-1)*100</f>
        <v>0.53094676838214561</v>
      </c>
      <c r="J74" s="184">
        <f>('dep13'!J74/'dep13'!J73-1)*100</f>
        <v>5.318917492278108</v>
      </c>
      <c r="K74" s="184">
        <f>('dep13'!K74/'dep13'!K73-1)*100</f>
        <v>-0.91335366318809896</v>
      </c>
      <c r="L74" s="185">
        <f>('dep13'!L74/'dep13'!L73-1)*100</f>
        <v>-13.844544277705406</v>
      </c>
      <c r="M74" s="186">
        <f>('dep13'!M74/'dep13'!M73-1)*100</f>
        <v>-0.78354887078715407</v>
      </c>
      <c r="N74" s="186">
        <f>('dep13'!N74/'dep13'!N73-1)*100</f>
        <v>14.516777142757142</v>
      </c>
      <c r="O74" s="186">
        <f>('dep13'!O74/'dep13'!O73-1)*100</f>
        <v>-5.7997058318753787</v>
      </c>
      <c r="P74" s="186">
        <f>('dep13'!P74/'dep13'!P73-1)*100</f>
        <v>2.9803293014102783</v>
      </c>
      <c r="Q74" s="186">
        <f>('dep13'!Q74/'dep13'!Q73-1)*100</f>
        <v>5.1789562045489124</v>
      </c>
      <c r="R74" s="186">
        <f>('dep13'!R74/'dep13'!R73-1)*100</f>
        <v>8.5863215747967736</v>
      </c>
      <c r="S74" s="151">
        <f>('dep13'!S74/'dep13'!S73-1)*100</f>
        <v>19.225530881728538</v>
      </c>
      <c r="T74" s="188">
        <f>('dep13'!T74/'dep13'!T73-1)*100</f>
        <v>-2.104134329422791</v>
      </c>
      <c r="U74" s="100">
        <f>'dep13'!B74-'dep13'!B73</f>
        <v>-16.11279565699806</v>
      </c>
      <c r="V74" s="100">
        <f>'dep13'!C74-'dep13'!C73</f>
        <v>-8.5045551600000024</v>
      </c>
      <c r="W74" s="100">
        <f>'dep13'!D74-'dep13'!D73</f>
        <v>-163.39442457099994</v>
      </c>
      <c r="X74" s="120">
        <f>'dep13'!E74-'dep13'!E73</f>
        <v>-54.322590893999973</v>
      </c>
      <c r="Y74" s="120">
        <f>'dep13'!F74-'dep13'!F73</f>
        <v>-106.85302671499994</v>
      </c>
      <c r="Z74" s="120">
        <f>'dep13'!G74-'dep13'!G73</f>
        <v>13.592861199000026</v>
      </c>
      <c r="AA74" s="120">
        <f>'dep13'!H74-'dep13'!H73</f>
        <v>-28.475225246000036</v>
      </c>
      <c r="AB74" s="120">
        <f>'dep13'!I74-'dep13'!I73</f>
        <v>12.663557085000321</v>
      </c>
      <c r="AC74" s="100">
        <f>'dep13'!J74-'dep13'!J73</f>
        <v>245.26351434199933</v>
      </c>
      <c r="AD74" s="100">
        <f>'dep13'!K74-'dep13'!K73</f>
        <v>-75.833414272998198</v>
      </c>
      <c r="AE74" s="120">
        <f>'dep13'!L74-'dep13'!L73</f>
        <v>-291.32361759599985</v>
      </c>
      <c r="AF74" s="120">
        <f>'dep13'!M74-'dep13'!M73</f>
        <v>-24.481715942999926</v>
      </c>
      <c r="AG74" s="120">
        <f>'dep13'!N74-'dep13'!N73</f>
        <v>51.362853302000019</v>
      </c>
      <c r="AH74" s="120">
        <f>'dep13'!O74-'dep13'!O73</f>
        <v>-13.009051499999998</v>
      </c>
      <c r="AI74" s="120">
        <f>'dep13'!P74-'dep13'!P73</f>
        <v>11.000031908999972</v>
      </c>
      <c r="AJ74" s="120">
        <f>'dep13'!Q74-'dep13'!Q73</f>
        <v>3.3457107990000026</v>
      </c>
      <c r="AK74" s="120">
        <f>'dep13'!R74-'dep13'!R73</f>
        <v>168.83368228799986</v>
      </c>
      <c r="AL74" s="120">
        <f>'dep13'!S74-'dep13'!S73</f>
        <v>18.438692468000013</v>
      </c>
      <c r="AM74" s="100">
        <f>'dep13'!T74-'dep13'!T73</f>
        <v>-13.643915995000043</v>
      </c>
      <c r="AN74" s="184">
        <f>(Paca!B74/Paca!B70-1)*100</f>
        <v>8.4154112712578453</v>
      </c>
      <c r="AO74" s="184">
        <f>(Paca!C74/Paca!C70-1)*100</f>
        <v>10.354620805021163</v>
      </c>
      <c r="AP74" s="184">
        <f>(Paca!D74/Paca!D70-1)*100</f>
        <v>2.3567202129327169</v>
      </c>
      <c r="AQ74" s="191">
        <f>(Paca!E74/Paca!E70-1)*100</f>
        <v>-7.5599574008646364</v>
      </c>
      <c r="AR74" s="191">
        <f>(Paca!F74/Paca!F70-1)*100</f>
        <v>-1.5898664661766593</v>
      </c>
      <c r="AS74" s="191">
        <f>(Paca!G74/Paca!G70-1)*100</f>
        <v>11.933503498952103</v>
      </c>
      <c r="AT74" s="191">
        <f>(Paca!H74/Paca!H70-1)*100</f>
        <v>-14.258771547082748</v>
      </c>
      <c r="AU74" s="191">
        <f>(Paca!I74/Paca!I70-1)*100</f>
        <v>10.976997837737112</v>
      </c>
      <c r="AV74" s="184">
        <f>(Paca!J74/Paca!J70-1)*100</f>
        <v>4.6664752205056503</v>
      </c>
      <c r="AW74" s="184">
        <f>(Paca!K74/Paca!K70-1)*100</f>
        <v>14.175210516295223</v>
      </c>
      <c r="AX74" s="191">
        <f>(Paca!L74/Paca!L70-1)*100</f>
        <v>11.565090441023829</v>
      </c>
      <c r="AY74" s="191">
        <f>(Paca!M74/Paca!M70-1)*100</f>
        <v>9.1725342556726588</v>
      </c>
      <c r="AZ74" s="191">
        <f>(Paca!N74/Paca!N70-1)*100</f>
        <v>19.011413015002109</v>
      </c>
      <c r="BA74" s="191">
        <f>(Paca!O74/Paca!O70-1)*100</f>
        <v>10.69303758639759</v>
      </c>
      <c r="BB74" s="191">
        <f>(Paca!P74/Paca!P70-1)*100</f>
        <v>14.595669638409458</v>
      </c>
      <c r="BC74" s="191">
        <f>(Paca!Q74/Paca!Q70-1)*100</f>
        <v>-4.8426051405983657</v>
      </c>
      <c r="BD74" s="191">
        <f>(Paca!R74/Paca!R70-1)*100</f>
        <v>27.718847851294861</v>
      </c>
      <c r="BE74" s="191">
        <f>(Paca!S74/Paca!S70-1)*100</f>
        <v>7.0361655159784986</v>
      </c>
      <c r="BF74" s="184">
        <f>(Paca!T74/Paca!T70-1)*100</f>
        <v>29.685293385037781</v>
      </c>
      <c r="BG74" s="100">
        <f>Paca!B74-Paca!B70</f>
        <v>2970.105850355998</v>
      </c>
      <c r="BH74" s="100">
        <f>Paca!C74-Paca!C70</f>
        <v>20.629306073999999</v>
      </c>
      <c r="BI74" s="100">
        <f>Paca!D74-Paca!D70</f>
        <v>241.67295826899863</v>
      </c>
      <c r="BJ74" s="120">
        <f>Paca!E74-Paca!E70</f>
        <v>-120.23089241499997</v>
      </c>
      <c r="BK74" s="120">
        <f>Paca!F74-Paca!F70</f>
        <v>-34.396748135000053</v>
      </c>
      <c r="BL74" s="120">
        <f>Paca!G74-Paca!G70</f>
        <v>89.674804560999974</v>
      </c>
      <c r="BM74" s="120">
        <f>Paca!H74-Paca!H70</f>
        <v>-183.3362512409999</v>
      </c>
      <c r="BN74" s="120">
        <f>Paca!I74-Paca!I70</f>
        <v>489.96204549899994</v>
      </c>
      <c r="BO74" s="100">
        <f>Paca!J74-Paca!J70</f>
        <v>471.44975551599964</v>
      </c>
      <c r="BP74" s="100">
        <f>Paca!K74-Paca!K70</f>
        <v>1954.297749161</v>
      </c>
      <c r="BQ74" s="120">
        <f>Paca!L74-Paca!L70</f>
        <v>455.1755956990005</v>
      </c>
      <c r="BR74" s="120">
        <f>Paca!M74-Paca!M70</f>
        <v>453.49478143899978</v>
      </c>
      <c r="BS74" s="120">
        <f>Paca!N74-Paca!N70</f>
        <v>140.64815314600003</v>
      </c>
      <c r="BT74" s="120">
        <f>Paca!O74-Paca!O70</f>
        <v>34.184912318999977</v>
      </c>
      <c r="BU74" s="120">
        <f>Paca!P74-Paca!P70</f>
        <v>76.089595142999997</v>
      </c>
      <c r="BV74" s="120">
        <f>Paca!Q74-Paca!Q70</f>
        <v>-10.461422769999984</v>
      </c>
      <c r="BW74" s="120">
        <f>Paca!R74-Paca!R70</f>
        <v>785.80692281199981</v>
      </c>
      <c r="BX74" s="120">
        <f>Paca!S74-Paca!S70</f>
        <v>19.359211373000051</v>
      </c>
      <c r="BY74" s="100">
        <f>Paca!T74-Paca!T70</f>
        <v>282.05608133599992</v>
      </c>
    </row>
    <row r="75" spans="1:77" x14ac:dyDescent="0.25">
      <c r="A75" s="37" t="str">
        <f>Paca!A75</f>
        <v>T1 2016</v>
      </c>
      <c r="B75" s="144">
        <f>('dep13'!B75/'dep13'!B74-1)*100</f>
        <v>1.8966533685152331</v>
      </c>
      <c r="C75" s="179">
        <f>('dep13'!C75/'dep13'!C74-1)*100</f>
        <v>20.267717908764247</v>
      </c>
      <c r="D75" s="179">
        <f>('dep13'!D75/'dep13'!D74-1)*100</f>
        <v>0.56669741317350031</v>
      </c>
      <c r="E75" s="180">
        <f>('dep13'!E75/'dep13'!E74-1)*100</f>
        <v>0.64063200497965767</v>
      </c>
      <c r="F75" s="181">
        <f>('dep13'!F75/'dep13'!F74-1)*100</f>
        <v>-0.8239191844350735</v>
      </c>
      <c r="G75" s="181">
        <f>('dep13'!G75/'dep13'!G74-1)*100</f>
        <v>6.443618963487574</v>
      </c>
      <c r="H75" s="181">
        <f>('dep13'!H75/'dep13'!H74-1)*100</f>
        <v>-14.592319166515965</v>
      </c>
      <c r="I75" s="182">
        <f>('dep13'!I75/'dep13'!I74-1)*100</f>
        <v>5.2224472156246149</v>
      </c>
      <c r="J75" s="179">
        <f>('dep13'!J75/'dep13'!J74-1)*100</f>
        <v>-1.3077328474764283E-2</v>
      </c>
      <c r="K75" s="179">
        <f>('dep13'!K75/'dep13'!K74-1)*100</f>
        <v>4.6416573947604123</v>
      </c>
      <c r="L75" s="180">
        <f>('dep13'!L75/'dep13'!L74-1)*100</f>
        <v>8.7490460269839652</v>
      </c>
      <c r="M75" s="181">
        <f>('dep13'!M75/'dep13'!M74-1)*100</f>
        <v>2.2276893272705101</v>
      </c>
      <c r="N75" s="181">
        <f>('dep13'!N75/'dep13'!N74-1)*100</f>
        <v>2.2970578217121451</v>
      </c>
      <c r="O75" s="181">
        <f>('dep13'!O75/'dep13'!O74-1)*100</f>
        <v>-1.7224493076784197</v>
      </c>
      <c r="P75" s="181">
        <f>('dep13'!P75/'dep13'!P74-1)*100</f>
        <v>10.454352986028169</v>
      </c>
      <c r="Q75" s="181">
        <f>('dep13'!Q75/'dep13'!Q74-1)*100</f>
        <v>60.297088938694188</v>
      </c>
      <c r="R75" s="181">
        <f>('dep13'!R75/'dep13'!R74-1)*100</f>
        <v>4.4534655000336043</v>
      </c>
      <c r="S75" s="152">
        <f>('dep13'!S75/'dep13'!S74-1)*100</f>
        <v>-23.847366256165802</v>
      </c>
      <c r="T75" s="183">
        <f>('dep13'!T75/'dep13'!T74-1)*100</f>
        <v>-8.9349517477069753</v>
      </c>
      <c r="U75" s="52">
        <f>'dep13'!B75-'dep13'!B74</f>
        <v>363.4494932359994</v>
      </c>
      <c r="V75" s="52">
        <f>'dep13'!C75-'dep13'!C74</f>
        <v>8.3161213489999994</v>
      </c>
      <c r="W75" s="52">
        <f>'dep13'!D75-'dep13'!D74</f>
        <v>30.621629764999852</v>
      </c>
      <c r="X75" s="121">
        <f>'dep13'!E75-'dep13'!E74</f>
        <v>4.0151163019999103</v>
      </c>
      <c r="Y75" s="121">
        <f>'dep13'!F75-'dep13'!F74</f>
        <v>-8.8457355279999774</v>
      </c>
      <c r="Z75" s="121">
        <f>'dep13'!G75-'dep13'!G74</f>
        <v>30.852187293999975</v>
      </c>
      <c r="AA75" s="121">
        <f>'dep13'!H75-'dep13'!H74</f>
        <v>-120.62134044799996</v>
      </c>
      <c r="AB75" s="121">
        <f>'dep13'!I75-'dep13'!I74</f>
        <v>125.22140214499996</v>
      </c>
      <c r="AC75" s="52">
        <f>'dep13'!J75-'dep13'!J74</f>
        <v>-0.63508976299999631</v>
      </c>
      <c r="AD75" s="52">
        <f>'dep13'!K75-'dep13'!K74</f>
        <v>381.86499240199919</v>
      </c>
      <c r="AE75" s="121">
        <f>'dep13'!L75-'dep13'!L74</f>
        <v>158.61363384999981</v>
      </c>
      <c r="AF75" s="121">
        <f>'dep13'!M75-'dep13'!M74</f>
        <v>69.058013020999624</v>
      </c>
      <c r="AG75" s="121">
        <f>'dep13'!N75-'dep13'!N74</f>
        <v>9.3072199299999738</v>
      </c>
      <c r="AH75" s="121">
        <f>'dep13'!O75-'dep13'!O74</f>
        <v>-3.639471938000014</v>
      </c>
      <c r="AI75" s="121">
        <f>'dep13'!P75-'dep13'!P74</f>
        <v>39.735723806999999</v>
      </c>
      <c r="AJ75" s="121">
        <f>'dep13'!Q75-'dep13'!Q74</f>
        <v>40.970509213</v>
      </c>
      <c r="AK75" s="121">
        <f>'dep13'!R75-'dep13'!R74</f>
        <v>95.087878206000369</v>
      </c>
      <c r="AL75" s="121">
        <f>'dep13'!S75-'dep13'!S74</f>
        <v>-27.268513687000009</v>
      </c>
      <c r="AM75" s="52">
        <f>'dep13'!T75-'dep13'!T74</f>
        <v>-56.718160517000001</v>
      </c>
      <c r="AN75" s="189">
        <f>(Paca!B75/Paca!B71-1)*100</f>
        <v>15.234079367953491</v>
      </c>
      <c r="AO75" s="189">
        <f>(Paca!C75/Paca!C71-1)*100</f>
        <v>15.377825460712735</v>
      </c>
      <c r="AP75" s="189">
        <f>(Paca!D75/Paca!D71-1)*100</f>
        <v>3.9326943026444017</v>
      </c>
      <c r="AQ75" s="190">
        <f>(Paca!E75/Paca!E71-1)*100</f>
        <v>-1.8435820525642299</v>
      </c>
      <c r="AR75" s="190">
        <f>(Paca!F75/Paca!F71-1)*100</f>
        <v>1.8507922071493654</v>
      </c>
      <c r="AS75" s="190">
        <f>(Paca!G75/Paca!G71-1)*100</f>
        <v>10.11223578531666</v>
      </c>
      <c r="AT75" s="190">
        <f>(Paca!H75/Paca!H71-1)*100</f>
        <v>-20.394839114534978</v>
      </c>
      <c r="AU75" s="190">
        <f>(Paca!I75/Paca!I71-1)*100</f>
        <v>12.887171327132108</v>
      </c>
      <c r="AV75" s="189">
        <f>(Paca!J75/Paca!J71-1)*100</f>
        <v>15.19399565611752</v>
      </c>
      <c r="AW75" s="189">
        <f>(Paca!K75/Paca!K71-1)*100</f>
        <v>22.240378802042727</v>
      </c>
      <c r="AX75" s="190">
        <f>(Paca!L75/Paca!L71-1)*100</f>
        <v>21.131384266778518</v>
      </c>
      <c r="AY75" s="190">
        <f>(Paca!M75/Paca!M71-1)*100</f>
        <v>16.707201842772832</v>
      </c>
      <c r="AZ75" s="190">
        <f>(Paca!N75/Paca!N71-1)*100</f>
        <v>17.424039858312177</v>
      </c>
      <c r="BA75" s="190">
        <f>(Paca!O75/Paca!O71-1)*100</f>
        <v>11.879445368939901</v>
      </c>
      <c r="BB75" s="190">
        <f>(Paca!P75/Paca!P71-1)*100</f>
        <v>25.876412187475474</v>
      </c>
      <c r="BC75" s="190">
        <f>(Paca!Q75/Paca!Q71-1)*100</f>
        <v>2.5195008986855116</v>
      </c>
      <c r="BD75" s="190">
        <f>(Paca!R75/Paca!R71-1)*100</f>
        <v>38.066473270456513</v>
      </c>
      <c r="BE75" s="190">
        <f>(Paca!S75/Paca!S71-1)*100</f>
        <v>5.8228939471936192</v>
      </c>
      <c r="BF75" s="189">
        <f>(Paca!T75/Paca!T71-1)*100</f>
        <v>36.77526811093297</v>
      </c>
      <c r="BG75" s="53">
        <f>Paca!B75-Paca!B71</f>
        <v>5172.6456870330003</v>
      </c>
      <c r="BH75" s="53">
        <f>Paca!C75-Paca!C71</f>
        <v>31.209474770999975</v>
      </c>
      <c r="BI75" s="53">
        <f>Paca!D75-Paca!D71</f>
        <v>397.8934323630001</v>
      </c>
      <c r="BJ75" s="122">
        <f>Paca!E75-Paca!E71</f>
        <v>-29.182310552999979</v>
      </c>
      <c r="BK75" s="122">
        <f>Paca!F75-Paca!F71</f>
        <v>37.575161354000102</v>
      </c>
      <c r="BL75" s="122">
        <f>Paca!G75-Paca!G71</f>
        <v>76.782365989000027</v>
      </c>
      <c r="BM75" s="122">
        <f>Paca!H75-Paca!H71</f>
        <v>-262.07022599900006</v>
      </c>
      <c r="BN75" s="122">
        <f>Paca!I75-Paca!I71</f>
        <v>574.78844157200001</v>
      </c>
      <c r="BO75" s="53">
        <f>Paca!J75-Paca!J71</f>
        <v>1397.4757528299997</v>
      </c>
      <c r="BP75" s="53">
        <f>Paca!K75-Paca!K71</f>
        <v>3003.5690443439998</v>
      </c>
      <c r="BQ75" s="122">
        <f>Paca!L75-Paca!L71</f>
        <v>831.82851574899951</v>
      </c>
      <c r="BR75" s="122">
        <f>Paca!M75-Paca!M71</f>
        <v>799.25533343299958</v>
      </c>
      <c r="BS75" s="122">
        <f>Paca!N75-Paca!N71</f>
        <v>130.39856581699996</v>
      </c>
      <c r="BT75" s="122">
        <f>Paca!O75-Paca!O71</f>
        <v>35.24779589100001</v>
      </c>
      <c r="BU75" s="122">
        <f>Paca!P75-Paca!P71</f>
        <v>129.14072941799998</v>
      </c>
      <c r="BV75" s="122">
        <f>Paca!Q75-Paca!Q71</f>
        <v>5.2563309970000205</v>
      </c>
      <c r="BW75" s="122">
        <f>Paca!R75-Paca!R71</f>
        <v>1057.6896333019999</v>
      </c>
      <c r="BX75" s="122">
        <f>Paca!S75-Paca!S71</f>
        <v>14.752139737000022</v>
      </c>
      <c r="BY75" s="53">
        <f>Paca!T75-Paca!T71</f>
        <v>342.49798272500004</v>
      </c>
    </row>
    <row r="76" spans="1:77" x14ac:dyDescent="0.25">
      <c r="A76" s="37" t="str">
        <f>Paca!A76</f>
        <v>T2 2016</v>
      </c>
      <c r="B76" s="144">
        <f>('dep13'!B76/'dep13'!B75-1)*100</f>
        <v>2.7904991690093306</v>
      </c>
      <c r="C76" s="179">
        <f>('dep13'!C76/'dep13'!C75-1)*100</f>
        <v>-5.2668979471121258</v>
      </c>
      <c r="D76" s="179">
        <f>('dep13'!D76/'dep13'!D75-1)*100</f>
        <v>-0.37352523231430901</v>
      </c>
      <c r="E76" s="180">
        <f>('dep13'!E76/'dep13'!E75-1)*100</f>
        <v>1.3654421795160632</v>
      </c>
      <c r="F76" s="181">
        <f>('dep13'!F76/'dep13'!F75-1)*100</f>
        <v>4.113781819434692</v>
      </c>
      <c r="G76" s="181">
        <f>('dep13'!G76/'dep13'!G75-1)*100</f>
        <v>7.2468158747778011</v>
      </c>
      <c r="H76" s="181">
        <f>('dep13'!H76/'dep13'!H75-1)*100</f>
        <v>-6.9360443235068736</v>
      </c>
      <c r="I76" s="182">
        <f>('dep13'!I76/'dep13'!I75-1)*100</f>
        <v>-2.405059334776094</v>
      </c>
      <c r="J76" s="179">
        <f>('dep13'!J76/'dep13'!J75-1)*100</f>
        <v>3.9384737246002333</v>
      </c>
      <c r="K76" s="179">
        <f>('dep13'!K76/'dep13'!K75-1)*100</f>
        <v>4.1671861145884836</v>
      </c>
      <c r="L76" s="180">
        <f>('dep13'!L76/'dep13'!L75-1)*100</f>
        <v>5.1952321667203094</v>
      </c>
      <c r="M76" s="181">
        <f>('dep13'!M76/'dep13'!M75-1)*100</f>
        <v>0.86816258808626312</v>
      </c>
      <c r="N76" s="181">
        <f>('dep13'!N76/'dep13'!N75-1)*100</f>
        <v>13.349849235820411</v>
      </c>
      <c r="O76" s="181">
        <f>('dep13'!O76/'dep13'!O75-1)*100</f>
        <v>13.886382337468328</v>
      </c>
      <c r="P76" s="181">
        <f>('dep13'!P76/'dep13'!P75-1)*100</f>
        <v>-13.077863491796171</v>
      </c>
      <c r="Q76" s="181">
        <f>('dep13'!Q76/'dep13'!Q75-1)*100</f>
        <v>-2.3392606782309588</v>
      </c>
      <c r="R76" s="181">
        <f>('dep13'!R76/'dep13'!R75-1)*100</f>
        <v>5.6082264944079752</v>
      </c>
      <c r="S76" s="152">
        <f>('dep13'!S76/'dep13'!S75-1)*100</f>
        <v>88.439843531988174</v>
      </c>
      <c r="T76" s="183">
        <f>('dep13'!T76/'dep13'!T75-1)*100</f>
        <v>3.0767561261085152</v>
      </c>
      <c r="U76" s="52">
        <f>'dep13'!B76-'dep13'!B75</f>
        <v>544.87630104399796</v>
      </c>
      <c r="V76" s="52">
        <f>'dep13'!C76-'dep13'!C75</f>
        <v>-2.5990817550000003</v>
      </c>
      <c r="W76" s="52">
        <f>'dep13'!D76-'dep13'!D75</f>
        <v>-20.297904453000228</v>
      </c>
      <c r="X76" s="121">
        <f>'dep13'!E76-'dep13'!E75</f>
        <v>8.6126374880000185</v>
      </c>
      <c r="Y76" s="121">
        <f>'dep13'!F76-'dep13'!F75</f>
        <v>43.802362191000157</v>
      </c>
      <c r="Z76" s="121">
        <f>'dep13'!G76-'dep13'!G75</f>
        <v>36.933712724999964</v>
      </c>
      <c r="AA76" s="121">
        <f>'dep13'!H76-'dep13'!H75</f>
        <v>-48.967577490000053</v>
      </c>
      <c r="AB76" s="121">
        <f>'dep13'!I76-'dep13'!I75</f>
        <v>-60.679039367000314</v>
      </c>
      <c r="AC76" s="52">
        <f>'dep13'!J76-'dep13'!J75</f>
        <v>191.24374278699997</v>
      </c>
      <c r="AD76" s="52">
        <f>'dep13'!K76-'dep13'!K75</f>
        <v>358.74369050800124</v>
      </c>
      <c r="AE76" s="121">
        <f>'dep13'!L76-'dep13'!L75</f>
        <v>102.42600403899996</v>
      </c>
      <c r="AF76" s="121">
        <f>'dep13'!M76-'dep13'!M75</f>
        <v>27.512437277000117</v>
      </c>
      <c r="AG76" s="121">
        <f>'dep13'!N76-'dep13'!N75</f>
        <v>55.333425053000042</v>
      </c>
      <c r="AH76" s="121">
        <f>'dep13'!O76-'dep13'!O75</f>
        <v>28.836023363999999</v>
      </c>
      <c r="AI76" s="121">
        <f>'dep13'!P76-'dep13'!P75</f>
        <v>-54.903951775999985</v>
      </c>
      <c r="AJ76" s="121">
        <f>'dep13'!Q76-'dep13'!Q75</f>
        <v>-2.5478817749999934</v>
      </c>
      <c r="AK76" s="121">
        <f>'dep13'!R76-'dep13'!R75</f>
        <v>125.07642585199983</v>
      </c>
      <c r="AL76" s="121">
        <f>'dep13'!S76-'dep13'!S75</f>
        <v>77.011208474000014</v>
      </c>
      <c r="AM76" s="52">
        <f>'dep13'!T76-'dep13'!T75</f>
        <v>17.785853956999972</v>
      </c>
      <c r="AN76" s="189">
        <f>(Paca!B76/Paca!B72-1)*100</f>
        <v>9.6794875670860101</v>
      </c>
      <c r="AO76" s="189">
        <f>(Paca!C76/Paca!C72-1)*100</f>
        <v>47.870734102682519</v>
      </c>
      <c r="AP76" s="189">
        <f>(Paca!D76/Paca!D72-1)*100</f>
        <v>1.7500930033697903</v>
      </c>
      <c r="AQ76" s="190">
        <f>(Paca!E76/Paca!E72-1)*100</f>
        <v>-3.4693410758763421</v>
      </c>
      <c r="AR76" s="190">
        <f>(Paca!F76/Paca!F72-1)*100</f>
        <v>0.76465457518306579</v>
      </c>
      <c r="AS76" s="190">
        <f>(Paca!G76/Paca!G72-1)*100</f>
        <v>7.5494596430182304</v>
      </c>
      <c r="AT76" s="190">
        <f>(Paca!H76/Paca!H72-1)*100</f>
        <v>-10.955288318946554</v>
      </c>
      <c r="AU76" s="190">
        <f>(Paca!I76/Paca!I72-1)*100</f>
        <v>5.8566557615878923</v>
      </c>
      <c r="AV76" s="189">
        <f>(Paca!J76/Paca!J72-1)*100</f>
        <v>4.1173880421238485</v>
      </c>
      <c r="AW76" s="189">
        <f>(Paca!K76/Paca!K72-1)*100</f>
        <v>18.562126614378816</v>
      </c>
      <c r="AX76" s="190">
        <f>(Paca!L76/Paca!L72-1)*100</f>
        <v>22.348626901274613</v>
      </c>
      <c r="AY76" s="190">
        <f>(Paca!M76/Paca!M72-1)*100</f>
        <v>15.895925813891477</v>
      </c>
      <c r="AZ76" s="190">
        <f>(Paca!N76/Paca!N72-1)*100</f>
        <v>24.64411783943401</v>
      </c>
      <c r="BA76" s="190">
        <f>(Paca!O76/Paca!O72-1)*100</f>
        <v>-5.7979293867175929</v>
      </c>
      <c r="BB76" s="190">
        <f>(Paca!P76/Paca!P72-1)*100</f>
        <v>-0.94992294483926543</v>
      </c>
      <c r="BC76" s="190">
        <f>(Paca!Q76/Paca!Q72-1)*100</f>
        <v>11.401829710862632</v>
      </c>
      <c r="BD76" s="190">
        <f>(Paca!R76/Paca!R72-1)*100</f>
        <v>21.765525137594423</v>
      </c>
      <c r="BE76" s="190">
        <f>(Paca!S76/Paca!S72-1)*100</f>
        <v>32.417764823397953</v>
      </c>
      <c r="BF76" s="189">
        <f>(Paca!T76/Paca!T72-1)*100</f>
        <v>11.51401290390428</v>
      </c>
      <c r="BG76" s="53">
        <f>Paca!B76-Paca!B72</f>
        <v>3611.2284168030019</v>
      </c>
      <c r="BH76" s="53">
        <f>Paca!C76-Paca!C72</f>
        <v>86.623167028999973</v>
      </c>
      <c r="BI76" s="53">
        <f>Paca!D76-Paca!D72</f>
        <v>185.43431650399725</v>
      </c>
      <c r="BJ76" s="122">
        <f>Paca!E76-Paca!E72</f>
        <v>-55.347912561000157</v>
      </c>
      <c r="BK76" s="122">
        <f>Paca!F76-Paca!F72</f>
        <v>15.594797934000098</v>
      </c>
      <c r="BL76" s="122">
        <f>Paca!G76-Paca!G72</f>
        <v>62.814478306999945</v>
      </c>
      <c r="BM76" s="122">
        <f>Paca!H76-Paca!H72</f>
        <v>-128.09385037700008</v>
      </c>
      <c r="BN76" s="122">
        <f>Paca!I76-Paca!I72</f>
        <v>290.4668032010004</v>
      </c>
      <c r="BO76" s="53">
        <f>Paca!J76-Paca!J72</f>
        <v>430.05830788300045</v>
      </c>
      <c r="BP76" s="53">
        <f>Paca!K76-Paca!K72</f>
        <v>2783.5165356800007</v>
      </c>
      <c r="BQ76" s="122">
        <f>Paca!L76-Paca!L72</f>
        <v>972.34666860699963</v>
      </c>
      <c r="BR76" s="122">
        <f>Paca!M76-Paca!M72</f>
        <v>805.01310179200027</v>
      </c>
      <c r="BS76" s="122">
        <f>Paca!N76-Paca!N72</f>
        <v>192.73714896800004</v>
      </c>
      <c r="BT76" s="122">
        <f>Paca!O76-Paca!O72</f>
        <v>-21.509317140000007</v>
      </c>
      <c r="BU76" s="122">
        <f>Paca!P76-Paca!P72</f>
        <v>-5.691575413999999</v>
      </c>
      <c r="BV76" s="122">
        <f>Paca!Q76-Paca!Q72</f>
        <v>23.738801013999989</v>
      </c>
      <c r="BW76" s="122">
        <f>Paca!R76-Paca!R72</f>
        <v>728.82747458299991</v>
      </c>
      <c r="BX76" s="122">
        <f>Paca!S76-Paca!S72</f>
        <v>88.054233269999997</v>
      </c>
      <c r="BY76" s="53">
        <f>Paca!T76-Paca!T72</f>
        <v>125.59608970700015</v>
      </c>
    </row>
    <row r="77" spans="1:77" x14ac:dyDescent="0.25">
      <c r="A77" s="37" t="str">
        <f>Paca!A77</f>
        <v>T3 2016</v>
      </c>
      <c r="B77" s="144">
        <f>('dep13'!B77/'dep13'!B76-1)*100</f>
        <v>0.85599066201755836</v>
      </c>
      <c r="C77" s="179">
        <f>('dep13'!C77/'dep13'!C76-1)*100</f>
        <v>19.446377042712705</v>
      </c>
      <c r="D77" s="179">
        <f>('dep13'!D77/'dep13'!D76-1)*100</f>
        <v>-1.6693757989695412</v>
      </c>
      <c r="E77" s="180">
        <f>('dep13'!E77/'dep13'!E76-1)*100</f>
        <v>7.9989460721702432</v>
      </c>
      <c r="F77" s="181">
        <f>('dep13'!F77/'dep13'!F76-1)*100</f>
        <v>-8.0256369104227296</v>
      </c>
      <c r="G77" s="181">
        <f>('dep13'!G77/'dep13'!G76-1)*100</f>
        <v>-2.7290749775086942</v>
      </c>
      <c r="H77" s="181">
        <f>('dep13'!H77/'dep13'!H76-1)*100</f>
        <v>-22.474791652159876</v>
      </c>
      <c r="I77" s="182">
        <f>('dep13'!I77/'dep13'!I76-1)*100</f>
        <v>4.4686049281521534</v>
      </c>
      <c r="J77" s="179">
        <f>('dep13'!J77/'dep13'!J76-1)*100</f>
        <v>4.8892011613368869</v>
      </c>
      <c r="K77" s="179">
        <f>('dep13'!K77/'dep13'!K76-1)*100</f>
        <v>-0.10048624707316156</v>
      </c>
      <c r="L77" s="180">
        <f>('dep13'!L77/'dep13'!L76-1)*100</f>
        <v>-6.2861189771952874</v>
      </c>
      <c r="M77" s="181">
        <f>('dep13'!M77/'dep13'!M76-1)*100</f>
        <v>9.707657166922834</v>
      </c>
      <c r="N77" s="181">
        <f>('dep13'!N77/'dep13'!N76-1)*100</f>
        <v>-32.931391432641213</v>
      </c>
      <c r="O77" s="181">
        <f>('dep13'!O77/'dep13'!O76-1)*100</f>
        <v>-2.202421164382673</v>
      </c>
      <c r="P77" s="181">
        <f>('dep13'!P77/'dep13'!P76-1)*100</f>
        <v>7.6500524007368842</v>
      </c>
      <c r="Q77" s="181">
        <f>('dep13'!Q77/'dep13'!Q76-1)*100</f>
        <v>-30.118149821176708</v>
      </c>
      <c r="R77" s="181">
        <f>('dep13'!R77/'dep13'!R76-1)*100</f>
        <v>4.6526391495871344E-2</v>
      </c>
      <c r="S77" s="152">
        <f>('dep13'!S77/'dep13'!S76-1)*100</f>
        <v>-15.844068507153008</v>
      </c>
      <c r="T77" s="183">
        <f>('dep13'!T77/'dep13'!T76-1)*100</f>
        <v>2.5751622415219444</v>
      </c>
      <c r="U77" s="52">
        <f>'dep13'!B77-'dep13'!B76</f>
        <v>171.80588009400162</v>
      </c>
      <c r="V77" s="52">
        <f>'dep13'!C77-'dep13'!C76</f>
        <v>9.0908710540000044</v>
      </c>
      <c r="W77" s="52">
        <f>'dep13'!D77-'dep13'!D76</f>
        <v>-90.377460882000378</v>
      </c>
      <c r="X77" s="121">
        <f>'dep13'!E77-'dep13'!E76</f>
        <v>51.142922483999996</v>
      </c>
      <c r="Y77" s="121">
        <f>'dep13'!F77-'dep13'!F76</f>
        <v>-88.970085371000096</v>
      </c>
      <c r="Z77" s="121">
        <f>'dep13'!G77-'dep13'!G76</f>
        <v>-14.916798193999966</v>
      </c>
      <c r="AA77" s="121">
        <f>'dep13'!H77-'dep13'!H76</f>
        <v>-147.66376658099995</v>
      </c>
      <c r="AB77" s="121">
        <f>'dep13'!I77-'dep13'!I76</f>
        <v>110.03026678000015</v>
      </c>
      <c r="AC77" s="52">
        <f>'dep13'!J77-'dep13'!J76</f>
        <v>246.75929658699988</v>
      </c>
      <c r="AD77" s="52">
        <f>'dep13'!K77-'dep13'!K76</f>
        <v>-9.0111233269999502</v>
      </c>
      <c r="AE77" s="121">
        <f>'dep13'!L77-'dep13'!L76</f>
        <v>-130.37187833499979</v>
      </c>
      <c r="AF77" s="121">
        <f>'dep13'!M77-'dep13'!M76</f>
        <v>310.31054852199986</v>
      </c>
      <c r="AG77" s="121">
        <f>'dep13'!N77-'dep13'!N76</f>
        <v>-154.71849065500004</v>
      </c>
      <c r="AH77" s="121">
        <f>'dep13'!O77-'dep13'!O76</f>
        <v>-5.2085689719999948</v>
      </c>
      <c r="AI77" s="121">
        <f>'dep13'!P77-'dep13'!P76</f>
        <v>27.916541069999994</v>
      </c>
      <c r="AJ77" s="121">
        <f>'dep13'!Q77-'dep13'!Q76</f>
        <v>-32.036786627000012</v>
      </c>
      <c r="AK77" s="121">
        <f>'dep13'!R77-'dep13'!R76</f>
        <v>1.0958397200001855</v>
      </c>
      <c r="AL77" s="121">
        <f>'dep13'!S77-'dep13'!S76</f>
        <v>-25.998328049999998</v>
      </c>
      <c r="AM77" s="52">
        <f>'dep13'!T77-'dep13'!T76</f>
        <v>15.344296662000033</v>
      </c>
      <c r="AN77" s="189">
        <f>(Paca!B77/Paca!B73-1)*100</f>
        <v>9.6318473580144559</v>
      </c>
      <c r="AO77" s="189">
        <f>(Paca!C77/Paca!C73-1)*100</f>
        <v>45.964876471294545</v>
      </c>
      <c r="AP77" s="189">
        <f>(Paca!D77/Paca!D73-1)*100</f>
        <v>2.2894567191386495</v>
      </c>
      <c r="AQ77" s="190">
        <f>(Paca!E77/Paca!E73-1)*100</f>
        <v>4.1954143829741275</v>
      </c>
      <c r="AR77" s="190">
        <f>(Paca!F77/Paca!F73-1)*100</f>
        <v>-6.4587608354587989</v>
      </c>
      <c r="AS77" s="190">
        <f>(Paca!G77/Paca!G73-1)*100</f>
        <v>14.68072033038499</v>
      </c>
      <c r="AT77" s="190">
        <f>(Paca!H77/Paca!H73-1)*100</f>
        <v>-22.444903954826103</v>
      </c>
      <c r="AU77" s="190">
        <f>(Paca!I77/Paca!I73-1)*100</f>
        <v>9.2285481218931089</v>
      </c>
      <c r="AV77" s="189">
        <f>(Paca!J77/Paca!J73-1)*100</f>
        <v>13.450403678501388</v>
      </c>
      <c r="AW77" s="189">
        <f>(Paca!K77/Paca!K73-1)*100</f>
        <v>12.005046280029298</v>
      </c>
      <c r="AX77" s="190">
        <f>(Paca!L77/Paca!L73-1)*100</f>
        <v>2.8203677831218021</v>
      </c>
      <c r="AY77" s="190">
        <f>(Paca!M77/Paca!M73-1)*100</f>
        <v>15.905316462293628</v>
      </c>
      <c r="AZ77" s="190">
        <f>(Paca!N77/Paca!N73-1)*100</f>
        <v>-3.8566030294422404</v>
      </c>
      <c r="BA77" s="190">
        <f>(Paca!O77/Paca!O73-1)*100</f>
        <v>-6.8554608772439689</v>
      </c>
      <c r="BB77" s="190">
        <f>(Paca!P77/Paca!P73-1)*100</f>
        <v>8.3091074257123143</v>
      </c>
      <c r="BC77" s="190">
        <f>(Paca!Q77/Paca!Q73-1)*100</f>
        <v>-1.40013090901705</v>
      </c>
      <c r="BD77" s="190">
        <f>(Paca!R77/Paca!R73-1)*100</f>
        <v>23.540402586469323</v>
      </c>
      <c r="BE77" s="190">
        <f>(Paca!S77/Paca!S73-1)*100</f>
        <v>45.281799454299708</v>
      </c>
      <c r="BF77" s="189">
        <f>(Paca!T77/Paca!T73-1)*100</f>
        <v>5.3219313826171843</v>
      </c>
      <c r="BG77" s="53">
        <f>Paca!B77-Paca!B73</f>
        <v>3631.7964130159962</v>
      </c>
      <c r="BH77" s="53">
        <f>Paca!C77-Paca!C73</f>
        <v>77.233156596000015</v>
      </c>
      <c r="BI77" s="53">
        <f>Paca!D77-Paca!D73</f>
        <v>240.79573655699642</v>
      </c>
      <c r="BJ77" s="122">
        <f>Paca!E77-Paca!E73</f>
        <v>67.073922537000044</v>
      </c>
      <c r="BK77" s="122">
        <f>Paca!F77-Paca!F73</f>
        <v>-137.03999052300037</v>
      </c>
      <c r="BL77" s="122">
        <f>Paca!G77-Paca!G73</f>
        <v>116.54714424299993</v>
      </c>
      <c r="BM77" s="122">
        <f>Paca!H77-Paca!H73</f>
        <v>-254.9622275910001</v>
      </c>
      <c r="BN77" s="122">
        <f>Paca!I77-Paca!I73</f>
        <v>449.17688789099975</v>
      </c>
      <c r="BO77" s="53">
        <f>Paca!J77-Paca!J73</f>
        <v>1376.0326494000001</v>
      </c>
      <c r="BP77" s="53">
        <f>Paca!K77-Paca!K73</f>
        <v>1875.6829827420006</v>
      </c>
      <c r="BQ77" s="122">
        <f>Paca!L77-Paca!L73</f>
        <v>135.17793787200026</v>
      </c>
      <c r="BR77" s="122">
        <f>Paca!M77-Paca!M73</f>
        <v>854.66471704200012</v>
      </c>
      <c r="BS77" s="122">
        <f>Paca!N77-Paca!N73</f>
        <v>-29.509966831000042</v>
      </c>
      <c r="BT77" s="122">
        <f>Paca!O77-Paca!O73</f>
        <v>-25.613449410999976</v>
      </c>
      <c r="BU77" s="122">
        <f>Paca!P77-Paca!P73</f>
        <v>45.874101012999972</v>
      </c>
      <c r="BV77" s="122">
        <f>Paca!Q77-Paca!Q73</f>
        <v>-2.6412932830000102</v>
      </c>
      <c r="BW77" s="122">
        <f>Paca!R77-Paca!R73</f>
        <v>782.33333715100025</v>
      </c>
      <c r="BX77" s="122">
        <f>Paca!S77-Paca!S73</f>
        <v>115.39759918899998</v>
      </c>
      <c r="BY77" s="53">
        <f>Paca!T77-Paca!T73</f>
        <v>62.051887720999957</v>
      </c>
    </row>
    <row r="78" spans="1:77" s="106" customFormat="1" x14ac:dyDescent="0.25">
      <c r="A78" s="98" t="str">
        <f>Paca!A78</f>
        <v>T4 2016</v>
      </c>
      <c r="B78" s="143">
        <f>('dep13'!B78/'dep13'!B77-1)*100</f>
        <v>0.50247797738351974</v>
      </c>
      <c r="C78" s="184">
        <f>('dep13'!C78/'dep13'!C77-1)*100</f>
        <v>2.299514368582023</v>
      </c>
      <c r="D78" s="184">
        <f>('dep13'!D78/'dep13'!D77-1)*100</f>
        <v>-1.8516200247571835</v>
      </c>
      <c r="E78" s="185">
        <f>('dep13'!E78/'dep13'!E77-1)*100</f>
        <v>-1.4053621402031036</v>
      </c>
      <c r="F78" s="186">
        <f>('dep13'!F78/'dep13'!F77-1)*100</f>
        <v>-5.8470699403580735</v>
      </c>
      <c r="G78" s="186">
        <f>('dep13'!G78/'dep13'!G77-1)*100</f>
        <v>5.8059277876562954</v>
      </c>
      <c r="H78" s="186">
        <f>('dep13'!H78/'dep13'!H77-1)*100</f>
        <v>-10.131269165561941</v>
      </c>
      <c r="I78" s="187">
        <f>('dep13'!I78/'dep13'!I77-1)*100</f>
        <v>-0.33096672373316149</v>
      </c>
      <c r="J78" s="184">
        <f>('dep13'!J78/'dep13'!J77-1)*100</f>
        <v>3.2683883004877456</v>
      </c>
      <c r="K78" s="184">
        <f>('dep13'!K78/'dep13'!K77-1)*100</f>
        <v>0.61189468883811049</v>
      </c>
      <c r="L78" s="185">
        <f>('dep13'!L78/'dep13'!L77-1)*100</f>
        <v>-1.5232868225437124</v>
      </c>
      <c r="M78" s="186">
        <f>('dep13'!M78/'dep13'!M77-1)*100</f>
        <v>-4.5595545038284779</v>
      </c>
      <c r="N78" s="186">
        <f>('dep13'!N78/'dep13'!N77-1)*100</f>
        <v>8.4241872881648749</v>
      </c>
      <c r="O78" s="186">
        <f>('dep13'!O78/'dep13'!O77-1)*100</f>
        <v>21.671349380267646</v>
      </c>
      <c r="P78" s="186">
        <f>('dep13'!P78/'dep13'!P77-1)*100</f>
        <v>9.1483749455040897</v>
      </c>
      <c r="Q78" s="186">
        <f>('dep13'!Q78/'dep13'!Q77-1)*100</f>
        <v>47.991737126163045</v>
      </c>
      <c r="R78" s="186">
        <f>('dep13'!R78/'dep13'!R77-1)*100</f>
        <v>3.9761111811236871</v>
      </c>
      <c r="S78" s="151">
        <f>('dep13'!S78/'dep13'!S77-1)*100</f>
        <v>1.7003286465167022</v>
      </c>
      <c r="T78" s="188">
        <f>('dep13'!T78/'dep13'!T77-1)*100</f>
        <v>-4.717930976473883</v>
      </c>
      <c r="U78" s="100">
        <f>'dep13'!B78-'dep13'!B77</f>
        <v>101.71563821800009</v>
      </c>
      <c r="V78" s="100">
        <f>'dep13'!C78-'dep13'!C77</f>
        <v>1.2840321709999998</v>
      </c>
      <c r="W78" s="100">
        <f>'dep13'!D78-'dep13'!D77</f>
        <v>-98.570438280999952</v>
      </c>
      <c r="X78" s="120">
        <f>'dep13'!E78-'dep13'!E77</f>
        <v>-9.7042179000000033</v>
      </c>
      <c r="Y78" s="120">
        <f>'dep13'!F78-'dep13'!F77</f>
        <v>-59.616925769999966</v>
      </c>
      <c r="Z78" s="120">
        <f>'dep13'!G78-'dep13'!G77</f>
        <v>30.868449993000013</v>
      </c>
      <c r="AA78" s="120">
        <f>'dep13'!H78-'dep13'!H77</f>
        <v>-51.604201644</v>
      </c>
      <c r="AB78" s="120">
        <f>'dep13'!I78-'dep13'!I77</f>
        <v>-8.5135429599999952</v>
      </c>
      <c r="AC78" s="100">
        <f>'dep13'!J78-'dep13'!J77</f>
        <v>173.02148788600061</v>
      </c>
      <c r="AD78" s="100">
        <f>'dep13'!K78-'dep13'!K77</f>
        <v>54.81663406899861</v>
      </c>
      <c r="AE78" s="120">
        <f>'dep13'!L78-'dep13'!L77</f>
        <v>-29.606490851999979</v>
      </c>
      <c r="AF78" s="120">
        <f>'dep13'!M78-'dep13'!M77</f>
        <v>-159.8974216229999</v>
      </c>
      <c r="AG78" s="120">
        <f>'dep13'!N78-'dep13'!N77</f>
        <v>26.544799473000012</v>
      </c>
      <c r="AH78" s="120">
        <f>'dep13'!O78-'dep13'!O77</f>
        <v>50.122428454000016</v>
      </c>
      <c r="AI78" s="120">
        <f>'dep13'!P78-'dep13'!P77</f>
        <v>35.938123644000029</v>
      </c>
      <c r="AJ78" s="120">
        <f>'dep13'!Q78-'dep13'!Q77</f>
        <v>35.673976694000004</v>
      </c>
      <c r="AK78" s="120">
        <f>'dep13'!R78-'dep13'!R77</f>
        <v>93.693227910999667</v>
      </c>
      <c r="AL78" s="120">
        <f>'dep13'!S78-'dep13'!S77</f>
        <v>2.3479903679999836</v>
      </c>
      <c r="AM78" s="100">
        <f>'dep13'!T78-'dep13'!T77</f>
        <v>-28.836077627000009</v>
      </c>
      <c r="AN78" s="184">
        <f>(Paca!B78/Paca!B74-1)*100</f>
        <v>13.913087880833853</v>
      </c>
      <c r="AO78" s="184">
        <f>(Paca!C78/Paca!C74-1)*100</f>
        <v>31.859941400557034</v>
      </c>
      <c r="AP78" s="184">
        <f>(Paca!D78/Paca!D74-1)*100</f>
        <v>11.569111791166309</v>
      </c>
      <c r="AQ78" s="191">
        <f>(Paca!E78/Paca!E74-1)*100</f>
        <v>12.408856951328362</v>
      </c>
      <c r="AR78" s="191">
        <f>(Paca!F78/Paca!F74-1)*100</f>
        <v>2.5629393084766861</v>
      </c>
      <c r="AS78" s="191">
        <f>(Paca!G78/Paca!G74-1)*100</f>
        <v>11.25259046174909</v>
      </c>
      <c r="AT78" s="191">
        <f>(Paca!H78/Paca!H74-1)*100</f>
        <v>53.519862617673475</v>
      </c>
      <c r="AU78" s="191">
        <f>(Paca!I78/Paca!I74-1)*100</f>
        <v>5.9081549199521133</v>
      </c>
      <c r="AV78" s="184">
        <f>(Paca!J78/Paca!J74-1)*100</f>
        <v>16.556656377749434</v>
      </c>
      <c r="AW78" s="184">
        <f>(Paca!K78/Paca!K74-1)*100</f>
        <v>14.184523092137734</v>
      </c>
      <c r="AX78" s="191">
        <f>(Paca!L78/Paca!L74-1)*100</f>
        <v>17.386810328010306</v>
      </c>
      <c r="AY78" s="191">
        <f>(Paca!M78/Paca!M74-1)*100</f>
        <v>11.539489751972297</v>
      </c>
      <c r="AZ78" s="191">
        <f>(Paca!N78/Paca!N74-1)*100</f>
        <v>5.8485927445672159</v>
      </c>
      <c r="BA78" s="191">
        <f>(Paca!O78/Paca!O74-1)*100</f>
        <v>12.459673753790689</v>
      </c>
      <c r="BB78" s="191">
        <f>(Paca!P78/Paca!P74-1)*100</f>
        <v>7.7887326486383524</v>
      </c>
      <c r="BC78" s="191">
        <f>(Paca!Q78/Paca!Q74-1)*100</f>
        <v>6.5522286049636724</v>
      </c>
      <c r="BD78" s="191">
        <f>(Paca!R78/Paca!R74-1)*100</f>
        <v>18.12469700892634</v>
      </c>
      <c r="BE78" s="191">
        <f>(Paca!S78/Paca!S74-1)*100</f>
        <v>11.770151017962526</v>
      </c>
      <c r="BF78" s="184">
        <f>(Paca!T78/Paca!T74-1)*100</f>
        <v>4.5239660718909613</v>
      </c>
      <c r="BG78" s="100">
        <f>Paca!B78-Paca!B74</f>
        <v>5323.6700609920008</v>
      </c>
      <c r="BH78" s="100">
        <f>Paca!C78-Paca!C74</f>
        <v>70.046415454000027</v>
      </c>
      <c r="BI78" s="100">
        <f>Paca!D78-Paca!D74</f>
        <v>1214.3291228220005</v>
      </c>
      <c r="BJ78" s="120">
        <f>Paca!E78-Paca!E74</f>
        <v>182.42679883999995</v>
      </c>
      <c r="BK78" s="120">
        <f>Paca!F78-Paca!F74</f>
        <v>54.567603428000439</v>
      </c>
      <c r="BL78" s="120">
        <f>Paca!G78-Paca!G74</f>
        <v>94.648793944999966</v>
      </c>
      <c r="BM78" s="120">
        <f>Paca!H78-Paca!H74</f>
        <v>590.02569830400012</v>
      </c>
      <c r="BN78" s="120">
        <f>Paca!I78-Paca!I74</f>
        <v>292.66022830499969</v>
      </c>
      <c r="BO78" s="100">
        <f>Paca!J78-Paca!J74</f>
        <v>1750.7602804870003</v>
      </c>
      <c r="BP78" s="100">
        <f>Paca!K78-Paca!K74</f>
        <v>2232.7894642019965</v>
      </c>
      <c r="BQ78" s="120">
        <f>Paca!L78-Paca!L74</f>
        <v>763.44573660099923</v>
      </c>
      <c r="BR78" s="120">
        <f>Paca!M78-Paca!M74</f>
        <v>622.84925469400059</v>
      </c>
      <c r="BS78" s="120">
        <f>Paca!N78-Paca!N74</f>
        <v>51.494355833999975</v>
      </c>
      <c r="BT78" s="120">
        <f>Paca!O78-Paca!O74</f>
        <v>44.092056279000019</v>
      </c>
      <c r="BU78" s="120">
        <f>Paca!P78-Paca!P74</f>
        <v>46.530342782999924</v>
      </c>
      <c r="BV78" s="120">
        <f>Paca!Q78-Paca!Q74</f>
        <v>13.469245841000003</v>
      </c>
      <c r="BW78" s="120">
        <f>Paca!R78-Paca!R74</f>
        <v>656.24562820400024</v>
      </c>
      <c r="BX78" s="120">
        <f>Paca!S78-Paca!S74</f>
        <v>34.662843965999969</v>
      </c>
      <c r="BY78" s="100">
        <f>Paca!T78-Paca!T74</f>
        <v>55.744778027000166</v>
      </c>
    </row>
    <row r="79" spans="1:77" x14ac:dyDescent="0.25">
      <c r="A79" s="37" t="str">
        <f>Paca!A79</f>
        <v>T1 2017</v>
      </c>
      <c r="B79" s="144">
        <f>('dep13'!B79/'dep13'!B78-1)*100</f>
        <v>6.0058271645719419</v>
      </c>
      <c r="C79" s="179">
        <f>('dep13'!C79/'dep13'!C78-1)*100</f>
        <v>-16.672154280700969</v>
      </c>
      <c r="D79" s="179">
        <f>('dep13'!D79/'dep13'!D78-1)*100</f>
        <v>5.1741279729695666</v>
      </c>
      <c r="E79" s="180">
        <f>('dep13'!E79/'dep13'!E78-1)*100</f>
        <v>4.1738187369392943</v>
      </c>
      <c r="F79" s="181">
        <f>('dep13'!F79/'dep13'!F78-1)*100</f>
        <v>5.8293705173063426</v>
      </c>
      <c r="G79" s="181">
        <f>('dep13'!G79/'dep13'!G78-1)*100</f>
        <v>-5.6570390826857881</v>
      </c>
      <c r="H79" s="181">
        <f>('dep13'!H79/'dep13'!H78-1)*100</f>
        <v>-11.430346196930053</v>
      </c>
      <c r="I79" s="182">
        <f>('dep13'!I79/'dep13'!I78-1)*100</f>
        <v>10.535550388842974</v>
      </c>
      <c r="J79" s="179">
        <f>('dep13'!J79/'dep13'!J78-1)*100</f>
        <v>5.9095656400377505</v>
      </c>
      <c r="K79" s="179">
        <f>('dep13'!K79/'dep13'!K78-1)*100</f>
        <v>5.0058563649752363</v>
      </c>
      <c r="L79" s="180">
        <f>('dep13'!L79/'dep13'!L78-1)*100</f>
        <v>6.4534672810590665</v>
      </c>
      <c r="M79" s="181">
        <f>('dep13'!M79/'dep13'!M78-1)*100</f>
        <v>5.3510456291358643</v>
      </c>
      <c r="N79" s="181">
        <f>('dep13'!N79/'dep13'!N78-1)*100</f>
        <v>19.267380825231939</v>
      </c>
      <c r="O79" s="181">
        <f>('dep13'!O79/'dep13'!O78-1)*100</f>
        <v>16.331735803176905</v>
      </c>
      <c r="P79" s="181">
        <f>('dep13'!P79/'dep13'!P78-1)*100</f>
        <v>-5.3386763439781992</v>
      </c>
      <c r="Q79" s="181">
        <f>('dep13'!Q79/'dep13'!Q78-1)*100</f>
        <v>16.199159126837227</v>
      </c>
      <c r="R79" s="181">
        <f>('dep13'!R79/'dep13'!R78-1)*100</f>
        <v>1.0748338899501109</v>
      </c>
      <c r="S79" s="152">
        <f>('dep13'!S79/'dep13'!S78-1)*100</f>
        <v>11.057458005968401</v>
      </c>
      <c r="T79" s="183">
        <f>('dep13'!T79/'dep13'!T78-1)*100</f>
        <v>32.072422310162764</v>
      </c>
      <c r="U79" s="52">
        <f>'dep13'!B79-'dep13'!B78</f>
        <v>1221.8567600000024</v>
      </c>
      <c r="V79" s="52">
        <f>'dep13'!C79-'dep13'!C78</f>
        <v>-9.5236860400000012</v>
      </c>
      <c r="W79" s="52">
        <f>'dep13'!D79-'dep13'!D78</f>
        <v>270.34299466999983</v>
      </c>
      <c r="X79" s="121">
        <f>'dep13'!E79-'dep13'!E78</f>
        <v>28.415753095000014</v>
      </c>
      <c r="Y79" s="121">
        <f>'dep13'!F79-'dep13'!F78</f>
        <v>55.961170350999851</v>
      </c>
      <c r="Z79" s="121">
        <f>'dep13'!G79-'dep13'!G78</f>
        <v>-31.82309180499999</v>
      </c>
      <c r="AA79" s="121">
        <f>'dep13'!H79-'dep13'!H78</f>
        <v>-52.32258624900004</v>
      </c>
      <c r="AB79" s="121">
        <f>'dep13'!I79-'dep13'!I78</f>
        <v>270.11174927799993</v>
      </c>
      <c r="AC79" s="52">
        <f>'dep13'!J79-'dep13'!J78</f>
        <v>323.06458705299974</v>
      </c>
      <c r="AD79" s="52">
        <f>'dep13'!K79-'dep13'!K78</f>
        <v>451.19408012800159</v>
      </c>
      <c r="AE79" s="121">
        <f>'dep13'!L79-'dep13'!L78</f>
        <v>123.51847109799996</v>
      </c>
      <c r="AF79" s="121">
        <f>'dep13'!M79-'dep13'!M78</f>
        <v>179.09776298299994</v>
      </c>
      <c r="AG79" s="121">
        <f>'dep13'!N79-'dep13'!N78</f>
        <v>65.82642845700002</v>
      </c>
      <c r="AH79" s="121">
        <f>'dep13'!O79-'dep13'!O78</f>
        <v>45.958603226999969</v>
      </c>
      <c r="AI79" s="121">
        <f>'dep13'!P79-'dep13'!P78</f>
        <v>-22.890870553000013</v>
      </c>
      <c r="AJ79" s="121">
        <f>'dep13'!Q79-'dep13'!Q78</f>
        <v>17.820299290000008</v>
      </c>
      <c r="AK79" s="121">
        <f>'dep13'!R79-'dep13'!R78</f>
        <v>26.33447128600028</v>
      </c>
      <c r="AL79" s="121">
        <f>'dep13'!S79-'dep13'!S78</f>
        <v>15.52891434</v>
      </c>
      <c r="AM79" s="52">
        <f>'dep13'!T79-'dep13'!T78</f>
        <v>186.77878418900002</v>
      </c>
      <c r="AN79" s="189">
        <f>(Paca!B79/Paca!B75-1)*100</f>
        <v>15.325253550492747</v>
      </c>
      <c r="AO79" s="189">
        <f>(Paca!C79/Paca!C75-1)*100</f>
        <v>7.6468778522943648</v>
      </c>
      <c r="AP79" s="189">
        <f>(Paca!D79/Paca!D75-1)*100</f>
        <v>3.765924921936481</v>
      </c>
      <c r="AQ79" s="190">
        <f>(Paca!E79/Paca!E75-1)*100</f>
        <v>7.8306075997822022</v>
      </c>
      <c r="AR79" s="190">
        <f>(Paca!F79/Paca!F75-1)*100</f>
        <v>5.2536065260411213E-2</v>
      </c>
      <c r="AS79" s="190">
        <f>(Paca!G79/Paca!G75-1)*100</f>
        <v>11.906299535583042</v>
      </c>
      <c r="AT79" s="190">
        <f>(Paca!H79/Paca!H75-1)*100</f>
        <v>-9.791440975198384</v>
      </c>
      <c r="AU79" s="190">
        <f>(Paca!I79/Paca!I75-1)*100</f>
        <v>5.4392432897024889</v>
      </c>
      <c r="AV79" s="189">
        <f>(Paca!J79/Paca!J75-1)*100</f>
        <v>23.831865728905612</v>
      </c>
      <c r="AW79" s="189">
        <f>(Paca!K79/Paca!K75-1)*100</f>
        <v>16.390351570764295</v>
      </c>
      <c r="AX79" s="190">
        <f>(Paca!L79/Paca!L75-1)*100</f>
        <v>13.115444223444438</v>
      </c>
      <c r="AY79" s="190">
        <f>(Paca!M79/Paca!M75-1)*100</f>
        <v>15.289133105000886</v>
      </c>
      <c r="AZ79" s="190">
        <f>(Paca!N79/Paca!N75-1)*100</f>
        <v>12.949342976686729</v>
      </c>
      <c r="BA79" s="190">
        <f>(Paca!O79/Paca!O75-1)*100</f>
        <v>35.728139213361288</v>
      </c>
      <c r="BB79" s="190">
        <f>(Paca!P79/Paca!P75-1)*100</f>
        <v>4.390667765607037</v>
      </c>
      <c r="BC79" s="190">
        <f>(Paca!Q79/Paca!Q75-1)*100</f>
        <v>19.904337036269084</v>
      </c>
      <c r="BD79" s="190">
        <f>(Paca!R79/Paca!R75-1)*100</f>
        <v>20.840255466082127</v>
      </c>
      <c r="BE79" s="190">
        <f>(Paca!S79/Paca!S75-1)*100</f>
        <v>46.544800105897345</v>
      </c>
      <c r="BF79" s="189">
        <f>(Paca!T79/Paca!T75-1)*100</f>
        <v>27.602214230339108</v>
      </c>
      <c r="BG79" s="53">
        <f>Paca!B79-Paca!B75</f>
        <v>5996.3244330460002</v>
      </c>
      <c r="BH79" s="53">
        <f>Paca!C79-Paca!C75</f>
        <v>17.905977528000022</v>
      </c>
      <c r="BI79" s="53">
        <f>Paca!D79-Paca!D75</f>
        <v>396.00477732500076</v>
      </c>
      <c r="BJ79" s="122">
        <f>Paca!E79-Paca!E75</f>
        <v>121.66659837499992</v>
      </c>
      <c r="BK79" s="122">
        <f>Paca!F79-Paca!F75</f>
        <v>1.0863384369999949</v>
      </c>
      <c r="BL79" s="122">
        <f>Paca!G79-Paca!G75</f>
        <v>99.546658858000001</v>
      </c>
      <c r="BM79" s="122">
        <f>Paca!H79-Paca!H75</f>
        <v>-100.15790553499994</v>
      </c>
      <c r="BN79" s="122">
        <f>Paca!I79-Paca!I75</f>
        <v>273.86308719000044</v>
      </c>
      <c r="BO79" s="53">
        <f>Paca!J79-Paca!J75</f>
        <v>2524.9929471680007</v>
      </c>
      <c r="BP79" s="53">
        <f>Paca!K79-Paca!K75</f>
        <v>2705.8168442699971</v>
      </c>
      <c r="BQ79" s="122">
        <f>Paca!L79-Paca!L75</f>
        <v>625.38223723100054</v>
      </c>
      <c r="BR79" s="122">
        <f>Paca!M79-Paca!M75</f>
        <v>853.61559692300034</v>
      </c>
      <c r="BS79" s="122">
        <f>Paca!N79-Paca!N75</f>
        <v>113.79644908399996</v>
      </c>
      <c r="BT79" s="122">
        <f>Paca!O79-Paca!O75</f>
        <v>118.603226275</v>
      </c>
      <c r="BU79" s="122">
        <f>Paca!P79-Paca!P75</f>
        <v>27.582530464999991</v>
      </c>
      <c r="BV79" s="122">
        <f>Paca!Q79-Paca!Q75</f>
        <v>42.571836734000016</v>
      </c>
      <c r="BW79" s="122">
        <f>Paca!R79-Paca!R75</f>
        <v>799.47865809600034</v>
      </c>
      <c r="BX79" s="122">
        <f>Paca!S79-Paca!S75</f>
        <v>124.78630946199996</v>
      </c>
      <c r="BY79" s="53">
        <f>Paca!T79-Paca!T75</f>
        <v>351.60388675499985</v>
      </c>
    </row>
    <row r="80" spans="1:77" x14ac:dyDescent="0.25">
      <c r="A80" s="37" t="str">
        <f>Paca!A80</f>
        <v>T2 2017</v>
      </c>
      <c r="B80" s="144">
        <f>('dep13'!B80/'dep13'!B79-1)*100</f>
        <v>4.9360973305832889</v>
      </c>
      <c r="C80" s="179">
        <f>('dep13'!C80/'dep13'!C79-1)*100</f>
        <v>27.969214249616691</v>
      </c>
      <c r="D80" s="179">
        <f>('dep13'!D80/'dep13'!D79-1)*100</f>
        <v>-2.7942417631958039</v>
      </c>
      <c r="E80" s="180">
        <f>('dep13'!E80/'dep13'!E79-1)*100</f>
        <v>8.2694874029044065</v>
      </c>
      <c r="F80" s="181">
        <f>('dep13'!F80/'dep13'!F79-1)*100</f>
        <v>0.723445138374057</v>
      </c>
      <c r="G80" s="181">
        <f>('dep13'!G80/'dep13'!G79-1)*100</f>
        <v>3.2037246144094977</v>
      </c>
      <c r="H80" s="181">
        <f>('dep13'!H80/'dep13'!H79-1)*100</f>
        <v>-8.2527340853851392</v>
      </c>
      <c r="I80" s="182">
        <f>('dep13'!I80/'dep13'!I79-1)*100</f>
        <v>-7.1665010354950764</v>
      </c>
      <c r="J80" s="179">
        <f>('dep13'!J80/'dep13'!J79-1)*100</f>
        <v>4.8068165598385892</v>
      </c>
      <c r="K80" s="179">
        <f>('dep13'!K80/'dep13'!K79-1)*100</f>
        <v>9.13882622293265</v>
      </c>
      <c r="L80" s="180">
        <f>('dep13'!L80/'dep13'!L79-1)*100</f>
        <v>6.1863249120226227</v>
      </c>
      <c r="M80" s="181">
        <f>('dep13'!M80/'dep13'!M79-1)*100</f>
        <v>16.829949783024077</v>
      </c>
      <c r="N80" s="181">
        <f>('dep13'!N80/'dep13'!N79-1)*100</f>
        <v>-5.229663202044021</v>
      </c>
      <c r="O80" s="181">
        <f>('dep13'!O80/'dep13'!O79-1)*100</f>
        <v>-7.2547901906173333</v>
      </c>
      <c r="P80" s="181">
        <f>('dep13'!P80/'dep13'!P79-1)*100</f>
        <v>7.6450357990121676</v>
      </c>
      <c r="Q80" s="181">
        <f>('dep13'!Q80/'dep13'!Q79-1)*100</f>
        <v>17.339286206959457</v>
      </c>
      <c r="R80" s="181">
        <f>('dep13'!R80/'dep13'!R79-1)*100</f>
        <v>5.8775961918375197</v>
      </c>
      <c r="S80" s="152">
        <f>('dep13'!S80/'dep13'!S79-1)*100</f>
        <v>-5.2739407581905651</v>
      </c>
      <c r="T80" s="183">
        <f>('dep13'!T80/'dep13'!T79-1)*100</f>
        <v>7.9985060225025384</v>
      </c>
      <c r="U80" s="52">
        <f>'dep13'!B80-'dep13'!B79</f>
        <v>1064.5373897479985</v>
      </c>
      <c r="V80" s="52">
        <f>'dep13'!C80-'dep13'!C79</f>
        <v>13.313240248</v>
      </c>
      <c r="W80" s="52">
        <f>'dep13'!D80-'dep13'!D79</f>
        <v>-153.55036513899904</v>
      </c>
      <c r="X80" s="121">
        <f>'dep13'!E80-'dep13'!E79</f>
        <v>58.649290231000009</v>
      </c>
      <c r="Y80" s="121">
        <f>'dep13'!F80-'dep13'!F79</f>
        <v>7.3498240730000362</v>
      </c>
      <c r="Z80" s="121">
        <f>'dep13'!G80-'dep13'!G79</f>
        <v>17.002699244000041</v>
      </c>
      <c r="AA80" s="121">
        <f>'dep13'!H80-'dep13'!H79</f>
        <v>-33.458973822999951</v>
      </c>
      <c r="AB80" s="121">
        <f>'dep13'!I80-'dep13'!I79</f>
        <v>-203.09320486399974</v>
      </c>
      <c r="AC80" s="52">
        <f>'dep13'!J80-'dep13'!J79</f>
        <v>278.3085379410004</v>
      </c>
      <c r="AD80" s="52">
        <f>'dep13'!K80-'dep13'!K79</f>
        <v>864.94590943299954</v>
      </c>
      <c r="AE80" s="121">
        <f>'dep13'!L80-'dep13'!L79</f>
        <v>126.04665705499997</v>
      </c>
      <c r="AF80" s="121">
        <f>'dep13'!M80-'dep13'!M79</f>
        <v>593.43502837999995</v>
      </c>
      <c r="AG80" s="121">
        <f>'dep13'!N80-'dep13'!N79</f>
        <v>-21.309487916000023</v>
      </c>
      <c r="AH80" s="121">
        <f>'dep13'!O80-'dep13'!O79</f>
        <v>-23.749667882999972</v>
      </c>
      <c r="AI80" s="121">
        <f>'dep13'!P80-'dep13'!P79</f>
        <v>31.029931234999992</v>
      </c>
      <c r="AJ80" s="121">
        <f>'dep13'!Q80-'dep13'!Q79</f>
        <v>22.164437939999999</v>
      </c>
      <c r="AK80" s="121">
        <f>'dep13'!R80-'dep13'!R79</f>
        <v>145.55463306399997</v>
      </c>
      <c r="AL80" s="121">
        <f>'dep13'!S80-'dep13'!S79</f>
        <v>-8.2256224420000024</v>
      </c>
      <c r="AM80" s="52">
        <f>'dep13'!T80-'dep13'!T79</f>
        <v>61.520067264999966</v>
      </c>
      <c r="AN80" s="189">
        <f>(Paca!B80/Paca!B76-1)*100</f>
        <v>14.317304669500075</v>
      </c>
      <c r="AO80" s="189">
        <f>(Paca!C80/Paca!C76-1)*100</f>
        <v>-11.058245904228903</v>
      </c>
      <c r="AP80" s="189">
        <f>(Paca!D80/Paca!D76-1)*100</f>
        <v>2.0275845817915528</v>
      </c>
      <c r="AQ80" s="190">
        <f>(Paca!E80/Paca!E76-1)*100</f>
        <v>15.90754844047706</v>
      </c>
      <c r="AR80" s="190">
        <f>(Paca!F80/Paca!F76-1)*100</f>
        <v>5.1057485364978339</v>
      </c>
      <c r="AS80" s="190">
        <f>(Paca!G80/Paca!G76-1)*100</f>
        <v>8.8053309393140147</v>
      </c>
      <c r="AT80" s="190">
        <f>(Paca!H80/Paca!H76-1)*100</f>
        <v>-15.367937484046623</v>
      </c>
      <c r="AU80" s="190">
        <f>(Paca!I80/Paca!I76-1)*100</f>
        <v>-0.95421347722488559</v>
      </c>
      <c r="AV80" s="189">
        <f>(Paca!J80/Paca!J76-1)*100</f>
        <v>22.411103977120874</v>
      </c>
      <c r="AW80" s="189">
        <f>(Paca!K80/Paca!K76-1)*100</f>
        <v>15.928631749586231</v>
      </c>
      <c r="AX80" s="190">
        <f>(Paca!L80/Paca!L76-1)*100</f>
        <v>4.2716860944760349</v>
      </c>
      <c r="AY80" s="190">
        <f>(Paca!M80/Paca!M76-1)*100</f>
        <v>25.574877701672861</v>
      </c>
      <c r="AZ80" s="190">
        <f>(Paca!N80/Paca!N76-1)*100</f>
        <v>0.84221013985539273</v>
      </c>
      <c r="BA80" s="190">
        <f>(Paca!O80/Paca!O76-1)*100</f>
        <v>16.850336979909876</v>
      </c>
      <c r="BB80" s="190">
        <f>(Paca!P80/Paca!P76-1)*100</f>
        <v>22.966209405051053</v>
      </c>
      <c r="BC80" s="190">
        <f>(Paca!Q80/Paca!Q76-1)*100</f>
        <v>10.687062291462501</v>
      </c>
      <c r="BD80" s="190">
        <f>(Paca!R80/Paca!R76-1)*100</f>
        <v>20.575718511233344</v>
      </c>
      <c r="BE80" s="190">
        <f>(Paca!S80/Paca!S76-1)*100</f>
        <v>10.12026902717016</v>
      </c>
      <c r="BF80" s="189">
        <f>(Paca!T80/Paca!T76-1)*100</f>
        <v>32.912007600020466</v>
      </c>
      <c r="BG80" s="53">
        <f>Paca!B80-Paca!B76</f>
        <v>5858.5382853739939</v>
      </c>
      <c r="BH80" s="53">
        <f>Paca!C80-Paca!C76</f>
        <v>-29.589146803999967</v>
      </c>
      <c r="BI80" s="53">
        <f>Paca!D80-Paca!D76</f>
        <v>218.59628364800119</v>
      </c>
      <c r="BJ80" s="122">
        <f>Paca!E80-Paca!E76</f>
        <v>244.97556796100002</v>
      </c>
      <c r="BK80" s="122">
        <f>Paca!F80-Paca!F76</f>
        <v>104.92575489299998</v>
      </c>
      <c r="BL80" s="122">
        <f>Paca!G80-Paca!G76</f>
        <v>78.794844930000068</v>
      </c>
      <c r="BM80" s="122">
        <f>Paca!H80-Paca!H76</f>
        <v>-160.00302218399997</v>
      </c>
      <c r="BN80" s="122">
        <f>Paca!I80-Paca!I76</f>
        <v>-50.096861952000836</v>
      </c>
      <c r="BO80" s="53">
        <f>Paca!J80-Paca!J76</f>
        <v>2437.2049864649998</v>
      </c>
      <c r="BP80" s="53">
        <f>Paca!K80-Paca!K76</f>
        <v>2831.9822528349978</v>
      </c>
      <c r="BQ80" s="122">
        <f>Paca!L80-Paca!L76</f>
        <v>227.38861478600029</v>
      </c>
      <c r="BR80" s="122">
        <f>Paca!M80-Paca!M76</f>
        <v>1501.0627790150002</v>
      </c>
      <c r="BS80" s="122">
        <f>Paca!N80-Paca!N76</f>
        <v>8.2100236429999995</v>
      </c>
      <c r="BT80" s="122">
        <f>Paca!O80-Paca!O76</f>
        <v>58.887448935999998</v>
      </c>
      <c r="BU80" s="122">
        <f>Paca!P80-Paca!P76</f>
        <v>136.29761451299998</v>
      </c>
      <c r="BV80" s="122">
        <f>Paca!Q80-Paca!Q76</f>
        <v>24.787623690000004</v>
      </c>
      <c r="BW80" s="122">
        <f>Paca!R80-Paca!R76</f>
        <v>838.94780467999954</v>
      </c>
      <c r="BX80" s="122">
        <f>Paca!S80-Paca!S76</f>
        <v>36.400343571999997</v>
      </c>
      <c r="BY80" s="53">
        <f>Paca!T80-Paca!T76</f>
        <v>400.34390923000001</v>
      </c>
    </row>
    <row r="81" spans="1:77" x14ac:dyDescent="0.25">
      <c r="A81" s="37" t="str">
        <f>Paca!A81</f>
        <v>T3 2017</v>
      </c>
      <c r="B81" s="144">
        <f>('dep13'!B81/'dep13'!B80-1)*100</f>
        <v>2.7836841220569397</v>
      </c>
      <c r="C81" s="179">
        <f>('dep13'!C81/'dep13'!C80-1)*100</f>
        <v>-24.847192951330765</v>
      </c>
      <c r="D81" s="179">
        <f>('dep13'!D81/'dep13'!D80-1)*100</f>
        <v>1.9179993243913174</v>
      </c>
      <c r="E81" s="180">
        <f>('dep13'!E81/'dep13'!E80-1)*100</f>
        <v>-13.635608790485399</v>
      </c>
      <c r="F81" s="181">
        <f>('dep13'!F81/'dep13'!F80-1)*100</f>
        <v>5.354919694633109</v>
      </c>
      <c r="G81" s="181">
        <f>('dep13'!G81/'dep13'!G80-1)*100</f>
        <v>2.2641890415664223</v>
      </c>
      <c r="H81" s="181">
        <f>('dep13'!H81/'dep13'!H80-1)*100</f>
        <v>20.637220824297064</v>
      </c>
      <c r="I81" s="182">
        <f>('dep13'!I81/'dep13'!I80-1)*100</f>
        <v>2.4021139941752923</v>
      </c>
      <c r="J81" s="179">
        <f>('dep13'!J81/'dep13'!J80-1)*100</f>
        <v>6.4004813173530017</v>
      </c>
      <c r="K81" s="179">
        <f>('dep13'!K81/'dep13'!K80-1)*100</f>
        <v>1.6824551789070608</v>
      </c>
      <c r="L81" s="180">
        <f>('dep13'!L81/'dep13'!L80-1)*100</f>
        <v>6.2443028965624592</v>
      </c>
      <c r="M81" s="181">
        <f>('dep13'!M81/'dep13'!M80-1)*100</f>
        <v>-1.4629393543949432</v>
      </c>
      <c r="N81" s="181">
        <f>('dep13'!N81/'dep13'!N80-1)*100</f>
        <v>6.3616231837251735</v>
      </c>
      <c r="O81" s="181">
        <f>('dep13'!O81/'dep13'!O80-1)*100</f>
        <v>14.276504094197495</v>
      </c>
      <c r="P81" s="181">
        <f>('dep13'!P81/'dep13'!P80-1)*100</f>
        <v>6.2898708963756489</v>
      </c>
      <c r="Q81" s="181">
        <f>('dep13'!Q81/'dep13'!Q80-1)*100</f>
        <v>18.893571080532002</v>
      </c>
      <c r="R81" s="181">
        <f>('dep13'!R81/'dep13'!R80-1)*100</f>
        <v>0.43876632041555119</v>
      </c>
      <c r="S81" s="152">
        <f>('dep13'!S81/'dep13'!S80-1)*100</f>
        <v>-24.556963247072694</v>
      </c>
      <c r="T81" s="183">
        <f>('dep13'!T81/'dep13'!T80-1)*100</f>
        <v>-2.3507306728557276</v>
      </c>
      <c r="U81" s="52">
        <f>'dep13'!B81-'dep13'!B80</f>
        <v>629.97318765799719</v>
      </c>
      <c r="V81" s="52">
        <f>'dep13'!C81-'dep13'!C80</f>
        <v>-15.135136404999997</v>
      </c>
      <c r="W81" s="52">
        <f>'dep13'!D81-'dep13'!D80</f>
        <v>102.45362195100006</v>
      </c>
      <c r="X81" s="121">
        <f>'dep13'!E81-'dep13'!E80</f>
        <v>-104.70436422499995</v>
      </c>
      <c r="Y81" s="121">
        <f>'dep13'!F81-'dep13'!F80</f>
        <v>54.796759385000087</v>
      </c>
      <c r="Z81" s="121">
        <f>'dep13'!G81-'dep13'!G80</f>
        <v>12.401400985999999</v>
      </c>
      <c r="AA81" s="121">
        <f>'dep13'!H81-'dep13'!H80</f>
        <v>76.76426706999996</v>
      </c>
      <c r="AB81" s="121">
        <f>'dep13'!I81-'dep13'!I80</f>
        <v>63.19555873499985</v>
      </c>
      <c r="AC81" s="52">
        <f>'dep13'!J81-'dep13'!J80</f>
        <v>388.39277741499973</v>
      </c>
      <c r="AD81" s="52">
        <f>'dep13'!K81-'dep13'!K80</f>
        <v>173.78861091299768</v>
      </c>
      <c r="AE81" s="121">
        <f>'dep13'!L81-'dep13'!L80</f>
        <v>135.09869623699979</v>
      </c>
      <c r="AF81" s="121">
        <f>'dep13'!M81-'dep13'!M80</f>
        <v>-60.265792296999734</v>
      </c>
      <c r="AG81" s="121">
        <f>'dep13'!N81-'dep13'!N80</f>
        <v>24.566294732000017</v>
      </c>
      <c r="AH81" s="121">
        <f>'dep13'!O81-'dep13'!O80</f>
        <v>43.345702501000005</v>
      </c>
      <c r="AI81" s="121">
        <f>'dep13'!P81-'dep13'!P80</f>
        <v>27.481284465999977</v>
      </c>
      <c r="AJ81" s="121">
        <f>'dep13'!Q81-'dep13'!Q80</f>
        <v>28.338900819000003</v>
      </c>
      <c r="AK81" s="121">
        <f>'dep13'!R81-'dep13'!R80</f>
        <v>11.504391295999994</v>
      </c>
      <c r="AL81" s="121">
        <f>'dep13'!S81-'dep13'!S80</f>
        <v>-36.280866840999991</v>
      </c>
      <c r="AM81" s="52">
        <f>'dep13'!T81-'dep13'!T80</f>
        <v>-19.52668621600003</v>
      </c>
      <c r="AN81" s="189">
        <f>(Paca!B81/Paca!B77-1)*100</f>
        <v>16.473691898154975</v>
      </c>
      <c r="AO81" s="189">
        <f>(Paca!C81/Paca!C77-1)*100</f>
        <v>1.969519648260043</v>
      </c>
      <c r="AP81" s="189">
        <f>(Paca!D81/Paca!D77-1)*100</f>
        <v>4.1873336090183955</v>
      </c>
      <c r="AQ81" s="190">
        <f>(Paca!E81/Paca!E77-1)*100</f>
        <v>-1.1138229643622211</v>
      </c>
      <c r="AR81" s="190">
        <f>(Paca!F81/Paca!F77-1)*100</f>
        <v>14.415299177226082</v>
      </c>
      <c r="AS81" s="190">
        <f>(Paca!G81/Paca!G77-1)*100</f>
        <v>11.490835842702719</v>
      </c>
      <c r="AT81" s="190">
        <f>(Paca!H81/Paca!H77-1)*100</f>
        <v>8.2574734327182764</v>
      </c>
      <c r="AU81" s="190">
        <f>(Paca!I81/Paca!I77-1)*100</f>
        <v>0.10489350432045796</v>
      </c>
      <c r="AV81" s="189">
        <f>(Paca!J81/Paca!J77-1)*100</f>
        <v>22.680078345056053</v>
      </c>
      <c r="AW81" s="189">
        <f>(Paca!K81/Paca!K77-1)*100</f>
        <v>19.100282746524599</v>
      </c>
      <c r="AX81" s="190">
        <f>(Paca!L81/Paca!L77-1)*100</f>
        <v>15.649112674157784</v>
      </c>
      <c r="AY81" s="190">
        <f>(Paca!M81/Paca!M77-1)*100</f>
        <v>17.185021517481847</v>
      </c>
      <c r="AZ81" s="190">
        <f>(Paca!N81/Paca!N77-1)*100</f>
        <v>34.946713669648609</v>
      </c>
      <c r="BA81" s="190">
        <f>(Paca!O81/Paca!O77-1)*100</f>
        <v>37.442991922410314</v>
      </c>
      <c r="BB81" s="190">
        <f>(Paca!P81/Paca!P77-1)*100</f>
        <v>26.44558482051518</v>
      </c>
      <c r="BC81" s="190">
        <f>(Paca!Q81/Paca!Q77-1)*100</f>
        <v>54.091157696942304</v>
      </c>
      <c r="BD81" s="190">
        <f>(Paca!R81/Paca!R77-1)*100</f>
        <v>20.865010326375067</v>
      </c>
      <c r="BE81" s="190">
        <f>(Paca!S81/Paca!S77-1)*100</f>
        <v>-0.48466992367073303</v>
      </c>
      <c r="BF81" s="189">
        <f>(Paca!T81/Paca!T77-1)*100</f>
        <v>30.919541210550271</v>
      </c>
      <c r="BG81" s="53">
        <f>Paca!B81-Paca!B77</f>
        <v>6809.8818250380136</v>
      </c>
      <c r="BH81" s="53">
        <f>Paca!C81-Paca!C77</f>
        <v>4.8304364159999977</v>
      </c>
      <c r="BI81" s="53">
        <f>Paca!D81-Paca!D77</f>
        <v>450.48962173400105</v>
      </c>
      <c r="BJ81" s="122">
        <f>Paca!E81-Paca!E77</f>
        <v>-18.554259064999997</v>
      </c>
      <c r="BK81" s="122">
        <f>Paca!F81-Paca!F77</f>
        <v>286.10463647399979</v>
      </c>
      <c r="BL81" s="122">
        <f>Paca!G81-Paca!G77</f>
        <v>104.61556469599998</v>
      </c>
      <c r="BM81" s="122">
        <f>Paca!H81-Paca!H77</f>
        <v>72.747088848999965</v>
      </c>
      <c r="BN81" s="122">
        <f>Paca!I81-Paca!I77</f>
        <v>5.5765907799996057</v>
      </c>
      <c r="BO81" s="53">
        <f>Paca!J81-Paca!J77</f>
        <v>2632.352320248001</v>
      </c>
      <c r="BP81" s="53">
        <f>Paca!K81-Paca!K77</f>
        <v>3342.5120819100011</v>
      </c>
      <c r="BQ81" s="122">
        <f>Paca!L81-Paca!L77</f>
        <v>771.20341211999948</v>
      </c>
      <c r="BR81" s="122">
        <f>Paca!M81-Paca!M77</f>
        <v>1070.3033832480005</v>
      </c>
      <c r="BS81" s="122">
        <f>Paca!N81-Paca!N77</f>
        <v>257.09260670200001</v>
      </c>
      <c r="BT81" s="122">
        <f>Paca!O81-Paca!O77</f>
        <v>130.30448235099999</v>
      </c>
      <c r="BU81" s="122">
        <f>Paca!P81-Paca!P77</f>
        <v>158.13621693000005</v>
      </c>
      <c r="BV81" s="122">
        <f>Paca!Q81-Paca!Q77</f>
        <v>100.61218918600002</v>
      </c>
      <c r="BW81" s="122">
        <f>Paca!R81-Paca!R77</f>
        <v>856.6542373049997</v>
      </c>
      <c r="BX81" s="122">
        <f>Paca!S81-Paca!S77</f>
        <v>-1.7944459319999737</v>
      </c>
      <c r="BY81" s="53">
        <f>Paca!T81-Paca!T77</f>
        <v>379.69736472999989</v>
      </c>
    </row>
    <row r="82" spans="1:77" s="106" customFormat="1" x14ac:dyDescent="0.25">
      <c r="A82" s="98" t="str">
        <f>Paca!A82</f>
        <v>T4 2017</v>
      </c>
      <c r="B82" s="143">
        <f>('dep13'!B82/'dep13'!B81-1)*100</f>
        <v>4.7498420790005325</v>
      </c>
      <c r="C82" s="184">
        <f>('dep13'!C82/'dep13'!C81-1)*100</f>
        <v>26.44843824943035</v>
      </c>
      <c r="D82" s="184">
        <f>('dep13'!D82/'dep13'!D81-1)*100</f>
        <v>4.3290250647637807</v>
      </c>
      <c r="E82" s="185">
        <f>('dep13'!E82/'dep13'!E81-1)*100</f>
        <v>-1.9012698265769457</v>
      </c>
      <c r="F82" s="186">
        <f>('dep13'!F82/'dep13'!F81-1)*100</f>
        <v>4.480677996696536</v>
      </c>
      <c r="G82" s="186">
        <f>('dep13'!G82/'dep13'!G81-1)*100</f>
        <v>-1.0018646422411459</v>
      </c>
      <c r="H82" s="186">
        <f>('dep13'!H82/'dep13'!H81-1)*100</f>
        <v>29.40357045245765</v>
      </c>
      <c r="I82" s="187">
        <f>('dep13'!I82/'dep13'!I81-1)*100</f>
        <v>2.7337860883252185</v>
      </c>
      <c r="J82" s="184">
        <f>('dep13'!J82/'dep13'!J81-1)*100</f>
        <v>5.2962350608405817</v>
      </c>
      <c r="K82" s="184">
        <f>('dep13'!K82/'dep13'!K81-1)*100</f>
        <v>4.8420981765727733</v>
      </c>
      <c r="L82" s="185">
        <f>('dep13'!L82/'dep13'!L81-1)*100</f>
        <v>2.9945681156845039</v>
      </c>
      <c r="M82" s="186">
        <f>('dep13'!M82/'dep13'!M81-1)*100</f>
        <v>4.3897586278505596</v>
      </c>
      <c r="N82" s="186">
        <f>('dep13'!N82/'dep13'!N81-1)*100</f>
        <v>1.4028175508556284</v>
      </c>
      <c r="O82" s="186">
        <f>('dep13'!O82/'dep13'!O81-1)*100</f>
        <v>4.9497578767158323</v>
      </c>
      <c r="P82" s="186">
        <f>('dep13'!P82/'dep13'!P81-1)*100</f>
        <v>-15.771206709355623</v>
      </c>
      <c r="Q82" s="186">
        <f>('dep13'!Q82/'dep13'!Q81-1)*100</f>
        <v>-6.8149456442518908</v>
      </c>
      <c r="R82" s="186">
        <f>('dep13'!R82/'dep13'!R81-1)*100</f>
        <v>11.662693462728303</v>
      </c>
      <c r="S82" s="151">
        <f>('dep13'!S82/'dep13'!S81-1)*100</f>
        <v>15.13980468309839</v>
      </c>
      <c r="T82" s="188">
        <f>('dep13'!T82/'dep13'!T81-1)*100</f>
        <v>0.80582842215228823</v>
      </c>
      <c r="U82" s="100">
        <f>'dep13'!B82-'dep13'!B81</f>
        <v>1104.8554553030008</v>
      </c>
      <c r="V82" s="100">
        <f>'dep13'!C82-'dep13'!C81</f>
        <v>12.107493540999997</v>
      </c>
      <c r="W82" s="100">
        <f>'dep13'!D82-'dep13'!D81</f>
        <v>235.67844090499966</v>
      </c>
      <c r="X82" s="120">
        <f>'dep13'!E82-'dep13'!E81</f>
        <v>-12.60865388600007</v>
      </c>
      <c r="Y82" s="120">
        <f>'dep13'!F82-'dep13'!F81</f>
        <v>48.305932282999947</v>
      </c>
      <c r="Z82" s="120">
        <f>'dep13'!G82-'dep13'!G81</f>
        <v>-5.6116515300000174</v>
      </c>
      <c r="AA82" s="120">
        <f>'dep13'!H82-'dep13'!H81</f>
        <v>131.94389176000004</v>
      </c>
      <c r="AB82" s="120">
        <f>'dep13'!I82-'dep13'!I81</f>
        <v>73.6489222780001</v>
      </c>
      <c r="AC82" s="100">
        <f>'dep13'!J82-'dep13'!J81</f>
        <v>341.95531271500022</v>
      </c>
      <c r="AD82" s="100">
        <f>'dep13'!K82-'dep13'!K81</f>
        <v>508.57782874400073</v>
      </c>
      <c r="AE82" s="120">
        <f>'dep13'!L82-'dep13'!L81</f>
        <v>68.834639755000353</v>
      </c>
      <c r="AF82" s="120">
        <f>'dep13'!M82-'dep13'!M81</f>
        <v>178.19060063899951</v>
      </c>
      <c r="AG82" s="120">
        <f>'dep13'!N82-'dep13'!N81</f>
        <v>5.7617958189999854</v>
      </c>
      <c r="AH82" s="120">
        <f>'dep13'!O82-'dep13'!O81</f>
        <v>17.173747498000012</v>
      </c>
      <c r="AI82" s="120">
        <f>'dep13'!P82-'dep13'!P81</f>
        <v>-73.240634795000005</v>
      </c>
      <c r="AJ82" s="120">
        <f>'dep13'!Q82-'dep13'!Q81</f>
        <v>-12.153174043000007</v>
      </c>
      <c r="AK82" s="120">
        <f>'dep13'!R82-'dep13'!R81</f>
        <v>307.13590644399983</v>
      </c>
      <c r="AL82" s="120">
        <f>'dep13'!S82-'dep13'!S81</f>
        <v>16.874947427000009</v>
      </c>
      <c r="AM82" s="100">
        <f>'dep13'!T82-'dep13'!T81</f>
        <v>6.5363793980000082</v>
      </c>
      <c r="AN82" s="184">
        <f>(Paca!B82/Paca!B78-1)*100</f>
        <v>13.570005823312691</v>
      </c>
      <c r="AO82" s="184">
        <f>(Paca!C82/Paca!C78-1)*100</f>
        <v>-6.3125934775873471</v>
      </c>
      <c r="AP82" s="184">
        <f>(Paca!D82/Paca!D78-1)*100</f>
        <v>-1.174973789233591</v>
      </c>
      <c r="AQ82" s="191">
        <f>(Paca!E82/Paca!E78-1)*100</f>
        <v>-2.4507920238429848</v>
      </c>
      <c r="AR82" s="191">
        <f>(Paca!F82/Paca!F78-1)*100</f>
        <v>6.3971772561958629</v>
      </c>
      <c r="AS82" s="191">
        <f>(Paca!G82/Paca!G78-1)*100</f>
        <v>9.9940005468330142</v>
      </c>
      <c r="AT82" s="191">
        <f>(Paca!H82/Paca!H78-1)*100</f>
        <v>-34.608702549662759</v>
      </c>
      <c r="AU82" s="191">
        <f>(Paca!I82/Paca!I78-1)*100</f>
        <v>4.8689047172593147</v>
      </c>
      <c r="AV82" s="184">
        <f>(Paca!J82/Paca!J78-1)*100</f>
        <v>21.148070073701764</v>
      </c>
      <c r="AW82" s="184">
        <f>(Paca!K82/Paca!K78-1)*100</f>
        <v>16.601356595715888</v>
      </c>
      <c r="AX82" s="191">
        <f>(Paca!L82/Paca!L78-1)*100</f>
        <v>9.5923431876955068</v>
      </c>
      <c r="AY82" s="191">
        <f>(Paca!M82/Paca!M78-1)*100</f>
        <v>19.962512137485767</v>
      </c>
      <c r="AZ82" s="191">
        <f>(Paca!N82/Paca!N78-1)*100</f>
        <v>6.4337665994868676</v>
      </c>
      <c r="BA82" s="191">
        <f>(Paca!O82/Paca!O78-1)*100</f>
        <v>32.061755321809329</v>
      </c>
      <c r="BB82" s="191">
        <f>(Paca!P82/Paca!P78-1)*100</f>
        <v>0.88720883804478401</v>
      </c>
      <c r="BC82" s="191">
        <f>(Paca!Q82/Paca!Q78-1)*100</f>
        <v>23.253650052703367</v>
      </c>
      <c r="BD82" s="191">
        <f>(Paca!R82/Paca!R78-1)*100</f>
        <v>23.449154648029946</v>
      </c>
      <c r="BE82" s="191">
        <f>(Paca!S82/Paca!S78-1)*100</f>
        <v>12.31355904412581</v>
      </c>
      <c r="BF82" s="184">
        <f>(Paca!T82/Paca!T78-1)*100</f>
        <v>37.291017816492023</v>
      </c>
      <c r="BG82" s="100">
        <f>Paca!B82-Paca!B78</f>
        <v>5914.816315379001</v>
      </c>
      <c r="BH82" s="100">
        <f>Paca!C82-Paca!C78</f>
        <v>-18.300444719000041</v>
      </c>
      <c r="BI82" s="100">
        <f>Paca!D82-Paca!D78</f>
        <v>-137.59686762600177</v>
      </c>
      <c r="BJ82" s="120">
        <f>Paca!E82-Paca!E78</f>
        <v>-40.500823070000024</v>
      </c>
      <c r="BK82" s="120">
        <f>Paca!F82-Paca!F78</f>
        <v>139.69324355699928</v>
      </c>
      <c r="BL82" s="120">
        <f>Paca!G82-Paca!G78</f>
        <v>93.521631022999941</v>
      </c>
      <c r="BM82" s="120">
        <f>Paca!H82-Paca!H78</f>
        <v>-585.74127600500015</v>
      </c>
      <c r="BN82" s="120">
        <f>Paca!I82-Paca!I78</f>
        <v>255.43035686900021</v>
      </c>
      <c r="BO82" s="100">
        <f>Paca!J82-Paca!J78</f>
        <v>2606.5248578989995</v>
      </c>
      <c r="BP82" s="100">
        <f>Paca!K82-Paca!K78</f>
        <v>2983.8971947290047</v>
      </c>
      <c r="BQ82" s="120">
        <f>Paca!L82-Paca!L78</f>
        <v>494.42710128300041</v>
      </c>
      <c r="BR82" s="120">
        <f>Paca!M82-Paca!M78</f>
        <v>1201.8221112410001</v>
      </c>
      <c r="BS82" s="120">
        <f>Paca!N82-Paca!N78</f>
        <v>59.959587829999919</v>
      </c>
      <c r="BT82" s="120">
        <f>Paca!O82-Paca!O78</f>
        <v>127.59621655799998</v>
      </c>
      <c r="BU82" s="120">
        <f>Paca!P82-Paca!P78</f>
        <v>5.7130586200000835</v>
      </c>
      <c r="BV82" s="120">
        <f>Paca!Q82-Paca!Q78</f>
        <v>50.934014598999994</v>
      </c>
      <c r="BW82" s="120">
        <f>Paca!R82-Paca!R78</f>
        <v>1002.913705815</v>
      </c>
      <c r="BX82" s="120">
        <f>Paca!S82-Paca!S78</f>
        <v>40.531398782999986</v>
      </c>
      <c r="BY82" s="100">
        <f>Paca!T82-Paca!T78</f>
        <v>480.29157509599986</v>
      </c>
    </row>
    <row r="83" spans="1:77" x14ac:dyDescent="0.25">
      <c r="A83" s="37" t="str">
        <f>Paca!A83</f>
        <v>T1 2018</v>
      </c>
      <c r="B83" s="144">
        <f>('dep13'!B83/'dep13'!B82-1)*100</f>
        <v>2.7313638137075547</v>
      </c>
      <c r="C83" s="179">
        <f>('dep13'!C83/'dep13'!C82-1)*100</f>
        <v>16.625134018771771</v>
      </c>
      <c r="D83" s="179">
        <f>('dep13'!D83/'dep13'!D82-1)*100</f>
        <v>5.5147141712406311</v>
      </c>
      <c r="E83" s="180">
        <f>('dep13'!E83/'dep13'!E82-1)*100</f>
        <v>15.764612742062113</v>
      </c>
      <c r="F83" s="181">
        <f>('dep13'!F83/'dep13'!F82-1)*100</f>
        <v>-9.4500655890439429</v>
      </c>
      <c r="G83" s="181">
        <f>('dep13'!G83/'dep13'!G82-1)*100</f>
        <v>-2.0641274135882903</v>
      </c>
      <c r="H83" s="181">
        <f>('dep13'!H83/'dep13'!H82-1)*100</f>
        <v>13.791368830193985</v>
      </c>
      <c r="I83" s="182">
        <f>('dep13'!I83/'dep13'!I82-1)*100</f>
        <v>8.9777667114588233</v>
      </c>
      <c r="J83" s="179">
        <f>('dep13'!J83/'dep13'!J82-1)*100</f>
        <v>-2.6461876732242873</v>
      </c>
      <c r="K83" s="179">
        <f>('dep13'!K83/'dep13'!K82-1)*100</f>
        <v>2.8485177023353847</v>
      </c>
      <c r="L83" s="180">
        <f>('dep13'!L83/'dep13'!L82-1)*100</f>
        <v>1.8459287339287922</v>
      </c>
      <c r="M83" s="181">
        <f>('dep13'!M83/'dep13'!M82-1)*100</f>
        <v>6.2900847461361709</v>
      </c>
      <c r="N83" s="181">
        <f>('dep13'!N83/'dep13'!N82-1)*100</f>
        <v>11.807339388000804</v>
      </c>
      <c r="O83" s="181">
        <f>('dep13'!O83/'dep13'!O82-1)*100</f>
        <v>-1.0219685543341739</v>
      </c>
      <c r="P83" s="181">
        <f>('dep13'!P83/'dep13'!P82-1)*100</f>
        <v>-1.7747249730865833</v>
      </c>
      <c r="Q83" s="181">
        <f>('dep13'!Q83/'dep13'!Q82-1)*100</f>
        <v>-8.8640270951835802</v>
      </c>
      <c r="R83" s="181">
        <f>('dep13'!R83/'dep13'!R82-1)*100</f>
        <v>-2.0477694025730964</v>
      </c>
      <c r="S83" s="152">
        <f>('dep13'!S83/'dep13'!S82-1)*100</f>
        <v>31.065526389410557</v>
      </c>
      <c r="T83" s="183">
        <f>('dep13'!T83/'dep13'!T82-1)*100</f>
        <v>25.547510308826958</v>
      </c>
      <c r="U83" s="52">
        <f>'dep13'!B83-'dep13'!B82</f>
        <v>665.5171049290002</v>
      </c>
      <c r="V83" s="52">
        <f>'dep13'!C83-'dep13'!C82</f>
        <v>9.6234952929999977</v>
      </c>
      <c r="W83" s="52">
        <f>'dep13'!D83-'dep13'!D82</f>
        <v>313.22607825199975</v>
      </c>
      <c r="X83" s="121">
        <f>'dep13'!E83-'dep13'!E82</f>
        <v>102.558499891</v>
      </c>
      <c r="Y83" s="121">
        <f>'dep13'!F83-'dep13'!F82</f>
        <v>-106.44555694799999</v>
      </c>
      <c r="Z83" s="121">
        <f>'dep13'!G83-'dep13'!G82</f>
        <v>-11.445773862999999</v>
      </c>
      <c r="AA83" s="121">
        <f>'dep13'!H83-'dep13'!H82</f>
        <v>80.083464441999922</v>
      </c>
      <c r="AB83" s="121">
        <f>'dep13'!I83-'dep13'!I82</f>
        <v>248.47544472999971</v>
      </c>
      <c r="AC83" s="52">
        <f>'dep13'!J83-'dep13'!J82</f>
        <v>-179.90183304099992</v>
      </c>
      <c r="AD83" s="52">
        <f>'dep13'!K83-'dep13'!K82</f>
        <v>313.67395447900162</v>
      </c>
      <c r="AE83" s="121">
        <f>'dep13'!L83-'dep13'!L82</f>
        <v>43.702079090999632</v>
      </c>
      <c r="AF83" s="121">
        <f>'dep13'!M83-'dep13'!M82</f>
        <v>266.53763554500074</v>
      </c>
      <c r="AG83" s="121">
        <f>'dep13'!N83-'dep13'!N82</f>
        <v>49.176627567000025</v>
      </c>
      <c r="AH83" s="121">
        <f>'dep13'!O83-'dep13'!O82</f>
        <v>-3.7213463460000185</v>
      </c>
      <c r="AI83" s="121">
        <f>'dep13'!P83-'dep13'!P82</f>
        <v>-6.9419073830000002</v>
      </c>
      <c r="AJ83" s="121">
        <f>'dep13'!Q83-'dep13'!Q82</f>
        <v>-14.730064851999998</v>
      </c>
      <c r="AK83" s="121">
        <f>'dep13'!R83-'dep13'!R82</f>
        <v>-60.217244644999937</v>
      </c>
      <c r="AL83" s="121">
        <f>'dep13'!S83-'dep13'!S82</f>
        <v>39.868175501999985</v>
      </c>
      <c r="AM83" s="52">
        <f>'dep13'!T83-'dep13'!T82</f>
        <v>208.89540994599997</v>
      </c>
      <c r="AN83" s="189">
        <f>(Paca!B83/Paca!B79-1)*100</f>
        <v>12.549749104964846</v>
      </c>
      <c r="AO83" s="189">
        <f>(Paca!C83/Paca!C79-1)*100</f>
        <v>26.728262199208586</v>
      </c>
      <c r="AP83" s="189">
        <f>(Paca!D83/Paca!D79-1)*100</f>
        <v>8.5999915429767704</v>
      </c>
      <c r="AQ83" s="190">
        <f>(Paca!E83/Paca!E79-1)*100</f>
        <v>3.3795274532191888</v>
      </c>
      <c r="AR83" s="190">
        <f>(Paca!F83/Paca!F79-1)*100</f>
        <v>7.2752707469512901</v>
      </c>
      <c r="AS83" s="190">
        <f>(Paca!G83/Paca!G79-1)*100</f>
        <v>10.061994807461616</v>
      </c>
      <c r="AT83" s="190">
        <f>(Paca!H83/Paca!H79-1)*100</f>
        <v>22.975813590429574</v>
      </c>
      <c r="AU83" s="190">
        <f>(Paca!I83/Paca!I79-1)*100</f>
        <v>8.0073522465571969</v>
      </c>
      <c r="AV83" s="189">
        <f>(Paca!J83/Paca!J79-1)*100</f>
        <v>12.738754268588814</v>
      </c>
      <c r="AW83" s="189">
        <f>(Paca!K83/Paca!K79-1)*100</f>
        <v>13.474202877658348</v>
      </c>
      <c r="AX83" s="190">
        <f>(Paca!L83/Paca!L79-1)*100</f>
        <v>8.0423788933736482</v>
      </c>
      <c r="AY83" s="190">
        <f>(Paca!M83/Paca!M79-1)*100</f>
        <v>21.539697751913465</v>
      </c>
      <c r="AZ83" s="190">
        <f>(Paca!N83/Paca!N79-1)*100</f>
        <v>4.7787301668818394</v>
      </c>
      <c r="BA83" s="190">
        <f>(Paca!O83/Paca!O79-1)*100</f>
        <v>18.794679455214315</v>
      </c>
      <c r="BB83" s="190">
        <f>(Paca!P83/Paca!P79-1)*100</f>
        <v>-4.3136305233766548</v>
      </c>
      <c r="BC83" s="190">
        <f>(Paca!Q83/Paca!Q79-1)*100</f>
        <v>2.6825229211514534</v>
      </c>
      <c r="BD83" s="190">
        <f>(Paca!R83/Paca!R79-1)*100</f>
        <v>14.342438398135982</v>
      </c>
      <c r="BE83" s="190">
        <f>(Paca!S83/Paca!S79-1)*100</f>
        <v>-1.7382158583570395</v>
      </c>
      <c r="BF83" s="189">
        <f>(Paca!T83/Paca!T79-1)*100</f>
        <v>24.411954218774312</v>
      </c>
      <c r="BG83" s="53">
        <f>Paca!B83-Paca!B79</f>
        <v>5662.874220963</v>
      </c>
      <c r="BH83" s="53">
        <f>Paca!C83-Paca!C79</f>
        <v>67.37302438399999</v>
      </c>
      <c r="BI83" s="53">
        <f>Paca!D83-Paca!D79</f>
        <v>938.38607233999937</v>
      </c>
      <c r="BJ83" s="122">
        <f>Paca!E83-Paca!E79</f>
        <v>56.620530681999981</v>
      </c>
      <c r="BK83" s="122">
        <f>Paca!F83-Paca!F79</f>
        <v>150.51676122800018</v>
      </c>
      <c r="BL83" s="122">
        <f>Paca!G83-Paca!G79</f>
        <v>94.143102775000102</v>
      </c>
      <c r="BM83" s="122">
        <f>Paca!H83-Paca!H79</f>
        <v>212.01045030399985</v>
      </c>
      <c r="BN83" s="122">
        <f>Paca!I83-Paca!I79</f>
        <v>425.09522735099927</v>
      </c>
      <c r="BO83" s="53">
        <f>Paca!J83-Paca!J79</f>
        <v>1671.3272820429993</v>
      </c>
      <c r="BP83" s="53">
        <f>Paca!K83-Paca!K79</f>
        <v>2588.9889030100057</v>
      </c>
      <c r="BQ83" s="122">
        <f>Paca!L83-Paca!L79</f>
        <v>433.77944835499966</v>
      </c>
      <c r="BR83" s="122">
        <f>Paca!M83-Paca!M79</f>
        <v>1386.4603645299994</v>
      </c>
      <c r="BS83" s="122">
        <f>Paca!N83-Paca!N79</f>
        <v>47.432628759000067</v>
      </c>
      <c r="BT83" s="122">
        <f>Paca!O83-Paca!O79</f>
        <v>84.681964276000031</v>
      </c>
      <c r="BU83" s="122">
        <f>Paca!P83-Paca!P79</f>
        <v>-28.288384723999911</v>
      </c>
      <c r="BV83" s="122">
        <f>Paca!Q83-Paca!Q79</f>
        <v>6.8794386929999973</v>
      </c>
      <c r="BW83" s="122">
        <f>Paca!R83-Paca!R79</f>
        <v>664.87264406799932</v>
      </c>
      <c r="BX83" s="122">
        <f>Paca!S83-Paca!S79</f>
        <v>-6.8292009470000039</v>
      </c>
      <c r="BY83" s="53">
        <f>Paca!T83-Paca!T79</f>
        <v>396.7989391860001</v>
      </c>
    </row>
    <row r="84" spans="1:77" x14ac:dyDescent="0.25">
      <c r="A84" s="37" t="str">
        <f>Paca!A84</f>
        <v>T2 2018</v>
      </c>
      <c r="B84" s="144">
        <f>('dep13'!B84/'dep13'!B83-1)*100</f>
        <v>-0.59674351547958082</v>
      </c>
      <c r="C84" s="179">
        <f>('dep13'!C84/'dep13'!C83-1)*100</f>
        <v>-0.21909558017112474</v>
      </c>
      <c r="D84" s="179">
        <f>('dep13'!D84/'dep13'!D83-1)*100</f>
        <v>0.98557500098244155</v>
      </c>
      <c r="E84" s="180">
        <f>('dep13'!E84/'dep13'!E83-1)*100</f>
        <v>-4.4477482013100644</v>
      </c>
      <c r="F84" s="181">
        <f>('dep13'!F84/'dep13'!F83-1)*100</f>
        <v>-4.7484113539097983E-2</v>
      </c>
      <c r="G84" s="181">
        <f>('dep13'!G84/'dep13'!G83-1)*100</f>
        <v>0.60380523778167383</v>
      </c>
      <c r="H84" s="181">
        <f>('dep13'!H84/'dep13'!H83-1)*100</f>
        <v>8.2170737713661133</v>
      </c>
      <c r="I84" s="182">
        <f>('dep13'!I84/'dep13'!I83-1)*100</f>
        <v>1.1760980138843191</v>
      </c>
      <c r="J84" s="179">
        <f>('dep13'!J84/'dep13'!J83-1)*100</f>
        <v>-1.964696785903508</v>
      </c>
      <c r="K84" s="179">
        <f>('dep13'!K84/'dep13'!K83-1)*100</f>
        <v>-0.48067035453076556</v>
      </c>
      <c r="L84" s="180">
        <f>('dep13'!L84/'dep13'!L83-1)*100</f>
        <v>-6.443239651906052</v>
      </c>
      <c r="M84" s="181">
        <f>('dep13'!M84/'dep13'!M83-1)*100</f>
        <v>-2.7674129401672465</v>
      </c>
      <c r="N84" s="181">
        <f>('dep13'!N84/'dep13'!N83-1)*100</f>
        <v>21.377002107205811</v>
      </c>
      <c r="O84" s="181">
        <f>('dep13'!O84/'dep13'!O83-1)*100</f>
        <v>9.0611355609342645</v>
      </c>
      <c r="P84" s="181">
        <f>('dep13'!P84/'dep13'!P83-1)*100</f>
        <v>-2.7335059907708015</v>
      </c>
      <c r="Q84" s="181">
        <f>('dep13'!Q84/'dep13'!Q83-1)*100</f>
        <v>-9.4460057122130348</v>
      </c>
      <c r="R84" s="181">
        <f>('dep13'!R84/'dep13'!R83-1)*100</f>
        <v>3.8275278076863151</v>
      </c>
      <c r="S84" s="152">
        <f>('dep13'!S84/'dep13'!S83-1)*100</f>
        <v>4.7083633053029983</v>
      </c>
      <c r="T84" s="183">
        <f>('dep13'!T84/'dep13'!T83-1)*100</f>
        <v>-2.319981525838577</v>
      </c>
      <c r="U84" s="52">
        <f>'dep13'!B84-'dep13'!B83</f>
        <v>-149.37242538300052</v>
      </c>
      <c r="V84" s="52">
        <f>'dep13'!C84-'dep13'!C83</f>
        <v>-0.14790861000000177</v>
      </c>
      <c r="W84" s="52">
        <f>'dep13'!D84-'dep13'!D83</f>
        <v>59.066006803000164</v>
      </c>
      <c r="X84" s="121">
        <f>'dep13'!E84-'dep13'!E83</f>
        <v>-33.49688090099994</v>
      </c>
      <c r="Y84" s="121">
        <f>'dep13'!F84-'dep13'!F83</f>
        <v>-0.48431641700005912</v>
      </c>
      <c r="Z84" s="121">
        <f>'dep13'!G84-'dep13'!G83</f>
        <v>3.2790446669999938</v>
      </c>
      <c r="AA84" s="121">
        <f>'dep13'!H84-'dep13'!H83</f>
        <v>54.295268751000094</v>
      </c>
      <c r="AB84" s="121">
        <f>'dep13'!I84-'dep13'!I83</f>
        <v>35.472890703000303</v>
      </c>
      <c r="AC84" s="52">
        <f>'dep13'!J84-'dep13'!J83</f>
        <v>-130.0359527569999</v>
      </c>
      <c r="AD84" s="52">
        <f>'dep13'!K84-'dep13'!K83</f>
        <v>-54.438344664000397</v>
      </c>
      <c r="AE84" s="121">
        <f>'dep13'!L84-'dep13'!L83</f>
        <v>-155.35853824199967</v>
      </c>
      <c r="AF84" s="121">
        <f>'dep13'!M84-'dep13'!M83</f>
        <v>-124.64325007200023</v>
      </c>
      <c r="AG84" s="121">
        <f>'dep13'!N84-'dep13'!N83</f>
        <v>99.545998850999979</v>
      </c>
      <c r="AH84" s="121">
        <f>'dep13'!O84-'dep13'!O83</f>
        <v>32.657579940000005</v>
      </c>
      <c r="AI84" s="121">
        <f>'dep13'!P84-'dep13'!P83</f>
        <v>-10.502460047999989</v>
      </c>
      <c r="AJ84" s="121">
        <f>'dep13'!Q84-'dep13'!Q83</f>
        <v>-14.305782636000004</v>
      </c>
      <c r="AK84" s="121">
        <f>'dep13'!R84-'dep13'!R83</f>
        <v>110.24845575500012</v>
      </c>
      <c r="AL84" s="121">
        <f>'dep13'!S84-'dep13'!S83</f>
        <v>7.9196517880000101</v>
      </c>
      <c r="AM84" s="52">
        <f>'dep13'!T84-'dep13'!T83</f>
        <v>-23.816226154999981</v>
      </c>
      <c r="AN84" s="189">
        <f>(Paca!B84/Paca!B80-1)*100</f>
        <v>7.5295245908519881</v>
      </c>
      <c r="AO84" s="189">
        <f>(Paca!C84/Paca!C80-1)*100</f>
        <v>38.717235838860397</v>
      </c>
      <c r="AP84" s="189">
        <f>(Paca!D84/Paca!D80-1)*100</f>
        <v>6.8432604022430343</v>
      </c>
      <c r="AQ84" s="190">
        <f>(Paca!E84/Paca!E80-1)*100</f>
        <v>-6.8786166913944458</v>
      </c>
      <c r="AR84" s="190">
        <f>(Paca!F84/Paca!F80-1)*100</f>
        <v>3.0324484839681531</v>
      </c>
      <c r="AS84" s="190">
        <f>(Paca!G84/Paca!G80-1)*100</f>
        <v>4.4620860264570794</v>
      </c>
      <c r="AT84" s="190">
        <f>(Paca!H84/Paca!H80-1)*100</f>
        <v>30.580008929726567</v>
      </c>
      <c r="AU84" s="190">
        <f>(Paca!I84/Paca!I80-1)*100</f>
        <v>9.5600687478302859</v>
      </c>
      <c r="AV84" s="189">
        <f>(Paca!J84/Paca!J80-1)*100</f>
        <v>9.9541026598069404</v>
      </c>
      <c r="AW84" s="189">
        <f>(Paca!K84/Paca!K80-1)*100</f>
        <v>3.9500485599412549</v>
      </c>
      <c r="AX84" s="190">
        <f>(Paca!L84/Paca!L80-1)*100</f>
        <v>-2.6656153558940798</v>
      </c>
      <c r="AY84" s="190">
        <f>(Paca!M84/Paca!M80-1)*100</f>
        <v>3.03143736727296</v>
      </c>
      <c r="AZ84" s="190">
        <f>(Paca!N84/Paca!N80-1)*100</f>
        <v>15.208649161426035</v>
      </c>
      <c r="BA84" s="190">
        <f>(Paca!O84/Paca!O80-1)*100</f>
        <v>36.052120026221225</v>
      </c>
      <c r="BB84" s="190">
        <f>(Paca!P84/Paca!P80-1)*100</f>
        <v>-17.89436661190863</v>
      </c>
      <c r="BC84" s="190">
        <f>(Paca!Q84/Paca!Q80-1)*100</f>
        <v>6.6875658571619701</v>
      </c>
      <c r="BD84" s="190">
        <f>(Paca!R84/Paca!R80-1)*100</f>
        <v>10.377092458977422</v>
      </c>
      <c r="BE84" s="190">
        <f>(Paca!S84/Paca!S80-1)*100</f>
        <v>11.411846227221378</v>
      </c>
      <c r="BF84" s="189">
        <f>(Paca!T84/Paca!T80-1)*100</f>
        <v>33.276981468219113</v>
      </c>
      <c r="BG84" s="53">
        <f>Paca!B84-Paca!B80</f>
        <v>3522.147488216011</v>
      </c>
      <c r="BH84" s="53">
        <f>Paca!C84-Paca!C80</f>
        <v>92.141702739999999</v>
      </c>
      <c r="BI84" s="53">
        <f>Paca!D84-Paca!D80</f>
        <v>752.73908293900058</v>
      </c>
      <c r="BJ84" s="122">
        <f>Paca!E84-Paca!E80</f>
        <v>-122.78133417000004</v>
      </c>
      <c r="BK84" s="122">
        <f>Paca!F84-Paca!F80</f>
        <v>65.500193367000065</v>
      </c>
      <c r="BL84" s="122">
        <f>Paca!G84-Paca!G80</f>
        <v>43.445043383999973</v>
      </c>
      <c r="BM84" s="122">
        <f>Paca!H84-Paca!H80</f>
        <v>269.4543092639999</v>
      </c>
      <c r="BN84" s="122">
        <f>Paca!I84-Paca!I80</f>
        <v>497.12087109399999</v>
      </c>
      <c r="BO84" s="53">
        <f>Paca!J84-Paca!J80</f>
        <v>1325.1094086820012</v>
      </c>
      <c r="BP84" s="53">
        <f>Paca!K84-Paca!K80</f>
        <v>814.1514490710033</v>
      </c>
      <c r="BQ84" s="122">
        <f>Paca!L84-Paca!L80</f>
        <v>-147.95623208100005</v>
      </c>
      <c r="BR84" s="122">
        <f>Paca!M84-Paca!M80</f>
        <v>223.42751439999938</v>
      </c>
      <c r="BS84" s="122">
        <f>Paca!N84-Paca!N80</f>
        <v>149.50542054900006</v>
      </c>
      <c r="BT84" s="122">
        <f>Paca!O84-Paca!O80</f>
        <v>147.22275063200004</v>
      </c>
      <c r="BU84" s="122">
        <f>Paca!P84-Paca!P80</f>
        <v>-130.58733252699994</v>
      </c>
      <c r="BV84" s="122">
        <f>Paca!Q84-Paca!Q80</f>
        <v>17.16886107900001</v>
      </c>
      <c r="BW84" s="122">
        <f>Paca!R84-Paca!R80</f>
        <v>510.1706579770007</v>
      </c>
      <c r="BX84" s="122">
        <f>Paca!S84-Paca!S80</f>
        <v>45.199809042000027</v>
      </c>
      <c r="BY84" s="53">
        <f>Paca!T84-Paca!T80</f>
        <v>538.00584478399992</v>
      </c>
    </row>
    <row r="85" spans="1:77" x14ac:dyDescent="0.25">
      <c r="A85" s="37" t="str">
        <f>Paca!A85</f>
        <v>T3 2018</v>
      </c>
      <c r="B85" s="144">
        <f>('dep13'!B85/'dep13'!B84-1)*100</f>
        <v>3.8004485304056423</v>
      </c>
      <c r="C85" s="179">
        <f>('dep13'!C85/'dep13'!C84-1)*100</f>
        <v>18.136488812356475</v>
      </c>
      <c r="D85" s="179">
        <f>('dep13'!D85/'dep13'!D84-1)*100</f>
        <v>4.7712714016505453</v>
      </c>
      <c r="E85" s="180">
        <f>('dep13'!E85/'dep13'!E84-1)*100</f>
        <v>7.1600495643197259</v>
      </c>
      <c r="F85" s="181">
        <f>('dep13'!F85/'dep13'!F84-1)*100</f>
        <v>5.9773238039898979</v>
      </c>
      <c r="G85" s="181">
        <f>('dep13'!G85/'dep13'!G84-1)*100</f>
        <v>2.0007676571181188</v>
      </c>
      <c r="H85" s="181">
        <f>('dep13'!H85/'dep13'!H84-1)*100</f>
        <v>8.9561872228989703</v>
      </c>
      <c r="I85" s="182">
        <f>('dep13'!I85/'dep13'!I84-1)*100</f>
        <v>3.3204490738702352</v>
      </c>
      <c r="J85" s="179">
        <f>('dep13'!J85/'dep13'!J84-1)*100</f>
        <v>5.9378586797873334</v>
      </c>
      <c r="K85" s="179">
        <f>('dep13'!K85/'dep13'!K84-1)*100</f>
        <v>3.0903605031218584</v>
      </c>
      <c r="L85" s="180">
        <f>('dep13'!L85/'dep13'!L84-1)*100</f>
        <v>1.6706270570957971</v>
      </c>
      <c r="M85" s="181">
        <f>('dep13'!M85/'dep13'!M84-1)*100</f>
        <v>2.8028056806969293</v>
      </c>
      <c r="N85" s="181">
        <f>('dep13'!N85/'dep13'!N84-1)*100</f>
        <v>-1.7630960529326112</v>
      </c>
      <c r="O85" s="181">
        <f>('dep13'!O85/'dep13'!O84-1)*100</f>
        <v>-8.52993258658028</v>
      </c>
      <c r="P85" s="181">
        <f>('dep13'!P85/'dep13'!P84-1)*100</f>
        <v>-2.6554628367107536</v>
      </c>
      <c r="Q85" s="181">
        <f>('dep13'!Q85/'dep13'!Q84-1)*100</f>
        <v>11.689802164429185</v>
      </c>
      <c r="R85" s="181">
        <f>('dep13'!R85/'dep13'!R84-1)*100</f>
        <v>6.6796937828997649</v>
      </c>
      <c r="S85" s="152">
        <f>('dep13'!S85/'dep13'!S84-1)*100</f>
        <v>14.481652855720029</v>
      </c>
      <c r="T85" s="183">
        <f>('dep13'!T85/'dep13'!T84-1)*100</f>
        <v>-8.8712123557928901</v>
      </c>
      <c r="U85" s="52">
        <f>'dep13'!B85-'dep13'!B84</f>
        <v>945.62335926300148</v>
      </c>
      <c r="V85" s="52">
        <f>'dep13'!C85-'dep13'!C84</f>
        <v>12.216885048999998</v>
      </c>
      <c r="W85" s="52">
        <f>'dep13'!D85-'dep13'!D84</f>
        <v>288.76290059199982</v>
      </c>
      <c r="X85" s="121">
        <f>'dep13'!E85-'dep13'!E84</f>
        <v>51.525371436</v>
      </c>
      <c r="Y85" s="121">
        <f>'dep13'!F85-'dep13'!F84</f>
        <v>60.937042036000094</v>
      </c>
      <c r="Z85" s="121">
        <f>'dep13'!G85-'dep13'!G84</f>
        <v>10.931040985999971</v>
      </c>
      <c r="AA85" s="121">
        <f>'dep13'!H85-'dep13'!H84</f>
        <v>64.041832597999928</v>
      </c>
      <c r="AB85" s="121">
        <f>'dep13'!I85-'dep13'!I84</f>
        <v>101.32761353599972</v>
      </c>
      <c r="AC85" s="52">
        <f>'dep13'!J85-'dep13'!J84</f>
        <v>385.28336916399985</v>
      </c>
      <c r="AD85" s="52">
        <f>'dep13'!K85-'dep13'!K84</f>
        <v>348.31658980599968</v>
      </c>
      <c r="AE85" s="121">
        <f>'dep13'!L85-'dep13'!L84</f>
        <v>37.686475814999994</v>
      </c>
      <c r="AF85" s="121">
        <f>'dep13'!M85-'dep13'!M84</f>
        <v>122.74381785500009</v>
      </c>
      <c r="AG85" s="121">
        <f>'dep13'!N85-'dep13'!N84</f>
        <v>-9.9652773069999512</v>
      </c>
      <c r="AH85" s="121">
        <f>'dep13'!O85-'dep13'!O84</f>
        <v>-33.528720846999988</v>
      </c>
      <c r="AI85" s="121">
        <f>'dep13'!P85-'dep13'!P84</f>
        <v>-9.923719903999995</v>
      </c>
      <c r="AJ85" s="121">
        <f>'dep13'!Q85-'dep13'!Q84</f>
        <v>16.031648826000009</v>
      </c>
      <c r="AK85" s="121">
        <f>'dep13'!R85-'dep13'!R84</f>
        <v>199.76676067199969</v>
      </c>
      <c r="AL85" s="121">
        <f>'dep13'!S85-'dep13'!S84</f>
        <v>25.505604695999978</v>
      </c>
      <c r="AM85" s="52">
        <f>'dep13'!T85-'dep13'!T84</f>
        <v>-88.956385347999912</v>
      </c>
      <c r="AN85" s="189">
        <f>(Paca!B85/Paca!B81-1)*100</f>
        <v>6.2464848364033765</v>
      </c>
      <c r="AO85" s="189">
        <f>(Paca!C85/Paca!C81-1)*100</f>
        <v>56.313101364754914</v>
      </c>
      <c r="AP85" s="189">
        <f>(Paca!D85/Paca!D81-1)*100</f>
        <v>6.7012538402342336</v>
      </c>
      <c r="AQ85" s="190">
        <f>(Paca!E85/Paca!E81-1)*100</f>
        <v>6.1046790189425604</v>
      </c>
      <c r="AR85" s="190">
        <f>(Paca!F85/Paca!F81-1)*100</f>
        <v>1.9596295897127636</v>
      </c>
      <c r="AS85" s="190">
        <f>(Paca!G85/Paca!G81-1)*100</f>
        <v>-1.8578582792565856</v>
      </c>
      <c r="AT85" s="190">
        <f>(Paca!H85/Paca!H81-1)*100</f>
        <v>25.295733794660258</v>
      </c>
      <c r="AU85" s="190">
        <f>(Paca!I85/Paca!I81-1)*100</f>
        <v>7.2093068664429216</v>
      </c>
      <c r="AV85" s="189">
        <f>(Paca!J85/Paca!J81-1)*100</f>
        <v>6.3141089354143309</v>
      </c>
      <c r="AW85" s="189">
        <f>(Paca!K85/Paca!K81-1)*100</f>
        <v>4.2899907541178672</v>
      </c>
      <c r="AX85" s="190">
        <f>(Paca!L85/Paca!L81-1)*100</f>
        <v>-5.7078580615076202</v>
      </c>
      <c r="AY85" s="190">
        <f>(Paca!M85/Paca!M81-1)*100</f>
        <v>6.7944847916955098</v>
      </c>
      <c r="AZ85" s="190">
        <f>(Paca!N85/Paca!N81-1)*100</f>
        <v>4.8334627981724942</v>
      </c>
      <c r="BA85" s="190">
        <f>(Paca!O85/Paca!O81-1)*100</f>
        <v>13.616836975810266</v>
      </c>
      <c r="BB85" s="190">
        <f>(Paca!P85/Paca!P81-1)*100</f>
        <v>-27.269604815010862</v>
      </c>
      <c r="BC85" s="190">
        <f>(Paca!Q85/Paca!Q81-1)*100</f>
        <v>-15.385487255545527</v>
      </c>
      <c r="BD85" s="190">
        <f>(Paca!R85/Paca!R81-1)*100</f>
        <v>16.38013714858193</v>
      </c>
      <c r="BE85" s="190">
        <f>(Paca!S85/Paca!S81-1)*100</f>
        <v>12.994992380876912</v>
      </c>
      <c r="BF85" s="189">
        <f>(Paca!T85/Paca!T81-1)*100</f>
        <v>20.052645273091319</v>
      </c>
      <c r="BG85" s="53">
        <f>Paca!B85-Paca!B81</f>
        <v>3007.5452337699971</v>
      </c>
      <c r="BH85" s="53">
        <f>Paca!C85-Paca!C81</f>
        <v>140.833467283</v>
      </c>
      <c r="BI85" s="53">
        <f>Paca!D85-Paca!D81</f>
        <v>751.13538243699986</v>
      </c>
      <c r="BJ85" s="122">
        <f>Paca!E85-Paca!E81</f>
        <v>100.56014006400005</v>
      </c>
      <c r="BK85" s="122">
        <f>Paca!F85-Paca!F81</f>
        <v>44.499929677000637</v>
      </c>
      <c r="BL85" s="122">
        <f>Paca!G85-Paca!G81</f>
        <v>-18.858034970999938</v>
      </c>
      <c r="BM85" s="122">
        <f>Paca!H85-Paca!H81</f>
        <v>241.25348903899999</v>
      </c>
      <c r="BN85" s="122">
        <f>Paca!I85-Paca!I81</f>
        <v>383.67985862800015</v>
      </c>
      <c r="BO85" s="53">
        <f>Paca!J85-Paca!J81</f>
        <v>899.0535918179994</v>
      </c>
      <c r="BP85" s="53">
        <f>Paca!K85-Paca!K81</f>
        <v>894.13344135299849</v>
      </c>
      <c r="BQ85" s="122">
        <f>Paca!L85-Paca!L81</f>
        <v>-325.30796339599965</v>
      </c>
      <c r="BR85" s="122">
        <f>Paca!M85-Paca!M81</f>
        <v>495.89011700699939</v>
      </c>
      <c r="BS85" s="122">
        <f>Paca!N85-Paca!N81</f>
        <v>47.984827624000104</v>
      </c>
      <c r="BT85" s="122">
        <f>Paca!O85-Paca!O81</f>
        <v>65.130985506000002</v>
      </c>
      <c r="BU85" s="122">
        <f>Paca!P85-Paca!P81</f>
        <v>-206.1867168010001</v>
      </c>
      <c r="BV85" s="122">
        <f>Paca!Q85-Paca!Q81</f>
        <v>-44.097431577000009</v>
      </c>
      <c r="BW85" s="122">
        <f>Paca!R85-Paca!R81</f>
        <v>812.84004388599988</v>
      </c>
      <c r="BX85" s="122">
        <f>Paca!S85-Paca!S81</f>
        <v>47.879579104000015</v>
      </c>
      <c r="BY85" s="53">
        <f>Paca!T85-Paca!T81</f>
        <v>322.38935087900018</v>
      </c>
    </row>
    <row r="86" spans="1:77" s="106" customFormat="1" x14ac:dyDescent="0.25">
      <c r="A86" s="98" t="str">
        <f>Paca!A86</f>
        <v>T4 2018</v>
      </c>
      <c r="B86" s="143">
        <f>('dep13'!B86/'dep13'!B85-1)*100</f>
        <v>-2.5818291928372816</v>
      </c>
      <c r="C86" s="184">
        <f>('dep13'!C86/'dep13'!C85-1)*100</f>
        <v>-30.043860525139721</v>
      </c>
      <c r="D86" s="184">
        <f>('dep13'!D86/'dep13'!D85-1)*100</f>
        <v>-3.1174877832540027</v>
      </c>
      <c r="E86" s="185">
        <f>('dep13'!E86/'dep13'!E85-1)*100</f>
        <v>-3.5457269552854331</v>
      </c>
      <c r="F86" s="186">
        <f>('dep13'!F86/'dep13'!F85-1)*100</f>
        <v>2.3720825371694731</v>
      </c>
      <c r="G86" s="186">
        <f>('dep13'!G86/'dep13'!G85-1)*100</f>
        <v>-1.742857585451385</v>
      </c>
      <c r="H86" s="186">
        <f>('dep13'!H86/'dep13'!H85-1)*100</f>
        <v>2.031937983820975</v>
      </c>
      <c r="I86" s="187">
        <f>('dep13'!I86/'dep13'!I85-1)*100</f>
        <v>-6.4092264415166689</v>
      </c>
      <c r="J86" s="184">
        <f>('dep13'!J86/'dep13'!J85-1)*100</f>
        <v>-5.3974448267458346</v>
      </c>
      <c r="K86" s="184">
        <f>('dep13'!K86/'dep13'!K85-1)*100</f>
        <v>-1.1706488197264053</v>
      </c>
      <c r="L86" s="185">
        <f>('dep13'!L86/'dep13'!L85-1)*100</f>
        <v>0.11911105371611441</v>
      </c>
      <c r="M86" s="186">
        <f>('dep13'!M86/'dep13'!M85-1)*100</f>
        <v>-1.7485040479788494</v>
      </c>
      <c r="N86" s="186">
        <f>('dep13'!N86/'dep13'!N85-1)*100</f>
        <v>-13.72605506685991</v>
      </c>
      <c r="O86" s="186">
        <f>('dep13'!O86/'dep13'!O85-1)*100</f>
        <v>-3.6356453626610996</v>
      </c>
      <c r="P86" s="186">
        <f>('dep13'!P86/'dep13'!P85-1)*100</f>
        <v>-4.7101043908290396</v>
      </c>
      <c r="Q86" s="186">
        <f>('dep13'!Q86/'dep13'!Q85-1)*100</f>
        <v>-8.148336683612257</v>
      </c>
      <c r="R86" s="186">
        <f>('dep13'!R86/'dep13'!R85-1)*100</f>
        <v>2.428732669641831</v>
      </c>
      <c r="S86" s="151">
        <f>('dep13'!S86/'dep13'!S85-1)*100</f>
        <v>-9.2351571552559797</v>
      </c>
      <c r="T86" s="188">
        <f>('dep13'!T86/'dep13'!T85-1)*100</f>
        <v>6.7627562213244063</v>
      </c>
      <c r="U86" s="100">
        <f>'dep13'!B86-'dep13'!B85</f>
        <v>-666.82223650100059</v>
      </c>
      <c r="V86" s="100">
        <f>'dep13'!C86-'dep13'!C85</f>
        <v>-23.908210515999997</v>
      </c>
      <c r="W86" s="100">
        <f>'dep13'!D86-'dep13'!D85</f>
        <v>-197.67613859499943</v>
      </c>
      <c r="X86" s="120">
        <f>'dep13'!E86-'dep13'!E85</f>
        <v>-27.342819613000074</v>
      </c>
      <c r="Y86" s="120">
        <f>'dep13'!F86-'dep13'!F85</f>
        <v>25.62815433500009</v>
      </c>
      <c r="Z86" s="120">
        <f>'dep13'!G86-'dep13'!G85</f>
        <v>-9.7124815229999513</v>
      </c>
      <c r="AA86" s="120">
        <f>'dep13'!H86-'dep13'!H85</f>
        <v>15.830802598999981</v>
      </c>
      <c r="AB86" s="120">
        <f>'dep13'!I86-'dep13'!I85</f>
        <v>-202.0797943929997</v>
      </c>
      <c r="AC86" s="100">
        <f>'dep13'!J86-'dep13'!J85</f>
        <v>-371.01358133000031</v>
      </c>
      <c r="AD86" s="100">
        <f>'dep13'!K86-'dep13'!K85</f>
        <v>-136.02217191300042</v>
      </c>
      <c r="AE86" s="120">
        <f>'dep13'!L86-'dep13'!L85</f>
        <v>2.7318294649999189</v>
      </c>
      <c r="AF86" s="120">
        <f>'dep13'!M86-'dep13'!M85</f>
        <v>-78.718760685999769</v>
      </c>
      <c r="AG86" s="120">
        <f>'dep13'!N86-'dep13'!N85</f>
        <v>-76.213835606000032</v>
      </c>
      <c r="AH86" s="120">
        <f>'dep13'!O86-'dep13'!O85</f>
        <v>-13.071694785000034</v>
      </c>
      <c r="AI86" s="120">
        <f>'dep13'!P86-'dep13'!P85</f>
        <v>-17.13469534799998</v>
      </c>
      <c r="AJ86" s="120">
        <f>'dep13'!Q86-'dep13'!Q85</f>
        <v>-12.481118796000004</v>
      </c>
      <c r="AK86" s="120">
        <f>'dep13'!R86-'dep13'!R85</f>
        <v>77.48687543799997</v>
      </c>
      <c r="AL86" s="120">
        <f>'dep13'!S86-'dep13'!S85</f>
        <v>-18.620771594999979</v>
      </c>
      <c r="AM86" s="100">
        <f>'dep13'!T86-'dep13'!T85</f>
        <v>61.797865852999962</v>
      </c>
      <c r="AN86" s="184">
        <f>(Paca!B86/Paca!B82-1)*100</f>
        <v>1.1825201506416416</v>
      </c>
      <c r="AO86" s="184">
        <f>(Paca!C86/Paca!C82-1)*100</f>
        <v>21.083941308193399</v>
      </c>
      <c r="AP86" s="184">
        <f>(Paca!D86/Paca!D82-1)*100</f>
        <v>-0.7008401734625358</v>
      </c>
      <c r="AQ86" s="191">
        <f>(Paca!E86/Paca!E82-1)*100</f>
        <v>8.0488284560015231</v>
      </c>
      <c r="AR86" s="191">
        <f>(Paca!F86/Paca!F82-1)*100</f>
        <v>1.856627137303235</v>
      </c>
      <c r="AS86" s="191">
        <f>(Paca!G86/Paca!G82-1)*100</f>
        <v>-8.3799296304928212</v>
      </c>
      <c r="AT86" s="191">
        <f>(Paca!H86/Paca!H82-1)*100</f>
        <v>5.6434166943608144</v>
      </c>
      <c r="AU86" s="191">
        <f>(Paca!I86/Paca!I82-1)*100</f>
        <v>-4.1842338042402112</v>
      </c>
      <c r="AV86" s="184">
        <f>(Paca!J86/Paca!J82-1)*100</f>
        <v>-2.484366046250841</v>
      </c>
      <c r="AW86" s="184">
        <f>(Paca!K86/Paca!K82-1)*100</f>
        <v>2.8935276360507745</v>
      </c>
      <c r="AX86" s="191">
        <f>(Paca!L86/Paca!L82-1)*100</f>
        <v>-4.0986840245466283</v>
      </c>
      <c r="AY86" s="191">
        <f>(Paca!M86/Paca!M82-1)*100</f>
        <v>6.1812509599102672</v>
      </c>
      <c r="AZ86" s="191">
        <f>(Paca!N86/Paca!N82-1)*100</f>
        <v>-1.1047459323251907</v>
      </c>
      <c r="BA86" s="191">
        <f>(Paca!O86/Paca!O82-1)*100</f>
        <v>5.5223593770590718</v>
      </c>
      <c r="BB86" s="191">
        <f>(Paca!P86/Paca!P82-1)*100</f>
        <v>-15.183385094583402</v>
      </c>
      <c r="BC86" s="191">
        <f>(Paca!Q86/Paca!Q82-1)*100</f>
        <v>-16.545570170304046</v>
      </c>
      <c r="BD86" s="191">
        <f>(Paca!R86/Paca!R82-1)*100</f>
        <v>9.4386848483169352</v>
      </c>
      <c r="BE86" s="191">
        <f>(Paca!S86/Paca!S82-1)*100</f>
        <v>4.9800240846274324</v>
      </c>
      <c r="BF86" s="184">
        <f>(Paca!T86/Paca!T82-1)*100</f>
        <v>21.137168948043914</v>
      </c>
      <c r="BG86" s="100">
        <f>Paca!B86-Paca!B82</f>
        <v>585.37399640699732</v>
      </c>
      <c r="BH86" s="100">
        <f>Paca!C86-Paca!C82</f>
        <v>57.264679824000041</v>
      </c>
      <c r="BI86" s="100">
        <f>Paca!D86-Paca!D82</f>
        <v>-81.108486100998562</v>
      </c>
      <c r="BJ86" s="120">
        <f>Paca!E86-Paca!E82</f>
        <v>129.75192505500013</v>
      </c>
      <c r="BK86" s="120">
        <f>Paca!F86-Paca!F82</f>
        <v>43.136193339000329</v>
      </c>
      <c r="BL86" s="120">
        <f>Paca!G86-Paca!G82</f>
        <v>-86.254561779999904</v>
      </c>
      <c r="BM86" s="120">
        <f>Paca!H86-Paca!H82</f>
        <v>62.457210509000106</v>
      </c>
      <c r="BN86" s="120">
        <f>Paca!I86-Paca!I82</f>
        <v>-230.19925322400013</v>
      </c>
      <c r="BO86" s="100">
        <f>Paca!J86-Paca!J82</f>
        <v>-370.95669662699947</v>
      </c>
      <c r="BP86" s="100">
        <f>Paca!K86-Paca!K82</f>
        <v>606.41720691400042</v>
      </c>
      <c r="BQ86" s="120">
        <f>Paca!L86-Paca!L82</f>
        <v>-231.52730222700029</v>
      </c>
      <c r="BR86" s="120">
        <f>Paca!M86-Paca!M82</f>
        <v>446.42337338400012</v>
      </c>
      <c r="BS86" s="120">
        <f>Paca!N86-Paca!N82</f>
        <v>-10.958097995999992</v>
      </c>
      <c r="BT86" s="120">
        <f>Paca!O86-Paca!O82</f>
        <v>29.023663666000061</v>
      </c>
      <c r="BU86" s="120">
        <f>Paca!P86-Paca!P82</f>
        <v>-98.638744288999987</v>
      </c>
      <c r="BV86" s="120">
        <f>Paca!Q86-Paca!Q82</f>
        <v>-44.668184698000005</v>
      </c>
      <c r="BW86" s="120">
        <f>Paca!R86-Paca!R82</f>
        <v>498.35174285300036</v>
      </c>
      <c r="BX86" s="120">
        <f>Paca!S86-Paca!S82</f>
        <v>18.410756221000042</v>
      </c>
      <c r="BY86" s="100">
        <f>Paca!T86-Paca!T82</f>
        <v>373.7572923969999</v>
      </c>
    </row>
    <row r="87" spans="1:77" x14ac:dyDescent="0.25">
      <c r="A87" s="37" t="str">
        <f>Paca!A87</f>
        <v>T1 2019</v>
      </c>
      <c r="B87" s="144">
        <f>('dep13'!B87/'dep13'!B86-1)*100</f>
        <v>1.9261523603574915</v>
      </c>
      <c r="C87" s="179">
        <f>('dep13'!C87/'dep13'!C86-1)*100</f>
        <v>90.739597960782547</v>
      </c>
      <c r="D87" s="179">
        <f>('dep13'!D87/'dep13'!D86-1)*100</f>
        <v>-99.859130800339969</v>
      </c>
      <c r="E87" s="180">
        <f>('dep13'!E87/'dep13'!E86-1)*100</f>
        <v>-5.7774821032065997</v>
      </c>
      <c r="F87" s="181">
        <f>('dep13'!F87/'dep13'!F86-1)*100</f>
        <v>2.672841078374133</v>
      </c>
      <c r="G87" s="181">
        <f>('dep13'!G87/'dep13'!G86-1)*100</f>
        <v>-0.83634877065392743</v>
      </c>
      <c r="H87" s="181">
        <f>('dep13'!H87/'dep13'!H86-1)*100</f>
        <v>5.1439669115243447</v>
      </c>
      <c r="I87" s="182">
        <f>('dep13'!I87/'dep13'!I86-1)*100</f>
        <v>-3.1912648222704121</v>
      </c>
      <c r="J87" s="179">
        <f>('dep13'!J87/'dep13'!J86-1)*100</f>
        <v>5.331269713936293</v>
      </c>
      <c r="K87" s="179">
        <f>('dep13'!K87/'dep13'!K86-1)*100</f>
        <v>1.4690066860203022</v>
      </c>
      <c r="L87" s="180">
        <f>('dep13'!L87/'dep13'!L86-1)*100</f>
        <v>4.3365050100309777</v>
      </c>
      <c r="M87" s="181">
        <f>('dep13'!M87/'dep13'!M86-1)*100</f>
        <v>-1.3799217399615982</v>
      </c>
      <c r="N87" s="181">
        <f>('dep13'!N87/'dep13'!N86-1)*100</f>
        <v>0.65488383715059939</v>
      </c>
      <c r="O87" s="181">
        <f>('dep13'!O87/'dep13'!O86-1)*100</f>
        <v>-5.3649867941794271</v>
      </c>
      <c r="P87" s="181">
        <f>('dep13'!P87/'dep13'!P86-1)*100</f>
        <v>14.076800873061179</v>
      </c>
      <c r="Q87" s="181">
        <f>('dep13'!Q87/'dep13'!Q86-1)*100</f>
        <v>-27.077643299561139</v>
      </c>
      <c r="R87" s="181">
        <f>('dep13'!R87/'dep13'!R86-1)*100</f>
        <v>3.6089356793120642</v>
      </c>
      <c r="S87" s="152">
        <f>('dep13'!S87/'dep13'!S86-1)*100</f>
        <v>9.2707460749539514</v>
      </c>
      <c r="T87" s="183">
        <f>('dep13'!T87/'dep13'!T86-1)*100</f>
        <v>-1.0237896641836497</v>
      </c>
      <c r="U87" s="52">
        <f>'dep13'!B87-'dep13'!B86</f>
        <v>484.63321372000064</v>
      </c>
      <c r="V87" s="52">
        <f>'dep13'!C87-'dep13'!C86</f>
        <v>50.514262846999998</v>
      </c>
      <c r="W87" s="52">
        <f>'dep13'!D87-'dep13'!D86</f>
        <v>-6134.5493144438424</v>
      </c>
      <c r="X87" s="121">
        <f>'dep13'!E87-'dep13'!E86</f>
        <v>-42.973239061999948</v>
      </c>
      <c r="Y87" s="121">
        <f>'dep13'!F87-'dep13'!F86</f>
        <v>29.562571588999845</v>
      </c>
      <c r="Z87" s="121">
        <f>'dep13'!G87-'dep13'!G86</f>
        <v>-4.5795189140000048</v>
      </c>
      <c r="AA87" s="121">
        <f>'dep13'!H87-'dep13'!H86</f>
        <v>40.890911045000053</v>
      </c>
      <c r="AB87" s="121">
        <f>'dep13'!I87-'dep13'!I86</f>
        <v>-94.170127288999993</v>
      </c>
      <c r="AC87" s="52">
        <f>'dep13'!J87-'dep13'!J86</f>
        <v>346.68505245699998</v>
      </c>
      <c r="AD87" s="52">
        <f>'dep13'!K87-'dep13'!K86</f>
        <v>168.69134080900039</v>
      </c>
      <c r="AE87" s="121">
        <f>'dep13'!L87-'dep13'!L86</f>
        <v>99.576843560999805</v>
      </c>
      <c r="AF87" s="121">
        <f>'dep13'!M87-'dep13'!M86</f>
        <v>-61.038694228000168</v>
      </c>
      <c r="AG87" s="121">
        <f>'dep13'!N87-'dep13'!N86</f>
        <v>3.1371263519999957</v>
      </c>
      <c r="AH87" s="121">
        <f>'dep13'!O87-'dep13'!O86</f>
        <v>-18.588119669999969</v>
      </c>
      <c r="AI87" s="121">
        <f>'dep13'!P87-'dep13'!P86</f>
        <v>48.797398902999987</v>
      </c>
      <c r="AJ87" s="121">
        <f>'dep13'!Q87-'dep13'!Q86</f>
        <v>-38.096268549000001</v>
      </c>
      <c r="AK87" s="121">
        <f>'dep13'!R87-'dep13'!R86</f>
        <v>117.93680965000021</v>
      </c>
      <c r="AL87" s="121">
        <f>'dep13'!S87-'dep13'!S86</f>
        <v>16.96624478999999</v>
      </c>
      <c r="AM87" s="52">
        <f>'dep13'!T87-'dep13'!T86</f>
        <v>-9.9880397619999712</v>
      </c>
      <c r="AN87" s="189">
        <f>(Paca!B87/Paca!B83-1)*100</f>
        <v>2.3955925688136537</v>
      </c>
      <c r="AO87" s="189">
        <f>(Paca!C87/Paca!C83-1)*100</f>
        <v>17.058120966483781</v>
      </c>
      <c r="AP87" s="189">
        <f>(Paca!D87/Paca!D83-1)*100</f>
        <v>-1.7807942392880194</v>
      </c>
      <c r="AQ87" s="190">
        <f>(Paca!E87/Paca!E83-1)*100</f>
        <v>-2.0239252140772046</v>
      </c>
      <c r="AR87" s="190">
        <f>(Paca!F87/Paca!F83-1)*100</f>
        <v>9.3566430140175072</v>
      </c>
      <c r="AS87" s="190">
        <f>(Paca!G87/Paca!G83-1)*100</f>
        <v>-9.4885778468327686</v>
      </c>
      <c r="AT87" s="190">
        <f>(Paca!H87/Paca!H83-1)*100</f>
        <v>10.645580885858962</v>
      </c>
      <c r="AU87" s="190">
        <f>(Paca!I87/Paca!I83-1)*100</f>
        <v>-7.093237501219396</v>
      </c>
      <c r="AV87" s="189">
        <f>(Paca!J87/Paca!J83-1)*100</f>
        <v>4.914553654841014</v>
      </c>
      <c r="AW87" s="189">
        <f>(Paca!K87/Paca!K83-1)*100</f>
        <v>2.3665876332862545</v>
      </c>
      <c r="AX87" s="190">
        <f>(Paca!L87/Paca!L83-1)*100</f>
        <v>-2.8713058195456775</v>
      </c>
      <c r="AY87" s="190">
        <f>(Paca!M87/Paca!M83-1)*100</f>
        <v>-0.66235185079782655</v>
      </c>
      <c r="AZ87" s="190">
        <f>(Paca!N87/Paca!N83-1)*100</f>
        <v>0.74591261377032758</v>
      </c>
      <c r="BA87" s="190">
        <f>(Paca!O87/Paca!O83-1)*100</f>
        <v>0.60371443069509034</v>
      </c>
      <c r="BB87" s="190">
        <f>(Paca!P87/Paca!P83-1)*100</f>
        <v>-1.4750364167749219</v>
      </c>
      <c r="BC87" s="190">
        <f>(Paca!Q87/Paca!Q83-1)*100</f>
        <v>-29.173800364289526</v>
      </c>
      <c r="BD87" s="190">
        <f>(Paca!R87/Paca!R83-1)*100</f>
        <v>14.037000772727914</v>
      </c>
      <c r="BE87" s="190">
        <f>(Paca!S87/Paca!S83-1)*100</f>
        <v>17.144517557429808</v>
      </c>
      <c r="BF87" s="189">
        <f>(Paca!T87/Paca!T83-1)*100</f>
        <v>6.4403359740315969</v>
      </c>
      <c r="BG87" s="53">
        <f>Paca!B87-Paca!B83</f>
        <v>1216.6323511990049</v>
      </c>
      <c r="BH87" s="53">
        <f>Paca!C87-Paca!C83</f>
        <v>54.490399213999979</v>
      </c>
      <c r="BI87" s="53">
        <f>Paca!D87-Paca!D83</f>
        <v>-211.02167339099833</v>
      </c>
      <c r="BJ87" s="122">
        <f>Paca!E87-Paca!E83</f>
        <v>-35.054756952999924</v>
      </c>
      <c r="BK87" s="122">
        <f>Paca!F87-Paca!F83</f>
        <v>207.6612118059993</v>
      </c>
      <c r="BL87" s="122">
        <f>Paca!G87-Paca!G83</f>
        <v>-97.710879798000065</v>
      </c>
      <c r="BM87" s="122">
        <f>Paca!H87-Paca!H83</f>
        <v>120.80236535500012</v>
      </c>
      <c r="BN87" s="122">
        <f>Paca!I87-Paca!I83</f>
        <v>-406.71961380099947</v>
      </c>
      <c r="BO87" s="53">
        <f>Paca!J87-Paca!J83</f>
        <v>726.92876567600069</v>
      </c>
      <c r="BP87" s="53">
        <f>Paca!K87-Paca!K83</f>
        <v>515.99659790399892</v>
      </c>
      <c r="BQ87" s="122">
        <f>Paca!L87-Paca!L83</f>
        <v>-167.32392038199941</v>
      </c>
      <c r="BR87" s="122">
        <f>Paca!M87-Paca!M83</f>
        <v>-51.817297628999768</v>
      </c>
      <c r="BS87" s="122">
        <f>Paca!N87-Paca!N83</f>
        <v>7.7575711580000188</v>
      </c>
      <c r="BT87" s="122">
        <f>Paca!O87-Paca!O83</f>
        <v>3.2313540659999944</v>
      </c>
      <c r="BU87" s="122">
        <f>Paca!P87-Paca!P83</f>
        <v>-9.2558866130000297</v>
      </c>
      <c r="BV87" s="122">
        <f>Paca!Q87-Paca!Q83</f>
        <v>-76.824386496000017</v>
      </c>
      <c r="BW87" s="122">
        <f>Paca!R87-Paca!R83</f>
        <v>744.04164541299997</v>
      </c>
      <c r="BX87" s="122">
        <f>Paca!S87-Paca!S83</f>
        <v>66.187518387000011</v>
      </c>
      <c r="BY87" s="53">
        <f>Paca!T87-Paca!T83</f>
        <v>130.23826179599996</v>
      </c>
    </row>
    <row r="88" spans="1:77" x14ac:dyDescent="0.25">
      <c r="A88" s="37" t="str">
        <f>Paca!A88</f>
        <v>T2 2019</v>
      </c>
      <c r="B88" s="144">
        <f>('dep13'!B88/'dep13'!B87-1)*100</f>
        <v>-1.2082921871187757</v>
      </c>
      <c r="C88" s="179">
        <f>('dep13'!C88/'dep13'!C87-1)*100</f>
        <v>-25.249014453405081</v>
      </c>
      <c r="D88" s="179">
        <f>('dep13'!D88/'dep13'!D87-1)*100</f>
        <v>67131.469077592221</v>
      </c>
      <c r="E88" s="180">
        <f>('dep13'!E88/'dep13'!E87-1)*100</f>
        <v>5.8568605701525556E-2</v>
      </c>
      <c r="F88" s="181">
        <f>('dep13'!F88/'dep13'!F87-1)*100</f>
        <v>-4.6042337054693512</v>
      </c>
      <c r="G88" s="181">
        <f>('dep13'!G88/'dep13'!G87-1)*100</f>
        <v>-3.2666634201960476</v>
      </c>
      <c r="H88" s="181">
        <f>('dep13'!H88/'dep13'!H87-1)*100</f>
        <v>-4.2246142352696747</v>
      </c>
      <c r="I88" s="182">
        <f>('dep13'!I88/'dep13'!I87-1)*100</f>
        <v>-5.2115932711459205</v>
      </c>
      <c r="J88" s="179">
        <f>('dep13'!J88/'dep13'!J87-1)*100</f>
        <v>-0.21591794400739328</v>
      </c>
      <c r="K88" s="179">
        <f>('dep13'!K88/'dep13'!K87-1)*100</f>
        <v>0.12219660781296326</v>
      </c>
      <c r="L88" s="180">
        <f>('dep13'!L88/'dep13'!L87-1)*100</f>
        <v>2.0033620551279885</v>
      </c>
      <c r="M88" s="181">
        <f>('dep13'!M88/'dep13'!M87-1)*100</f>
        <v>-0.29000737327381509</v>
      </c>
      <c r="N88" s="181">
        <f>('dep13'!N88/'dep13'!N87-1)*100</f>
        <v>6.2263904247778168</v>
      </c>
      <c r="O88" s="181">
        <f>('dep13'!O88/'dep13'!O87-1)*100</f>
        <v>3.7926654393369841</v>
      </c>
      <c r="P88" s="181">
        <f>('dep13'!P88/'dep13'!P87-1)*100</f>
        <v>4.2928200663323146</v>
      </c>
      <c r="Q88" s="181">
        <f>('dep13'!Q88/'dep13'!Q87-1)*100</f>
        <v>11.092363038067198</v>
      </c>
      <c r="R88" s="181">
        <f>('dep13'!R88/'dep13'!R87-1)*100</f>
        <v>-4.0496699303902872</v>
      </c>
      <c r="S88" s="152">
        <f>('dep13'!S88/'dep13'!S87-1)*100</f>
        <v>22.600041284974324</v>
      </c>
      <c r="T88" s="183">
        <f>('dep13'!T88/'dep13'!T87-1)*100</f>
        <v>-2.9729230171934073</v>
      </c>
      <c r="U88" s="52">
        <f>'dep13'!B88-'dep13'!B87</f>
        <v>-309.87043010500201</v>
      </c>
      <c r="V88" s="52">
        <f>'dep13'!C88-'dep13'!C87</f>
        <v>-26.810348719999993</v>
      </c>
      <c r="W88" s="52">
        <f>'dep13'!D88-'dep13'!D87</f>
        <v>5809.4775651128421</v>
      </c>
      <c r="X88" s="121">
        <f>'dep13'!E88-'dep13'!E87</f>
        <v>0.41046777899998688</v>
      </c>
      <c r="Y88" s="121">
        <f>'dep13'!F88-'dep13'!F87</f>
        <v>-52.285589866000009</v>
      </c>
      <c r="Z88" s="121">
        <f>'dep13'!G88-'dep13'!G87</f>
        <v>-17.737374382000098</v>
      </c>
      <c r="AA88" s="121">
        <f>'dep13'!H88-'dep13'!H87</f>
        <v>-35.310188554999968</v>
      </c>
      <c r="AB88" s="121">
        <f>'dep13'!I88-'dep13'!I87</f>
        <v>-148.87966167600007</v>
      </c>
      <c r="AC88" s="52">
        <f>'dep13'!J88-'dep13'!J87</f>
        <v>-14.789398744000209</v>
      </c>
      <c r="AD88" s="52">
        <f>'dep13'!K88-'dep13'!K87</f>
        <v>14.238412695998704</v>
      </c>
      <c r="AE88" s="121">
        <f>'dep13'!L88-'dep13'!L87</f>
        <v>47.997015332000046</v>
      </c>
      <c r="AF88" s="121">
        <f>'dep13'!M88-'dep13'!M87</f>
        <v>-12.651008868000645</v>
      </c>
      <c r="AG88" s="121">
        <f>'dep13'!N88-'dep13'!N87</f>
        <v>30.021952978999991</v>
      </c>
      <c r="AH88" s="121">
        <f>'dep13'!O88-'dep13'!O87</f>
        <v>12.435498049999978</v>
      </c>
      <c r="AI88" s="121">
        <f>'dep13'!P88-'dep13'!P87</f>
        <v>16.975896730999978</v>
      </c>
      <c r="AJ88" s="121">
        <f>'dep13'!Q88-'dep13'!Q87</f>
        <v>11.380369088999998</v>
      </c>
      <c r="AK88" s="121">
        <f>'dep13'!R88-'dep13'!R87</f>
        <v>-137.11566467900002</v>
      </c>
      <c r="AL88" s="121">
        <f>'dep13'!S88-'dep13'!S87</f>
        <v>45.194354062000002</v>
      </c>
      <c r="AM88" s="52">
        <f>'dep13'!T88-'dep13'!T87</f>
        <v>-28.706748637000032</v>
      </c>
      <c r="AN88" s="189">
        <f>(Paca!B88/Paca!B84-1)*100</f>
        <v>2.5337426554474796</v>
      </c>
      <c r="AO88" s="189">
        <f>(Paca!C88/Paca!C84-1)*100</f>
        <v>-3.4645643769257384</v>
      </c>
      <c r="AP88" s="189">
        <f>(Paca!D88/Paca!D84-1)*100</f>
        <v>-4.2176074249927975</v>
      </c>
      <c r="AQ88" s="190">
        <f>(Paca!E88/Paca!E84-1)*100</f>
        <v>2.1686901657799629</v>
      </c>
      <c r="AR88" s="190">
        <f>(Paca!F88/Paca!F84-1)*100</f>
        <v>3.8437675380208702</v>
      </c>
      <c r="AS88" s="190">
        <f>(Paca!G88/Paca!G84-1)*100</f>
        <v>-10.635580930261202</v>
      </c>
      <c r="AT88" s="190">
        <f>(Paca!H88/Paca!H84-1)*100</f>
        <v>5.7968972589083512</v>
      </c>
      <c r="AU88" s="190">
        <f>(Paca!I88/Paca!I84-1)*100</f>
        <v>-10.106690436848398</v>
      </c>
      <c r="AV88" s="189">
        <f>(Paca!J88/Paca!J84-1)*100</f>
        <v>5.2983499704391646</v>
      </c>
      <c r="AW88" s="189">
        <f>(Paca!K88/Paca!K84-1)*100</f>
        <v>4.4133294178924976</v>
      </c>
      <c r="AX88" s="190">
        <f>(Paca!L88/Paca!L84-1)*100</f>
        <v>5.6909073922204456</v>
      </c>
      <c r="AY88" s="190">
        <f>(Paca!M88/Paca!M84-1)*100</f>
        <v>2.6821800769700976</v>
      </c>
      <c r="AZ88" s="190">
        <f>(Paca!N88/Paca!N84-1)*100</f>
        <v>-1.9012933657881925</v>
      </c>
      <c r="BA88" s="190">
        <f>(Paca!O88/Paca!O84-1)*100</f>
        <v>-3.9675580632849816</v>
      </c>
      <c r="BB88" s="190">
        <f>(Paca!P88/Paca!P84-1)*100</f>
        <v>8.3306165475193659</v>
      </c>
      <c r="BC88" s="190">
        <f>(Paca!Q88/Paca!Q84-1)*100</f>
        <v>-28.69485666557847</v>
      </c>
      <c r="BD88" s="190">
        <f>(Paca!R88/Paca!R84-1)*100</f>
        <v>8.5433962113239623</v>
      </c>
      <c r="BE88" s="190">
        <f>(Paca!S88/Paca!S84-1)*100</f>
        <v>9.7633802474189615</v>
      </c>
      <c r="BF88" s="189">
        <f>(Paca!T88/Paca!T84-1)*100</f>
        <v>2.8066175440648156</v>
      </c>
      <c r="BG88" s="53">
        <f>Paca!B88-Paca!B84</f>
        <v>1274.4717414319966</v>
      </c>
      <c r="BH88" s="53">
        <f>Paca!C88-Paca!C84</f>
        <v>-11.437495902000023</v>
      </c>
      <c r="BI88" s="53">
        <f>Paca!D88-Paca!D84</f>
        <v>-495.67234026499864</v>
      </c>
      <c r="BJ88" s="122">
        <f>Paca!E88-Paca!E84</f>
        <v>36.047750448999977</v>
      </c>
      <c r="BK88" s="122">
        <f>Paca!F88-Paca!F84</f>
        <v>85.542174457999863</v>
      </c>
      <c r="BL88" s="122">
        <f>Paca!G88-Paca!G84</f>
        <v>-108.17383010800006</v>
      </c>
      <c r="BM88" s="122">
        <f>Paca!H88-Paca!H84</f>
        <v>66.699076801000047</v>
      </c>
      <c r="BN88" s="122">
        <f>Paca!I88-Paca!I84</f>
        <v>-575.78751186499994</v>
      </c>
      <c r="BO88" s="53">
        <f>Paca!J88-Paca!J84</f>
        <v>775.53553509099947</v>
      </c>
      <c r="BP88" s="53">
        <f>Paca!K88-Paca!K84</f>
        <v>945.57026611299807</v>
      </c>
      <c r="BQ88" s="122">
        <f>Paca!L88-Paca!L84</f>
        <v>307.4564350619994</v>
      </c>
      <c r="BR88" s="122">
        <f>Paca!M88-Paca!M84</f>
        <v>203.67876139200052</v>
      </c>
      <c r="BS88" s="122">
        <f>Paca!N88-Paca!N84</f>
        <v>-21.532800401000031</v>
      </c>
      <c r="BT88" s="122">
        <f>Paca!O88-Paca!O84</f>
        <v>-22.043102698999974</v>
      </c>
      <c r="BU88" s="122">
        <f>Paca!P88-Paca!P84</f>
        <v>49.915430421999986</v>
      </c>
      <c r="BV88" s="122">
        <f>Paca!Q88-Paca!Q84</f>
        <v>-78.594341756000006</v>
      </c>
      <c r="BW88" s="122">
        <f>Paca!R88-Paca!R84</f>
        <v>463.60625643599997</v>
      </c>
      <c r="BX88" s="122">
        <f>Paca!S88-Paca!S84</f>
        <v>43.083627656999965</v>
      </c>
      <c r="BY88" s="53">
        <f>Paca!T88-Paca!T84</f>
        <v>60.475776395000139</v>
      </c>
    </row>
    <row r="89" spans="1:77" x14ac:dyDescent="0.25">
      <c r="A89" s="37" t="str">
        <f>Paca!A89</f>
        <v>T3 2019</v>
      </c>
      <c r="B89" s="144">
        <f>('dep13'!B89/'dep13'!B88-1)*100</f>
        <v>0.94989030123711071</v>
      </c>
      <c r="C89" s="179">
        <f>('dep13'!C89/'dep13'!C88-1)*100</f>
        <v>-20.80331149261584</v>
      </c>
      <c r="D89" s="179">
        <f>('dep13'!D89/'dep13'!D88-1)*100</f>
        <v>2.6655574360209044</v>
      </c>
      <c r="E89" s="180">
        <f>('dep13'!E89/'dep13'!E88-1)*100</f>
        <v>5.5808555833804174</v>
      </c>
      <c r="F89" s="181">
        <f>('dep13'!F89/'dep13'!F88-1)*100</f>
        <v>1.5279061875997701</v>
      </c>
      <c r="G89" s="181">
        <f>('dep13'!G89/'dep13'!G88-1)*100</f>
        <v>-8.9099623759469893E-2</v>
      </c>
      <c r="H89" s="181">
        <f>('dep13'!H89/'dep13'!H88-1)*100</f>
        <v>5.7050066121566934</v>
      </c>
      <c r="I89" s="182">
        <f>('dep13'!I89/'dep13'!I88-1)*100</f>
        <v>2.0015021710183989</v>
      </c>
      <c r="J89" s="179">
        <f>('dep13'!J89/'dep13'!J88-1)*100</f>
        <v>0.42763187162699889</v>
      </c>
      <c r="K89" s="179">
        <f>('dep13'!K89/'dep13'!K88-1)*100</f>
        <v>1.2554470659579486</v>
      </c>
      <c r="L89" s="180">
        <f>('dep13'!L89/'dep13'!L88-1)*100</f>
        <v>0.71968877709653878</v>
      </c>
      <c r="M89" s="181">
        <f>('dep13'!M89/'dep13'!M88-1)*100</f>
        <v>0.15092095527975413</v>
      </c>
      <c r="N89" s="181">
        <f>('dep13'!N89/'dep13'!N88-1)*100</f>
        <v>1.3482689300418738</v>
      </c>
      <c r="O89" s="181">
        <f>('dep13'!O89/'dep13'!O88-1)*100</f>
        <v>0.903560244999424</v>
      </c>
      <c r="P89" s="181">
        <f>('dep13'!P89/'dep13'!P88-1)*100</f>
        <v>-9.6550911836315141</v>
      </c>
      <c r="Q89" s="181">
        <f>('dep13'!Q89/'dep13'!Q88-1)*100</f>
        <v>-14.78767188711112</v>
      </c>
      <c r="R89" s="181">
        <f>('dep13'!R89/'dep13'!R88-1)*100</f>
        <v>5.5506427005956649</v>
      </c>
      <c r="S89" s="152">
        <f>('dep13'!S89/'dep13'!S88-1)*100</f>
        <v>-4.6172723808270639</v>
      </c>
      <c r="T89" s="183">
        <f>('dep13'!T89/'dep13'!T88-1)*100</f>
        <v>-7.8563379933847326</v>
      </c>
      <c r="U89" s="52">
        <f>'dep13'!B89-'dep13'!B88</f>
        <v>240.65900354000041</v>
      </c>
      <c r="V89" s="52">
        <f>'dep13'!C89-'dep13'!C88</f>
        <v>-16.512294539000003</v>
      </c>
      <c r="W89" s="52">
        <f>'dep13'!D89-'dep13'!D88</f>
        <v>155.08563540400064</v>
      </c>
      <c r="X89" s="121">
        <f>'dep13'!E89-'dep13'!E88</f>
        <v>39.135353075000012</v>
      </c>
      <c r="Y89" s="121">
        <f>'dep13'!F89-'dep13'!F88</f>
        <v>16.551998670000103</v>
      </c>
      <c r="Z89" s="121">
        <f>'dep13'!G89-'dep13'!G88</f>
        <v>-0.46799043999999412</v>
      </c>
      <c r="AA89" s="121">
        <f>'dep13'!H89-'dep13'!H88</f>
        <v>45.669161783999925</v>
      </c>
      <c r="AB89" s="121">
        <f>'dep13'!I89-'dep13'!I88</f>
        <v>54.19711231500014</v>
      </c>
      <c r="AC89" s="52">
        <f>'dep13'!J89-'dep13'!J88</f>
        <v>29.227597271999912</v>
      </c>
      <c r="AD89" s="52">
        <f>'dep13'!K89-'dep13'!K88</f>
        <v>146.46410491900133</v>
      </c>
      <c r="AE89" s="121">
        <f>'dep13'!L89-'dep13'!L88</f>
        <v>17.587900696999895</v>
      </c>
      <c r="AF89" s="121">
        <f>'dep13'!M89-'dep13'!M88</f>
        <v>6.5645407720003277</v>
      </c>
      <c r="AG89" s="121">
        <f>'dep13'!N89-'dep13'!N88</f>
        <v>6.9057609679999814</v>
      </c>
      <c r="AH89" s="121">
        <f>'dep13'!O89-'dep13'!O88</f>
        <v>3.0749809459999824</v>
      </c>
      <c r="AI89" s="121">
        <f>'dep13'!P89-'dep13'!P88</f>
        <v>-39.819960948999949</v>
      </c>
      <c r="AJ89" s="121">
        <f>'dep13'!Q89-'dep13'!Q88</f>
        <v>-16.854515888999998</v>
      </c>
      <c r="AK89" s="121">
        <f>'dep13'!R89-'dep13'!R88</f>
        <v>180.32551920800006</v>
      </c>
      <c r="AL89" s="121">
        <f>'dep13'!S89-'dep13'!S88</f>
        <v>-11.320120833999994</v>
      </c>
      <c r="AM89" s="52">
        <f>'dep13'!T89-'dep13'!T88</f>
        <v>-73.60603951600001</v>
      </c>
      <c r="AN89" s="189">
        <f>(Paca!B89/Paca!B85-1)*100</f>
        <v>1.2081986215175755</v>
      </c>
      <c r="AO89" s="189">
        <f>(Paca!C89/Paca!C85-1)*100</f>
        <v>-2.9560538673569114</v>
      </c>
      <c r="AP89" s="189">
        <f>(Paca!D89/Paca!D85-1)*100</f>
        <v>-4.9918983742265777</v>
      </c>
      <c r="AQ89" s="190">
        <f>(Paca!E89/Paca!E85-1)*100</f>
        <v>0.61731889246317007</v>
      </c>
      <c r="AR89" s="190">
        <f>(Paca!F89/Paca!F85-1)*100</f>
        <v>-1.3363159314700335</v>
      </c>
      <c r="AS89" s="190">
        <f>(Paca!G89/Paca!G85-1)*100</f>
        <v>-8.0447530824619413</v>
      </c>
      <c r="AT89" s="190">
        <f>(Paca!H89/Paca!H85-1)*100</f>
        <v>5.8766926994263446</v>
      </c>
      <c r="AU89" s="190">
        <f>(Paca!I89/Paca!I85-1)*100</f>
        <v>-9.9368623334462054</v>
      </c>
      <c r="AV89" s="189">
        <f>(Paca!J89/Paca!J85-1)*100</f>
        <v>1.9612401286221992</v>
      </c>
      <c r="AW89" s="189">
        <f>(Paca!K89/Paca!K85-1)*100</f>
        <v>2.9009259536924015</v>
      </c>
      <c r="AX89" s="190">
        <f>(Paca!L89/Paca!L85-1)*100</f>
        <v>6.3497964177035238</v>
      </c>
      <c r="AY89" s="190">
        <f>(Paca!M89/Paca!M85-1)*100</f>
        <v>-0.53851645767857281</v>
      </c>
      <c r="AZ89" s="190">
        <f>(Paca!N89/Paca!N85-1)*100</f>
        <v>8.5960680029534728</v>
      </c>
      <c r="BA89" s="190">
        <f>(Paca!O89/Paca!O85-1)*100</f>
        <v>-7.3732766511580898</v>
      </c>
      <c r="BB89" s="190">
        <f>(Paca!P89/Paca!P85-1)*100</f>
        <v>3.5284789449173237</v>
      </c>
      <c r="BC89" s="190">
        <f>(Paca!Q89/Paca!Q85-1)*100</f>
        <v>-26.584496418446047</v>
      </c>
      <c r="BD89" s="190">
        <f>(Paca!R89/Paca!R85-1)*100</f>
        <v>4.803795421491075</v>
      </c>
      <c r="BE89" s="190">
        <f>(Paca!S89/Paca!S85-1)*100</f>
        <v>11.899584465565717</v>
      </c>
      <c r="BF89" s="189">
        <f>(Paca!T89/Paca!T85-1)*100</f>
        <v>15.501640102984027</v>
      </c>
      <c r="BG89" s="53">
        <f>Paca!B89-Paca!B85</f>
        <v>618.05821612199361</v>
      </c>
      <c r="BH89" s="53">
        <f>Paca!C89-Paca!C85</f>
        <v>-11.55590995700004</v>
      </c>
      <c r="BI89" s="53">
        <f>Paca!D89-Paca!D85</f>
        <v>-597.03172478000124</v>
      </c>
      <c r="BJ89" s="122">
        <f>Paca!E89-Paca!E85</f>
        <v>10.789644605999911</v>
      </c>
      <c r="BK89" s="122">
        <f>Paca!F89-Paca!F85</f>
        <v>-30.94017254100072</v>
      </c>
      <c r="BL89" s="122">
        <f>Paca!G89-Paca!G85</f>
        <v>-80.140510511999992</v>
      </c>
      <c r="BM89" s="122">
        <f>Paca!H89-Paca!H85</f>
        <v>70.225620627000126</v>
      </c>
      <c r="BN89" s="122">
        <f>Paca!I89-Paca!I85</f>
        <v>-566.96630696000011</v>
      </c>
      <c r="BO89" s="53">
        <f>Paca!J89-Paca!J85</f>
        <v>296.88973651100059</v>
      </c>
      <c r="BP89" s="53">
        <f>Paca!K89-Paca!K85</f>
        <v>630.55831137599671</v>
      </c>
      <c r="BQ89" s="122">
        <f>Paca!L89-Paca!L85</f>
        <v>341.23756372499975</v>
      </c>
      <c r="BR89" s="122">
        <f>Paca!M89-Paca!M85</f>
        <v>-41.973649088999991</v>
      </c>
      <c r="BS89" s="122">
        <f>Paca!N89-Paca!N85</f>
        <v>89.463386279999895</v>
      </c>
      <c r="BT89" s="122">
        <f>Paca!O89-Paca!O85</f>
        <v>-40.069565716999989</v>
      </c>
      <c r="BU89" s="122">
        <f>Paca!P89-Paca!P85</f>
        <v>19.403734186000065</v>
      </c>
      <c r="BV89" s="122">
        <f>Paca!Q89-Paca!Q85</f>
        <v>-64.472622517000019</v>
      </c>
      <c r="BW89" s="122">
        <f>Paca!R89-Paca!R85</f>
        <v>277.42840526500004</v>
      </c>
      <c r="BX89" s="122">
        <f>Paca!S89-Paca!S85</f>
        <v>49.541059243000007</v>
      </c>
      <c r="BY89" s="53">
        <f>Paca!T89-Paca!T85</f>
        <v>299.19780297199986</v>
      </c>
    </row>
    <row r="90" spans="1:77" s="106" customFormat="1" x14ac:dyDescent="0.25">
      <c r="A90" s="37" t="str">
        <f>Paca!A90</f>
        <v>T4 2019</v>
      </c>
      <c r="B90" s="144">
        <f>('dep13'!B90/'dep13'!B89-1)*100</f>
        <v>-2.0041544342827455</v>
      </c>
      <c r="C90" s="179">
        <f>('dep13'!C90/'dep13'!C89-1)*100</f>
        <v>7.256120642592867</v>
      </c>
      <c r="D90" s="179">
        <f>('dep13'!D90/'dep13'!D89-1)*100</f>
        <v>-3.4799954251975684</v>
      </c>
      <c r="E90" s="180">
        <f>('dep13'!E90/'dep13'!E89-1)*100</f>
        <v>20.339424746459578</v>
      </c>
      <c r="F90" s="181">
        <f>('dep13'!F90/'dep13'!F89-1)*100</f>
        <v>-6.5294091534257692</v>
      </c>
      <c r="G90" s="181">
        <f>('dep13'!G90/'dep13'!G89-1)*100</f>
        <v>-16.042830916255689</v>
      </c>
      <c r="H90" s="181">
        <f>('dep13'!H90/'dep13'!H89-1)*100</f>
        <v>-2.4287346826201039</v>
      </c>
      <c r="I90" s="182">
        <f>('dep13'!I90/'dep13'!I89-1)*100</f>
        <v>-6.5858101130878755</v>
      </c>
      <c r="J90" s="179">
        <f>('dep13'!J90/'dep13'!J89-1)*100</f>
        <v>-11.612490316232849</v>
      </c>
      <c r="K90" s="179">
        <f>('dep13'!K90/'dep13'!K89-1)*100</f>
        <v>4.6023104367219458</v>
      </c>
      <c r="L90" s="180">
        <f>('dep13'!L90/'dep13'!L89-1)*100</f>
        <v>10.540049687667086</v>
      </c>
      <c r="M90" s="181">
        <f>('dep13'!M90/'dep13'!M89-1)*100</f>
        <v>2.5936519515695755</v>
      </c>
      <c r="N90" s="181">
        <f>('dep13'!N90/'dep13'!N89-1)*100</f>
        <v>-8.887504934028323</v>
      </c>
      <c r="O90" s="181">
        <f>('dep13'!O90/'dep13'!O89-1)*100</f>
        <v>1.08753689982799</v>
      </c>
      <c r="P90" s="181">
        <f>('dep13'!P90/'dep13'!P89-1)*100</f>
        <v>4.719522031054546</v>
      </c>
      <c r="Q90" s="181">
        <f>('dep13'!Q90/'dep13'!Q89-1)*100</f>
        <v>61.827103055416252</v>
      </c>
      <c r="R90" s="181">
        <f>('dep13'!R90/'dep13'!R89-1)*100</f>
        <v>4.8390601871329819</v>
      </c>
      <c r="S90" s="152">
        <f>('dep13'!S90/'dep13'!S89-1)*100</f>
        <v>-12.797088601296524</v>
      </c>
      <c r="T90" s="183">
        <f>('dep13'!T90/'dep13'!T89-1)*100</f>
        <v>-6.4703931930668475</v>
      </c>
      <c r="U90" s="52">
        <f>'dep13'!B90-'dep13'!B89</f>
        <v>-512.58476747300301</v>
      </c>
      <c r="V90" s="52">
        <f>'dep13'!C90-'dep13'!C89</f>
        <v>4.5612772640000045</v>
      </c>
      <c r="W90" s="52">
        <f>'dep13'!D90-'dep13'!D89</f>
        <v>-207.86768118000145</v>
      </c>
      <c r="X90" s="121">
        <f>'dep13'!E90-'dep13'!E89</f>
        <v>150.58867593699995</v>
      </c>
      <c r="Y90" s="121">
        <f>'dep13'!F90-'dep13'!F89</f>
        <v>-71.814653044000124</v>
      </c>
      <c r="Z90" s="121">
        <f>'dep13'!G90-'dep13'!G89</f>
        <v>-84.188930095999979</v>
      </c>
      <c r="AA90" s="121">
        <f>'dep13'!H90-'dep13'!H89</f>
        <v>-20.551452463999908</v>
      </c>
      <c r="AB90" s="121">
        <f>'dep13'!I90-'dep13'!I89</f>
        <v>-181.90132151300031</v>
      </c>
      <c r="AC90" s="52">
        <f>'dep13'!J90-'dep13'!J89</f>
        <v>-797.07949213099982</v>
      </c>
      <c r="AD90" s="52">
        <f>'dep13'!K90-'dep13'!K89</f>
        <v>543.65964952299873</v>
      </c>
      <c r="AE90" s="121">
        <f>'dep13'!L90-'dep13'!L89</f>
        <v>259.43365125800028</v>
      </c>
      <c r="AF90" s="121">
        <f>'dep13'!M90-'dep13'!M89</f>
        <v>112.98517132300003</v>
      </c>
      <c r="AG90" s="121">
        <f>'dep13'!N90-'dep13'!N89</f>
        <v>-46.135072268999977</v>
      </c>
      <c r="AH90" s="121">
        <f>'dep13'!O90-'dep13'!O89</f>
        <v>3.7345287390000408</v>
      </c>
      <c r="AI90" s="121">
        <f>'dep13'!P90-'dep13'!P89</f>
        <v>17.585153020999996</v>
      </c>
      <c r="AJ90" s="121">
        <f>'dep13'!Q90-'dep13'!Q89</f>
        <v>60.047897519999992</v>
      </c>
      <c r="AK90" s="121">
        <f>'dep13'!R90-'dep13'!R89</f>
        <v>165.93416905200002</v>
      </c>
      <c r="AL90" s="121">
        <f>'dep13'!S90-'dep13'!S89</f>
        <v>-29.925849120999999</v>
      </c>
      <c r="AM90" s="52">
        <f>'dep13'!T90-'dep13'!T89</f>
        <v>-55.858520948999967</v>
      </c>
      <c r="AN90" s="189">
        <f>(Paca!B90/Paca!B86-1)*100</f>
        <v>1.6277126123808605</v>
      </c>
      <c r="AO90" s="189">
        <f>(Paca!C90/Paca!C86-1)*100</f>
        <v>-19.430656934141133</v>
      </c>
      <c r="AP90" s="189">
        <f>(Paca!D90/Paca!D86-1)*100</f>
        <v>-5.284416723492491</v>
      </c>
      <c r="AQ90" s="190">
        <f>(Paca!E90/Paca!E86-1)*100</f>
        <v>9.7329479029781609</v>
      </c>
      <c r="AR90" s="190">
        <f>(Paca!F90/Paca!F86-1)*100</f>
        <v>-7.4248021566946871</v>
      </c>
      <c r="AS90" s="190">
        <f>(Paca!G90/Paca!G86-1)*100</f>
        <v>-11.855209316061044</v>
      </c>
      <c r="AT90" s="190">
        <f>(Paca!H90/Paca!H86-1)*100</f>
        <v>0.14767051294946043</v>
      </c>
      <c r="AU90" s="190">
        <f>(Paca!I90/Paca!I86-1)*100</f>
        <v>-9.3149985198965446</v>
      </c>
      <c r="AV90" s="189">
        <f>(Paca!J90/Paca!J86-1)*100</f>
        <v>-2.6337430495139147</v>
      </c>
      <c r="AW90" s="189">
        <f>(Paca!K90/Paca!K86-1)*100</f>
        <v>7.9633280384164618</v>
      </c>
      <c r="AX90" s="190">
        <f>(Paca!L90/Paca!L86-1)*100</f>
        <v>9.9696312770308779</v>
      </c>
      <c r="AY90" s="190">
        <f>(Paca!M90/Paca!M86-1)*100</f>
        <v>6.2312402488905017</v>
      </c>
      <c r="AZ90" s="190">
        <f>(Paca!N90/Paca!N86-1)*100</f>
        <v>12.316194264026258</v>
      </c>
      <c r="BA90" s="190">
        <f>(Paca!O90/Paca!O86-1)*100</f>
        <v>-9.8141582622244599</v>
      </c>
      <c r="BB90" s="190">
        <f>(Paca!P90/Paca!P86-1)*100</f>
        <v>7.1734249293150087</v>
      </c>
      <c r="BC90" s="190">
        <f>(Paca!Q90/Paca!Q86-1)*100</f>
        <v>6.0804184298348662</v>
      </c>
      <c r="BD90" s="190">
        <f>(Paca!R90/Paca!R86-1)*100</f>
        <v>8.9091704506329972</v>
      </c>
      <c r="BE90" s="190">
        <f>(Paca!S90/Paca!S86-1)*100</f>
        <v>16.717328359237026</v>
      </c>
      <c r="BF90" s="189">
        <f>(Paca!T90/Paca!T86-1)*100</f>
        <v>7.1304116940583029</v>
      </c>
      <c r="BG90" s="53">
        <f>Paca!B90-Paca!B86</f>
        <v>815.28245621800306</v>
      </c>
      <c r="BH90" s="53">
        <f>Paca!C90-Paca!C86</f>
        <v>-63.901208429000008</v>
      </c>
      <c r="BI90" s="53">
        <f>Paca!D90-Paca!D86</f>
        <v>-607.28134334499919</v>
      </c>
      <c r="BJ90" s="122">
        <f>Paca!E90-Paca!E86</f>
        <v>169.52962431499986</v>
      </c>
      <c r="BK90" s="122">
        <f>Paca!F90-Paca!F86</f>
        <v>-175.70790467199959</v>
      </c>
      <c r="BL90" s="122">
        <f>Paca!G90-Paca!G86</f>
        <v>-111.79993438400004</v>
      </c>
      <c r="BM90" s="122">
        <f>Paca!H90-Paca!H86</f>
        <v>1.7265401699999074</v>
      </c>
      <c r="BN90" s="122">
        <f>Paca!I90-Paca!I86</f>
        <v>-491.02966877400013</v>
      </c>
      <c r="BO90" s="100">
        <f>Paca!J90-Paca!J86</f>
        <v>-383.49109293500078</v>
      </c>
      <c r="BP90" s="100">
        <f>Paca!K90-Paca!K86</f>
        <v>1717.222397765996</v>
      </c>
      <c r="BQ90" s="120">
        <f>Paca!L90-Paca!L86</f>
        <v>540.08415413900002</v>
      </c>
      <c r="BR90" s="120">
        <f>Paca!M90-Paca!M86</f>
        <v>477.85142136099967</v>
      </c>
      <c r="BS90" s="120">
        <f>Paca!N90-Paca!N86</f>
        <v>120.81608256599998</v>
      </c>
      <c r="BT90" s="120">
        <f>Paca!O90-Paca!O86</f>
        <v>-54.428343521000045</v>
      </c>
      <c r="BU90" s="120">
        <f>Paca!P90-Paca!P86</f>
        <v>39.526323513999955</v>
      </c>
      <c r="BV90" s="120">
        <f>Paca!Q90-Paca!Q86</f>
        <v>13.699333123999992</v>
      </c>
      <c r="BW90" s="120">
        <f>Paca!R90-Paca!R86</f>
        <v>514.7929957159995</v>
      </c>
      <c r="BX90" s="120">
        <f>Paca!S90-Paca!S86</f>
        <v>64.880430866999973</v>
      </c>
      <c r="BY90" s="100">
        <f>Paca!T90-Paca!T86</f>
        <v>152.73370316099999</v>
      </c>
    </row>
    <row r="91" spans="1:77" x14ac:dyDescent="0.25">
      <c r="A91" s="37" t="str">
        <f>Paca!A91</f>
        <v>T1 2020</v>
      </c>
      <c r="B91" s="144">
        <f>('dep13'!B91/'dep13'!B90-1)*100</f>
        <v>-37.115188457653417</v>
      </c>
      <c r="C91" s="179">
        <f>('dep13'!C91/'dep13'!C90-1)*100</f>
        <v>-18.723942374291191</v>
      </c>
      <c r="D91" s="179">
        <f>('dep13'!D91/'dep13'!D90-1)*100</f>
        <v>-30.762188438249684</v>
      </c>
      <c r="E91" s="180">
        <f>('dep13'!E91/'dep13'!E90-1)*100</f>
        <v>-46.317110115160467</v>
      </c>
      <c r="F91" s="181">
        <f>('dep13'!F91/'dep13'!F90-1)*100</f>
        <v>-29.318870087463942</v>
      </c>
      <c r="G91" s="181">
        <f>('dep13'!G91/'dep13'!G90-1)*100</f>
        <v>-14.674401939684035</v>
      </c>
      <c r="H91" s="181">
        <f>('dep13'!H91/'dep13'!H90-1)*100</f>
        <v>-9.4408922338658723</v>
      </c>
      <c r="I91" s="182">
        <f>('dep13'!I91/'dep13'!I90-1)*100</f>
        <v>-35.535773779629586</v>
      </c>
      <c r="J91" s="179">
        <f>('dep13'!J91/'dep13'!J90-1)*100</f>
        <v>-57.658672231269193</v>
      </c>
      <c r="K91" s="179">
        <f>('dep13'!K91/'dep13'!K90-1)*100</f>
        <v>-31.361321182772738</v>
      </c>
      <c r="L91" s="180">
        <f>('dep13'!L91/'dep13'!L90-1)*100</f>
        <v>-31.598221394516955</v>
      </c>
      <c r="M91" s="181">
        <f>('dep13'!M91/'dep13'!M90-1)*100</f>
        <v>-35.262970947706876</v>
      </c>
      <c r="N91" s="181">
        <f>('dep13'!N91/'dep13'!N90-1)*100</f>
        <v>-78.675863999488257</v>
      </c>
      <c r="O91" s="181">
        <f>('dep13'!O91/'dep13'!O90-1)*100</f>
        <v>-33.248515907050326</v>
      </c>
      <c r="P91" s="181">
        <f>('dep13'!P91/'dep13'!P90-1)*100</f>
        <v>-21.480671594563439</v>
      </c>
      <c r="Q91" s="181">
        <f>('dep13'!Q91/'dep13'!Q90-1)*100</f>
        <v>-18.35088670500944</v>
      </c>
      <c r="R91" s="181">
        <f>('dep13'!R91/'dep13'!R90-1)*100</f>
        <v>-21.073565195533771</v>
      </c>
      <c r="S91" s="152">
        <f>('dep13'!S91/'dep13'!S90-1)*100</f>
        <v>-40.038639957528545</v>
      </c>
      <c r="T91" s="183">
        <f>('dep13'!T91/'dep13'!T90-1)*100</f>
        <v>-17.706900754865352</v>
      </c>
      <c r="U91" s="52">
        <f>'dep13'!B91-'dep13'!B90</f>
        <v>-9302.3750832909973</v>
      </c>
      <c r="V91" s="52">
        <f>'dep13'!C91-'dep13'!C90</f>
        <v>-12.624127094000002</v>
      </c>
      <c r="W91" s="52">
        <f>'dep13'!D91-'dep13'!D90</f>
        <v>-1773.5476467089993</v>
      </c>
      <c r="X91" s="121">
        <f>'dep13'!E91-'dep13'!E90</f>
        <v>-412.67012975999995</v>
      </c>
      <c r="Y91" s="121">
        <f>'dep13'!F91-'dep13'!F90</f>
        <v>-301.412597742</v>
      </c>
      <c r="Z91" s="121">
        <f>'dep13'!G91-'dep13'!G90</f>
        <v>-64.653520940999954</v>
      </c>
      <c r="AA91" s="121">
        <f>'dep13'!H91-'dep13'!H90</f>
        <v>-77.946644387000106</v>
      </c>
      <c r="AB91" s="121">
        <f>'dep13'!I91-'dep13'!I90</f>
        <v>-916.86475387899986</v>
      </c>
      <c r="AC91" s="52">
        <f>'dep13'!J91-'dep13'!J90</f>
        <v>-3498.096658377</v>
      </c>
      <c r="AD91" s="52">
        <f>'dep13'!K91-'dep13'!K90</f>
        <v>-3875.1348392130003</v>
      </c>
      <c r="AE91" s="121">
        <f>'dep13'!L91-'dep13'!L90</f>
        <v>-859.737643832</v>
      </c>
      <c r="AF91" s="121">
        <f>'dep13'!M91-'dep13'!M90</f>
        <v>-1575.974334599</v>
      </c>
      <c r="AG91" s="121">
        <f>'dep13'!N91-'dep13'!N90</f>
        <v>-372.109545674</v>
      </c>
      <c r="AH91" s="121">
        <f>'dep13'!O91-'dep13'!O90</f>
        <v>-115.41484799200001</v>
      </c>
      <c r="AI91" s="121">
        <f>'dep13'!P91-'dep13'!P90</f>
        <v>-83.815365038000039</v>
      </c>
      <c r="AJ91" s="121">
        <f>'dep13'!Q91-'dep13'!Q90</f>
        <v>-28.842122805999992</v>
      </c>
      <c r="AK91" s="121">
        <f>'dep13'!R91-'dep13'!R90</f>
        <v>-757.59296878800023</v>
      </c>
      <c r="AL91" s="121">
        <f>'dep13'!S91-'dep13'!S90</f>
        <v>-81.648010484000011</v>
      </c>
      <c r="AM91" s="52">
        <f>'dep13'!T91-'dep13'!T90</f>
        <v>-142.97181189800006</v>
      </c>
      <c r="AN91" s="189">
        <f>(Paca!B91/Paca!B87-1)*100</f>
        <v>-40.086880137945272</v>
      </c>
      <c r="AO91" s="189">
        <f>(Paca!C91/Paca!C87-1)*100</f>
        <v>-52.95273521938477</v>
      </c>
      <c r="AP91" s="189">
        <f>(Paca!D91/Paca!D87-1)*100</f>
        <v>-36.193464219138392</v>
      </c>
      <c r="AQ91" s="190">
        <f>(Paca!E91/Paca!E87-1)*100</f>
        <v>-24.074406266396299</v>
      </c>
      <c r="AR91" s="190">
        <f>(Paca!F91/Paca!F87-1)*100</f>
        <v>-36.292745286058839</v>
      </c>
      <c r="AS91" s="190">
        <f>(Paca!G91/Paca!G87-1)*100</f>
        <v>-33.713500413319707</v>
      </c>
      <c r="AT91" s="190">
        <f>(Paca!H91/Paca!H87-1)*100</f>
        <v>-22.117539635687233</v>
      </c>
      <c r="AU91" s="190">
        <f>(Paca!I91/Paca!I87-1)*100</f>
        <v>-43.760196608891007</v>
      </c>
      <c r="AV91" s="189">
        <f>(Paca!J91/Paca!J87-1)*100</f>
        <v>-64.047289916283461</v>
      </c>
      <c r="AW91" s="189">
        <f>(Paca!K91/Paca!K87-1)*100</f>
        <v>-28.586798586427342</v>
      </c>
      <c r="AX91" s="190">
        <f>(Paca!L91/Paca!L87-1)*100</f>
        <v>-26.974008683760253</v>
      </c>
      <c r="AY91" s="190">
        <f>(Paca!M91/Paca!M87-1)*100</f>
        <v>-29.640345031393657</v>
      </c>
      <c r="AZ91" s="190">
        <f>(Paca!N91/Paca!N87-1)*100</f>
        <v>-74.51674923276596</v>
      </c>
      <c r="BA91" s="190">
        <f>(Paca!O91/Paca!O87-1)*100</f>
        <v>-38.831390740374118</v>
      </c>
      <c r="BB91" s="190">
        <f>(Paca!P91/Paca!P87-1)*100</f>
        <v>-27.713790749570734</v>
      </c>
      <c r="BC91" s="190">
        <f>(Paca!Q91/Paca!Q87-1)*100</f>
        <v>-0.8933413473496854</v>
      </c>
      <c r="BD91" s="190">
        <f>(Paca!R91/Paca!R87-1)*100</f>
        <v>-20.107615526741373</v>
      </c>
      <c r="BE91" s="190">
        <f>(Paca!S91/Paca!S87-1)*100</f>
        <v>-38.003952630780077</v>
      </c>
      <c r="BF91" s="189">
        <f>(Paca!T91/Paca!T87-1)*100</f>
        <v>-5.4078328861922209</v>
      </c>
      <c r="BG91" s="53">
        <f>Paca!B91-Paca!B87</f>
        <v>-20846.345168271007</v>
      </c>
      <c r="BH91" s="53">
        <f>Paca!C91-Paca!C87</f>
        <v>-198.00618049099998</v>
      </c>
      <c r="BI91" s="53">
        <f>Paca!D91-Paca!D87</f>
        <v>-4212.499784151003</v>
      </c>
      <c r="BJ91" s="122">
        <f>Paca!E91-Paca!E87</f>
        <v>-408.53391975199997</v>
      </c>
      <c r="BK91" s="122">
        <f>Paca!F91-Paca!F87</f>
        <v>-880.84666548399969</v>
      </c>
      <c r="BL91" s="122">
        <f>Paca!G91-Paca!G87</f>
        <v>-314.23100497000007</v>
      </c>
      <c r="BM91" s="122">
        <f>Paca!H91-Paca!H87</f>
        <v>-277.70069157600005</v>
      </c>
      <c r="BN91" s="122">
        <f>Paca!I91-Paca!I87</f>
        <v>-2331.1875023690004</v>
      </c>
      <c r="BO91" s="53">
        <f>Paca!J91-Paca!J87</f>
        <v>-9939.0361263939994</v>
      </c>
      <c r="BP91" s="53">
        <f>Paca!K91-Paca!K87</f>
        <v>-6380.4013119350002</v>
      </c>
      <c r="BQ91" s="122">
        <f>Paca!L91-Paca!L87</f>
        <v>-1526.7629885430006</v>
      </c>
      <c r="BR91" s="122">
        <f>Paca!M91-Paca!M87</f>
        <v>-2303.4730434940002</v>
      </c>
      <c r="BS91" s="122">
        <f>Paca!N91-Paca!N87</f>
        <v>-780.76287135699999</v>
      </c>
      <c r="BT91" s="122">
        <f>Paca!O91-Paca!O87</f>
        <v>-209.09803470899999</v>
      </c>
      <c r="BU91" s="122">
        <f>Paca!P91-Paca!P87</f>
        <v>-171.33950176399998</v>
      </c>
      <c r="BV91" s="122">
        <f>Paca!Q91-Paca!Q87</f>
        <v>-1.6661629330000096</v>
      </c>
      <c r="BW91" s="122">
        <f>Paca!R91-Paca!R87</f>
        <v>-1215.4281199939996</v>
      </c>
      <c r="BX91" s="122">
        <f>Paca!S91-Paca!S87</f>
        <v>-171.87058914099998</v>
      </c>
      <c r="BY91" s="53">
        <f>Paca!T91-Paca!T87</f>
        <v>-116.40176530000008</v>
      </c>
    </row>
    <row r="92" spans="1:77" s="106" customFormat="1" x14ac:dyDescent="0.25">
      <c r="A92" s="37" t="str">
        <f>Paca!A92</f>
        <v>T2 2020</v>
      </c>
      <c r="B92" s="144">
        <f>('dep13'!B92/'dep13'!B91-1)*100</f>
        <v>32.126671277808192</v>
      </c>
      <c r="C92" s="179">
        <f>('dep13'!C92/'dep13'!C91-1)*100</f>
        <v>85.220800226280687</v>
      </c>
      <c r="D92" s="179">
        <f>('dep13'!D92/'dep13'!D91-1)*100</f>
        <v>17.130660194497914</v>
      </c>
      <c r="E92" s="180">
        <f>('dep13'!E92/'dep13'!E91-1)*100</f>
        <v>4.4099169192878485</v>
      </c>
      <c r="F92" s="181">
        <f>('dep13'!F92/'dep13'!F91-1)*100</f>
        <v>16.234570302347695</v>
      </c>
      <c r="G92" s="181">
        <f>('dep13'!G92/'dep13'!G91-1)*100</f>
        <v>30.506487998847142</v>
      </c>
      <c r="H92" s="181">
        <f>('dep13'!H92/'dep13'!H91-1)*100</f>
        <v>-17.50054216797724</v>
      </c>
      <c r="I92" s="182">
        <f>('dep13'!I92/'dep13'!I91-1)*100</f>
        <v>33.724711224369976</v>
      </c>
      <c r="J92" s="179">
        <f>('dep13'!J92/'dep13'!J91-1)*100</f>
        <v>94.43060746458643</v>
      </c>
      <c r="K92" s="179">
        <f>('dep13'!K92/'dep13'!K91-1)*100</f>
        <v>20.97427160906593</v>
      </c>
      <c r="L92" s="180">
        <f>('dep13'!L92/'dep13'!L91-1)*100</f>
        <v>-11.225546033856947</v>
      </c>
      <c r="M92" s="181">
        <f>('dep13'!M92/'dep13'!M91-1)*100</f>
        <v>60.135129286252401</v>
      </c>
      <c r="N92" s="181">
        <f>('dep13'!N92/'dep13'!N91-1)*100</f>
        <v>-77.155384086938767</v>
      </c>
      <c r="O92" s="181">
        <f>('dep13'!O92/'dep13'!O91-1)*100</f>
        <v>8.8134097567191141</v>
      </c>
      <c r="P92" s="181">
        <f>('dep13'!P92/'dep13'!P91-1)*100</f>
        <v>-18.289474200205991</v>
      </c>
      <c r="Q92" s="181">
        <f>('dep13'!Q92/'dep13'!Q91-1)*100</f>
        <v>0.78257915637276465</v>
      </c>
      <c r="R92" s="181">
        <f>('dep13'!R92/'dep13'!R91-1)*100</f>
        <v>13.1590568985964</v>
      </c>
      <c r="S92" s="152">
        <f>('dep13'!S92/'dep13'!S91-1)*100</f>
        <v>-10.626176095264416</v>
      </c>
      <c r="T92" s="183">
        <f>('dep13'!T92/'dep13'!T91-1)*100</f>
        <v>19.321473234227881</v>
      </c>
      <c r="U92" s="52">
        <f>'dep13'!B92-'dep13'!B91</f>
        <v>5063.5332954470032</v>
      </c>
      <c r="V92" s="52">
        <f>'dep13'!C92-'dep13'!C91</f>
        <v>46.699507431000001</v>
      </c>
      <c r="W92" s="52">
        <f>'dep13'!D92-'dep13'!D91</f>
        <v>683.82199408199995</v>
      </c>
      <c r="X92" s="121">
        <f>'dep13'!E92-'dep13'!E91</f>
        <v>21.09249110899998</v>
      </c>
      <c r="Y92" s="121">
        <f>'dep13'!F92-'dep13'!F91</f>
        <v>117.96643433500014</v>
      </c>
      <c r="Z92" s="121">
        <f>'dep13'!G92-'dep13'!G91</f>
        <v>114.68413008499999</v>
      </c>
      <c r="AA92" s="121">
        <f>'dep13'!H92-'dep13'!H91</f>
        <v>-130.84828101199992</v>
      </c>
      <c r="AB92" s="121">
        <f>'dep13'!I92-'dep13'!I91</f>
        <v>560.92721956499986</v>
      </c>
      <c r="AC92" s="52">
        <f>'dep13'!J92-'dep13'!J91</f>
        <v>2425.7409774130006</v>
      </c>
      <c r="AD92" s="52">
        <f>'dep13'!K92-'dep13'!K91</f>
        <v>1778.8866327760024</v>
      </c>
      <c r="AE92" s="121">
        <f>'dep13'!L92-'dep13'!L91</f>
        <v>-208.91911376200005</v>
      </c>
      <c r="AF92" s="121">
        <f>'dep13'!M92-'dep13'!M91</f>
        <v>1739.8477860700004</v>
      </c>
      <c r="AG92" s="121">
        <f>'dep13'!N92-'dep13'!N91</f>
        <v>-77.815653921999996</v>
      </c>
      <c r="AH92" s="121">
        <f>'dep13'!O92-'dep13'!O91</f>
        <v>20.421813560999993</v>
      </c>
      <c r="AI92" s="121">
        <f>'dep13'!P92-'dep13'!P91</f>
        <v>-56.034252381999977</v>
      </c>
      <c r="AJ92" s="121">
        <f>'dep13'!Q92-'dep13'!Q91</f>
        <v>1.0042686760000095</v>
      </c>
      <c r="AK92" s="121">
        <f>'dep13'!R92-'dep13'!R91</f>
        <v>373.37494414900038</v>
      </c>
      <c r="AL92" s="121">
        <f>'dep13'!S92-'dep13'!S91</f>
        <v>-12.993159613999993</v>
      </c>
      <c r="AM92" s="52">
        <f>'dep13'!T92-'dep13'!T91</f>
        <v>128.38418374500009</v>
      </c>
      <c r="AN92" s="189">
        <f>(Paca!B92/Paca!B88-1)*100</f>
        <v>-20.095846024847063</v>
      </c>
      <c r="AO92" s="189">
        <f>(Paca!C92/Paca!C88-1)*100</f>
        <v>0.51757513095223029</v>
      </c>
      <c r="AP92" s="189">
        <f>(Paca!D92/Paca!D88-1)*100</f>
        <v>-21.578164962890376</v>
      </c>
      <c r="AQ92" s="190">
        <f>(Paca!E92/Paca!E88-1)*100</f>
        <v>-20.263078564431613</v>
      </c>
      <c r="AR92" s="190">
        <f>(Paca!F92/Paca!F88-1)*100</f>
        <v>-17.26122051373029</v>
      </c>
      <c r="AS92" s="190">
        <f>(Paca!G92/Paca!G88-1)*100</f>
        <v>-16.588679571753971</v>
      </c>
      <c r="AT92" s="190">
        <f>(Paca!H92/Paca!H88-1)*100</f>
        <v>-28.380230694264341</v>
      </c>
      <c r="AU92" s="190">
        <f>(Paca!I92/Paca!I88-1)*100</f>
        <v>-23.23101888032889</v>
      </c>
      <c r="AV92" s="189">
        <f>(Paca!J92/Paca!J88-1)*100</f>
        <v>-26.480770150495815</v>
      </c>
      <c r="AW92" s="189">
        <f>(Paca!K92/Paca!K88-1)*100</f>
        <v>-17.66856334422371</v>
      </c>
      <c r="AX92" s="190">
        <f>(Paca!L92/Paca!L88-1)*100</f>
        <v>-26.648794674828203</v>
      </c>
      <c r="AY92" s="190">
        <f>(Paca!M92/Paca!M88-1)*100</f>
        <v>-5.3182113631875421</v>
      </c>
      <c r="AZ92" s="190">
        <f>(Paca!N92/Paca!N88-1)*100</f>
        <v>-93.148457608753503</v>
      </c>
      <c r="BA92" s="190">
        <f>(Paca!O92/Paca!O88-1)*100</f>
        <v>-28.613817091827588</v>
      </c>
      <c r="BB92" s="190">
        <f>(Paca!P92/Paca!P88-1)*100</f>
        <v>-43.7234332082405</v>
      </c>
      <c r="BC92" s="190">
        <f>(Paca!Q92/Paca!Q88-1)*100</f>
        <v>-1.1579362175670016</v>
      </c>
      <c r="BD92" s="190">
        <f>(Paca!R92/Paca!R88-1)*100</f>
        <v>-5.6918841042629449</v>
      </c>
      <c r="BE92" s="190">
        <f>(Paca!S92/Paca!S88-1)*100</f>
        <v>-42.819142175204647</v>
      </c>
      <c r="BF92" s="189">
        <f>(Paca!T92/Paca!T88-1)*100</f>
        <v>4.3829182756756735</v>
      </c>
      <c r="BG92" s="53">
        <f>Paca!B92-Paca!B88</f>
        <v>-10364.319971170007</v>
      </c>
      <c r="BH92" s="53">
        <f>Paca!C92-Paca!C88</f>
        <v>1.6494626170000402</v>
      </c>
      <c r="BI92" s="53">
        <f>Paca!D92-Paca!D88</f>
        <v>-2429.0067510120025</v>
      </c>
      <c r="BJ92" s="122">
        <f>Paca!E92-Paca!E88</f>
        <v>-344.115243814</v>
      </c>
      <c r="BK92" s="122">
        <f>Paca!F92-Paca!F88</f>
        <v>-398.91016955299983</v>
      </c>
      <c r="BL92" s="122">
        <f>Paca!G92-Paca!G88</f>
        <v>-150.77781493099997</v>
      </c>
      <c r="BM92" s="122">
        <f>Paca!H92-Paca!H88</f>
        <v>-345.47217333899994</v>
      </c>
      <c r="BN92" s="122">
        <f>Paca!I92-Paca!I88</f>
        <v>-1189.7313493749998</v>
      </c>
      <c r="BO92" s="100">
        <f>Paca!J92-Paca!J88</f>
        <v>-4081.4383257400004</v>
      </c>
      <c r="BP92" s="100">
        <f>Paca!K92-Paca!K88</f>
        <v>-3952.6161811270031</v>
      </c>
      <c r="BQ92" s="120">
        <f>Paca!L92-Paca!L88</f>
        <v>-1521.6587440899993</v>
      </c>
      <c r="BR92" s="120">
        <f>Paca!M92-Paca!M88</f>
        <v>-414.68515377200038</v>
      </c>
      <c r="BS92" s="120">
        <f>Paca!N92-Paca!N88</f>
        <v>-1034.880804481</v>
      </c>
      <c r="BT92" s="120">
        <f>Paca!O92-Paca!O88</f>
        <v>-152.66630762600005</v>
      </c>
      <c r="BU92" s="120">
        <f>Paca!P92-Paca!P88</f>
        <v>-283.80702842699998</v>
      </c>
      <c r="BV92" s="120">
        <f>Paca!Q92-Paca!Q88</f>
        <v>-2.261479817999998</v>
      </c>
      <c r="BW92" s="120">
        <f>Paca!R92-Paca!R88</f>
        <v>-335.25726291499996</v>
      </c>
      <c r="BX92" s="120">
        <f>Paca!S92-Paca!S88</f>
        <v>-207.39939999799998</v>
      </c>
      <c r="BY92" s="100">
        <f>Paca!T92-Paca!T88</f>
        <v>97.091824092000024</v>
      </c>
    </row>
    <row r="93" spans="1:77" x14ac:dyDescent="0.25">
      <c r="A93" s="37" t="str">
        <f>Paca!A93</f>
        <v>T3 2020</v>
      </c>
      <c r="B93" s="144">
        <f>('dep13'!B93/'dep13'!B92-1)*100</f>
        <v>13.399585884876398</v>
      </c>
      <c r="C93" s="179">
        <f>('dep13'!C93/'dep13'!C92-1)*100</f>
        <v>-30.455842297959101</v>
      </c>
      <c r="D93" s="179">
        <f>('dep13'!D93/'dep13'!D92-1)*100</f>
        <v>12.620171725321505</v>
      </c>
      <c r="E93" s="180">
        <f>('dep13'!E93/'dep13'!E92-1)*100</f>
        <v>29.230684755572824</v>
      </c>
      <c r="F93" s="181">
        <f>('dep13'!F93/'dep13'!F92-1)*100</f>
        <v>9.1297886442388343</v>
      </c>
      <c r="G93" s="181">
        <f>('dep13'!G93/'dep13'!G92-1)*100</f>
        <v>-3.8453385408567131</v>
      </c>
      <c r="H93" s="181">
        <f>('dep13'!H93/'dep13'!H92-1)*100</f>
        <v>3.9566004739763905</v>
      </c>
      <c r="I93" s="182">
        <f>('dep13'!I93/'dep13'!I92-1)*100</f>
        <v>16.250779674387594</v>
      </c>
      <c r="J93" s="179">
        <f>('dep13'!J93/'dep13'!J92-1)*100</f>
        <v>15.577136232484357</v>
      </c>
      <c r="K93" s="179">
        <f>('dep13'!K93/'dep13'!K92-1)*100</f>
        <v>12.493119014336207</v>
      </c>
      <c r="L93" s="180">
        <f>('dep13'!L93/'dep13'!L92-1)*100</f>
        <v>44.401032355650315</v>
      </c>
      <c r="M93" s="181">
        <f>('dep13'!M93/'dep13'!M92-1)*100</f>
        <v>7.0036527183948927</v>
      </c>
      <c r="N93" s="181">
        <f>('dep13'!N93/'dep13'!N92-1)*100</f>
        <v>552.96307914222814</v>
      </c>
      <c r="O93" s="181">
        <f>('dep13'!O93/'dep13'!O92-1)*100</f>
        <v>18.72367242372437</v>
      </c>
      <c r="P93" s="181">
        <f>('dep13'!P93/'dep13'!P92-1)*100</f>
        <v>9.7704421326397792</v>
      </c>
      <c r="Q93" s="181">
        <f>('dep13'!Q93/'dep13'!Q92-1)*100</f>
        <v>-49.177328037495535</v>
      </c>
      <c r="R93" s="181">
        <f>('dep13'!R93/'dep13'!R92-1)*100</f>
        <v>1.1977137127318738</v>
      </c>
      <c r="S93" s="152">
        <f>('dep13'!S93/'dep13'!S92-1)*100</f>
        <v>45.586336980457688</v>
      </c>
      <c r="T93" s="183">
        <f>('dep13'!T93/'dep13'!T92-1)*100</f>
        <v>21.623223487948408</v>
      </c>
      <c r="U93" s="52">
        <f>'dep13'!B93-'dep13'!B92</f>
        <v>2790.421509173997</v>
      </c>
      <c r="V93" s="52">
        <f>'dep13'!C93-'dep13'!C92</f>
        <v>-30.911997036000002</v>
      </c>
      <c r="W93" s="52">
        <f>'dep13'!D93-'dep13'!D92</f>
        <v>590.07174621300055</v>
      </c>
      <c r="X93" s="121">
        <f>'dep13'!E93-'dep13'!E92</f>
        <v>145.97490674500006</v>
      </c>
      <c r="Y93" s="121">
        <f>'dep13'!F93-'dep13'!F92</f>
        <v>77.110530777999998</v>
      </c>
      <c r="Z93" s="121">
        <f>'dep13'!G93-'dep13'!G92</f>
        <v>-18.865911594000011</v>
      </c>
      <c r="AA93" s="121">
        <f>'dep13'!H93-'dep13'!H92</f>
        <v>24.405618112999946</v>
      </c>
      <c r="AB93" s="121">
        <f>'dep13'!I93-'dep13'!I92</f>
        <v>361.44660217099999</v>
      </c>
      <c r="AC93" s="52">
        <f>'dep13'!J93-'dep13'!J92</f>
        <v>778.00769484899956</v>
      </c>
      <c r="AD93" s="52">
        <f>'dep13'!K93-'dep13'!K92</f>
        <v>1281.8147865989977</v>
      </c>
      <c r="AE93" s="121">
        <f>'dep13'!L93-'dep13'!L92</f>
        <v>733.58725470200011</v>
      </c>
      <c r="AF93" s="121">
        <f>'dep13'!M93-'dep13'!M92</f>
        <v>324.48469985799966</v>
      </c>
      <c r="AG93" s="121">
        <f>'dep13'!N93-'dep13'!N92</f>
        <v>127.403315269</v>
      </c>
      <c r="AH93" s="121">
        <f>'dep13'!O93-'dep13'!O92</f>
        <v>47.208891058000006</v>
      </c>
      <c r="AI93" s="121">
        <f>'dep13'!P93-'dep13'!P92</f>
        <v>24.459331531999965</v>
      </c>
      <c r="AJ93" s="121">
        <f>'dep13'!Q93-'dep13'!Q92</f>
        <v>-63.602185207000005</v>
      </c>
      <c r="AK93" s="121">
        <f>'dep13'!R93-'dep13'!R92</f>
        <v>38.455879385999651</v>
      </c>
      <c r="AL93" s="121">
        <f>'dep13'!S93-'dep13'!S92</f>
        <v>49.817600000999988</v>
      </c>
      <c r="AM93" s="52">
        <f>'dep13'!T93-'dep13'!T92</f>
        <v>171.43927854899994</v>
      </c>
      <c r="AN93" s="189">
        <f>(Paca!B93/Paca!B89-1)*100</f>
        <v>-8.037655509476604</v>
      </c>
      <c r="AO93" s="189">
        <f>(Paca!C93/Paca!C89-1)*100</f>
        <v>-12.519384767071385</v>
      </c>
      <c r="AP93" s="189">
        <f>(Paca!D93/Paca!D89-1)*100</f>
        <v>-4.5674830234312953</v>
      </c>
      <c r="AQ93" s="190">
        <f>(Paca!E93/Paca!E89-1)*100</f>
        <v>-5.06817105777988</v>
      </c>
      <c r="AR93" s="190">
        <f>(Paca!F93/Paca!F89-1)*100</f>
        <v>13.274266629316989</v>
      </c>
      <c r="AS93" s="190">
        <f>(Paca!G93/Paca!G89-1)*100</f>
        <v>-12.579834335202111</v>
      </c>
      <c r="AT93" s="190">
        <f>(Paca!H93/Paca!H89-1)*100</f>
        <v>-15.061108377254085</v>
      </c>
      <c r="AU93" s="190">
        <f>(Paca!I93/Paca!I89-1)*100</f>
        <v>-8.3156433111160943</v>
      </c>
      <c r="AV93" s="189">
        <f>(Paca!J93/Paca!J89-1)*100</f>
        <v>-16.208157851732729</v>
      </c>
      <c r="AW93" s="189">
        <f>(Paca!K93/Paca!K89-1)*100</f>
        <v>-7.1723024048348076</v>
      </c>
      <c r="AX93" s="190">
        <f>(Paca!L93/Paca!L89-1)*100</f>
        <v>-5.6586945753765665</v>
      </c>
      <c r="AY93" s="190">
        <f>(Paca!M93/Paca!M89-1)*100</f>
        <v>2.0681584423390298</v>
      </c>
      <c r="AZ93" s="190">
        <f>(Paca!N93/Paca!N89-1)*100</f>
        <v>-65.018730525903862</v>
      </c>
      <c r="BA93" s="190">
        <f>(Paca!O93/Paca!O89-1)*100</f>
        <v>-9.287045904413727</v>
      </c>
      <c r="BB93" s="190">
        <f>(Paca!P93/Paca!P89-1)*100</f>
        <v>-28.493878230989779</v>
      </c>
      <c r="BC93" s="190">
        <f>(Paca!Q93/Paca!Q89-1)*100</f>
        <v>-21.683627806323681</v>
      </c>
      <c r="BD93" s="190">
        <f>(Paca!R93/Paca!R89-1)*100</f>
        <v>-5.5767681944024812</v>
      </c>
      <c r="BE93" s="190">
        <f>(Paca!S93/Paca!S89-1)*100</f>
        <v>-26.012950740333373</v>
      </c>
      <c r="BF93" s="189">
        <f>(Paca!T93/Paca!T89-1)*100</f>
        <v>22.92405150076835</v>
      </c>
      <c r="BG93" s="53">
        <f>Paca!B93-Paca!B89</f>
        <v>-4161.3680821019952</v>
      </c>
      <c r="BH93" s="53">
        <f>Paca!C93-Paca!C89</f>
        <v>-47.494491314999948</v>
      </c>
      <c r="BI93" s="53">
        <f>Paca!D93-Paca!D89</f>
        <v>-519.00226840299729</v>
      </c>
      <c r="BJ93" s="122">
        <f>Paca!E93-Paca!E89</f>
        <v>-89.129521867999983</v>
      </c>
      <c r="BK93" s="122">
        <f>Paca!F93-Paca!F89</f>
        <v>303.23648214700006</v>
      </c>
      <c r="BL93" s="122">
        <f>Paca!G93-Paca!G89</f>
        <v>-115.23670254000001</v>
      </c>
      <c r="BM93" s="122">
        <f>Paca!H93-Paca!H89</f>
        <v>-190.55480523699998</v>
      </c>
      <c r="BN93" s="122">
        <f>Paca!I93-Paca!I89</f>
        <v>-427.31772090499999</v>
      </c>
      <c r="BO93" s="53">
        <f>Paca!J93-Paca!J89</f>
        <v>-2501.6882011289999</v>
      </c>
      <c r="BP93" s="53">
        <f>Paca!K93-Paca!K89</f>
        <v>-1604.2294550159968</v>
      </c>
      <c r="BQ93" s="122">
        <f>Paca!L93-Paca!L89</f>
        <v>-323.40739618400039</v>
      </c>
      <c r="BR93" s="122">
        <f>Paca!M93-Paca!M89</f>
        <v>160.33062551300009</v>
      </c>
      <c r="BS93" s="122">
        <f>Paca!N93-Paca!N89</f>
        <v>-734.84894782700007</v>
      </c>
      <c r="BT93" s="122">
        <f>Paca!O93-Paca!O89</f>
        <v>-46.748534364000022</v>
      </c>
      <c r="BU93" s="122">
        <f>Paca!P93-Paca!P89</f>
        <v>-162.22178791300001</v>
      </c>
      <c r="BV93" s="122">
        <f>Paca!Q93-Paca!Q89</f>
        <v>-38.607050557999997</v>
      </c>
      <c r="BW93" s="122">
        <f>Paca!R93-Paca!R89</f>
        <v>-337.54060549399946</v>
      </c>
      <c r="BX93" s="122">
        <f>Paca!S93-Paca!S89</f>
        <v>-121.18575818900001</v>
      </c>
      <c r="BY93" s="53">
        <f>Paca!T93-Paca!T89</f>
        <v>511.04633376099991</v>
      </c>
    </row>
    <row r="94" spans="1:77" s="106" customFormat="1" x14ac:dyDescent="0.25">
      <c r="A94" s="98" t="str">
        <f>Paca!A94</f>
        <v>T4 2020</v>
      </c>
      <c r="B94" s="143">
        <f>('dep13'!B94/'dep13'!B93-1)*100</f>
        <v>4.1074807061312502</v>
      </c>
      <c r="C94" s="184">
        <f>('dep13'!C94/'dep13'!C93-1)*100</f>
        <v>-34.436628262509096</v>
      </c>
      <c r="D94" s="184">
        <f>('dep13'!D94/'dep13'!D93-1)*100</f>
        <v>4.670168377104833</v>
      </c>
      <c r="E94" s="185">
        <f>('dep13'!E94/'dep13'!E93-1)*100</f>
        <v>4.3347308237487558</v>
      </c>
      <c r="F94" s="186">
        <f>('dep13'!F94/'dep13'!F93-1)*100</f>
        <v>4.3914021129070502</v>
      </c>
      <c r="G94" s="186">
        <f>('dep13'!G94/'dep13'!G93-1)*100</f>
        <v>-3.5307009624308328</v>
      </c>
      <c r="H94" s="186">
        <f>('dep13'!H94/'dep13'!H93-1)*100</f>
        <v>-1.3623037345720235</v>
      </c>
      <c r="I94" s="187">
        <f>('dep13'!I94/'dep13'!I93-1)*100</f>
        <v>7.8455885938510495</v>
      </c>
      <c r="J94" s="184">
        <f>('dep13'!J94/'dep13'!J93-1)*100</f>
        <v>-1.3462196648002855</v>
      </c>
      <c r="K94" s="184">
        <f>('dep13'!K94/'dep13'!K93-1)*100</f>
        <v>6.911269824363897</v>
      </c>
      <c r="L94" s="185">
        <f>('dep13'!L94/'dep13'!L93-1)*100</f>
        <v>2.0676577702652521</v>
      </c>
      <c r="M94" s="186">
        <f>('dep13'!M94/'dep13'!M93-1)*100</f>
        <v>9.5969390805461963</v>
      </c>
      <c r="N94" s="186">
        <f>('dep13'!N94/'dep13'!N93-1)*100</f>
        <v>40.685795387680734</v>
      </c>
      <c r="O94" s="186">
        <f>('dep13'!O94/'dep13'!O93-1)*100</f>
        <v>7.1097760703872304</v>
      </c>
      <c r="P94" s="186">
        <f>('dep13'!P94/'dep13'!P93-1)*100</f>
        <v>-4.6091349538794351</v>
      </c>
      <c r="Q94" s="186">
        <f>('dep13'!Q94/'dep13'!Q93-1)*100</f>
        <v>-11.56697554220144</v>
      </c>
      <c r="R94" s="186">
        <f>('dep13'!R94/'dep13'!R93-1)*100</f>
        <v>6.9744517767643233</v>
      </c>
      <c r="S94" s="151">
        <f>('dep13'!S94/'dep13'!S93-1)*100</f>
        <v>-10.210784153716201</v>
      </c>
      <c r="T94" s="188">
        <f>('dep13'!T94/'dep13'!T93-1)*100</f>
        <v>2.9441724054651175</v>
      </c>
      <c r="U94" s="100">
        <f>'dep13'!B94-'dep13'!B93</f>
        <v>969.9859305209975</v>
      </c>
      <c r="V94" s="100">
        <f>'dep13'!C94-'dep13'!C93</f>
        <v>-24.307356022999997</v>
      </c>
      <c r="W94" s="100">
        <f>'dep13'!D94-'dep13'!D93</f>
        <v>245.91684579999946</v>
      </c>
      <c r="X94" s="120">
        <f>'dep13'!E94-'dep13'!E93</f>
        <v>27.974800417999973</v>
      </c>
      <c r="Y94" s="120">
        <f>'dep13'!F94-'dep13'!F93</f>
        <v>40.476177284999949</v>
      </c>
      <c r="Z94" s="120">
        <f>'dep13'!G94-'dep13'!G93</f>
        <v>-16.656145014000003</v>
      </c>
      <c r="AA94" s="120">
        <f>'dep13'!H94-'dep13'!H93</f>
        <v>-8.7356178869999894</v>
      </c>
      <c r="AB94" s="120">
        <f>'dep13'!I94-'dep13'!I93</f>
        <v>202.85763099799988</v>
      </c>
      <c r="AC94" s="100">
        <f>'dep13'!J94-'dep13'!J93</f>
        <v>-77.711292775999937</v>
      </c>
      <c r="AD94" s="100">
        <f>'dep13'!K94-'dep13'!K93</f>
        <v>797.69745578999937</v>
      </c>
      <c r="AE94" s="120">
        <f>'dep13'!L94-'dep13'!L93</f>
        <v>49.329608118999658</v>
      </c>
      <c r="AF94" s="120">
        <f>'dep13'!M94-'dep13'!M93</f>
        <v>475.77428118199987</v>
      </c>
      <c r="AG94" s="120">
        <f>'dep13'!N94-'dep13'!N93</f>
        <v>61.209105177999987</v>
      </c>
      <c r="AH94" s="120">
        <f>'dep13'!O94-'dep13'!O93</f>
        <v>21.28266499099999</v>
      </c>
      <c r="AI94" s="120">
        <f>'dep13'!P94-'dep13'!P93</f>
        <v>-12.665875201999995</v>
      </c>
      <c r="AJ94" s="120">
        <f>'dep13'!Q94-'dep13'!Q93</f>
        <v>-7.602990013000003</v>
      </c>
      <c r="AK94" s="120">
        <f>'dep13'!R94-'dep13'!R93</f>
        <v>226.6159646670003</v>
      </c>
      <c r="AL94" s="120">
        <f>'dep13'!S94-'dep13'!S93</f>
        <v>-16.245303132000004</v>
      </c>
      <c r="AM94" s="100">
        <f>'dep13'!T94-'dep13'!T93</f>
        <v>28.39027772999998</v>
      </c>
      <c r="AN94" s="184">
        <f>(Paca!B94/Paca!B90-1)*100</f>
        <v>-1.9373073313729061</v>
      </c>
      <c r="AO94" s="184">
        <f>(Paca!C94/Paca!C90-1)*100</f>
        <v>-11.988058961997861</v>
      </c>
      <c r="AP94" s="184">
        <f>(Paca!D94/Paca!D90-1)*100</f>
        <v>6.1415364448047072</v>
      </c>
      <c r="AQ94" s="191">
        <f>(Paca!E94/Paca!E90-1)*100</f>
        <v>-13.520977972745618</v>
      </c>
      <c r="AR94" s="191">
        <f>(Paca!F94/Paca!F90-1)*100</f>
        <v>38.127052153475091</v>
      </c>
      <c r="AS94" s="191">
        <f>(Paca!G94/Paca!G90-1)*100</f>
        <v>-2.7442193513021462</v>
      </c>
      <c r="AT94" s="191">
        <f>(Paca!H94/Paca!H90-1)*100</f>
        <v>-7.4057255687123069</v>
      </c>
      <c r="AU94" s="191">
        <f>(Paca!I94/Paca!I90-1)*100</f>
        <v>4.2080096198451544</v>
      </c>
      <c r="AV94" s="184">
        <f>(Paca!J94/Paca!J90-1)*100</f>
        <v>-6.523426501354967</v>
      </c>
      <c r="AW94" s="184">
        <f>(Paca!K94/Paca!K90-1)*100</f>
        <v>-4.9833558097262642</v>
      </c>
      <c r="AX94" s="191">
        <f>(Paca!L94/Paca!L90-1)*100</f>
        <v>-8.8122477478186347</v>
      </c>
      <c r="AY94" s="191">
        <f>(Paca!M94/Paca!M90-1)*100</f>
        <v>8.3900093100825792</v>
      </c>
      <c r="AZ94" s="191">
        <f>(Paca!N94/Paca!N90-1)*100</f>
        <v>-51.956303612873867</v>
      </c>
      <c r="BA94" s="191">
        <f>(Paca!O94/Paca!O90-1)*100</f>
        <v>-6.4698381266713234</v>
      </c>
      <c r="BB94" s="191">
        <f>(Paca!P94/Paca!P90-1)*100</f>
        <v>-32.433892934146769</v>
      </c>
      <c r="BC94" s="191">
        <f>(Paca!Q94/Paca!Q90-1)*100</f>
        <v>-41.89643012396639</v>
      </c>
      <c r="BD94" s="191">
        <f>(Paca!R94/Paca!R90-1)*100</f>
        <v>-4.2469677062143996</v>
      </c>
      <c r="BE94" s="191">
        <f>(Paca!S94/Paca!S90-1)*100</f>
        <v>-34.212472940960211</v>
      </c>
      <c r="BF94" s="184">
        <f>(Paca!T94/Paca!T90-1)*100</f>
        <v>20.140247818033032</v>
      </c>
      <c r="BG94" s="100">
        <f>Paca!B94-Paca!B90</f>
        <v>-986.14559955699951</v>
      </c>
      <c r="BH94" s="100">
        <f>Paca!C94-Paca!C90</f>
        <v>-31.764372478000013</v>
      </c>
      <c r="BI94" s="100">
        <f>Paca!D94-Paca!D90</f>
        <v>668.48451604199909</v>
      </c>
      <c r="BJ94" s="120">
        <f>Paca!E94-Paca!E90</f>
        <v>-258.43203803599999</v>
      </c>
      <c r="BK94" s="120">
        <f>Paca!F94-Paca!F90</f>
        <v>835.28424774599989</v>
      </c>
      <c r="BL94" s="120">
        <f>Paca!G94-Paca!G90</f>
        <v>-22.811182319999944</v>
      </c>
      <c r="BM94" s="120">
        <f>Paca!H94-Paca!H90</f>
        <v>-86.714429277999898</v>
      </c>
      <c r="BN94" s="120">
        <f>Paca!I94-Paca!I90</f>
        <v>201.15791792999971</v>
      </c>
      <c r="BO94" s="100">
        <f>Paca!J94-Paca!J90</f>
        <v>-924.83898247099933</v>
      </c>
      <c r="BP94" s="100">
        <f>Paca!K94-Paca!K90</f>
        <v>-1160.1926193089967</v>
      </c>
      <c r="BQ94" s="120">
        <f>Paca!L94-Paca!L90</f>
        <v>-524.97884898199936</v>
      </c>
      <c r="BR94" s="120">
        <f>Paca!M94-Paca!M90</f>
        <v>683.49144139499913</v>
      </c>
      <c r="BS94" s="120">
        <f>Paca!N94-Paca!N90</f>
        <v>-572.43851262999988</v>
      </c>
      <c r="BT94" s="120">
        <f>Paca!O94-Paca!O90</f>
        <v>-32.359651665000001</v>
      </c>
      <c r="BU94" s="120">
        <f>Paca!P94-Paca!P90</f>
        <v>-191.53407629999998</v>
      </c>
      <c r="BV94" s="120">
        <f>Paca!Q94-Paca!Q90</f>
        <v>-100.13322492399999</v>
      </c>
      <c r="BW94" s="120">
        <f>Paca!R94-Paca!R90</f>
        <v>-267.26295754500006</v>
      </c>
      <c r="BX94" s="120">
        <f>Paca!S94-Paca!S90</f>
        <v>-154.97678865799998</v>
      </c>
      <c r="BY94" s="100">
        <f>Paca!T94-Paca!T90</f>
        <v>462.16585865900015</v>
      </c>
    </row>
    <row r="95" spans="1:77" x14ac:dyDescent="0.25">
      <c r="A95" s="37" t="str">
        <f>Paca!A95</f>
        <v>T1 2021</v>
      </c>
      <c r="B95" s="144">
        <f>('dep13'!B95/'dep13'!B94-1)*100</f>
        <v>3.399298574879106</v>
      </c>
      <c r="C95" s="179">
        <f>('dep13'!C95/'dep13'!C94-1)*100</f>
        <v>200.32448255510508</v>
      </c>
      <c r="D95" s="179">
        <f>('dep13'!D95/'dep13'!D94-1)*100</f>
        <v>4.6350987732516558</v>
      </c>
      <c r="E95" s="180">
        <f>('dep13'!E95/'dep13'!E94-1)*100</f>
        <v>-5.5543503492361257E-2</v>
      </c>
      <c r="F95" s="181">
        <f>('dep13'!F95/'dep13'!F94-1)*100</f>
        <v>5.4511907131822301</v>
      </c>
      <c r="G95" s="181">
        <f>('dep13'!G95/'dep13'!G94-1)*100</f>
        <v>5.4369719726757415</v>
      </c>
      <c r="H95" s="181">
        <f>('dep13'!H95/'dep13'!H94-1)*100</f>
        <v>-3.8848290010904063</v>
      </c>
      <c r="I95" s="182">
        <f>('dep13'!I95/'dep13'!I94-1)*100</f>
        <v>7.2878329275882781</v>
      </c>
      <c r="J95" s="179">
        <f>('dep13'!J95/'dep13'!J94-1)*100</f>
        <v>8.9123658687479068</v>
      </c>
      <c r="K95" s="179">
        <f>('dep13'!K95/'dep13'!K94-1)*100</f>
        <v>3.9623550477818625E-2</v>
      </c>
      <c r="L95" s="180">
        <f>('dep13'!L95/'dep13'!L94-1)*100</f>
        <v>1.7625417795017917</v>
      </c>
      <c r="M95" s="181">
        <f>('dep13'!M95/'dep13'!M94-1)*100</f>
        <v>-2.4768200419500119</v>
      </c>
      <c r="N95" s="181">
        <f>('dep13'!N95/'dep13'!N94-1)*100</f>
        <v>-5.6270705399564136</v>
      </c>
      <c r="O95" s="181">
        <f>('dep13'!O95/'dep13'!O94-1)*100</f>
        <v>7.8903494834959842</v>
      </c>
      <c r="P95" s="181">
        <f>('dep13'!P95/'dep13'!P94-1)*100</f>
        <v>3.5130134157358439</v>
      </c>
      <c r="Q95" s="181">
        <f>('dep13'!Q95/'dep13'!Q94-1)*100</f>
        <v>16.285482897969892</v>
      </c>
      <c r="R95" s="181">
        <f>('dep13'!R95/'dep13'!R94-1)*100</f>
        <v>1.8162104955903313</v>
      </c>
      <c r="S95" s="152">
        <f>('dep13'!S95/'dep13'!S94-1)*100</f>
        <v>0.94590133705398927</v>
      </c>
      <c r="T95" s="183">
        <f>('dep13'!T95/'dep13'!T94-1)*100</f>
        <v>-2.5073437906888651</v>
      </c>
      <c r="U95" s="52">
        <f>'dep13'!B95-'dep13'!B94</f>
        <v>835.72068611400391</v>
      </c>
      <c r="V95" s="52">
        <f>'dep13'!C95-'dep13'!C94</f>
        <v>92.706974729999985</v>
      </c>
      <c r="W95" s="52">
        <f>'dep13'!D95-'dep13'!D94</f>
        <v>255.46867595299955</v>
      </c>
      <c r="X95" s="121">
        <f>'dep13'!E95-'dep13'!E94</f>
        <v>-0.37399606500002847</v>
      </c>
      <c r="Y95" s="121">
        <f>'dep13'!F95-'dep13'!F94</f>
        <v>52.450833024999952</v>
      </c>
      <c r="Z95" s="121">
        <f>'dep13'!G95-'dep13'!G94</f>
        <v>24.743422704000011</v>
      </c>
      <c r="AA95" s="121">
        <f>'dep13'!H95-'dep13'!H94</f>
        <v>-24.571660683999994</v>
      </c>
      <c r="AB95" s="121">
        <f>'dep13'!I95-'dep13'!I94</f>
        <v>203.22007697300023</v>
      </c>
      <c r="AC95" s="52">
        <f>'dep13'!J95-'dep13'!J94</f>
        <v>507.54545384199992</v>
      </c>
      <c r="AD95" s="52">
        <f>'dep13'!K95-'dep13'!K94</f>
        <v>4.8894187550013157</v>
      </c>
      <c r="AE95" s="121">
        <f>'dep13'!L95-'dep13'!L94</f>
        <v>42.919690019000427</v>
      </c>
      <c r="AF95" s="121">
        <f>'dep13'!M95-'dep13'!M94</f>
        <v>-134.57398161499987</v>
      </c>
      <c r="AG95" s="121">
        <f>'dep13'!N95-'dep13'!N94</f>
        <v>-11.909837326000002</v>
      </c>
      <c r="AH95" s="121">
        <f>'dep13'!O95-'dep13'!O94</f>
        <v>25.298538780999991</v>
      </c>
      <c r="AI95" s="121">
        <f>'dep13'!P95-'dep13'!P94</f>
        <v>9.2087858959999949</v>
      </c>
      <c r="AJ95" s="121">
        <f>'dep13'!Q95-'dep13'!Q94</f>
        <v>9.4662881899999931</v>
      </c>
      <c r="AK95" s="121">
        <f>'dep13'!R95-'dep13'!R94</f>
        <v>63.128675366999687</v>
      </c>
      <c r="AL95" s="121">
        <f>'dep13'!S95-'dep13'!S94</f>
        <v>1.3512594430000036</v>
      </c>
      <c r="AM95" s="52">
        <f>'dep13'!T95-'dep13'!T94</f>
        <v>-24.889837166000007</v>
      </c>
      <c r="AN95" s="189">
        <f>(Paca!B95/Paca!B91-1)*100</f>
        <v>65.636157884785987</v>
      </c>
      <c r="AO95" s="189">
        <f>(Paca!C95/Paca!C91-1)*100</f>
        <v>110.85035286550418</v>
      </c>
      <c r="AP95" s="189">
        <f>(Paca!D95/Paca!D91-1)*100</f>
        <v>64.50167593516565</v>
      </c>
      <c r="AQ95" s="190">
        <f>(Paca!E95/Paca!E91-1)*100</f>
        <v>36.732857815800934</v>
      </c>
      <c r="AR95" s="190">
        <f>(Paca!F95/Paca!F91-1)*100</f>
        <v>106.9838123254427</v>
      </c>
      <c r="AS95" s="190">
        <f>(Paca!G95/Paca!G91-1)*100</f>
        <v>45.744058407179011</v>
      </c>
      <c r="AT95" s="190">
        <f>(Paca!H95/Paca!H91-1)*100</f>
        <v>11.550482157194342</v>
      </c>
      <c r="AU95" s="190">
        <f>(Paca!I95/Paca!I91-1)*100</f>
        <v>75.669905296662179</v>
      </c>
      <c r="AV95" s="189">
        <f>(Paca!J95/Paca!J91-1)*100</f>
        <v>150.22211767368682</v>
      </c>
      <c r="AW95" s="189">
        <f>(Paca!K95/Paca!K91-1)*100</f>
        <v>39.8392647416443</v>
      </c>
      <c r="AX95" s="190">
        <f>(Paca!L95/Paca!L91-1)*100</f>
        <v>33.20758900243905</v>
      </c>
      <c r="AY95" s="190">
        <f>(Paca!M95/Paca!M91-1)*100</f>
        <v>57.952990746135072</v>
      </c>
      <c r="AZ95" s="190">
        <f>(Paca!N95/Paca!N91-1)*100</f>
        <v>110.41346532959552</v>
      </c>
      <c r="BA95" s="190">
        <f>(Paca!O95/Paca!O91-1)*100</f>
        <v>45.249338016772377</v>
      </c>
      <c r="BB95" s="190">
        <f>(Paca!P95/Paca!P91-1)*100</f>
        <v>-8.4306903529962831</v>
      </c>
      <c r="BC95" s="190">
        <f>(Paca!Q95/Paca!Q91-1)*100</f>
        <v>-16.332637982444243</v>
      </c>
      <c r="BD95" s="190">
        <f>(Paca!R95/Paca!R91-1)*100</f>
        <v>29.008678856921865</v>
      </c>
      <c r="BE95" s="190">
        <f>(Paca!S95/Paca!S91-1)*100</f>
        <v>11.301692808009612</v>
      </c>
      <c r="BF95" s="189">
        <f>(Paca!T95/Paca!T91-1)*100</f>
        <v>36.030955755516516</v>
      </c>
      <c r="BG95" s="53">
        <f>Paca!B95-Paca!B91</f>
        <v>20449.973669917999</v>
      </c>
      <c r="BH95" s="53">
        <f>Paca!C95-Paca!C91</f>
        <v>195.01221172199999</v>
      </c>
      <c r="BI95" s="53">
        <f>Paca!D95-Paca!D91</f>
        <v>4790.1146006560011</v>
      </c>
      <c r="BJ95" s="122">
        <f>Paca!E95-Paca!E91</f>
        <v>473.27705546399989</v>
      </c>
      <c r="BK95" s="122">
        <f>Paca!F95-Paca!F91</f>
        <v>1654.197859179</v>
      </c>
      <c r="BL95" s="122">
        <f>Paca!G95-Paca!G91</f>
        <v>282.62134944200011</v>
      </c>
      <c r="BM95" s="122">
        <f>Paca!H95-Paca!H91</f>
        <v>112.94835844199997</v>
      </c>
      <c r="BN95" s="122">
        <f>Paca!I95-Paca!I91</f>
        <v>2267.069978129</v>
      </c>
      <c r="BO95" s="53">
        <f>Paca!J95-Paca!J91</f>
        <v>8381.2544147970002</v>
      </c>
      <c r="BP95" s="53">
        <f>Paca!K95-Paca!K91</f>
        <v>6349.9790319359981</v>
      </c>
      <c r="BQ95" s="122">
        <f>Paca!L95-Paca!L91</f>
        <v>1372.5903359869999</v>
      </c>
      <c r="BR95" s="122">
        <f>Paca!M95-Paca!M91</f>
        <v>3168.8335960950008</v>
      </c>
      <c r="BS95" s="122">
        <f>Paca!N95-Paca!N91</f>
        <v>294.80993853800004</v>
      </c>
      <c r="BT95" s="122">
        <f>Paca!O95-Paca!O91</f>
        <v>149.04171605299996</v>
      </c>
      <c r="BU95" s="122">
        <f>Paca!P95-Paca!P91</f>
        <v>-37.677333152000017</v>
      </c>
      <c r="BV95" s="122">
        <f>Paca!Q95-Paca!Q91</f>
        <v>-30.18972822500001</v>
      </c>
      <c r="BW95" s="122">
        <f>Paca!R95-Paca!R91</f>
        <v>1400.8835669310001</v>
      </c>
      <c r="BX95" s="122">
        <f>Paca!S95-Paca!S91</f>
        <v>31.686939709000001</v>
      </c>
      <c r="BY95" s="53">
        <f>Paca!T95-Paca!T91</f>
        <v>733.61341080700004</v>
      </c>
    </row>
    <row r="96" spans="1:77" x14ac:dyDescent="0.25">
      <c r="A96" s="37" t="str">
        <f>Paca!A96</f>
        <v>T2 2021</v>
      </c>
      <c r="B96" s="144">
        <f>('dep13'!B96/'dep13'!B95-1)*100</f>
        <v>9.9171169765118314</v>
      </c>
      <c r="C96" s="179">
        <f>('dep13'!C96/'dep13'!C95-1)*100</f>
        <v>-40.165904417401485</v>
      </c>
      <c r="D96" s="179">
        <f>('dep13'!D96/'dep13'!D95-1)*100</f>
        <v>3.5740073642538617</v>
      </c>
      <c r="E96" s="180">
        <f>('dep13'!E96/'dep13'!E95-1)*100</f>
        <v>8.1003793270701951</v>
      </c>
      <c r="F96" s="181">
        <f>('dep13'!F96/'dep13'!F95-1)*100</f>
        <v>2.0178323116398555</v>
      </c>
      <c r="G96" s="181">
        <f>('dep13'!G96/'dep13'!G95-1)*100</f>
        <v>5.7632375993585949</v>
      </c>
      <c r="H96" s="181">
        <f>('dep13'!H96/'dep13'!H95-1)*100</f>
        <v>-4.5905578793961066</v>
      </c>
      <c r="I96" s="182">
        <f>('dep13'!I96/'dep13'!I95-1)*100</f>
        <v>4.3915635813191578</v>
      </c>
      <c r="J96" s="179">
        <f>('dep13'!J96/'dep13'!J95-1)*100</f>
        <v>1.7776956915048547</v>
      </c>
      <c r="K96" s="179">
        <f>('dep13'!K96/'dep13'!K95-1)*100</f>
        <v>18.312461179358209</v>
      </c>
      <c r="L96" s="180">
        <f>('dep13'!L96/'dep13'!L95-1)*100</f>
        <v>8.2643665360468077</v>
      </c>
      <c r="M96" s="181">
        <f>('dep13'!M96/'dep13'!M95-1)*100</f>
        <v>5.0543107520538033</v>
      </c>
      <c r="N96" s="181">
        <f>('dep13'!N96/'dep13'!N95-1)*100</f>
        <v>14.599877279068817</v>
      </c>
      <c r="O96" s="181">
        <f>('dep13'!O96/'dep13'!O95-1)*100</f>
        <v>-2.8330887436498475</v>
      </c>
      <c r="P96" s="181">
        <f>('dep13'!P96/'dep13'!P95-1)*100</f>
        <v>5.3984544755950159</v>
      </c>
      <c r="Q96" s="181">
        <f>('dep13'!Q96/'dep13'!Q95-1)*100</f>
        <v>12.003823670531922</v>
      </c>
      <c r="R96" s="181">
        <f>('dep13'!R96/'dep13'!R95-1)*100</f>
        <v>47.978231658596386</v>
      </c>
      <c r="S96" s="152">
        <f>('dep13'!S96/'dep13'!S95-1)*100</f>
        <v>33.233285256768966</v>
      </c>
      <c r="T96" s="183">
        <f>('dep13'!T96/'dep13'!T95-1)*100</f>
        <v>-1.3770834018567157E-2</v>
      </c>
      <c r="U96" s="52">
        <f>'dep13'!B96-'dep13'!B95</f>
        <v>2521.0117424970013</v>
      </c>
      <c r="V96" s="52">
        <f>'dep13'!C96-'dep13'!C95</f>
        <v>-55.824734651999989</v>
      </c>
      <c r="W96" s="52">
        <f>'dep13'!D96-'dep13'!D95</f>
        <v>206.11590020900076</v>
      </c>
      <c r="X96" s="121">
        <f>'dep13'!E96-'dep13'!E95</f>
        <v>54.512717185000042</v>
      </c>
      <c r="Y96" s="121">
        <f>'dep13'!F96-'dep13'!F95</f>
        <v>20.473758387000089</v>
      </c>
      <c r="Z96" s="121">
        <f>'dep13'!G96-'dep13'!G95</f>
        <v>27.654265604999978</v>
      </c>
      <c r="AA96" s="121">
        <f>'dep13'!H96-'dep13'!H95</f>
        <v>-27.907440833999999</v>
      </c>
      <c r="AB96" s="121">
        <f>'dep13'!I96-'dep13'!I95</f>
        <v>131.38259986599996</v>
      </c>
      <c r="AC96" s="52">
        <f>'dep13'!J96-'dep13'!J95</f>
        <v>110.25963420800053</v>
      </c>
      <c r="AD96" s="52">
        <f>'dep13'!K96-'dep13'!K95</f>
        <v>2260.594215162002</v>
      </c>
      <c r="AE96" s="121">
        <f>'dep13'!L96-'dep13'!L95</f>
        <v>204.79279481599997</v>
      </c>
      <c r="AF96" s="121">
        <f>'dep13'!M96-'dep13'!M95</f>
        <v>267.81595274400024</v>
      </c>
      <c r="AG96" s="121">
        <f>'dep13'!N96-'dep13'!N95</f>
        <v>29.162188428000007</v>
      </c>
      <c r="AH96" s="121">
        <f>'dep13'!O96-'dep13'!O95</f>
        <v>-9.800358808999988</v>
      </c>
      <c r="AI96" s="121">
        <f>'dep13'!P96-'dep13'!P95</f>
        <v>14.64829112000001</v>
      </c>
      <c r="AJ96" s="121">
        <f>'dep13'!Q96-'dep13'!Q95</f>
        <v>8.1137979570000027</v>
      </c>
      <c r="AK96" s="121">
        <f>'dep13'!R96-'dep13'!R95</f>
        <v>1697.9373493290004</v>
      </c>
      <c r="AL96" s="121">
        <f>'dep13'!S96-'dep13'!S95</f>
        <v>47.924199576999996</v>
      </c>
      <c r="AM96" s="52">
        <f>'dep13'!T96-'dep13'!T95</f>
        <v>-0.13327242999991995</v>
      </c>
      <c r="AN96" s="189">
        <f>(Paca!B96/Paca!B92-1)*100</f>
        <v>32.921979070401086</v>
      </c>
      <c r="AO96" s="189">
        <f>(Paca!C96/Paca!C92-1)*100</f>
        <v>1.3185805680235863</v>
      </c>
      <c r="AP96" s="189">
        <f>(Paca!D96/Paca!D92-1)*100</f>
        <v>40.979933137742599</v>
      </c>
      <c r="AQ96" s="190">
        <f>(Paca!E96/Paca!E92-1)*100</f>
        <v>33.447059440523795</v>
      </c>
      <c r="AR96" s="190">
        <f>(Paca!F96/Paca!F92-1)*100</f>
        <v>67.125855497498364</v>
      </c>
      <c r="AS96" s="190">
        <f>(Paca!G96/Paca!G92-1)*100</f>
        <v>22.220156740170815</v>
      </c>
      <c r="AT96" s="190">
        <f>(Paca!H96/Paca!H92-1)*100</f>
        <v>12.616576626602116</v>
      </c>
      <c r="AU96" s="190">
        <f>(Paca!I96/Paca!I92-1)*100</f>
        <v>40.765534117830015</v>
      </c>
      <c r="AV96" s="189">
        <f>(Paca!J96/Paca!J92-1)*100</f>
        <v>22.848949707684184</v>
      </c>
      <c r="AW96" s="189">
        <f>(Paca!K96/Paca!K92-1)*100</f>
        <v>37.668230477099215</v>
      </c>
      <c r="AX96" s="190">
        <f>(Paca!L96/Paca!L92-1)*100</f>
        <v>42.18513228890415</v>
      </c>
      <c r="AY96" s="190">
        <f>(Paca!M96/Paca!M92-1)*100</f>
        <v>18.391184500314097</v>
      </c>
      <c r="AZ96" s="190">
        <f>(Paca!N96/Paca!N92-1)*100</f>
        <v>679.82877675004966</v>
      </c>
      <c r="BA96" s="190">
        <f>(Paca!O96/Paca!O92-1)*100</f>
        <v>22.908044711074748</v>
      </c>
      <c r="BB96" s="190">
        <f>(Paca!P96/Paca!P92-1)*100</f>
        <v>19.691345070421296</v>
      </c>
      <c r="BC96" s="190">
        <f>(Paca!Q96/Paca!Q92-1)*100</f>
        <v>-17.126885900720968</v>
      </c>
      <c r="BD96" s="190">
        <f>(Paca!R96/Paca!R92-1)*100</f>
        <v>54.619001286535166</v>
      </c>
      <c r="BE96" s="190">
        <f>(Paca!S96/Paca!S92-1)*100</f>
        <v>48.952160042146708</v>
      </c>
      <c r="BF96" s="189">
        <f>(Paca!T96/Paca!T92-1)*100</f>
        <v>18.094371767694394</v>
      </c>
      <c r="BG96" s="53">
        <f>Paca!B96-Paca!B92</f>
        <v>13567.186960690007</v>
      </c>
      <c r="BH96" s="53">
        <f>Paca!C96-Paca!C92</f>
        <v>4.2239401019999718</v>
      </c>
      <c r="BI96" s="53">
        <f>Paca!D96-Paca!D92</f>
        <v>3617.6159417150011</v>
      </c>
      <c r="BJ96" s="122">
        <f>Paca!E96-Paca!E92</f>
        <v>452.91415016700012</v>
      </c>
      <c r="BK96" s="122">
        <f>Paca!F96-Paca!F92</f>
        <v>1283.5197365539998</v>
      </c>
      <c r="BL96" s="122">
        <f>Paca!G96-Paca!G92</f>
        <v>168.46036652200007</v>
      </c>
      <c r="BM96" s="122">
        <f>Paca!H96-Paca!H92</f>
        <v>109.99465913799997</v>
      </c>
      <c r="BN96" s="122">
        <f>Paca!I96-Paca!I92</f>
        <v>1602.7270293339998</v>
      </c>
      <c r="BO96" s="53">
        <f>Paca!J96-Paca!J92</f>
        <v>2589.1059174050006</v>
      </c>
      <c r="BP96" s="53">
        <f>Paca!K96-Paca!K92</f>
        <v>6937.8406265590056</v>
      </c>
      <c r="BQ96" s="122">
        <f>Paca!L96-Paca!L92</f>
        <v>1766.8771949519996</v>
      </c>
      <c r="BR96" s="122">
        <f>Paca!M96-Paca!M92</f>
        <v>1357.7788787160007</v>
      </c>
      <c r="BS96" s="122">
        <f>Paca!N96-Paca!N92</f>
        <v>517.49070864099997</v>
      </c>
      <c r="BT96" s="122">
        <f>Paca!O96-Paca!O92</f>
        <v>87.250834161</v>
      </c>
      <c r="BU96" s="122">
        <f>Paca!P96-Paca!P92</f>
        <v>71.930299471000012</v>
      </c>
      <c r="BV96" s="122">
        <f>Paca!Q96-Paca!Q92</f>
        <v>-33.06193651800001</v>
      </c>
      <c r="BW96" s="122">
        <f>Paca!R96-Paca!R92</f>
        <v>3033.9957616489992</v>
      </c>
      <c r="BX96" s="122">
        <f>Paca!S96-Paca!S92</f>
        <v>135.57888548699998</v>
      </c>
      <c r="BY96" s="53">
        <f>Paca!T96-Paca!T92</f>
        <v>418.40053490899982</v>
      </c>
    </row>
    <row r="97" spans="1:77" x14ac:dyDescent="0.25">
      <c r="A97" s="37" t="str">
        <f>Paca!A97</f>
        <v>T3 2021</v>
      </c>
      <c r="B97" s="144">
        <f>('dep13'!B97/'dep13'!B96-1)*100</f>
        <v>-2.802179304070862</v>
      </c>
      <c r="C97" s="179">
        <f>('dep13'!C97/'dep13'!C96-1)*100</f>
        <v>2.8306927893202438</v>
      </c>
      <c r="D97" s="179">
        <f>('dep13'!D97/'dep13'!D96-1)*100</f>
        <v>-2.4562969605860241</v>
      </c>
      <c r="E97" s="180">
        <f>('dep13'!E97/'dep13'!E96-1)*100</f>
        <v>-5.2072601516022221</v>
      </c>
      <c r="F97" s="181">
        <f>('dep13'!F97/'dep13'!F96-1)*100</f>
        <v>2.1319521922692042</v>
      </c>
      <c r="G97" s="181">
        <f>('dep13'!G97/'dep13'!G96-1)*100</f>
        <v>5.1494312508604922</v>
      </c>
      <c r="H97" s="181">
        <f>('dep13'!H97/'dep13'!H96-1)*100</f>
        <v>-20.340200431194432</v>
      </c>
      <c r="I97" s="182">
        <f>('dep13'!I97/'dep13'!I96-1)*100</f>
        <v>-1.2507159512248789</v>
      </c>
      <c r="J97" s="179">
        <f>('dep13'!J97/'dep13'!J96-1)*100</f>
        <v>-1.1187796471853195</v>
      </c>
      <c r="K97" s="179">
        <f>('dep13'!K97/'dep13'!K96-1)*100</f>
        <v>-4.5310895723284279</v>
      </c>
      <c r="L97" s="180">
        <f>('dep13'!L97/'dep13'!L96-1)*100</f>
        <v>12.444116282539763</v>
      </c>
      <c r="M97" s="181">
        <f>('dep13'!M97/'dep13'!M96-1)*100</f>
        <v>2.3638651691933354</v>
      </c>
      <c r="N97" s="181">
        <f>('dep13'!N97/'dep13'!N96-1)*100</f>
        <v>55.950121898125161</v>
      </c>
      <c r="O97" s="181">
        <f>('dep13'!O97/'dep13'!O96-1)*100</f>
        <v>3.7288432471787925</v>
      </c>
      <c r="P97" s="181">
        <f>('dep13'!P97/'dep13'!P96-1)*100</f>
        <v>-10.279154362633303</v>
      </c>
      <c r="Q97" s="181">
        <f>('dep13'!Q97/'dep13'!Q96-1)*100</f>
        <v>-25.439322247484387</v>
      </c>
      <c r="R97" s="181">
        <f>('dep13'!R97/'dep13'!R96-1)*100</f>
        <v>-23.669859989953533</v>
      </c>
      <c r="S97" s="152">
        <f>('dep13'!S97/'dep13'!S96-1)*100</f>
        <v>10.622222209488697</v>
      </c>
      <c r="T97" s="183">
        <f>('dep13'!T97/'dep13'!T96-1)*100</f>
        <v>9.6917906519175645</v>
      </c>
      <c r="U97" s="52">
        <f>'dep13'!B97-'dep13'!B96</f>
        <v>-782.98002471899599</v>
      </c>
      <c r="V97" s="52">
        <f>'dep13'!C97-'dep13'!C96</f>
        <v>2.3540223749999996</v>
      </c>
      <c r="W97" s="52">
        <f>'dep13'!D97-'dep13'!D96</f>
        <v>-146.71945429900006</v>
      </c>
      <c r="X97" s="121">
        <f>'dep13'!E97-'dep13'!E96</f>
        <v>-37.881656923000037</v>
      </c>
      <c r="Y97" s="121">
        <f>'dep13'!F97-'dep13'!F96</f>
        <v>22.068156477000002</v>
      </c>
      <c r="Z97" s="121">
        <f>'dep13'!G97-'dep13'!G96</f>
        <v>26.133020335999959</v>
      </c>
      <c r="AA97" s="121">
        <f>'dep13'!H97-'dep13'!H96</f>
        <v>-117.97802720300001</v>
      </c>
      <c r="AB97" s="121">
        <f>'dep13'!I97-'dep13'!I96</f>
        <v>-39.06094698600009</v>
      </c>
      <c r="AC97" s="52">
        <f>'dep13'!J97-'dep13'!J96</f>
        <v>-70.624648373000127</v>
      </c>
      <c r="AD97" s="52">
        <f>'dep13'!K97-'dep13'!K96</f>
        <v>-661.77298027299912</v>
      </c>
      <c r="AE97" s="121">
        <f>'dep13'!L97-'dep13'!L96</f>
        <v>333.85255340000003</v>
      </c>
      <c r="AF97" s="121">
        <f>'dep13'!M97-'dep13'!M96</f>
        <v>131.58642318199963</v>
      </c>
      <c r="AG97" s="121">
        <f>'dep13'!N97-'dep13'!N96</f>
        <v>128.07256163099999</v>
      </c>
      <c r="AH97" s="121">
        <f>'dep13'!O97-'dep13'!O96</f>
        <v>12.533556474000022</v>
      </c>
      <c r="AI97" s="121">
        <f>'dep13'!P97-'dep13'!P96</f>
        <v>-29.397415430999956</v>
      </c>
      <c r="AJ97" s="121">
        <f>'dep13'!Q97-'dep13'!Q96</f>
        <v>-19.259409513999998</v>
      </c>
      <c r="AK97" s="121">
        <f>'dep13'!R97-'dep13'!R96</f>
        <v>-1239.5696854540001</v>
      </c>
      <c r="AL97" s="121">
        <f>'dep13'!S97-'dep13'!S96</f>
        <v>20.408435439000016</v>
      </c>
      <c r="AM97" s="52">
        <f>'dep13'!T97-'dep13'!T96</f>
        <v>93.783035851000022</v>
      </c>
      <c r="AN97" s="189">
        <f>(Paca!B97/Paca!B93-1)*100</f>
        <v>15.228849047090677</v>
      </c>
      <c r="AO97" s="189">
        <f>(Paca!C97/Paca!C93-1)*100</f>
        <v>17.40421466996256</v>
      </c>
      <c r="AP97" s="189">
        <f>(Paca!D97/Paca!D93-1)*100</f>
        <v>15.192594969076278</v>
      </c>
      <c r="AQ97" s="190">
        <f>(Paca!E97/Paca!E93-1)*100</f>
        <v>4.0768881172351001</v>
      </c>
      <c r="AR97" s="190">
        <f>(Paca!F97/Paca!F93-1)*100</f>
        <v>34.069629195048279</v>
      </c>
      <c r="AS97" s="190">
        <f>(Paca!G97/Paca!G93-1)*100</f>
        <v>14.910514675570852</v>
      </c>
      <c r="AT97" s="190">
        <f>(Paca!H97/Paca!H93-1)*100</f>
        <v>-22.898995018634682</v>
      </c>
      <c r="AU97" s="190">
        <f>(Paca!I97/Paca!I93-1)*100</f>
        <v>17.500180667533961</v>
      </c>
      <c r="AV97" s="189">
        <f>(Paca!J97/Paca!J93-1)*100</f>
        <v>7.5245719840947523</v>
      </c>
      <c r="AW97" s="189">
        <f>(Paca!K97/Paca!K93-1)*100</f>
        <v>20.715464188383525</v>
      </c>
      <c r="AX97" s="190">
        <f>(Paca!L97/Paca!L93-1)*100</f>
        <v>22.317539275867237</v>
      </c>
      <c r="AY97" s="190">
        <f>(Paca!M97/Paca!M93-1)*100</f>
        <v>14.424808893834751</v>
      </c>
      <c r="AZ97" s="190">
        <f>(Paca!N97/Paca!N93-1)*100</f>
        <v>133.00345532200723</v>
      </c>
      <c r="BA97" s="190">
        <f>(Paca!O97/Paca!O93-1)*100</f>
        <v>2.4878687253870879</v>
      </c>
      <c r="BB97" s="190">
        <f>(Paca!P97/Paca!P93-1)*100</f>
        <v>-2.8992459183524666</v>
      </c>
      <c r="BC97" s="190">
        <f>(Paca!Q97/Paca!Q93-1)*100</f>
        <v>7.8534191243068596</v>
      </c>
      <c r="BD97" s="190">
        <f>(Paca!R97/Paca!R93-1)*100</f>
        <v>22.856327895026297</v>
      </c>
      <c r="BE97" s="190">
        <f>(Paca!S97/Paca!S93-1)*100</f>
        <v>33.011842648925672</v>
      </c>
      <c r="BF97" s="189">
        <f>(Paca!T97/Paca!T93-1)*100</f>
        <v>9.8987558496583805</v>
      </c>
      <c r="BG97" s="53">
        <f>Paca!B97-Paca!B93</f>
        <v>7250.7655007979993</v>
      </c>
      <c r="BH97" s="53">
        <f>Paca!C97-Paca!C93</f>
        <v>57.759910754999964</v>
      </c>
      <c r="BI97" s="53">
        <f>Paca!D97-Paca!D93</f>
        <v>1647.4819011799991</v>
      </c>
      <c r="BJ97" s="122">
        <f>Paca!E97-Paca!E93</f>
        <v>68.062978996000083</v>
      </c>
      <c r="BK97" s="122">
        <f>Paca!F97-Paca!F93</f>
        <v>881.59593496600019</v>
      </c>
      <c r="BL97" s="122">
        <f>Paca!G97-Paca!G93</f>
        <v>119.40435318899995</v>
      </c>
      <c r="BM97" s="122">
        <f>Paca!H97-Paca!H93</f>
        <v>-246.08547660400006</v>
      </c>
      <c r="BN97" s="122">
        <f>Paca!I97-Paca!I93</f>
        <v>824.50411063299998</v>
      </c>
      <c r="BO97" s="53">
        <f>Paca!J97-Paca!J93</f>
        <v>973.15733919299964</v>
      </c>
      <c r="BP97" s="53">
        <f>Paca!K97-Paca!K93</f>
        <v>4301.1059607650022</v>
      </c>
      <c r="BQ97" s="122">
        <f>Paca!L97-Paca!L93</f>
        <v>1203.3220728800006</v>
      </c>
      <c r="BR97" s="122">
        <f>Paca!M97-Paca!M93</f>
        <v>1141.3872766289996</v>
      </c>
      <c r="BS97" s="122">
        <f>Paca!N97-Paca!N93</f>
        <v>525.84540186300001</v>
      </c>
      <c r="BT97" s="122">
        <f>Paca!O97-Paca!O93</f>
        <v>11.360231413000008</v>
      </c>
      <c r="BU97" s="122">
        <f>Paca!P97-Paca!P93</f>
        <v>-11.802823105000016</v>
      </c>
      <c r="BV97" s="122">
        <f>Paca!Q97-Paca!Q93</f>
        <v>10.950804293000004</v>
      </c>
      <c r="BW97" s="122">
        <f>Paca!R97-Paca!R93</f>
        <v>1306.2573613059994</v>
      </c>
      <c r="BX97" s="122">
        <f>Paca!S97-Paca!S93</f>
        <v>113.78563548599999</v>
      </c>
      <c r="BY97" s="53">
        <f>Paca!T97-Paca!T93</f>
        <v>271.26038890500013</v>
      </c>
    </row>
    <row r="98" spans="1:77" s="106" customFormat="1" x14ac:dyDescent="0.25">
      <c r="A98" s="98" t="str">
        <f>Paca!A98</f>
        <v>T4 2021</v>
      </c>
      <c r="B98" s="143">
        <f>('dep13'!B98/'dep13'!B97-1)*100</f>
        <v>2.6819027798470341</v>
      </c>
      <c r="C98" s="184">
        <f>('dep13'!C98/'dep13'!C97-1)*100</f>
        <v>11.677036446042454</v>
      </c>
      <c r="D98" s="184">
        <f>('dep13'!D98/'dep13'!D97-1)*100</f>
        <v>7.9307122075151781</v>
      </c>
      <c r="E98" s="185">
        <f>('dep13'!E98/'dep13'!E97-1)*100</f>
        <v>12.083754931242318</v>
      </c>
      <c r="F98" s="186">
        <f>('dep13'!F98/'dep13'!F97-1)*100</f>
        <v>7.0024448509027781</v>
      </c>
      <c r="G98" s="186">
        <f>('dep13'!G98/'dep13'!G97-1)*100</f>
        <v>3.263275824958245</v>
      </c>
      <c r="H98" s="186">
        <f>('dep13'!H98/'dep13'!H97-1)*100</f>
        <v>44.017820728181789</v>
      </c>
      <c r="I98" s="187">
        <f>('dep13'!I98/'dep13'!I97-1)*100</f>
        <v>2.7213507369975076</v>
      </c>
      <c r="J98" s="184">
        <f>('dep13'!J98/'dep13'!J97-1)*100</f>
        <v>2.9263118442757197E-2</v>
      </c>
      <c r="K98" s="184">
        <f>('dep13'!K98/'dep13'!K97-1)*100</f>
        <v>0.49989279143110021</v>
      </c>
      <c r="L98" s="185">
        <f>('dep13'!L98/'dep13'!L97-1)*100</f>
        <v>1.9101804077771289</v>
      </c>
      <c r="M98" s="186">
        <f>('dep13'!M98/'dep13'!M97-1)*100</f>
        <v>-2.1585129855221874</v>
      </c>
      <c r="N98" s="186">
        <f>('dep13'!N98/'dep13'!N97-1)*100</f>
        <v>13.911975843084123</v>
      </c>
      <c r="O98" s="186">
        <f>('dep13'!O98/'dep13'!O97-1)*100</f>
        <v>-5.150905544696549</v>
      </c>
      <c r="P98" s="186">
        <f>('dep13'!P98/'dep13'!P97-1)*100</f>
        <v>9.0757065026862094</v>
      </c>
      <c r="Q98" s="186">
        <f>('dep13'!Q98/'dep13'!Q97-1)*100</f>
        <v>10.714507541602259</v>
      </c>
      <c r="R98" s="186">
        <f>('dep13'!R98/'dep13'!R97-1)*100</f>
        <v>2.2420729634746062</v>
      </c>
      <c r="S98" s="151">
        <f>('dep13'!S98/'dep13'!S97-1)*100</f>
        <v>-7.3345873673033912</v>
      </c>
      <c r="T98" s="188">
        <f>('dep13'!T98/'dep13'!T97-1)*100</f>
        <v>17.40832366591636</v>
      </c>
      <c r="U98" s="100">
        <f>'dep13'!B98-'dep13'!B97</f>
        <v>728.37380629698964</v>
      </c>
      <c r="V98" s="100">
        <f>'dep13'!C98-'dep13'!C97</f>
        <v>9.9855788490000066</v>
      </c>
      <c r="W98" s="100">
        <f>'dep13'!D98-'dep13'!D97</f>
        <v>462.08115932799956</v>
      </c>
      <c r="X98" s="120">
        <f>'dep13'!E98-'dep13'!E97</f>
        <v>83.329097111999999</v>
      </c>
      <c r="Y98" s="120">
        <f>'dep13'!F98-'dep13'!F97</f>
        <v>74.02866600099992</v>
      </c>
      <c r="Z98" s="120">
        <f>'dep13'!G98-'dep13'!G97</f>
        <v>17.413699816000076</v>
      </c>
      <c r="AA98" s="120">
        <f>'dep13'!H98-'dep13'!H97</f>
        <v>203.38253131500005</v>
      </c>
      <c r="AB98" s="120">
        <f>'dep13'!I98-'dep13'!I97</f>
        <v>83.92716508400008</v>
      </c>
      <c r="AC98" s="100">
        <f>'dep13'!J98-'dep13'!J97</f>
        <v>1.8266114019997985</v>
      </c>
      <c r="AD98" s="100">
        <f>'dep13'!K98-'dep13'!K97</f>
        <v>69.701997458994811</v>
      </c>
      <c r="AE98" s="120">
        <f>'dep13'!L98-'dep13'!L97</f>
        <v>57.62378261899994</v>
      </c>
      <c r="AF98" s="120">
        <f>'dep13'!M98-'dep13'!M97</f>
        <v>-122.99564158700014</v>
      </c>
      <c r="AG98" s="120">
        <f>'dep13'!N98-'dep13'!N97</f>
        <v>49.662616001999993</v>
      </c>
      <c r="AH98" s="120">
        <f>'dep13'!O98-'dep13'!O97</f>
        <v>-17.959048203999998</v>
      </c>
      <c r="AI98" s="120">
        <f>'dep13'!P98-'dep13'!P97</f>
        <v>23.287644508999961</v>
      </c>
      <c r="AJ98" s="120">
        <f>'dep13'!Q98-'dep13'!Q97</f>
        <v>6.0481073770000009</v>
      </c>
      <c r="AK98" s="120">
        <f>'dep13'!R98-'dep13'!R97</f>
        <v>89.623326295999959</v>
      </c>
      <c r="AL98" s="120">
        <f>'dep13'!S98-'dep13'!S97</f>
        <v>-15.588789552999998</v>
      </c>
      <c r="AM98" s="100">
        <f>'dep13'!T98-'dep13'!T97</f>
        <v>184.77845925899987</v>
      </c>
      <c r="AN98" s="184">
        <f>(Paca!B98/Paca!B94-1)*100</f>
        <v>12.17295869773476</v>
      </c>
      <c r="AO98" s="184">
        <f>(Paca!C98/Paca!C94-1)*100</f>
        <v>39.657975504347441</v>
      </c>
      <c r="AP98" s="184">
        <f>(Paca!D98/Paca!D94-1)*100</f>
        <v>14.697403061770187</v>
      </c>
      <c r="AQ98" s="191">
        <f>(Paca!E98/Paca!E94-1)*100</f>
        <v>14.65281257211406</v>
      </c>
      <c r="AR98" s="191">
        <f>(Paca!F98/Paca!F94-1)*100</f>
        <v>20.741396461578599</v>
      </c>
      <c r="AS98" s="191">
        <f>(Paca!G98/Paca!G94-1)*100</f>
        <v>25.021438231782824</v>
      </c>
      <c r="AT98" s="191">
        <f>(Paca!H98/Paca!H94-1)*100</f>
        <v>-4.1318419604700507</v>
      </c>
      <c r="AU98" s="191">
        <f>(Paca!I98/Paca!I94-1)*100</f>
        <v>13.463324912505925</v>
      </c>
      <c r="AV98" s="184">
        <f>(Paca!J98/Paca!J94-1)*100</f>
        <v>4.7195456543570158</v>
      </c>
      <c r="AW98" s="184">
        <f>(Paca!K98/Paca!K94-1)*100</f>
        <v>13.805274744445439</v>
      </c>
      <c r="AX98" s="191">
        <f>(Paca!L98/Paca!L94-1)*100</f>
        <v>19.665505475346691</v>
      </c>
      <c r="AY98" s="191">
        <f>(Paca!M98/Paca!M94-1)*100</f>
        <v>2.7274652630820073</v>
      </c>
      <c r="AZ98" s="191">
        <f>(Paca!N98/Paca!N94-1)*100</f>
        <v>77.779705193556239</v>
      </c>
      <c r="BA98" s="191">
        <f>(Paca!O98/Paca!O94-1)*100</f>
        <v>-0.31396401747961766</v>
      </c>
      <c r="BB98" s="191">
        <f>(Paca!P98/Paca!P94-1)*100</f>
        <v>2.218287733204849</v>
      </c>
      <c r="BC98" s="191">
        <f>(Paca!Q98/Paca!Q94-1)*100</f>
        <v>9.1274444206043359</v>
      </c>
      <c r="BD98" s="191">
        <f>(Paca!R98/Paca!R94-1)*100</f>
        <v>19.162164039145679</v>
      </c>
      <c r="BE98" s="191">
        <f>(Paca!S98/Paca!S94-1)*100</f>
        <v>53.1219524101326</v>
      </c>
      <c r="BF98" s="184">
        <f>(Paca!T98/Paca!T94-1)*100</f>
        <v>21.999839156777412</v>
      </c>
      <c r="BG98" s="100">
        <f>Paca!B98-Paca!B94</f>
        <v>6076.3458082939978</v>
      </c>
      <c r="BH98" s="100">
        <f>Paca!C98-Paca!C94</f>
        <v>92.483349224000023</v>
      </c>
      <c r="BI98" s="100">
        <f>Paca!D98-Paca!D94</f>
        <v>1698.0101942450001</v>
      </c>
      <c r="BJ98" s="120">
        <f>Paca!E98-Paca!E94</f>
        <v>242.1976981790001</v>
      </c>
      <c r="BK98" s="120">
        <f>Paca!F98-Paca!F94</f>
        <v>627.65038436999976</v>
      </c>
      <c r="BL98" s="120">
        <f>Paca!G98-Paca!G94</f>
        <v>202.281733444</v>
      </c>
      <c r="BM98" s="120">
        <f>Paca!H98-Paca!H94</f>
        <v>-44.797274317000074</v>
      </c>
      <c r="BN98" s="120">
        <f>Paca!I98-Paca!I94</f>
        <v>670.6776525690002</v>
      </c>
      <c r="BO98" s="100">
        <f>Paca!J98-Paca!J94</f>
        <v>625.45105524499922</v>
      </c>
      <c r="BP98" s="100">
        <f>Paca!K98-Paca!K94</f>
        <v>3053.8868619449968</v>
      </c>
      <c r="BQ98" s="120">
        <f>Paca!L98-Paca!L94</f>
        <v>1068.3086193659992</v>
      </c>
      <c r="BR98" s="120">
        <f>Paca!M98-Paca!M94</f>
        <v>240.83473244900051</v>
      </c>
      <c r="BS98" s="120">
        <f>Paca!N98-Paca!N94</f>
        <v>411.71179119599992</v>
      </c>
      <c r="BT98" s="120">
        <f>Paca!O98-Paca!O94</f>
        <v>-1.4687300709999818</v>
      </c>
      <c r="BU98" s="120">
        <f>Paca!P98-Paca!P94</f>
        <v>8.8510286700000051</v>
      </c>
      <c r="BV98" s="120">
        <f>Paca!Q98-Paca!Q94</f>
        <v>12.675152615999991</v>
      </c>
      <c r="BW98" s="120">
        <f>Paca!R98-Paca!R94</f>
        <v>1154.6673910219997</v>
      </c>
      <c r="BX98" s="120">
        <f>Paca!S98-Paca!S94</f>
        <v>158.30687669700001</v>
      </c>
      <c r="BY98" s="100">
        <f>Paca!T98-Paca!T94</f>
        <v>606.51434763499992</v>
      </c>
    </row>
    <row r="99" spans="1:77" x14ac:dyDescent="0.25">
      <c r="A99" s="37" t="str">
        <f>Paca!A99</f>
        <v>T1 2022</v>
      </c>
      <c r="B99" s="144">
        <f>('dep13'!B99/'dep13'!B98-1)*100</f>
        <v>-0.72836228608439413</v>
      </c>
      <c r="C99" s="179">
        <f>('dep13'!C99/'dep13'!C98-1)*100</f>
        <v>-14.780973836635436</v>
      </c>
      <c r="D99" s="179">
        <f>('dep13'!D99/'dep13'!D98-1)*100</f>
        <v>-5.2036051967872528</v>
      </c>
      <c r="E99" s="180">
        <f>('dep13'!E99/'dep13'!E98-1)*100</f>
        <v>-9.7600946217237468</v>
      </c>
      <c r="F99" s="181">
        <f>('dep13'!F99/'dep13'!F98-1)*100</f>
        <v>-6.3557113819676108</v>
      </c>
      <c r="G99" s="181">
        <f>('dep13'!G99/'dep13'!G98-1)*100</f>
        <v>-11.616005493979365</v>
      </c>
      <c r="H99" s="181">
        <f>('dep13'!H99/'dep13'!H98-1)*100</f>
        <v>-0.95877099738834737</v>
      </c>
      <c r="I99" s="182">
        <f>('dep13'!I99/'dep13'!I98-1)*100</f>
        <v>-3.4567493765039981</v>
      </c>
      <c r="J99" s="179">
        <f>('dep13'!J99/'dep13'!J98-1)*100</f>
        <v>-6.256940951083978</v>
      </c>
      <c r="K99" s="179">
        <f>('dep13'!K99/'dep13'!K98-1)*100</f>
        <v>1.0439871583539206</v>
      </c>
      <c r="L99" s="180">
        <f>('dep13'!L99/'dep13'!L98-1)*100</f>
        <v>3.324805045174628</v>
      </c>
      <c r="M99" s="181">
        <f>('dep13'!M99/'dep13'!M98-1)*100</f>
        <v>-0.39227636464246318</v>
      </c>
      <c r="N99" s="181">
        <f>('dep13'!N99/'dep13'!N98-1)*100</f>
        <v>19.463454686285274</v>
      </c>
      <c r="O99" s="181">
        <f>('dep13'!O99/'dep13'!O98-1)*100</f>
        <v>-9.8180720463971412</v>
      </c>
      <c r="P99" s="181">
        <f>('dep13'!P99/'dep13'!P98-1)*100</f>
        <v>5.6214622160896344</v>
      </c>
      <c r="Q99" s="181">
        <f>('dep13'!Q99/'dep13'!Q98-1)*100</f>
        <v>-5.8800402116797486</v>
      </c>
      <c r="R99" s="181">
        <f>('dep13'!R99/'dep13'!R98-1)*100</f>
        <v>3.8322378239286081E-2</v>
      </c>
      <c r="S99" s="152">
        <f>('dep13'!S99/'dep13'!S98-1)*100</f>
        <v>2.8677454120292101</v>
      </c>
      <c r="T99" s="183">
        <f>('dep13'!T99/'dep13'!T98-1)*100</f>
        <v>30.701497612935125</v>
      </c>
      <c r="U99" s="52">
        <f>'dep13'!B99-'dep13'!B98</f>
        <v>-203.11998096499519</v>
      </c>
      <c r="V99" s="52">
        <f>'dep13'!C99-'dep13'!C98</f>
        <v>-14.115866374000007</v>
      </c>
      <c r="W99" s="52">
        <f>'dep13'!D99-'dep13'!D98</f>
        <v>-327.23176321000028</v>
      </c>
      <c r="X99" s="121">
        <f>'dep13'!E99-'dep13'!E98</f>
        <v>-75.438226047999933</v>
      </c>
      <c r="Y99" s="121">
        <f>'dep13'!F99-'dep13'!F98</f>
        <v>-71.896557190000067</v>
      </c>
      <c r="Z99" s="121">
        <f>'dep13'!G99-'dep13'!G98</f>
        <v>-64.008842962000017</v>
      </c>
      <c r="AA99" s="121">
        <f>'dep13'!H99-'dep13'!H98</f>
        <v>-6.3799347070000749</v>
      </c>
      <c r="AB99" s="121">
        <f>'dep13'!I99-'dep13'!I98</f>
        <v>-109.50820230299996</v>
      </c>
      <c r="AC99" s="52">
        <f>'dep13'!J99-'dep13'!J98</f>
        <v>-390.67415822299972</v>
      </c>
      <c r="AD99" s="52">
        <f>'dep13'!K99-'dep13'!K98</f>
        <v>146.29487252100262</v>
      </c>
      <c r="AE99" s="121">
        <f>'dep13'!L99-'dep13'!L98</f>
        <v>102.21417611799961</v>
      </c>
      <c r="AF99" s="121">
        <f>'dep13'!M99-'dep13'!M98</f>
        <v>-21.870073521999984</v>
      </c>
      <c r="AG99" s="121">
        <f>'dep13'!N99-'dep13'!N98</f>
        <v>79.146204133000026</v>
      </c>
      <c r="AH99" s="121">
        <f>'dep13'!O99-'dep13'!O98</f>
        <v>-32.468268873</v>
      </c>
      <c r="AI99" s="121">
        <f>'dep13'!P99-'dep13'!P98</f>
        <v>15.733395163000012</v>
      </c>
      <c r="AJ99" s="121">
        <f>'dep13'!Q99-'dep13'!Q98</f>
        <v>-3.6747864539999995</v>
      </c>
      <c r="AK99" s="121">
        <f>'dep13'!R99-'dep13'!R98</f>
        <v>1.5662223459999041</v>
      </c>
      <c r="AL99" s="121">
        <f>'dep13'!S99-'dep13'!S98</f>
        <v>5.6480036099999893</v>
      </c>
      <c r="AM99" s="52">
        <f>'dep13'!T99-'dep13'!T98</f>
        <v>382.60693432100015</v>
      </c>
      <c r="AN99" s="189">
        <f>(Paca!B99/Paca!B95-1)*100</f>
        <v>7.0228581514455657</v>
      </c>
      <c r="AO99" s="189">
        <f>(Paca!C99/Paca!C95-1)*100</f>
        <v>-13.943382413821093</v>
      </c>
      <c r="AP99" s="189">
        <f>(Paca!D99/Paca!D95-1)*100</f>
        <v>3.6505300365606619</v>
      </c>
      <c r="AQ99" s="190">
        <f>(Paca!E99/Paca!E95-1)*100</f>
        <v>-0.8501457804187873</v>
      </c>
      <c r="AR99" s="190">
        <f>(Paca!F99/Paca!F95-1)*100</f>
        <v>8.4008675733276093</v>
      </c>
      <c r="AS99" s="190">
        <f>(Paca!G99/Paca!G95-1)*100</f>
        <v>6.2945136963775017</v>
      </c>
      <c r="AT99" s="190">
        <f>(Paca!H99/Paca!H95-1)*100</f>
        <v>-7.063331054296917</v>
      </c>
      <c r="AU99" s="190">
        <f>(Paca!I99/Paca!I95-1)*100</f>
        <v>4.0365974014800132</v>
      </c>
      <c r="AV99" s="189">
        <f>(Paca!J99/Paca!J95-1)*100</f>
        <v>-5.5859836629969184</v>
      </c>
      <c r="AW99" s="189">
        <f>(Paca!K99/Paca!K95-1)*100</f>
        <v>13.231025830622389</v>
      </c>
      <c r="AX99" s="190">
        <f>(Paca!L99/Paca!L95-1)*100</f>
        <v>17.04225218801032</v>
      </c>
      <c r="AY99" s="190">
        <f>(Paca!M99/Paca!M95-1)*100</f>
        <v>4.6765486465970119</v>
      </c>
      <c r="AZ99" s="190">
        <f>(Paca!N99/Paca!N95-1)*100</f>
        <v>91.296999402368456</v>
      </c>
      <c r="BA99" s="190">
        <f>(Paca!O99/Paca!O95-1)*100</f>
        <v>-9.4477903910324184</v>
      </c>
      <c r="BB99" s="190">
        <f>(Paca!P99/Paca!P95-1)*100</f>
        <v>3.7964330480223074</v>
      </c>
      <c r="BC99" s="190">
        <f>(Paca!Q99/Paca!Q95-1)*100</f>
        <v>-4.9212218181840512</v>
      </c>
      <c r="BD99" s="190">
        <f>(Paca!R99/Paca!R95-1)*100</f>
        <v>15.849849283264872</v>
      </c>
      <c r="BE99" s="190">
        <f>(Paca!S99/Paca!S95-1)*100</f>
        <v>46.053964446765995</v>
      </c>
      <c r="BF99" s="189">
        <f>(Paca!T99/Paca!T95-1)*100</f>
        <v>38.299788940891411</v>
      </c>
      <c r="BG99" s="53">
        <f>Paca!B99-Paca!B95</f>
        <v>3624.2541654840024</v>
      </c>
      <c r="BH99" s="53">
        <f>Paca!C99-Paca!C95</f>
        <v>-51.72103400200001</v>
      </c>
      <c r="BI99" s="53">
        <f>Paca!D99-Paca!D95</f>
        <v>445.96539214099903</v>
      </c>
      <c r="BJ99" s="122">
        <f>Paca!E99-Paca!E95</f>
        <v>-14.977075776999982</v>
      </c>
      <c r="BK99" s="122">
        <f>Paca!F99-Paca!F95</f>
        <v>268.86229732899983</v>
      </c>
      <c r="BL99" s="122">
        <f>Paca!G99-Paca!G95</f>
        <v>56.679148195999915</v>
      </c>
      <c r="BM99" s="122">
        <f>Paca!H99-Paca!H95</f>
        <v>-77.047903067999982</v>
      </c>
      <c r="BN99" s="122">
        <f>Paca!I99-Paca!I95</f>
        <v>212.44892546099982</v>
      </c>
      <c r="BO99" s="53">
        <f>Paca!J99-Paca!J95</f>
        <v>-779.83100930000001</v>
      </c>
      <c r="BP99" s="53">
        <f>Paca!K99-Paca!K95</f>
        <v>2949.0601163680039</v>
      </c>
      <c r="BQ99" s="122">
        <f>Paca!L99-Paca!L95</f>
        <v>938.33852419200048</v>
      </c>
      <c r="BR99" s="122">
        <f>Paca!M99-Paca!M95</f>
        <v>403.90282461800052</v>
      </c>
      <c r="BS99" s="122">
        <f>Paca!N99-Paca!N95</f>
        <v>512.92056593099994</v>
      </c>
      <c r="BT99" s="122">
        <f>Paca!O99-Paca!O95</f>
        <v>-45.200165348999974</v>
      </c>
      <c r="BU99" s="122">
        <f>Paca!P99-Paca!P95</f>
        <v>15.53612482799997</v>
      </c>
      <c r="BV99" s="122">
        <f>Paca!Q99-Paca!Q95</f>
        <v>-7.6108275999999933</v>
      </c>
      <c r="BW99" s="122">
        <f>Paca!R99-Paca!R95</f>
        <v>987.4569145939995</v>
      </c>
      <c r="BX99" s="122">
        <f>Paca!S99-Paca!S95</f>
        <v>143.71615515399998</v>
      </c>
      <c r="BY99" s="53">
        <f>Paca!T99-Paca!T95</f>
        <v>1060.7807002770001</v>
      </c>
    </row>
    <row r="100" spans="1:77" x14ac:dyDescent="0.25">
      <c r="A100" s="37" t="str">
        <f>Paca!A100</f>
        <v>T2 2022</v>
      </c>
      <c r="B100" s="144">
        <f>('dep13'!B100/'dep13'!B99-1)*100</f>
        <v>-0.95862006666157518</v>
      </c>
      <c r="C100" s="179">
        <f>('dep13'!C100/'dep13'!C99-1)*100</f>
        <v>-7.6062137305164974</v>
      </c>
      <c r="D100" s="179">
        <f>('dep13'!D100/'dep13'!D99-1)*100</f>
        <v>-5.118911090719358</v>
      </c>
      <c r="E100" s="180">
        <f>('dep13'!E100/'dep13'!E99-1)*100</f>
        <v>-6.0570357237375694</v>
      </c>
      <c r="F100" s="181">
        <f>('dep13'!F100/'dep13'!F99-1)*100</f>
        <v>-4.4295733416857779</v>
      </c>
      <c r="G100" s="181">
        <f>('dep13'!G100/'dep13'!G99-1)*100</f>
        <v>-9.8835117411393281</v>
      </c>
      <c r="H100" s="181">
        <f>('dep13'!H100/'dep13'!H99-1)*100</f>
        <v>12.496081664392689</v>
      </c>
      <c r="I100" s="182">
        <f>('dep13'!I100/'dep13'!I99-1)*100</f>
        <v>-8.1807681541582902</v>
      </c>
      <c r="J100" s="179">
        <f>('dep13'!J100/'dep13'!J99-1)*100</f>
        <v>-1.7640420068040896</v>
      </c>
      <c r="K100" s="179">
        <f>('dep13'!K100/'dep13'!K99-1)*100</f>
        <v>1.2010964817594116</v>
      </c>
      <c r="L100" s="180">
        <f>('dep13'!L100/'dep13'!L99-1)*100</f>
        <v>6.6480159565433405</v>
      </c>
      <c r="M100" s="181">
        <f>('dep13'!M100/'dep13'!M99-1)*100</f>
        <v>-3.4520452862522255</v>
      </c>
      <c r="N100" s="181">
        <f>('dep13'!N100/'dep13'!N99-1)*100</f>
        <v>25.88150099215185</v>
      </c>
      <c r="O100" s="181">
        <f>('dep13'!O100/'dep13'!O99-1)*100</f>
        <v>6.1995952340068383</v>
      </c>
      <c r="P100" s="181">
        <f>('dep13'!P100/'dep13'!P99-1)*100</f>
        <v>10.64789904459631</v>
      </c>
      <c r="Q100" s="181">
        <f>('dep13'!Q100/'dep13'!Q99-1)*100</f>
        <v>-1.7732291100072128</v>
      </c>
      <c r="R100" s="181">
        <f>('dep13'!R100/'dep13'!R99-1)*100</f>
        <v>-1.9864322213450802</v>
      </c>
      <c r="S100" s="152">
        <f>('dep13'!S100/'dep13'!S99-1)*100</f>
        <v>28.213664079381971</v>
      </c>
      <c r="T100" s="183">
        <f>('dep13'!T100/'dep13'!T99-1)*100</f>
        <v>-1.2803968186829939</v>
      </c>
      <c r="U100" s="52">
        <f>'dep13'!B100-'dep13'!B99</f>
        <v>-265.38532206299715</v>
      </c>
      <c r="V100" s="52">
        <f>'dep13'!C100-'dep13'!C99</f>
        <v>-6.1902698569999899</v>
      </c>
      <c r="W100" s="52">
        <f>'dep13'!D100-'dep13'!D99</f>
        <v>-305.15502168199964</v>
      </c>
      <c r="X100" s="121">
        <f>'dep13'!E100-'dep13'!E99</f>
        <v>-42.24703218500008</v>
      </c>
      <c r="Y100" s="121">
        <f>'dep13'!F100-'dep13'!F99</f>
        <v>-46.923145643999987</v>
      </c>
      <c r="Z100" s="121">
        <f>'dep13'!G100-'dep13'!G99</f>
        <v>-48.135786939000013</v>
      </c>
      <c r="AA100" s="121">
        <f>'dep13'!H100-'dep13'!H99</f>
        <v>82.355237030000012</v>
      </c>
      <c r="AB100" s="121">
        <f>'dep13'!I100-'dep13'!I99</f>
        <v>-250.2042939439998</v>
      </c>
      <c r="AC100" s="52">
        <f>'dep13'!J100-'dep13'!J99</f>
        <v>-103.25252305400045</v>
      </c>
      <c r="AD100" s="52">
        <f>'dep13'!K100-'dep13'!K99</f>
        <v>170.0678878460003</v>
      </c>
      <c r="AE100" s="121">
        <f>'dep13'!L100-'dep13'!L99</f>
        <v>211.1745586650004</v>
      </c>
      <c r="AF100" s="121">
        <f>'dep13'!M100-'dep13'!M99</f>
        <v>-191.70242238899937</v>
      </c>
      <c r="AG100" s="121">
        <f>'dep13'!N100-'dep13'!N99</f>
        <v>125.72877719500002</v>
      </c>
      <c r="AH100" s="121">
        <f>'dep13'!O100-'dep13'!O99</f>
        <v>18.489099958999986</v>
      </c>
      <c r="AI100" s="121">
        <f>'dep13'!P100-'dep13'!P99</f>
        <v>31.476704359999985</v>
      </c>
      <c r="AJ100" s="121">
        <f>'dep13'!Q100-'dep13'!Q99</f>
        <v>-1.0430338330000026</v>
      </c>
      <c r="AK100" s="121">
        <f>'dep13'!R100-'dep13'!R99</f>
        <v>-81.215909883999757</v>
      </c>
      <c r="AL100" s="121">
        <f>'dep13'!S100-'dep13'!S99</f>
        <v>57.160113773000006</v>
      </c>
      <c r="AM100" s="52">
        <f>'dep13'!T100-'dep13'!T99</f>
        <v>-20.855395316000113</v>
      </c>
      <c r="AN100" s="189">
        <f>(Paca!B100/Paca!B96-1)*100</f>
        <v>0.46536307584381653</v>
      </c>
      <c r="AO100" s="189">
        <f>(Paca!C100/Paca!C96-1)*100</f>
        <v>5.1522420204191066</v>
      </c>
      <c r="AP100" s="189">
        <f>(Paca!D100/Paca!D96-1)*100</f>
        <v>-0.40138656525359195</v>
      </c>
      <c r="AQ100" s="190">
        <f>(Paca!E100/Paca!E96-1)*100</f>
        <v>-3.0924772882328977</v>
      </c>
      <c r="AR100" s="190">
        <f>(Paca!F100/Paca!F96-1)*100</f>
        <v>5.181926332961595</v>
      </c>
      <c r="AS100" s="190">
        <f>(Paca!G100/Paca!G96-1)*100</f>
        <v>1.6745436938868652</v>
      </c>
      <c r="AT100" s="190">
        <f>(Paca!H100/Paca!H96-1)*100</f>
        <v>18.464694944088379</v>
      </c>
      <c r="AU100" s="190">
        <f>(Paca!I100/Paca!I96-1)*100</f>
        <v>-6.4411699315365052</v>
      </c>
      <c r="AV100" s="189">
        <f>(Paca!J100/Paca!J96-1)*100</f>
        <v>-7.7594831597169067</v>
      </c>
      <c r="AW100" s="189">
        <f>(Paca!K100/Paca!K96-1)*100</f>
        <v>1.1965644477200943</v>
      </c>
      <c r="AX100" s="190">
        <f>(Paca!L100/Paca!L96-1)*100</f>
        <v>12.45446350170254</v>
      </c>
      <c r="AY100" s="190">
        <f>(Paca!M100/Paca!M96-1)*100</f>
        <v>2.4084999443942046</v>
      </c>
      <c r="AZ100" s="190">
        <f>(Paca!N100/Paca!N96-1)*100</f>
        <v>118.01980524534845</v>
      </c>
      <c r="BA100" s="190">
        <f>(Paca!O100/Paca!O96-1)*100</f>
        <v>-2.905654848378092</v>
      </c>
      <c r="BB100" s="190">
        <f>(Paca!P100/Paca!P96-1)*100</f>
        <v>5.438933814443625</v>
      </c>
      <c r="BC100" s="190">
        <f>(Paca!Q100/Paca!Q96-1)*100</f>
        <v>-7.6861848386039267</v>
      </c>
      <c r="BD100" s="190">
        <f>(Paca!R100/Paca!R96-1)*100</f>
        <v>-18.113184784706604</v>
      </c>
      <c r="BE100" s="190">
        <f>(Paca!S100/Paca!S96-1)*100</f>
        <v>50.525900143342724</v>
      </c>
      <c r="BF100" s="189">
        <f>(Paca!T100/Paca!T96-1)*100</f>
        <v>38.997052353805287</v>
      </c>
      <c r="BG100" s="53">
        <f>Paca!B100-Paca!B96</f>
        <v>254.91335883199645</v>
      </c>
      <c r="BH100" s="53">
        <f>Paca!C100-Paca!C96</f>
        <v>16.722316229</v>
      </c>
      <c r="BI100" s="53">
        <f>Paca!D100-Paca!D96</f>
        <v>-49.954123797000648</v>
      </c>
      <c r="BJ100" s="122">
        <f>Paca!E100-Paca!E96</f>
        <v>-55.882197321000149</v>
      </c>
      <c r="BK100" s="122">
        <f>Paca!F100-Paca!F96</f>
        <v>165.59514338900044</v>
      </c>
      <c r="BL100" s="122">
        <f>Paca!G100-Paca!G96</f>
        <v>15.516363440999953</v>
      </c>
      <c r="BM100" s="122">
        <f>Paca!H100-Paca!H96</f>
        <v>181.29028297699995</v>
      </c>
      <c r="BN100" s="122">
        <f>Paca!I100-Paca!I96</f>
        <v>-356.4737162829997</v>
      </c>
      <c r="BO100" s="53">
        <f>Paca!J100-Paca!J96</f>
        <v>-1080.1593226740006</v>
      </c>
      <c r="BP100" s="53">
        <f>Paca!K100-Paca!K96</f>
        <v>303.40233954899668</v>
      </c>
      <c r="BQ100" s="122">
        <f>Paca!L100-Paca!L96</f>
        <v>741.6963822079997</v>
      </c>
      <c r="BR100" s="122">
        <f>Paca!M100-Paca!M96</f>
        <v>210.51611839100042</v>
      </c>
      <c r="BS100" s="122">
        <f>Paca!N100-Paca!N96</f>
        <v>700.57907786499993</v>
      </c>
      <c r="BT100" s="122">
        <f>Paca!O100-Paca!O96</f>
        <v>-13.602098022000007</v>
      </c>
      <c r="BU100" s="122">
        <f>Paca!P100-Paca!P96</f>
        <v>23.780063343999984</v>
      </c>
      <c r="BV100" s="122">
        <f>Paca!Q100-Paca!Q96</f>
        <v>-12.296297609999982</v>
      </c>
      <c r="BW100" s="122">
        <f>Paca!R100-Paca!R96</f>
        <v>-1555.7109065979994</v>
      </c>
      <c r="BX100" s="122">
        <f>Paca!S100-Paca!S96</f>
        <v>208.43999997100008</v>
      </c>
      <c r="BY100" s="53">
        <f>Paca!T100-Paca!T96</f>
        <v>1064.9021495249999</v>
      </c>
    </row>
    <row r="101" spans="1:77" x14ac:dyDescent="0.25">
      <c r="A101" s="37" t="str">
        <f>Paca!A101</f>
        <v>T3 2022</v>
      </c>
      <c r="B101" s="144">
        <f>('dep13'!B101/'dep13'!B100-1)*100</f>
        <v>0.46039207406525229</v>
      </c>
      <c r="C101" s="179">
        <f>('dep13'!C101/'dep13'!C100-1)*100</f>
        <v>-12.524883000722365</v>
      </c>
      <c r="D101" s="179">
        <f>('dep13'!D101/'dep13'!D100-1)*100</f>
        <v>-2.6233956535480218</v>
      </c>
      <c r="E101" s="180">
        <f>('dep13'!E101/'dep13'!E100-1)*100</f>
        <v>-2.8147073431393888</v>
      </c>
      <c r="F101" s="181">
        <f>('dep13'!F101/'dep13'!F100-1)*100</f>
        <v>0.4794782872977521</v>
      </c>
      <c r="G101" s="181">
        <f>('dep13'!G101/'dep13'!G100-1)*100</f>
        <v>4.4882853250326926</v>
      </c>
      <c r="H101" s="181">
        <f>('dep13'!H101/'dep13'!H100-1)*100</f>
        <v>4.3069949386733031</v>
      </c>
      <c r="I101" s="182">
        <f>('dep13'!I101/'dep13'!I100-1)*100</f>
        <v>-6.6385328327782878</v>
      </c>
      <c r="J101" s="179">
        <f>('dep13'!J101/'dep13'!J100-1)*100</f>
        <v>5.2168921463320306</v>
      </c>
      <c r="K101" s="179">
        <f>('dep13'!K101/'dep13'!K100-1)*100</f>
        <v>0.4630989866387436</v>
      </c>
      <c r="L101" s="180">
        <f>('dep13'!L101/'dep13'!L100-1)*100</f>
        <v>-3.5527663675372856</v>
      </c>
      <c r="M101" s="181">
        <f>('dep13'!M101/'dep13'!M100-1)*100</f>
        <v>6.1651050636325699</v>
      </c>
      <c r="N101" s="181">
        <f>('dep13'!N101/'dep13'!N100-1)*100</f>
        <v>-4.4613513256715471</v>
      </c>
      <c r="O101" s="181">
        <f>('dep13'!O101/'dep13'!O100-1)*100</f>
        <v>1.6568871583153344</v>
      </c>
      <c r="P101" s="181">
        <f>('dep13'!P101/'dep13'!P100-1)*100</f>
        <v>2.4172110532405533</v>
      </c>
      <c r="Q101" s="181">
        <f>('dep13'!Q101/'dep13'!Q100-1)*100</f>
        <v>4.0026942907526397</v>
      </c>
      <c r="R101" s="181">
        <f>('dep13'!R101/'dep13'!R100-1)*100</f>
        <v>-1.8934489896054951</v>
      </c>
      <c r="S101" s="152">
        <f>('dep13'!S101/'dep13'!S100-1)*100</f>
        <v>-21.612763516604417</v>
      </c>
      <c r="T101" s="183">
        <f>('dep13'!T101/'dep13'!T100-1)*100</f>
        <v>-5.1177441443791549</v>
      </c>
      <c r="U101" s="52">
        <f>'dep13'!B101-'dep13'!B100</f>
        <v>126.23358159399504</v>
      </c>
      <c r="V101" s="52">
        <f>'dep13'!C101-'dep13'!C100</f>
        <v>-9.4179742710000056</v>
      </c>
      <c r="W101" s="52">
        <f>'dep13'!D101-'dep13'!D100</f>
        <v>-148.38376610799969</v>
      </c>
      <c r="X101" s="121">
        <f>'dep13'!E101-'dep13'!E100</f>
        <v>-18.443085364000012</v>
      </c>
      <c r="Y101" s="121">
        <f>'dep13'!F101-'dep13'!F100</f>
        <v>4.8542002930000763</v>
      </c>
      <c r="Z101" s="121">
        <f>'dep13'!G101-'dep13'!G100</f>
        <v>19.698878917999991</v>
      </c>
      <c r="AA101" s="121">
        <f>'dep13'!H101-'dep13'!H100</f>
        <v>31.932220830000006</v>
      </c>
      <c r="AB101" s="121">
        <f>'dep13'!I101-'dep13'!I100</f>
        <v>-186.42598078500032</v>
      </c>
      <c r="AC101" s="52">
        <f>'dep13'!J101-'dep13'!J100</f>
        <v>299.96742364199963</v>
      </c>
      <c r="AD101" s="52">
        <f>'dep13'!K101-'dep13'!K100</f>
        <v>66.359556038998562</v>
      </c>
      <c r="AE101" s="121">
        <f>'dep13'!L101-'dep13'!L100</f>
        <v>-120.356339682</v>
      </c>
      <c r="AF101" s="121">
        <f>'dep13'!M101-'dep13'!M100</f>
        <v>330.54810858199926</v>
      </c>
      <c r="AG101" s="121">
        <f>'dep13'!N101-'dep13'!N100</f>
        <v>-27.281834475999972</v>
      </c>
      <c r="AH101" s="121">
        <f>'dep13'!O101-'dep13'!O100</f>
        <v>5.2476906809999946</v>
      </c>
      <c r="AI101" s="121">
        <f>'dep13'!P101-'dep13'!P100</f>
        <v>7.9064781260000245</v>
      </c>
      <c r="AJ101" s="121">
        <f>'dep13'!Q101-'dep13'!Q100</f>
        <v>2.3126815339999993</v>
      </c>
      <c r="AK101" s="121">
        <f>'dep13'!R101-'dep13'!R100</f>
        <v>-75.876479209000081</v>
      </c>
      <c r="AL101" s="121">
        <f>'dep13'!S101-'dep13'!S100</f>
        <v>-56.140749516999989</v>
      </c>
      <c r="AM101" s="52">
        <f>'dep13'!T101-'dep13'!T100</f>
        <v>-82.291657708000002</v>
      </c>
      <c r="AN101" s="189">
        <f>(Paca!B101/Paca!B97-1)*100</f>
        <v>0.46072553588614173</v>
      </c>
      <c r="AO101" s="189">
        <f>(Paca!C101/Paca!C97-1)*100</f>
        <v>-26.301374214390826</v>
      </c>
      <c r="AP101" s="189">
        <f>(Paca!D101/Paca!D97-1)*100</f>
        <v>0.39310563413275101</v>
      </c>
      <c r="AQ101" s="190">
        <f>(Paca!E101/Paca!E97-1)*100</f>
        <v>3.6955725793764937</v>
      </c>
      <c r="AR101" s="190">
        <f>(Paca!F101/Paca!F97-1)*100</f>
        <v>2.0690100874658501</v>
      </c>
      <c r="AS101" s="190">
        <f>(Paca!G101/Paca!G97-1)*100</f>
        <v>8.934741361214904</v>
      </c>
      <c r="AT101" s="190">
        <f>(Paca!H101/Paca!H97-1)*100</f>
        <v>42.371084440609373</v>
      </c>
      <c r="AU101" s="190">
        <f>(Paca!I101/Paca!I97-1)*100</f>
        <v>-9.3964566809052528</v>
      </c>
      <c r="AV101" s="189">
        <f>(Paca!J101/Paca!J97-1)*100</f>
        <v>-3.4881969757830644</v>
      </c>
      <c r="AW101" s="189">
        <f>(Paca!K101/Paca!K97-1)*100</f>
        <v>1.6753066900086822</v>
      </c>
      <c r="AX101" s="190">
        <f>(Paca!L101/Paca!L97-1)*100</f>
        <v>-9.9976014446612194E-2</v>
      </c>
      <c r="AY101" s="190">
        <f>(Paca!M101/Paca!M97-1)*100</f>
        <v>2.3054339087330122</v>
      </c>
      <c r="AZ101" s="190">
        <f>(Paca!N101/Paca!N97-1)*100</f>
        <v>29.071233481121126</v>
      </c>
      <c r="BA101" s="190">
        <f>(Paca!O101/Paca!O97-1)*100</f>
        <v>-3.8273542530149807</v>
      </c>
      <c r="BB101" s="190">
        <f>(Paca!P101/Paca!P97-1)*100</f>
        <v>11.338456334994707</v>
      </c>
      <c r="BC101" s="190">
        <f>(Paca!Q101/Paca!Q97-1)*100</f>
        <v>-5.6964174129640277</v>
      </c>
      <c r="BD101" s="190">
        <f>(Paca!R101/Paca!R97-1)*100</f>
        <v>-0.32029221866148871</v>
      </c>
      <c r="BE101" s="190">
        <f>(Paca!S101/Paca!S97-1)*100</f>
        <v>-10.0126357195378</v>
      </c>
      <c r="BF101" s="189">
        <f>(Paca!T101/Paca!T97-1)*100</f>
        <v>12.329637557076033</v>
      </c>
      <c r="BG101" s="53">
        <f>Paca!B101-Paca!B97</f>
        <v>252.76694862399745</v>
      </c>
      <c r="BH101" s="53">
        <f>Paca!C101-Paca!C97</f>
        <v>-102.47884226499997</v>
      </c>
      <c r="BI101" s="53">
        <f>Paca!D101-Paca!D97</f>
        <v>49.104638999000599</v>
      </c>
      <c r="BJ101" s="122">
        <f>Paca!E101-Paca!E97</f>
        <v>64.212295369999993</v>
      </c>
      <c r="BK101" s="122">
        <f>Paca!F101-Paca!F97</f>
        <v>71.77863388500009</v>
      </c>
      <c r="BL101" s="122">
        <f>Paca!G101-Paca!G97</f>
        <v>82.218449213999975</v>
      </c>
      <c r="BM101" s="122">
        <f>Paca!H101-Paca!H97</f>
        <v>351.07441362499992</v>
      </c>
      <c r="BN101" s="122">
        <f>Paca!I101-Paca!I97</f>
        <v>-520.17915309499949</v>
      </c>
      <c r="BO101" s="53">
        <f>Paca!J101-Paca!J97</f>
        <v>-485.07622010399973</v>
      </c>
      <c r="BP101" s="53">
        <f>Paca!K101-Paca!K97</f>
        <v>419.89693444799923</v>
      </c>
      <c r="BQ101" s="122">
        <f>Paca!L101-Paca!L97</f>
        <v>-6.5935625510001046</v>
      </c>
      <c r="BR101" s="122">
        <f>Paca!M101-Paca!M97</f>
        <v>208.73526673200104</v>
      </c>
      <c r="BS101" s="122">
        <f>Paca!N101-Paca!N97</f>
        <v>267.80641602399999</v>
      </c>
      <c r="BT101" s="122">
        <f>Paca!O101-Paca!O97</f>
        <v>-17.911453958999971</v>
      </c>
      <c r="BU101" s="122">
        <f>Paca!P101-Paca!P97</f>
        <v>44.820570308000015</v>
      </c>
      <c r="BV101" s="122">
        <f>Paca!Q101-Paca!Q97</f>
        <v>-8.566885544999991</v>
      </c>
      <c r="BW101" s="122">
        <f>Paca!R101-Paca!R97</f>
        <v>-22.488796331999765</v>
      </c>
      <c r="BX101" s="122">
        <f>Paca!S101-Paca!S97</f>
        <v>-45.904620228999988</v>
      </c>
      <c r="BY101" s="53">
        <f>Paca!T101-Paca!T97</f>
        <v>371.32043754599999</v>
      </c>
    </row>
    <row r="102" spans="1:77" s="106" customFormat="1" x14ac:dyDescent="0.25">
      <c r="A102" s="98" t="str">
        <f>Paca!A102</f>
        <v>T4 2022</v>
      </c>
      <c r="B102" s="143">
        <f>('dep13'!B102/'dep13'!B101-1)*100</f>
        <v>-1.5206297682574976</v>
      </c>
      <c r="C102" s="184">
        <f>('dep13'!C102/'dep13'!C101-1)*100</f>
        <v>-14.486340600609825</v>
      </c>
      <c r="D102" s="184">
        <f>('dep13'!D102/'dep13'!D101-1)*100</f>
        <v>-5.0697427369330033</v>
      </c>
      <c r="E102" s="185">
        <f>('dep13'!E102/'dep13'!E101-1)*100</f>
        <v>-3.442568659722145</v>
      </c>
      <c r="F102" s="186">
        <f>('dep13'!F102/'dep13'!F101-1)*100</f>
        <v>-1.3589204398196331</v>
      </c>
      <c r="G102" s="186">
        <f>('dep13'!G102/'dep13'!G101-1)*100</f>
        <v>-2.7108384457974477</v>
      </c>
      <c r="H102" s="186">
        <f>('dep13'!H102/'dep13'!H101-1)*100</f>
        <v>6.026803760448618</v>
      </c>
      <c r="I102" s="187">
        <f>('dep13'!I102/'dep13'!I101-1)*100</f>
        <v>-10.590398996628348</v>
      </c>
      <c r="J102" s="184">
        <f>('dep13'!J102/'dep13'!J101-1)*100</f>
        <v>0.3103747052256578</v>
      </c>
      <c r="K102" s="184">
        <f>('dep13'!K102/'dep13'!K101-1)*100</f>
        <v>-1.4533498228731401</v>
      </c>
      <c r="L102" s="185">
        <f>('dep13'!L102/'dep13'!L101-1)*100</f>
        <v>-1.986475810039745</v>
      </c>
      <c r="M102" s="186">
        <f>('dep13'!M102/'dep13'!M101-1)*100</f>
        <v>1.2300472138107255</v>
      </c>
      <c r="N102" s="186">
        <f>('dep13'!N102/'dep13'!N101-1)*100</f>
        <v>6.4908097740756787</v>
      </c>
      <c r="O102" s="186">
        <f>('dep13'!O102/'dep13'!O101-1)*100</f>
        <v>-0.50153823506629003</v>
      </c>
      <c r="P102" s="186">
        <f>('dep13'!P102/'dep13'!P101-1)*100</f>
        <v>-1.3949157392822098</v>
      </c>
      <c r="Q102" s="186">
        <f>('dep13'!Q102/'dep13'!Q101-1)*100</f>
        <v>-32.101158239623118</v>
      </c>
      <c r="R102" s="186">
        <f>('dep13'!R102/'dep13'!R101-1)*100</f>
        <v>-6.8135399000931463</v>
      </c>
      <c r="S102" s="151">
        <f>('dep13'!S102/'dep13'!S101-1)*100</f>
        <v>20.230792877881896</v>
      </c>
      <c r="T102" s="188">
        <f>('dep13'!T102/'dep13'!T101-1)*100</f>
        <v>3.9554128755674212</v>
      </c>
      <c r="U102" s="100">
        <f>'dep13'!B102-'dep13'!B101</f>
        <v>-418.85665780399722</v>
      </c>
      <c r="V102" s="100">
        <f>'dep13'!C102-'dep13'!C101</f>
        <v>-9.5285550210000025</v>
      </c>
      <c r="W102" s="100">
        <f>'dep13'!D102-'dep13'!D101</f>
        <v>-279.2306856489995</v>
      </c>
      <c r="X102" s="120">
        <f>'dep13'!E102-'dep13'!E101</f>
        <v>-21.922167301999934</v>
      </c>
      <c r="Y102" s="120">
        <f>'dep13'!F102-'dep13'!F101</f>
        <v>-13.823567873000002</v>
      </c>
      <c r="Z102" s="120">
        <f>'dep13'!G102-'dep13'!G101</f>
        <v>-12.431750679999993</v>
      </c>
      <c r="AA102" s="120">
        <f>'dep13'!H102-'dep13'!H101</f>
        <v>46.607439751000015</v>
      </c>
      <c r="AB102" s="120">
        <f>'dep13'!I102-'dep13'!I101</f>
        <v>-277.66063954499987</v>
      </c>
      <c r="AC102" s="100">
        <f>'dep13'!J102-'dep13'!J101</f>
        <v>18.777338030999999</v>
      </c>
      <c r="AD102" s="100">
        <f>'dep13'!K102-'dep13'!K101</f>
        <v>-209.22153010899819</v>
      </c>
      <c r="AE102" s="120">
        <f>'dep13'!L102-'dep13'!L101</f>
        <v>-64.904585203000352</v>
      </c>
      <c r="AF102" s="120">
        <f>'dep13'!M102-'dep13'!M101</f>
        <v>70.016076393000731</v>
      </c>
      <c r="AG102" s="120">
        <f>'dep13'!N102-'dep13'!N101</f>
        <v>37.921466199999941</v>
      </c>
      <c r="AH102" s="120">
        <f>'dep13'!O102-'dep13'!O101</f>
        <v>-1.6147903689999907</v>
      </c>
      <c r="AI102" s="120">
        <f>'dep13'!P102-'dep13'!P101</f>
        <v>-4.6729315790000214</v>
      </c>
      <c r="AJ102" s="120">
        <f>'dep13'!Q102-'dep13'!Q101</f>
        <v>-19.289843476000001</v>
      </c>
      <c r="AK102" s="120">
        <f>'dep13'!R102-'dep13'!R101</f>
        <v>-267.87018203300022</v>
      </c>
      <c r="AL102" s="120">
        <f>'dep13'!S102-'dep13'!S101</f>
        <v>41.193259957999999</v>
      </c>
      <c r="AM102" s="100">
        <f>'dep13'!T102-'dep13'!T101</f>
        <v>60.346774944000117</v>
      </c>
      <c r="AN102" s="184">
        <f>(Paca!B102/Paca!B98-1)*100</f>
        <v>-1.9245342606048821</v>
      </c>
      <c r="AO102" s="184">
        <f>(Paca!C102/Paca!C98-1)*100</f>
        <v>-16.712097639520994</v>
      </c>
      <c r="AP102" s="184">
        <f>(Paca!D102/Paca!D98-1)*100</f>
        <v>-7.4927308016658367</v>
      </c>
      <c r="AQ102" s="191">
        <f>(Paca!E102/Paca!E98-1)*100</f>
        <v>-11.682525980526892</v>
      </c>
      <c r="AR102" s="191">
        <f>(Paca!F102/Paca!F98-1)*100</f>
        <v>0.3914497088769231</v>
      </c>
      <c r="AS102" s="191">
        <f>(Paca!G102/Paca!G98-1)*100</f>
        <v>-4.4276551094386001</v>
      </c>
      <c r="AT102" s="191">
        <f>(Paca!H102/Paca!H98-1)*100</f>
        <v>16.726908184383007</v>
      </c>
      <c r="AU102" s="191">
        <f>(Paca!I102/Paca!I98-1)*100</f>
        <v>-16.186402401870946</v>
      </c>
      <c r="AV102" s="184">
        <f>(Paca!J102/Paca!J98-1)*100</f>
        <v>-2.937291651978291</v>
      </c>
      <c r="AW102" s="184">
        <f>(Paca!K102/Paca!K98-1)*100</f>
        <v>0.14989870305428532</v>
      </c>
      <c r="AX102" s="191">
        <f>(Paca!L102/Paca!L98-1)*100</f>
        <v>2.4484868202580889</v>
      </c>
      <c r="AY102" s="191">
        <f>(Paca!M102/Paca!M98-1)*100</f>
        <v>4.435045892302969</v>
      </c>
      <c r="AZ102" s="191">
        <f>(Paca!N102/Paca!N98-1)*100</f>
        <v>26.667500334695006</v>
      </c>
      <c r="BA102" s="191">
        <f>(Paca!O102/Paca!O98-1)*100</f>
        <v>0.71381232360747671</v>
      </c>
      <c r="BB102" s="191">
        <f>(Paca!P102/Paca!P98-1)*100</f>
        <v>10.246294286962199</v>
      </c>
      <c r="BC102" s="191">
        <f>(Paca!Q102/Paca!Q98-1)*100</f>
        <v>-26.224556539329146</v>
      </c>
      <c r="BD102" s="191">
        <f>(Paca!R102/Paca!R98-1)*100</f>
        <v>-11.096526636401761</v>
      </c>
      <c r="BE102" s="191">
        <f>(Paca!S102/Paca!S98-1)*100</f>
        <v>3.6647050227970102</v>
      </c>
      <c r="BF102" s="184">
        <f>(Paca!T102/Paca!T98-1)*100</f>
        <v>10.096559689984197</v>
      </c>
      <c r="BG102" s="100">
        <f>Paca!B102-Paca!B98</f>
        <v>-1077.6063831600113</v>
      </c>
      <c r="BH102" s="100">
        <f>Paca!C102-Paca!C98</f>
        <v>-54.428919800000017</v>
      </c>
      <c r="BI102" s="100">
        <f>Paca!D102-Paca!D98</f>
        <v>-992.87231995000002</v>
      </c>
      <c r="BJ102" s="120">
        <f>Paca!E102-Paca!E98</f>
        <v>-221.39636460099996</v>
      </c>
      <c r="BK102" s="120">
        <f>Paca!F102-Paca!F98</f>
        <v>14.302500615000099</v>
      </c>
      <c r="BL102" s="120">
        <f>Paca!G102-Paca!G98</f>
        <v>-44.750992567000026</v>
      </c>
      <c r="BM102" s="120">
        <f>Paca!H102-Paca!H98</f>
        <v>173.85930717299993</v>
      </c>
      <c r="BN102" s="120">
        <f>Paca!I102-Paca!I98</f>
        <v>-914.8867705699995</v>
      </c>
      <c r="BO102" s="100">
        <f>Paca!J102-Paca!J98</f>
        <v>-407.63170766099938</v>
      </c>
      <c r="BP102" s="100">
        <f>Paca!K102-Paca!K98</f>
        <v>37.737068166996323</v>
      </c>
      <c r="BQ102" s="120">
        <f>Paca!L102-Paca!L98</f>
        <v>159.16895640700022</v>
      </c>
      <c r="BR102" s="120">
        <f>Paca!M102-Paca!M98</f>
        <v>402.2949510110011</v>
      </c>
      <c r="BS102" s="120">
        <f>Paca!N102-Paca!N98</f>
        <v>250.95248659899994</v>
      </c>
      <c r="BT102" s="120">
        <f>Paca!O102-Paca!O98</f>
        <v>3.3287446179999733</v>
      </c>
      <c r="BU102" s="120">
        <f>Paca!P102-Paca!P98</f>
        <v>41.789896628999998</v>
      </c>
      <c r="BV102" s="120">
        <f>Paca!Q102-Paca!Q98</f>
        <v>-39.741672297999983</v>
      </c>
      <c r="BW102" s="120">
        <f>Paca!R102-Paca!R98</f>
        <v>-796.77883441999984</v>
      </c>
      <c r="BX102" s="120">
        <f>Paca!S102-Paca!S98</f>
        <v>16.722539620999953</v>
      </c>
      <c r="BY102" s="100">
        <f>Paca!T102-Paca!T98</f>
        <v>339.58949608400007</v>
      </c>
    </row>
    <row r="103" spans="1:77" x14ac:dyDescent="0.25">
      <c r="A103" s="37" t="str">
        <f>Paca!A103</f>
        <v>T1 2023</v>
      </c>
      <c r="B103" s="144">
        <f>('dep13'!B103/'dep13'!B102-1)*100</f>
        <v>-3.3529309675521923</v>
      </c>
      <c r="C103" s="179">
        <f>('dep13'!C103/'dep13'!C102-1)*100</f>
        <v>-1.0583217056386651</v>
      </c>
      <c r="D103" s="179">
        <f>('dep13'!D103/'dep13'!D102-1)*100</f>
        <v>-4.9183979442265047</v>
      </c>
      <c r="E103" s="180">
        <f>('dep13'!E103/'dep13'!E102-1)*100</f>
        <v>-2.0436506376805164</v>
      </c>
      <c r="F103" s="181">
        <f>('dep13'!F103/'dep13'!F102-1)*100</f>
        <v>-7.6803407054948032</v>
      </c>
      <c r="G103" s="181">
        <f>('dep13'!G103/'dep13'!G102-1)*100</f>
        <v>-6.2508478124545741</v>
      </c>
      <c r="H103" s="181">
        <f>('dep13'!H103/'dep13'!H102-1)*100</f>
        <v>-4.4575266384781038</v>
      </c>
      <c r="I103" s="182">
        <f>('dep13'!I103/'dep13'!I102-1)*100</f>
        <v>-4.3977889105318857</v>
      </c>
      <c r="J103" s="179">
        <f>('dep13'!J103/'dep13'!J102-1)*100</f>
        <v>-0.69108307396528179</v>
      </c>
      <c r="K103" s="179">
        <f>('dep13'!K103/'dep13'!K102-1)*100</f>
        <v>-3.0529946178363021</v>
      </c>
      <c r="L103" s="180">
        <f>('dep13'!L103/'dep13'!L102-1)*100</f>
        <v>-7.9696213987959341</v>
      </c>
      <c r="M103" s="181">
        <f>('dep13'!M103/'dep13'!M102-1)*100</f>
        <v>-1.457568477253246</v>
      </c>
      <c r="N103" s="181">
        <f>('dep13'!N103/'dep13'!N102-1)*100</f>
        <v>16.368762506511246</v>
      </c>
      <c r="O103" s="181">
        <f>('dep13'!O103/'dep13'!O102-1)*100</f>
        <v>-7.3974634961630814</v>
      </c>
      <c r="P103" s="181">
        <f>('dep13'!P103/'dep13'!P102-1)*100</f>
        <v>-18.453260335231892</v>
      </c>
      <c r="Q103" s="181">
        <f>('dep13'!Q103/'dep13'!Q102-1)*100</f>
        <v>6.8459669719323157</v>
      </c>
      <c r="R103" s="181">
        <f>('dep13'!R103/'dep13'!R102-1)*100</f>
        <v>-2.3161271609038137</v>
      </c>
      <c r="S103" s="152">
        <f>('dep13'!S103/'dep13'!S102-1)*100</f>
        <v>-11.859613895062749</v>
      </c>
      <c r="T103" s="183">
        <f>('dep13'!T103/'dep13'!T102-1)*100</f>
        <v>-11.141524442009288</v>
      </c>
      <c r="U103" s="52">
        <f>'dep13'!B103-'dep13'!B102</f>
        <v>-909.51907029699942</v>
      </c>
      <c r="V103" s="52">
        <f>'dep13'!C103-'dep13'!C102</f>
        <v>-0.59528035299999971</v>
      </c>
      <c r="W103" s="52">
        <f>'dep13'!D103-'dep13'!D102</f>
        <v>-257.16125890900003</v>
      </c>
      <c r="X103" s="121">
        <f>'dep13'!E103-'dep13'!E102</f>
        <v>-12.565889493999975</v>
      </c>
      <c r="Y103" s="121">
        <f>'dep13'!F103-'dep13'!F102</f>
        <v>-77.066284425000049</v>
      </c>
      <c r="Z103" s="121">
        <f>'dep13'!G103-'dep13'!G102</f>
        <v>-27.888942150999981</v>
      </c>
      <c r="AA103" s="121">
        <f>'dep13'!H103-'dep13'!H102</f>
        <v>-36.54919474899998</v>
      </c>
      <c r="AB103" s="121">
        <f>'dep13'!I103-'dep13'!I102</f>
        <v>-103.09094808999998</v>
      </c>
      <c r="AC103" s="52">
        <f>'dep13'!J103-'dep13'!J102</f>
        <v>-41.939554557999145</v>
      </c>
      <c r="AD103" s="52">
        <f>'dep13'!K103-'dep13'!K102</f>
        <v>-433.11588951699923</v>
      </c>
      <c r="AE103" s="121">
        <f>'dep13'!L103-'dep13'!L102</f>
        <v>-255.22064000299997</v>
      </c>
      <c r="AF103" s="121">
        <f>'dep13'!M103-'dep13'!M102</f>
        <v>-83.987449874000049</v>
      </c>
      <c r="AG103" s="121">
        <f>'dep13'!N103-'dep13'!N102</f>
        <v>101.83902112300007</v>
      </c>
      <c r="AH103" s="121">
        <f>'dep13'!O103-'dep13'!O102</f>
        <v>-23.697978470999999</v>
      </c>
      <c r="AI103" s="121">
        <f>'dep13'!P103-'dep13'!P102</f>
        <v>-60.95563569899997</v>
      </c>
      <c r="AJ103" s="121">
        <f>'dep13'!Q103-'dep13'!Q102</f>
        <v>2.793220153</v>
      </c>
      <c r="AK103" s="121">
        <f>'dep13'!R103-'dep13'!R102</f>
        <v>-84.852918270999908</v>
      </c>
      <c r="AL103" s="121">
        <f>'dep13'!S103-'dep13'!S102</f>
        <v>-29.033508475000019</v>
      </c>
      <c r="AM103" s="52">
        <f>'dep13'!T103-'dep13'!T102</f>
        <v>-176.7070869600002</v>
      </c>
      <c r="AN103" s="189">
        <f>(Paca!B103/Paca!B99-1)*100</f>
        <v>-2.4421136992836989</v>
      </c>
      <c r="AO103" s="189">
        <f>(Paca!C103/Paca!C99-1)*100</f>
        <v>-11.17835080882994</v>
      </c>
      <c r="AP103" s="189">
        <f>(Paca!D103/Paca!D99-1)*100</f>
        <v>-5.8199809648784235</v>
      </c>
      <c r="AQ103" s="190">
        <f>(Paca!E103/Paca!E99-1)*100</f>
        <v>-7.3576424369235838</v>
      </c>
      <c r="AR103" s="190">
        <f>(Paca!F103/Paca!F99-1)*100</f>
        <v>1.9374596854403014</v>
      </c>
      <c r="AS103" s="190">
        <f>(Paca!G103/Paca!G99-1)*100</f>
        <v>-0.91992250661584452</v>
      </c>
      <c r="AT103" s="190">
        <f>(Paca!H103/Paca!H99-1)*100</f>
        <v>23.218815105033428</v>
      </c>
      <c r="AU103" s="190">
        <f>(Paca!I103/Paca!I99-1)*100</f>
        <v>-16.477491581356041</v>
      </c>
      <c r="AV103" s="189">
        <f>(Paca!J103/Paca!J99-1)*100</f>
        <v>5.3282587630749667</v>
      </c>
      <c r="AW103" s="189">
        <f>(Paca!K103/Paca!K99-1)*100</f>
        <v>-2.3466730381784262</v>
      </c>
      <c r="AX103" s="190">
        <f>(Paca!L103/Paca!L99-1)*100</f>
        <v>-2.2953241849811179</v>
      </c>
      <c r="AY103" s="190">
        <f>(Paca!M103/Paca!M99-1)*100</f>
        <v>3.3671694938171903</v>
      </c>
      <c r="AZ103" s="190">
        <f>(Paca!N103/Paca!N99-1)*100</f>
        <v>21.730606093973527</v>
      </c>
      <c r="BA103" s="190">
        <f>(Paca!O103/Paca!O99-1)*100</f>
        <v>-6.9051716039983617</v>
      </c>
      <c r="BB103" s="190">
        <f>(Paca!P103/Paca!P99-1)*100</f>
        <v>-7.7631713830036198</v>
      </c>
      <c r="BC103" s="190">
        <f>(Paca!Q103/Paca!Q99-1)*100</f>
        <v>-20.217615227346009</v>
      </c>
      <c r="BD103" s="190">
        <f>(Paca!R103/Paca!R99-1)*100</f>
        <v>-12.039789953908297</v>
      </c>
      <c r="BE103" s="190">
        <f>(Paca!S103/Paca!S99-1)*100</f>
        <v>-4.5427192102759806</v>
      </c>
      <c r="BF103" s="189">
        <f>(Paca!T103/Paca!T99-1)*100</f>
        <v>-17.914594153971176</v>
      </c>
      <c r="BG103" s="53">
        <f>Paca!B103-Paca!B99</f>
        <v>-1348.7988129379955</v>
      </c>
      <c r="BH103" s="53">
        <f>Paca!C103-Paca!C99</f>
        <v>-35.682975957999986</v>
      </c>
      <c r="BI103" s="53">
        <f>Paca!D103-Paca!D99</f>
        <v>-736.9505090679977</v>
      </c>
      <c r="BJ103" s="122">
        <f>Paca!E103-Paca!E99</f>
        <v>-128.51812531399992</v>
      </c>
      <c r="BK103" s="122">
        <f>Paca!F103-Paca!F99</f>
        <v>67.215773224000259</v>
      </c>
      <c r="BL103" s="122">
        <f>Paca!G103-Paca!G99</f>
        <v>-8.8048756250000224</v>
      </c>
      <c r="BM103" s="122">
        <f>Paca!H103-Paca!H99</f>
        <v>235.38480128200001</v>
      </c>
      <c r="BN103" s="122">
        <f>Paca!I103-Paca!I99</f>
        <v>-902.22808263499974</v>
      </c>
      <c r="BO103" s="53">
        <f>Paca!J103-Paca!J99</f>
        <v>702.29992162800045</v>
      </c>
      <c r="BP103" s="53">
        <f>Paca!K103-Paca!K99</f>
        <v>-592.2541790519972</v>
      </c>
      <c r="BQ103" s="122">
        <f>Paca!L103-Paca!L99</f>
        <v>-147.91739922299985</v>
      </c>
      <c r="BR103" s="122">
        <f>Paca!M103-Paca!M99</f>
        <v>304.41483071999937</v>
      </c>
      <c r="BS103" s="122">
        <f>Paca!N103-Paca!N99</f>
        <v>233.54663063099997</v>
      </c>
      <c r="BT103" s="122">
        <f>Paca!O103-Paca!O99</f>
        <v>-29.914607035000017</v>
      </c>
      <c r="BU103" s="122">
        <f>Paca!P103-Paca!P99</f>
        <v>-32.975285165000003</v>
      </c>
      <c r="BV103" s="122">
        <f>Paca!Q103-Paca!Q99</f>
        <v>-29.728463452</v>
      </c>
      <c r="BW103" s="122">
        <f>Paca!R103-Paca!R99</f>
        <v>-868.97523941100008</v>
      </c>
      <c r="BX103" s="122">
        <f>Paca!S103-Paca!S99</f>
        <v>-20.704646116999982</v>
      </c>
      <c r="BY103" s="53">
        <f>Paca!T103-Paca!T99</f>
        <v>-686.21107048800013</v>
      </c>
    </row>
    <row r="104" spans="1:77" x14ac:dyDescent="0.25">
      <c r="A104" s="37" t="str">
        <f>Paca!A104</f>
        <v>T2 2023</v>
      </c>
      <c r="B104" s="144">
        <f>('dep13'!B104/'dep13'!B103-1)*100</f>
        <v>0.90857722991699585</v>
      </c>
      <c r="C104" s="179">
        <f>('dep13'!C104/'dep13'!C103-1)*100</f>
        <v>6.262341839844332</v>
      </c>
      <c r="D104" s="179">
        <f>('dep13'!D104/'dep13'!D103-1)*100</f>
        <v>2.0479636674722856</v>
      </c>
      <c r="E104" s="180">
        <f>('dep13'!E104/'dep13'!E103-1)*100</f>
        <v>2.6102665158211025</v>
      </c>
      <c r="F104" s="181">
        <f>('dep13'!F104/'dep13'!F103-1)*100</f>
        <v>3.8475399490012219</v>
      </c>
      <c r="G104" s="181">
        <f>('dep13'!G104/'dep13'!G103-1)*100</f>
        <v>-5.4829340358250818</v>
      </c>
      <c r="H104" s="181">
        <f>('dep13'!H104/'dep13'!H103-1)*100</f>
        <v>-2.3585720770625929</v>
      </c>
      <c r="I104" s="182">
        <f>('dep13'!I104/'dep13'!I103-1)*100</f>
        <v>4.0989104663412768</v>
      </c>
      <c r="J104" s="179">
        <f>('dep13'!J104/'dep13'!J103-1)*100</f>
        <v>1.6049096992309497</v>
      </c>
      <c r="K104" s="179">
        <f>('dep13'!K104/'dep13'!K103-1)*100</f>
        <v>-0.98018403701702894</v>
      </c>
      <c r="L104" s="180">
        <f>('dep13'!L104/'dep13'!L103-1)*100</f>
        <v>-10.377034091639924</v>
      </c>
      <c r="M104" s="181">
        <f>('dep13'!M104/'dep13'!M103-1)*100</f>
        <v>12.455285995961439</v>
      </c>
      <c r="N104" s="181">
        <f>('dep13'!N104/'dep13'!N103-1)*100</f>
        <v>-18.507137589882195</v>
      </c>
      <c r="O104" s="181">
        <f>('dep13'!O104/'dep13'!O103-1)*100</f>
        <v>-6.765753102558536</v>
      </c>
      <c r="P104" s="181">
        <f>('dep13'!P104/'dep13'!P103-1)*100</f>
        <v>-4.1972633463308924</v>
      </c>
      <c r="Q104" s="181">
        <f>('dep13'!Q104/'dep13'!Q103-1)*100</f>
        <v>-3.9665359750256202</v>
      </c>
      <c r="R104" s="181">
        <f>('dep13'!R104/'dep13'!R103-1)*100</f>
        <v>-9.8113053806046295</v>
      </c>
      <c r="S104" s="152">
        <f>('dep13'!S104/'dep13'!S103-1)*100</f>
        <v>-8.3396282811827653</v>
      </c>
      <c r="T104" s="183">
        <f>('dep13'!T104/'dep13'!T103-1)*100</f>
        <v>12.132561198562453</v>
      </c>
      <c r="U104" s="52">
        <f>'dep13'!B104-'dep13'!B103</f>
        <v>238.19779349899909</v>
      </c>
      <c r="V104" s="52">
        <f>'dep13'!C104-'dep13'!C103</f>
        <v>3.4851372749999996</v>
      </c>
      <c r="W104" s="52">
        <f>'dep13'!D104-'dep13'!D103</f>
        <v>101.81238641699929</v>
      </c>
      <c r="X104" s="121">
        <f>'dep13'!E104-'dep13'!E103</f>
        <v>15.721863626999948</v>
      </c>
      <c r="Y104" s="121">
        <f>'dep13'!F104-'dep13'!F103</f>
        <v>35.641934336000077</v>
      </c>
      <c r="Z104" s="121">
        <f>'dep13'!G104-'dep13'!G103</f>
        <v>-22.933666142999982</v>
      </c>
      <c r="AA104" s="121">
        <f>'dep13'!H104-'dep13'!H103</f>
        <v>-18.476916594000045</v>
      </c>
      <c r="AB104" s="121">
        <f>'dep13'!I104-'dep13'!I103</f>
        <v>91.859171190999859</v>
      </c>
      <c r="AC104" s="52">
        <f>'dep13'!J104-'dep13'!J103</f>
        <v>96.723589298999286</v>
      </c>
      <c r="AD104" s="52">
        <f>'dep13'!K104-'dep13'!K103</f>
        <v>-134.80937714600077</v>
      </c>
      <c r="AE104" s="121">
        <f>'dep13'!L104-'dep13'!L103</f>
        <v>-305.83173963299987</v>
      </c>
      <c r="AF104" s="121">
        <f>'dep13'!M104-'dep13'!M103</f>
        <v>707.23281935599971</v>
      </c>
      <c r="AG104" s="121">
        <f>'dep13'!N104-'dep13'!N103</f>
        <v>-133.99050942600002</v>
      </c>
      <c r="AH104" s="121">
        <f>'dep13'!O104-'dep13'!O103</f>
        <v>-20.070930077000014</v>
      </c>
      <c r="AI104" s="121">
        <f>'dep13'!P104-'dep13'!P103</f>
        <v>-11.306119644000034</v>
      </c>
      <c r="AJ104" s="121">
        <f>'dep13'!Q104-'dep13'!Q103</f>
        <v>-1.7291787849999949</v>
      </c>
      <c r="AK104" s="121">
        <f>'dep13'!R104-'dep13'!R103</f>
        <v>-351.11877027599985</v>
      </c>
      <c r="AL104" s="121">
        <f>'dep13'!S104-'dep13'!S103</f>
        <v>-17.994948660999995</v>
      </c>
      <c r="AM104" s="52">
        <f>'dep13'!T104-'dep13'!T103</f>
        <v>170.98605765400021</v>
      </c>
      <c r="AN104" s="189">
        <f>(Paca!B104/Paca!B100-1)*100</f>
        <v>-3.3700268722828719</v>
      </c>
      <c r="AO104" s="189">
        <f>(Paca!C104/Paca!C100-1)*100</f>
        <v>-16.829891364249917</v>
      </c>
      <c r="AP104" s="189">
        <f>(Paca!D104/Paca!D100-1)*100</f>
        <v>-4.1900931862783093</v>
      </c>
      <c r="AQ104" s="190">
        <f>(Paca!E104/Paca!E100-1)*100</f>
        <v>-7.6516167838594162</v>
      </c>
      <c r="AR104" s="190">
        <f>(Paca!F104/Paca!F100-1)*100</f>
        <v>4.3984405051636921</v>
      </c>
      <c r="AS104" s="190">
        <f>(Paca!G104/Paca!G100-1)*100</f>
        <v>-0.94168669489990142</v>
      </c>
      <c r="AT104" s="190">
        <f>(Paca!H104/Paca!H100-1)*100</f>
        <v>8.1917763762897611</v>
      </c>
      <c r="AU104" s="190">
        <f>(Paca!I104/Paca!I100-1)*100</f>
        <v>-11.967140151882848</v>
      </c>
      <c r="AV104" s="189">
        <f>(Paca!J104/Paca!J100-1)*100</f>
        <v>3.4917333232073355</v>
      </c>
      <c r="AW104" s="189">
        <f>(Paca!K104/Paca!K100-1)*100</f>
        <v>-4.997100764626861</v>
      </c>
      <c r="AX104" s="190">
        <f>(Paca!L104/Paca!L100-1)*100</f>
        <v>-11.336851187410947</v>
      </c>
      <c r="AY104" s="190">
        <f>(Paca!M104/Paca!M100-1)*100</f>
        <v>11.534833575994586</v>
      </c>
      <c r="AZ104" s="190">
        <f>(Paca!N104/Paca!N100-1)*100</f>
        <v>-10.92214745722362</v>
      </c>
      <c r="BA104" s="190">
        <f>(Paca!O104/Paca!O100-1)*100</f>
        <v>-14.550850050068032</v>
      </c>
      <c r="BB104" s="190">
        <f>(Paca!P104/Paca!P100-1)*100</f>
        <v>-15.261684929508611</v>
      </c>
      <c r="BC104" s="190">
        <f>(Paca!Q104/Paca!Q100-1)*100</f>
        <v>-13.381117440742463</v>
      </c>
      <c r="BD104" s="190">
        <f>(Paca!R104/Paca!R100-1)*100</f>
        <v>-14.857260216081535</v>
      </c>
      <c r="BE104" s="190">
        <f>(Paca!S104/Paca!S100-1)*100</f>
        <v>-34.294273430158825</v>
      </c>
      <c r="BF104" s="189">
        <f>(Paca!T104/Paca!T100-1)*100</f>
        <v>-11.695052982490573</v>
      </c>
      <c r="BG104" s="53">
        <f>Paca!B104-Paca!B100</f>
        <v>-1854.600600836995</v>
      </c>
      <c r="BH104" s="53">
        <f>Paca!C104-Paca!C100</f>
        <v>-57.438094826999986</v>
      </c>
      <c r="BI104" s="53">
        <f>Paca!D104-Paca!D100</f>
        <v>-519.38031764499829</v>
      </c>
      <c r="BJ104" s="122">
        <f>Paca!E104-Paca!E100</f>
        <v>-133.99162635399989</v>
      </c>
      <c r="BK104" s="122">
        <f>Paca!F104-Paca!F100</f>
        <v>147.84144651299994</v>
      </c>
      <c r="BL104" s="122">
        <f>Paca!G104-Paca!G100</f>
        <v>-8.8718078240000295</v>
      </c>
      <c r="BM104" s="122">
        <f>Paca!H104-Paca!H100</f>
        <v>95.279488808999986</v>
      </c>
      <c r="BN104" s="122">
        <f>Paca!I104-Paca!I100</f>
        <v>-619.63781878899954</v>
      </c>
      <c r="BO104" s="53">
        <f>Paca!J104-Paca!J100</f>
        <v>448.35066548299983</v>
      </c>
      <c r="BP104" s="53">
        <f>Paca!K104-Paca!K100</f>
        <v>-1282.2322801910013</v>
      </c>
      <c r="BQ104" s="122">
        <f>Paca!L104-Paca!L100</f>
        <v>-759.224615481</v>
      </c>
      <c r="BR104" s="122">
        <f>Paca!M104-Paca!M100</f>
        <v>1032.4904674929985</v>
      </c>
      <c r="BS104" s="122">
        <f>Paca!N104-Paca!N100</f>
        <v>-141.35339789199998</v>
      </c>
      <c r="BT104" s="122">
        <f>Paca!O104-Paca!O100</f>
        <v>-66.136952234999967</v>
      </c>
      <c r="BU104" s="122">
        <f>Paca!P104-Paca!P100</f>
        <v>-70.356256310999981</v>
      </c>
      <c r="BV104" s="122">
        <f>Paca!Q104-Paca!Q100</f>
        <v>-19.761623644000011</v>
      </c>
      <c r="BW104" s="122">
        <f>Paca!R104-Paca!R100</f>
        <v>-1044.9290165170005</v>
      </c>
      <c r="BX104" s="122">
        <f>Paca!S104-Paca!S100</f>
        <v>-212.96088560400005</v>
      </c>
      <c r="BY104" s="53">
        <f>Paca!T104-Paca!T100</f>
        <v>-443.90057365699977</v>
      </c>
    </row>
    <row r="105" spans="1:77" x14ac:dyDescent="0.25">
      <c r="A105" s="37" t="str">
        <f>Paca!A105</f>
        <v>T3 2023</v>
      </c>
      <c r="B105" s="144">
        <f>('dep13'!B105/'dep13'!B104-1)*100</f>
        <v>-0.97737438815089783</v>
      </c>
      <c r="C105" s="179">
        <f>('dep13'!C105/'dep13'!C104-1)*100</f>
        <v>20.53664539385047</v>
      </c>
      <c r="D105" s="179">
        <f>('dep13'!D105/'dep13'!D104-1)*100</f>
        <v>7.2212401882798538E-2</v>
      </c>
      <c r="E105" s="180">
        <f>('dep13'!E105/'dep13'!E104-1)*100</f>
        <v>4.5455493132225522</v>
      </c>
      <c r="F105" s="181">
        <f>('dep13'!F105/'dep13'!F104-1)*100</f>
        <v>2.2667967462530747</v>
      </c>
      <c r="G105" s="181">
        <f>('dep13'!G105/'dep13'!G104-1)*100</f>
        <v>-14.513675168528151</v>
      </c>
      <c r="H105" s="181">
        <f>('dep13'!H105/'dep13'!H104-1)*100</f>
        <v>4.2454961038866701</v>
      </c>
      <c r="I105" s="182">
        <f>('dep13'!I105/'dep13'!I104-1)*100</f>
        <v>-0.9143950600296602</v>
      </c>
      <c r="J105" s="179">
        <f>('dep13'!J105/'dep13'!J104-1)*100</f>
        <v>-0.80758168021862753</v>
      </c>
      <c r="K105" s="179">
        <f>('dep13'!K105/'dep13'!K104-1)*100</f>
        <v>-1.9950536554480758</v>
      </c>
      <c r="L105" s="180">
        <f>('dep13'!L105/'dep13'!L104-1)*100</f>
        <v>-2.0862572011881575E-2</v>
      </c>
      <c r="M105" s="181">
        <f>('dep13'!M105/'dep13'!M104-1)*100</f>
        <v>-3.8326739649970909</v>
      </c>
      <c r="N105" s="181">
        <f>('dep13'!N105/'dep13'!N104-1)*100</f>
        <v>-0.82973041772647083</v>
      </c>
      <c r="O105" s="181">
        <f>('dep13'!O105/'dep13'!O104-1)*100</f>
        <v>0.45703717151845957</v>
      </c>
      <c r="P105" s="181">
        <f>('dep13'!P105/'dep13'!P104-1)*100</f>
        <v>-4.0320845446470628</v>
      </c>
      <c r="Q105" s="181">
        <f>('dep13'!Q105/'dep13'!Q104-1)*100</f>
        <v>-13.875466206461107</v>
      </c>
      <c r="R105" s="181">
        <f>('dep13'!R105/'dep13'!R104-1)*100</f>
        <v>0.1437776317383177</v>
      </c>
      <c r="S105" s="152">
        <f>('dep13'!S105/'dep13'!S104-1)*100</f>
        <v>-5.6687680107217142</v>
      </c>
      <c r="T105" s="183">
        <f>('dep13'!T105/'dep13'!T104-1)*100</f>
        <v>2.9602667691027706</v>
      </c>
      <c r="U105" s="52">
        <f>'dep13'!B105-'dep13'!B104</f>
        <v>-258.5621334790012</v>
      </c>
      <c r="V105" s="52">
        <f>'dep13'!C105-'dep13'!C104</f>
        <v>12.144845812000007</v>
      </c>
      <c r="W105" s="52">
        <f>'dep13'!D105-'dep13'!D104</f>
        <v>3.663485719000164</v>
      </c>
      <c r="X105" s="121">
        <f>'dep13'!E105-'dep13'!E104</f>
        <v>28.092886320000048</v>
      </c>
      <c r="Y105" s="121">
        <f>'dep13'!F105-'dep13'!F104</f>
        <v>21.80654798799992</v>
      </c>
      <c r="Z105" s="121">
        <f>'dep13'!G105-'dep13'!G104</f>
        <v>-57.378355309000028</v>
      </c>
      <c r="AA105" s="121">
        <f>'dep13'!H105-'dep13'!H104</f>
        <v>32.474532995999994</v>
      </c>
      <c r="AB105" s="121">
        <f>'dep13'!I105-'dep13'!I104</f>
        <v>-21.332126276000054</v>
      </c>
      <c r="AC105" s="52">
        <f>'dep13'!J105-'dep13'!J104</f>
        <v>-49.451896922999367</v>
      </c>
      <c r="AD105" s="52">
        <f>'dep13'!K105-'dep13'!K104</f>
        <v>-271.69970803100114</v>
      </c>
      <c r="AE105" s="121">
        <f>'dep13'!L105-'dep13'!L104</f>
        <v>-0.55105693499990593</v>
      </c>
      <c r="AF105" s="121">
        <f>'dep13'!M105-'dep13'!M104</f>
        <v>-244.73182728099982</v>
      </c>
      <c r="AG105" s="121">
        <f>'dep13'!N105-'dep13'!N104</f>
        <v>-4.8954359030000205</v>
      </c>
      <c r="AH105" s="121">
        <f>'dep13'!O105-'dep13'!O104</f>
        <v>1.264091011000005</v>
      </c>
      <c r="AI105" s="121">
        <f>'dep13'!P105-'dep13'!P104</f>
        <v>-10.405307116999978</v>
      </c>
      <c r="AJ105" s="121">
        <f>'dep13'!Q105-'dep13'!Q104</f>
        <v>-5.8089639290000008</v>
      </c>
      <c r="AK105" s="121">
        <f>'dep13'!R105-'dep13'!R104</f>
        <v>4.6405630760000349</v>
      </c>
      <c r="AL105" s="121">
        <f>'dep13'!S105-'dep13'!S104</f>
        <v>-11.211770952999984</v>
      </c>
      <c r="AM105" s="52">
        <f>'dep13'!T105-'dep13'!T104</f>
        <v>46.78113994399996</v>
      </c>
      <c r="AN105" s="189">
        <f>(Paca!B105/Paca!B101-1)*100</f>
        <v>-4.2183434769759165</v>
      </c>
      <c r="AO105" s="189">
        <f>(Paca!C105/Paca!C101-1)*100</f>
        <v>-5.6020762966270894</v>
      </c>
      <c r="AP105" s="189">
        <f>(Paca!D105/Paca!D101-1)*100</f>
        <v>-6.2282368169753415</v>
      </c>
      <c r="AQ105" s="190">
        <f>(Paca!E105/Paca!E101-1)*100</f>
        <v>-13.125988753169061</v>
      </c>
      <c r="AR105" s="190">
        <f>(Paca!F105/Paca!F101-1)*100</f>
        <v>-1.4557965734745992</v>
      </c>
      <c r="AS105" s="190">
        <f>(Paca!G105/Paca!G101-1)*100</f>
        <v>-17.46223865608243</v>
      </c>
      <c r="AT105" s="190">
        <f>(Paca!H105/Paca!H101-1)*100</f>
        <v>5.6758528715827428</v>
      </c>
      <c r="AU105" s="190">
        <f>(Paca!I105/Paca!I101-1)*100</f>
        <v>-7.6741798031984887</v>
      </c>
      <c r="AV105" s="189">
        <f>(Paca!J105/Paca!J101-1)*100</f>
        <v>-8.3039731610079492E-2</v>
      </c>
      <c r="AW105" s="189">
        <f>(Paca!K105/Paca!K101-1)*100</f>
        <v>-6.1608874010017463</v>
      </c>
      <c r="AX105" s="190">
        <f>(Paca!L105/Paca!L101-1)*100</f>
        <v>-12.232399772526225</v>
      </c>
      <c r="AY105" s="190">
        <f>(Paca!M105/Paca!M101-1)*100</f>
        <v>6.2480774867290201</v>
      </c>
      <c r="AZ105" s="190">
        <f>(Paca!N105/Paca!N101-1)*100</f>
        <v>-7.4738164550671504</v>
      </c>
      <c r="BA105" s="190">
        <f>(Paca!O105/Paca!O101-1)*100</f>
        <v>-16.335715612206403</v>
      </c>
      <c r="BB105" s="190">
        <f>(Paca!P105/Paca!P101-1)*100</f>
        <v>-24.796973306263091</v>
      </c>
      <c r="BC105" s="190">
        <f>(Paca!Q105/Paca!Q101-1)*100</f>
        <v>-23.436051241914502</v>
      </c>
      <c r="BD105" s="190">
        <f>(Paca!R105/Paca!R101-1)*100</f>
        <v>-14.931945415559611</v>
      </c>
      <c r="BE105" s="190">
        <f>(Paca!S105/Paca!S101-1)*100</f>
        <v>1.6942651551290933</v>
      </c>
      <c r="BF105" s="189">
        <f>(Paca!T105/Paca!T101-1)*100</f>
        <v>1.5770538989857252</v>
      </c>
      <c r="BG105" s="53">
        <f>Paca!B105-Paca!B101</f>
        <v>-2324.9641000839983</v>
      </c>
      <c r="BH105" s="53">
        <f>Paca!C105-Paca!C101</f>
        <v>-16.086596895000014</v>
      </c>
      <c r="BI105" s="53">
        <f>Paca!D105-Paca!D101</f>
        <v>-781.05615822899927</v>
      </c>
      <c r="BJ105" s="122">
        <f>Paca!E105-Paca!E101</f>
        <v>-236.49866878100011</v>
      </c>
      <c r="BK105" s="122">
        <f>Paca!F105-Paca!F101</f>
        <v>-51.549822710999706</v>
      </c>
      <c r="BL105" s="122">
        <f>Paca!G105-Paca!G101</f>
        <v>-175.04657663</v>
      </c>
      <c r="BM105" s="122">
        <f>Paca!H105-Paca!H101</f>
        <v>66.954924094000035</v>
      </c>
      <c r="BN105" s="122">
        <f>Paca!I105-Paca!I101</f>
        <v>-384.91601420100051</v>
      </c>
      <c r="BO105" s="53">
        <f>Paca!J105-Paca!J101</f>
        <v>-11.144878789000359</v>
      </c>
      <c r="BP105" s="53">
        <f>Paca!K105-Paca!K101</f>
        <v>-1570.0270820600017</v>
      </c>
      <c r="BQ105" s="122">
        <f>Paca!L105-Paca!L101</f>
        <v>-805.93788167599996</v>
      </c>
      <c r="BR105" s="122">
        <f>Paca!M105-Paca!M101</f>
        <v>578.74634757300009</v>
      </c>
      <c r="BS105" s="122">
        <f>Paca!N105-Paca!N101</f>
        <v>-88.864726154999971</v>
      </c>
      <c r="BT105" s="122">
        <f>Paca!O105-Paca!O101</f>
        <v>-73.522777883000003</v>
      </c>
      <c r="BU105" s="122">
        <f>Paca!P105-Paca!P101</f>
        <v>-109.13582017499999</v>
      </c>
      <c r="BV105" s="122">
        <f>Paca!Q105-Paca!Q101</f>
        <v>-33.237916322000004</v>
      </c>
      <c r="BW105" s="122">
        <f>Paca!R105-Paca!R101</f>
        <v>-1045.0642063099995</v>
      </c>
      <c r="BX105" s="122">
        <f>Paca!S105-Paca!S101</f>
        <v>6.9898988879999706</v>
      </c>
      <c r="BY105" s="53">
        <f>Paca!T105-Paca!T101</f>
        <v>53.350615888999982</v>
      </c>
    </row>
    <row r="106" spans="1:77" s="106" customFormat="1" x14ac:dyDescent="0.25">
      <c r="A106" s="98" t="str">
        <f>Paca!A106</f>
        <v>T4 2023</v>
      </c>
      <c r="B106" s="143">
        <f>('dep13'!B106/'dep13'!B105-1)*100</f>
        <v>2.3512450382338734</v>
      </c>
      <c r="C106" s="184">
        <f>('dep13'!C106/'dep13'!C105-1)*100</f>
        <v>7.8915997022430462</v>
      </c>
      <c r="D106" s="184">
        <f>('dep13'!D106/'dep13'!D105-1)*100</f>
        <v>0.61240315299042614</v>
      </c>
      <c r="E106" s="185">
        <f>('dep13'!E106/'dep13'!E105-1)*100</f>
        <v>-5.273795218706212</v>
      </c>
      <c r="F106" s="186">
        <f>('dep13'!F106/'dep13'!F105-1)*100</f>
        <v>-1.339524233463707</v>
      </c>
      <c r="G106" s="186">
        <f>('dep13'!G106/'dep13'!G105-1)*100</f>
        <v>-5.7694349533701121</v>
      </c>
      <c r="H106" s="186">
        <f>('dep13'!H106/'dep13'!H105-1)*100</f>
        <v>4.8709468447144966</v>
      </c>
      <c r="I106" s="187">
        <f>('dep13'!I106/'dep13'!I105-1)*100</f>
        <v>2.5524594958249436</v>
      </c>
      <c r="J106" s="184">
        <f>('dep13'!J106/'dep13'!J105-1)*100</f>
        <v>0.43518249646783413</v>
      </c>
      <c r="K106" s="184">
        <f>('dep13'!K106/'dep13'!K105-1)*100</f>
        <v>3.802329283502015</v>
      </c>
      <c r="L106" s="185">
        <f>('dep13'!L106/'dep13'!L105-1)*100</f>
        <v>2.9329017315762318</v>
      </c>
      <c r="M106" s="186">
        <f>('dep13'!M106/'dep13'!M105-1)*100</f>
        <v>6.3347023403905744</v>
      </c>
      <c r="N106" s="186">
        <f>('dep13'!N106/'dep13'!N105-1)*100</f>
        <v>18.538976709581579</v>
      </c>
      <c r="O106" s="186">
        <f>('dep13'!O106/'dep13'!O105-1)*100</f>
        <v>10.754225600929779</v>
      </c>
      <c r="P106" s="186">
        <f>('dep13'!P106/'dep13'!P105-1)*100</f>
        <v>-2.5013706012116721</v>
      </c>
      <c r="Q106" s="186">
        <f>('dep13'!Q106/'dep13'!Q105-1)*100</f>
        <v>4.6505652566467104</v>
      </c>
      <c r="R106" s="186">
        <f>('dep13'!R106/'dep13'!R105-1)*100</f>
        <v>-2.3405397809892037</v>
      </c>
      <c r="S106" s="151">
        <f>('dep13'!S106/'dep13'!S105-1)*100</f>
        <v>-9.1836553029671641</v>
      </c>
      <c r="T106" s="188">
        <f>('dep13'!T106/'dep13'!T105-1)*100</f>
        <v>2.7836409730875422</v>
      </c>
      <c r="U106" s="100">
        <f>'dep13'!B106-'dep13'!B105</f>
        <v>615.93700652500047</v>
      </c>
      <c r="V106" s="100">
        <f>'dep13'!C106-'dep13'!C105</f>
        <v>5.6253124489999919</v>
      </c>
      <c r="W106" s="100">
        <f>'dep13'!D106-'dep13'!D105</f>
        <v>31.090924187000383</v>
      </c>
      <c r="X106" s="120">
        <f>'dep13'!E106-'dep13'!E105</f>
        <v>-34.075230255000065</v>
      </c>
      <c r="Y106" s="120">
        <f>'dep13'!F106-'dep13'!F105</f>
        <v>-13.178305426999941</v>
      </c>
      <c r="Z106" s="120">
        <f>'dep13'!G106-'dep13'!G105</f>
        <v>-19.498474036999994</v>
      </c>
      <c r="AA106" s="120">
        <f>'dep13'!H106-'dep13'!H105</f>
        <v>38.840530983000008</v>
      </c>
      <c r="AB106" s="120">
        <f>'dep13'!I106-'dep13'!I105</f>
        <v>59.002402923000318</v>
      </c>
      <c r="AC106" s="100">
        <f>'dep13'!J106-'dep13'!J105</f>
        <v>26.43299626299995</v>
      </c>
      <c r="AD106" s="100">
        <f>'dep13'!K106-'dep13'!K105</f>
        <v>507.49563479400058</v>
      </c>
      <c r="AE106" s="120">
        <f>'dep13'!L106-'dep13'!L105</f>
        <v>77.452514384000096</v>
      </c>
      <c r="AF106" s="120">
        <f>'dep13'!M106-'dep13'!M105</f>
        <v>388.99348666399965</v>
      </c>
      <c r="AG106" s="120">
        <f>'dep13'!N106-'dep13'!N105</f>
        <v>108.47298958800002</v>
      </c>
      <c r="AH106" s="120">
        <f>'dep13'!O106-'dep13'!O105</f>
        <v>29.88039454699998</v>
      </c>
      <c r="AI106" s="120">
        <f>'dep13'!P106-'dep13'!P105</f>
        <v>-6.1948297600000046</v>
      </c>
      <c r="AJ106" s="120">
        <f>'dep13'!Q106-'dep13'!Q105</f>
        <v>1.6768094869999999</v>
      </c>
      <c r="AK106" s="120">
        <f>'dep13'!R106-'dep13'!R105</f>
        <v>-75.651814890000423</v>
      </c>
      <c r="AL106" s="120">
        <f>'dep13'!S106-'dep13'!S105</f>
        <v>-17.133915225999999</v>
      </c>
      <c r="AM106" s="100">
        <f>'dep13'!T106-'dep13'!T105</f>
        <v>45.292138831999864</v>
      </c>
      <c r="AN106" s="184">
        <f>(Paca!B106/Paca!B102-1)*100</f>
        <v>-1.8932290282311692</v>
      </c>
      <c r="AO106" s="184">
        <f>(Paca!C106/Paca!C102-1)*100</f>
        <v>-1.9306714420415205</v>
      </c>
      <c r="AP106" s="184">
        <f>(Paca!D106/Paca!D102-1)*100</f>
        <v>-4.2033671555528285</v>
      </c>
      <c r="AQ106" s="191">
        <f>(Paca!E106/Paca!E102-1)*100</f>
        <v>-6.5471931914639514</v>
      </c>
      <c r="AR106" s="191">
        <f>(Paca!F106/Paca!F102-1)*100</f>
        <v>-5.559863086979755</v>
      </c>
      <c r="AS106" s="191">
        <f>(Paca!G106/Paca!G102-1)*100</f>
        <v>-16.933501277273567</v>
      </c>
      <c r="AT106" s="191">
        <f>(Paca!H106/Paca!H102-1)*100</f>
        <v>4.9112700811296373</v>
      </c>
      <c r="AU106" s="191">
        <f>(Paca!I106/Paca!I102-1)*100</f>
        <v>-2.0635436104071259</v>
      </c>
      <c r="AV106" s="184">
        <f>(Paca!J106/Paca!J102-1)*100</f>
        <v>-0.82057747134693937</v>
      </c>
      <c r="AW106" s="184">
        <f>(Paca!K106/Paca!K102-1)*100</f>
        <v>-1.7288574248509714</v>
      </c>
      <c r="AX106" s="191">
        <f>(Paca!L106/Paca!L102-1)*100</f>
        <v>-10.557953041766154</v>
      </c>
      <c r="AY106" s="191">
        <f>(Paca!M106/Paca!M102-1)*100</f>
        <v>9.0650222606351694</v>
      </c>
      <c r="AZ106" s="191">
        <f>(Paca!N106/Paca!N102-1)*100</f>
        <v>4.4300184086540906</v>
      </c>
      <c r="BA106" s="191">
        <f>(Paca!O106/Paca!O102-1)*100</f>
        <v>-13.54075799239325</v>
      </c>
      <c r="BB106" s="191">
        <f>(Paca!P106/Paca!P102-1)*100</f>
        <v>-27.559410449168343</v>
      </c>
      <c r="BC106" s="191">
        <f>(Paca!Q106/Paca!Q102-1)*100</f>
        <v>2.1418225754706866</v>
      </c>
      <c r="BD106" s="191">
        <f>(Paca!R106/Paca!R102-1)*100</f>
        <v>-5.9259903488489973</v>
      </c>
      <c r="BE106" s="191">
        <f>(Paca!S106/Paca!S102-1)*100</f>
        <v>-17.097378245409402</v>
      </c>
      <c r="BF106" s="184">
        <f>(Paca!T106/Paca!T102-1)*100</f>
        <v>0.73581746137463266</v>
      </c>
      <c r="BG106" s="100">
        <f>Paca!B106-Paca!B102</f>
        <v>-1039.6760563969874</v>
      </c>
      <c r="BH106" s="100">
        <f>Paca!C106-Paca!C102</f>
        <v>-5.2370780699999955</v>
      </c>
      <c r="BI106" s="100">
        <f>Paca!D106-Paca!D102</f>
        <v>-515.26003766900067</v>
      </c>
      <c r="BJ106" s="120">
        <f>Paca!E106-Paca!E102</f>
        <v>-109.58106706600006</v>
      </c>
      <c r="BK106" s="120">
        <f>Paca!F106-Paca!F102</f>
        <v>-203.93737434100012</v>
      </c>
      <c r="BL106" s="120">
        <f>Paca!G106-Paca!G102</f>
        <v>-163.57159724799999</v>
      </c>
      <c r="BM106" s="120">
        <f>Paca!H106-Paca!H102</f>
        <v>59.586389538000049</v>
      </c>
      <c r="BN106" s="120">
        <f>Paca!I106-Paca!I102</f>
        <v>-97.756388552000317</v>
      </c>
      <c r="BO106" s="100">
        <f>Paca!J106-Paca!J102</f>
        <v>-110.53323530200032</v>
      </c>
      <c r="BP106" s="100">
        <f>Paca!K106-Paca!K102</f>
        <v>-435.8930803859912</v>
      </c>
      <c r="BQ106" s="120">
        <f>Paca!L106-Paca!L102</f>
        <v>-703.14658598499955</v>
      </c>
      <c r="BR106" s="120">
        <f>Paca!M106-Paca!M102</f>
        <v>858.73981802699927</v>
      </c>
      <c r="BS106" s="120">
        <f>Paca!N106-Paca!N102</f>
        <v>52.805593144000113</v>
      </c>
      <c r="BT106" s="120">
        <f>Paca!O106-Paca!O102</f>
        <v>-63.595801859000005</v>
      </c>
      <c r="BU106" s="120">
        <f>Paca!P106-Paca!P102</f>
        <v>-123.91914120900003</v>
      </c>
      <c r="BV106" s="120">
        <f>Paca!Q106-Paca!Q102</f>
        <v>2.3946018049999935</v>
      </c>
      <c r="BW106" s="120">
        <f>Paca!R106-Paca!R102</f>
        <v>-378.29482266099967</v>
      </c>
      <c r="BX106" s="120">
        <f>Paca!S106-Paca!S102</f>
        <v>-80.87674164799995</v>
      </c>
      <c r="BY106" s="100">
        <f>Paca!T106-Paca!T102</f>
        <v>27.247375030000057</v>
      </c>
    </row>
    <row r="107" spans="1:77" x14ac:dyDescent="0.25">
      <c r="A107" s="37" t="str">
        <f>Paca!A107</f>
        <v>T1 2024</v>
      </c>
      <c r="B107" s="144">
        <f>('dep13'!B107/'dep13'!B106-1)*100</f>
        <v>0.69346350566594772</v>
      </c>
      <c r="C107" s="179">
        <f>('dep13'!C107/'dep13'!C106-1)*100</f>
        <v>1.35038498498814</v>
      </c>
      <c r="D107" s="179">
        <f>('dep13'!D107/'dep13'!D106-1)*100</f>
        <v>1.9430380209959797</v>
      </c>
      <c r="E107" s="180">
        <f>('dep13'!E107/'dep13'!E106-1)*100</f>
        <v>10.92907960239431</v>
      </c>
      <c r="F107" s="181">
        <f>('dep13'!F107/'dep13'!F106-1)*100</f>
        <v>2.9790310716030222</v>
      </c>
      <c r="G107" s="181">
        <f>('dep13'!G107/'dep13'!G106-1)*100</f>
        <v>-9.2408161531679305</v>
      </c>
      <c r="H107" s="181">
        <f>('dep13'!H107/'dep13'!H106-1)*100</f>
        <v>4.5247333996494943</v>
      </c>
      <c r="I107" s="182">
        <f>('dep13'!I107/'dep13'!I106-1)*100</f>
        <v>-0.20946418825900093</v>
      </c>
      <c r="J107" s="179">
        <f>('dep13'!J107/'dep13'!J106-1)*100</f>
        <v>-4.3177600250577486</v>
      </c>
      <c r="K107" s="179">
        <f>('dep13'!K107/'dep13'!K106-1)*100</f>
        <v>2.5671459301825239</v>
      </c>
      <c r="L107" s="180">
        <f>('dep13'!L107/'dep13'!L106-1)*100</f>
        <v>2.8846003887303961</v>
      </c>
      <c r="M107" s="181">
        <f>('dep13'!M107/'dep13'!M106-1)*100</f>
        <v>4.1644276642486044</v>
      </c>
      <c r="N107" s="181">
        <f>('dep13'!N107/'dep13'!N106-1)*100</f>
        <v>-0.58902369831980161</v>
      </c>
      <c r="O107" s="181">
        <f>('dep13'!O107/'dep13'!O106-1)*100</f>
        <v>-7.8499528214437504</v>
      </c>
      <c r="P107" s="181">
        <f>('dep13'!P107/'dep13'!P106-1)*100</f>
        <v>-11.698216700187224</v>
      </c>
      <c r="Q107" s="181">
        <f>('dep13'!Q107/'dep13'!Q106-1)*100</f>
        <v>-12.710595942472946</v>
      </c>
      <c r="R107" s="181">
        <f>('dep13'!R107/'dep13'!R106-1)*100</f>
        <v>0.98587622705264</v>
      </c>
      <c r="S107" s="152">
        <f>('dep13'!S107/'dep13'!S106-1)*100</f>
        <v>20.948664631359669</v>
      </c>
      <c r="T107" s="183">
        <f>('dep13'!T107/'dep13'!T106-1)*100</f>
        <v>-0.39571768854350653</v>
      </c>
      <c r="U107" s="52">
        <f>'dep13'!B107-'dep13'!B106</f>
        <v>185.93243059600354</v>
      </c>
      <c r="V107" s="52">
        <f>'dep13'!C107-'dep13'!C106</f>
        <v>1.0385486240000006</v>
      </c>
      <c r="W107" s="52">
        <f>'dep13'!D107-'dep13'!D106</f>
        <v>99.249661670000023</v>
      </c>
      <c r="X107" s="121">
        <f>'dep13'!E107-'dep13'!E106</f>
        <v>66.891242616</v>
      </c>
      <c r="Y107" s="121">
        <f>'dep13'!F107-'dep13'!F106</f>
        <v>28.915268689999948</v>
      </c>
      <c r="Z107" s="121">
        <f>'dep13'!G107-'dep13'!G106</f>
        <v>-29.428590956999983</v>
      </c>
      <c r="AA107" s="121">
        <f>'dep13'!H107-'dep13'!H106</f>
        <v>37.837283821000028</v>
      </c>
      <c r="AB107" s="121">
        <f>'dep13'!I107-'dep13'!I106</f>
        <v>-4.9655425000000832</v>
      </c>
      <c r="AC107" s="52">
        <f>'dep13'!J107-'dep13'!J106</f>
        <v>-263.40217064900025</v>
      </c>
      <c r="AD107" s="52">
        <f>'dep13'!K107-'dep13'!K106</f>
        <v>355.66427374100203</v>
      </c>
      <c r="AE107" s="121">
        <f>'dep13'!L107-'dep13'!L106</f>
        <v>78.411160716999802</v>
      </c>
      <c r="AF107" s="121">
        <f>'dep13'!M107-'dep13'!M106</f>
        <v>271.92332329000055</v>
      </c>
      <c r="AG107" s="121">
        <f>'dep13'!N107-'dep13'!N106</f>
        <v>-4.0853549260000364</v>
      </c>
      <c r="AH107" s="121">
        <f>'dep13'!O107-'dep13'!O106</f>
        <v>-24.156529263999971</v>
      </c>
      <c r="AI107" s="121">
        <f>'dep13'!P107-'dep13'!P106</f>
        <v>-28.246816421999995</v>
      </c>
      <c r="AJ107" s="121">
        <f>'dep13'!Q107-'dep13'!Q106</f>
        <v>-4.7960695380000047</v>
      </c>
      <c r="AK107" s="121">
        <f>'dep13'!R107-'dep13'!R106</f>
        <v>31.120032231000096</v>
      </c>
      <c r="AL107" s="121">
        <f>'dep13'!S107-'dep13'!S106</f>
        <v>35.494527652999977</v>
      </c>
      <c r="AM107" s="52">
        <f>'dep13'!T107-'dep13'!T106</f>
        <v>-6.6178827899998396</v>
      </c>
      <c r="AN107" s="189">
        <f>(Paca!B107/Paca!B103-1)*100</f>
        <v>7.3633660652361321E-2</v>
      </c>
      <c r="AO107" s="189">
        <f>(Paca!C107/Paca!C103-1)*100</f>
        <v>-17.810350598965709</v>
      </c>
      <c r="AP107" s="189">
        <f>(Paca!D107/Paca!D103-1)*100</f>
        <v>-1.8257420602620922</v>
      </c>
      <c r="AQ107" s="190">
        <f>(Paca!E107/Paca!E103-1)*100</f>
        <v>7.6810527674120221</v>
      </c>
      <c r="AR107" s="190">
        <f>(Paca!F107/Paca!F103-1)*100</f>
        <v>-1.2535400369374727</v>
      </c>
      <c r="AS107" s="190">
        <f>(Paca!G107/Paca!G103-1)*100</f>
        <v>-23.116006954691382</v>
      </c>
      <c r="AT107" s="190">
        <f>(Paca!H107/Paca!H103-1)*100</f>
        <v>1.0576075816954855</v>
      </c>
      <c r="AU107" s="190">
        <f>(Paca!I107/Paca!I103-1)*100</f>
        <v>-2.0048673577183429</v>
      </c>
      <c r="AV107" s="189">
        <f>(Paca!J107/Paca!J103-1)*100</f>
        <v>-9.6301886266537018</v>
      </c>
      <c r="AW107" s="189">
        <f>(Paca!K107/Paca!K103-1)*100</f>
        <v>5.676673157977441</v>
      </c>
      <c r="AX107" s="190">
        <f>(Paca!L107/Paca!L103-1)*100</f>
        <v>1.714803230404538</v>
      </c>
      <c r="AY107" s="190">
        <f>(Paca!M107/Paca!M103-1)*100</f>
        <v>17.031852105143752</v>
      </c>
      <c r="AZ107" s="190">
        <f>(Paca!N107/Paca!N103-1)*100</f>
        <v>-2.8777263243308204</v>
      </c>
      <c r="BA107" s="190">
        <f>(Paca!O107/Paca!O103-1)*100</f>
        <v>-10.278912492387937</v>
      </c>
      <c r="BB107" s="190">
        <f>(Paca!P107/Paca!P103-1)*100</f>
        <v>-24.165921885973198</v>
      </c>
      <c r="BC107" s="190">
        <f>(Paca!Q107/Paca!Q103-1)*100</f>
        <v>-6.2815306163898077</v>
      </c>
      <c r="BD107" s="190">
        <f>(Paca!R107/Paca!R103-1)*100</f>
        <v>-1.7030425083893408</v>
      </c>
      <c r="BE107" s="190">
        <f>(Paca!S107/Paca!S103-1)*100</f>
        <v>-2.5926986304029453</v>
      </c>
      <c r="BF107" s="189">
        <f>(Paca!T107/Paca!T103-1)*100</f>
        <v>7.8173523827652414</v>
      </c>
      <c r="BG107" s="53">
        <f>Paca!B107-Paca!B103</f>
        <v>39.67528628600121</v>
      </c>
      <c r="BH107" s="53">
        <f>Paca!C107-Paca!C103</f>
        <v>-50.498052997000002</v>
      </c>
      <c r="BI107" s="53">
        <f>Paca!D107-Paca!D103</f>
        <v>-217.72833602500032</v>
      </c>
      <c r="BJ107" s="122">
        <f>Paca!E107-Paca!E103</f>
        <v>124.29568457300002</v>
      </c>
      <c r="BK107" s="122">
        <f>Paca!F107-Paca!F103</f>
        <v>-44.331307508000009</v>
      </c>
      <c r="BL107" s="122">
        <f>Paca!G107-Paca!G103</f>
        <v>-219.21543787499991</v>
      </c>
      <c r="BM107" s="122">
        <f>Paca!H107-Paca!H103</f>
        <v>13.211129438999933</v>
      </c>
      <c r="BN107" s="122">
        <f>Paca!I107-Paca!I103</f>
        <v>-91.688404653999896</v>
      </c>
      <c r="BO107" s="53">
        <f>Paca!J107-Paca!J103</f>
        <v>-1336.9556795259996</v>
      </c>
      <c r="BP107" s="53">
        <f>Paca!K107-Paca!K103</f>
        <v>1399.0604639659941</v>
      </c>
      <c r="BQ107" s="122">
        <f>Paca!L107-Paca!L103</f>
        <v>107.97043983099957</v>
      </c>
      <c r="BR107" s="122">
        <f>Paca!M107-Paca!M103</f>
        <v>1591.6417783260003</v>
      </c>
      <c r="BS107" s="122">
        <f>Paca!N107-Paca!N103</f>
        <v>-37.648791528999936</v>
      </c>
      <c r="BT107" s="122">
        <f>Paca!O107-Paca!O103</f>
        <v>-41.455442080000012</v>
      </c>
      <c r="BU107" s="122">
        <f>Paca!P107-Paca!P103</f>
        <v>-94.679752835999977</v>
      </c>
      <c r="BV107" s="122">
        <f>Paca!Q107-Paca!Q103</f>
        <v>-7.3691098469999901</v>
      </c>
      <c r="BW107" s="122">
        <f>Paca!R107-Paca!R103</f>
        <v>-108.11855618999925</v>
      </c>
      <c r="BX107" s="122">
        <f>Paca!S107-Paca!S103</f>
        <v>-11.280101709000007</v>
      </c>
      <c r="BY107" s="53">
        <f>Paca!T107-Paca!T103</f>
        <v>245.79689086799999</v>
      </c>
    </row>
    <row r="108" spans="1:77" x14ac:dyDescent="0.25">
      <c r="A108" s="37" t="str">
        <f>Paca!A108</f>
        <v>T2 2024</v>
      </c>
      <c r="B108" s="144">
        <f>('dep13'!B108/'dep13'!B107-1)*100</f>
        <v>0.98255369960749128</v>
      </c>
      <c r="C108" s="179">
        <f>('dep13'!C108/'dep13'!C107-1)*100</f>
        <v>-14.776335159334264</v>
      </c>
      <c r="D108" s="179">
        <f>('dep13'!D108/'dep13'!D107-1)*100</f>
        <v>-4.3725517512655854</v>
      </c>
      <c r="E108" s="180">
        <f>('dep13'!E108/'dep13'!E107-1)*100</f>
        <v>-7.1424554030608434</v>
      </c>
      <c r="F108" s="181">
        <f>('dep13'!F108/'dep13'!F107-1)*100</f>
        <v>0.95665770839534758</v>
      </c>
      <c r="G108" s="181">
        <f>('dep13'!G108/'dep13'!G107-1)*100</f>
        <v>-2.3538520208101432</v>
      </c>
      <c r="H108" s="181">
        <f>('dep13'!H108/'dep13'!H107-1)*100</f>
        <v>-6.9973370143907143</v>
      </c>
      <c r="I108" s="182">
        <f>('dep13'!I108/'dep13'!I107-1)*100</f>
        <v>-5.1061415781921919</v>
      </c>
      <c r="J108" s="179">
        <f>('dep13'!J108/'dep13'!J107-1)*100</f>
        <v>1.8550171858882303</v>
      </c>
      <c r="K108" s="179">
        <f>('dep13'!K108/'dep13'!K107-1)*100</f>
        <v>2.613523125198558</v>
      </c>
      <c r="L108" s="180">
        <f>('dep13'!L108/'dep13'!L107-1)*100</f>
        <v>6.2601771448307586</v>
      </c>
      <c r="M108" s="181">
        <f>('dep13'!M108/'dep13'!M107-1)*100</f>
        <v>0.74512836421438688</v>
      </c>
      <c r="N108" s="181">
        <f>('dep13'!N108/'dep13'!N107-1)*100</f>
        <v>30.944474187761315</v>
      </c>
      <c r="O108" s="181">
        <f>('dep13'!O108/'dep13'!O107-1)*100</f>
        <v>-5.9150154059677611</v>
      </c>
      <c r="P108" s="181">
        <f>('dep13'!P108/'dep13'!P107-1)*100</f>
        <v>-18.300055194486731</v>
      </c>
      <c r="Q108" s="181">
        <f>('dep13'!Q108/'dep13'!Q107-1)*100</f>
        <v>23.068354627721099</v>
      </c>
      <c r="R108" s="181">
        <f>('dep13'!R108/'dep13'!R107-1)*100</f>
        <v>0.41537880393638371</v>
      </c>
      <c r="S108" s="152">
        <f>('dep13'!S108/'dep13'!S107-1)*100</f>
        <v>-15.995936915767084</v>
      </c>
      <c r="T108" s="183">
        <f>('dep13'!T108/'dep13'!T107-1)*100</f>
        <v>1.4896121064567502</v>
      </c>
      <c r="U108" s="52">
        <f>'dep13'!B108-'dep13'!B107</f>
        <v>265.27059435599949</v>
      </c>
      <c r="V108" s="52">
        <f>'dep13'!C108-'dep13'!C107</f>
        <v>-11.517583521999995</v>
      </c>
      <c r="W108" s="52">
        <f>'dep13'!D108-'dep13'!D107</f>
        <v>-227.6880650130006</v>
      </c>
      <c r="X108" s="121">
        <f>'dep13'!E108-'dep13'!E107</f>
        <v>-48.492951890999962</v>
      </c>
      <c r="Y108" s="121">
        <f>'dep13'!F108-'dep13'!F107</f>
        <v>9.5621945560000086</v>
      </c>
      <c r="Z108" s="121">
        <f>'dep13'!G108-'dep13'!G107</f>
        <v>-6.803444981000041</v>
      </c>
      <c r="AA108" s="121">
        <f>'dep13'!H108-'dep13'!H107</f>
        <v>-61.161597063000045</v>
      </c>
      <c r="AB108" s="121">
        <f>'dep13'!I108-'dep13'!I107</f>
        <v>-120.79226563400016</v>
      </c>
      <c r="AC108" s="52">
        <f>'dep13'!J108-'dep13'!J107</f>
        <v>108.27797367200037</v>
      </c>
      <c r="AD108" s="52">
        <f>'dep13'!K108-'dep13'!K107</f>
        <v>371.38495293899723</v>
      </c>
      <c r="AE108" s="121">
        <f>'dep13'!L108-'dep13'!L107</f>
        <v>175.07705101800002</v>
      </c>
      <c r="AF108" s="121">
        <f>'dep13'!M108-'dep13'!M107</f>
        <v>50.680590231999304</v>
      </c>
      <c r="AG108" s="121">
        <f>'dep13'!N108-'dep13'!N107</f>
        <v>213.36072148200003</v>
      </c>
      <c r="AH108" s="121">
        <f>'dep13'!O108-'dep13'!O107</f>
        <v>-16.773316108000017</v>
      </c>
      <c r="AI108" s="121">
        <f>'dep13'!P108-'dep13'!P107</f>
        <v>-39.018603299999995</v>
      </c>
      <c r="AJ108" s="121">
        <f>'dep13'!Q108-'dep13'!Q107</f>
        <v>7.597972298000002</v>
      </c>
      <c r="AK108" s="121">
        <f>'dep13'!R108-'dep13'!R107</f>
        <v>13.241055725000024</v>
      </c>
      <c r="AL108" s="121">
        <f>'dep13'!S108-'dep13'!S107</f>
        <v>-32.780518407999978</v>
      </c>
      <c r="AM108" s="52">
        <f>'dep13'!T108-'dep13'!T107</f>
        <v>24.813316279999981</v>
      </c>
      <c r="AN108" s="189">
        <f>(Paca!B108/Paca!B104-1)*100</f>
        <v>1.6844722676044865</v>
      </c>
      <c r="AO108" s="189">
        <f>(Paca!C108/Paca!C104-1)*100</f>
        <v>-15.250231473232102</v>
      </c>
      <c r="AP108" s="189">
        <f>(Paca!D108/Paca!D104-1)*100</f>
        <v>-4.5636744109279199</v>
      </c>
      <c r="AQ108" s="190">
        <f>(Paca!E108/Paca!E104-1)*100</f>
        <v>-2.6359913809188784</v>
      </c>
      <c r="AR108" s="190">
        <f>(Paca!F108/Paca!F104-1)*100</f>
        <v>-3.1280867669541301</v>
      </c>
      <c r="AS108" s="190">
        <f>(Paca!G108/Paca!G104-1)*100</f>
        <v>-19.630999225316593</v>
      </c>
      <c r="AT108" s="190">
        <f>(Paca!H108/Paca!H104-1)*100</f>
        <v>-2.0882569028407127</v>
      </c>
      <c r="AU108" s="190">
        <f>(Paca!I108/Paca!I104-1)*100</f>
        <v>-3.9512503557146639</v>
      </c>
      <c r="AV108" s="189">
        <f>(Paca!J108/Paca!J104-1)*100</f>
        <v>-3.9232894088461534</v>
      </c>
      <c r="AW108" s="189">
        <f>(Paca!K108/Paca!K104-1)*100</f>
        <v>7.7088374063853049</v>
      </c>
      <c r="AX108" s="190">
        <f>(Paca!L108/Paca!L104-1)*100</f>
        <v>8.5986139556801113</v>
      </c>
      <c r="AY108" s="190">
        <f>(Paca!M108/Paca!M104-1)*100</f>
        <v>8.3913911579355691</v>
      </c>
      <c r="AZ108" s="190">
        <f>(Paca!N108/Paca!N104-1)*100</f>
        <v>26.218548997658964</v>
      </c>
      <c r="BA108" s="190">
        <f>(Paca!O108/Paca!O104-1)*100</f>
        <v>-8.9030148471947239</v>
      </c>
      <c r="BB108" s="190">
        <f>(Paca!P108/Paca!P104-1)*100</f>
        <v>-25.530304605698007</v>
      </c>
      <c r="BC108" s="190">
        <f>(Paca!Q108/Paca!Q104-1)*100</f>
        <v>-6.7013431350529951</v>
      </c>
      <c r="BD108" s="190">
        <f>(Paca!R108/Paca!R104-1)*100</f>
        <v>6.4675444027405771</v>
      </c>
      <c r="BE108" s="190">
        <f>(Paca!S108/Paca!S104-1)*100</f>
        <v>-3.8674017056362864</v>
      </c>
      <c r="BF108" s="189">
        <f>(Paca!T108/Paca!T104-1)*100</f>
        <v>3.675196073372633</v>
      </c>
      <c r="BG108" s="53">
        <f>Paca!B108-Paca!B104</f>
        <v>895.76225056299882</v>
      </c>
      <c r="BH108" s="53">
        <f>Paca!C108-Paca!C104</f>
        <v>-43.287491373000023</v>
      </c>
      <c r="BI108" s="53">
        <f>Paca!D108-Paca!D104</f>
        <v>-541.98451245999968</v>
      </c>
      <c r="BJ108" s="122">
        <f>Paca!E108-Paca!E104</f>
        <v>-42.628272145999972</v>
      </c>
      <c r="BK108" s="122">
        <f>Paca!F108-Paca!F104</f>
        <v>-109.76661801200044</v>
      </c>
      <c r="BL108" s="122">
        <f>Paca!G108-Paca!G104</f>
        <v>-183.20571885699997</v>
      </c>
      <c r="BM108" s="122">
        <f>Paca!H108-Paca!H104</f>
        <v>-26.278435597999987</v>
      </c>
      <c r="BN108" s="122">
        <f>Paca!I108-Paca!I104</f>
        <v>-180.105467847</v>
      </c>
      <c r="BO108" s="53">
        <f>Paca!J108-Paca!J104</f>
        <v>-521.35405737399924</v>
      </c>
      <c r="BP108" s="53">
        <f>Paca!K108-Paca!K104</f>
        <v>1879.2057984759995</v>
      </c>
      <c r="BQ108" s="122">
        <f>Paca!L108-Paca!L104</f>
        <v>510.56311499000003</v>
      </c>
      <c r="BR108" s="122">
        <f>Paca!M108-Paca!M104</f>
        <v>837.75920272400072</v>
      </c>
      <c r="BS108" s="122">
        <f>Paca!N108-Paca!N104</f>
        <v>302.25716793200013</v>
      </c>
      <c r="BT108" s="122">
        <f>Paca!O108-Paca!O104</f>
        <v>-34.578062640000041</v>
      </c>
      <c r="BU108" s="122">
        <f>Paca!P108-Paca!P104</f>
        <v>-99.732351644000005</v>
      </c>
      <c r="BV108" s="122">
        <f>Paca!Q108-Paca!Q104</f>
        <v>-8.5724443499999978</v>
      </c>
      <c r="BW108" s="122">
        <f>Paca!R108-Paca!R104</f>
        <v>387.28894421299992</v>
      </c>
      <c r="BX108" s="122">
        <f>Paca!S108-Paca!S104</f>
        <v>-15.779772749000017</v>
      </c>
      <c r="BY108" s="53">
        <f>Paca!T108-Paca!T104</f>
        <v>123.18251329399982</v>
      </c>
    </row>
    <row r="109" spans="1:77" x14ac:dyDescent="0.25">
      <c r="A109" s="37" t="str">
        <f>Paca!A109</f>
        <v>T3 2024</v>
      </c>
      <c r="B109" s="144">
        <f>('dep13'!B109/'dep13'!B108-1)*100</f>
        <v>2.0480066660765628</v>
      </c>
      <c r="C109" s="179">
        <f>('dep13'!C109/'dep13'!C108-1)*100</f>
        <v>-9.216196314521774</v>
      </c>
      <c r="D109" s="179">
        <f>('dep13'!D109/'dep13'!D108-1)*100</f>
        <v>0.14507481391334842</v>
      </c>
      <c r="E109" s="180">
        <f>('dep13'!E109/'dep13'!E108-1)*100</f>
        <v>-0.89162423773927468</v>
      </c>
      <c r="F109" s="181">
        <f>('dep13'!F109/'dep13'!F108-1)*100</f>
        <v>0.10717118399217185</v>
      </c>
      <c r="G109" s="181">
        <f>('dep13'!G109/'dep13'!G108-1)*100</f>
        <v>-9.8271303645873669</v>
      </c>
      <c r="H109" s="181">
        <f>('dep13'!H109/'dep13'!H108-1)*100</f>
        <v>-2.445915312934166</v>
      </c>
      <c r="I109" s="182">
        <f>('dep13'!I109/'dep13'!I108-1)*100</f>
        <v>2.6452743936270728</v>
      </c>
      <c r="J109" s="179">
        <f>('dep13'!J109/'dep13'!J108-1)*100</f>
        <v>-7.2272672156137308E-2</v>
      </c>
      <c r="K109" s="179">
        <f>('dep13'!K109/'dep13'!K108-1)*100</f>
        <v>4.4646201208674352</v>
      </c>
      <c r="L109" s="180">
        <f>('dep13'!L109/'dep13'!L108-1)*100</f>
        <v>2.0721225900214302</v>
      </c>
      <c r="M109" s="181">
        <f>('dep13'!M109/'dep13'!M108-1)*100</f>
        <v>11.958911874765899</v>
      </c>
      <c r="N109" s="181">
        <f>('dep13'!N109/'dep13'!N108-1)*100</f>
        <v>-13.796796162941838</v>
      </c>
      <c r="O109" s="181">
        <f>('dep13'!O109/'dep13'!O108-1)*100</f>
        <v>-8.5821392815262687</v>
      </c>
      <c r="P109" s="181">
        <f>('dep13'!P109/'dep13'!P108-1)*100</f>
        <v>-10.167061368730057</v>
      </c>
      <c r="Q109" s="181">
        <f>('dep13'!Q109/'dep13'!Q108-1)*100</f>
        <v>4.1603209677557151</v>
      </c>
      <c r="R109" s="181">
        <f>('dep13'!R109/'dep13'!R108-1)*100</f>
        <v>-1.9744872550135684</v>
      </c>
      <c r="S109" s="152">
        <f>('dep13'!S109/'dep13'!S108-1)*100</f>
        <v>-1.9388066891692035</v>
      </c>
      <c r="T109" s="183">
        <f>('dep13'!T109/'dep13'!T108-1)*100</f>
        <v>-5.2916448568137708</v>
      </c>
      <c r="U109" s="52">
        <f>'dep13'!B109-'dep13'!B108</f>
        <v>558.3551552209974</v>
      </c>
      <c r="V109" s="52">
        <f>'dep13'!C109-'dep13'!C108</f>
        <v>-6.1221865680000036</v>
      </c>
      <c r="W109" s="52">
        <f>'dep13'!D109-'dep13'!D108</f>
        <v>7.2240359289999105</v>
      </c>
      <c r="X109" s="121">
        <f>'dep13'!E109-'dep13'!E108</f>
        <v>-5.6212143400000514</v>
      </c>
      <c r="Y109" s="121">
        <f>'dep13'!F109-'dep13'!F108</f>
        <v>1.0814687970000705</v>
      </c>
      <c r="Z109" s="121">
        <f>'dep13'!G109-'dep13'!G108</f>
        <v>-27.73521605199997</v>
      </c>
      <c r="AA109" s="121">
        <f>'dep13'!H109-'dep13'!H108</f>
        <v>-19.883041816999935</v>
      </c>
      <c r="AB109" s="121">
        <f>'dep13'!I109-'dep13'!I108</f>
        <v>59.382039341000109</v>
      </c>
      <c r="AC109" s="52">
        <f>'dep13'!J109-'dep13'!J108</f>
        <v>-4.2968354350005029</v>
      </c>
      <c r="AD109" s="52">
        <f>'dep13'!K109-'dep13'!K108</f>
        <v>651.00911260400244</v>
      </c>
      <c r="AE109" s="121">
        <f>'dep13'!L109-'dep13'!L108</f>
        <v>61.578425621999941</v>
      </c>
      <c r="AF109" s="121">
        <f>'dep13'!M109-'dep13'!M108</f>
        <v>819.45722478600055</v>
      </c>
      <c r="AG109" s="121">
        <f>'dep13'!N109-'dep13'!N108</f>
        <v>-124.56521667599998</v>
      </c>
      <c r="AH109" s="121">
        <f>'dep13'!O109-'dep13'!O108</f>
        <v>-22.897018142999997</v>
      </c>
      <c r="AI109" s="121">
        <f>'dep13'!P109-'dep13'!P108</f>
        <v>-17.710732677999999</v>
      </c>
      <c r="AJ109" s="121">
        <f>'dep13'!Q109-'dep13'!Q108</f>
        <v>1.6863756340000009</v>
      </c>
      <c r="AK109" s="121">
        <f>'dep13'!R109-'dep13'!R108</f>
        <v>-63.202294835999965</v>
      </c>
      <c r="AL109" s="121">
        <f>'dep13'!S109-'dep13'!S108</f>
        <v>-3.3376511050000204</v>
      </c>
      <c r="AM109" s="52">
        <f>'dep13'!T109-'dep13'!T108</f>
        <v>-89.458971309000162</v>
      </c>
      <c r="AN109" s="189">
        <f>(Paca!B109/Paca!B105-1)*100</f>
        <v>2.7016095791291717</v>
      </c>
      <c r="AO109" s="189">
        <f>(Paca!C109/Paca!C105-1)*100</f>
        <v>-11.471973058227537</v>
      </c>
      <c r="AP109" s="189">
        <f>(Paca!D109/Paca!D105-1)*100</f>
        <v>-4.387137226336602</v>
      </c>
      <c r="AQ109" s="190">
        <f>(Paca!E109/Paca!E105-1)*100</f>
        <v>4.8232145080927991</v>
      </c>
      <c r="AR109" s="190">
        <f>(Paca!F109/Paca!F105-1)*100</f>
        <v>-3.9943390813638846</v>
      </c>
      <c r="AS109" s="190">
        <f>(Paca!G109/Paca!G105-1)*100</f>
        <v>-17.95174609868797</v>
      </c>
      <c r="AT109" s="190">
        <f>(Paca!H109/Paca!H105-1)*100</f>
        <v>-6.9494663955749436</v>
      </c>
      <c r="AU109" s="190">
        <f>(Paca!I109/Paca!I105-1)*100</f>
        <v>-4.6829659373807235</v>
      </c>
      <c r="AV109" s="189">
        <f>(Paca!J109/Paca!J105-1)*100</f>
        <v>-6.163071116319907</v>
      </c>
      <c r="AW109" s="189">
        <f>(Paca!K109/Paca!K105-1)*100</f>
        <v>12.765243790485336</v>
      </c>
      <c r="AX109" s="190">
        <f>(Paca!L109/Paca!L105-1)*100</f>
        <v>13.947106027851476</v>
      </c>
      <c r="AY109" s="190">
        <f>(Paca!M109/Paca!M105-1)*100</f>
        <v>17.898350069496558</v>
      </c>
      <c r="AZ109" s="190">
        <f>(Paca!N109/Paca!N105-1)*100</f>
        <v>22.961577827839918</v>
      </c>
      <c r="BA109" s="190">
        <f>(Paca!O109/Paca!O105-1)*100</f>
        <v>-13.947307522679731</v>
      </c>
      <c r="BB109" s="190">
        <f>(Paca!P109/Paca!P105-1)*100</f>
        <v>-23.483323558573378</v>
      </c>
      <c r="BC109" s="190">
        <f>(Paca!Q109/Paca!Q105-1)*100</f>
        <v>10.062704869594841</v>
      </c>
      <c r="BD109" s="190">
        <f>(Paca!R109/Paca!R105-1)*100</f>
        <v>6.8026113332473992</v>
      </c>
      <c r="BE109" s="190">
        <f>(Paca!S109/Paca!S105-1)*100</f>
        <v>-12.784530131984106</v>
      </c>
      <c r="BF109" s="189">
        <f>(Paca!T109/Paca!T105-1)*100</f>
        <v>-7.3621119129054557</v>
      </c>
      <c r="BG109" s="53">
        <f>Paca!B109-Paca!B105</f>
        <v>1426.1960967359992</v>
      </c>
      <c r="BH109" s="53">
        <f>Paca!C109-Paca!C105</f>
        <v>-31.096801419000002</v>
      </c>
      <c r="BI109" s="53">
        <f>Paca!D109-Paca!D105</f>
        <v>-515.90584063700044</v>
      </c>
      <c r="BJ109" s="122">
        <f>Paca!E109-Paca!E105</f>
        <v>75.495857903000115</v>
      </c>
      <c r="BK109" s="122">
        <f>Paca!F109-Paca!F105</f>
        <v>-139.3806533650004</v>
      </c>
      <c r="BL109" s="122">
        <f>Paca!G109-Paca!G105</f>
        <v>-148.52962510599991</v>
      </c>
      <c r="BM109" s="122">
        <f>Paca!H109-Paca!H105</f>
        <v>-86.632054427999947</v>
      </c>
      <c r="BN109" s="122">
        <f>Paca!I109-Paca!I105</f>
        <v>-216.85936564099939</v>
      </c>
      <c r="BO109" s="53">
        <f>Paca!J109-Paca!J105</f>
        <v>-826.46754744400096</v>
      </c>
      <c r="BP109" s="53">
        <f>Paca!K109-Paca!K105</f>
        <v>3052.6490474429993</v>
      </c>
      <c r="BQ109" s="122">
        <f>Paca!L109-Paca!L105</f>
        <v>806.50716470899988</v>
      </c>
      <c r="BR109" s="122">
        <f>Paca!M109-Paca!M105</f>
        <v>1761.4727736289988</v>
      </c>
      <c r="BS109" s="122">
        <f>Paca!N109-Paca!N105</f>
        <v>252.61163840299992</v>
      </c>
      <c r="BT109" s="122">
        <f>Paca!O109-Paca!O105</f>
        <v>-52.518730631000039</v>
      </c>
      <c r="BU109" s="122">
        <f>Paca!P109-Paca!P105</f>
        <v>-77.725499914000011</v>
      </c>
      <c r="BV109" s="122">
        <f>Paca!Q109-Paca!Q105</f>
        <v>10.926684682000001</v>
      </c>
      <c r="BW109" s="122">
        <f>Paca!R109-Paca!R105</f>
        <v>405.01279080199947</v>
      </c>
      <c r="BX109" s="122">
        <f>Paca!S109-Paca!S105</f>
        <v>-53.637774236999974</v>
      </c>
      <c r="BY109" s="53">
        <f>Paca!T109-Paca!T105</f>
        <v>-252.98276120699984</v>
      </c>
    </row>
    <row r="110" spans="1:77" s="106" customFormat="1" x14ac:dyDescent="0.25">
      <c r="A110" s="98" t="str">
        <f>Paca!A110</f>
        <v>T4 2024</v>
      </c>
      <c r="B110" s="143">
        <f>('dep13'!B110/'dep13'!B109-1)*100</f>
        <v>-2.8062223259866181</v>
      </c>
      <c r="C110" s="184">
        <f>('dep13'!C110/'dep13'!C109-1)*100</f>
        <v>-16.620498236365311</v>
      </c>
      <c r="D110" s="184">
        <f>('dep13'!D110/'dep13'!D109-1)*100</f>
        <v>-2.8485350771801921</v>
      </c>
      <c r="E110" s="185">
        <f>('dep13'!E110/'dep13'!E109-1)*100</f>
        <v>-13.997662826303669</v>
      </c>
      <c r="F110" s="186">
        <f>('dep13'!F110/'dep13'!F109-1)*100</f>
        <v>-6.2138182907431112</v>
      </c>
      <c r="G110" s="186">
        <f>('dep13'!G110/'dep13'!G109-1)*100</f>
        <v>16.015843798916897</v>
      </c>
      <c r="H110" s="186">
        <f>('dep13'!H110/'dep13'!H109-1)*100</f>
        <v>11.37947117622231</v>
      </c>
      <c r="I110" s="187">
        <f>('dep13'!I110/'dep13'!I109-1)*100</f>
        <v>-5.3301820525454406</v>
      </c>
      <c r="J110" s="184">
        <f>('dep13'!J110/'dep13'!J109-1)*100</f>
        <v>2.9452285266942102</v>
      </c>
      <c r="K110" s="184">
        <f>('dep13'!K110/'dep13'!K109-1)*100</f>
        <v>-4.6956086125635181</v>
      </c>
      <c r="L110" s="185">
        <f>('dep13'!L110/'dep13'!L109-1)*100</f>
        <v>-3.2125163880943219</v>
      </c>
      <c r="M110" s="186">
        <f>('dep13'!M110/'dep13'!M109-1)*100</f>
        <v>-5.030733310737534</v>
      </c>
      <c r="N110" s="186">
        <f>('dep13'!N110/'dep13'!N109-1)*100</f>
        <v>-21.959287693931518</v>
      </c>
      <c r="O110" s="186">
        <f>('dep13'!O110/'dep13'!O109-1)*100</f>
        <v>-8.3327193131939925</v>
      </c>
      <c r="P110" s="186">
        <f>('dep13'!P110/'dep13'!P109-1)*100</f>
        <v>-0.28443318830876363</v>
      </c>
      <c r="Q110" s="186">
        <f>('dep13'!Q110/'dep13'!Q109-1)*100</f>
        <v>27.010743704321726</v>
      </c>
      <c r="R110" s="186">
        <f>('dep13'!R110/'dep13'!R109-1)*100</f>
        <v>-1.1691601221905046</v>
      </c>
      <c r="S110" s="151">
        <f>('dep13'!S110/'dep13'!S109-1)*100</f>
        <v>-8.8335252565230995</v>
      </c>
      <c r="T110" s="188">
        <f>('dep13'!T110/'dep13'!T109-1)*100</f>
        <v>-5.5201157459705215</v>
      </c>
      <c r="U110" s="100">
        <f>'dep13'!B110-'dep13'!B109</f>
        <v>-780.73880538099911</v>
      </c>
      <c r="V110" s="100">
        <f>'dep13'!C110-'dep13'!C109</f>
        <v>-10.023219857999997</v>
      </c>
      <c r="W110" s="100">
        <f>'dep13'!D110-'dep13'!D109</f>
        <v>-142.0492817839995</v>
      </c>
      <c r="X110" s="120">
        <f>'dep13'!E110-'dep13'!E109</f>
        <v>-87.460945218000006</v>
      </c>
      <c r="Y110" s="120">
        <f>'dep13'!F110-'dep13'!F109</f>
        <v>-62.771094793000088</v>
      </c>
      <c r="Z110" s="120">
        <f>'dep13'!G110-'dep13'!G109</f>
        <v>40.759659867000011</v>
      </c>
      <c r="AA110" s="120">
        <f>'dep13'!H110-'dep13'!H109</f>
        <v>90.242049165000026</v>
      </c>
      <c r="AB110" s="120">
        <f>'dep13'!I110-'dep13'!I109</f>
        <v>-122.81895080499999</v>
      </c>
      <c r="AC110" s="100">
        <f>'dep13'!J110-'dep13'!J109</f>
        <v>174.97645647300033</v>
      </c>
      <c r="AD110" s="100">
        <f>'dep13'!K110-'dep13'!K109</f>
        <v>-715.25956688500446</v>
      </c>
      <c r="AE110" s="120">
        <f>'dep13'!L110-'dep13'!L109</f>
        <v>-97.446362778000093</v>
      </c>
      <c r="AF110" s="120">
        <f>'dep13'!M110-'dep13'!M109</f>
        <v>-385.94426070999998</v>
      </c>
      <c r="AG110" s="120">
        <f>'dep13'!N110-'dep13'!N109</f>
        <v>-170.90713562000008</v>
      </c>
      <c r="AH110" s="120">
        <f>'dep13'!O110-'dep13'!O109</f>
        <v>-20.323625176999997</v>
      </c>
      <c r="AI110" s="120">
        <f>'dep13'!P110-'dep13'!P109</f>
        <v>-0.44509934900000303</v>
      </c>
      <c r="AJ110" s="120">
        <f>'dep13'!Q110-'dep13'!Q109</f>
        <v>11.404239582999999</v>
      </c>
      <c r="AK110" s="120">
        <f>'dep13'!R110-'dep13'!R109</f>
        <v>-36.685262363999755</v>
      </c>
      <c r="AL110" s="120">
        <f>'dep13'!S110-'dep13'!S109</f>
        <v>-14.91206047</v>
      </c>
      <c r="AM110" s="100">
        <f>'dep13'!T110-'dep13'!T109</f>
        <v>-88.383193326999844</v>
      </c>
      <c r="AN110" s="184">
        <f>(Paca!B110/Paca!B106-1)*100</f>
        <v>-2.1654359712090732</v>
      </c>
      <c r="AO110" s="184">
        <f>(Paca!C110/Paca!C106-1)*100</f>
        <v>-12.578445339694987</v>
      </c>
      <c r="AP110" s="184">
        <f>(Paca!D110/Paca!D106-1)*100</f>
        <v>-7.0074298113834477</v>
      </c>
      <c r="AQ110" s="191">
        <f>(Paca!E110/Paca!E106-1)*100</f>
        <v>0.66238453275946352</v>
      </c>
      <c r="AR110" s="191">
        <f>(Paca!F110/Paca!F106-1)*100</f>
        <v>-8.3216428377909875</v>
      </c>
      <c r="AS110" s="191">
        <f>(Paca!G110/Paca!G106-1)*100</f>
        <v>-14.538897632494486</v>
      </c>
      <c r="AT110" s="191">
        <f>(Paca!H110/Paca!H106-1)*100</f>
        <v>-3.9727856599484412</v>
      </c>
      <c r="AU110" s="191">
        <f>(Paca!I110/Paca!I106-1)*100</f>
        <v>-8.1419070301639191</v>
      </c>
      <c r="AV110" s="184">
        <f>(Paca!J110/Paca!J106-1)*100</f>
        <v>-5.0992859902179166</v>
      </c>
      <c r="AW110" s="184">
        <f>(Paca!K110/Paca!K106-1)*100</f>
        <v>3.8668860222618173</v>
      </c>
      <c r="AX110" s="191">
        <f>(Paca!L110/Paca!L106-1)*100</f>
        <v>7.3753850246631725</v>
      </c>
      <c r="AY110" s="191">
        <f>(Paca!M110/Paca!M106-1)*100</f>
        <v>3.5475459296759215</v>
      </c>
      <c r="AZ110" s="191">
        <f>(Paca!N110/Paca!N106-1)*100</f>
        <v>-7.1452982336073223</v>
      </c>
      <c r="BA110" s="191">
        <f>(Paca!O110/Paca!O106-1)*100</f>
        <v>-25.269858004527379</v>
      </c>
      <c r="BB110" s="191">
        <f>(Paca!P110/Paca!P106-1)*100</f>
        <v>-19.528519473965321</v>
      </c>
      <c r="BC110" s="191">
        <f>(Paca!Q110/Paca!Q106-1)*100</f>
        <v>20.69346429537562</v>
      </c>
      <c r="BD110" s="191">
        <f>(Paca!R110/Paca!R106-1)*100</f>
        <v>7.0204429488134323</v>
      </c>
      <c r="BE110" s="191">
        <f>(Paca!S110/Paca!S106-1)*100</f>
        <v>-9.6473027282955588</v>
      </c>
      <c r="BF110" s="184">
        <f>(Paca!T110/Paca!T106-1)*100</f>
        <v>-15.740205724026268</v>
      </c>
      <c r="BG110" s="100">
        <f>Paca!B110-Paca!B106</f>
        <v>-1166.6463220810037</v>
      </c>
      <c r="BH110" s="100">
        <f>Paca!C110-Paca!C106</f>
        <v>-33.461148559000009</v>
      </c>
      <c r="BI110" s="100">
        <f>Paca!D110-Paca!D106</f>
        <v>-822.88308524599961</v>
      </c>
      <c r="BJ110" s="120">
        <f>Paca!E110-Paca!E106</f>
        <v>10.360552160999987</v>
      </c>
      <c r="BK110" s="120">
        <f>Paca!F110-Paca!F106</f>
        <v>-288.26930863899997</v>
      </c>
      <c r="BL110" s="120">
        <f>Paca!G110-Paca!G106</f>
        <v>-116.65907098100001</v>
      </c>
      <c r="BM110" s="120">
        <f>Paca!H110-Paca!H106</f>
        <v>-50.567389392999985</v>
      </c>
      <c r="BN110" s="120">
        <f>Paca!I110-Paca!I106</f>
        <v>-377.74786839399985</v>
      </c>
      <c r="BO110" s="100">
        <f>Paca!J110-Paca!J106</f>
        <v>-681.24642723500074</v>
      </c>
      <c r="BP110" s="100">
        <f>Paca!K110-Paca!K106</f>
        <v>958.09411425399594</v>
      </c>
      <c r="BQ110" s="120">
        <f>Paca!L110-Paca!L106</f>
        <v>439.33173283899941</v>
      </c>
      <c r="BR110" s="120">
        <f>Paca!M110-Paca!M106</f>
        <v>366.52723028999935</v>
      </c>
      <c r="BS110" s="120">
        <f>Paca!N110-Paca!N106</f>
        <v>-88.944707074000007</v>
      </c>
      <c r="BT110" s="120">
        <f>Paca!O110-Paca!O106</f>
        <v>-102.61236484400001</v>
      </c>
      <c r="BU110" s="120">
        <f>Paca!P110-Paca!P106</f>
        <v>-63.609175651999976</v>
      </c>
      <c r="BV110" s="120">
        <f>Paca!Q110-Paca!Q106</f>
        <v>23.631245863000004</v>
      </c>
      <c r="BW110" s="120">
        <f>Paca!R110-Paca!R106</f>
        <v>421.60293660400021</v>
      </c>
      <c r="BX110" s="120">
        <f>Paca!S110-Paca!S106</f>
        <v>-37.832783772000028</v>
      </c>
      <c r="BY110" s="100">
        <f>Paca!T110-Paca!T106</f>
        <v>-587.14977529499993</v>
      </c>
    </row>
    <row r="111" spans="1:77" x14ac:dyDescent="0.25">
      <c r="A111" s="37" t="str">
        <f>Paca!A111</f>
        <v>T1 2025</v>
      </c>
      <c r="B111" s="144">
        <f>('dep13'!B111/'dep13'!B110-1)*100</f>
        <v>-1.6192355661600377</v>
      </c>
      <c r="C111" s="179">
        <f>('dep13'!C111/'dep13'!C110-1)*100</f>
        <v>5.5612663373483917</v>
      </c>
      <c r="D111" s="179">
        <f>('dep13'!D111/'dep13'!D110-1)*100</f>
        <v>3.6542736742035453</v>
      </c>
      <c r="E111" s="180">
        <f>('dep13'!E111/'dep13'!E110-1)*100</f>
        <v>5.2833305458538149</v>
      </c>
      <c r="F111" s="181">
        <f>('dep13'!F111/'dep13'!F110-1)*100</f>
        <v>0.39431257813031806</v>
      </c>
      <c r="G111" s="181">
        <f>('dep13'!G111/'dep13'!G110-1)*100</f>
        <v>5.6117925585760009</v>
      </c>
      <c r="H111" s="181">
        <f>('dep13'!H111/'dep13'!H110-1)*100</f>
        <v>-13.774663579223922</v>
      </c>
      <c r="I111" s="182">
        <f>('dep13'!I111/'dep13'!I110-1)*100</f>
        <v>11.460999273877782</v>
      </c>
      <c r="J111" s="179">
        <f>('dep13'!J111/'dep13'!J110-1)*100</f>
        <v>-3.3337139150851902</v>
      </c>
      <c r="K111" s="179">
        <f>('dep13'!K111/'dep13'!K110-1)*100</f>
        <v>-3.6404379214696525</v>
      </c>
      <c r="L111" s="180">
        <f>('dep13'!L111/'dep13'!L110-1)*100</f>
        <v>-1.4225306978368879</v>
      </c>
      <c r="M111" s="181">
        <f>('dep13'!M111/'dep13'!M110-1)*100</f>
        <v>-3.9123069986623848</v>
      </c>
      <c r="N111" s="181">
        <f>('dep13'!N111/'dep13'!N110-1)*100</f>
        <v>-9.2104372443444387</v>
      </c>
      <c r="O111" s="181">
        <f>('dep13'!O111/'dep13'!O110-1)*100</f>
        <v>-3.3416516932468943</v>
      </c>
      <c r="P111" s="181">
        <f>('dep13'!P111/'dep13'!P110-1)*100</f>
        <v>12.188138455256791</v>
      </c>
      <c r="Q111" s="181">
        <f>('dep13'!Q111/'dep13'!Q110-1)*100</f>
        <v>9.9637838675294521</v>
      </c>
      <c r="R111" s="181">
        <f>('dep13'!R111/'dep13'!R110-1)*100</f>
        <v>-4.4537144560296333</v>
      </c>
      <c r="S111" s="152">
        <f>('dep13'!S111/'dep13'!S110-1)*100</f>
        <v>-15.933135103452257</v>
      </c>
      <c r="T111" s="183">
        <f>('dep13'!T111/'dep13'!T110-1)*100</f>
        <v>7.5816466453428877</v>
      </c>
      <c r="U111" s="52">
        <f>'dep13'!B111-'dep13'!B110</f>
        <v>-437.85688908700104</v>
      </c>
      <c r="V111" s="52">
        <f>'dep13'!C111-'dep13'!C110</f>
        <v>2.7963801349999997</v>
      </c>
      <c r="W111" s="52">
        <f>'dep13'!D111-'dep13'!D110</f>
        <v>177.03857011499895</v>
      </c>
      <c r="X111" s="121">
        <f>'dep13'!E111-'dep13'!E110</f>
        <v>28.390737541000021</v>
      </c>
      <c r="Y111" s="121">
        <f>'dep13'!F111-'dep13'!F110</f>
        <v>3.7357743840001376</v>
      </c>
      <c r="Z111" s="121">
        <f>'dep13'!G111-'dep13'!G110</f>
        <v>16.569127451999975</v>
      </c>
      <c r="AA111" s="121">
        <f>'dep13'!H111-'dep13'!H110</f>
        <v>-121.66706195000006</v>
      </c>
      <c r="AB111" s="121">
        <f>'dep13'!I111-'dep13'!I110</f>
        <v>250.00999268799978</v>
      </c>
      <c r="AC111" s="52">
        <f>'dep13'!J111-'dep13'!J110</f>
        <v>-203.88964455400037</v>
      </c>
      <c r="AD111" s="52">
        <f>'dep13'!K111-'dep13'!K110</f>
        <v>-528.49188951599717</v>
      </c>
      <c r="AE111" s="121">
        <f>'dep13'!L111-'dep13'!L110</f>
        <v>-41.763907730000028</v>
      </c>
      <c r="AF111" s="121">
        <f>'dep13'!M111-'dep13'!M110</f>
        <v>-285.04229301300074</v>
      </c>
      <c r="AG111" s="121">
        <f>'dep13'!N111-'dep13'!N110</f>
        <v>-55.942699524999966</v>
      </c>
      <c r="AH111" s="121">
        <f>'dep13'!O111-'dep13'!O110</f>
        <v>-7.4711929500000167</v>
      </c>
      <c r="AI111" s="121">
        <f>'dep13'!P111-'dep13'!P110</f>
        <v>19.018533722000001</v>
      </c>
      <c r="AJ111" s="121">
        <f>'dep13'!Q111-'dep13'!Q110</f>
        <v>5.3431153220000027</v>
      </c>
      <c r="AK111" s="121">
        <f>'dep13'!R111-'dep13'!R110</f>
        <v>-138.11234235100028</v>
      </c>
      <c r="AL111" s="121">
        <f>'dep13'!S111-'dep13'!S110</f>
        <v>-24.521102990999992</v>
      </c>
      <c r="AM111" s="52">
        <f>'dep13'!T111-'dep13'!T110</f>
        <v>114.6896947329999</v>
      </c>
      <c r="AN111" s="189">
        <f>(Paca!B111/Paca!B107-1)*100</f>
        <v>-3.6774756905463168</v>
      </c>
      <c r="AO111" s="189">
        <f>(Paca!C111/Paca!C107-1)*100</f>
        <v>-0.53174380352619677</v>
      </c>
      <c r="AP111" s="189">
        <f>(Paca!D111/Paca!D107-1)*100</f>
        <v>-6.2109637515648242</v>
      </c>
      <c r="AQ111" s="190">
        <f>(Paca!E111/Paca!E107-1)*100</f>
        <v>-8.0803666364612781</v>
      </c>
      <c r="AR111" s="190">
        <f>(Paca!F111/Paca!F107-1)*100</f>
        <v>-10.837998733039701</v>
      </c>
      <c r="AS111" s="190">
        <f>(Paca!G111/Paca!G107-1)*100</f>
        <v>-6.0657133572358806</v>
      </c>
      <c r="AT111" s="190">
        <f>(Paca!H111/Paca!H107-1)*100</f>
        <v>-17.087687829827146</v>
      </c>
      <c r="AU111" s="190">
        <f>(Paca!I111/Paca!I107-1)*100</f>
        <v>1.1614580330078006</v>
      </c>
      <c r="AV111" s="189">
        <f>(Paca!J111/Paca!J107-1)*100</f>
        <v>-0.846925752014549</v>
      </c>
      <c r="AW111" s="189">
        <f>(Paca!K111/Paca!K107-1)*100</f>
        <v>-4.0152712167747513</v>
      </c>
      <c r="AX111" s="190">
        <f>(Paca!L111/Paca!L107-1)*100</f>
        <v>-1.5506737667031256</v>
      </c>
      <c r="AY111" s="190">
        <f>(Paca!M111/Paca!M107-1)*100</f>
        <v>-5.8737199542945646</v>
      </c>
      <c r="AZ111" s="190">
        <f>(Paca!N111/Paca!N107-1)*100</f>
        <v>-13.343281275659781</v>
      </c>
      <c r="BA111" s="190">
        <f>(Paca!O111/Paca!O107-1)*100</f>
        <v>-14.384913727042958</v>
      </c>
      <c r="BB111" s="190">
        <f>(Paca!P111/Paca!P107-1)*100</f>
        <v>-12.038301059151957</v>
      </c>
      <c r="BC111" s="190">
        <f>(Paca!Q111/Paca!Q107-1)*100</f>
        <v>27.630352402417667</v>
      </c>
      <c r="BD111" s="190">
        <f>(Paca!R111/Paca!R107-1)*100</f>
        <v>-3.6845683440256405E-2</v>
      </c>
      <c r="BE111" s="190">
        <f>(Paca!S111/Paca!S107-1)*100</f>
        <v>-17.646223863444199</v>
      </c>
      <c r="BF111" s="189">
        <f>(Paca!T111/Paca!T107-1)*100</f>
        <v>-3.0243604552386616</v>
      </c>
      <c r="BG111" s="53">
        <f>Paca!B111-Paca!B107</f>
        <v>-1982.956363410005</v>
      </c>
      <c r="BH111" s="53">
        <f>Paca!C111-Paca!C107</f>
        <v>-1.239143863999999</v>
      </c>
      <c r="BI111" s="53">
        <f>Paca!D111-Paca!D107</f>
        <v>-727.16363969699887</v>
      </c>
      <c r="BJ111" s="122">
        <f>Paca!E111-Paca!E107</f>
        <v>-140.8009748290001</v>
      </c>
      <c r="BK111" s="122">
        <f>Paca!F111-Paca!F107</f>
        <v>-378.48002368300013</v>
      </c>
      <c r="BL111" s="122">
        <f>Paca!G111-Paca!G107</f>
        <v>-44.225844336000023</v>
      </c>
      <c r="BM111" s="122">
        <f>Paca!H111-Paca!H107</f>
        <v>-215.70872221799982</v>
      </c>
      <c r="BN111" s="122">
        <f>Paca!I111-Paca!I107</f>
        <v>52.051925368999946</v>
      </c>
      <c r="BO111" s="53">
        <f>Paca!J111-Paca!J107</f>
        <v>-106.2553805360003</v>
      </c>
      <c r="BP111" s="53">
        <f>Paca!K111-Paca!K107</f>
        <v>-1045.7710435279987</v>
      </c>
      <c r="BQ111" s="122">
        <f>Paca!L111-Paca!L107</f>
        <v>-99.310502794999593</v>
      </c>
      <c r="BR111" s="122">
        <f>Paca!M111-Paca!M107</f>
        <v>-642.39295212800062</v>
      </c>
      <c r="BS111" s="122">
        <f>Paca!N111-Paca!N107</f>
        <v>-169.54423726200002</v>
      </c>
      <c r="BT111" s="122">
        <f>Paca!O111-Paca!O107</f>
        <v>-52.051850361999982</v>
      </c>
      <c r="BU111" s="122">
        <f>Paca!P111-Paca!P107</f>
        <v>-35.767069608999975</v>
      </c>
      <c r="BV111" s="122">
        <f>Paca!Q111-Paca!Q107</f>
        <v>30.37813869099999</v>
      </c>
      <c r="BW111" s="122">
        <f>Paca!R111-Paca!R107</f>
        <v>-2.2993307189999541</v>
      </c>
      <c r="BX111" s="122">
        <f>Paca!S111-Paca!S107</f>
        <v>-74.783239343999981</v>
      </c>
      <c r="BY111" s="53">
        <f>Paca!T111-Paca!T107</f>
        <v>-102.52715578499965</v>
      </c>
    </row>
    <row r="112" spans="1:77" x14ac:dyDescent="0.25">
      <c r="A112" s="37" t="str">
        <f>Paca!A112</f>
        <v>T2 2025</v>
      </c>
      <c r="B112" s="144">
        <f>('dep13'!B112/'dep13'!B111-1)*100</f>
        <v>0.42542929347515468</v>
      </c>
      <c r="C112" s="179">
        <f>('dep13'!C112/'dep13'!C111-1)*100</f>
        <v>15.584843958581418</v>
      </c>
      <c r="D112" s="179">
        <f>('dep13'!D112/'dep13'!D111-1)*100</f>
        <v>1.1571373462007761</v>
      </c>
      <c r="E112" s="180">
        <f>('dep13'!E112/'dep13'!E111-1)*100</f>
        <v>-0.43356996425893968</v>
      </c>
      <c r="F112" s="181">
        <f>('dep13'!F112/'dep13'!F111-1)*100</f>
        <v>-2.0814947532988959</v>
      </c>
      <c r="G112" s="181">
        <f>('dep13'!G112/'dep13'!G111-1)*100</f>
        <v>19.490369247333472</v>
      </c>
      <c r="H112" s="181">
        <f>('dep13'!H112/'dep13'!H111-1)*100</f>
        <v>2.7513370728478037</v>
      </c>
      <c r="I112" s="182">
        <f>('dep13'!I112/'dep13'!I111-1)*100</f>
        <v>-5.6365179930750742E-2</v>
      </c>
      <c r="J112" s="179">
        <f>('dep13'!J112/'dep13'!J111-1)*100</f>
        <v>-3.0633620934551131</v>
      </c>
      <c r="K112" s="179">
        <f>('dep13'!K112/'dep13'!K111-1)*100</f>
        <v>2.2953673200971192</v>
      </c>
      <c r="L112" s="180">
        <f>('dep13'!L112/'dep13'!L111-1)*100</f>
        <v>-2.059130048546387</v>
      </c>
      <c r="M112" s="181">
        <f>('dep13'!M112/'dep13'!M111-1)*100</f>
        <v>2.0815359580619308</v>
      </c>
      <c r="N112" s="181">
        <f>('dep13'!N112/'dep13'!N111-1)*100</f>
        <v>17.965532975569467</v>
      </c>
      <c r="O112" s="181">
        <f>('dep13'!O112/'dep13'!O111-1)*100</f>
        <v>0.17176959107332301</v>
      </c>
      <c r="P112" s="181">
        <f>('dep13'!P112/'dep13'!P111-1)*100</f>
        <v>6.0393307602374602</v>
      </c>
      <c r="Q112" s="181">
        <f>('dep13'!Q112/'dep13'!Q111-1)*100</f>
        <v>-38.646496662440477</v>
      </c>
      <c r="R112" s="181">
        <f>('dep13'!R112/'dep13'!R111-1)*100</f>
        <v>2.1534052440937757</v>
      </c>
      <c r="S112" s="152">
        <f>('dep13'!S112/'dep13'!S111-1)*100</f>
        <v>64.876436405907924</v>
      </c>
      <c r="T112" s="183">
        <f>('dep13'!T112/'dep13'!T111-1)*100</f>
        <v>-5.7261223931985405</v>
      </c>
      <c r="U112" s="52">
        <f>'dep13'!B112-'dep13'!B111</f>
        <v>113.17740604400024</v>
      </c>
      <c r="V112" s="52">
        <f>'dep13'!C112-'dep13'!C111</f>
        <v>8.2723626199999956</v>
      </c>
      <c r="W112" s="52">
        <f>'dep13'!D112-'dep13'!D111</f>
        <v>58.10840400699999</v>
      </c>
      <c r="X112" s="121">
        <f>'dep13'!E112-'dep13'!E111</f>
        <v>-2.4529443520000314</v>
      </c>
      <c r="Y112" s="121">
        <f>'dep13'!F112-'dep13'!F111</f>
        <v>-19.798142231000043</v>
      </c>
      <c r="Z112" s="121">
        <f>'dep13'!G112-'dep13'!G111</f>
        <v>60.775775720000013</v>
      </c>
      <c r="AA112" s="121">
        <f>'dep13'!H112-'dep13'!H111</f>
        <v>20.954182280000055</v>
      </c>
      <c r="AB112" s="121">
        <f>'dep13'!I112-'dep13'!I111</f>
        <v>-1.3704674099999465</v>
      </c>
      <c r="AC112" s="52">
        <f>'dep13'!J112-'dep13'!J111</f>
        <v>-181.10907326599954</v>
      </c>
      <c r="AD112" s="52">
        <f>'dep13'!K112-'dep13'!K111</f>
        <v>321.09364404899861</v>
      </c>
      <c r="AE112" s="121">
        <f>'dep13'!L112-'dep13'!L111</f>
        <v>-59.593778356999792</v>
      </c>
      <c r="AF112" s="121">
        <f>'dep13'!M112-'dep13'!M111</f>
        <v>145.72298558300008</v>
      </c>
      <c r="AG112" s="121">
        <f>'dep13'!N112-'dep13'!N111</f>
        <v>99.069324542000004</v>
      </c>
      <c r="AH112" s="121">
        <f>'dep13'!O112-'dep13'!O111</f>
        <v>0.37120551800001067</v>
      </c>
      <c r="AI112" s="121">
        <f>'dep13'!P112-'dep13'!P111</f>
        <v>10.572444383999994</v>
      </c>
      <c r="AJ112" s="121">
        <f>'dep13'!Q112-'dep13'!Q111</f>
        <v>-22.789251218000004</v>
      </c>
      <c r="AK112" s="121">
        <f>'dep13'!R112-'dep13'!R111</f>
        <v>63.804262910000034</v>
      </c>
      <c r="AL112" s="121">
        <f>'dep13'!S112-'dep13'!S111</f>
        <v>83.93645068699999</v>
      </c>
      <c r="AM112" s="52">
        <f>'dep13'!T112-'dep13'!T111</f>
        <v>-93.18793136599993</v>
      </c>
      <c r="AN112" s="189">
        <f>(Paca!B112/Paca!B108-1)*100</f>
        <v>-3.5813574575791818</v>
      </c>
      <c r="AO112" s="189">
        <f>(Paca!C112/Paca!C108-1)*100</f>
        <v>9.4772187762779616</v>
      </c>
      <c r="AP112" s="189">
        <f>(Paca!D112/Paca!D108-1)*100</f>
        <v>-3.3457092898815266</v>
      </c>
      <c r="AQ112" s="190">
        <f>(Paca!E112/Paca!E108-1)*100</f>
        <v>0.66109784079781964</v>
      </c>
      <c r="AR112" s="190">
        <f>(Paca!F112/Paca!F108-1)*100</f>
        <v>-10.665657019914454</v>
      </c>
      <c r="AS112" s="190">
        <f>(Paca!G112/Paca!G108-1)*100</f>
        <v>-2.2376701968482959</v>
      </c>
      <c r="AT112" s="190">
        <f>(Paca!H112/Paca!H108-1)*100</f>
        <v>-12.373711483701689</v>
      </c>
      <c r="AU112" s="190">
        <f>(Paca!I112/Paca!I108-1)*100</f>
        <v>3.2476488701545403</v>
      </c>
      <c r="AV112" s="189">
        <f>(Paca!J112/Paca!J108-1)*100</f>
        <v>-4.2895364398777165</v>
      </c>
      <c r="AW112" s="189">
        <f>(Paca!K112/Paca!K108-1)*100</f>
        <v>-2.4935013068961731</v>
      </c>
      <c r="AX112" s="190">
        <f>(Paca!L112/Paca!L108-1)*100</f>
        <v>-1.9803610534346872</v>
      </c>
      <c r="AY112" s="190">
        <f>(Paca!M112/Paca!M108-1)*100</f>
        <v>-1.2418304096207922</v>
      </c>
      <c r="AZ112" s="190">
        <f>(Paca!N112/Paca!N108-1)*100</f>
        <v>-18.346873135206742</v>
      </c>
      <c r="BA112" s="190">
        <f>(Paca!O112/Paca!O108-1)*100</f>
        <v>-13.966676410913204</v>
      </c>
      <c r="BB112" s="190">
        <f>(Paca!P112/Paca!P108-1)*100</f>
        <v>-3.2017651478805309</v>
      </c>
      <c r="BC112" s="190">
        <f>(Paca!Q112/Paca!Q108-1)*100</f>
        <v>-10.263770059326749</v>
      </c>
      <c r="BD112" s="190">
        <f>(Paca!R112/Paca!R108-1)*100</f>
        <v>-0.93465202097584577</v>
      </c>
      <c r="BE112" s="190">
        <f>(Paca!S112/Paca!S108-1)*100</f>
        <v>1.2512569799912887</v>
      </c>
      <c r="BF112" s="189">
        <f>(Paca!T112/Paca!T108-1)*100</f>
        <v>-10.871897086680304</v>
      </c>
      <c r="BG112" s="53">
        <f>Paca!B112-Paca!B108</f>
        <v>-1936.561084601999</v>
      </c>
      <c r="BH112" s="53">
        <f>Paca!C112-Paca!C108</f>
        <v>22.798454604000028</v>
      </c>
      <c r="BI112" s="53">
        <f>Paca!D112-Paca!D108</f>
        <v>-379.20507077500042</v>
      </c>
      <c r="BJ112" s="122">
        <f>Paca!E112-Paca!E108</f>
        <v>10.409213796999893</v>
      </c>
      <c r="BK112" s="122">
        <f>Paca!F112-Paca!F108</f>
        <v>-362.55757505099973</v>
      </c>
      <c r="BL112" s="122">
        <f>Paca!G112-Paca!G108</f>
        <v>-16.783451068999966</v>
      </c>
      <c r="BM112" s="122">
        <f>Paca!H112-Paca!H108</f>
        <v>-152.45804602699991</v>
      </c>
      <c r="BN112" s="122">
        <f>Paca!I112-Paca!I108</f>
        <v>142.18478757499997</v>
      </c>
      <c r="BO112" s="53">
        <f>Paca!J112-Paca!J108</f>
        <v>-547.65984476500125</v>
      </c>
      <c r="BP112" s="53">
        <f>Paca!K112-Paca!K108</f>
        <v>-654.70611384699805</v>
      </c>
      <c r="BQ112" s="122">
        <f>Paca!L112-Paca!L108</f>
        <v>-127.6996316069999</v>
      </c>
      <c r="BR112" s="122">
        <f>Paca!M112-Paca!M108</f>
        <v>-134.38237806799953</v>
      </c>
      <c r="BS112" s="122">
        <f>Paca!N112-Paca!N108</f>
        <v>-266.96430493700018</v>
      </c>
      <c r="BT112" s="122">
        <f>Paca!O112-Paca!O108</f>
        <v>-49.415208779000011</v>
      </c>
      <c r="BU112" s="122">
        <f>Paca!P112-Paca!P108</f>
        <v>-9.3142762300000186</v>
      </c>
      <c r="BV112" s="122">
        <f>Paca!Q112-Paca!Q108</f>
        <v>-12.249690725000008</v>
      </c>
      <c r="BW112" s="122">
        <f>Paca!R112-Paca!R108</f>
        <v>-59.588556822999635</v>
      </c>
      <c r="BX112" s="122">
        <f>Paca!S112-Paca!S108</f>
        <v>4.9079333220000194</v>
      </c>
      <c r="BY112" s="53">
        <f>Paca!T112-Paca!T108</f>
        <v>-377.78850981899996</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Y183"/>
  <sheetViews>
    <sheetView zoomScaleNormal="100" workbookViewId="0">
      <pane xSplit="1" ySplit="10" topLeftCell="B89" activePane="bottomRight" state="frozen"/>
      <selection activeCell="B7" sqref="B7:K7"/>
      <selection pane="topRight" activeCell="B7" sqref="B7:K7"/>
      <selection pane="bottomLeft" activeCell="B7" sqref="B7:K7"/>
      <selection pane="bottomRight" activeCell="B7" sqref="B7:K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35</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tr">
        <f>'France métro'!B7</f>
        <v>: 18 septembre 2025</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('dep83'!B12/'dep83'!B11-1)*100</f>
        <v>9.6204040983422612</v>
      </c>
      <c r="C12" s="179">
        <f>('dep83'!C12/'dep83'!C11-1)*100</f>
        <v>-44.61239704270065</v>
      </c>
      <c r="D12" s="179">
        <f>('dep83'!D12/'dep83'!D11-1)*100</f>
        <v>16.848512100057732</v>
      </c>
      <c r="E12" s="180">
        <f>('dep83'!E12/'dep83'!E11-1)*100</f>
        <v>-8.7258806635831405</v>
      </c>
      <c r="F12" s="181">
        <f>('dep83'!F12/'dep83'!F11-1)*100</f>
        <v>18.708814256439823</v>
      </c>
      <c r="G12" s="181">
        <f>('dep83'!G12/'dep83'!G11-1)*100</f>
        <v>29.579685761742237</v>
      </c>
      <c r="H12" s="181">
        <f>('dep83'!H12/'dep83'!H11-1)*100</f>
        <v>-58.577418220286994</v>
      </c>
      <c r="I12" s="182">
        <f>('dep83'!I12/'dep83'!I11-1)*100</f>
        <v>27.496017281959006</v>
      </c>
      <c r="J12" s="179">
        <f>('dep83'!J12/'dep83'!J11-1)*100</f>
        <v>0.22893155051477709</v>
      </c>
      <c r="K12" s="179">
        <f>('dep83'!K12/'dep83'!K11-1)*100</f>
        <v>19.206773484462047</v>
      </c>
      <c r="L12" s="180">
        <f>('dep83'!L12/'dep83'!L11-1)*100</f>
        <v>23.735694289622788</v>
      </c>
      <c r="M12" s="181">
        <f>('dep83'!M12/'dep83'!M11-1)*100</f>
        <v>29.236229811145332</v>
      </c>
      <c r="N12" s="181">
        <f>('dep83'!N12/'dep83'!N11-1)*100</f>
        <v>-32.769935681229057</v>
      </c>
      <c r="O12" s="181">
        <f>('dep83'!O12/'dep83'!O11-1)*100</f>
        <v>371.30858238410804</v>
      </c>
      <c r="P12" s="181">
        <f>('dep83'!P12/'dep83'!P11-1)*100</f>
        <v>-43.205977159879374</v>
      </c>
      <c r="Q12" s="181">
        <f>('dep83'!Q12/'dep83'!Q11-1)*100</f>
        <v>18.530354579778518</v>
      </c>
      <c r="R12" s="181">
        <f>('dep83'!R12/'dep83'!R11-1)*100</f>
        <v>10.066593828188175</v>
      </c>
      <c r="S12" s="152">
        <f>('dep83'!S12/'dep83'!S11-1)*100</f>
        <v>-21.632869295408931</v>
      </c>
      <c r="T12" s="183">
        <f>('dep83'!T12/'dep83'!T11-1)*100</f>
        <v>27.567620913402855</v>
      </c>
      <c r="U12" s="52">
        <f>'dep83'!B12-'dep83'!B11</f>
        <v>312.98267418200021</v>
      </c>
      <c r="V12" s="52">
        <f>'dep83'!C12-'dep83'!C11</f>
        <v>-5.3874171830000002</v>
      </c>
      <c r="W12" s="52">
        <f>'dep83'!D12-'dep83'!D11</f>
        <v>133.27084427399996</v>
      </c>
      <c r="X12" s="121">
        <f>'dep83'!E12-'dep83'!E11</f>
        <v>-7.5498170209999955</v>
      </c>
      <c r="Y12" s="121">
        <f>'dep83'!F12-'dep83'!F11</f>
        <v>22.235015281000003</v>
      </c>
      <c r="Z12" s="121">
        <f>'dep83'!G12-'dep83'!G11</f>
        <v>34.851099137000006</v>
      </c>
      <c r="AA12" s="121">
        <f>'dep83'!H12-'dep83'!H11</f>
        <v>-30.5519055</v>
      </c>
      <c r="AB12" s="121">
        <f>'dep83'!I12-'dep83'!I11</f>
        <v>114.28645237699999</v>
      </c>
      <c r="AC12" s="52">
        <f>'dep83'!J12-'dep83'!J11</f>
        <v>3.4938207119998879</v>
      </c>
      <c r="AD12" s="52">
        <f>'dep83'!K12-'dep83'!K11</f>
        <v>168.04070972900001</v>
      </c>
      <c r="AE12" s="121">
        <f>'dep83'!L12-'dep83'!L11</f>
        <v>70.553566388000036</v>
      </c>
      <c r="AF12" s="121">
        <f>'dep83'!M12-'dep83'!M11</f>
        <v>48.987758802999991</v>
      </c>
      <c r="AG12" s="121">
        <f>'dep83'!N12-'dep83'!N11</f>
        <v>-11.983191593000001</v>
      </c>
      <c r="AH12" s="121">
        <f>'dep83'!O12-'dep83'!O11</f>
        <v>66.594887479999997</v>
      </c>
      <c r="AI12" s="121">
        <f>'dep83'!P12-'dep83'!P11</f>
        <v>-26.422066802000003</v>
      </c>
      <c r="AJ12" s="121">
        <f>'dep83'!Q12-'dep83'!Q11</f>
        <v>4.7916573400000004</v>
      </c>
      <c r="AK12" s="121">
        <f>'dep83'!R12-'dep83'!R11</f>
        <v>23.379146690999988</v>
      </c>
      <c r="AL12" s="121">
        <f>'dep83'!S12-'dep83'!S11</f>
        <v>-7.8610485779999983</v>
      </c>
      <c r="AM12" s="52">
        <f>'dep83'!T12-'dep83'!T11</f>
        <v>13.564716650000001</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('dep83'!B13/'dep83'!B12-1)*100</f>
        <v>5.5189275175471675</v>
      </c>
      <c r="C13" s="179">
        <f>('dep83'!C13/'dep83'!C12-1)*100</f>
        <v>76.893062501153196</v>
      </c>
      <c r="D13" s="179">
        <f>('dep83'!D13/'dep83'!D12-1)*100</f>
        <v>-6.1518253483143663</v>
      </c>
      <c r="E13" s="180">
        <f>('dep83'!E13/'dep83'!E12-1)*100</f>
        <v>-8.9850032260653698</v>
      </c>
      <c r="F13" s="181">
        <f>('dep83'!F13/'dep83'!F12-1)*100</f>
        <v>5.7989324285183441</v>
      </c>
      <c r="G13" s="181">
        <f>('dep83'!G13/'dep83'!G12-1)*100</f>
        <v>-11.561706716579279</v>
      </c>
      <c r="H13" s="181">
        <f>('dep83'!H13/'dep83'!H12-1)*100</f>
        <v>46.268155981394308</v>
      </c>
      <c r="I13" s="182">
        <f>('dep83'!I13/'dep83'!I12-1)*100</f>
        <v>-9.4897443335704263</v>
      </c>
      <c r="J13" s="179">
        <f>('dep83'!J13/'dep83'!J12-1)*100</f>
        <v>18.870342622044877</v>
      </c>
      <c r="K13" s="179">
        <f>('dep83'!K13/'dep83'!K12-1)*100</f>
        <v>-2.5266025346294185</v>
      </c>
      <c r="L13" s="180">
        <f>('dep83'!L13/'dep83'!L12-1)*100</f>
        <v>18.360483877451284</v>
      </c>
      <c r="M13" s="181">
        <f>('dep83'!M13/'dep83'!M12-1)*100</f>
        <v>-26.909528471856547</v>
      </c>
      <c r="N13" s="181">
        <f>('dep83'!N13/'dep83'!N12-1)*100</f>
        <v>75.676180350388563</v>
      </c>
      <c r="O13" s="181">
        <f>('dep83'!O13/'dep83'!O12-1)*100</f>
        <v>-33.103223880704547</v>
      </c>
      <c r="P13" s="181">
        <f>('dep83'!P13/'dep83'!P12-1)*100</f>
        <v>-4.6276600488099229</v>
      </c>
      <c r="Q13" s="181">
        <f>('dep83'!Q13/'dep83'!Q12-1)*100</f>
        <v>-4.2379471161853699</v>
      </c>
      <c r="R13" s="181">
        <f>('dep83'!R13/'dep83'!R12-1)*100</f>
        <v>-13.146837297481561</v>
      </c>
      <c r="S13" s="152">
        <f>('dep83'!S13/'dep83'!S12-1)*100</f>
        <v>36.101859681243972</v>
      </c>
      <c r="T13" s="183">
        <f>('dep83'!T13/'dep83'!T12-1)*100</f>
        <v>-21.919135128154199</v>
      </c>
      <c r="U13" s="52">
        <f>'dep83'!B13-'dep83'!B12</f>
        <v>196.82174200600002</v>
      </c>
      <c r="V13" s="52">
        <f>'dep83'!C13-'dep83'!C12</f>
        <v>5.1430977319999993</v>
      </c>
      <c r="W13" s="52">
        <f>'dep83'!D13-'dep83'!D12</f>
        <v>-56.85920442400004</v>
      </c>
      <c r="X13" s="121">
        <f>'dep83'!E13-'dep83'!E12</f>
        <v>-7.0956640550000003</v>
      </c>
      <c r="Y13" s="121">
        <f>'dep83'!F13-'dep83'!F12</f>
        <v>8.1812974769999869</v>
      </c>
      <c r="Z13" s="121">
        <f>'dep83'!G13-'dep83'!G12</f>
        <v>-17.651507210000005</v>
      </c>
      <c r="AA13" s="121">
        <f>'dep83'!H13-'dep83'!H12</f>
        <v>9.9960272349999997</v>
      </c>
      <c r="AB13" s="121">
        <f>'dep83'!I13-'dep83'!I12</f>
        <v>-50.289357870999993</v>
      </c>
      <c r="AC13" s="52">
        <f>'dep83'!J13-'dep83'!J12</f>
        <v>288.64753411400011</v>
      </c>
      <c r="AD13" s="52">
        <f>'dep83'!K13-'dep83'!K12</f>
        <v>-26.351051717000018</v>
      </c>
      <c r="AE13" s="121">
        <f>'dep83'!L13-'dep83'!L12</f>
        <v>67.529907365999975</v>
      </c>
      <c r="AF13" s="121">
        <f>'dep83'!M13-'dep83'!M12</f>
        <v>-58.271550176000005</v>
      </c>
      <c r="AG13" s="121">
        <f>'dep83'!N13-'dep83'!N12</f>
        <v>18.604570324999997</v>
      </c>
      <c r="AH13" s="121">
        <f>'dep83'!O13-'dep83'!O12</f>
        <v>-27.982179701999996</v>
      </c>
      <c r="AI13" s="121">
        <f>'dep83'!P13-'dep83'!P12</f>
        <v>-1.6072633220000014</v>
      </c>
      <c r="AJ13" s="121">
        <f>'dep83'!Q13-'dep83'!Q12</f>
        <v>-1.2989341660000022</v>
      </c>
      <c r="AK13" s="121">
        <f>'dep83'!R13-'dep83'!R12</f>
        <v>-33.606472185000001</v>
      </c>
      <c r="AL13" s="121">
        <f>'dep83'!S13-'dep83'!S12</f>
        <v>10.280870142999998</v>
      </c>
      <c r="AM13" s="52">
        <f>'dep83'!T13-'dep83'!T12</f>
        <v>-13.758633699000001</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('dep83'!B14/'dep83'!B13-1)*100</f>
        <v>-3.2785491091641528</v>
      </c>
      <c r="C14" s="184">
        <f>('dep83'!C14/'dep83'!C13-1)*100</f>
        <v>-43.909530445057719</v>
      </c>
      <c r="D14" s="184">
        <f>('dep83'!D14/'dep83'!D13-1)*100</f>
        <v>2.2540898783686147</v>
      </c>
      <c r="E14" s="185">
        <f>('dep83'!E14/'dep83'!E13-1)*100</f>
        <v>5.3698022211326579</v>
      </c>
      <c r="F14" s="186">
        <f>('dep83'!F14/'dep83'!F13-1)*100</f>
        <v>-2.3963705434772775</v>
      </c>
      <c r="G14" s="186">
        <f>('dep83'!G14/'dep83'!G13-1)*100</f>
        <v>-21.023813972329208</v>
      </c>
      <c r="H14" s="186">
        <f>('dep83'!H14/'dep83'!H13-1)*100</f>
        <v>15.441267137628722</v>
      </c>
      <c r="I14" s="187">
        <f>('dep83'!I14/'dep83'!I13-1)*100</f>
        <v>8.9183505721650569</v>
      </c>
      <c r="J14" s="184">
        <f>('dep83'!J14/'dep83'!J13-1)*100</f>
        <v>-9.6198877390510145</v>
      </c>
      <c r="K14" s="184">
        <f>('dep83'!K14/'dep83'!K13-1)*100</f>
        <v>2.6391032336088749</v>
      </c>
      <c r="L14" s="185">
        <f>('dep83'!L14/'dep83'!L13-1)*100</f>
        <v>11.125916660222291</v>
      </c>
      <c r="M14" s="186">
        <f>('dep83'!M14/'dep83'!M13-1)*100</f>
        <v>10.093280115025593</v>
      </c>
      <c r="N14" s="186">
        <f>('dep83'!N14/'dep83'!N13-1)*100</f>
        <v>15.906381415325544</v>
      </c>
      <c r="O14" s="186">
        <f>('dep83'!O14/'dep83'!O13-1)*100</f>
        <v>-9.1245762794910927</v>
      </c>
      <c r="P14" s="186">
        <f>('dep83'!P14/'dep83'!P13-1)*100</f>
        <v>26.48446527622399</v>
      </c>
      <c r="Q14" s="186">
        <f>('dep83'!Q14/'dep83'!Q13-1)*100</f>
        <v>4.4508708983088008</v>
      </c>
      <c r="R14" s="186">
        <f>('dep83'!R14/'dep83'!R13-1)*100</f>
        <v>-24.170899595100803</v>
      </c>
      <c r="S14" s="151">
        <f>('dep83'!S14/'dep83'!S13-1)*100</f>
        <v>11.078275807258864</v>
      </c>
      <c r="T14" s="188">
        <f>('dep83'!T14/'dep83'!T13-1)*100</f>
        <v>21.127957956703945</v>
      </c>
      <c r="U14" s="100">
        <f>'dep83'!B14-'dep83'!B13</f>
        <v>-123.37593095099965</v>
      </c>
      <c r="V14" s="100">
        <f>'dep83'!C14-'dep83'!C13</f>
        <v>-5.1952591089999993</v>
      </c>
      <c r="W14" s="100">
        <f>'dep83'!D14-'dep83'!D13</f>
        <v>19.552119385000083</v>
      </c>
      <c r="X14" s="120">
        <f>'dep83'!E14-'dep83'!E13</f>
        <v>3.8596334039999931</v>
      </c>
      <c r="Y14" s="120">
        <f>'dep83'!F14-'dep83'!F13</f>
        <v>-3.5769213749999835</v>
      </c>
      <c r="Z14" s="120">
        <f>'dep83'!G14-'dep83'!G13</f>
        <v>-28.38649056300001</v>
      </c>
      <c r="AA14" s="120">
        <f>'dep83'!H14-'dep83'!H13</f>
        <v>4.8795296619999995</v>
      </c>
      <c r="AB14" s="120">
        <f>'dep83'!I14-'dep83'!I13</f>
        <v>42.776368257000058</v>
      </c>
      <c r="AC14" s="100">
        <f>'dep83'!J14-'dep83'!J13</f>
        <v>-174.91682458600008</v>
      </c>
      <c r="AD14" s="100">
        <f>'dep83'!K14-'dep83'!K13</f>
        <v>26.828939646000208</v>
      </c>
      <c r="AE14" s="120">
        <f>'dep83'!L14-'dep83'!L13</f>
        <v>48.434471574000042</v>
      </c>
      <c r="AF14" s="120">
        <f>'dep83'!M14-'dep83'!M13</f>
        <v>15.975099569000008</v>
      </c>
      <c r="AG14" s="120">
        <f>'dep83'!N14-'dep83'!N13</f>
        <v>6.8698097990000022</v>
      </c>
      <c r="AH14" s="120">
        <f>'dep83'!O14-'dep83'!O13</f>
        <v>-5.1597557659999964</v>
      </c>
      <c r="AI14" s="120">
        <f>'dep83'!P14-'dep83'!P13</f>
        <v>8.7728202970000027</v>
      </c>
      <c r="AJ14" s="120">
        <f>'dep83'!Q14-'dep83'!Q13</f>
        <v>1.306381592000001</v>
      </c>
      <c r="AK14" s="120">
        <f>'dep83'!R14-'dep83'!R13</f>
        <v>-53.663635223999989</v>
      </c>
      <c r="AL14" s="120">
        <f>'dep83'!S14-'dep83'!S13</f>
        <v>4.2937478050000024</v>
      </c>
      <c r="AM14" s="100">
        <f>'dep83'!T14-'dep83'!T13</f>
        <v>10.355093713000002</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('dep83'!B15/'dep83'!B14-1)*100</f>
        <v>4.8867810997848871</v>
      </c>
      <c r="C15" s="179">
        <f>('dep83'!C15/'dep83'!C14-1)*100</f>
        <v>129.06432833017959</v>
      </c>
      <c r="D15" s="179">
        <f>('dep83'!D15/'dep83'!D14-1)*100</f>
        <v>-2.1029710713370342</v>
      </c>
      <c r="E15" s="180">
        <f>('dep83'!E15/'dep83'!E14-1)*100</f>
        <v>11.885290709921414</v>
      </c>
      <c r="F15" s="181">
        <f>('dep83'!F15/'dep83'!F14-1)*100</f>
        <v>10.37264586022706</v>
      </c>
      <c r="G15" s="181">
        <f>('dep83'!G15/'dep83'!G14-1)*100</f>
        <v>4.988337395813125</v>
      </c>
      <c r="H15" s="181">
        <f>('dep83'!H15/'dep83'!H14-1)*100</f>
        <v>-24.442172024187826</v>
      </c>
      <c r="I15" s="182">
        <f>('dep83'!I15/'dep83'!I14-1)*100</f>
        <v>-7.497465275058568</v>
      </c>
      <c r="J15" s="179">
        <f>('dep83'!J15/'dep83'!J14-1)*100</f>
        <v>4.8898692231822416</v>
      </c>
      <c r="K15" s="179">
        <f>('dep83'!K15/'dep83'!K14-1)*100</f>
        <v>10.901782168393193</v>
      </c>
      <c r="L15" s="180">
        <f>('dep83'!L15/'dep83'!L14-1)*100</f>
        <v>2.6185607170668757</v>
      </c>
      <c r="M15" s="181">
        <f>('dep83'!M15/'dep83'!M14-1)*100</f>
        <v>29.685441274346513</v>
      </c>
      <c r="N15" s="181">
        <f>('dep83'!N15/'dep83'!N14-1)*100</f>
        <v>-29.700339399037734</v>
      </c>
      <c r="O15" s="181">
        <f>('dep83'!O15/'dep83'!O14-1)*100</f>
        <v>-19.533717384574768</v>
      </c>
      <c r="P15" s="181">
        <f>('dep83'!P15/'dep83'!P14-1)*100</f>
        <v>-12.072946692406161</v>
      </c>
      <c r="Q15" s="181">
        <f>('dep83'!Q15/'dep83'!Q14-1)*100</f>
        <v>49.164691418226703</v>
      </c>
      <c r="R15" s="181">
        <f>('dep83'!R15/'dep83'!R14-1)*100</f>
        <v>24.605364085938163</v>
      </c>
      <c r="S15" s="152">
        <f>('dep83'!S15/'dep83'!S14-1)*100</f>
        <v>53.015499930157105</v>
      </c>
      <c r="T15" s="183">
        <f>('dep83'!T15/'dep83'!T14-1)*100</f>
        <v>-10.369996665481274</v>
      </c>
      <c r="U15" s="52">
        <f>'dep83'!B15-'dep83'!B14</f>
        <v>177.86661398399974</v>
      </c>
      <c r="V15" s="52">
        <f>'dep83'!C15-'dep83'!C14</f>
        <v>8.5653225249999991</v>
      </c>
      <c r="W15" s="52">
        <f>'dep83'!D15-'dep83'!D14</f>
        <v>-18.652480627999921</v>
      </c>
      <c r="X15" s="121">
        <f>'dep83'!E15-'dep83'!E14</f>
        <v>9.0014762509999997</v>
      </c>
      <c r="Y15" s="121">
        <f>'dep83'!F15-'dep83'!F14</f>
        <v>15.111617053000003</v>
      </c>
      <c r="Z15" s="121">
        <f>'dep83'!G15-'dep83'!G14</f>
        <v>5.3192717189999996</v>
      </c>
      <c r="AA15" s="121">
        <f>'dep83'!H15-'dep83'!H14</f>
        <v>-8.9165306629999996</v>
      </c>
      <c r="AB15" s="121">
        <f>'dep83'!I15-'dep83'!I14</f>
        <v>-39.16831498800002</v>
      </c>
      <c r="AC15" s="52">
        <f>'dep83'!J15-'dep83'!J14</f>
        <v>80.358477782000136</v>
      </c>
      <c r="AD15" s="52">
        <f>'dep83'!K15-'dep83'!K14</f>
        <v>113.75159071799976</v>
      </c>
      <c r="AE15" s="121">
        <f>'dep83'!L15-'dep83'!L14</f>
        <v>12.667670787999953</v>
      </c>
      <c r="AF15" s="121">
        <f>'dep83'!M15-'dep83'!M14</f>
        <v>51.72679470700001</v>
      </c>
      <c r="AG15" s="121">
        <f>'dep83'!N15-'dep83'!N14</f>
        <v>-14.867641505999998</v>
      </c>
      <c r="AH15" s="121">
        <f>'dep83'!O15-'dep83'!O14</f>
        <v>-10.038013785000004</v>
      </c>
      <c r="AI15" s="121">
        <f>'dep83'!P15-'dep83'!P14</f>
        <v>-5.0582291090000027</v>
      </c>
      <c r="AJ15" s="121">
        <f>'dep83'!Q15-'dep83'!Q14</f>
        <v>15.072678575999998</v>
      </c>
      <c r="AK15" s="121">
        <f>'dep83'!R15-'dep83'!R14</f>
        <v>41.424089744000014</v>
      </c>
      <c r="AL15" s="121">
        <f>'dep83'!S15-'dep83'!S14</f>
        <v>22.824241303000001</v>
      </c>
      <c r="AM15" s="52">
        <f>'dep83'!T15-'dep83'!T14</f>
        <v>-6.1562964129999997</v>
      </c>
      <c r="AN15" s="189">
        <f>(Paca!B15/Paca!B11-1)*100</f>
        <v>13.006839271931403</v>
      </c>
      <c r="AO15" s="189">
        <f>(Paca!C15/Paca!C11-1)*100</f>
        <v>26.532095448738822</v>
      </c>
      <c r="AP15" s="189">
        <f>(Paca!D15/Paca!D11-1)*100</f>
        <v>12.927961714592652</v>
      </c>
      <c r="AQ15" s="190">
        <f>(Paca!E15/Paca!E11-1)*100</f>
        <v>10.123932121142399</v>
      </c>
      <c r="AR15" s="190">
        <f>(Paca!F15/Paca!F11-1)*100</f>
        <v>14.214339428897361</v>
      </c>
      <c r="AS15" s="190">
        <f>(Paca!G15/Paca!G11-1)*100</f>
        <v>25.576998094613444</v>
      </c>
      <c r="AT15" s="190">
        <f>(Paca!H15/Paca!H11-1)*100</f>
        <v>9.7255162242225737</v>
      </c>
      <c r="AU15" s="190">
        <f>(Paca!I15/Paca!I11-1)*100</f>
        <v>11.130284467846829</v>
      </c>
      <c r="AV15" s="189">
        <f>(Paca!J15/Paca!J11-1)*100</f>
        <v>12.717241472144792</v>
      </c>
      <c r="AW15" s="189">
        <f>(Paca!K15/Paca!K11-1)*100</f>
        <v>11.46420644374755</v>
      </c>
      <c r="AX15" s="190">
        <f>(Paca!L15/Paca!L11-1)*100</f>
        <v>9.7698511211775863</v>
      </c>
      <c r="AY15" s="190">
        <f>(Paca!M15/Paca!M11-1)*100</f>
        <v>8.5089396347975299</v>
      </c>
      <c r="AZ15" s="190">
        <f>(Paca!N15/Paca!N11-1)*100</f>
        <v>46.867956910454382</v>
      </c>
      <c r="BA15" s="190">
        <f>(Paca!O15/Paca!O11-1)*100</f>
        <v>17.409825859858842</v>
      </c>
      <c r="BB15" s="190">
        <f>(Paca!P15/Paca!P11-1)*100</f>
        <v>31.176323166126952</v>
      </c>
      <c r="BC15" s="190">
        <f>(Paca!Q15/Paca!Q11-1)*100</f>
        <v>-29.771224215209745</v>
      </c>
      <c r="BD15" s="190">
        <f>(Paca!R15/Paca!R11-1)*100</f>
        <v>10.002868182582159</v>
      </c>
      <c r="BE15" s="190">
        <f>(Paca!S15/Paca!S11-1)*100</f>
        <v>51.134303121190364</v>
      </c>
      <c r="BF15" s="189">
        <f>(Paca!T15/Paca!T11-1)*100</f>
        <v>36.29713101347609</v>
      </c>
      <c r="BG15" s="53">
        <f>Paca!B15-Paca!B11</f>
        <v>3723.0326362170053</v>
      </c>
      <c r="BH15" s="53">
        <f>Paca!C15-Paca!C11</f>
        <v>33.351572958999995</v>
      </c>
      <c r="BI15" s="53">
        <f>Paca!D15-Paca!D11</f>
        <v>1167.9170440350008</v>
      </c>
      <c r="BJ15" s="122">
        <f>Paca!E15-Paca!E11</f>
        <v>150.17983254400019</v>
      </c>
      <c r="BK15" s="122">
        <f>Paca!F15-Paca!F11</f>
        <v>165.87140547699983</v>
      </c>
      <c r="BL15" s="122">
        <f>Paca!G15-Paca!G11</f>
        <v>263.55316427000002</v>
      </c>
      <c r="BM15" s="122">
        <f>Paca!H15-Paca!H11</f>
        <v>52.068601686000079</v>
      </c>
      <c r="BN15" s="122">
        <f>Paca!I15-Paca!I11</f>
        <v>536.24404005799988</v>
      </c>
      <c r="BO15" s="53">
        <f>Paca!J15-Paca!J11</f>
        <v>1155.8661073099993</v>
      </c>
      <c r="BP15" s="53">
        <f>Paca!K15-Paca!K11</f>
        <v>1107.9263731900028</v>
      </c>
      <c r="BQ15" s="122">
        <f>Paca!L15-Paca!L11</f>
        <v>278.82486736500005</v>
      </c>
      <c r="BR15" s="122">
        <f>Paca!M15-Paca!M11</f>
        <v>241.59948635000001</v>
      </c>
      <c r="BS15" s="122">
        <f>Paca!N15-Paca!N11</f>
        <v>147.29523618100001</v>
      </c>
      <c r="BT15" s="122">
        <f>Paca!O15-Paca!O11</f>
        <v>80.586362382999994</v>
      </c>
      <c r="BU15" s="122">
        <f>Paca!P15-Paca!P11</f>
        <v>111.30329702299997</v>
      </c>
      <c r="BV15" s="122">
        <f>Paca!Q15-Paca!Q11</f>
        <v>-104.85435568400001</v>
      </c>
      <c r="BW15" s="122">
        <f>Paca!R15-Paca!R11</f>
        <v>223.07873440100002</v>
      </c>
      <c r="BX15" s="122">
        <f>Paca!S15-Paca!S11</f>
        <v>130.09274517100002</v>
      </c>
      <c r="BY15" s="53">
        <f>Paca!T15-Paca!T11</f>
        <v>257.97153872299998</v>
      </c>
    </row>
    <row r="16" spans="1:77" s="29" customFormat="1" x14ac:dyDescent="0.25">
      <c r="A16" s="37" t="str">
        <f>Paca!A16</f>
        <v>T2 2001</v>
      </c>
      <c r="B16" s="144">
        <f>('dep83'!B16/'dep83'!B15-1)*100</f>
        <v>-7.1134065292413728</v>
      </c>
      <c r="C16" s="179">
        <f>('dep83'!C16/'dep83'!C15-1)*100</f>
        <v>42.658867284087385</v>
      </c>
      <c r="D16" s="179">
        <f>('dep83'!D16/'dep83'!D15-1)*100</f>
        <v>-10.83745648478761</v>
      </c>
      <c r="E16" s="180">
        <f>('dep83'!E16/'dep83'!E15-1)*100</f>
        <v>-5.1391562598919087</v>
      </c>
      <c r="F16" s="181">
        <f>('dep83'!F16/'dep83'!F15-1)*100</f>
        <v>3.0008331271249133</v>
      </c>
      <c r="G16" s="181">
        <f>('dep83'!G16/'dep83'!G15-1)*100</f>
        <v>-43.994296810470779</v>
      </c>
      <c r="H16" s="181">
        <f>('dep83'!H16/'dep83'!H15-1)*100</f>
        <v>29.607973685687284</v>
      </c>
      <c r="I16" s="182">
        <f>('dep83'!I16/'dep83'!I15-1)*100</f>
        <v>-11.066819719192322</v>
      </c>
      <c r="J16" s="179">
        <f>('dep83'!J16/'dep83'!J15-1)*100</f>
        <v>-6.5891682102503619</v>
      </c>
      <c r="K16" s="179">
        <f>('dep83'!K16/'dep83'!K15-1)*100</f>
        <v>-5.8218302155224837</v>
      </c>
      <c r="L16" s="180">
        <f>('dep83'!L16/'dep83'!L15-1)*100</f>
        <v>-15.352510475275317</v>
      </c>
      <c r="M16" s="181">
        <f>('dep83'!M16/'dep83'!M15-1)*100</f>
        <v>3.9946515859742071</v>
      </c>
      <c r="N16" s="181">
        <f>('dep83'!N16/'dep83'!N15-1)*100</f>
        <v>-16.433271856452912</v>
      </c>
      <c r="O16" s="181">
        <f>('dep83'!O16/'dep83'!O15-1)*100</f>
        <v>9.3462242736054755</v>
      </c>
      <c r="P16" s="181">
        <f>('dep83'!P16/'dep83'!P15-1)*100</f>
        <v>-1.8096363552964734</v>
      </c>
      <c r="Q16" s="181">
        <f>('dep83'!Q16/'dep83'!Q15-1)*100</f>
        <v>-15.803957459470796</v>
      </c>
      <c r="R16" s="181">
        <f>('dep83'!R16/'dep83'!R15-1)*100</f>
        <v>7.5849259882274866</v>
      </c>
      <c r="S16" s="152">
        <f>('dep83'!S16/'dep83'!S15-1)*100</f>
        <v>-9.5331999262959659</v>
      </c>
      <c r="T16" s="183">
        <f>('dep83'!T16/'dep83'!T15-1)*100</f>
        <v>-5.6331202411354031</v>
      </c>
      <c r="U16" s="52">
        <f>'dep83'!B16-'dep83'!B15</f>
        <v>-271.56258788600007</v>
      </c>
      <c r="V16" s="52">
        <f>'dep83'!C16-'dep83'!C15</f>
        <v>6.4849148430000003</v>
      </c>
      <c r="W16" s="52">
        <f>'dep83'!D16-'dep83'!D15</f>
        <v>-94.102286789000118</v>
      </c>
      <c r="X16" s="121">
        <f>'dep83'!E16-'dep83'!E15</f>
        <v>-4.3548053589999967</v>
      </c>
      <c r="Y16" s="121">
        <f>'dep83'!F16-'dep83'!F15</f>
        <v>4.8253040929999997</v>
      </c>
      <c r="Z16" s="121">
        <f>'dep83'!G16-'dep83'!G15</f>
        <v>-49.253125383999993</v>
      </c>
      <c r="AA16" s="121">
        <f>'dep83'!H16-'dep83'!H15</f>
        <v>8.1610166169999978</v>
      </c>
      <c r="AB16" s="121">
        <f>'dep83'!I16-'dep83'!I15</f>
        <v>-53.480676756000037</v>
      </c>
      <c r="AC16" s="52">
        <f>'dep83'!J16-'dep83'!J15</f>
        <v>-113.57914510600017</v>
      </c>
      <c r="AD16" s="52">
        <f>'dep83'!K16-'dep83'!K15</f>
        <v>-67.36868024499995</v>
      </c>
      <c r="AE16" s="121">
        <f>'dep83'!L16-'dep83'!L15</f>
        <v>-76.214822292999997</v>
      </c>
      <c r="AF16" s="121">
        <f>'dep83'!M16-'dep83'!M15</f>
        <v>9.0269739449999804</v>
      </c>
      <c r="AG16" s="121">
        <f>'dep83'!N16-'dep83'!N15</f>
        <v>-5.7830631750000023</v>
      </c>
      <c r="AH16" s="121">
        <f>'dep83'!O16-'dep83'!O15</f>
        <v>3.8646754130000005</v>
      </c>
      <c r="AI16" s="121">
        <f>'dep83'!P16-'dep83'!P15</f>
        <v>-0.66665178299999894</v>
      </c>
      <c r="AJ16" s="121">
        <f>'dep83'!Q16-'dep83'!Q15</f>
        <v>-7.2271822449999945</v>
      </c>
      <c r="AK16" s="121">
        <f>'dep83'!R16-'dep83'!R15</f>
        <v>15.911505167999991</v>
      </c>
      <c r="AL16" s="121">
        <f>'dep83'!S16-'dep83'!S15</f>
        <v>-6.280115275</v>
      </c>
      <c r="AM16" s="52">
        <f>'dep83'!T16-'dep83'!T15</f>
        <v>-2.9973905890000054</v>
      </c>
      <c r="AN16" s="189">
        <f>(Paca!B16/Paca!B12-1)*100</f>
        <v>0.82500466599457756</v>
      </c>
      <c r="AO16" s="189">
        <f>(Paca!C16/Paca!C12-1)*100</f>
        <v>-12.828649001416693</v>
      </c>
      <c r="AP16" s="189">
        <f>(Paca!D16/Paca!D12-1)*100</f>
        <v>0.39869282290490027</v>
      </c>
      <c r="AQ16" s="190">
        <f>(Paca!E16/Paca!E12-1)*100</f>
        <v>16.828689128530129</v>
      </c>
      <c r="AR16" s="190">
        <f>(Paca!F16/Paca!F12-1)*100</f>
        <v>4.8387781993476819</v>
      </c>
      <c r="AS16" s="190">
        <f>(Paca!G16/Paca!G12-1)*100</f>
        <v>-26.959879555951428</v>
      </c>
      <c r="AT16" s="190">
        <f>(Paca!H16/Paca!H12-1)*100</f>
        <v>45.244272691495738</v>
      </c>
      <c r="AU16" s="190">
        <f>(Paca!I16/Paca!I12-1)*100</f>
        <v>-3.0724965496245038</v>
      </c>
      <c r="AV16" s="189">
        <f>(Paca!J16/Paca!J12-1)*100</f>
        <v>-8.1164665883137754E-2</v>
      </c>
      <c r="AW16" s="189">
        <f>(Paca!K16/Paca!K12-1)*100</f>
        <v>1.9672381077932899</v>
      </c>
      <c r="AX16" s="190">
        <f>(Paca!L16/Paca!L12-1)*100</f>
        <v>0.86158811417769154</v>
      </c>
      <c r="AY16" s="190">
        <f>(Paca!M16/Paca!M12-1)*100</f>
        <v>4.3209091226171559</v>
      </c>
      <c r="AZ16" s="190">
        <f>(Paca!N16/Paca!N12-1)*100</f>
        <v>0.88656633348804803</v>
      </c>
      <c r="BA16" s="190">
        <f>(Paca!O16/Paca!O12-1)*100</f>
        <v>-1.4321286692159041</v>
      </c>
      <c r="BB16" s="190">
        <f>(Paca!P16/Paca!P12-1)*100</f>
        <v>20.508848875715756</v>
      </c>
      <c r="BC16" s="190">
        <f>(Paca!Q16/Paca!Q12-1)*100</f>
        <v>-16.333100143810388</v>
      </c>
      <c r="BD16" s="190">
        <f>(Paca!R16/Paca!R12-1)*100</f>
        <v>-2.7286602695986706</v>
      </c>
      <c r="BE16" s="190">
        <f>(Paca!S16/Paca!S12-1)*100</f>
        <v>31.076406729924532</v>
      </c>
      <c r="BF16" s="189">
        <f>(Paca!T16/Paca!T12-1)*100</f>
        <v>4.4940469117076276</v>
      </c>
      <c r="BG16" s="53">
        <f>Paca!B16-Paca!B12</f>
        <v>251.72532525599308</v>
      </c>
      <c r="BH16" s="53">
        <f>Paca!C16-Paca!C12</f>
        <v>-16.775204880999993</v>
      </c>
      <c r="BI16" s="53">
        <f>Paca!D16-Paca!D12</f>
        <v>39.244170942998608</v>
      </c>
      <c r="BJ16" s="122">
        <f>Paca!E16-Paca!E12</f>
        <v>265.51609736900014</v>
      </c>
      <c r="BK16" s="122">
        <f>Paca!F16-Paca!F12</f>
        <v>59.426734732999876</v>
      </c>
      <c r="BL16" s="122">
        <f>Paca!G16-Paca!G12</f>
        <v>-353.64860439400002</v>
      </c>
      <c r="BM16" s="122">
        <f>Paca!H16-Paca!H12</f>
        <v>228.35978846199998</v>
      </c>
      <c r="BN16" s="122">
        <f>Paca!I16-Paca!I12</f>
        <v>-160.40984522700001</v>
      </c>
      <c r="BO16" s="53">
        <f>Paca!J16-Paca!J12</f>
        <v>-7.7127457010010403</v>
      </c>
      <c r="BP16" s="53">
        <f>Paca!K16-Paca!K12</f>
        <v>201.61865797799874</v>
      </c>
      <c r="BQ16" s="122">
        <f>Paca!L16-Paca!L12</f>
        <v>26.151224289999845</v>
      </c>
      <c r="BR16" s="122">
        <f>Paca!M16-Paca!M12</f>
        <v>118.04580290900003</v>
      </c>
      <c r="BS16" s="122">
        <f>Paca!N16-Paca!N12</f>
        <v>3.3408906139999885</v>
      </c>
      <c r="BT16" s="122">
        <f>Paca!O16-Paca!O12</f>
        <v>-8.0631091479999668</v>
      </c>
      <c r="BU16" s="122">
        <f>Paca!P16-Paca!P12</f>
        <v>78.021010144999991</v>
      </c>
      <c r="BV16" s="122">
        <f>Paca!Q16-Paca!Q12</f>
        <v>-44.78668425799998</v>
      </c>
      <c r="BW16" s="122">
        <f>Paca!R16-Paca!R12</f>
        <v>-70.087586087000091</v>
      </c>
      <c r="BX16" s="122">
        <f>Paca!S16-Paca!S12</f>
        <v>98.997109512999998</v>
      </c>
      <c r="BY16" s="53">
        <f>Paca!T16-Paca!T12</f>
        <v>35.350446916999999</v>
      </c>
    </row>
    <row r="17" spans="1:77" s="29" customFormat="1" x14ac:dyDescent="0.25">
      <c r="A17" s="37" t="str">
        <f>Paca!A17</f>
        <v>T3 2001</v>
      </c>
      <c r="B17" s="144">
        <f>('dep83'!B17/'dep83'!B16-1)*100</f>
        <v>11.552591750369112</v>
      </c>
      <c r="C17" s="179">
        <f>('dep83'!C17/'dep83'!C16-1)*100</f>
        <v>52.258037663653091</v>
      </c>
      <c r="D17" s="179">
        <f>('dep83'!D17/'dep83'!D16-1)*100</f>
        <v>7.0234675822435033</v>
      </c>
      <c r="E17" s="180">
        <f>('dep83'!E17/'dep83'!E16-1)*100</f>
        <v>6.0758061562875776</v>
      </c>
      <c r="F17" s="181">
        <f>('dep83'!F17/'dep83'!F16-1)*100</f>
        <v>5.2093876454913479</v>
      </c>
      <c r="G17" s="181">
        <f>('dep83'!G17/'dep83'!G16-1)*100</f>
        <v>-19.240947042712399</v>
      </c>
      <c r="H17" s="181">
        <f>('dep83'!H17/'dep83'!H16-1)*100</f>
        <v>25.221763100818539</v>
      </c>
      <c r="I17" s="182">
        <f>('dep83'!I17/'dep83'!I16-1)*100</f>
        <v>10.218864448200282</v>
      </c>
      <c r="J17" s="179">
        <f>('dep83'!J17/'dep83'!J16-1)*100</f>
        <v>19.656209417811876</v>
      </c>
      <c r="K17" s="179">
        <f>('dep83'!K17/'dep83'!K16-1)*100</f>
        <v>1.5464550649329611</v>
      </c>
      <c r="L17" s="180">
        <f>('dep83'!L17/'dep83'!L16-1)*100</f>
        <v>10.543136245727624</v>
      </c>
      <c r="M17" s="181">
        <f>('dep83'!M17/'dep83'!M16-1)*100</f>
        <v>-12.351720092772855</v>
      </c>
      <c r="N17" s="181">
        <f>('dep83'!N17/'dep83'!N16-1)*100</f>
        <v>43.696252336427399</v>
      </c>
      <c r="O17" s="181">
        <f>('dep83'!O17/'dep83'!O16-1)*100</f>
        <v>-60.261747497971186</v>
      </c>
      <c r="P17" s="181">
        <f>('dep83'!P17/'dep83'!P16-1)*100</f>
        <v>7.3576052427448024</v>
      </c>
      <c r="Q17" s="181">
        <f>('dep83'!Q17/'dep83'!Q16-1)*100</f>
        <v>11.994601912117808</v>
      </c>
      <c r="R17" s="181">
        <f>('dep83'!R17/'dep83'!R16-1)*100</f>
        <v>10.160313448094227</v>
      </c>
      <c r="S17" s="152">
        <f>('dep83'!S17/'dep83'!S16-1)*100</f>
        <v>-23.889581029716254</v>
      </c>
      <c r="T17" s="183">
        <f>('dep83'!T17/'dep83'!T16-1)*100</f>
        <v>21.120424454543585</v>
      </c>
      <c r="U17" s="52">
        <f>'dep83'!B17-'dep83'!B16</f>
        <v>409.66114229300001</v>
      </c>
      <c r="V17" s="52">
        <f>'dep83'!C17-'dep83'!C16</f>
        <v>11.333050576999998</v>
      </c>
      <c r="W17" s="52">
        <f>'dep83'!D17-'dep83'!D16</f>
        <v>54.375948039000036</v>
      </c>
      <c r="X17" s="121">
        <f>'dep83'!E17-'dep83'!E16</f>
        <v>4.8839118700000057</v>
      </c>
      <c r="Y17" s="121">
        <f>'dep83'!F17-'dep83'!F16</f>
        <v>8.6280023709999796</v>
      </c>
      <c r="Z17" s="121">
        <f>'dep83'!G17-'dep83'!G16</f>
        <v>-12.064132888000003</v>
      </c>
      <c r="AA17" s="121">
        <f>'dep83'!H17-'dep83'!H16</f>
        <v>9.0103723640000055</v>
      </c>
      <c r="AB17" s="121">
        <f>'dep83'!I17-'dep83'!I16</f>
        <v>43.91779432200002</v>
      </c>
      <c r="AC17" s="52">
        <f>'dep83'!J17-'dep83'!J16</f>
        <v>316.49365720100013</v>
      </c>
      <c r="AD17" s="52">
        <f>'dep83'!K17-'dep83'!K16</f>
        <v>16.853342835999911</v>
      </c>
      <c r="AE17" s="121">
        <f>'dep83'!L17-'dep83'!L16</f>
        <v>44.304102187000012</v>
      </c>
      <c r="AF17" s="121">
        <f>'dep83'!M17-'dep83'!M16</f>
        <v>-29.026971630999981</v>
      </c>
      <c r="AG17" s="121">
        <f>'dep83'!N17-'dep83'!N16</f>
        <v>12.850247318000001</v>
      </c>
      <c r="AH17" s="121">
        <f>'dep83'!O17-'dep83'!O16</f>
        <v>-27.247228811999999</v>
      </c>
      <c r="AI17" s="121">
        <f>'dep83'!P17-'dep83'!P16</f>
        <v>2.6614179629999981</v>
      </c>
      <c r="AJ17" s="121">
        <f>'dep83'!Q17-'dep83'!Q16</f>
        <v>4.6182843799999986</v>
      </c>
      <c r="AK17" s="121">
        <f>'dep83'!R17-'dep83'!R16</f>
        <v>22.930759977000008</v>
      </c>
      <c r="AL17" s="121">
        <f>'dep83'!S17-'dep83'!S16</f>
        <v>-14.237268546000003</v>
      </c>
      <c r="AM17" s="52">
        <f>'dep83'!T17-'dep83'!T16</f>
        <v>10.605143640000001</v>
      </c>
      <c r="AN17" s="189">
        <f>(Paca!B17/Paca!B13-1)*100</f>
        <v>2.806584342087759</v>
      </c>
      <c r="AO17" s="189">
        <f>(Paca!C17/Paca!C13-1)*100</f>
        <v>28.232598763731676</v>
      </c>
      <c r="AP17" s="189">
        <f>(Paca!D17/Paca!D13-1)*100</f>
        <v>4.6197212210024485</v>
      </c>
      <c r="AQ17" s="190">
        <f>(Paca!E17/Paca!E13-1)*100</f>
        <v>10.842539977131004</v>
      </c>
      <c r="AR17" s="190">
        <f>(Paca!F17/Paca!F13-1)*100</f>
        <v>2.7312930379856937</v>
      </c>
      <c r="AS17" s="190">
        <f>(Paca!G17/Paca!G13-1)*100</f>
        <v>-18.597090574299912</v>
      </c>
      <c r="AT17" s="190">
        <f>(Paca!H17/Paca!H13-1)*100</f>
        <v>18.902627677556239</v>
      </c>
      <c r="AU17" s="190">
        <f>(Paca!I17/Paca!I13-1)*100</f>
        <v>6.7709033819508546</v>
      </c>
      <c r="AV17" s="189">
        <f>(Paca!J17/Paca!J13-1)*100</f>
        <v>1.6734456612883752</v>
      </c>
      <c r="AW17" s="189">
        <f>(Paca!K17/Paca!K13-1)*100</f>
        <v>2.061689010934753</v>
      </c>
      <c r="AX17" s="190">
        <f>(Paca!L17/Paca!L13-1)*100</f>
        <v>8.7762864268455143</v>
      </c>
      <c r="AY17" s="190">
        <f>(Paca!M17/Paca!M13-1)*100</f>
        <v>4.8625333448304886</v>
      </c>
      <c r="AZ17" s="190">
        <f>(Paca!N17/Paca!N13-1)*100</f>
        <v>-1.3711675257895295</v>
      </c>
      <c r="BA17" s="190">
        <f>(Paca!O17/Paca!O13-1)*100</f>
        <v>-3.8482584857098212</v>
      </c>
      <c r="BB17" s="190">
        <f>(Paca!P17/Paca!P13-1)*100</f>
        <v>-0.17765345868223648</v>
      </c>
      <c r="BC17" s="190">
        <f>(Paca!Q17/Paca!Q13-1)*100</f>
        <v>-13.190915335674614</v>
      </c>
      <c r="BD17" s="190">
        <f>(Paca!R17/Paca!R13-1)*100</f>
        <v>4.5035372742233237</v>
      </c>
      <c r="BE17" s="190">
        <f>(Paca!S17/Paca!S13-1)*100</f>
        <v>-41.686394534232939</v>
      </c>
      <c r="BF17" s="189">
        <f>(Paca!T17/Paca!T13-1)*100</f>
        <v>1.7872173172449823</v>
      </c>
      <c r="BG17" s="53">
        <f>Paca!B17-Paca!B13</f>
        <v>880.77795696099929</v>
      </c>
      <c r="BH17" s="53">
        <f>Paca!C17-Paca!C13</f>
        <v>26.210283822999997</v>
      </c>
      <c r="BI17" s="53">
        <f>Paca!D17-Paca!D13</f>
        <v>453.22048286100107</v>
      </c>
      <c r="BJ17" s="122">
        <f>Paca!E17-Paca!E13</f>
        <v>179.82150229299987</v>
      </c>
      <c r="BK17" s="122">
        <f>Paca!F17-Paca!F13</f>
        <v>34.31394304399987</v>
      </c>
      <c r="BL17" s="122">
        <f>Paca!G17-Paca!G13</f>
        <v>-224.664553716</v>
      </c>
      <c r="BM17" s="122">
        <f>Paca!H17-Paca!H13</f>
        <v>122.532801221</v>
      </c>
      <c r="BN17" s="122">
        <f>Paca!I17-Paca!I13</f>
        <v>341.21679001899975</v>
      </c>
      <c r="BO17" s="53">
        <f>Paca!J17-Paca!J13</f>
        <v>169.23832326900083</v>
      </c>
      <c r="BP17" s="53">
        <f>Paca!K17-Paca!K13</f>
        <v>217.63620303700009</v>
      </c>
      <c r="BQ17" s="122">
        <f>Paca!L17-Paca!L13</f>
        <v>267.86625971100011</v>
      </c>
      <c r="BR17" s="122">
        <f>Paca!M17-Paca!M13</f>
        <v>143.39349338599959</v>
      </c>
      <c r="BS17" s="122">
        <f>Paca!N17-Paca!N13</f>
        <v>-5.3194727679999687</v>
      </c>
      <c r="BT17" s="122">
        <f>Paca!O17-Paca!O13</f>
        <v>-19.768760925000038</v>
      </c>
      <c r="BU17" s="122">
        <f>Paca!P17-Paca!P13</f>
        <v>-0.77310473699998283</v>
      </c>
      <c r="BV17" s="122">
        <f>Paca!Q17-Paca!Q13</f>
        <v>-36.344316328000019</v>
      </c>
      <c r="BW17" s="122">
        <f>Paca!R17-Paca!R13</f>
        <v>106.79276328399965</v>
      </c>
      <c r="BX17" s="122">
        <f>Paca!S17-Paca!S13</f>
        <v>-238.21065858599997</v>
      </c>
      <c r="BY17" s="53">
        <f>Paca!T17-Paca!T13</f>
        <v>14.472663971000088</v>
      </c>
    </row>
    <row r="18" spans="1:77" s="105" customFormat="1" x14ac:dyDescent="0.25">
      <c r="A18" s="98" t="str">
        <f>Paca!A18</f>
        <v>T4 2001</v>
      </c>
      <c r="B18" s="143">
        <f>('dep83'!B18/'dep83'!B17-1)*100</f>
        <v>2.0950804865544237</v>
      </c>
      <c r="C18" s="184">
        <f>('dep83'!C18/'dep83'!C17-1)*100</f>
        <v>22.887050651572636</v>
      </c>
      <c r="D18" s="184">
        <f>('dep83'!D18/'dep83'!D17-1)*100</f>
        <v>-5.2508004153108185</v>
      </c>
      <c r="E18" s="185">
        <f>('dep83'!E18/'dep83'!E17-1)*100</f>
        <v>10.418505006993662</v>
      </c>
      <c r="F18" s="186">
        <f>('dep83'!F18/'dep83'!F17-1)*100</f>
        <v>-1.8260569803830839</v>
      </c>
      <c r="G18" s="186">
        <f>('dep83'!G18/'dep83'!G17-1)*100</f>
        <v>5.3401144521131094</v>
      </c>
      <c r="H18" s="186">
        <f>('dep83'!H18/'dep83'!H17-1)*100</f>
        <v>5.2082745081236892</v>
      </c>
      <c r="I18" s="187">
        <f>('dep83'!I18/'dep83'!I17-1)*100</f>
        <v>-11.45108690406782</v>
      </c>
      <c r="J18" s="184">
        <f>('dep83'!J18/'dep83'!J17-1)*100</f>
        <v>-2.3619989878212455</v>
      </c>
      <c r="K18" s="184">
        <f>('dep83'!K18/'dep83'!K17-1)*100</f>
        <v>13.272905561679993</v>
      </c>
      <c r="L18" s="185">
        <f>('dep83'!L18/'dep83'!L17-1)*100</f>
        <v>-2.8921468275255657</v>
      </c>
      <c r="M18" s="186">
        <f>('dep83'!M18/'dep83'!M17-1)*100</f>
        <v>20.822296486735414</v>
      </c>
      <c r="N18" s="186">
        <f>('dep83'!N18/'dep83'!N17-1)*100</f>
        <v>31.329012187571848</v>
      </c>
      <c r="O18" s="186">
        <f>('dep83'!O18/'dep83'!O17-1)*100</f>
        <v>11.873052080489988</v>
      </c>
      <c r="P18" s="186">
        <f>('dep83'!P18/'dep83'!P17-1)*100</f>
        <v>283.61107422200058</v>
      </c>
      <c r="Q18" s="186">
        <f>('dep83'!Q18/'dep83'!Q17-1)*100</f>
        <v>-17.766133586455179</v>
      </c>
      <c r="R18" s="186">
        <f>('dep83'!R18/'dep83'!R17-1)*100</f>
        <v>1.2844207348626124</v>
      </c>
      <c r="S18" s="151">
        <f>('dep83'!S18/'dep83'!S17-1)*100</f>
        <v>-7.9594081737333173</v>
      </c>
      <c r="T18" s="188">
        <f>('dep83'!T18/'dep83'!T17-1)*100</f>
        <v>28.686854637017166</v>
      </c>
      <c r="U18" s="100">
        <f>'dep83'!B18-'dep83'!B17</f>
        <v>82.87541612699988</v>
      </c>
      <c r="V18" s="100">
        <f>'dep83'!C18-'dep83'!C17</f>
        <v>7.557249984000002</v>
      </c>
      <c r="W18" s="100">
        <f>'dep83'!D18-'dep83'!D17</f>
        <v>-43.507065207000096</v>
      </c>
      <c r="X18" s="120">
        <f>'dep83'!E18-'dep83'!E17</f>
        <v>8.8835316649999925</v>
      </c>
      <c r="Y18" s="120">
        <f>'dep83'!F18-'dep83'!F17</f>
        <v>-3.1819430179999983</v>
      </c>
      <c r="Z18" s="120">
        <f>'dep83'!G18-'dep83'!G17</f>
        <v>2.7040296580000032</v>
      </c>
      <c r="AA18" s="120">
        <f>'dep83'!H18-'dep83'!H17</f>
        <v>2.3299198279999942</v>
      </c>
      <c r="AB18" s="120">
        <f>'dep83'!I18-'dep83'!I17</f>
        <v>-54.242603340000016</v>
      </c>
      <c r="AC18" s="100">
        <f>'dep83'!J18-'dep83'!J17</f>
        <v>-45.50720770099997</v>
      </c>
      <c r="AD18" s="100">
        <f>'dep83'!K18-'dep83'!K17</f>
        <v>146.88570142000026</v>
      </c>
      <c r="AE18" s="120">
        <f>'dep83'!L18-'dep83'!L17</f>
        <v>-13.434646406000013</v>
      </c>
      <c r="AF18" s="120">
        <f>'dep83'!M18-'dep83'!M17</f>
        <v>42.889038545999995</v>
      </c>
      <c r="AG18" s="120">
        <f>'dep83'!N18-'dep83'!N17</f>
        <v>13.239129761000001</v>
      </c>
      <c r="AH18" s="120">
        <f>'dep83'!O18-'dep83'!O17</f>
        <v>2.1332991250000006</v>
      </c>
      <c r="AI18" s="120">
        <f>'dep83'!P18-'dep83'!P17</f>
        <v>110.1368373</v>
      </c>
      <c r="AJ18" s="120">
        <f>'dep83'!Q18-'dep83'!Q17</f>
        <v>-7.6609891430000019</v>
      </c>
      <c r="AK18" s="120">
        <f>'dep83'!R18-'dep83'!R17</f>
        <v>3.1933300889999998</v>
      </c>
      <c r="AL18" s="120">
        <f>'dep83'!S18-'dep83'!S17</f>
        <v>-3.6102978520000022</v>
      </c>
      <c r="AM18" s="100">
        <f>'dep83'!T18-'dep83'!T17</f>
        <v>17.446737630999998</v>
      </c>
      <c r="AN18" s="184">
        <f>(Paca!B18/Paca!B14-1)*100</f>
        <v>1.4305685387001388</v>
      </c>
      <c r="AO18" s="184">
        <f>(Paca!C18/Paca!C14-1)*100</f>
        <v>63.716863604256034</v>
      </c>
      <c r="AP18" s="184">
        <f>(Paca!D18/Paca!D14-1)*100</f>
        <v>-4.0654178146090958</v>
      </c>
      <c r="AQ18" s="191">
        <f>(Paca!E18/Paca!E14-1)*100</f>
        <v>33.817105868553845</v>
      </c>
      <c r="AR18" s="191">
        <f>(Paca!F18/Paca!F14-1)*100</f>
        <v>-5.1317816840906083</v>
      </c>
      <c r="AS18" s="191">
        <f>(Paca!G18/Paca!G14-1)*100</f>
        <v>-26.830664988198848</v>
      </c>
      <c r="AT18" s="191">
        <f>(Paca!H18/Paca!H14-1)*100</f>
        <v>-2.7540942561676829E-2</v>
      </c>
      <c r="AU18" s="191">
        <f>(Paca!I18/Paca!I14-1)*100</f>
        <v>-9.4806896245238299</v>
      </c>
      <c r="AV18" s="184">
        <f>(Paca!J18/Paca!J14-1)*100</f>
        <v>-5.7888644031070307</v>
      </c>
      <c r="AW18" s="184">
        <f>(Paca!K18/Paca!K14-1)*100</f>
        <v>12.10207824784364</v>
      </c>
      <c r="AX18" s="191">
        <f>(Paca!L18/Paca!L14-1)*100</f>
        <v>-3.2751772312815786</v>
      </c>
      <c r="AY18" s="191">
        <f>(Paca!M18/Paca!M14-1)*100</f>
        <v>11.717007007395686</v>
      </c>
      <c r="AZ18" s="191">
        <f>(Paca!N18/Paca!N14-1)*100</f>
        <v>1.8435466473527118</v>
      </c>
      <c r="BA18" s="191">
        <f>(Paca!O18/Paca!O14-1)*100</f>
        <v>-9.4709240830021297</v>
      </c>
      <c r="BB18" s="191">
        <f>(Paca!P18/Paca!P14-1)*100</f>
        <v>136.54256840240407</v>
      </c>
      <c r="BC18" s="191">
        <f>(Paca!Q18/Paca!Q14-1)*100</f>
        <v>1.6642769199339602</v>
      </c>
      <c r="BD18" s="191">
        <f>(Paca!R18/Paca!R14-1)*100</f>
        <v>18.781204882288449</v>
      </c>
      <c r="BE18" s="191">
        <f>(Paca!S18/Paca!S14-1)*100</f>
        <v>21.009037176987544</v>
      </c>
      <c r="BF18" s="184">
        <f>(Paca!T18/Paca!T14-1)*100</f>
        <v>7.405113895654436</v>
      </c>
      <c r="BG18" s="100">
        <f>Paca!B18-Paca!B14</f>
        <v>441.8723382140015</v>
      </c>
      <c r="BH18" s="100">
        <f>Paca!C18-Paca!C14</f>
        <v>65.047210593999992</v>
      </c>
      <c r="BI18" s="100">
        <f>Paca!D18-Paca!D14</f>
        <v>-397.48123056799886</v>
      </c>
      <c r="BJ18" s="120">
        <f>Paca!E18-Paca!E14</f>
        <v>487.98848520800016</v>
      </c>
      <c r="BK18" s="120">
        <f>Paca!F18-Paca!F14</f>
        <v>-67.187915189000023</v>
      </c>
      <c r="BL18" s="120">
        <f>Paca!G18-Paca!G14</f>
        <v>-335.395423661</v>
      </c>
      <c r="BM18" s="120">
        <f>Paca!H18-Paca!H14</f>
        <v>-0.18822301699992749</v>
      </c>
      <c r="BN18" s="120">
        <f>Paca!I18-Paca!I14</f>
        <v>-482.69815390900021</v>
      </c>
      <c r="BO18" s="100">
        <f>Paca!J18-Paca!J14</f>
        <v>-559.38331611000103</v>
      </c>
      <c r="BP18" s="100">
        <f>Paca!K18-Paca!K14</f>
        <v>1271.6352481040012</v>
      </c>
      <c r="BQ18" s="120">
        <f>Paca!L18-Paca!L14</f>
        <v>-108.96990480600016</v>
      </c>
      <c r="BR18" s="120">
        <f>Paca!M18-Paca!M14</f>
        <v>348.4627687709999</v>
      </c>
      <c r="BS18" s="120">
        <f>Paca!N18-Paca!N14</f>
        <v>7.7156366309999953</v>
      </c>
      <c r="BT18" s="120">
        <f>Paca!O18-Paca!O14</f>
        <v>-55.41601071499997</v>
      </c>
      <c r="BU18" s="120">
        <f>Paca!P18-Paca!P14</f>
        <v>598.96672418799994</v>
      </c>
      <c r="BV18" s="120">
        <f>Paca!Q18-Paca!Q14</f>
        <v>4.383186204000026</v>
      </c>
      <c r="BW18" s="120">
        <f>Paca!R18-Paca!R14</f>
        <v>412.19064848900007</v>
      </c>
      <c r="BX18" s="120">
        <f>Paca!S18-Paca!S14</f>
        <v>64.302199341999994</v>
      </c>
      <c r="BY18" s="100">
        <f>Paca!T18-Paca!T14</f>
        <v>62.05442619400003</v>
      </c>
    </row>
    <row r="19" spans="1:77" s="29" customFormat="1" x14ac:dyDescent="0.25">
      <c r="A19" s="37" t="str">
        <f>Paca!A19</f>
        <v>T1 2002</v>
      </c>
      <c r="B19" s="144">
        <f>('dep83'!B19/'dep83'!B18-1)*100</f>
        <v>1.9987076200907783</v>
      </c>
      <c r="C19" s="179">
        <f>('dep83'!C19/'dep83'!C18-1)*100</f>
        <v>-24.689323252609764</v>
      </c>
      <c r="D19" s="179">
        <f>('dep83'!D19/'dep83'!D18-1)*100</f>
        <v>0.83946625958772891</v>
      </c>
      <c r="E19" s="180">
        <f>('dep83'!E19/'dep83'!E18-1)*100</f>
        <v>11.517729324597914</v>
      </c>
      <c r="F19" s="181">
        <f>('dep83'!F19/'dep83'!F18-1)*100</f>
        <v>-1.5569479217593329</v>
      </c>
      <c r="G19" s="181">
        <f>('dep83'!G19/'dep83'!G18-1)*100</f>
        <v>42.031736855554328</v>
      </c>
      <c r="H19" s="181">
        <f>('dep83'!H19/'dep83'!H18-1)*100</f>
        <v>-11.585826858811688</v>
      </c>
      <c r="I19" s="182">
        <f>('dep83'!I19/'dep83'!I18-1)*100</f>
        <v>-4.4241711921123024</v>
      </c>
      <c r="J19" s="179">
        <f>('dep83'!J19/'dep83'!J18-1)*100</f>
        <v>6.1410435257941653</v>
      </c>
      <c r="K19" s="179">
        <f>('dep83'!K19/'dep83'!K18-1)*100</f>
        <v>-3.0076515816232163</v>
      </c>
      <c r="L19" s="180">
        <f>('dep83'!L19/'dep83'!L18-1)*100</f>
        <v>10.621219380320657</v>
      </c>
      <c r="M19" s="181">
        <f>('dep83'!M19/'dep83'!M18-1)*100</f>
        <v>-13.471165136415596</v>
      </c>
      <c r="N19" s="181">
        <f>('dep83'!N19/'dep83'!N18-1)*100</f>
        <v>24.304768283759913</v>
      </c>
      <c r="O19" s="181">
        <f>('dep83'!O19/'dep83'!O18-1)*100</f>
        <v>-42.709201708861386</v>
      </c>
      <c r="P19" s="181">
        <f>('dep83'!P19/'dep83'!P18-1)*100</f>
        <v>-64.864482949044259</v>
      </c>
      <c r="Q19" s="181">
        <f>('dep83'!Q19/'dep83'!Q18-1)*100</f>
        <v>21.028399995542536</v>
      </c>
      <c r="R19" s="181">
        <f>('dep83'!R19/'dep83'!R18-1)*100</f>
        <v>13.927345127176793</v>
      </c>
      <c r="S19" s="152">
        <f>('dep83'!S19/'dep83'!S18-1)*100</f>
        <v>-6.923289795472698</v>
      </c>
      <c r="T19" s="183">
        <f>('dep83'!T19/'dep83'!T18-1)*100</f>
        <v>8.0859816178406874</v>
      </c>
      <c r="U19" s="52">
        <f>'dep83'!B19-'dep83'!B18</f>
        <v>80.719617308999659</v>
      </c>
      <c r="V19" s="52">
        <f>'dep83'!C19-'dep83'!C18</f>
        <v>-10.018190011000002</v>
      </c>
      <c r="W19" s="52">
        <f>'dep83'!D19-'dep83'!D18</f>
        <v>6.590419703000066</v>
      </c>
      <c r="X19" s="121">
        <f>'dep83'!E19-'dep83'!E18</f>
        <v>10.843986813000001</v>
      </c>
      <c r="Y19" s="121">
        <f>'dep83'!F19-'dep83'!F18</f>
        <v>-2.6634735799999874</v>
      </c>
      <c r="Z19" s="121">
        <f>'dep83'!G19-'dep83'!G18</f>
        <v>22.419814135999999</v>
      </c>
      <c r="AA19" s="121">
        <f>'dep83'!H19-'dep83'!H18</f>
        <v>-5.4528561779999976</v>
      </c>
      <c r="AB19" s="121">
        <f>'dep83'!I19-'dep83'!I18</f>
        <v>-18.557051488000013</v>
      </c>
      <c r="AC19" s="52">
        <f>'dep83'!J19-'dep83'!J18</f>
        <v>115.52115859899982</v>
      </c>
      <c r="AD19" s="52">
        <f>'dep83'!K19-'dep83'!K18</f>
        <v>-37.702233803000354</v>
      </c>
      <c r="AE19" s="121">
        <f>'dep83'!L19-'dep83'!L18</f>
        <v>47.910933793000027</v>
      </c>
      <c r="AF19" s="121">
        <f>'dep83'!M19-'dep83'!M18</f>
        <v>-33.52508832700002</v>
      </c>
      <c r="AG19" s="121">
        <f>'dep83'!N19-'dep83'!N18</f>
        <v>13.488538622</v>
      </c>
      <c r="AH19" s="121">
        <f>'dep83'!O19-'dep83'!O18</f>
        <v>-8.5849213920000018</v>
      </c>
      <c r="AI19" s="121">
        <f>'dep83'!P19-'dep83'!P18</f>
        <v>-96.62900617599999</v>
      </c>
      <c r="AJ19" s="121">
        <f>'dep83'!Q19-'dep83'!Q18</f>
        <v>7.4567376410000037</v>
      </c>
      <c r="AK19" s="121">
        <f>'dep83'!R19-'dep83'!R18</f>
        <v>35.070946884999984</v>
      </c>
      <c r="AL19" s="121">
        <f>'dep83'!S19-'dep83'!S18</f>
        <v>-2.890374848999997</v>
      </c>
      <c r="AM19" s="52">
        <f>'dep83'!T19-'dep83'!T18</f>
        <v>6.3284628210000022</v>
      </c>
      <c r="AN19" s="189">
        <f>(Paca!B19/Paca!B15-1)*100</f>
        <v>0.23863644962891506</v>
      </c>
      <c r="AO19" s="189">
        <f>(Paca!C19/Paca!C15-1)*100</f>
        <v>-10.520160482597641</v>
      </c>
      <c r="AP19" s="189">
        <f>(Paca!D19/Paca!D15-1)*100</f>
        <v>1.0751549087854473</v>
      </c>
      <c r="AQ19" s="190">
        <f>(Paca!E19/Paca!E15-1)*100</f>
        <v>18.828169413792327</v>
      </c>
      <c r="AR19" s="190">
        <f>(Paca!F19/Paca!F15-1)*100</f>
        <v>3.7565973512662776</v>
      </c>
      <c r="AS19" s="190">
        <f>(Paca!G19/Paca!G15-1)*100</f>
        <v>-21.443001336494451</v>
      </c>
      <c r="AT19" s="190">
        <f>(Paca!H19/Paca!H15-1)*100</f>
        <v>22.273394701417782</v>
      </c>
      <c r="AU19" s="190">
        <f>(Paca!I19/Paca!I15-1)*100</f>
        <v>-1.8926172060277913</v>
      </c>
      <c r="AV19" s="189">
        <f>(Paca!J19/Paca!J15-1)*100</f>
        <v>-5.9062426172421301</v>
      </c>
      <c r="AW19" s="189">
        <f>(Paca!K19/Paca!K15-1)*100</f>
        <v>6.2348612479057763</v>
      </c>
      <c r="AX19" s="190">
        <f>(Paca!L19/Paca!L15-1)*100</f>
        <v>8.8755219514562214</v>
      </c>
      <c r="AY19" s="190">
        <f>(Paca!M19/Paca!M15-1)*100</f>
        <v>10.680234366618336</v>
      </c>
      <c r="AZ19" s="190">
        <f>(Paca!N19/Paca!N15-1)*100</f>
        <v>2.6062308991299687</v>
      </c>
      <c r="BA19" s="190">
        <f>(Paca!O19/Paca!O15-1)*100</f>
        <v>-33.083482721611844</v>
      </c>
      <c r="BB19" s="190">
        <f>(Paca!P19/Paca!P15-1)*100</f>
        <v>-10.914185384077468</v>
      </c>
      <c r="BC19" s="190">
        <f>(Paca!Q19/Paca!Q15-1)*100</f>
        <v>6.2534813503033915</v>
      </c>
      <c r="BD19" s="190">
        <f>(Paca!R19/Paca!R15-1)*100</f>
        <v>13.197583351940168</v>
      </c>
      <c r="BE19" s="190">
        <f>(Paca!S19/Paca!S15-1)*100</f>
        <v>-14.519321531769814</v>
      </c>
      <c r="BF19" s="189">
        <f>(Paca!T19/Paca!T15-1)*100</f>
        <v>-8.4966826607139048</v>
      </c>
      <c r="BG19" s="53">
        <f>Paca!B19-Paca!B15</f>
        <v>77.190983949993097</v>
      </c>
      <c r="BH19" s="53">
        <f>Paca!C19-Paca!C15</f>
        <v>-16.732769770999994</v>
      </c>
      <c r="BI19" s="53">
        <f>Paca!D19-Paca!D15</f>
        <v>109.68682627899943</v>
      </c>
      <c r="BJ19" s="122">
        <f>Paca!E19-Paca!E15</f>
        <v>307.57582568499993</v>
      </c>
      <c r="BK19" s="122">
        <f>Paca!F19-Paca!F15</f>
        <v>50.067986096000141</v>
      </c>
      <c r="BL19" s="122">
        <f>Paca!G19-Paca!G15</f>
        <v>-277.46891339599995</v>
      </c>
      <c r="BM19" s="122">
        <f>Paca!H19-Paca!H15</f>
        <v>130.84505014599995</v>
      </c>
      <c r="BN19" s="122">
        <f>Paca!I19-Paca!I15</f>
        <v>-101.33312225200007</v>
      </c>
      <c r="BO19" s="53">
        <f>Paca!J19-Paca!J15</f>
        <v>-605.08480428700022</v>
      </c>
      <c r="BP19" s="53">
        <f>Paca!K19-Paca!K15</f>
        <v>671.62851097399653</v>
      </c>
      <c r="BQ19" s="122">
        <f>Paca!L19-Paca!L15</f>
        <v>278.04848698800015</v>
      </c>
      <c r="BR19" s="122">
        <f>Paca!M19-Paca!M15</f>
        <v>329.053766602</v>
      </c>
      <c r="BS19" s="122">
        <f>Paca!N19-Paca!N15</f>
        <v>12.029639755999995</v>
      </c>
      <c r="BT19" s="122">
        <f>Paca!O19-Paca!O15</f>
        <v>-179.79714487199999</v>
      </c>
      <c r="BU19" s="122">
        <f>Paca!P19-Paca!P15</f>
        <v>-51.112828461999982</v>
      </c>
      <c r="BV19" s="122">
        <f>Paca!Q19-Paca!Q15</f>
        <v>15.467735583000007</v>
      </c>
      <c r="BW19" s="122">
        <f>Paca!R19-Paca!R15</f>
        <v>323.76660308700002</v>
      </c>
      <c r="BX19" s="122">
        <f>Paca!S19-Paca!S15</f>
        <v>-55.827747708000004</v>
      </c>
      <c r="BY19" s="53">
        <f>Paca!T19-Paca!T15</f>
        <v>-82.306779244999916</v>
      </c>
    </row>
    <row r="20" spans="1:77" s="29" customFormat="1" x14ac:dyDescent="0.25">
      <c r="A20" s="37" t="str">
        <f>Paca!A20</f>
        <v>T2 2002</v>
      </c>
      <c r="B20" s="144">
        <f>('dep83'!B20/'dep83'!B19-1)*100</f>
        <v>-0.40999964711116998</v>
      </c>
      <c r="C20" s="179">
        <f>('dep83'!C20/'dep83'!C19-1)*100</f>
        <v>0.22433301527686744</v>
      </c>
      <c r="D20" s="179">
        <f>('dep83'!D20/'dep83'!D19-1)*100</f>
        <v>12.285416128781556</v>
      </c>
      <c r="E20" s="180">
        <f>('dep83'!E20/'dep83'!E19-1)*100</f>
        <v>-2.2524583779245821</v>
      </c>
      <c r="F20" s="181">
        <f>('dep83'!F20/'dep83'!F19-1)*100</f>
        <v>50.498113774773799</v>
      </c>
      <c r="G20" s="181">
        <f>('dep83'!G20/'dep83'!G19-1)*100</f>
        <v>9.9616265966420805</v>
      </c>
      <c r="H20" s="181">
        <f>('dep83'!H20/'dep83'!H19-1)*100</f>
        <v>-23.337288715344251</v>
      </c>
      <c r="I20" s="182">
        <f>('dep83'!I20/'dep83'!I19-1)*100</f>
        <v>4.1772148620707439</v>
      </c>
      <c r="J20" s="179">
        <f>('dep83'!J20/'dep83'!J19-1)*100</f>
        <v>-2.8973438501603943</v>
      </c>
      <c r="K20" s="179">
        <f>('dep83'!K20/'dep83'!K19-1)*100</f>
        <v>-4.2619737351698994</v>
      </c>
      <c r="L20" s="180">
        <f>('dep83'!L20/'dep83'!L19-1)*100</f>
        <v>-0.62923351403935124</v>
      </c>
      <c r="M20" s="181">
        <f>('dep83'!M20/'dep83'!M19-1)*100</f>
        <v>-8.5592857457748686</v>
      </c>
      <c r="N20" s="181">
        <f>('dep83'!N20/'dep83'!N19-1)*100</f>
        <v>10.623906463842768</v>
      </c>
      <c r="O20" s="181">
        <f>('dep83'!O20/'dep83'!O19-1)*100</f>
        <v>32.169091147940691</v>
      </c>
      <c r="P20" s="181">
        <f>('dep83'!P20/'dep83'!P19-1)*100</f>
        <v>-35.516746900335463</v>
      </c>
      <c r="Q20" s="181">
        <f>('dep83'!Q20/'dep83'!Q19-1)*100</f>
        <v>-21.141941884170144</v>
      </c>
      <c r="R20" s="181">
        <f>('dep83'!R20/'dep83'!R19-1)*100</f>
        <v>-5.117873576821907</v>
      </c>
      <c r="S20" s="152">
        <f>('dep83'!S20/'dep83'!S19-1)*100</f>
        <v>2.7405823697993048</v>
      </c>
      <c r="T20" s="183">
        <f>('dep83'!T20/'dep83'!T19-1)*100</f>
        <v>-5.3763689954019034</v>
      </c>
      <c r="U20" s="52">
        <f>'dep83'!B20-'dep83'!B19</f>
        <v>-16.889157198999783</v>
      </c>
      <c r="V20" s="52">
        <f>'dep83'!C20-'dep83'!C19</f>
        <v>6.8553530000002638E-2</v>
      </c>
      <c r="W20" s="52">
        <f>'dep83'!D20-'dep83'!D19</f>
        <v>97.259097957999984</v>
      </c>
      <c r="X20" s="121">
        <f>'dep83'!E20-'dep83'!E19</f>
        <v>-2.3649545850000067</v>
      </c>
      <c r="Y20" s="121">
        <f>'dep83'!F20-'dep83'!F19</f>
        <v>85.042209165999992</v>
      </c>
      <c r="Z20" s="121">
        <f>'dep83'!G20-'dep83'!G19</f>
        <v>7.5469301050000013</v>
      </c>
      <c r="AA20" s="121">
        <f>'dep83'!H20-'dep83'!H19</f>
        <v>-9.7111194890000014</v>
      </c>
      <c r="AB20" s="121">
        <f>'dep83'!I20-'dep83'!I19</f>
        <v>16.746032761000038</v>
      </c>
      <c r="AC20" s="52">
        <f>'dep83'!J20-'dep83'!J19</f>
        <v>-57.849918681999952</v>
      </c>
      <c r="AD20" s="52">
        <f>'dep83'!K20-'dep83'!K19</f>
        <v>-51.818853705000038</v>
      </c>
      <c r="AE20" s="121">
        <f>'dep83'!L20-'dep83'!L19</f>
        <v>-3.1398618740000188</v>
      </c>
      <c r="AF20" s="121">
        <f>'dep83'!M20-'dep83'!M19</f>
        <v>-18.431604880999998</v>
      </c>
      <c r="AG20" s="121">
        <f>'dep83'!N20-'dep83'!N19</f>
        <v>7.3290121480000039</v>
      </c>
      <c r="AH20" s="121">
        <f>'dep83'!O20-'dep83'!O19</f>
        <v>3.7045762140000011</v>
      </c>
      <c r="AI20" s="121">
        <f>'dep83'!P20-'dep83'!P19</f>
        <v>-18.590029616999999</v>
      </c>
      <c r="AJ20" s="121">
        <f>'dep83'!Q20-'dep83'!Q19</f>
        <v>-9.0734990950000025</v>
      </c>
      <c r="AK20" s="121">
        <f>'dep83'!R20-'dep83'!R19</f>
        <v>-14.682387588999973</v>
      </c>
      <c r="AL20" s="121">
        <f>'dep83'!S20-'dep83'!S19</f>
        <v>1.0649409890000001</v>
      </c>
      <c r="AM20" s="52">
        <f>'dep83'!T20-'dep83'!T19</f>
        <v>-4.5480362999999926</v>
      </c>
      <c r="AN20" s="189">
        <f>(Paca!B20/Paca!B16-1)*100</f>
        <v>5.9602807233191113</v>
      </c>
      <c r="AO20" s="189">
        <f>(Paca!C20/Paca!C16-1)*100</f>
        <v>-3.1287851042205883</v>
      </c>
      <c r="AP20" s="189">
        <f>(Paca!D20/Paca!D16-1)*100</f>
        <v>7.3406705741041467</v>
      </c>
      <c r="AQ20" s="190">
        <f>(Paca!E20/Paca!E16-1)*100</f>
        <v>1.1499123616911078</v>
      </c>
      <c r="AR20" s="190">
        <f>(Paca!F20/Paca!F16-1)*100</f>
        <v>2.1637807169296863</v>
      </c>
      <c r="AS20" s="190">
        <f>(Paca!G20/Paca!G16-1)*100</f>
        <v>49.677603724867289</v>
      </c>
      <c r="AT20" s="190">
        <f>(Paca!H20/Paca!H16-1)*100</f>
        <v>-9.8703522114154669</v>
      </c>
      <c r="AU20" s="190">
        <f>(Paca!I20/Paca!I16-1)*100</f>
        <v>5.3903482487802412</v>
      </c>
      <c r="AV20" s="189">
        <f>(Paca!J20/Paca!J16-1)*100</f>
        <v>-3.1761336365973558</v>
      </c>
      <c r="AW20" s="189">
        <f>(Paca!K20/Paca!K16-1)*100</f>
        <v>12.397200659731</v>
      </c>
      <c r="AX20" s="190">
        <f>(Paca!L20/Paca!L16-1)*100</f>
        <v>19.732578684054513</v>
      </c>
      <c r="AY20" s="190">
        <f>(Paca!M20/Paca!M16-1)*100</f>
        <v>11.668108086398776</v>
      </c>
      <c r="AZ20" s="190">
        <f>(Paca!N20/Paca!N16-1)*100</f>
        <v>18.20343018190156</v>
      </c>
      <c r="BA20" s="190">
        <f>(Paca!O20/Paca!O16-1)*100</f>
        <v>-27.562856832071748</v>
      </c>
      <c r="BB20" s="190">
        <f>(Paca!P20/Paca!P16-1)*100</f>
        <v>10.507600071775492</v>
      </c>
      <c r="BC20" s="190">
        <f>(Paca!Q20/Paca!Q16-1)*100</f>
        <v>21.764520970707089</v>
      </c>
      <c r="BD20" s="190">
        <f>(Paca!R20/Paca!R16-1)*100</f>
        <v>16.536624261969823</v>
      </c>
      <c r="BE20" s="190">
        <f>(Paca!S20/Paca!S16-1)*100</f>
        <v>-16.42522178381094</v>
      </c>
      <c r="BF20" s="189">
        <f>(Paca!T20/Paca!T16-1)*100</f>
        <v>14.32437184791462</v>
      </c>
      <c r="BG20" s="53">
        <f>Paca!B20-Paca!B16</f>
        <v>1833.6036792080049</v>
      </c>
      <c r="BH20" s="53">
        <f>Paca!C20-Paca!C16</f>
        <v>-3.5664523209999999</v>
      </c>
      <c r="BI20" s="53">
        <f>Paca!D20-Paca!D16</f>
        <v>725.43838929900085</v>
      </c>
      <c r="BJ20" s="122">
        <f>Paca!E20-Paca!E16</f>
        <v>21.196044109000013</v>
      </c>
      <c r="BK20" s="122">
        <f>Paca!F20-Paca!F16</f>
        <v>27.860015259999955</v>
      </c>
      <c r="BL20" s="122">
        <f>Paca!G20-Paca!G16</f>
        <v>475.96620805500004</v>
      </c>
      <c r="BM20" s="122">
        <f>Paca!H20-Paca!H16</f>
        <v>-72.358188748999964</v>
      </c>
      <c r="BN20" s="122">
        <f>Paca!I20-Paca!I16</f>
        <v>272.77431062399955</v>
      </c>
      <c r="BO20" s="53">
        <f>Paca!J20-Paca!J16</f>
        <v>-301.57000107699969</v>
      </c>
      <c r="BP20" s="53">
        <f>Paca!K20-Paca!K16</f>
        <v>1295.5616318229986</v>
      </c>
      <c r="BQ20" s="122">
        <f>Paca!L20-Paca!L16</f>
        <v>604.09045223300018</v>
      </c>
      <c r="BR20" s="122">
        <f>Paca!M20-Paca!M16</f>
        <v>332.54255157999978</v>
      </c>
      <c r="BS20" s="122">
        <f>Paca!N20-Paca!N16</f>
        <v>69.205019373000027</v>
      </c>
      <c r="BT20" s="122">
        <f>Paca!O20-Paca!O16</f>
        <v>-152.96078610300003</v>
      </c>
      <c r="BU20" s="122">
        <f>Paca!P20-Paca!P16</f>
        <v>48.171786934000011</v>
      </c>
      <c r="BV20" s="122">
        <f>Paca!Q20-Paca!Q16</f>
        <v>49.932473049999999</v>
      </c>
      <c r="BW20" s="122">
        <f>Paca!R20-Paca!R16</f>
        <v>413.164873274</v>
      </c>
      <c r="BX20" s="122">
        <f>Paca!S20-Paca!S16</f>
        <v>-68.584738517999995</v>
      </c>
      <c r="BY20" s="53">
        <f>Paca!T20-Paca!T16</f>
        <v>117.74011148399995</v>
      </c>
    </row>
    <row r="21" spans="1:77" s="29" customFormat="1" x14ac:dyDescent="0.25">
      <c r="A21" s="37" t="str">
        <f>Paca!A21</f>
        <v>T3 2002</v>
      </c>
      <c r="B21" s="144">
        <f>('dep83'!B21/'dep83'!B20-1)*100</f>
        <v>-9.5510852350724882</v>
      </c>
      <c r="C21" s="179">
        <f>('dep83'!C21/'dep83'!C20-1)*100</f>
        <v>3.6193707446467105</v>
      </c>
      <c r="D21" s="179">
        <f>('dep83'!D21/'dep83'!D20-1)*100</f>
        <v>-23.956505453056277</v>
      </c>
      <c r="E21" s="180">
        <f>('dep83'!E21/'dep83'!E20-1)*100</f>
        <v>-30.100762567473893</v>
      </c>
      <c r="F21" s="181">
        <f>('dep83'!F21/'dep83'!F20-1)*100</f>
        <v>-54.13271865433402</v>
      </c>
      <c r="G21" s="181">
        <f>('dep83'!G21/'dep83'!G20-1)*100</f>
        <v>-1.1434162796798542</v>
      </c>
      <c r="H21" s="181">
        <f>('dep83'!H21/'dep83'!H20-1)*100</f>
        <v>-32.063971789915811</v>
      </c>
      <c r="I21" s="182">
        <f>('dep83'!I21/'dep83'!I20-1)*100</f>
        <v>-8.0650169924898929</v>
      </c>
      <c r="J21" s="179">
        <f>('dep83'!J21/'dep83'!J20-1)*100</f>
        <v>-11.667319707525525</v>
      </c>
      <c r="K21" s="179">
        <f>('dep83'!K21/'dep83'!K20-1)*100</f>
        <v>2.9771536063202486</v>
      </c>
      <c r="L21" s="180">
        <f>('dep83'!L21/'dep83'!L20-1)*100</f>
        <v>-9.366868926653094</v>
      </c>
      <c r="M21" s="181">
        <f>('dep83'!M21/'dep83'!M20-1)*100</f>
        <v>17.947916515662321</v>
      </c>
      <c r="N21" s="181">
        <f>('dep83'!N21/'dep83'!N20-1)*100</f>
        <v>3.9631976693545123</v>
      </c>
      <c r="O21" s="181">
        <f>('dep83'!O21/'dep83'!O20-1)*100</f>
        <v>12.370557062673981</v>
      </c>
      <c r="P21" s="181">
        <f>('dep83'!P21/'dep83'!P20-1)*100</f>
        <v>36.190423643824388</v>
      </c>
      <c r="Q21" s="181">
        <f>('dep83'!Q21/'dep83'!Q20-1)*100</f>
        <v>30.144424695806226</v>
      </c>
      <c r="R21" s="181">
        <f>('dep83'!R21/'dep83'!R20-1)*100</f>
        <v>-7.3453093262881968</v>
      </c>
      <c r="S21" s="152">
        <f>('dep83'!S21/'dep83'!S20-1)*100</f>
        <v>96.259994543077184</v>
      </c>
      <c r="T21" s="183">
        <f>('dep83'!T21/'dep83'!T20-1)*100</f>
        <v>14.456986317364052</v>
      </c>
      <c r="U21" s="52">
        <f>'dep83'!B21-'dep83'!B20</f>
        <v>-391.82572853300007</v>
      </c>
      <c r="V21" s="52">
        <f>'dep83'!C21-'dep83'!C20</f>
        <v>1.1085183209999983</v>
      </c>
      <c r="W21" s="52">
        <f>'dep83'!D21-'dep83'!D20</f>
        <v>-212.95467880799993</v>
      </c>
      <c r="X21" s="121">
        <f>'dep83'!E21-'dep83'!E20</f>
        <v>-30.892238015999993</v>
      </c>
      <c r="Y21" s="121">
        <f>'dep83'!F21-'dep83'!F20</f>
        <v>-137.19878728499998</v>
      </c>
      <c r="Z21" s="121">
        <f>'dep83'!G21-'dep83'!G20</f>
        <v>-0.952545207</v>
      </c>
      <c r="AA21" s="121">
        <f>'dep83'!H21-'dep83'!H20</f>
        <v>-10.228698819999998</v>
      </c>
      <c r="AB21" s="121">
        <f>'dep83'!I21-'dep83'!I20</f>
        <v>-33.68240947999999</v>
      </c>
      <c r="AC21" s="52">
        <f>'dep83'!J21-'dep83'!J20</f>
        <v>-226.20641753099994</v>
      </c>
      <c r="AD21" s="52">
        <f>'dep83'!K21-'dep83'!K20</f>
        <v>34.654748000000154</v>
      </c>
      <c r="AE21" s="121">
        <f>'dep83'!L21-'dep83'!L20</f>
        <v>-46.446370302999981</v>
      </c>
      <c r="AF21" s="121">
        <f>'dep83'!M21-'dep83'!M20</f>
        <v>35.341036055000018</v>
      </c>
      <c r="AG21" s="121">
        <f>'dep83'!N21-'dep83'!N20</f>
        <v>3.0245162879999867</v>
      </c>
      <c r="AH21" s="121">
        <f>'dep83'!O21-'dep83'!O20</f>
        <v>1.882863789</v>
      </c>
      <c r="AI21" s="121">
        <f>'dep83'!P21-'dep83'!P20</f>
        <v>12.214832254000001</v>
      </c>
      <c r="AJ21" s="121">
        <f>'dep83'!Q21-'dep83'!Q20</f>
        <v>10.201945606999999</v>
      </c>
      <c r="AK21" s="121">
        <f>'dep83'!R21-'dep83'!R20</f>
        <v>-19.994089399000018</v>
      </c>
      <c r="AL21" s="121">
        <f>'dep83'!S21-'dep83'!S20</f>
        <v>38.430013708999994</v>
      </c>
      <c r="AM21" s="52">
        <f>'dep83'!T21-'dep83'!T20</f>
        <v>11.57210148499999</v>
      </c>
      <c r="AN21" s="189">
        <f>(Paca!B21/Paca!B17-1)*100</f>
        <v>-3.2833131532608695</v>
      </c>
      <c r="AO21" s="189">
        <f>(Paca!C21/Paca!C17-1)*100</f>
        <v>88.218749769561015</v>
      </c>
      <c r="AP21" s="189">
        <f>(Paca!D21/Paca!D17-1)*100</f>
        <v>-4.1545860402749879</v>
      </c>
      <c r="AQ21" s="190">
        <f>(Paca!E21/Paca!E17-1)*100</f>
        <v>0.8513674938479987</v>
      </c>
      <c r="AR21" s="190">
        <f>(Paca!F21/Paca!F17-1)*100</f>
        <v>-8.6406099542509764</v>
      </c>
      <c r="AS21" s="190">
        <f>(Paca!G21/Paca!G17-1)*100</f>
        <v>32.230089652765884</v>
      </c>
      <c r="AT21" s="190">
        <f>(Paca!H21/Paca!H17-1)*100</f>
        <v>-25.629780812895298</v>
      </c>
      <c r="AU21" s="190">
        <f>(Paca!I21/Paca!I17-1)*100</f>
        <v>-8.3624105042831136</v>
      </c>
      <c r="AV21" s="189">
        <f>(Paca!J21/Paca!J17-1)*100</f>
        <v>-15.158290931573026</v>
      </c>
      <c r="AW21" s="189">
        <f>(Paca!K21/Paca!K17-1)*100</f>
        <v>6.1468460645731415</v>
      </c>
      <c r="AX21" s="190">
        <f>(Paca!L21/Paca!L17-1)*100</f>
        <v>-0.61743550772275224</v>
      </c>
      <c r="AY21" s="190">
        <f>(Paca!M21/Paca!M17-1)*100</f>
        <v>7.0423677316999722E-2</v>
      </c>
      <c r="AZ21" s="190">
        <f>(Paca!N21/Paca!N17-1)*100</f>
        <v>33.716569652473382</v>
      </c>
      <c r="BA21" s="190">
        <f>(Paca!O21/Paca!O17-1)*100</f>
        <v>-10.083465359621101</v>
      </c>
      <c r="BB21" s="190">
        <f>(Paca!P21/Paca!P17-1)*100</f>
        <v>39.604668848617884</v>
      </c>
      <c r="BC21" s="190">
        <f>(Paca!Q21/Paca!Q17-1)*100</f>
        <v>66.913374295835354</v>
      </c>
      <c r="BD21" s="190">
        <f>(Paca!R21/Paca!R17-1)*100</f>
        <v>9.3331737566900053</v>
      </c>
      <c r="BE21" s="190">
        <f>(Paca!S21/Paca!S17-1)*100</f>
        <v>11.402261657172041</v>
      </c>
      <c r="BF21" s="189">
        <f>(Paca!T21/Paca!T17-1)*100</f>
        <v>19.226229654487813</v>
      </c>
      <c r="BG21" s="53">
        <f>Paca!B21-Paca!B17</f>
        <v>-1059.3063507999977</v>
      </c>
      <c r="BH21" s="53">
        <f>Paca!C21-Paca!C17</f>
        <v>105.02198201700001</v>
      </c>
      <c r="BI21" s="53">
        <f>Paca!D21-Paca!D17</f>
        <v>-426.41755575000025</v>
      </c>
      <c r="BJ21" s="122">
        <f>Paca!E21-Paca!E17</f>
        <v>15.650712837000128</v>
      </c>
      <c r="BK21" s="122">
        <f>Paca!F21-Paca!F17</f>
        <v>-111.51915855700008</v>
      </c>
      <c r="BL21" s="122">
        <f>Paca!G21-Paca!G17</f>
        <v>316.95017213200003</v>
      </c>
      <c r="BM21" s="122">
        <f>Paca!H21-Paca!H17</f>
        <v>-197.54522035899993</v>
      </c>
      <c r="BN21" s="122">
        <f>Paca!I21-Paca!I17</f>
        <v>-449.9540618029996</v>
      </c>
      <c r="BO21" s="53">
        <f>Paca!J21-Paca!J17</f>
        <v>-1558.6366318540004</v>
      </c>
      <c r="BP21" s="53">
        <f>Paca!K21-Paca!K17</f>
        <v>662.25168616500014</v>
      </c>
      <c r="BQ21" s="122">
        <f>Paca!L21-Paca!L17</f>
        <v>-20.499017891000221</v>
      </c>
      <c r="BR21" s="122">
        <f>Paca!M21-Paca!M17</f>
        <v>2.1777393430002121</v>
      </c>
      <c r="BS21" s="122">
        <f>Paca!N21-Paca!N17</f>
        <v>129.01058538499996</v>
      </c>
      <c r="BT21" s="122">
        <f>Paca!O21-Paca!O17</f>
        <v>-49.806059020999953</v>
      </c>
      <c r="BU21" s="122">
        <f>Paca!P21-Paca!P17</f>
        <v>172.04372149700004</v>
      </c>
      <c r="BV21" s="122">
        <f>Paca!Q21-Paca!Q17</f>
        <v>160.044103761</v>
      </c>
      <c r="BW21" s="122">
        <f>Paca!R21-Paca!R17</f>
        <v>231.28549904800002</v>
      </c>
      <c r="BX21" s="122">
        <f>Paca!S21-Paca!S17</f>
        <v>37.995114043000001</v>
      </c>
      <c r="BY21" s="53">
        <f>Paca!T21-Paca!T17</f>
        <v>158.47416862199998</v>
      </c>
    </row>
    <row r="22" spans="1:77" s="105" customFormat="1" x14ac:dyDescent="0.25">
      <c r="A22" s="98" t="str">
        <f>Paca!A22</f>
        <v>T4 2002</v>
      </c>
      <c r="B22" s="143">
        <f>('dep83'!B22/'dep83'!B21-1)*100</f>
        <v>4.1775385898608297</v>
      </c>
      <c r="C22" s="184">
        <f>('dep83'!C22/'dep83'!C21-1)*100</f>
        <v>-52.98674124065279</v>
      </c>
      <c r="D22" s="184">
        <f>('dep83'!D22/'dep83'!D21-1)*100</f>
        <v>16.466033268502066</v>
      </c>
      <c r="E22" s="185">
        <f>('dep83'!E22/'dep83'!E21-1)*100</f>
        <v>47.121160783650872</v>
      </c>
      <c r="F22" s="186">
        <f>('dep83'!F22/'dep83'!F21-1)*100</f>
        <v>42.575566028635478</v>
      </c>
      <c r="G22" s="186">
        <f>('dep83'!G22/'dep83'!G21-1)*100</f>
        <v>-25.841744421867741</v>
      </c>
      <c r="H22" s="186">
        <f>('dep83'!H22/'dep83'!H21-1)*100</f>
        <v>-1.0340422578461239</v>
      </c>
      <c r="I22" s="187">
        <f>('dep83'!I22/'dep83'!I21-1)*100</f>
        <v>12.895674550064662</v>
      </c>
      <c r="J22" s="184">
        <f>('dep83'!J22/'dep83'!J21-1)*100</f>
        <v>7.0125155228816682</v>
      </c>
      <c r="K22" s="184">
        <f>('dep83'!K22/'dep83'!K21-1)*100</f>
        <v>-3.4918179835395025</v>
      </c>
      <c r="L22" s="185">
        <f>('dep83'!L22/'dep83'!L21-1)*100</f>
        <v>4.9640939032516318</v>
      </c>
      <c r="M22" s="186">
        <f>('dep83'!M22/'dep83'!M21-1)*100</f>
        <v>-16.580191729895887</v>
      </c>
      <c r="N22" s="186">
        <f>('dep83'!N22/'dep83'!N21-1)*100</f>
        <v>-13.330961386499784</v>
      </c>
      <c r="O22" s="186">
        <f>('dep83'!O22/'dep83'!O21-1)*100</f>
        <v>-48.560067161467366</v>
      </c>
      <c r="P22" s="186">
        <f>('dep83'!P22/'dep83'!P21-1)*100</f>
        <v>-3.9885344482447516</v>
      </c>
      <c r="Q22" s="186">
        <f>('dep83'!Q22/'dep83'!Q21-1)*100</f>
        <v>1.6452408355664083</v>
      </c>
      <c r="R22" s="186">
        <f>('dep83'!R22/'dep83'!R21-1)*100</f>
        <v>8.5790967067549637</v>
      </c>
      <c r="S22" s="151">
        <f>('dep83'!S22/'dep83'!S21-1)*100</f>
        <v>-34.846940100534006</v>
      </c>
      <c r="T22" s="188">
        <f>('dep83'!T22/'dep83'!T21-1)*100</f>
        <v>-19.339353294713558</v>
      </c>
      <c r="U22" s="100">
        <f>'dep83'!B22-'dep83'!B21</f>
        <v>155.01155030700011</v>
      </c>
      <c r="V22" s="100">
        <f>'dep83'!C22-'dep83'!C21</f>
        <v>-16.815816705</v>
      </c>
      <c r="W22" s="100">
        <f>'dep83'!D22-'dep83'!D21</f>
        <v>111.30502557699992</v>
      </c>
      <c r="X22" s="120">
        <f>'dep83'!E22-'dep83'!E21</f>
        <v>33.803392829000003</v>
      </c>
      <c r="Y22" s="120">
        <f>'dep83'!F22-'dep83'!F21</f>
        <v>49.494149250999996</v>
      </c>
      <c r="Z22" s="120">
        <f>'dep83'!G22-'dep83'!G21</f>
        <v>-21.281814322999999</v>
      </c>
      <c r="AA22" s="120">
        <f>'dep83'!H22-'dep83'!H21</f>
        <v>-0.22409982299999953</v>
      </c>
      <c r="AB22" s="120">
        <f>'dep83'!I22-'dep83'!I21</f>
        <v>49.513397642999962</v>
      </c>
      <c r="AC22" s="100">
        <f>'dep83'!J22-'dep83'!J21</f>
        <v>120.09614507900005</v>
      </c>
      <c r="AD22" s="100">
        <f>'dep83'!K22-'dep83'!K21</f>
        <v>-41.855639630000042</v>
      </c>
      <c r="AE22" s="120">
        <f>'dep83'!L22-'dep83'!L21</f>
        <v>22.309216042000003</v>
      </c>
      <c r="AF22" s="120">
        <f>'dep83'!M22-'dep83'!M21</f>
        <v>-38.507476442000012</v>
      </c>
      <c r="AG22" s="120">
        <f>'dep83'!N22-'dep83'!N21</f>
        <v>-10.576726962999999</v>
      </c>
      <c r="AH22" s="120">
        <f>'dep83'!O22-'dep83'!O21</f>
        <v>-8.3054173129999995</v>
      </c>
      <c r="AI22" s="120">
        <f>'dep83'!P22-'dep83'!P21</f>
        <v>-1.8333853569999974</v>
      </c>
      <c r="AJ22" s="120">
        <f>'dep83'!Q22-'dep83'!Q21</f>
        <v>0.72465459800000076</v>
      </c>
      <c r="AK22" s="120">
        <f>'dep83'!R22-'dep83'!R21</f>
        <v>21.637172824000004</v>
      </c>
      <c r="AL22" s="120">
        <f>'dep83'!S22-'dep83'!S21</f>
        <v>-27.303677018999991</v>
      </c>
      <c r="AM22" s="100">
        <f>'dep83'!T22-'dep83'!T21</f>
        <v>-17.718164013999996</v>
      </c>
      <c r="AN22" s="184">
        <f>(Paca!B22/Paca!B18-1)*100</f>
        <v>2.3388107657884127</v>
      </c>
      <c r="AO22" s="184">
        <f>(Paca!C22/Paca!C18-1)*100</f>
        <v>-5.7191753570768444</v>
      </c>
      <c r="AP22" s="184">
        <f>(Paca!D22/Paca!D18-1)*100</f>
        <v>6.6272331386917349</v>
      </c>
      <c r="AQ22" s="191">
        <f>(Paca!E22/Paca!E18-1)*100</f>
        <v>3.5113751954034989</v>
      </c>
      <c r="AR22" s="191">
        <f>(Paca!F22/Paca!F18-1)*100</f>
        <v>10.598045817633128</v>
      </c>
      <c r="AS22" s="191">
        <f>(Paca!G22/Paca!G18-1)*100</f>
        <v>13.052866405400643</v>
      </c>
      <c r="AT22" s="191">
        <f>(Paca!H22/Paca!H18-1)*100</f>
        <v>-18.696882767343158</v>
      </c>
      <c r="AU22" s="191">
        <f>(Paca!I22/Paca!I18-1)*100</f>
        <v>9.3416828789770321</v>
      </c>
      <c r="AV22" s="184">
        <f>(Paca!J22/Paca!J18-1)*100</f>
        <v>5.4556679665835439</v>
      </c>
      <c r="AW22" s="184">
        <f>(Paca!K22/Paca!K18-1)*100</f>
        <v>-3.8747679282691516</v>
      </c>
      <c r="AX22" s="191">
        <f>(Paca!L22/Paca!L18-1)*100</f>
        <v>6.5968500336188285</v>
      </c>
      <c r="AY22" s="191">
        <f>(Paca!M22/Paca!M18-1)*100</f>
        <v>-5.0308540021709147</v>
      </c>
      <c r="AZ22" s="191">
        <f>(Paca!N22/Paca!N18-1)*100</f>
        <v>27.165449981276481</v>
      </c>
      <c r="BA22" s="191">
        <f>(Paca!O22/Paca!O18-1)*100</f>
        <v>-14.119646983476175</v>
      </c>
      <c r="BB22" s="191">
        <f>(Paca!P22/Paca!P18-1)*100</f>
        <v>-54.502096154403176</v>
      </c>
      <c r="BC22" s="191">
        <f>(Paca!Q22/Paca!Q18-1)*100</f>
        <v>-2.214265320982256</v>
      </c>
      <c r="BD22" s="191">
        <f>(Paca!R22/Paca!R18-1)*100</f>
        <v>2.1132909389312005</v>
      </c>
      <c r="BE22" s="191">
        <f>(Paca!S22/Paca!S18-1)*100</f>
        <v>-7.0726972576732212</v>
      </c>
      <c r="BF22" s="184">
        <f>(Paca!T22/Paca!T18-1)*100</f>
        <v>8.9373163300657588</v>
      </c>
      <c r="BG22" s="100">
        <f>Paca!B22-Paca!B18</f>
        <v>732.7436935989972</v>
      </c>
      <c r="BH22" s="100">
        <f>Paca!C22-Paca!C18</f>
        <v>-9.5587502909999955</v>
      </c>
      <c r="BI22" s="100">
        <f>Paca!D22-Paca!D18</f>
        <v>621.61126618599883</v>
      </c>
      <c r="BJ22" s="120">
        <f>Paca!E22-Paca!E18</f>
        <v>67.805044770999984</v>
      </c>
      <c r="BK22" s="120">
        <f>Paca!F22-Paca!F18</f>
        <v>131.63443995000011</v>
      </c>
      <c r="BL22" s="120">
        <f>Paca!G22-Paca!G18</f>
        <v>119.38800552499993</v>
      </c>
      <c r="BM22" s="120">
        <f>Paca!H22-Paca!H18</f>
        <v>-127.74488232300007</v>
      </c>
      <c r="BN22" s="120">
        <f>Paca!I22-Paca!I18</f>
        <v>430.52865826299967</v>
      </c>
      <c r="BO22" s="100">
        <f>Paca!J22-Paca!J18</f>
        <v>496.66814019200137</v>
      </c>
      <c r="BP22" s="100">
        <f>Paca!K22-Paca!K18</f>
        <v>-456.41715683800248</v>
      </c>
      <c r="BQ22" s="120">
        <f>Paca!L22-Paca!L18</f>
        <v>212.2982036100002</v>
      </c>
      <c r="BR22" s="120">
        <f>Paca!M22-Paca!M18</f>
        <v>-167.14781338199964</v>
      </c>
      <c r="BS22" s="120">
        <f>Paca!N22-Paca!N18</f>
        <v>115.78920004100007</v>
      </c>
      <c r="BT22" s="120">
        <f>Paca!O22-Paca!O18</f>
        <v>-74.791945309000027</v>
      </c>
      <c r="BU22" s="120">
        <f>Paca!P22-Paca!P18</f>
        <v>-565.53194473999997</v>
      </c>
      <c r="BV22" s="120">
        <f>Paca!Q22-Paca!Q18</f>
        <v>-5.9287394450000193</v>
      </c>
      <c r="BW22" s="120">
        <f>Paca!R22-Paca!R18</f>
        <v>55.091132657999879</v>
      </c>
      <c r="BX22" s="120">
        <f>Paca!S22-Paca!S18</f>
        <v>-26.19525027100002</v>
      </c>
      <c r="BY22" s="100">
        <f>Paca!T22-Paca!T18</f>
        <v>80.440194349999956</v>
      </c>
    </row>
    <row r="23" spans="1:77" s="29" customFormat="1" x14ac:dyDescent="0.25">
      <c r="A23" s="37" t="str">
        <f>Paca!A23</f>
        <v>T1 2003</v>
      </c>
      <c r="B23" s="144">
        <f>('dep83'!B23/'dep83'!B22-1)*100</f>
        <v>4.3387171983599648</v>
      </c>
      <c r="C23" s="179">
        <f>('dep83'!C23/'dep83'!C22-1)*100</f>
        <v>138.2357797894708</v>
      </c>
      <c r="D23" s="179">
        <f>('dep83'!D23/'dep83'!D22-1)*100</f>
        <v>11.118574563796368</v>
      </c>
      <c r="E23" s="180">
        <f>('dep83'!E23/'dep83'!E22-1)*100</f>
        <v>-27.280755991215312</v>
      </c>
      <c r="F23" s="181">
        <f>('dep83'!F23/'dep83'!F22-1)*100</f>
        <v>32.74313460409595</v>
      </c>
      <c r="G23" s="181">
        <f>('dep83'!G23/'dep83'!G22-1)*100</f>
        <v>-0.28339778282407968</v>
      </c>
      <c r="H23" s="181">
        <f>('dep83'!H23/'dep83'!H22-1)*100</f>
        <v>45.411082181827986</v>
      </c>
      <c r="I23" s="182">
        <f>('dep83'!I23/'dep83'!I22-1)*100</f>
        <v>12.1091433773578</v>
      </c>
      <c r="J23" s="179">
        <f>('dep83'!J23/'dep83'!J22-1)*100</f>
        <v>5.4015945678820509</v>
      </c>
      <c r="K23" s="179">
        <f>('dep83'!K23/'dep83'!K22-1)*100</f>
        <v>-5.7118479736927181</v>
      </c>
      <c r="L23" s="180">
        <f>('dep83'!L23/'dep83'!L22-1)*100</f>
        <v>-11.55306598560446</v>
      </c>
      <c r="M23" s="181">
        <f>('dep83'!M23/'dep83'!M22-1)*100</f>
        <v>0.18865835841339607</v>
      </c>
      <c r="N23" s="181">
        <f>('dep83'!N23/'dep83'!N22-1)*100</f>
        <v>26.173730698778641</v>
      </c>
      <c r="O23" s="181">
        <f>('dep83'!O23/'dep83'!O22-1)*100</f>
        <v>-49.235184331316276</v>
      </c>
      <c r="P23" s="181">
        <f>('dep83'!P23/'dep83'!P22-1)*100</f>
        <v>8.0201100639831999</v>
      </c>
      <c r="Q23" s="181">
        <f>('dep83'!Q23/'dep83'!Q22-1)*100</f>
        <v>-19.871650098273562</v>
      </c>
      <c r="R23" s="181">
        <f>('dep83'!R23/'dep83'!R22-1)*100</f>
        <v>-7.6254096460378396</v>
      </c>
      <c r="S23" s="152">
        <f>('dep83'!S23/'dep83'!S22-1)*100</f>
        <v>1.233256285594897</v>
      </c>
      <c r="T23" s="183">
        <f>('dep83'!T23/'dep83'!T22-1)*100</f>
        <v>36.050063781594389</v>
      </c>
      <c r="U23" s="52">
        <f>'dep83'!B23-'dep83'!B22</f>
        <v>167.71774896100032</v>
      </c>
      <c r="V23" s="52">
        <f>'dep83'!C23-'dep83'!C22</f>
        <v>20.624886944</v>
      </c>
      <c r="W23" s="52">
        <f>'dep83'!D23-'dep83'!D22</f>
        <v>87.533477471000083</v>
      </c>
      <c r="X23" s="121">
        <f>'dep83'!E23-'dep83'!E22</f>
        <v>-28.792266666000003</v>
      </c>
      <c r="Y23" s="121">
        <f>'dep83'!F23-'dep83'!F22</f>
        <v>54.269871219000009</v>
      </c>
      <c r="Z23" s="121">
        <f>'dep83'!G23-'dep83'!G22</f>
        <v>-0.17307836200000537</v>
      </c>
      <c r="AA23" s="121">
        <f>'dep83'!H23-'dep83'!H22</f>
        <v>9.7398195269999981</v>
      </c>
      <c r="AB23" s="121">
        <f>'dep83'!I23-'dep83'!I22</f>
        <v>52.489131753000038</v>
      </c>
      <c r="AC23" s="52">
        <f>'dep83'!J23-'dep83'!J22</f>
        <v>98.994664624000052</v>
      </c>
      <c r="AD23" s="52">
        <f>'dep83'!K23-'dep83'!K22</f>
        <v>-66.07591109499981</v>
      </c>
      <c r="AE23" s="121">
        <f>'dep83'!L23-'dep83'!L22</f>
        <v>-54.498222279000004</v>
      </c>
      <c r="AF23" s="121">
        <f>'dep83'!M23-'dep83'!M22</f>
        <v>0.36551124999999729</v>
      </c>
      <c r="AG23" s="121">
        <f>'dep83'!N23-'dep83'!N22</f>
        <v>17.997800419000001</v>
      </c>
      <c r="AH23" s="121">
        <f>'dep83'!O23-'dep83'!O22</f>
        <v>-4.3316977070000009</v>
      </c>
      <c r="AI23" s="121">
        <f>'dep83'!P23-'dep83'!P22</f>
        <v>3.5395156619999995</v>
      </c>
      <c r="AJ23" s="121">
        <f>'dep83'!Q23-'dep83'!Q22</f>
        <v>-8.8965690229999979</v>
      </c>
      <c r="AK23" s="121">
        <f>'dep83'!R23-'dep83'!R22</f>
        <v>-20.881820314000009</v>
      </c>
      <c r="AL23" s="121">
        <f>'dep83'!S23-'dep83'!S22</f>
        <v>0.62957089700000068</v>
      </c>
      <c r="AM23" s="52">
        <f>'dep83'!T23-'dep83'!T22</f>
        <v>26.640631017000004</v>
      </c>
      <c r="AN23" s="189">
        <f>(Paca!B23/Paca!B19-1)*100</f>
        <v>-2.2309486819448443</v>
      </c>
      <c r="AO23" s="189">
        <f>(Paca!C23/Paca!C19-1)*100</f>
        <v>69.693945121893393</v>
      </c>
      <c r="AP23" s="189">
        <f>(Paca!D23/Paca!D19-1)*100</f>
        <v>-2.5580053322384444</v>
      </c>
      <c r="AQ23" s="190">
        <f>(Paca!E23/Paca!E19-1)*100</f>
        <v>0.73110613983222716</v>
      </c>
      <c r="AR23" s="190">
        <f>(Paca!F23/Paca!F19-1)*100</f>
        <v>5.3878723418574914</v>
      </c>
      <c r="AS23" s="190">
        <f>(Paca!G23/Paca!G19-1)*100</f>
        <v>1.0141580605337985</v>
      </c>
      <c r="AT23" s="190">
        <f>(Paca!H23/Paca!H19-1)*100</f>
        <v>-23.471604357604491</v>
      </c>
      <c r="AU23" s="190">
        <f>(Paca!I23/Paca!I19-1)*100</f>
        <v>-3.6968008731543267</v>
      </c>
      <c r="AV23" s="189">
        <f>(Paca!J23/Paca!J19-1)*100</f>
        <v>-3.8424496002025577</v>
      </c>
      <c r="AW23" s="189">
        <f>(Paca!K23/Paca!K19-1)*100</f>
        <v>-2.7328964779480991</v>
      </c>
      <c r="AX23" s="190">
        <f>(Paca!L23/Paca!L19-1)*100</f>
        <v>-1.1496023470684347</v>
      </c>
      <c r="AY23" s="190">
        <f>(Paca!M23/Paca!M19-1)*100</f>
        <v>-8.8664366516679856</v>
      </c>
      <c r="AZ23" s="190">
        <f>(Paca!N23/Paca!N19-1)*100</f>
        <v>18.987199768575636</v>
      </c>
      <c r="BA23" s="190">
        <f>(Paca!O23/Paca!O19-1)*100</f>
        <v>-32.540045509499848</v>
      </c>
      <c r="BB23" s="190">
        <f>(Paca!P23/Paca!P19-1)*100</f>
        <v>20.59551839076077</v>
      </c>
      <c r="BC23" s="190">
        <f>(Paca!Q23/Paca!Q19-1)*100</f>
        <v>0.70435724551867196</v>
      </c>
      <c r="BD23" s="190">
        <f>(Paca!R23/Paca!R19-1)*100</f>
        <v>-6.9444888180743352</v>
      </c>
      <c r="BE23" s="190">
        <f>(Paca!S23/Paca!S19-1)*100</f>
        <v>49.378455434615411</v>
      </c>
      <c r="BF23" s="189">
        <f>(Paca!T23/Paca!T19-1)*100</f>
        <v>14.031343623549741</v>
      </c>
      <c r="BG23" s="53">
        <f>Paca!B23-Paca!B19</f>
        <v>-723.36006468799314</v>
      </c>
      <c r="BH23" s="53">
        <f>Paca!C23-Paca!C19</f>
        <v>99.189503460999987</v>
      </c>
      <c r="BI23" s="53">
        <f>Paca!D23-Paca!D19</f>
        <v>-263.77236275699943</v>
      </c>
      <c r="BJ23" s="122">
        <f>Paca!E23-Paca!E19</f>
        <v>14.192010996999898</v>
      </c>
      <c r="BK23" s="122">
        <f>Paca!F23-Paca!F19</f>
        <v>74.507242923000149</v>
      </c>
      <c r="BL23" s="122">
        <f>Paca!G23-Paca!G19</f>
        <v>10.309065287999942</v>
      </c>
      <c r="BM23" s="122">
        <f>Paca!H23-Paca!H19</f>
        <v>-168.59536488499998</v>
      </c>
      <c r="BN23" s="122">
        <f>Paca!I23-Paca!I19</f>
        <v>-194.18531708000046</v>
      </c>
      <c r="BO23" s="53">
        <f>Paca!J23-Paca!J19</f>
        <v>-370.40253859499899</v>
      </c>
      <c r="BP23" s="53">
        <f>Paca!K23-Paca!K19</f>
        <v>-312.74657825499889</v>
      </c>
      <c r="BQ23" s="122">
        <f>Paca!L23-Paca!L19</f>
        <v>-39.210693685000024</v>
      </c>
      <c r="BR23" s="122">
        <f>Paca!M23-Paca!M19</f>
        <v>-302.3467252559999</v>
      </c>
      <c r="BS23" s="122">
        <f>Paca!N23-Paca!N19</f>
        <v>89.923745327999939</v>
      </c>
      <c r="BT23" s="122">
        <f>Paca!O23-Paca!O19</f>
        <v>-118.337681135</v>
      </c>
      <c r="BU23" s="122">
        <f>Paca!P23-Paca!P19</f>
        <v>85.925065415999995</v>
      </c>
      <c r="BV23" s="122">
        <f>Paca!Q23-Paca!Q19</f>
        <v>1.851147544000014</v>
      </c>
      <c r="BW23" s="122">
        <f>Paca!R23-Paca!R19</f>
        <v>-192.84797075400002</v>
      </c>
      <c r="BX23" s="122">
        <f>Paca!S23-Paca!S19</f>
        <v>162.29653428699999</v>
      </c>
      <c r="BY23" s="53">
        <f>Paca!T23-Paca!T19</f>
        <v>124.371911458</v>
      </c>
    </row>
    <row r="24" spans="1:77" s="29" customFormat="1" x14ac:dyDescent="0.25">
      <c r="A24" s="37" t="str">
        <f>Paca!A24</f>
        <v>T2 2003</v>
      </c>
      <c r="B24" s="144">
        <f>('dep83'!B24/'dep83'!B23-1)*100</f>
        <v>4.9998633034554096</v>
      </c>
      <c r="C24" s="179">
        <f>('dep83'!C24/'dep83'!C23-1)*100</f>
        <v>26.347988304230043</v>
      </c>
      <c r="D24" s="179">
        <f>('dep83'!D24/'dep83'!D23-1)*100</f>
        <v>-2.5045627958413919</v>
      </c>
      <c r="E24" s="180">
        <f>('dep83'!E24/'dep83'!E23-1)*100</f>
        <v>8.4294475233653188</v>
      </c>
      <c r="F24" s="181">
        <f>('dep83'!F24/'dep83'!F23-1)*100</f>
        <v>-24.274960077029796</v>
      </c>
      <c r="G24" s="181">
        <f>('dep83'!G24/'dep83'!G23-1)*100</f>
        <v>30.62935344588935</v>
      </c>
      <c r="H24" s="181">
        <f>('dep83'!H24/'dep83'!H23-1)*100</f>
        <v>2.3851204493938738</v>
      </c>
      <c r="I24" s="182">
        <f>('dep83'!I24/'dep83'!I23-1)*100</f>
        <v>1.1589170178954555</v>
      </c>
      <c r="J24" s="179">
        <f>('dep83'!J24/'dep83'!J23-1)*100</f>
        <v>4.820036889627799</v>
      </c>
      <c r="K24" s="179">
        <f>('dep83'!K24/'dep83'!K23-1)*100</f>
        <v>11.924170017204606</v>
      </c>
      <c r="L24" s="180">
        <f>('dep83'!L24/'dep83'!L23-1)*100</f>
        <v>22.273632918847696</v>
      </c>
      <c r="M24" s="181">
        <f>('dep83'!M24/'dep83'!M23-1)*100</f>
        <v>-7.0058085723422758</v>
      </c>
      <c r="N24" s="181">
        <f>('dep83'!N24/'dep83'!N23-1)*100</f>
        <v>0.35245856237882123</v>
      </c>
      <c r="O24" s="181">
        <f>('dep83'!O24/'dep83'!O23-1)*100</f>
        <v>140.04280262912644</v>
      </c>
      <c r="P24" s="181">
        <f>('dep83'!P24/'dep83'!P23-1)*100</f>
        <v>-10.713692872920809</v>
      </c>
      <c r="Q24" s="181">
        <f>('dep83'!Q24/'dep83'!Q23-1)*100</f>
        <v>-12.828353774377899</v>
      </c>
      <c r="R24" s="181">
        <f>('dep83'!R24/'dep83'!R23-1)*100</f>
        <v>18.527300039282778</v>
      </c>
      <c r="S24" s="152">
        <f>('dep83'!S24/'dep83'!S23-1)*100</f>
        <v>13.568943217504238</v>
      </c>
      <c r="T24" s="183">
        <f>('dep83'!T24/'dep83'!T23-1)*100</f>
        <v>-8.916972434320547</v>
      </c>
      <c r="U24" s="52">
        <f>'dep83'!B24-'dep83'!B23</f>
        <v>201.66071623199969</v>
      </c>
      <c r="V24" s="52">
        <f>'dep83'!C24-'dep83'!C23</f>
        <v>9.3653833540000022</v>
      </c>
      <c r="W24" s="52">
        <f>'dep83'!D24-'dep83'!D23</f>
        <v>-21.91006449300005</v>
      </c>
      <c r="X24" s="121">
        <f>'dep83'!E24-'dep83'!E23</f>
        <v>6.4694583539999968</v>
      </c>
      <c r="Y24" s="121">
        <f>'dep83'!F24-'dep83'!F23</f>
        <v>-53.408346275000014</v>
      </c>
      <c r="Z24" s="121">
        <f>'dep83'!G24-'dep83'!G23</f>
        <v>18.653126237000009</v>
      </c>
      <c r="AA24" s="121">
        <f>'dep83'!H24-'dep83'!H23</f>
        <v>0.74386972000000284</v>
      </c>
      <c r="AB24" s="121">
        <f>'dep83'!I24-'dep83'!I23</f>
        <v>5.6318274709999514</v>
      </c>
      <c r="AC24" s="52">
        <f>'dep83'!J24-'dep83'!J23</f>
        <v>93.108075061999898</v>
      </c>
      <c r="AD24" s="52">
        <f>'dep83'!K24-'dep83'!K23</f>
        <v>130.06241210300004</v>
      </c>
      <c r="AE24" s="121">
        <f>'dep83'!L24-'dep83'!L23</f>
        <v>92.930638886999986</v>
      </c>
      <c r="AF24" s="121">
        <f>'dep83'!M24-'dep83'!M23</f>
        <v>-13.598829376999987</v>
      </c>
      <c r="AG24" s="121">
        <f>'dep83'!N24-'dep83'!N23</f>
        <v>0.3057953040000001</v>
      </c>
      <c r="AH24" s="121">
        <f>'dep83'!O24-'dep83'!O23</f>
        <v>6.2546956230000008</v>
      </c>
      <c r="AI24" s="121">
        <f>'dep83'!P24-'dep83'!P23</f>
        <v>-5.107487564000003</v>
      </c>
      <c r="AJ24" s="121">
        <f>'dep83'!Q24-'dep83'!Q23</f>
        <v>-4.6019908260000015</v>
      </c>
      <c r="AK24" s="121">
        <f>'dep83'!R24-'dep83'!R23</f>
        <v>46.867289247000002</v>
      </c>
      <c r="AL24" s="121">
        <f>'dep83'!S24-'dep83'!S23</f>
        <v>7.0123008089999956</v>
      </c>
      <c r="AM24" s="52">
        <f>'dep83'!T24-'dep83'!T23</f>
        <v>-8.9650897940000078</v>
      </c>
      <c r="AN24" s="189">
        <f>(Paca!B24/Paca!B20-1)*100</f>
        <v>2.3908961081838154</v>
      </c>
      <c r="AO24" s="189">
        <f>(Paca!C24/Paca!C20-1)*100</f>
        <v>119.64101041627097</v>
      </c>
      <c r="AP24" s="189">
        <f>(Paca!D24/Paca!D20-1)*100</f>
        <v>-5.2841185878481856</v>
      </c>
      <c r="AQ24" s="190">
        <f>(Paca!E24/Paca!E20-1)*100</f>
        <v>-0.73591613835444214</v>
      </c>
      <c r="AR24" s="190">
        <f>(Paca!F24/Paca!F20-1)*100</f>
        <v>8.7514082389327896</v>
      </c>
      <c r="AS24" s="190">
        <f>(Paca!G24/Paca!G20-1)*100</f>
        <v>-14.528376505993968</v>
      </c>
      <c r="AT24" s="190">
        <f>(Paca!H24/Paca!H20-1)*100</f>
        <v>-11.025789761103667</v>
      </c>
      <c r="AU24" s="190">
        <f>(Paca!I24/Paca!I20-1)*100</f>
        <v>-7.1389117700757172</v>
      </c>
      <c r="AV24" s="189">
        <f>(Paca!J24/Paca!J20-1)*100</f>
        <v>4.7489408822026347</v>
      </c>
      <c r="AW24" s="189">
        <f>(Paca!K24/Paca!K20-1)*100</f>
        <v>5.5287501342987211</v>
      </c>
      <c r="AX24" s="190">
        <f>(Paca!L24/Paca!L20-1)*100</f>
        <v>4.2987302130756744</v>
      </c>
      <c r="AY24" s="190">
        <f>(Paca!M24/Paca!M20-1)*100</f>
        <v>12.122570125862264</v>
      </c>
      <c r="AZ24" s="190">
        <f>(Paca!N24/Paca!N20-1)*100</f>
        <v>30.248650275498477</v>
      </c>
      <c r="BA24" s="190">
        <f>(Paca!O24/Paca!O20-1)*100</f>
        <v>-24.476058037782177</v>
      </c>
      <c r="BB24" s="190">
        <f>(Paca!P24/Paca!P20-1)*100</f>
        <v>2.2266715610659293</v>
      </c>
      <c r="BC24" s="190">
        <f>(Paca!Q24/Paca!Q20-1)*100</f>
        <v>-12.771665362366647</v>
      </c>
      <c r="BD24" s="190">
        <f>(Paca!R24/Paca!R20-1)*100</f>
        <v>-1.2800215709895202</v>
      </c>
      <c r="BE24" s="190">
        <f>(Paca!S24/Paca!S20-1)*100</f>
        <v>37.29740015090988</v>
      </c>
      <c r="BF24" s="189">
        <f>(Paca!T24/Paca!T20-1)*100</f>
        <v>12.961629748474923</v>
      </c>
      <c r="BG24" s="53">
        <f>Paca!B24-Paca!B20</f>
        <v>779.36798527899373</v>
      </c>
      <c r="BH24" s="53">
        <f>Paca!C24-Paca!C20</f>
        <v>132.10994314999999</v>
      </c>
      <c r="BI24" s="53">
        <f>Paca!D24-Paca!D20</f>
        <v>-560.53361101800147</v>
      </c>
      <c r="BJ24" s="122">
        <f>Paca!E24-Paca!E20</f>
        <v>-13.720941404000087</v>
      </c>
      <c r="BK24" s="122">
        <f>Paca!F24-Paca!F20</f>
        <v>115.11793842799989</v>
      </c>
      <c r="BL24" s="122">
        <f>Paca!G24-Paca!G20</f>
        <v>-208.34802569299995</v>
      </c>
      <c r="BM24" s="122">
        <f>Paca!H24-Paca!H20</f>
        <v>-72.850480068000024</v>
      </c>
      <c r="BN24" s="122">
        <f>Paca!I24-Paca!I20</f>
        <v>-380.73210228100015</v>
      </c>
      <c r="BO24" s="53">
        <f>Paca!J24-Paca!J20</f>
        <v>436.58474279700022</v>
      </c>
      <c r="BP24" s="53">
        <f>Paca!K24-Paca!K20</f>
        <v>649.4069093850012</v>
      </c>
      <c r="BQ24" s="122">
        <f>Paca!L24-Paca!L20</f>
        <v>157.56895480699995</v>
      </c>
      <c r="BR24" s="122">
        <f>Paca!M24-Paca!M20</f>
        <v>385.8074810170001</v>
      </c>
      <c r="BS24" s="122">
        <f>Paca!N24-Paca!N20</f>
        <v>135.93160429399995</v>
      </c>
      <c r="BT24" s="122">
        <f>Paca!O24-Paca!O20</f>
        <v>-98.391745662000005</v>
      </c>
      <c r="BU24" s="122">
        <f>Paca!P24-Paca!P20</f>
        <v>11.280738492999944</v>
      </c>
      <c r="BV24" s="122">
        <f>Paca!Q24-Paca!Q20</f>
        <v>-35.678144387000003</v>
      </c>
      <c r="BW24" s="122">
        <f>Paca!R24-Paca!R20</f>
        <v>-37.269730703999812</v>
      </c>
      <c r="BX24" s="122">
        <f>Paca!S24-Paca!S20</f>
        <v>130.15775152700002</v>
      </c>
      <c r="BY24" s="53">
        <f>Paca!T24-Paca!T20</f>
        <v>121.80000096499998</v>
      </c>
    </row>
    <row r="25" spans="1:77" s="29" customFormat="1" x14ac:dyDescent="0.25">
      <c r="A25" s="37" t="str">
        <f>Paca!A25</f>
        <v>T3 2003</v>
      </c>
      <c r="B25" s="144">
        <f>('dep83'!B25/'dep83'!B24-1)*100</f>
        <v>1.7533310253299073</v>
      </c>
      <c r="C25" s="179">
        <f>('dep83'!C25/'dep83'!C24-1)*100</f>
        <v>-52.392605697349573</v>
      </c>
      <c r="D25" s="179">
        <f>('dep83'!D25/'dep83'!D24-1)*100</f>
        <v>4.0350765006296863</v>
      </c>
      <c r="E25" s="180">
        <f>('dep83'!E25/'dep83'!E24-1)*100</f>
        <v>12.538743860998313</v>
      </c>
      <c r="F25" s="181">
        <f>('dep83'!F25/'dep83'!F24-1)*100</f>
        <v>14.54552659530879</v>
      </c>
      <c r="G25" s="181">
        <f>('dep83'!G25/'dep83'!G24-1)*100</f>
        <v>-0.78302661183506928</v>
      </c>
      <c r="H25" s="181">
        <f>('dep83'!H25/'dep83'!H24-1)*100</f>
        <v>-41.909226071416782</v>
      </c>
      <c r="I25" s="182">
        <f>('dep83'!I25/'dep83'!I24-1)*100</f>
        <v>2.7974930449689683</v>
      </c>
      <c r="J25" s="179">
        <f>('dep83'!J25/'dep83'!J24-1)*100</f>
        <v>4.199917795908048</v>
      </c>
      <c r="K25" s="179">
        <f>('dep83'!K25/'dep83'!K24-1)*100</f>
        <v>-3.014666278783662</v>
      </c>
      <c r="L25" s="180">
        <f>('dep83'!L25/'dep83'!L24-1)*100</f>
        <v>-16.949638699322477</v>
      </c>
      <c r="M25" s="181">
        <f>('dep83'!M25/'dep83'!M24-1)*100</f>
        <v>28.90310412564434</v>
      </c>
      <c r="N25" s="181">
        <f>('dep83'!N25/'dep83'!N24-1)*100</f>
        <v>-8.8125715168859244</v>
      </c>
      <c r="O25" s="181">
        <f>('dep83'!O25/'dep83'!O24-1)*100</f>
        <v>0.41158223137942596</v>
      </c>
      <c r="P25" s="181">
        <f>('dep83'!P25/'dep83'!P24-1)*100</f>
        <v>59.73822901412629</v>
      </c>
      <c r="Q25" s="181">
        <f>('dep83'!Q25/'dep83'!Q24-1)*100</f>
        <v>-44.616244009181059</v>
      </c>
      <c r="R25" s="181">
        <f>('dep83'!R25/'dep83'!R24-1)*100</f>
        <v>-9.6919539527208549</v>
      </c>
      <c r="S25" s="152">
        <f>('dep83'!S25/'dep83'!S24-1)*100</f>
        <v>38.686858952116296</v>
      </c>
      <c r="T25" s="183">
        <f>('dep83'!T25/'dep83'!T24-1)*100</f>
        <v>16.523744802299056</v>
      </c>
      <c r="U25" s="52">
        <f>'dep83'!B25-'dep83'!B24</f>
        <v>74.253311343999485</v>
      </c>
      <c r="V25" s="52">
        <f>'dep83'!C25-'dep83'!C24</f>
        <v>-23.529701995000003</v>
      </c>
      <c r="W25" s="52">
        <f>'dep83'!D25-'dep83'!D24</f>
        <v>34.41500166600008</v>
      </c>
      <c r="X25" s="121">
        <f>'dep83'!E25-'dep83'!E24</f>
        <v>10.434462578999998</v>
      </c>
      <c r="Y25" s="121">
        <f>'dep83'!F25-'dep83'!F24</f>
        <v>24.233691010000001</v>
      </c>
      <c r="Z25" s="121">
        <f>'dep83'!G25-'dep83'!G24</f>
        <v>-0.62291831400000319</v>
      </c>
      <c r="AA25" s="121">
        <f>'dep83'!H25-'dep83'!H24</f>
        <v>-13.382370552000001</v>
      </c>
      <c r="AB25" s="121">
        <f>'dep83'!I25-'dep83'!I24</f>
        <v>13.752136943000039</v>
      </c>
      <c r="AC25" s="52">
        <f>'dep83'!J25-'dep83'!J24</f>
        <v>85.039771444999815</v>
      </c>
      <c r="AD25" s="52">
        <f>'dep83'!K25-'dep83'!K24</f>
        <v>-36.803300692999983</v>
      </c>
      <c r="AE25" s="121">
        <f>'dep83'!L25-'dep83'!L24</f>
        <v>-86.469137278999995</v>
      </c>
      <c r="AF25" s="121">
        <f>'dep83'!M25-'dep83'!M24</f>
        <v>52.172730740999981</v>
      </c>
      <c r="AG25" s="121">
        <f>'dep83'!N25-'dep83'!N24</f>
        <v>-7.6727918670000008</v>
      </c>
      <c r="AH25" s="121">
        <f>'dep83'!O25-'dep83'!O24</f>
        <v>4.4125606999999789E-2</v>
      </c>
      <c r="AI25" s="121">
        <f>'dep83'!P25-'dep83'!P24</f>
        <v>25.427597595999998</v>
      </c>
      <c r="AJ25" s="121">
        <f>'dep83'!Q25-'dep83'!Q24</f>
        <v>-13.95221226</v>
      </c>
      <c r="AK25" s="121">
        <f>'dep83'!R25-'dep83'!R24</f>
        <v>-29.059452933999978</v>
      </c>
      <c r="AL25" s="121">
        <f>'dep83'!S25-'dep83'!S24</f>
        <v>22.705839703000002</v>
      </c>
      <c r="AM25" s="52">
        <f>'dep83'!T25-'dep83'!T24</f>
        <v>15.131540920999996</v>
      </c>
      <c r="AN25" s="189">
        <f>(Paca!B25/Paca!B21-1)*100</f>
        <v>8.0313926539230973</v>
      </c>
      <c r="AO25" s="189">
        <f>(Paca!C25/Paca!C21-1)*100</f>
        <v>-42.231374818121445</v>
      </c>
      <c r="AP25" s="189">
        <f>(Paca!D25/Paca!D21-1)*100</f>
        <v>5.7324559410236509</v>
      </c>
      <c r="AQ25" s="190">
        <f>(Paca!E25/Paca!E21-1)*100</f>
        <v>5.6900797822696303</v>
      </c>
      <c r="AR25" s="190">
        <f>(Paca!F25/Paca!F21-1)*100</f>
        <v>28.152628400351041</v>
      </c>
      <c r="AS25" s="190">
        <f>(Paca!G25/Paca!G21-1)*100</f>
        <v>-4.4151826591148797</v>
      </c>
      <c r="AT25" s="190">
        <f>(Paca!H25/Paca!H21-1)*100</f>
        <v>-9.7027926927350521</v>
      </c>
      <c r="AU25" s="190">
        <f>(Paca!I25/Paca!I21-1)*100</f>
        <v>4.8574763374296781</v>
      </c>
      <c r="AV25" s="189">
        <f>(Paca!J25/Paca!J21-1)*100</f>
        <v>16.576586813065951</v>
      </c>
      <c r="AW25" s="189">
        <f>(Paca!K25/Paca!K21-1)*100</f>
        <v>4.062403529999381</v>
      </c>
      <c r="AX25" s="190">
        <f>(Paca!L25/Paca!L21-1)*100</f>
        <v>4.3164332190042121</v>
      </c>
      <c r="AY25" s="190">
        <f>(Paca!M25/Paca!M21-1)*100</f>
        <v>18.750142274934657</v>
      </c>
      <c r="AZ25" s="190">
        <f>(Paca!N25/Paca!N21-1)*100</f>
        <v>13.652063183572661</v>
      </c>
      <c r="BA25" s="190">
        <f>(Paca!O25/Paca!O21-1)*100</f>
        <v>-12.960786791073142</v>
      </c>
      <c r="BB25" s="190">
        <f>(Paca!P25/Paca!P21-1)*100</f>
        <v>-7.2575585676551206</v>
      </c>
      <c r="BC25" s="190">
        <f>(Paca!Q25/Paca!Q21-1)*100</f>
        <v>-51.86345386042224</v>
      </c>
      <c r="BD25" s="190">
        <f>(Paca!R25/Paca!R21-1)*100</f>
        <v>-4.2644620936752471</v>
      </c>
      <c r="BE25" s="190">
        <f>(Paca!S25/Paca!S21-1)*100</f>
        <v>25.928371666165617</v>
      </c>
      <c r="BF25" s="189">
        <f>(Paca!T25/Paca!T21-1)*100</f>
        <v>12.835615316255943</v>
      </c>
      <c r="BG25" s="53">
        <f>Paca!B25-Paca!B21</f>
        <v>2506.1181357549976</v>
      </c>
      <c r="BH25" s="53">
        <f>Paca!C25-Paca!C21</f>
        <v>-94.627510730000012</v>
      </c>
      <c r="BI25" s="53">
        <f>Paca!D25-Paca!D21</f>
        <v>563.92244671700064</v>
      </c>
      <c r="BJ25" s="122">
        <f>Paca!E25-Paca!E21</f>
        <v>105.49143640800003</v>
      </c>
      <c r="BK25" s="122">
        <f>Paca!F25-Paca!F21</f>
        <v>331.95347709399994</v>
      </c>
      <c r="BL25" s="122">
        <f>Paca!G25-Paca!G21</f>
        <v>-57.412762770000199</v>
      </c>
      <c r="BM25" s="122">
        <f>Paca!H25-Paca!H21</f>
        <v>-55.618266425000002</v>
      </c>
      <c r="BN25" s="122">
        <f>Paca!I25-Paca!I21</f>
        <v>239.5085624100002</v>
      </c>
      <c r="BO25" s="53">
        <f>Paca!J25-Paca!J21</f>
        <v>1446.1027823250006</v>
      </c>
      <c r="BP25" s="53">
        <f>Paca!K25-Paca!K21</f>
        <v>464.58040788399921</v>
      </c>
      <c r="BQ25" s="122">
        <f>Paca!L25-Paca!L21</f>
        <v>142.421868249</v>
      </c>
      <c r="BR25" s="122">
        <f>Paca!M25-Paca!M21</f>
        <v>580.2264255619998</v>
      </c>
      <c r="BS25" s="122">
        <f>Paca!N25-Paca!N21</f>
        <v>69.849850252000067</v>
      </c>
      <c r="BT25" s="122">
        <f>Paca!O25-Paca!O21</f>
        <v>-57.562983521000035</v>
      </c>
      <c r="BU25" s="122">
        <f>Paca!P25-Paca!P21</f>
        <v>-44.013198851000084</v>
      </c>
      <c r="BV25" s="122">
        <f>Paca!Q25-Paca!Q21</f>
        <v>-207.05194763</v>
      </c>
      <c r="BW25" s="122">
        <f>Paca!R25-Paca!R21</f>
        <v>-115.54077249199963</v>
      </c>
      <c r="BX25" s="122">
        <f>Paca!S25-Paca!S21</f>
        <v>96.251166314999978</v>
      </c>
      <c r="BY25" s="53">
        <f>Paca!T25-Paca!T21</f>
        <v>126.14000955900008</v>
      </c>
    </row>
    <row r="26" spans="1:77" s="105" customFormat="1" x14ac:dyDescent="0.25">
      <c r="A26" s="98" t="str">
        <f>Paca!A26</f>
        <v>T4 2003</v>
      </c>
      <c r="B26" s="143">
        <f>('dep83'!B26/'dep83'!B25-1)*100</f>
        <v>1.2775759464747072</v>
      </c>
      <c r="C26" s="184">
        <f>('dep83'!C26/'dep83'!C25-1)*100</f>
        <v>36.973630930271369</v>
      </c>
      <c r="D26" s="184">
        <f>('dep83'!D26/'dep83'!D25-1)*100</f>
        <v>-10.933568488417066</v>
      </c>
      <c r="E26" s="185">
        <f>('dep83'!E26/'dep83'!E25-1)*100</f>
        <v>-29.090722224609788</v>
      </c>
      <c r="F26" s="186">
        <f>('dep83'!F26/'dep83'!F25-1)*100</f>
        <v>0.9149591381110378</v>
      </c>
      <c r="G26" s="186">
        <f>('dep83'!G26/'dep83'!G25-1)*100</f>
        <v>6.744062026519515</v>
      </c>
      <c r="H26" s="186">
        <f>('dep83'!H26/'dep83'!H25-1)*100</f>
        <v>-19.141193470819353</v>
      </c>
      <c r="I26" s="187">
        <f>('dep83'!I26/'dep83'!I25-1)*100</f>
        <v>-14.50295268478432</v>
      </c>
      <c r="J26" s="184">
        <f>('dep83'!J26/'dep83'!J25-1)*100</f>
        <v>6.71828249988069</v>
      </c>
      <c r="K26" s="184">
        <f>('dep83'!K26/'dep83'!K25-1)*100</f>
        <v>2.2699342630336572</v>
      </c>
      <c r="L26" s="185">
        <f>('dep83'!L26/'dep83'!L25-1)*100</f>
        <v>-8.0613043125658876</v>
      </c>
      <c r="M26" s="186">
        <f>('dep83'!M26/'dep83'!M25-1)*100</f>
        <v>0.66910850294170654</v>
      </c>
      <c r="N26" s="186">
        <f>('dep83'!N26/'dep83'!N25-1)*100</f>
        <v>15.295143896962827</v>
      </c>
      <c r="O26" s="186">
        <f>('dep83'!O26/'dep83'!O25-1)*100</f>
        <v>-29.229959714635967</v>
      </c>
      <c r="P26" s="186">
        <f>('dep83'!P26/'dep83'!P25-1)*100</f>
        <v>-13.040734817756238</v>
      </c>
      <c r="Q26" s="186">
        <f>('dep83'!Q26/'dep83'!Q25-1)*100</f>
        <v>102.66720887474854</v>
      </c>
      <c r="R26" s="186">
        <f>('dep83'!R26/'dep83'!R25-1)*100</f>
        <v>22.242659774414463</v>
      </c>
      <c r="S26" s="151">
        <f>('dep83'!S26/'dep83'!S25-1)*100</f>
        <v>-22.929960312649111</v>
      </c>
      <c r="T26" s="188">
        <f>('dep83'!T26/'dep83'!T25-1)*100</f>
        <v>-22.920471405025587</v>
      </c>
      <c r="U26" s="100">
        <f>'dep83'!B26-'dep83'!B25</f>
        <v>55.053796092000084</v>
      </c>
      <c r="V26" s="100">
        <f>'dep83'!C26-'dep83'!C25</f>
        <v>7.9052014620000008</v>
      </c>
      <c r="W26" s="100">
        <f>'dep83'!D26-'dep83'!D25</f>
        <v>-97.014744137000207</v>
      </c>
      <c r="X26" s="120">
        <f>'dep83'!E26-'dep83'!E25</f>
        <v>-27.244109796999993</v>
      </c>
      <c r="Y26" s="120">
        <f>'dep83'!F26-'dep83'!F25</f>
        <v>1.7461033659999998</v>
      </c>
      <c r="Z26" s="120">
        <f>'dep83'!G26-'dep83'!G25</f>
        <v>5.3230691499999949</v>
      </c>
      <c r="AA26" s="120">
        <f>'dep83'!H26-'dep83'!H25</f>
        <v>-3.5505823159999998</v>
      </c>
      <c r="AB26" s="120">
        <f>'dep83'!I26-'dep83'!I25</f>
        <v>-73.289224540000021</v>
      </c>
      <c r="AC26" s="100">
        <f>'dep83'!J26-'dep83'!J25</f>
        <v>141.74473366400025</v>
      </c>
      <c r="AD26" s="100">
        <f>'dep83'!K26-'dep83'!K25</f>
        <v>26.876138576999892</v>
      </c>
      <c r="AE26" s="120">
        <f>'dep83'!L26-'dep83'!L25</f>
        <v>-34.154467834000002</v>
      </c>
      <c r="AF26" s="120">
        <f>'dep83'!M26-'dep83'!M25</f>
        <v>1.556893859000013</v>
      </c>
      <c r="AG26" s="120">
        <f>'dep83'!N26-'dep83'!N25</f>
        <v>12.143371989000002</v>
      </c>
      <c r="AH26" s="120">
        <f>'dep83'!O26-'dep83'!O25</f>
        <v>-3.1466330700000009</v>
      </c>
      <c r="AI26" s="120">
        <f>'dep83'!P26-'dep83'!P25</f>
        <v>-8.8667388049999971</v>
      </c>
      <c r="AJ26" s="120">
        <f>'dep83'!Q26-'dep83'!Q25</f>
        <v>17.781329452000001</v>
      </c>
      <c r="AK26" s="120">
        <f>'dep83'!R26-'dep83'!R25</f>
        <v>60.226726227999961</v>
      </c>
      <c r="AL26" s="120">
        <f>'dep83'!S26-'dep83'!S25</f>
        <v>-18.664343242000001</v>
      </c>
      <c r="AM26" s="100">
        <f>'dep83'!T26-'dep83'!T25</f>
        <v>-24.457533473999987</v>
      </c>
      <c r="AN26" s="184">
        <f>(Paca!B26/Paca!B22-1)*100</f>
        <v>7.8277107506806276</v>
      </c>
      <c r="AO26" s="184">
        <f>(Paca!C26/Paca!C22-1)*100</f>
        <v>64.719600182106944</v>
      </c>
      <c r="AP26" s="184">
        <f>(Paca!D26/Paca!D22-1)*100</f>
        <v>2.837199452937722</v>
      </c>
      <c r="AQ26" s="191">
        <f>(Paca!E26/Paca!E22-1)*100</f>
        <v>-6.9839315901966126</v>
      </c>
      <c r="AR26" s="191">
        <f>(Paca!F26/Paca!F22-1)*100</f>
        <v>7.01102187638456</v>
      </c>
      <c r="AS26" s="191">
        <f>(Paca!G26/Paca!G22-1)*100</f>
        <v>29.815135971236749</v>
      </c>
      <c r="AT26" s="191">
        <f>(Paca!H26/Paca!H22-1)*100</f>
        <v>-12.015588283659673</v>
      </c>
      <c r="AU26" s="191">
        <f>(Paca!I26/Paca!I22-1)*100</f>
        <v>1.6964529665419725</v>
      </c>
      <c r="AV26" s="184">
        <f>(Paca!J26/Paca!J22-1)*100</f>
        <v>12.799690668944287</v>
      </c>
      <c r="AW26" s="184">
        <f>(Paca!K26/Paca!K22-1)*100</f>
        <v>6.600761397305388</v>
      </c>
      <c r="AX26" s="191">
        <f>(Paca!L26/Paca!L22-1)*100</f>
        <v>0.91571244815569219</v>
      </c>
      <c r="AY26" s="191">
        <f>(Paca!M26/Paca!M22-1)*100</f>
        <v>5.6151340698193941</v>
      </c>
      <c r="AZ26" s="191">
        <f>(Paca!N26/Paca!N22-1)*100</f>
        <v>8.6360968381570036</v>
      </c>
      <c r="BA26" s="191">
        <f>(Paca!O26/Paca!O22-1)*100</f>
        <v>61.377120544798849</v>
      </c>
      <c r="BB26" s="191">
        <f>(Paca!P26/Paca!P22-1)*100</f>
        <v>7.4910710047599416</v>
      </c>
      <c r="BC26" s="191">
        <f>(Paca!Q26/Paca!Q22-1)*100</f>
        <v>4.7221085207322711</v>
      </c>
      <c r="BD26" s="191">
        <f>(Paca!R26/Paca!R22-1)*100</f>
        <v>2.6719860318021871</v>
      </c>
      <c r="BE26" s="191">
        <f>(Paca!S26/Paca!S22-1)*100</f>
        <v>27.29005953532495</v>
      </c>
      <c r="BF26" s="184">
        <f>(Paca!T26/Paca!T22-1)*100</f>
        <v>15.075323768543946</v>
      </c>
      <c r="BG26" s="100">
        <f>Paca!B26-Paca!B22</f>
        <v>2509.7596932009983</v>
      </c>
      <c r="BH26" s="100">
        <f>Paca!C26-Paca!C22</f>
        <v>101.98279300499999</v>
      </c>
      <c r="BI26" s="100">
        <f>Paca!D26-Paca!D22</f>
        <v>283.75572697400094</v>
      </c>
      <c r="BJ26" s="120">
        <f>Paca!E26-Paca!E22</f>
        <v>-139.59595213500006</v>
      </c>
      <c r="BK26" s="120">
        <f>Paca!F26-Paca!F22</f>
        <v>96.310250605999954</v>
      </c>
      <c r="BL26" s="120">
        <f>Paca!G26-Paca!G22</f>
        <v>308.29975270800014</v>
      </c>
      <c r="BM26" s="120">
        <f>Paca!H26-Paca!H22</f>
        <v>-66.746199394999962</v>
      </c>
      <c r="BN26" s="120">
        <f>Paca!I26-Paca!I22</f>
        <v>85.487875190000523</v>
      </c>
      <c r="BO26" s="100">
        <f>Paca!J26-Paca!J22</f>
        <v>1228.8185875729996</v>
      </c>
      <c r="BP26" s="100">
        <f>Paca!K26-Paca!K22</f>
        <v>747.39071890300147</v>
      </c>
      <c r="BQ26" s="120">
        <f>Paca!L26-Paca!L22</f>
        <v>31.4132736319998</v>
      </c>
      <c r="BR26" s="120">
        <f>Paca!M26-Paca!M22</f>
        <v>177.17467643400005</v>
      </c>
      <c r="BS26" s="120">
        <f>Paca!N26-Paca!N22</f>
        <v>46.809907842999905</v>
      </c>
      <c r="BT26" s="120">
        <f>Paca!O26-Paca!O22</f>
        <v>279.21022684099995</v>
      </c>
      <c r="BU26" s="120">
        <f>Paca!P26-Paca!P22</f>
        <v>35.365454037999996</v>
      </c>
      <c r="BV26" s="120">
        <f>Paca!Q26-Paca!Q22</f>
        <v>12.36357799000001</v>
      </c>
      <c r="BW26" s="120">
        <f>Paca!R26-Paca!R22</f>
        <v>71.127716620000228</v>
      </c>
      <c r="BX26" s="120">
        <f>Paca!S26-Paca!S22</f>
        <v>93.925885504999997</v>
      </c>
      <c r="BY26" s="100">
        <f>Paca!T26-Paca!T22</f>
        <v>147.81186674600008</v>
      </c>
    </row>
    <row r="27" spans="1:77" s="29" customFormat="1" x14ac:dyDescent="0.25">
      <c r="A27" s="37" t="str">
        <f>Paca!A27</f>
        <v>T1 2004</v>
      </c>
      <c r="B27" s="144">
        <f>('dep83'!B27/'dep83'!B26-1)*100</f>
        <v>-2.3383732585029904</v>
      </c>
      <c r="C27" s="179">
        <f>('dep83'!C27/'dep83'!C26-1)*100</f>
        <v>-13.824281010858364</v>
      </c>
      <c r="D27" s="179">
        <f>('dep83'!D27/'dep83'!D26-1)*100</f>
        <v>7.711413549212498</v>
      </c>
      <c r="E27" s="180">
        <f>('dep83'!E27/'dep83'!E26-1)*100</f>
        <v>9.39138692283381</v>
      </c>
      <c r="F27" s="181">
        <f>('dep83'!F27/'dep83'!F26-1)*100</f>
        <v>26.391297586812044</v>
      </c>
      <c r="G27" s="181">
        <f>('dep83'!G27/'dep83'!G26-1)*100</f>
        <v>-11.189639888617586</v>
      </c>
      <c r="H27" s="181">
        <f>('dep83'!H27/'dep83'!H26-1)*100</f>
        <v>47.536379039438259</v>
      </c>
      <c r="I27" s="182">
        <f>('dep83'!I27/'dep83'!I26-1)*100</f>
        <v>1.4299702140276871</v>
      </c>
      <c r="J27" s="179">
        <f>('dep83'!J27/'dep83'!J26-1)*100</f>
        <v>-3.2910721072081706</v>
      </c>
      <c r="K27" s="179">
        <f>('dep83'!K27/'dep83'!K26-1)*100</f>
        <v>-7.6179061479942689</v>
      </c>
      <c r="L27" s="180">
        <f>('dep83'!L27/'dep83'!L26-1)*100</f>
        <v>-1.1323901693153671</v>
      </c>
      <c r="M27" s="181">
        <f>('dep83'!M27/'dep83'!M26-1)*100</f>
        <v>-15.283106167426197</v>
      </c>
      <c r="N27" s="181">
        <f>('dep83'!N27/'dep83'!N26-1)*100</f>
        <v>2.2312933640812549</v>
      </c>
      <c r="O27" s="181">
        <f>('dep83'!O27/'dep83'!O26-1)*100</f>
        <v>-58.29854091359752</v>
      </c>
      <c r="P27" s="181">
        <f>('dep83'!P27/'dep83'!P26-1)*100</f>
        <v>-10.681101032207263</v>
      </c>
      <c r="Q27" s="181">
        <f>('dep83'!Q27/'dep83'!Q26-1)*100</f>
        <v>-43.921516292937625</v>
      </c>
      <c r="R27" s="181">
        <f>('dep83'!R27/'dep83'!R26-1)*100</f>
        <v>-0.77773803119715046</v>
      </c>
      <c r="S27" s="152">
        <f>('dep83'!S27/'dep83'!S26-1)*100</f>
        <v>-40.37518075352358</v>
      </c>
      <c r="T27" s="183">
        <f>('dep83'!T27/'dep83'!T26-1)*100</f>
        <v>8.9935319259685222</v>
      </c>
      <c r="U27" s="52">
        <f>'dep83'!B27-'dep83'!B26</f>
        <v>-102.05344679299924</v>
      </c>
      <c r="V27" s="52">
        <f>'dep83'!C27-'dep83'!C26</f>
        <v>-4.0485579690000009</v>
      </c>
      <c r="W27" s="52">
        <f>'dep83'!D27-'dep83'!D26</f>
        <v>60.943004264000137</v>
      </c>
      <c r="X27" s="121">
        <f>'dep83'!E27-'dep83'!E26</f>
        <v>6.2366434230000038</v>
      </c>
      <c r="Y27" s="121">
        <f>'dep83'!F27-'dep83'!F26</f>
        <v>50.825837433000004</v>
      </c>
      <c r="Z27" s="121">
        <f>'dep83'!G27-'dep83'!G26</f>
        <v>-9.4275834959999969</v>
      </c>
      <c r="AA27" s="121">
        <f>'dep83'!H27-'dep83'!H26</f>
        <v>7.1299091660000009</v>
      </c>
      <c r="AB27" s="121">
        <f>'dep83'!I27-'dep83'!I26</f>
        <v>6.1781977379999944</v>
      </c>
      <c r="AC27" s="52">
        <f>'dep83'!J27-'dep83'!J26</f>
        <v>-74.10114103900014</v>
      </c>
      <c r="AD27" s="52">
        <f>'dep83'!K27-'dep83'!K26</f>
        <v>-92.243800130999944</v>
      </c>
      <c r="AE27" s="121">
        <f>'dep83'!L27-'dep83'!L26</f>
        <v>-4.4109957119999876</v>
      </c>
      <c r="AF27" s="121">
        <f>'dep83'!M27-'dep83'!M26</f>
        <v>-35.798951703</v>
      </c>
      <c r="AG27" s="121">
        <f>'dep83'!N27-'dep83'!N26</f>
        <v>2.0424593480000084</v>
      </c>
      <c r="AH27" s="121">
        <f>'dep83'!O27-'dep83'!O26</f>
        <v>-4.4414524209999993</v>
      </c>
      <c r="AI27" s="121">
        <f>'dep83'!P27-'dep83'!P26</f>
        <v>-6.3152963639999982</v>
      </c>
      <c r="AJ27" s="121">
        <f>'dep83'!Q27-'dep83'!Q26</f>
        <v>-15.416766136000003</v>
      </c>
      <c r="AK27" s="121">
        <f>'dep83'!R27-'dep83'!R26</f>
        <v>-2.5742970849999551</v>
      </c>
      <c r="AL27" s="121">
        <f>'dep83'!S27-'dep83'!S26</f>
        <v>-25.328500058000003</v>
      </c>
      <c r="AM27" s="52">
        <f>'dep83'!T27-'dep83'!T26</f>
        <v>7.3970480819999977</v>
      </c>
      <c r="AN27" s="189">
        <f>(Paca!B27/Paca!B23-1)*100</f>
        <v>7.8191650592948081</v>
      </c>
      <c r="AO27" s="189">
        <f>(Paca!C27/Paca!C23-1)*100</f>
        <v>-43.112454742761983</v>
      </c>
      <c r="AP27" s="189">
        <f>(Paca!D27/Paca!D23-1)*100</f>
        <v>2.2777101782420983</v>
      </c>
      <c r="AQ27" s="190">
        <f>(Paca!E27/Paca!E23-1)*100</f>
        <v>-9.02546193917998</v>
      </c>
      <c r="AR27" s="190">
        <f>(Paca!F27/Paca!F23-1)*100</f>
        <v>-5.412898486707185</v>
      </c>
      <c r="AS27" s="190">
        <f>(Paca!G27/Paca!G23-1)*100</f>
        <v>32.004711257458055</v>
      </c>
      <c r="AT27" s="190">
        <f>(Paca!H27/Paca!H23-1)*100</f>
        <v>9.9636466414611427</v>
      </c>
      <c r="AU27" s="190">
        <f>(Paca!I27/Paca!I23-1)*100</f>
        <v>1.993157195403672</v>
      </c>
      <c r="AV27" s="189">
        <f>(Paca!J27/Paca!J23-1)*100</f>
        <v>20.136229657863367</v>
      </c>
      <c r="AW27" s="189">
        <f>(Paca!K27/Paca!K23-1)*100</f>
        <v>4.0894025757124863</v>
      </c>
      <c r="AX27" s="190">
        <f>(Paca!L27/Paca!L23-1)*100</f>
        <v>-8.8455823505984021E-2</v>
      </c>
      <c r="AY27" s="190">
        <f>(Paca!M27/Paca!M23-1)*100</f>
        <v>5.6635937848319218</v>
      </c>
      <c r="AZ27" s="190">
        <f>(Paca!N27/Paca!N23-1)*100</f>
        <v>-7.5723372246792593</v>
      </c>
      <c r="BA27" s="190">
        <f>(Paca!O27/Paca!O23-1)*100</f>
        <v>118.70540168417247</v>
      </c>
      <c r="BB27" s="190">
        <f>(Paca!P27/Paca!P23-1)*100</f>
        <v>-4.1631183656508641</v>
      </c>
      <c r="BC27" s="190">
        <f>(Paca!Q27/Paca!Q23-1)*100</f>
        <v>-17.141348549221867</v>
      </c>
      <c r="BD27" s="190">
        <f>(Paca!R27/Paca!R23-1)*100</f>
        <v>8.7967086094815627</v>
      </c>
      <c r="BE27" s="190">
        <f>(Paca!S27/Paca!S23-1)*100</f>
        <v>-25.945394010226931</v>
      </c>
      <c r="BF27" s="189">
        <f>(Paca!T27/Paca!T23-1)*100</f>
        <v>3.1942359871363291</v>
      </c>
      <c r="BG27" s="53">
        <f>Paca!B27-Paca!B23</f>
        <v>2478.7157722849952</v>
      </c>
      <c r="BH27" s="53">
        <f>Paca!C27-Paca!C23</f>
        <v>-104.12134393599999</v>
      </c>
      <c r="BI27" s="53">
        <f>Paca!D27-Paca!D23</f>
        <v>228.86135882299823</v>
      </c>
      <c r="BJ27" s="122">
        <f>Paca!E27-Paca!E23</f>
        <v>-176.48042867499998</v>
      </c>
      <c r="BK27" s="122">
        <f>Paca!F27-Paca!F23</f>
        <v>-78.886323270000275</v>
      </c>
      <c r="BL27" s="122">
        <f>Paca!G27-Paca!G23</f>
        <v>328.63196610099999</v>
      </c>
      <c r="BM27" s="122">
        <f>Paca!H27-Paca!H23</f>
        <v>54.770131085000003</v>
      </c>
      <c r="BN27" s="122">
        <f>Paca!I27-Paca!I23</f>
        <v>100.82601358200009</v>
      </c>
      <c r="BO27" s="53">
        <f>Paca!J27-Paca!J23</f>
        <v>1866.4971096949994</v>
      </c>
      <c r="BP27" s="53">
        <f>Paca!K27-Paca!K23</f>
        <v>455.19264428799943</v>
      </c>
      <c r="BQ27" s="122">
        <f>Paca!L27-Paca!L23</f>
        <v>-2.9823714590002055</v>
      </c>
      <c r="BR27" s="122">
        <f>Paca!M27-Paca!M23</f>
        <v>176.00564687799988</v>
      </c>
      <c r="BS27" s="122">
        <f>Paca!N27-Paca!N23</f>
        <v>-42.672064790999912</v>
      </c>
      <c r="BT27" s="122">
        <f>Paca!O27-Paca!O23</f>
        <v>291.22015234100002</v>
      </c>
      <c r="BU27" s="122">
        <f>Paca!P27-Paca!P23</f>
        <v>-20.945805741000015</v>
      </c>
      <c r="BV27" s="122">
        <f>Paca!Q27-Paca!Q23</f>
        <v>-45.367129014</v>
      </c>
      <c r="BW27" s="122">
        <f>Paca!R27-Paca!R23</f>
        <v>227.31971129699969</v>
      </c>
      <c r="BX27" s="122">
        <f>Paca!S27-Paca!S23</f>
        <v>-127.38549522299996</v>
      </c>
      <c r="BY27" s="53">
        <f>Paca!T27-Paca!T23</f>
        <v>32.286003414999868</v>
      </c>
    </row>
    <row r="28" spans="1:77" s="29" customFormat="1" x14ac:dyDescent="0.25">
      <c r="A28" s="37" t="str">
        <f>Paca!A28</f>
        <v>T2 2004</v>
      </c>
      <c r="B28" s="144">
        <f>('dep83'!B28/'dep83'!B27-1)*100</f>
        <v>-0.30186085243215643</v>
      </c>
      <c r="C28" s="179">
        <f>('dep83'!C28/'dep83'!C27-1)*100</f>
        <v>-51.053504242091719</v>
      </c>
      <c r="D28" s="179">
        <f>('dep83'!D28/'dep83'!D27-1)*100</f>
        <v>-7.7513199312029268E-2</v>
      </c>
      <c r="E28" s="180">
        <f>('dep83'!E28/'dep83'!E27-1)*100</f>
        <v>12.489520143504794</v>
      </c>
      <c r="F28" s="181">
        <f>('dep83'!F28/'dep83'!F27-1)*100</f>
        <v>-25.530490284250074</v>
      </c>
      <c r="G28" s="181">
        <f>('dep83'!G28/'dep83'!G27-1)*100</f>
        <v>21.938175147540374</v>
      </c>
      <c r="H28" s="181">
        <f>('dep83'!H28/'dep83'!H27-1)*100</f>
        <v>50.009411728360512</v>
      </c>
      <c r="I28" s="182">
        <f>('dep83'!I28/'dep83'!I27-1)*100</f>
        <v>5.6887111063626872</v>
      </c>
      <c r="J28" s="179">
        <f>('dep83'!J28/'dep83'!J27-1)*100</f>
        <v>-4.2710418152384078</v>
      </c>
      <c r="K28" s="179">
        <f>('dep83'!K28/'dep83'!K27-1)*100</f>
        <v>10.303529841224467</v>
      </c>
      <c r="L28" s="180">
        <f>('dep83'!L28/'dep83'!L27-1)*100</f>
        <v>17.213328622863532</v>
      </c>
      <c r="M28" s="181">
        <f>('dep83'!M28/'dep83'!M27-1)*100</f>
        <v>-12.106307693072049</v>
      </c>
      <c r="N28" s="181">
        <f>('dep83'!N28/'dep83'!N27-1)*100</f>
        <v>6.6344817285546753</v>
      </c>
      <c r="O28" s="181">
        <f>('dep83'!O28/'dep83'!O27-1)*100</f>
        <v>217.85713334910133</v>
      </c>
      <c r="P28" s="181">
        <f>('dep83'!P28/'dep83'!P27-1)*100</f>
        <v>71.692908267295024</v>
      </c>
      <c r="Q28" s="181">
        <f>('dep83'!Q28/'dep83'!Q27-1)*100</f>
        <v>155.83579523906423</v>
      </c>
      <c r="R28" s="181">
        <f>('dep83'!R28/'dep83'!R27-1)*100</f>
        <v>-6.8249951930665631E-2</v>
      </c>
      <c r="S28" s="152">
        <f>('dep83'!S28/'dep83'!S27-1)*100</f>
        <v>-22.592735011831611</v>
      </c>
      <c r="T28" s="183">
        <f>('dep83'!T28/'dep83'!T27-1)*100</f>
        <v>-24.072325829241194</v>
      </c>
      <c r="U28" s="52">
        <f>'dep83'!B28-'dep83'!B27</f>
        <v>-12.866030887000306</v>
      </c>
      <c r="V28" s="52">
        <f>'dep83'!C28-'dep83'!C27</f>
        <v>-12.884521102999999</v>
      </c>
      <c r="W28" s="52">
        <f>'dep83'!D28-'dep83'!D27</f>
        <v>-0.65982270100016649</v>
      </c>
      <c r="X28" s="121">
        <f>'dep83'!E28-'dep83'!E27</f>
        <v>9.0729822619999965</v>
      </c>
      <c r="Y28" s="121">
        <f>'dep83'!F28-'dep83'!F27</f>
        <v>-62.144132057000007</v>
      </c>
      <c r="Z28" s="121">
        <f>'dep83'!G28-'dep83'!G27</f>
        <v>16.415284267000004</v>
      </c>
      <c r="AA28" s="121">
        <f>'dep83'!H28-'dep83'!H27</f>
        <v>11.066461207</v>
      </c>
      <c r="AB28" s="121">
        <f>'dep83'!I28-'dep83'!I27</f>
        <v>24.929581620000022</v>
      </c>
      <c r="AC28" s="52">
        <f>'dep83'!J28-'dep83'!J27</f>
        <v>-93.001058133999777</v>
      </c>
      <c r="AD28" s="52">
        <f>'dep83'!K28-'dep83'!K27</f>
        <v>115.25914744200008</v>
      </c>
      <c r="AE28" s="121">
        <f>'dep83'!L28-'dep83'!L27</f>
        <v>66.291743332999999</v>
      </c>
      <c r="AF28" s="121">
        <f>'dep83'!M28-'dep83'!M27</f>
        <v>-24.023728492000004</v>
      </c>
      <c r="AG28" s="121">
        <f>'dep83'!N28-'dep83'!N27</f>
        <v>6.2085131469999908</v>
      </c>
      <c r="AH28" s="121">
        <f>'dep83'!O28-'dep83'!O27</f>
        <v>6.9213428730000004</v>
      </c>
      <c r="AI28" s="121">
        <f>'dep83'!P28-'dep83'!P27</f>
        <v>37.861452578000005</v>
      </c>
      <c r="AJ28" s="121">
        <f>'dep83'!Q28-'dep83'!Q27</f>
        <v>30.674637815000001</v>
      </c>
      <c r="AK28" s="121">
        <f>'dep83'!R28-'dep83'!R27</f>
        <v>-0.22414899800003241</v>
      </c>
      <c r="AL28" s="121">
        <f>'dep83'!S28-'dep83'!S27</f>
        <v>-8.450664813999996</v>
      </c>
      <c r="AM28" s="52">
        <f>'dep83'!T28-'dep83'!T27</f>
        <v>-21.57977639100001</v>
      </c>
      <c r="AN28" s="189">
        <f>(Paca!B28/Paca!B24-1)*100</f>
        <v>5.3197579423877484</v>
      </c>
      <c r="AO28" s="189">
        <f>(Paca!C28/Paca!C24-1)*100</f>
        <v>-7.846673070454413</v>
      </c>
      <c r="AP28" s="189">
        <f>(Paca!D28/Paca!D24-1)*100</f>
        <v>7.3882842883007172</v>
      </c>
      <c r="AQ28" s="190">
        <f>(Paca!E28/Paca!E24-1)*100</f>
        <v>-9.4179940753707179</v>
      </c>
      <c r="AR28" s="190">
        <f>(Paca!F28/Paca!F24-1)*100</f>
        <v>7.6855658129544757</v>
      </c>
      <c r="AS28" s="190">
        <f>(Paca!G28/Paca!G24-1)*100</f>
        <v>19.108261113430114</v>
      </c>
      <c r="AT28" s="190">
        <f>(Paca!H28/Paca!H24-1)*100</f>
        <v>7.1938827680013473</v>
      </c>
      <c r="AU28" s="190">
        <f>(Paca!I28/Paca!I24-1)*100</f>
        <v>10.705364930565153</v>
      </c>
      <c r="AV28" s="189">
        <f>(Paca!J28/Paca!J24-1)*100</f>
        <v>15.618213148542193</v>
      </c>
      <c r="AW28" s="189">
        <f>(Paca!K28/Paca!K24-1)*100</f>
        <v>-2.9912171874286742</v>
      </c>
      <c r="AX28" s="190">
        <f>(Paca!L28/Paca!L24-1)*100</f>
        <v>-4.9453427023716028</v>
      </c>
      <c r="AY28" s="190">
        <f>(Paca!M28/Paca!M24-1)*100</f>
        <v>-11.237853516996733</v>
      </c>
      <c r="AZ28" s="190">
        <f>(Paca!N28/Paca!N24-1)*100</f>
        <v>15.372929312758178</v>
      </c>
      <c r="BA28" s="190">
        <f>(Paca!O28/Paca!O24-1)*100</f>
        <v>76.675752943892263</v>
      </c>
      <c r="BB28" s="190">
        <f>(Paca!P28/Paca!P24-1)*100</f>
        <v>-0.21098153424251587</v>
      </c>
      <c r="BC28" s="190">
        <f>(Paca!Q28/Paca!Q24-1)*100</f>
        <v>3.6455221090406331</v>
      </c>
      <c r="BD28" s="190">
        <f>(Paca!R28/Paca!R24-1)*100</f>
        <v>1.2376527556166694</v>
      </c>
      <c r="BE28" s="190">
        <f>(Paca!S28/Paca!S24-1)*100</f>
        <v>-30.646372455500536</v>
      </c>
      <c r="BF28" s="189">
        <f>(Paca!T28/Paca!T24-1)*100</f>
        <v>-7.6289925235674794</v>
      </c>
      <c r="BG28" s="53">
        <f>Paca!B28-Paca!B24</f>
        <v>1775.5588543120029</v>
      </c>
      <c r="BH28" s="53">
        <f>Paca!C28-Paca!C24</f>
        <v>-19.030685169999998</v>
      </c>
      <c r="BI28" s="53">
        <f>Paca!D28-Paca!D24</f>
        <v>742.32742650399996</v>
      </c>
      <c r="BJ28" s="122">
        <f>Paca!E28-Paca!E24</f>
        <v>-174.30351064899992</v>
      </c>
      <c r="BK28" s="122">
        <f>Paca!F28-Paca!F24</f>
        <v>109.94507891400008</v>
      </c>
      <c r="BL28" s="122">
        <f>Paca!G28-Paca!G24</f>
        <v>234.21538740200003</v>
      </c>
      <c r="BM28" s="122">
        <f>Paca!H28-Paca!H24</f>
        <v>42.291219534999982</v>
      </c>
      <c r="BN28" s="122">
        <f>Paca!I28-Paca!I24</f>
        <v>530.17925130200001</v>
      </c>
      <c r="BO28" s="53">
        <f>Paca!J28-Paca!J24</f>
        <v>1504.0171112640001</v>
      </c>
      <c r="BP28" s="53">
        <f>Paca!K28-Paca!K24</f>
        <v>-370.77349789099935</v>
      </c>
      <c r="BQ28" s="122">
        <f>Paca!L28-Paca!L24</f>
        <v>-189.06270981700027</v>
      </c>
      <c r="BR28" s="122">
        <f>Paca!M28-Paca!M24</f>
        <v>-401.0073665079999</v>
      </c>
      <c r="BS28" s="122">
        <f>Paca!N28-Paca!N24</f>
        <v>89.979650836000019</v>
      </c>
      <c r="BT28" s="122">
        <f>Paca!O28-Paca!O24</f>
        <v>232.78762568099995</v>
      </c>
      <c r="BU28" s="122">
        <f>Paca!P28-Paca!P24</f>
        <v>-1.0926725580000038</v>
      </c>
      <c r="BV28" s="122">
        <f>Paca!Q28-Paca!Q24</f>
        <v>8.8832532890000095</v>
      </c>
      <c r="BW28" s="122">
        <f>Paca!R28-Paca!R24</f>
        <v>35.574829816999681</v>
      </c>
      <c r="BX28" s="122">
        <f>Paca!S28-Paca!S24</f>
        <v>-146.836108631</v>
      </c>
      <c r="BY28" s="53">
        <f>Paca!T28-Paca!T24</f>
        <v>-80.981500395000012</v>
      </c>
    </row>
    <row r="29" spans="1:77" s="29" customFormat="1" x14ac:dyDescent="0.25">
      <c r="A29" s="37" t="str">
        <f>Paca!A29</f>
        <v>T3 2004</v>
      </c>
      <c r="B29" s="144">
        <f>('dep83'!B29/'dep83'!B28-1)*100</f>
        <v>1.9994297731206867</v>
      </c>
      <c r="C29" s="179">
        <f>('dep83'!C29/'dep83'!C28-1)*100</f>
        <v>23.831458723692588</v>
      </c>
      <c r="D29" s="179">
        <f>('dep83'!D29/'dep83'!D28-1)*100</f>
        <v>-3.1005070230429088</v>
      </c>
      <c r="E29" s="180">
        <f>('dep83'!E29/'dep83'!E28-1)*100</f>
        <v>-26.854324052547128</v>
      </c>
      <c r="F29" s="181">
        <f>('dep83'!F29/'dep83'!F28-1)*100</f>
        <v>23.985706456589352</v>
      </c>
      <c r="G29" s="181">
        <f>('dep83'!G29/'dep83'!G28-1)*100</f>
        <v>-35.350550010999029</v>
      </c>
      <c r="H29" s="181">
        <f>('dep83'!H29/'dep83'!H28-1)*100</f>
        <v>-8.3044651081911844</v>
      </c>
      <c r="I29" s="182">
        <f>('dep83'!I29/'dep83'!I28-1)*100</f>
        <v>-2.7841580128350918</v>
      </c>
      <c r="J29" s="179">
        <f>('dep83'!J29/'dep83'!J28-1)*100</f>
        <v>4.9280777361596639</v>
      </c>
      <c r="K29" s="179">
        <f>('dep83'!K29/'dep83'!K28-1)*100</f>
        <v>-2.291167780239356</v>
      </c>
      <c r="L29" s="180">
        <f>('dep83'!L29/'dep83'!L28-1)*100</f>
        <v>-13.715776695307314</v>
      </c>
      <c r="M29" s="181">
        <f>('dep83'!M29/'dep83'!M28-1)*100</f>
        <v>16.352768325602284</v>
      </c>
      <c r="N29" s="181">
        <f>('dep83'!N29/'dep83'!N28-1)*100</f>
        <v>35.383281697790345</v>
      </c>
      <c r="O29" s="181">
        <f>('dep83'!O29/'dep83'!O28-1)*100</f>
        <v>38.195106344399974</v>
      </c>
      <c r="P29" s="181">
        <f>('dep83'!P29/'dep83'!P28-1)*100</f>
        <v>-31.110502357446446</v>
      </c>
      <c r="Q29" s="181">
        <f>('dep83'!Q29/'dep83'!Q28-1)*100</f>
        <v>-12.192118045148625</v>
      </c>
      <c r="R29" s="181">
        <f>('dep83'!R29/'dep83'!R28-1)*100</f>
        <v>-3.6582750555491983</v>
      </c>
      <c r="S29" s="152">
        <f>('dep83'!S29/'dep83'!S28-1)*100</f>
        <v>42.520882349725483</v>
      </c>
      <c r="T29" s="183">
        <f>('dep83'!T29/'dep83'!T28-1)*100</f>
        <v>49.859956615060838</v>
      </c>
      <c r="U29" s="52">
        <f>'dep83'!B29-'dep83'!B28</f>
        <v>84.963227711999934</v>
      </c>
      <c r="V29" s="52">
        <f>'dep83'!C29-'dep83'!C28</f>
        <v>2.9438451059999995</v>
      </c>
      <c r="W29" s="52">
        <f>'dep83'!D29-'dep83'!D28</f>
        <v>-26.372271860999945</v>
      </c>
      <c r="X29" s="121">
        <f>'dep83'!E29-'dep83'!E28</f>
        <v>-21.944748022000006</v>
      </c>
      <c r="Y29" s="121">
        <f>'dep83'!F29-'dep83'!F28</f>
        <v>43.478242522000016</v>
      </c>
      <c r="Z29" s="121">
        <f>'dep83'!G29-'dep83'!G28</f>
        <v>-32.254014369000004</v>
      </c>
      <c r="AA29" s="121">
        <f>'dep83'!H29-'dep83'!H28</f>
        <v>-2.7566853150000021</v>
      </c>
      <c r="AB29" s="121">
        <f>'dep83'!I29-'dep83'!I28</f>
        <v>-12.895066676999988</v>
      </c>
      <c r="AC29" s="52">
        <f>'dep83'!J29-'dep83'!J28</f>
        <v>102.72471589799989</v>
      </c>
      <c r="AD29" s="52">
        <f>'dep83'!K29-'dep83'!K28</f>
        <v>-28.270642164000037</v>
      </c>
      <c r="AE29" s="121">
        <f>'dep83'!L29-'dep83'!L28</f>
        <v>-61.914445130999979</v>
      </c>
      <c r="AF29" s="121">
        <f>'dep83'!M29-'dep83'!M28</f>
        <v>28.521850313000016</v>
      </c>
      <c r="AG29" s="121">
        <f>'dep83'!N29-'dep83'!N28</f>
        <v>35.308264820999995</v>
      </c>
      <c r="AH29" s="121">
        <f>'dep83'!O29-'dep83'!O28</f>
        <v>3.8570766120000002</v>
      </c>
      <c r="AI29" s="121">
        <f>'dep83'!P29-'dep83'!P28</f>
        <v>-28.208529998000003</v>
      </c>
      <c r="AJ29" s="121">
        <f>'dep83'!Q29-'dep83'!Q28</f>
        <v>-6.1397783000000032</v>
      </c>
      <c r="AK29" s="121">
        <f>'dep83'!R29-'dep83'!R28</f>
        <v>-12.006441268000003</v>
      </c>
      <c r="AL29" s="121">
        <f>'dep83'!S29-'dep83'!S28</f>
        <v>12.311360787000002</v>
      </c>
      <c r="AM29" s="52">
        <f>'dep83'!T29-'dep83'!T28</f>
        <v>33.937580733000004</v>
      </c>
      <c r="AN29" s="189">
        <f>(Paca!B29/Paca!B25-1)*100</f>
        <v>3.654506258028456</v>
      </c>
      <c r="AO29" s="189">
        <f>(Paca!C29/Paca!C25-1)*100</f>
        <v>12.220245872968349</v>
      </c>
      <c r="AP29" s="189">
        <f>(Paca!D29/Paca!D25-1)*100</f>
        <v>-1.4700817312662151</v>
      </c>
      <c r="AQ29" s="190">
        <f>(Paca!E29/Paca!E25-1)*100</f>
        <v>-19.047367156716877</v>
      </c>
      <c r="AR29" s="190">
        <f>(Paca!F29/Paca!F25-1)*100</f>
        <v>-3.9094561582886045</v>
      </c>
      <c r="AS29" s="190">
        <f>(Paca!G29/Paca!G25-1)*100</f>
        <v>19.029534381274573</v>
      </c>
      <c r="AT29" s="190">
        <f>(Paca!H29/Paca!H25-1)*100</f>
        <v>20.946625366235573</v>
      </c>
      <c r="AU29" s="190">
        <f>(Paca!I29/Paca!I25-1)*100</f>
        <v>-1.2679270255402941</v>
      </c>
      <c r="AV29" s="189">
        <f>(Paca!J29/Paca!J25-1)*100</f>
        <v>14.388828074424943</v>
      </c>
      <c r="AW29" s="189">
        <f>(Paca!K29/Paca!K25-1)*100</f>
        <v>6.0388882503992214E-2</v>
      </c>
      <c r="AX29" s="190">
        <f>(Paca!L29/Paca!L25-1)*100</f>
        <v>-2.0344113221670734</v>
      </c>
      <c r="AY29" s="190">
        <f>(Paca!M29/Paca!M25-1)*100</f>
        <v>-11.806330924395336</v>
      </c>
      <c r="AZ29" s="190">
        <f>(Paca!N29/Paca!N25-1)*100</f>
        <v>20.63768335340832</v>
      </c>
      <c r="BA29" s="190">
        <f>(Paca!O29/Paca!O25-1)*100</f>
        <v>27.392518165873557</v>
      </c>
      <c r="BB29" s="190">
        <f>(Paca!P29/Paca!P25-1)*100</f>
        <v>-8.3117664134024221</v>
      </c>
      <c r="BC29" s="190">
        <f>(Paca!Q29/Paca!Q25-1)*100</f>
        <v>61.587689986797557</v>
      </c>
      <c r="BD29" s="190">
        <f>(Paca!R29/Paca!R25-1)*100</f>
        <v>12.228958809983137</v>
      </c>
      <c r="BE29" s="190">
        <f>(Paca!S29/Paca!S25-1)*100</f>
        <v>-22.170889751240953</v>
      </c>
      <c r="BF29" s="189">
        <f>(Paca!T29/Paca!T25-1)*100</f>
        <v>-9.1518924690555679</v>
      </c>
      <c r="BG29" s="53">
        <f>Paca!B29-Paca!B25</f>
        <v>1231.9394561969966</v>
      </c>
      <c r="BH29" s="53">
        <f>Paca!C29-Paca!C25</f>
        <v>15.818094723999991</v>
      </c>
      <c r="BI29" s="53">
        <f>Paca!D29-Paca!D25</f>
        <v>-152.90738357300143</v>
      </c>
      <c r="BJ29" s="122">
        <f>Paca!E29-Paca!E25</f>
        <v>-373.22268175500017</v>
      </c>
      <c r="BK29" s="122">
        <f>Paca!F29-Paca!F25</f>
        <v>-59.074783587999946</v>
      </c>
      <c r="BL29" s="122">
        <f>Paca!G29-Paca!G25</f>
        <v>236.52488901300012</v>
      </c>
      <c r="BM29" s="122">
        <f>Paca!H29-Paca!H25</f>
        <v>108.41991932499991</v>
      </c>
      <c r="BN29" s="122">
        <f>Paca!I29-Paca!I25</f>
        <v>-65.55472656800066</v>
      </c>
      <c r="BO29" s="53">
        <f>Paca!J29-Paca!J25</f>
        <v>1463.3250542409987</v>
      </c>
      <c r="BP29" s="53">
        <f>Paca!K29-Paca!K25</f>
        <v>7.1866860919999453</v>
      </c>
      <c r="BQ29" s="122">
        <f>Paca!L29-Paca!L25</f>
        <v>-70.023392177000005</v>
      </c>
      <c r="BR29" s="122">
        <f>Paca!M29-Paca!M25</f>
        <v>-433.85242317999973</v>
      </c>
      <c r="BS29" s="122">
        <f>Paca!N29-Paca!N25</f>
        <v>120.00669037199998</v>
      </c>
      <c r="BT29" s="122">
        <f>Paca!O29-Paca!O25</f>
        <v>105.89094987200002</v>
      </c>
      <c r="BU29" s="122">
        <f>Paca!P29-Paca!P25</f>
        <v>-46.748129546999962</v>
      </c>
      <c r="BV29" s="122">
        <f>Paca!Q29-Paca!Q25</f>
        <v>118.35503155400002</v>
      </c>
      <c r="BW29" s="122">
        <f>Paca!R29-Paca!R25</f>
        <v>317.20036067799992</v>
      </c>
      <c r="BX29" s="122">
        <f>Paca!S29-Paca!S25</f>
        <v>-103.64240147999999</v>
      </c>
      <c r="BY29" s="53">
        <f>Paca!T29-Paca!T25</f>
        <v>-101.48299528700011</v>
      </c>
    </row>
    <row r="30" spans="1:77" s="105" customFormat="1" x14ac:dyDescent="0.25">
      <c r="A30" s="98" t="str">
        <f>Paca!A30</f>
        <v>T4 2004</v>
      </c>
      <c r="B30" s="143">
        <f>('dep83'!B30/'dep83'!B29-1)*100</f>
        <v>-0.79145868532245478</v>
      </c>
      <c r="C30" s="184">
        <f>('dep83'!C30/'dep83'!C29-1)*100</f>
        <v>64.361006293944385</v>
      </c>
      <c r="D30" s="184">
        <f>('dep83'!D30/'dep83'!D29-1)*100</f>
        <v>11.1922020756815</v>
      </c>
      <c r="E30" s="185">
        <f>('dep83'!E30/'dep83'!E29-1)*100</f>
        <v>10.32996776341275</v>
      </c>
      <c r="F30" s="186">
        <f>('dep83'!F30/'dep83'!F29-1)*100</f>
        <v>-6.7320958424216375</v>
      </c>
      <c r="G30" s="186">
        <f>('dep83'!G30/'dep83'!G29-1)*100</f>
        <v>-4.2857339284015694</v>
      </c>
      <c r="H30" s="186">
        <f>('dep83'!H30/'dep83'!H29-1)*100</f>
        <v>51.814916087288346</v>
      </c>
      <c r="I30" s="187">
        <f>('dep83'!I30/'dep83'!I29-1)*100</f>
        <v>19.53495546506494</v>
      </c>
      <c r="J30" s="184">
        <f>('dep83'!J30/'dep83'!J29-1)*100</f>
        <v>-4.5992238633031368</v>
      </c>
      <c r="K30" s="184">
        <f>('dep83'!K30/'dep83'!K29-1)*100</f>
        <v>-2.2267583149919501</v>
      </c>
      <c r="L30" s="185">
        <f>('dep83'!L30/'dep83'!L29-1)*100</f>
        <v>7.2037158056927009</v>
      </c>
      <c r="M30" s="186">
        <f>('dep83'!M30/'dep83'!M29-1)*100</f>
        <v>12.644499693106837</v>
      </c>
      <c r="N30" s="186">
        <f>('dep83'!N30/'dep83'!N29-1)*100</f>
        <v>-40.757939378032361</v>
      </c>
      <c r="O30" s="186">
        <f>('dep83'!O30/'dep83'!O29-1)*100</f>
        <v>89.036063873074639</v>
      </c>
      <c r="P30" s="186">
        <f>('dep83'!P30/'dep83'!P29-1)*100</f>
        <v>31.960900556229554</v>
      </c>
      <c r="Q30" s="186">
        <f>('dep83'!Q30/'dep83'!Q29-1)*100</f>
        <v>-18.391494138061503</v>
      </c>
      <c r="R30" s="186">
        <f>('dep83'!R30/'dep83'!R29-1)*100</f>
        <v>-17.156650391938022</v>
      </c>
      <c r="S30" s="151">
        <f>('dep83'!S30/'dep83'!S29-1)*100</f>
        <v>10.87792626506825</v>
      </c>
      <c r="T30" s="188">
        <f>('dep83'!T30/'dep83'!T29-1)*100</f>
        <v>-8.7798162031186848</v>
      </c>
      <c r="U30" s="100">
        <f>'dep83'!B30-'dep83'!B29</f>
        <v>-34.30448004200025</v>
      </c>
      <c r="V30" s="100">
        <f>'dep83'!C30-'dep83'!C29</f>
        <v>9.845054931</v>
      </c>
      <c r="W30" s="100">
        <f>'dep83'!D30-'dep83'!D29</f>
        <v>92.246919461000061</v>
      </c>
      <c r="X30" s="120">
        <f>'dep83'!E30-'dep83'!E29</f>
        <v>6.1745313080000059</v>
      </c>
      <c r="Y30" s="120">
        <f>'dep83'!F30-'dep83'!F29</f>
        <v>-15.130085336000008</v>
      </c>
      <c r="Z30" s="120">
        <f>'dep83'!G30-'dep83'!G29</f>
        <v>-2.5280033169999996</v>
      </c>
      <c r="AA30" s="120">
        <f>'dep83'!H30-'dep83'!H29</f>
        <v>15.771700284999998</v>
      </c>
      <c r="AB30" s="120">
        <f>'dep83'!I30-'dep83'!I29</f>
        <v>87.958776521000004</v>
      </c>
      <c r="AC30" s="100">
        <f>'dep83'!J30-'dep83'!J29</f>
        <v>-100.59436760100016</v>
      </c>
      <c r="AD30" s="100">
        <f>'dep83'!K30-'dep83'!K29</f>
        <v>-26.84637706400008</v>
      </c>
      <c r="AE30" s="120">
        <f>'dep83'!L30-'dep83'!L29</f>
        <v>28.058183074999988</v>
      </c>
      <c r="AF30" s="120">
        <f>'dep83'!M30-'dep83'!M29</f>
        <v>25.660480429999978</v>
      </c>
      <c r="AG30" s="120">
        <f>'dep83'!N30-'dep83'!N29</f>
        <v>-55.062448741999987</v>
      </c>
      <c r="AH30" s="120">
        <f>'dep83'!O30-'dep83'!O29</f>
        <v>12.425365093999998</v>
      </c>
      <c r="AI30" s="120">
        <f>'dep83'!P30-'dep83'!P29</f>
        <v>19.963903250000001</v>
      </c>
      <c r="AJ30" s="120">
        <f>'dep83'!Q30-'dep83'!Q29</f>
        <v>-8.1324994999999944</v>
      </c>
      <c r="AK30" s="120">
        <f>'dep83'!R30-'dep83'!R29</f>
        <v>-54.248141529000009</v>
      </c>
      <c r="AL30" s="120">
        <f>'dep83'!S30-'dep83'!S29</f>
        <v>4.4887808579999984</v>
      </c>
      <c r="AM30" s="100">
        <f>'dep83'!T30-'dep83'!T29</f>
        <v>-8.9557097689999949</v>
      </c>
      <c r="AN30" s="184">
        <f>(Paca!B30/Paca!B26-1)*100</f>
        <v>2.5457452765273114</v>
      </c>
      <c r="AO30" s="184">
        <f>(Paca!C30/Paca!C26-1)*100</f>
        <v>-13.149876428374451</v>
      </c>
      <c r="AP30" s="184">
        <f>(Paca!D30/Paca!D26-1)*100</f>
        <v>1.072509102116137</v>
      </c>
      <c r="AQ30" s="191">
        <f>(Paca!E30/Paca!E26-1)*100</f>
        <v>-9.1660121109295787</v>
      </c>
      <c r="AR30" s="191">
        <f>(Paca!F30/Paca!F26-1)*100</f>
        <v>-0.67209029635114659</v>
      </c>
      <c r="AS30" s="191">
        <f>(Paca!G30/Paca!G26-1)*100</f>
        <v>13.659353266568131</v>
      </c>
      <c r="AT30" s="191">
        <f>(Paca!H30/Paca!H26-1)*100</f>
        <v>35.676236850995416</v>
      </c>
      <c r="AU30" s="191">
        <f>(Paca!I30/Paca!I26-1)*100</f>
        <v>-1.3097065643661421</v>
      </c>
      <c r="AV30" s="184">
        <f>(Paca!J30/Paca!J26-1)*100</f>
        <v>11.804342353233089</v>
      </c>
      <c r="AW30" s="184">
        <f>(Paca!K30/Paca!K26-1)*100</f>
        <v>-2.4764184837507308</v>
      </c>
      <c r="AX30" s="191">
        <f>(Paca!L30/Paca!L26-1)*100</f>
        <v>-6.3816539302371522</v>
      </c>
      <c r="AY30" s="191">
        <f>(Paca!M30/Paca!M26-1)*100</f>
        <v>-6.7297053565592684</v>
      </c>
      <c r="AZ30" s="191">
        <f>(Paca!N30/Paca!N26-1)*100</f>
        <v>-2.1319549265233939</v>
      </c>
      <c r="BA30" s="191">
        <f>(Paca!O30/Paca!O26-1)*100</f>
        <v>-16.18139239789236</v>
      </c>
      <c r="BB30" s="191">
        <f>(Paca!P30/Paca!P26-1)*100</f>
        <v>11.532416978280891</v>
      </c>
      <c r="BC30" s="191">
        <f>(Paca!Q30/Paca!Q26-1)*100</f>
        <v>-2.808199475485329</v>
      </c>
      <c r="BD30" s="191">
        <f>(Paca!R30/Paca!R26-1)*100</f>
        <v>8.2091378259851133</v>
      </c>
      <c r="BE30" s="191">
        <f>(Paca!S30/Paca!S26-1)*100</f>
        <v>0.55693217292105412</v>
      </c>
      <c r="BF30" s="184">
        <f>(Paca!T30/Paca!T26-1)*100</f>
        <v>-15.550943995243893</v>
      </c>
      <c r="BG30" s="100">
        <f>Paca!B30-Paca!B26</f>
        <v>880.12164658700931</v>
      </c>
      <c r="BH30" s="100">
        <f>Paca!C30-Paca!C26</f>
        <v>-34.131708453999977</v>
      </c>
      <c r="BI30" s="100">
        <f>Paca!D30-Paca!D26</f>
        <v>110.30774228799964</v>
      </c>
      <c r="BJ30" s="120">
        <f>Paca!E30-Paca!E26</f>
        <v>-170.41634798700011</v>
      </c>
      <c r="BK30" s="120">
        <f>Paca!F30-Paca!F26</f>
        <v>-9.8797812080001677</v>
      </c>
      <c r="BL30" s="120">
        <f>Paca!G30-Paca!G26</f>
        <v>183.35461765399987</v>
      </c>
      <c r="BM30" s="120">
        <f>Paca!H30-Paca!H26</f>
        <v>174.36779509500002</v>
      </c>
      <c r="BN30" s="120">
        <f>Paca!I30-Paca!I26</f>
        <v>-67.118541266000648</v>
      </c>
      <c r="BO30" s="100">
        <f>Paca!J30-Paca!J26</f>
        <v>1278.3153475609997</v>
      </c>
      <c r="BP30" s="100">
        <f>Paca!K30-Paca!K26</f>
        <v>-298.90832421499908</v>
      </c>
      <c r="BQ30" s="120">
        <f>Paca!L30-Paca!L26</f>
        <v>-220.92563865900001</v>
      </c>
      <c r="BR30" s="120">
        <f>Paca!M30-Paca!M26</f>
        <v>-224.26614763200041</v>
      </c>
      <c r="BS30" s="120">
        <f>Paca!N30-Paca!N26</f>
        <v>-12.553720489999932</v>
      </c>
      <c r="BT30" s="120">
        <f>Paca!O30-Paca!O26</f>
        <v>-118.79076062499996</v>
      </c>
      <c r="BU30" s="120">
        <f>Paca!P30-Paca!P26</f>
        <v>58.523198175000061</v>
      </c>
      <c r="BV30" s="120">
        <f>Paca!Q30-Paca!Q26</f>
        <v>-7.6997130610000113</v>
      </c>
      <c r="BW30" s="120">
        <f>Paca!R30-Paca!R26</f>
        <v>224.36452670199969</v>
      </c>
      <c r="BX30" s="120">
        <f>Paca!S30-Paca!S26</f>
        <v>2.4399313750000147</v>
      </c>
      <c r="BY30" s="100">
        <f>Paca!T30-Paca!T26</f>
        <v>-175.4614105930001</v>
      </c>
    </row>
    <row r="31" spans="1:77" s="29" customFormat="1" x14ac:dyDescent="0.25">
      <c r="A31" s="37" t="str">
        <f>Paca!A31</f>
        <v>T1 2005</v>
      </c>
      <c r="B31" s="144">
        <f>('dep83'!B31/'dep83'!B30-1)*100</f>
        <v>-0.11750367269942608</v>
      </c>
      <c r="C31" s="179">
        <f>('dep83'!C31/'dep83'!C30-1)*100</f>
        <v>-22.944009815867549</v>
      </c>
      <c r="D31" s="179">
        <f>('dep83'!D31/'dep83'!D30-1)*100</f>
        <v>-21.235676607976927</v>
      </c>
      <c r="E31" s="180">
        <f>('dep83'!E31/'dep83'!E30-1)*100</f>
        <v>-21.155402466536476</v>
      </c>
      <c r="F31" s="181">
        <f>('dep83'!F31/'dep83'!F30-1)*100</f>
        <v>-18.470457415808294</v>
      </c>
      <c r="G31" s="181">
        <f>('dep83'!G31/'dep83'!G30-1)*100</f>
        <v>-30.251512839099327</v>
      </c>
      <c r="H31" s="181">
        <f>('dep83'!H31/'dep83'!H30-1)*100</f>
        <v>22.955815242190436</v>
      </c>
      <c r="I31" s="182">
        <f>('dep83'!I31/'dep83'!I30-1)*100</f>
        <v>-25.17086367321091</v>
      </c>
      <c r="J31" s="179">
        <f>('dep83'!J31/'dep83'!J30-1)*100</f>
        <v>2.5026918633750617</v>
      </c>
      <c r="K31" s="179">
        <f>('dep83'!K31/'dep83'!K30-1)*100</f>
        <v>11.814416682657658</v>
      </c>
      <c r="L31" s="180">
        <f>('dep83'!L31/'dep83'!L30-1)*100</f>
        <v>15.710334909519585</v>
      </c>
      <c r="M31" s="181">
        <f>('dep83'!M31/'dep83'!M30-1)*100</f>
        <v>4.8412736940362633</v>
      </c>
      <c r="N31" s="181">
        <f>('dep83'!N31/'dep83'!N30-1)*100</f>
        <v>61.893206547875977</v>
      </c>
      <c r="O31" s="181">
        <f>('dep83'!O31/'dep83'!O30-1)*100</f>
        <v>-7.1042127016547223</v>
      </c>
      <c r="P31" s="181">
        <f>('dep83'!P31/'dep83'!P30-1)*100</f>
        <v>-23.576335388621604</v>
      </c>
      <c r="Q31" s="181">
        <f>('dep83'!Q31/'dep83'!Q30-1)*100</f>
        <v>-8.818318944996328</v>
      </c>
      <c r="R31" s="181">
        <f>('dep83'!R31/'dep83'!R30-1)*100</f>
        <v>13.683390274254425</v>
      </c>
      <c r="S31" s="152">
        <f>('dep83'!S31/'dep83'!S30-1)*100</f>
        <v>3.7395556297296073</v>
      </c>
      <c r="T31" s="183">
        <f>('dep83'!T31/'dep83'!T30-1)*100</f>
        <v>4.1308842819191671</v>
      </c>
      <c r="U31" s="52">
        <f>'dep83'!B31-'dep83'!B30</f>
        <v>-5.0526951589999953</v>
      </c>
      <c r="V31" s="52">
        <f>'dep83'!C31-'dep83'!C30</f>
        <v>-5.7685070699999983</v>
      </c>
      <c r="W31" s="52">
        <f>'dep83'!D31-'dep83'!D30</f>
        <v>-194.61520292900002</v>
      </c>
      <c r="X31" s="121">
        <f>'dep83'!E31-'dep83'!E30</f>
        <v>-13.951465003000003</v>
      </c>
      <c r="Y31" s="121">
        <f>'dep83'!F31-'dep83'!F30</f>
        <v>-38.716933788999995</v>
      </c>
      <c r="Z31" s="121">
        <f>'dep83'!G31-'dep83'!G30</f>
        <v>-17.079541420000005</v>
      </c>
      <c r="AA31" s="121">
        <f>'dep83'!H31-'dep83'!H30</f>
        <v>10.607935755</v>
      </c>
      <c r="AB31" s="121">
        <f>'dep83'!I31-'dep83'!I30</f>
        <v>-135.47519847200005</v>
      </c>
      <c r="AC31" s="52">
        <f>'dep83'!J31-'dep83'!J30</f>
        <v>52.221387340000092</v>
      </c>
      <c r="AD31" s="52">
        <f>'dep83'!K31-'dep83'!K30</f>
        <v>139.2659356879999</v>
      </c>
      <c r="AE31" s="121">
        <f>'dep83'!L31-'dep83'!L30</f>
        <v>65.599156577999963</v>
      </c>
      <c r="AF31" s="121">
        <f>'dep83'!M31-'dep83'!M30</f>
        <v>11.067072601000007</v>
      </c>
      <c r="AG31" s="121">
        <f>'dep83'!N31-'dep83'!N30</f>
        <v>49.535487537999984</v>
      </c>
      <c r="AH31" s="121">
        <f>'dep83'!O31-'dep83'!O30</f>
        <v>-1.8741477579999994</v>
      </c>
      <c r="AI31" s="121">
        <f>'dep83'!P31-'dep83'!P30</f>
        <v>-19.433365565000003</v>
      </c>
      <c r="AJ31" s="121">
        <f>'dep83'!Q31-'dep83'!Q30</f>
        <v>-3.1822057880000045</v>
      </c>
      <c r="AK31" s="121">
        <f>'dep83'!R31-'dep83'!R30</f>
        <v>35.842948417999992</v>
      </c>
      <c r="AL31" s="121">
        <f>'dep83'!S31-'dep83'!S30</f>
        <v>1.710989663999996</v>
      </c>
      <c r="AM31" s="52">
        <f>'dep83'!T31-'dep83'!T30</f>
        <v>3.843691812000003</v>
      </c>
      <c r="AN31" s="189">
        <f>(Paca!B31/Paca!B27-1)*100</f>
        <v>4.7322418016342294</v>
      </c>
      <c r="AO31" s="189">
        <f>(Paca!C31/Paca!C27-1)*100</f>
        <v>18.539499006945313</v>
      </c>
      <c r="AP31" s="189">
        <f>(Paca!D31/Paca!D27-1)*100</f>
        <v>-1.2970234815704473</v>
      </c>
      <c r="AQ31" s="190">
        <f>(Paca!E31/Paca!E27-1)*100</f>
        <v>0.46012499051590883</v>
      </c>
      <c r="AR31" s="190">
        <f>(Paca!F31/Paca!F27-1)*100</f>
        <v>1.9618141113634247</v>
      </c>
      <c r="AS31" s="190">
        <f>(Paca!G31/Paca!G27-1)*100</f>
        <v>11.224297523801541</v>
      </c>
      <c r="AT31" s="190">
        <f>(Paca!H31/Paca!H27-1)*100</f>
        <v>5.6662785875419397</v>
      </c>
      <c r="AU31" s="190">
        <f>(Paca!I31/Paca!I27-1)*100</f>
        <v>-6.8788828690312993</v>
      </c>
      <c r="AV31" s="189">
        <f>(Paca!J31/Paca!J27-1)*100</f>
        <v>7.8102411481109302</v>
      </c>
      <c r="AW31" s="189">
        <f>(Paca!K31/Paca!K27-1)*100</f>
        <v>7.4128447690081867</v>
      </c>
      <c r="AX31" s="190">
        <f>(Paca!L31/Paca!L27-1)*100</f>
        <v>3.9579692002395639</v>
      </c>
      <c r="AY31" s="190">
        <f>(Paca!M31/Paca!M27-1)*100</f>
        <v>15.628040808271004</v>
      </c>
      <c r="AZ31" s="190">
        <f>(Paca!N31/Paca!N27-1)*100</f>
        <v>25.389692245500981</v>
      </c>
      <c r="BA31" s="190">
        <f>(Paca!O31/Paca!O27-1)*100</f>
        <v>9.8544111280213684</v>
      </c>
      <c r="BB31" s="190">
        <f>(Paca!P31/Paca!P27-1)*100</f>
        <v>4.0367539126520136</v>
      </c>
      <c r="BC31" s="190">
        <f>(Paca!Q31/Paca!Q27-1)*100</f>
        <v>39.848516239859343</v>
      </c>
      <c r="BD31" s="190">
        <f>(Paca!R31/Paca!R27-1)*100</f>
        <v>-1.5048502460628166</v>
      </c>
      <c r="BE31" s="190">
        <f>(Paca!S31/Paca!S27-1)*100</f>
        <v>-10.257076740140281</v>
      </c>
      <c r="BF31" s="189">
        <f>(Paca!T31/Paca!T27-1)*100</f>
        <v>-0.32029712057780602</v>
      </c>
      <c r="BG31" s="53">
        <f>Paca!B31-Paca!B27</f>
        <v>1617.4439548930022</v>
      </c>
      <c r="BH31" s="53">
        <f>Paca!C31-Paca!C27</f>
        <v>25.471363967999991</v>
      </c>
      <c r="BI31" s="53">
        <f>Paca!D31-Paca!D27</f>
        <v>-133.29161950899834</v>
      </c>
      <c r="BJ31" s="122">
        <f>Paca!E31-Paca!E27</f>
        <v>8.1850774170000022</v>
      </c>
      <c r="BK31" s="122">
        <f>Paca!F31-Paca!F27</f>
        <v>27.043419434000043</v>
      </c>
      <c r="BL31" s="122">
        <f>Paca!G31-Paca!G27</f>
        <v>152.14037879800003</v>
      </c>
      <c r="BM31" s="122">
        <f>Paca!H31-Paca!H27</f>
        <v>34.250941983999951</v>
      </c>
      <c r="BN31" s="122">
        <f>Paca!I31-Paca!I27</f>
        <v>-354.91143714200007</v>
      </c>
      <c r="BO31" s="53">
        <f>Paca!J31-Paca!J27</f>
        <v>869.73632150699996</v>
      </c>
      <c r="BP31" s="53">
        <f>Paca!K31-Paca!K27</f>
        <v>858.8687296019998</v>
      </c>
      <c r="BQ31" s="122">
        <f>Paca!L31-Paca!L27</f>
        <v>133.32862062300001</v>
      </c>
      <c r="BR31" s="122">
        <f>Paca!M31-Paca!M27</f>
        <v>513.17373386000008</v>
      </c>
      <c r="BS31" s="122">
        <f>Paca!N31-Paca!N27</f>
        <v>132.24312979599995</v>
      </c>
      <c r="BT31" s="122">
        <f>Paca!O31-Paca!O27</f>
        <v>52.873873725000067</v>
      </c>
      <c r="BU31" s="122">
        <f>Paca!P31-Paca!P27</f>
        <v>19.46450041899999</v>
      </c>
      <c r="BV31" s="122">
        <f>Paca!Q31-Paca!Q27</f>
        <v>87.386898626999994</v>
      </c>
      <c r="BW31" s="122">
        <f>Paca!R31-Paca!R27</f>
        <v>-42.308334584000022</v>
      </c>
      <c r="BX31" s="122">
        <f>Paca!S31-Paca!S27</f>
        <v>-37.293692864000036</v>
      </c>
      <c r="BY31" s="53">
        <f>Paca!T31-Paca!T27</f>
        <v>-3.3408406749999813</v>
      </c>
    </row>
    <row r="32" spans="1:77" s="29" customFormat="1" x14ac:dyDescent="0.25">
      <c r="A32" s="37" t="str">
        <f>Paca!A32</f>
        <v>T2 2005</v>
      </c>
      <c r="B32" s="144">
        <f>('dep83'!B32/'dep83'!B31-1)*100</f>
        <v>-0.3414098404952326</v>
      </c>
      <c r="C32" s="179">
        <f>('dep83'!C32/'dep83'!C31-1)*100</f>
        <v>62.82636599618445</v>
      </c>
      <c r="D32" s="179">
        <f>('dep83'!D32/'dep83'!D31-1)*100</f>
        <v>9.1426294826806309</v>
      </c>
      <c r="E32" s="180">
        <f>('dep83'!E32/'dep83'!E31-1)*100</f>
        <v>-14.938251047408491</v>
      </c>
      <c r="F32" s="181">
        <f>('dep83'!F32/'dep83'!F31-1)*100</f>
        <v>31.49087923513374</v>
      </c>
      <c r="G32" s="181">
        <f>('dep83'!G32/'dep83'!G31-1)*100</f>
        <v>26.184150848307432</v>
      </c>
      <c r="H32" s="181">
        <f>('dep83'!H32/'dep83'!H31-1)*100</f>
        <v>19.965277202407371</v>
      </c>
      <c r="I32" s="182">
        <f>('dep83'!I32/'dep83'!I31-1)*100</f>
        <v>-0.42459492241289087</v>
      </c>
      <c r="J32" s="179">
        <f>('dep83'!J32/'dep83'!J31-1)*100</f>
        <v>-2.4973721397534621</v>
      </c>
      <c r="K32" s="179">
        <f>('dep83'!K32/'dep83'!K31-1)*100</f>
        <v>-3.3429305292170364</v>
      </c>
      <c r="L32" s="180">
        <f>('dep83'!L32/'dep83'!L31-1)*100</f>
        <v>-19.500370496720741</v>
      </c>
      <c r="M32" s="181">
        <f>('dep83'!M32/'dep83'!M31-1)*100</f>
        <v>5.1496241299826551</v>
      </c>
      <c r="N32" s="181">
        <f>('dep83'!N32/'dep83'!N31-1)*100</f>
        <v>-24.311670296602351</v>
      </c>
      <c r="O32" s="181">
        <f>('dep83'!O32/'dep83'!O31-1)*100</f>
        <v>-72.636646347801857</v>
      </c>
      <c r="P32" s="181">
        <f>('dep83'!P32/'dep83'!P31-1)*100</f>
        <v>-10.594983114018808</v>
      </c>
      <c r="Q32" s="181">
        <f>('dep83'!Q32/'dep83'!Q31-1)*100</f>
        <v>35.842800974296772</v>
      </c>
      <c r="R32" s="181">
        <f>('dep83'!R32/'dep83'!R31-1)*100</f>
        <v>28.505532340093829</v>
      </c>
      <c r="S32" s="152">
        <f>('dep83'!S32/'dep83'!S31-1)*100</f>
        <v>-6.0904696709949135</v>
      </c>
      <c r="T32" s="183">
        <f>('dep83'!T32/'dep83'!T31-1)*100</f>
        <v>4.7949738219091653</v>
      </c>
      <c r="U32" s="52">
        <f>'dep83'!B32-'dep83'!B31</f>
        <v>-14.663480923999487</v>
      </c>
      <c r="V32" s="52">
        <f>'dep83'!C32-'dep83'!C31</f>
        <v>12.171453801999998</v>
      </c>
      <c r="W32" s="52">
        <f>'dep83'!D32-'dep83'!D31</f>
        <v>65.995044624000116</v>
      </c>
      <c r="X32" s="121">
        <f>'dep83'!E32-'dep83'!E31</f>
        <v>-7.7673024520000027</v>
      </c>
      <c r="Y32" s="121">
        <f>'dep83'!F32-'dep83'!F31</f>
        <v>53.817447673000004</v>
      </c>
      <c r="Z32" s="121">
        <f>'dep83'!G32-'dep83'!G31</f>
        <v>10.311038164999999</v>
      </c>
      <c r="AA32" s="121">
        <f>'dep83'!H32-'dep83'!H31</f>
        <v>11.343904932000001</v>
      </c>
      <c r="AB32" s="121">
        <f>'dep83'!I32-'dep83'!I31</f>
        <v>-1.7100436939999781</v>
      </c>
      <c r="AC32" s="52">
        <f>'dep83'!J32-'dep83'!J31</f>
        <v>-53.414547899999889</v>
      </c>
      <c r="AD32" s="52">
        <f>'dep83'!K32-'dep83'!K31</f>
        <v>-44.061347159999741</v>
      </c>
      <c r="AE32" s="121">
        <f>'dep83'!L32-'dep83'!L31</f>
        <v>-94.216686319999951</v>
      </c>
      <c r="AF32" s="121">
        <f>'dep83'!M32-'dep83'!M31</f>
        <v>12.34186930300001</v>
      </c>
      <c r="AG32" s="121">
        <f>'dep83'!N32-'dep83'!N31</f>
        <v>-31.50045893299999</v>
      </c>
      <c r="AH32" s="121">
        <f>'dep83'!O32-'dep83'!O31</f>
        <v>-17.80080637</v>
      </c>
      <c r="AI32" s="121">
        <f>'dep83'!P32-'dep83'!P31</f>
        <v>-6.6742096880000048</v>
      </c>
      <c r="AJ32" s="121">
        <f>'dep83'!Q32-'dep83'!Q31</f>
        <v>11.793752084000005</v>
      </c>
      <c r="AK32" s="121">
        <f>'dep83'!R32-'dep83'!R31</f>
        <v>84.886022784000033</v>
      </c>
      <c r="AL32" s="121">
        <f>'dep83'!S32-'dep83'!S31</f>
        <v>-2.8908300199999957</v>
      </c>
      <c r="AM32" s="52">
        <f>'dep83'!T32-'dep83'!T31</f>
        <v>4.645915709999997</v>
      </c>
      <c r="AN32" s="189">
        <f>(Paca!B32/Paca!B28-1)*100</f>
        <v>-0.9548255844500031</v>
      </c>
      <c r="AO32" s="189">
        <f>(Paca!C32/Paca!C28-1)*100</f>
        <v>-33.011831043107684</v>
      </c>
      <c r="AP32" s="189">
        <f>(Paca!D32/Paca!D28-1)*100</f>
        <v>-10.351673166174303</v>
      </c>
      <c r="AQ32" s="190">
        <f>(Paca!E32/Paca!E28-1)*100</f>
        <v>1.4744517057684092</v>
      </c>
      <c r="AR32" s="190">
        <f>(Paca!F32/Paca!F28-1)*100</f>
        <v>-6.4891461805789863</v>
      </c>
      <c r="AS32" s="190">
        <f>(Paca!G32/Paca!G28-1)*100</f>
        <v>-15.394099960626018</v>
      </c>
      <c r="AT32" s="190">
        <f>(Paca!H32/Paca!H28-1)*100</f>
        <v>-11.850782721743247</v>
      </c>
      <c r="AU32" s="190">
        <f>(Paca!I32/Paca!I28-1)*100</f>
        <v>-13.538033896810287</v>
      </c>
      <c r="AV32" s="189">
        <f>(Paca!J32/Paca!J28-1)*100</f>
        <v>8.1096670388479666</v>
      </c>
      <c r="AW32" s="189">
        <f>(Paca!K32/Paca!K28-1)*100</f>
        <v>-1.2321213200118031</v>
      </c>
      <c r="AX32" s="190">
        <f>(Paca!L32/Paca!L28-1)*100</f>
        <v>-3.3034471286948919</v>
      </c>
      <c r="AY32" s="190">
        <f>(Paca!M32/Paca!M28-1)*100</f>
        <v>1.4576890412130616</v>
      </c>
      <c r="AZ32" s="190">
        <f>(Paca!N32/Paca!N28-1)*100</f>
        <v>-9.2578781872498119</v>
      </c>
      <c r="BA32" s="190">
        <f>(Paca!O32/Paca!O28-1)*100</f>
        <v>-3.5260691201293159</v>
      </c>
      <c r="BB32" s="190">
        <f>(Paca!P32/Paca!P28-1)*100</f>
        <v>-17.407629919564005</v>
      </c>
      <c r="BC32" s="190">
        <f>(Paca!Q32/Paca!Q28-1)*100</f>
        <v>9.116274401328873</v>
      </c>
      <c r="BD32" s="190">
        <f>(Paca!R32/Paca!R28-1)*100</f>
        <v>-0.35130773498067702</v>
      </c>
      <c r="BE32" s="190">
        <f>(Paca!S32/Paca!S28-1)*100</f>
        <v>25.372784268785644</v>
      </c>
      <c r="BF32" s="189">
        <f>(Paca!T32/Paca!T28-1)*100</f>
        <v>10.22802553177069</v>
      </c>
      <c r="BG32" s="53">
        <f>Paca!B32-Paca!B28</f>
        <v>-335.64261838899984</v>
      </c>
      <c r="BH32" s="53">
        <f>Paca!C32-Paca!C28</f>
        <v>-73.781842936999993</v>
      </c>
      <c r="BI32" s="53">
        <f>Paca!D32-Paca!D28</f>
        <v>-1116.9130466699989</v>
      </c>
      <c r="BJ32" s="122">
        <f>Paca!E32-Paca!E28</f>
        <v>24.718391556999904</v>
      </c>
      <c r="BK32" s="122">
        <f>Paca!F32-Paca!F28</f>
        <v>-99.964316614999916</v>
      </c>
      <c r="BL32" s="122">
        <f>Paca!G32-Paca!G28</f>
        <v>-224.74520937600005</v>
      </c>
      <c r="BM32" s="122">
        <f>Paca!H32-Paca!H28</f>
        <v>-74.679927981999981</v>
      </c>
      <c r="BN32" s="122">
        <f>Paca!I32-Paca!I28</f>
        <v>-742.24198425399936</v>
      </c>
      <c r="BO32" s="53">
        <f>Paca!J32-Paca!J28</f>
        <v>902.92298471100003</v>
      </c>
      <c r="BP32" s="53">
        <f>Paca!K32-Paca!K28</f>
        <v>-148.15805377800098</v>
      </c>
      <c r="BQ32" s="122">
        <f>Paca!L32-Paca!L28</f>
        <v>-120.04670559999977</v>
      </c>
      <c r="BR32" s="122">
        <f>Paca!M32-Paca!M28</f>
        <v>46.170190726999863</v>
      </c>
      <c r="BS32" s="122">
        <f>Paca!N32-Paca!N28</f>
        <v>-62.517709045999936</v>
      </c>
      <c r="BT32" s="122">
        <f>Paca!O32-Paca!O28</f>
        <v>-18.913400260999992</v>
      </c>
      <c r="BU32" s="122">
        <f>Paca!P32-Paca!P28</f>
        <v>-89.963840304999962</v>
      </c>
      <c r="BV32" s="122">
        <f>Paca!Q32-Paca!Q28</f>
        <v>23.023971635999999</v>
      </c>
      <c r="BW32" s="122">
        <f>Paca!R32-Paca!R28</f>
        <v>-10.222892580999996</v>
      </c>
      <c r="BX32" s="122">
        <f>Paca!S32-Paca!S28</f>
        <v>84.312331652000012</v>
      </c>
      <c r="BY32" s="53">
        <f>Paca!T32-Paca!T28</f>
        <v>100.28734028500003</v>
      </c>
    </row>
    <row r="33" spans="1:77" s="29" customFormat="1" x14ac:dyDescent="0.25">
      <c r="A33" s="37" t="str">
        <f>Paca!A33</f>
        <v>T3 2005</v>
      </c>
      <c r="B33" s="144">
        <f>('dep83'!B33/'dep83'!B32-1)*100</f>
        <v>3.073139330562058</v>
      </c>
      <c r="C33" s="179">
        <f>('dep83'!C33/'dep83'!C32-1)*100</f>
        <v>16.443108079737236</v>
      </c>
      <c r="D33" s="179">
        <f>('dep83'!D33/'dep83'!D32-1)*100</f>
        <v>-11.251989445352262</v>
      </c>
      <c r="E33" s="180">
        <f>('dep83'!E33/'dep83'!E32-1)*100</f>
        <v>-31.713083896987548</v>
      </c>
      <c r="F33" s="181">
        <f>('dep83'!F33/'dep83'!F32-1)*100</f>
        <v>-8.7491846200272949</v>
      </c>
      <c r="G33" s="181">
        <f>('dep83'!G33/'dep83'!G32-1)*100</f>
        <v>2.1547728759909734</v>
      </c>
      <c r="H33" s="181">
        <f>('dep83'!H33/'dep83'!H32-1)*100</f>
        <v>-0.24280455769132292</v>
      </c>
      <c r="I33" s="182">
        <f>('dep83'!I33/'dep83'!I32-1)*100</f>
        <v>-13.93015055157858</v>
      </c>
      <c r="J33" s="179">
        <f>('dep83'!J33/'dep83'!J32-1)*100</f>
        <v>4.2253605727724519</v>
      </c>
      <c r="K33" s="179">
        <f>('dep83'!K33/'dep83'!K32-1)*100</f>
        <v>11.482720053740024</v>
      </c>
      <c r="L33" s="180">
        <f>('dep83'!L33/'dep83'!L32-1)*100</f>
        <v>38.502875233741385</v>
      </c>
      <c r="M33" s="181">
        <f>('dep83'!M33/'dep83'!M32-1)*100</f>
        <v>-2.1188507673286505</v>
      </c>
      <c r="N33" s="181">
        <f>('dep83'!N33/'dep83'!N32-1)*100</f>
        <v>-0.94015511220207904</v>
      </c>
      <c r="O33" s="181">
        <f>('dep83'!O33/'dep83'!O32-1)*100</f>
        <v>313.56165454705211</v>
      </c>
      <c r="P33" s="181">
        <f>('dep83'!P33/'dep83'!P32-1)*100</f>
        <v>-11.259798247911357</v>
      </c>
      <c r="Q33" s="181">
        <f>('dep83'!Q33/'dep83'!Q32-1)*100</f>
        <v>26.712621702421437</v>
      </c>
      <c r="R33" s="181">
        <f>('dep83'!R33/'dep83'!R32-1)*100</f>
        <v>-7.2699022110903506</v>
      </c>
      <c r="S33" s="152">
        <f>('dep83'!S33/'dep83'!S32-1)*100</f>
        <v>8.9570645491548149</v>
      </c>
      <c r="T33" s="183">
        <f>('dep83'!T33/'dep83'!T32-1)*100</f>
        <v>-19.110463534036228</v>
      </c>
      <c r="U33" s="52">
        <f>'dep83'!B33-'dep83'!B32</f>
        <v>131.54005942599997</v>
      </c>
      <c r="V33" s="52">
        <f>'dep83'!C33-'dep83'!C32</f>
        <v>5.1869153059999995</v>
      </c>
      <c r="W33" s="52">
        <f>'dep83'!D33-'dep83'!D32</f>
        <v>-88.646978186000069</v>
      </c>
      <c r="X33" s="121">
        <f>'dep83'!E33-'dep83'!E32</f>
        <v>-14.026303994999996</v>
      </c>
      <c r="Y33" s="121">
        <f>'dep83'!F33-'dep83'!F32</f>
        <v>-19.660815194999998</v>
      </c>
      <c r="Z33" s="121">
        <f>'dep83'!G33-'dep83'!G32</f>
        <v>1.0707059340000029</v>
      </c>
      <c r="AA33" s="121">
        <f>'dep83'!H33-'dep83'!H32</f>
        <v>-0.16550062199999616</v>
      </c>
      <c r="AB33" s="121">
        <f>'dep83'!I33-'dep83'!I32</f>
        <v>-55.865064308000001</v>
      </c>
      <c r="AC33" s="52">
        <f>'dep83'!J33-'dep83'!J32</f>
        <v>88.116327981999802</v>
      </c>
      <c r="AD33" s="52">
        <f>'dep83'!K33-'dep83'!K32</f>
        <v>146.28803981599981</v>
      </c>
      <c r="AE33" s="121">
        <f>'dep83'!L33-'dep83'!L32</f>
        <v>149.75178453900003</v>
      </c>
      <c r="AF33" s="121">
        <f>'dep83'!M33-'dep83'!M32</f>
        <v>-5.339658796000009</v>
      </c>
      <c r="AG33" s="121">
        <f>'dep83'!N33-'dep83'!N32</f>
        <v>-0.92199914200000421</v>
      </c>
      <c r="AH33" s="121">
        <f>'dep83'!O33-'dep83'!O32</f>
        <v>21.026944213</v>
      </c>
      <c r="AI33" s="121">
        <f>'dep83'!P33-'dep83'!P32</f>
        <v>-6.3415011659999934</v>
      </c>
      <c r="AJ33" s="121">
        <f>'dep83'!Q33-'dep83'!Q32</f>
        <v>11.939968887999996</v>
      </c>
      <c r="AK33" s="121">
        <f>'dep83'!R33-'dep83'!R32</f>
        <v>-27.820019118000005</v>
      </c>
      <c r="AL33" s="121">
        <f>'dep83'!S33-'dep83'!S32</f>
        <v>3.9925203979999964</v>
      </c>
      <c r="AM33" s="52">
        <f>'dep83'!T33-'dep83'!T32</f>
        <v>-19.404245492000001</v>
      </c>
      <c r="AN33" s="189">
        <f>(Paca!B33/Paca!B29-1)*100</f>
        <v>3.4567539684587478</v>
      </c>
      <c r="AO33" s="189">
        <f>(Paca!C33/Paca!C29-1)*100</f>
        <v>16.896757929848107</v>
      </c>
      <c r="AP33" s="189">
        <f>(Paca!D33/Paca!D29-1)*100</f>
        <v>-4.4963348378362022</v>
      </c>
      <c r="AQ33" s="190">
        <f>(Paca!E33/Paca!E29-1)*100</f>
        <v>-0.17885546588668477</v>
      </c>
      <c r="AR33" s="190">
        <f>(Paca!F33/Paca!F29-1)*100</f>
        <v>-0.45611667825063984</v>
      </c>
      <c r="AS33" s="190">
        <f>(Paca!G33/Paca!G29-1)*100</f>
        <v>-17.009028555269591</v>
      </c>
      <c r="AT33" s="190">
        <f>(Paca!H33/Paca!H29-1)*100</f>
        <v>12.461744034914734</v>
      </c>
      <c r="AU33" s="190">
        <f>(Paca!I33/Paca!I29-1)*100</f>
        <v>-5.4403615868771071</v>
      </c>
      <c r="AV33" s="189">
        <f>(Paca!J33/Paca!J29-1)*100</f>
        <v>6.5797899674009175</v>
      </c>
      <c r="AW33" s="189">
        <f>(Paca!K33/Paca!K29-1)*100</f>
        <v>6.4294195939765153</v>
      </c>
      <c r="AX33" s="190">
        <f>(Paca!L33/Paca!L29-1)*100</f>
        <v>13.028501774517508</v>
      </c>
      <c r="AY33" s="190">
        <f>(Paca!M33/Paca!M29-1)*100</f>
        <v>3.8660889130389453</v>
      </c>
      <c r="AZ33" s="190">
        <f>(Paca!N33/Paca!N29-1)*100</f>
        <v>-7.3302277112321734</v>
      </c>
      <c r="BA33" s="190">
        <f>(Paca!O33/Paca!O29-1)*100</f>
        <v>41.424331308060736</v>
      </c>
      <c r="BB33" s="190">
        <f>(Paca!P33/Paca!P29-1)*100</f>
        <v>-19.157574619020291</v>
      </c>
      <c r="BC33" s="190">
        <f>(Paca!Q33/Paca!Q29-1)*100</f>
        <v>-10.340443267507116</v>
      </c>
      <c r="BD33" s="190">
        <f>(Paca!R33/Paca!R29-1)*100</f>
        <v>5.6238207481184244</v>
      </c>
      <c r="BE33" s="190">
        <f>(Paca!S33/Paca!S29-1)*100</f>
        <v>4.2914504897774597</v>
      </c>
      <c r="BF33" s="189">
        <f>(Paca!T33/Paca!T29-1)*100</f>
        <v>11.224317772632265</v>
      </c>
      <c r="BG33" s="53">
        <f>Paca!B33-Paca!B29</f>
        <v>1207.8619834030033</v>
      </c>
      <c r="BH33" s="53">
        <f>Paca!C33-Paca!C29</f>
        <v>24.544196882000023</v>
      </c>
      <c r="BI33" s="53">
        <f>Paca!D33-Paca!D29</f>
        <v>-460.80135158199846</v>
      </c>
      <c r="BJ33" s="122">
        <f>Paca!E33-Paca!E29</f>
        <v>-2.8370453019999786</v>
      </c>
      <c r="BK33" s="122">
        <f>Paca!F33-Paca!F29</f>
        <v>-6.6228115320000143</v>
      </c>
      <c r="BL33" s="122">
        <f>Paca!G33-Paca!G29</f>
        <v>-251.64188535099993</v>
      </c>
      <c r="BM33" s="122">
        <f>Paca!H33-Paca!H29</f>
        <v>78.013110866000034</v>
      </c>
      <c r="BN33" s="122">
        <f>Paca!I33-Paca!I29</f>
        <v>-277.71272026299994</v>
      </c>
      <c r="BO33" s="53">
        <f>Paca!J33-Paca!J29</f>
        <v>765.43977571000141</v>
      </c>
      <c r="BP33" s="53">
        <f>Paca!K33-Paca!K29</f>
        <v>765.60654674700163</v>
      </c>
      <c r="BQ33" s="122">
        <f>Paca!L33-Paca!L29</f>
        <v>439.31133653200004</v>
      </c>
      <c r="BR33" s="122">
        <f>Paca!M33-Paca!M29</f>
        <v>125.29574532300012</v>
      </c>
      <c r="BS33" s="122">
        <f>Paca!N33-Paca!N29</f>
        <v>-51.421526939000046</v>
      </c>
      <c r="BT33" s="122">
        <f>Paca!O33-Paca!O29</f>
        <v>203.99819026699998</v>
      </c>
      <c r="BU33" s="122">
        <f>Paca!P33-Paca!P29</f>
        <v>-98.792742332999978</v>
      </c>
      <c r="BV33" s="122">
        <f>Paca!Q33-Paca!Q29</f>
        <v>-32.109995093000009</v>
      </c>
      <c r="BW33" s="122">
        <f>Paca!R33-Paca!R29</f>
        <v>163.71203002099992</v>
      </c>
      <c r="BX33" s="122">
        <f>Paca!S33-Paca!S29</f>
        <v>15.613508969000009</v>
      </c>
      <c r="BY33" s="53">
        <f>Paca!T33-Paca!T29</f>
        <v>113.07281564600009</v>
      </c>
    </row>
    <row r="34" spans="1:77" s="105" customFormat="1" x14ac:dyDescent="0.25">
      <c r="A34" s="98" t="str">
        <f>Paca!A34</f>
        <v>T4 2005</v>
      </c>
      <c r="B34" s="143">
        <f>('dep83'!B34/'dep83'!B33-1)*100</f>
        <v>6.6264152100166118</v>
      </c>
      <c r="C34" s="184">
        <f>('dep83'!C34/'dep83'!C33-1)*100</f>
        <v>-29.951967249767041</v>
      </c>
      <c r="D34" s="184">
        <f>('dep83'!D34/'dep83'!D33-1)*100</f>
        <v>16.595855784089842</v>
      </c>
      <c r="E34" s="185">
        <f>('dep83'!E34/'dep83'!E33-1)*100</f>
        <v>90.9794005453072</v>
      </c>
      <c r="F34" s="186">
        <f>('dep83'!F34/'dep83'!F33-1)*100</f>
        <v>2.4108988519022878</v>
      </c>
      <c r="G34" s="186">
        <f>('dep83'!G34/'dep83'!G33-1)*100</f>
        <v>-6.131262565262241</v>
      </c>
      <c r="H34" s="186">
        <f>('dep83'!H34/'dep83'!H33-1)*100</f>
        <v>-14.194230121328244</v>
      </c>
      <c r="I34" s="187">
        <f>('dep83'!I34/'dep83'!I33-1)*100</f>
        <v>27.921795102321532</v>
      </c>
      <c r="J34" s="184">
        <f>('dep83'!J34/'dep83'!J33-1)*100</f>
        <v>9.1947160811041151</v>
      </c>
      <c r="K34" s="184">
        <f>('dep83'!K34/'dep83'!K33-1)*100</f>
        <v>-0.29223543433047894</v>
      </c>
      <c r="L34" s="185">
        <f>('dep83'!L34/'dep83'!L33-1)*100</f>
        <v>-17.388670266509109</v>
      </c>
      <c r="M34" s="186">
        <f>('dep83'!M34/'dep83'!M33-1)*100</f>
        <v>10.009571759693925</v>
      </c>
      <c r="N34" s="186">
        <f>('dep83'!N34/'dep83'!N33-1)*100</f>
        <v>11.353952643085963</v>
      </c>
      <c r="O34" s="186">
        <f>('dep83'!O34/'dep83'!O33-1)*100</f>
        <v>131.66848728357593</v>
      </c>
      <c r="P34" s="186">
        <f>('dep83'!P34/'dep83'!P33-1)*100</f>
        <v>45.392709487915049</v>
      </c>
      <c r="Q34" s="186">
        <f>('dep83'!Q34/'dep83'!Q33-1)*100</f>
        <v>-5.8970904860677127</v>
      </c>
      <c r="R34" s="186">
        <f>('dep83'!R34/'dep83'!R33-1)*100</f>
        <v>-1.1203831412891385</v>
      </c>
      <c r="S34" s="151">
        <f>('dep83'!S34/'dep83'!S33-1)*100</f>
        <v>3.9403199261599076</v>
      </c>
      <c r="T34" s="188">
        <f>('dep83'!T34/'dep83'!T33-1)*100</f>
        <v>-10.210148062555458</v>
      </c>
      <c r="U34" s="100">
        <f>'dep83'!B34-'dep83'!B33</f>
        <v>292.34786853099922</v>
      </c>
      <c r="V34" s="100">
        <f>'dep83'!C34-'dep83'!C33</f>
        <v>-11.001816234</v>
      </c>
      <c r="W34" s="100">
        <f>'dep83'!D34-'dep83'!D33</f>
        <v>116.03603980000003</v>
      </c>
      <c r="X34" s="120">
        <f>'dep83'!E34-'dep83'!E33</f>
        <v>27.478014081999998</v>
      </c>
      <c r="Y34" s="120">
        <f>'dep83'!F34-'dep83'!F33</f>
        <v>4.9436724029999937</v>
      </c>
      <c r="Z34" s="120">
        <f>'dep83'!G34-'dep83'!G33</f>
        <v>-3.1122701460000002</v>
      </c>
      <c r="AA34" s="120">
        <f>'dep83'!H34-'dep83'!H33</f>
        <v>-9.6515900830000021</v>
      </c>
      <c r="AB34" s="120">
        <f>'dep83'!I34-'dep83'!I33</f>
        <v>96.378213544000005</v>
      </c>
      <c r="AC34" s="100">
        <f>'dep83'!J34-'dep83'!J33</f>
        <v>199.85008849399992</v>
      </c>
      <c r="AD34" s="100">
        <f>'dep83'!K34-'dep83'!K33</f>
        <v>-4.1505387639999753</v>
      </c>
      <c r="AE34" s="120">
        <f>'dep83'!L34-'dep83'!L33</f>
        <v>-93.67075178500005</v>
      </c>
      <c r="AF34" s="120">
        <f>'dep83'!M34-'dep83'!M33</f>
        <v>24.690375433999975</v>
      </c>
      <c r="AG34" s="120">
        <f>'dep83'!N34-'dep83'!N33</f>
        <v>11.030005451000008</v>
      </c>
      <c r="AH34" s="120">
        <f>'dep83'!O34-'dep83'!O33</f>
        <v>36.515338025000005</v>
      </c>
      <c r="AI34" s="120">
        <f>'dep83'!P34-'dep83'!P33</f>
        <v>22.686525412999991</v>
      </c>
      <c r="AJ34" s="120">
        <f>'dep83'!Q34-'dep83'!Q33</f>
        <v>-3.3399837179999992</v>
      </c>
      <c r="AK34" s="120">
        <f>'dep83'!R34-'dep83'!R33</f>
        <v>-3.975723180999978</v>
      </c>
      <c r="AL34" s="120">
        <f>'dep83'!S34-'dep83'!S33</f>
        <v>1.913675597000001</v>
      </c>
      <c r="AM34" s="100">
        <f>'dep83'!T34-'dep83'!T33</f>
        <v>-8.3859047650000065</v>
      </c>
      <c r="AN34" s="184">
        <f>(Paca!B34/Paca!B30-1)*100</f>
        <v>5.9776017566145256</v>
      </c>
      <c r="AO34" s="184">
        <f>(Paca!C34/Paca!C30-1)*100</f>
        <v>-51.724167776602869</v>
      </c>
      <c r="AP34" s="184">
        <f>(Paca!D34/Paca!D30-1)*100</f>
        <v>-2.3312059533970642</v>
      </c>
      <c r="AQ34" s="191">
        <f>(Paca!E34/Paca!E30-1)*100</f>
        <v>2.7082016830076938</v>
      </c>
      <c r="AR34" s="191">
        <f>(Paca!F34/Paca!F30-1)*100</f>
        <v>-1.1605978746338175</v>
      </c>
      <c r="AS34" s="191">
        <f>(Paca!G34/Paca!G30-1)*100</f>
        <v>-17.194090972684251</v>
      </c>
      <c r="AT34" s="191">
        <f>(Paca!H34/Paca!H30-1)*100</f>
        <v>-14.306993453900052</v>
      </c>
      <c r="AU34" s="191">
        <f>(Paca!I34/Paca!I30-1)*100</f>
        <v>1.7018953912012247</v>
      </c>
      <c r="AV34" s="184">
        <f>(Paca!J34/Paca!J30-1)*100</f>
        <v>7.4492506103563505</v>
      </c>
      <c r="AW34" s="184">
        <f>(Paca!K34/Paca!K30-1)*100</f>
        <v>10.95634753645529</v>
      </c>
      <c r="AX34" s="191">
        <f>(Paca!L34/Paca!L30-1)*100</f>
        <v>10.695714520430212</v>
      </c>
      <c r="AY34" s="191">
        <f>(Paca!M34/Paca!M30-1)*100</f>
        <v>20.285296612787953</v>
      </c>
      <c r="AZ34" s="191">
        <f>(Paca!N34/Paca!N30-1)*100</f>
        <v>16.955403250308688</v>
      </c>
      <c r="BA34" s="191">
        <f>(Paca!O34/Paca!O30-1)*100</f>
        <v>39.557436581875024</v>
      </c>
      <c r="BB34" s="191">
        <f>(Paca!P34/Paca!P30-1)*100</f>
        <v>-25.821593630943486</v>
      </c>
      <c r="BC34" s="191">
        <f>(Paca!Q34/Paca!Q30-1)*100</f>
        <v>3.4585095676969324</v>
      </c>
      <c r="BD34" s="191">
        <f>(Paca!R34/Paca!R30-1)*100</f>
        <v>6.5732717626209913</v>
      </c>
      <c r="BE34" s="191">
        <f>(Paca!S34/Paca!S30-1)*100</f>
        <v>-19.53120905903808</v>
      </c>
      <c r="BF34" s="184">
        <f>(Paca!T34/Paca!T30-1)*100</f>
        <v>30.069923421770927</v>
      </c>
      <c r="BG34" s="100">
        <f>Paca!B34-Paca!B30</f>
        <v>2119.2021191479944</v>
      </c>
      <c r="BH34" s="100">
        <f>Paca!C34-Paca!C30</f>
        <v>-116.60047189700001</v>
      </c>
      <c r="BI34" s="100">
        <f>Paca!D34-Paca!D30</f>
        <v>-242.33642667799904</v>
      </c>
      <c r="BJ34" s="120">
        <f>Paca!E34-Paca!E30</f>
        <v>45.736214131999986</v>
      </c>
      <c r="BK34" s="120">
        <f>Paca!F34-Paca!F30</f>
        <v>-16.946217219999653</v>
      </c>
      <c r="BL34" s="120">
        <f>Paca!G34-Paca!G30</f>
        <v>-262.32888626599993</v>
      </c>
      <c r="BM34" s="120">
        <f>Paca!H34-Paca!H30</f>
        <v>-94.872294721999992</v>
      </c>
      <c r="BN34" s="120">
        <f>Paca!I34-Paca!I30</f>
        <v>86.074757398000656</v>
      </c>
      <c r="BO34" s="100">
        <f>Paca!J34-Paca!J30</f>
        <v>901.91884883300008</v>
      </c>
      <c r="BP34" s="100">
        <f>Paca!K34-Paca!K30</f>
        <v>1289.7021229990005</v>
      </c>
      <c r="BQ34" s="120">
        <f>Paca!L34-Paca!L30</f>
        <v>346.64395961299988</v>
      </c>
      <c r="BR34" s="120">
        <f>Paca!M34-Paca!M30</f>
        <v>630.5105879040002</v>
      </c>
      <c r="BS34" s="120">
        <f>Paca!N34-Paca!N30</f>
        <v>97.711003269999992</v>
      </c>
      <c r="BT34" s="120">
        <f>Paca!O34-Paca!O30</f>
        <v>243.40828479699996</v>
      </c>
      <c r="BU34" s="120">
        <f>Paca!P34-Paca!P30</f>
        <v>-146.14766144100003</v>
      </c>
      <c r="BV34" s="120">
        <f>Paca!Q34-Paca!Q30</f>
        <v>9.2164823609999758</v>
      </c>
      <c r="BW34" s="120">
        <f>Paca!R34-Paca!R30</f>
        <v>194.40264566900032</v>
      </c>
      <c r="BX34" s="120">
        <f>Paca!S34-Paca!S30</f>
        <v>-86.043179173999988</v>
      </c>
      <c r="BY34" s="100">
        <f>Paca!T34-Paca!T30</f>
        <v>286.51804589100004</v>
      </c>
    </row>
    <row r="35" spans="1:77" s="29" customFormat="1" x14ac:dyDescent="0.25">
      <c r="A35" s="37" t="str">
        <f>Paca!A35</f>
        <v>T1 2006</v>
      </c>
      <c r="B35" s="144">
        <f>('dep83'!B35/'dep83'!B34-1)*100</f>
        <v>2.2794871244486981</v>
      </c>
      <c r="C35" s="179">
        <f>('dep83'!C35/'dep83'!C34-1)*100</f>
        <v>-12.255685577384357</v>
      </c>
      <c r="D35" s="179">
        <f>('dep83'!D35/'dep83'!D34-1)*100</f>
        <v>-1.9309563070431301</v>
      </c>
      <c r="E35" s="180">
        <f>('dep83'!E35/'dep83'!E34-1)*100</f>
        <v>-13.789875805734775</v>
      </c>
      <c r="F35" s="181">
        <f>('dep83'!F35/'dep83'!F34-1)*100</f>
        <v>6.1381518020342307</v>
      </c>
      <c r="G35" s="181">
        <f>('dep83'!G35/'dep83'!G34-1)*100</f>
        <v>-5.9851974249151452</v>
      </c>
      <c r="H35" s="181">
        <f>('dep83'!H35/'dep83'!H34-1)*100</f>
        <v>2.7084228428572388</v>
      </c>
      <c r="I35" s="182">
        <f>('dep83'!I35/'dep83'!I34-1)*100</f>
        <v>-4.3949605920440611</v>
      </c>
      <c r="J35" s="179">
        <f>('dep83'!J35/'dep83'!J34-1)*100</f>
        <v>5.8688120838223279</v>
      </c>
      <c r="K35" s="179">
        <f>('dep83'!K35/'dep83'!K34-1)*100</f>
        <v>-1.1451778907845656</v>
      </c>
      <c r="L35" s="180">
        <f>('dep83'!L35/'dep83'!L34-1)*100</f>
        <v>-11.668442942400725</v>
      </c>
      <c r="M35" s="181">
        <f>('dep83'!M35/'dep83'!M34-1)*100</f>
        <v>45.226809860471832</v>
      </c>
      <c r="N35" s="181">
        <f>('dep83'!N35/'dep83'!N34-1)*100</f>
        <v>-26.436851942807493</v>
      </c>
      <c r="O35" s="181">
        <f>('dep83'!O35/'dep83'!O34-1)*100</f>
        <v>-26.359300502400828</v>
      </c>
      <c r="P35" s="181">
        <f>('dep83'!P35/'dep83'!P34-1)*100</f>
        <v>-20.85900579653137</v>
      </c>
      <c r="Q35" s="181">
        <f>('dep83'!Q35/'dep83'!Q34-1)*100</f>
        <v>-3.3078417713563346</v>
      </c>
      <c r="R35" s="181">
        <f>('dep83'!R35/'dep83'!R34-1)*100</f>
        <v>-10.565913701293439</v>
      </c>
      <c r="S35" s="152">
        <f>('dep83'!S35/'dep83'!S34-1)*100</f>
        <v>24.783014133582082</v>
      </c>
      <c r="T35" s="183">
        <f>('dep83'!T35/'dep83'!T34-1)*100</f>
        <v>4.1417816047536915</v>
      </c>
      <c r="U35" s="52">
        <f>'dep83'!B35-'dep83'!B34</f>
        <v>107.23171168800127</v>
      </c>
      <c r="V35" s="52">
        <f>'dep83'!C35-'dep83'!C34</f>
        <v>-3.1533529820000012</v>
      </c>
      <c r="W35" s="52">
        <f>'dep83'!D35-'dep83'!D34</f>
        <v>-15.741597634000073</v>
      </c>
      <c r="X35" s="121">
        <f>'dep83'!E35-'dep83'!E34</f>
        <v>-7.954065288999999</v>
      </c>
      <c r="Y35" s="121">
        <f>'dep83'!F35-'dep83'!F34</f>
        <v>12.890046872999989</v>
      </c>
      <c r="Z35" s="121">
        <f>'dep83'!G35-'dep83'!G34</f>
        <v>-2.8518509849999987</v>
      </c>
      <c r="AA35" s="121">
        <f>'dep83'!H35-'dep83'!H34</f>
        <v>1.5802288519999976</v>
      </c>
      <c r="AB35" s="121">
        <f>'dep83'!I35-'dep83'!I34</f>
        <v>-19.405957085000011</v>
      </c>
      <c r="AC35" s="52">
        <f>'dep83'!J35-'dep83'!J34</f>
        <v>139.28932980200034</v>
      </c>
      <c r="AD35" s="52">
        <f>'dep83'!K35-'dep83'!K34</f>
        <v>-16.217112686999826</v>
      </c>
      <c r="AE35" s="121">
        <f>'dep83'!L35-'dep83'!L34</f>
        <v>-51.926631805</v>
      </c>
      <c r="AF35" s="121">
        <f>'dep83'!M35-'dep83'!M34</f>
        <v>122.72657820100005</v>
      </c>
      <c r="AG35" s="121">
        <f>'dep83'!N35-'dep83'!N34</f>
        <v>-28.598550705999997</v>
      </c>
      <c r="AH35" s="121">
        <f>'dep83'!O35-'dep83'!O34</f>
        <v>-16.935355722000004</v>
      </c>
      <c r="AI35" s="121">
        <f>'dep83'!P35-'dep83'!P34</f>
        <v>-15.157169742999997</v>
      </c>
      <c r="AJ35" s="121">
        <f>'dep83'!Q35-'dep83'!Q34</f>
        <v>-1.7630082169999994</v>
      </c>
      <c r="AK35" s="121">
        <f>'dep83'!R35-'dep83'!R34</f>
        <v>-37.073484503000032</v>
      </c>
      <c r="AL35" s="121">
        <f>'dep83'!S35-'dep83'!S34</f>
        <v>12.510509808000002</v>
      </c>
      <c r="AM35" s="52">
        <f>'dep83'!T35-'dep83'!T34</f>
        <v>3.0544451890000062</v>
      </c>
      <c r="AN35" s="189">
        <f>(Paca!B35/Paca!B31-1)*100</f>
        <v>4.8919320767209618</v>
      </c>
      <c r="AO35" s="189">
        <f>(Paca!C35/Paca!C31-1)*100</f>
        <v>-37.904705578836229</v>
      </c>
      <c r="AP35" s="189">
        <f>(Paca!D35/Paca!D31-1)*100</f>
        <v>8.4897738991474014E-2</v>
      </c>
      <c r="AQ35" s="190">
        <f>(Paca!E35/Paca!E31-1)*100</f>
        <v>1.5354164521311997</v>
      </c>
      <c r="AR35" s="190">
        <f>(Paca!F35/Paca!F31-1)*100</f>
        <v>3.1117279572940415</v>
      </c>
      <c r="AS35" s="190">
        <f>(Paca!G35/Paca!G31-1)*100</f>
        <v>-14.741550118199498</v>
      </c>
      <c r="AT35" s="190">
        <f>(Paca!H35/Paca!H31-1)*100</f>
        <v>-11.746550515176846</v>
      </c>
      <c r="AU35" s="190">
        <f>(Paca!I35/Paca!I31-1)*100</f>
        <v>4.8851247664276842</v>
      </c>
      <c r="AV35" s="189">
        <f>(Paca!J35/Paca!J31-1)*100</f>
        <v>12.907680055081205</v>
      </c>
      <c r="AW35" s="189">
        <f>(Paca!K35/Paca!K31-1)*100</f>
        <v>1.6883487481929915</v>
      </c>
      <c r="AX35" s="190">
        <f>(Paca!L35/Paca!L31-1)*100</f>
        <v>-4.2310251159321073</v>
      </c>
      <c r="AY35" s="190">
        <f>(Paca!M35/Paca!M31-1)*100</f>
        <v>4.8178290219303976</v>
      </c>
      <c r="AZ35" s="190">
        <f>(Paca!N35/Paca!N31-1)*100</f>
        <v>-13.170481265652779</v>
      </c>
      <c r="BA35" s="190">
        <f>(Paca!O35/Paca!O31-1)*100</f>
        <v>1.295383318070864</v>
      </c>
      <c r="BB35" s="190">
        <f>(Paca!P35/Paca!P31-1)*100</f>
        <v>-9.9503467186401355</v>
      </c>
      <c r="BC35" s="190">
        <f>(Paca!Q35/Paca!Q31-1)*100</f>
        <v>-10.669070185684326</v>
      </c>
      <c r="BD35" s="190">
        <f>(Paca!R35/Paca!R31-1)*100</f>
        <v>9.6735360101337431</v>
      </c>
      <c r="BE35" s="190">
        <f>(Paca!S35/Paca!S31-1)*100</f>
        <v>20.993275832942171</v>
      </c>
      <c r="BF35" s="189">
        <f>(Paca!T35/Paca!T31-1)*100</f>
        <v>4.2811298652038365</v>
      </c>
      <c r="BG35" s="53">
        <f>Paca!B35-Paca!B31</f>
        <v>1751.1491258599999</v>
      </c>
      <c r="BH35" s="53">
        <f>Paca!C35-Paca!C31</f>
        <v>-61.732010685999995</v>
      </c>
      <c r="BI35" s="53">
        <f>Paca!D35-Paca!D31</f>
        <v>8.6115510370000266</v>
      </c>
      <c r="BJ35" s="122">
        <f>Paca!E35-Paca!E31</f>
        <v>27.438911183000073</v>
      </c>
      <c r="BK35" s="122">
        <f>Paca!F35-Paca!F31</f>
        <v>43.736389194000139</v>
      </c>
      <c r="BL35" s="122">
        <f>Paca!G35-Paca!G31</f>
        <v>-222.24302920700006</v>
      </c>
      <c r="BM35" s="122">
        <f>Paca!H35-Paca!H31</f>
        <v>-75.027652821999936</v>
      </c>
      <c r="BN35" s="122">
        <f>Paca!I35-Paca!I31</f>
        <v>234.7069326890005</v>
      </c>
      <c r="BO35" s="53">
        <f>Paca!J35-Paca!J31</f>
        <v>1549.6419813209995</v>
      </c>
      <c r="BP35" s="53">
        <f>Paca!K35-Paca!K31</f>
        <v>210.11655134399916</v>
      </c>
      <c r="BQ35" s="122">
        <f>Paca!L35-Paca!L31</f>
        <v>-148.16798205899977</v>
      </c>
      <c r="BR35" s="122">
        <f>Paca!M35-Paca!M31</f>
        <v>182.92557689799969</v>
      </c>
      <c r="BS35" s="122">
        <f>Paca!N35-Paca!N31</f>
        <v>-86.015984366999987</v>
      </c>
      <c r="BT35" s="122">
        <f>Paca!O35-Paca!O31</f>
        <v>7.6353025839999873</v>
      </c>
      <c r="BU35" s="122">
        <f>Paca!P35-Paca!P31</f>
        <v>-49.915565275000006</v>
      </c>
      <c r="BV35" s="122">
        <f>Paca!Q35-Paca!Q31</f>
        <v>-32.720400170999994</v>
      </c>
      <c r="BW35" s="122">
        <f>Paca!R35-Paca!R31</f>
        <v>267.87534543700031</v>
      </c>
      <c r="BX35" s="122">
        <f>Paca!S35-Paca!S31</f>
        <v>68.500258297000016</v>
      </c>
      <c r="BY35" s="53">
        <f>Paca!T35-Paca!T31</f>
        <v>44.511052844000005</v>
      </c>
    </row>
    <row r="36" spans="1:77" s="29" customFormat="1" x14ac:dyDescent="0.25">
      <c r="A36" s="37" t="str">
        <f>Paca!A36</f>
        <v>T2 2006</v>
      </c>
      <c r="B36" s="144">
        <f>('dep83'!B36/'dep83'!B35-1)*100</f>
        <v>-4.8392428899913353</v>
      </c>
      <c r="C36" s="179">
        <f>('dep83'!C36/'dep83'!C35-1)*100</f>
        <v>-26.259768342332844</v>
      </c>
      <c r="D36" s="179">
        <f>('dep83'!D36/'dep83'!D35-1)*100</f>
        <v>-5.8100197167652361</v>
      </c>
      <c r="E36" s="180">
        <f>('dep83'!E36/'dep83'!E35-1)*100</f>
        <v>30.549473161254561</v>
      </c>
      <c r="F36" s="181">
        <f>('dep83'!F36/'dep83'!F35-1)*100</f>
        <v>-3.0506022398042565</v>
      </c>
      <c r="G36" s="181">
        <f>('dep83'!G36/'dep83'!G35-1)*100</f>
        <v>41.629532246466482</v>
      </c>
      <c r="H36" s="181">
        <f>('dep83'!H36/'dep83'!H35-1)*100</f>
        <v>-33.708148184042663</v>
      </c>
      <c r="I36" s="182">
        <f>('dep83'!I36/'dep83'!I35-1)*100</f>
        <v>-12.623798453787828</v>
      </c>
      <c r="J36" s="179">
        <f>('dep83'!J36/'dep83'!J35-1)*100</f>
        <v>-3.4188831307935375</v>
      </c>
      <c r="K36" s="179">
        <f>('dep83'!K36/'dep83'!K35-1)*100</f>
        <v>-7.4431623044429296</v>
      </c>
      <c r="L36" s="180">
        <f>('dep83'!L36/'dep83'!L35-1)*100</f>
        <v>19.220019208278295</v>
      </c>
      <c r="M36" s="181">
        <f>('dep83'!M36/'dep83'!M35-1)*100</f>
        <v>-20.352233178769485</v>
      </c>
      <c r="N36" s="181">
        <f>('dep83'!N36/'dep83'!N35-1)*100</f>
        <v>-11.244347159261547</v>
      </c>
      <c r="O36" s="181">
        <f>('dep83'!O36/'dep83'!O35-1)*100</f>
        <v>-38.347639886623618</v>
      </c>
      <c r="P36" s="181">
        <f>('dep83'!P36/'dep83'!P35-1)*100</f>
        <v>0.38125178468226828</v>
      </c>
      <c r="Q36" s="181">
        <f>('dep83'!Q36/'dep83'!Q35-1)*100</f>
        <v>-7.7728300978676224</v>
      </c>
      <c r="R36" s="181">
        <f>('dep83'!R36/'dep83'!R35-1)*100</f>
        <v>-19.919389149707555</v>
      </c>
      <c r="S36" s="152">
        <f>('dep83'!S36/'dep83'!S35-1)*100</f>
        <v>-9.7768328531492088</v>
      </c>
      <c r="T36" s="183">
        <f>('dep83'!T36/'dep83'!T35-1)*100</f>
        <v>12.556974399845267</v>
      </c>
      <c r="U36" s="52">
        <f>'dep83'!B36-'dep83'!B35</f>
        <v>-232.83703341100045</v>
      </c>
      <c r="V36" s="52">
        <f>'dep83'!C36-'dep83'!C35</f>
        <v>-5.928500391</v>
      </c>
      <c r="W36" s="52">
        <f>'dep83'!D36-'dep83'!D35</f>
        <v>-46.450020186000074</v>
      </c>
      <c r="X36" s="121">
        <f>'dep83'!E36-'dep83'!E35</f>
        <v>15.191154908999998</v>
      </c>
      <c r="Y36" s="121">
        <f>'dep83'!F36-'dep83'!F35</f>
        <v>-6.7994530229999839</v>
      </c>
      <c r="Z36" s="121">
        <f>'dep83'!G36-'dep83'!G35</f>
        <v>18.648595035999996</v>
      </c>
      <c r="AA36" s="121">
        <f>'dep83'!H36-'dep83'!H35</f>
        <v>-20.199679269999997</v>
      </c>
      <c r="AB36" s="121">
        <f>'dep83'!I36-'dep83'!I35</f>
        <v>-53.290637838000009</v>
      </c>
      <c r="AC36" s="52">
        <f>'dep83'!J36-'dep83'!J35</f>
        <v>-85.905296337999971</v>
      </c>
      <c r="AD36" s="52">
        <f>'dep83'!K36-'dep83'!K35</f>
        <v>-104.19717100900016</v>
      </c>
      <c r="AE36" s="121">
        <f>'dep83'!L36-'dep83'!L35</f>
        <v>75.552171230999988</v>
      </c>
      <c r="AF36" s="121">
        <f>'dep83'!M36-'dep83'!M35</f>
        <v>-80.20501745200005</v>
      </c>
      <c r="AG36" s="121">
        <f>'dep83'!N36-'dep83'!N35</f>
        <v>-8.9480589750000092</v>
      </c>
      <c r="AH36" s="121">
        <f>'dep83'!O36-'dep83'!O35</f>
        <v>-18.143329489999999</v>
      </c>
      <c r="AI36" s="121">
        <f>'dep83'!P36-'dep83'!P35</f>
        <v>0.21924913900000575</v>
      </c>
      <c r="AJ36" s="121">
        <f>'dep83'!Q36-'dep83'!Q35</f>
        <v>-4.0057149209999992</v>
      </c>
      <c r="AK36" s="121">
        <f>'dep83'!R36-'dep83'!R35</f>
        <v>-62.507976217999982</v>
      </c>
      <c r="AL36" s="121">
        <f>'dep83'!S36-'dep83'!S35</f>
        <v>-6.1584943229999993</v>
      </c>
      <c r="AM36" s="52">
        <f>'dep83'!T36-'dep83'!T35</f>
        <v>9.6439545129999971</v>
      </c>
      <c r="AN36" s="189">
        <f>(Paca!B36/Paca!B32-1)*100</f>
        <v>9.2714239833323155</v>
      </c>
      <c r="AO36" s="189">
        <f>(Paca!C36/Paca!C32-1)*100</f>
        <v>-43.32822549573163</v>
      </c>
      <c r="AP36" s="189">
        <f>(Paca!D36/Paca!D32-1)*100</f>
        <v>9.975352294045269</v>
      </c>
      <c r="AQ36" s="190">
        <f>(Paca!E36/Paca!E32-1)*100</f>
        <v>12.708112947947292</v>
      </c>
      <c r="AR36" s="190">
        <f>(Paca!F36/Paca!F32-1)*100</f>
        <v>5.7541202067805219</v>
      </c>
      <c r="AS36" s="190">
        <f>(Paca!G36/Paca!G32-1)*100</f>
        <v>14.32450563834311</v>
      </c>
      <c r="AT36" s="190">
        <f>(Paca!H36/Paca!H32-1)*100</f>
        <v>28.511617244542322</v>
      </c>
      <c r="AU36" s="190">
        <f>(Paca!I36/Paca!I32-1)*100</f>
        <v>6.9720489781855743</v>
      </c>
      <c r="AV36" s="189">
        <f>(Paca!J36/Paca!J32-1)*100</f>
        <v>12.319889264086004</v>
      </c>
      <c r="AW36" s="189">
        <f>(Paca!K36/Paca!K32-1)*100</f>
        <v>5.8243906942264223</v>
      </c>
      <c r="AX36" s="190">
        <f>(Paca!L36/Paca!L32-1)*100</f>
        <v>-6.8537633051072522</v>
      </c>
      <c r="AY36" s="190">
        <f>(Paca!M36/Paca!M32-1)*100</f>
        <v>19.842433996773835</v>
      </c>
      <c r="AZ36" s="190">
        <f>(Paca!N36/Paca!N32-1)*100</f>
        <v>-1.4080631090950368</v>
      </c>
      <c r="BA36" s="190">
        <f>(Paca!O36/Paca!O32-1)*100</f>
        <v>-10.625563540449622</v>
      </c>
      <c r="BB36" s="190">
        <f>(Paca!P36/Paca!P32-1)*100</f>
        <v>26.819003053083044</v>
      </c>
      <c r="BC36" s="190">
        <f>(Paca!Q36/Paca!Q32-1)*100</f>
        <v>-8.1903513169201414E-2</v>
      </c>
      <c r="BD36" s="190">
        <f>(Paca!R36/Paca!R32-1)*100</f>
        <v>8.4693431451487555</v>
      </c>
      <c r="BE36" s="190">
        <f>(Paca!S36/Paca!S32-1)*100</f>
        <v>-0.31138689253483731</v>
      </c>
      <c r="BF36" s="189">
        <f>(Paca!T36/Paca!T32-1)*100</f>
        <v>14.185349214419452</v>
      </c>
      <c r="BG36" s="53">
        <f>Paca!B36-Paca!B32</f>
        <v>3227.9947226040022</v>
      </c>
      <c r="BH36" s="53">
        <f>Paca!C36-Paca!C32</f>
        <v>-64.87074643199999</v>
      </c>
      <c r="BI36" s="53">
        <f>Paca!D36-Paca!D32</f>
        <v>964.89319439899919</v>
      </c>
      <c r="BJ36" s="122">
        <f>Paca!E36-Paca!E32</f>
        <v>216.18593465999993</v>
      </c>
      <c r="BK36" s="122">
        <f>Paca!F36-Paca!F32</f>
        <v>82.889285584999925</v>
      </c>
      <c r="BL36" s="122">
        <f>Paca!G36-Paca!G32</f>
        <v>176.93609309399994</v>
      </c>
      <c r="BM36" s="122">
        <f>Paca!H36-Paca!H32</f>
        <v>158.37884349600006</v>
      </c>
      <c r="BN36" s="122">
        <f>Paca!I36-Paca!I32</f>
        <v>330.5030375639999</v>
      </c>
      <c r="BO36" s="53">
        <f>Paca!J36-Paca!J32</f>
        <v>1482.9244267220001</v>
      </c>
      <c r="BP36" s="53">
        <f>Paca!K36-Paca!K32</f>
        <v>691.73223979500108</v>
      </c>
      <c r="BQ36" s="122">
        <f>Paca!L36-Paca!L32</f>
        <v>-240.83687325900019</v>
      </c>
      <c r="BR36" s="122">
        <f>Paca!M36-Paca!M32</f>
        <v>637.64166932999979</v>
      </c>
      <c r="BS36" s="122">
        <f>Paca!N36-Paca!N32</f>
        <v>-8.6282484710000062</v>
      </c>
      <c r="BT36" s="122">
        <f>Paca!O36-Paca!O32</f>
        <v>-54.984558134999986</v>
      </c>
      <c r="BU36" s="122">
        <f>Paca!P36-Paca!P32</f>
        <v>114.47506515800001</v>
      </c>
      <c r="BV36" s="122">
        <f>Paca!Q36-Paca!Q32</f>
        <v>-0.22571213700001636</v>
      </c>
      <c r="BW36" s="122">
        <f>Paca!R36-Paca!R32</f>
        <v>245.5881559469999</v>
      </c>
      <c r="BX36" s="122">
        <f>Paca!S36-Paca!S32</f>
        <v>-1.2972586380000166</v>
      </c>
      <c r="BY36" s="53">
        <f>Paca!T36-Paca!T32</f>
        <v>153.31560811999998</v>
      </c>
    </row>
    <row r="37" spans="1:77" s="29" customFormat="1" x14ac:dyDescent="0.25">
      <c r="A37" s="37" t="str">
        <f>Paca!A37</f>
        <v>T3 2006</v>
      </c>
      <c r="B37" s="144">
        <f>('dep83'!B37/'dep83'!B36-1)*100</f>
        <v>8.7851676332752824</v>
      </c>
      <c r="C37" s="179">
        <f>('dep83'!C37/'dep83'!C36-1)*100</f>
        <v>9.6771393041487741</v>
      </c>
      <c r="D37" s="179">
        <f>('dep83'!D37/'dep83'!D36-1)*100</f>
        <v>6.6827204941419804</v>
      </c>
      <c r="E37" s="180">
        <f>('dep83'!E37/'dep83'!E36-1)*100</f>
        <v>23.923192365657364</v>
      </c>
      <c r="F37" s="181">
        <f>('dep83'!F37/'dep83'!F36-1)*100</f>
        <v>9.6421853350543643</v>
      </c>
      <c r="G37" s="181">
        <f>('dep83'!G37/'dep83'!G36-1)*100</f>
        <v>-15.037623779653742</v>
      </c>
      <c r="H37" s="181">
        <f>('dep83'!H37/'dep83'!H36-1)*100</f>
        <v>-5.9067724183697878</v>
      </c>
      <c r="I37" s="182">
        <f>('dep83'!I37/'dep83'!I36-1)*100</f>
        <v>7.006578863449886</v>
      </c>
      <c r="J37" s="179">
        <f>('dep83'!J37/'dep83'!J36-1)*100</f>
        <v>7.5937075100378726</v>
      </c>
      <c r="K37" s="179">
        <f>('dep83'!K37/'dep83'!K36-1)*100</f>
        <v>13.134285853722316</v>
      </c>
      <c r="L37" s="180">
        <f>('dep83'!L37/'dep83'!L36-1)*100</f>
        <v>1.1685159595335559</v>
      </c>
      <c r="M37" s="181">
        <f>('dep83'!M37/'dep83'!M36-1)*100</f>
        <v>39.425085120576099</v>
      </c>
      <c r="N37" s="181">
        <f>('dep83'!N37/'dep83'!N36-1)*100</f>
        <v>17.907059322116403</v>
      </c>
      <c r="O37" s="181">
        <f>('dep83'!O37/'dep83'!O36-1)*100</f>
        <v>-17.570370817756952</v>
      </c>
      <c r="P37" s="181">
        <f>('dep83'!P37/'dep83'!P36-1)*100</f>
        <v>-13.09674224640972</v>
      </c>
      <c r="Q37" s="181">
        <f>('dep83'!Q37/'dep83'!Q36-1)*100</f>
        <v>-7.648208819771984</v>
      </c>
      <c r="R37" s="181">
        <f>('dep83'!R37/'dep83'!R36-1)*100</f>
        <v>18.252768474896875</v>
      </c>
      <c r="S37" s="152">
        <f>('dep83'!S37/'dep83'!S36-1)*100</f>
        <v>-2.1771054997305472</v>
      </c>
      <c r="T37" s="183">
        <f>('dep83'!T37/'dep83'!T36-1)*100</f>
        <v>-4.8121896661880932</v>
      </c>
      <c r="U37" s="52">
        <f>'dep83'!B37-'dep83'!B36</f>
        <v>402.2375198109994</v>
      </c>
      <c r="V37" s="52">
        <f>'dep83'!C37-'dep83'!C36</f>
        <v>1.6110367700000019</v>
      </c>
      <c r="W37" s="52">
        <f>'dep83'!D37-'dep83'!D36</f>
        <v>50.322974541000121</v>
      </c>
      <c r="X37" s="121">
        <f>'dep83'!E37-'dep83'!E36</f>
        <v>15.530352860999997</v>
      </c>
      <c r="Y37" s="121">
        <f>'dep83'!F37-'dep83'!F36</f>
        <v>20.835742587999988</v>
      </c>
      <c r="Z37" s="121">
        <f>'dep83'!G37-'dep83'!G36</f>
        <v>-9.5406425089999942</v>
      </c>
      <c r="AA37" s="121">
        <f>'dep83'!H37-'dep83'!H36</f>
        <v>-2.346496811999998</v>
      </c>
      <c r="AB37" s="121">
        <f>'dep83'!I37-'dep83'!I36</f>
        <v>25.844018413000015</v>
      </c>
      <c r="AC37" s="52">
        <f>'dep83'!J37-'dep83'!J36</f>
        <v>184.28151478099971</v>
      </c>
      <c r="AD37" s="52">
        <f>'dep83'!K37-'dep83'!K36</f>
        <v>170.18191671099976</v>
      </c>
      <c r="AE37" s="121">
        <f>'dep83'!L37-'dep83'!L36</f>
        <v>5.4761705849999771</v>
      </c>
      <c r="AF37" s="121">
        <f>'dep83'!M37-'dep83'!M36</f>
        <v>123.74729402600002</v>
      </c>
      <c r="AG37" s="121">
        <f>'dep83'!N37-'dep83'!N36</f>
        <v>12.647797025000003</v>
      </c>
      <c r="AH37" s="121">
        <f>'dep83'!O37-'dep83'!O36</f>
        <v>-5.1251783270000004</v>
      </c>
      <c r="AI37" s="121">
        <f>'dep83'!P37-'dep83'!P36</f>
        <v>-7.5603499560000031</v>
      </c>
      <c r="AJ37" s="121">
        <f>'dep83'!Q37-'dep83'!Q36</f>
        <v>-3.6351261129999983</v>
      </c>
      <c r="AK37" s="121">
        <f>'dep83'!R37-'dep83'!R36</f>
        <v>45.868606294999978</v>
      </c>
      <c r="AL37" s="121">
        <f>'dep83'!S37-'dep83'!S36</f>
        <v>-1.2372968239999977</v>
      </c>
      <c r="AM37" s="52">
        <f>'dep83'!T37-'dep83'!T36</f>
        <v>-4.1599229919999914</v>
      </c>
      <c r="AN37" s="189">
        <f>(Paca!B37/Paca!B33-1)*100</f>
        <v>8.2457684152794197</v>
      </c>
      <c r="AO37" s="189">
        <f>(Paca!C37/Paca!C33-1)*100</f>
        <v>-40.778865622229389</v>
      </c>
      <c r="AP37" s="189">
        <f>(Paca!D37/Paca!D33-1)*100</f>
        <v>12.232998977125643</v>
      </c>
      <c r="AQ37" s="190">
        <f>(Paca!E37/Paca!E33-1)*100</f>
        <v>20.450185812708167</v>
      </c>
      <c r="AR37" s="190">
        <f>(Paca!F37/Paca!F33-1)*100</f>
        <v>6.0017601213894878</v>
      </c>
      <c r="AS37" s="190">
        <f>(Paca!G37/Paca!G33-1)*100</f>
        <v>12.538064379115067</v>
      </c>
      <c r="AT37" s="190">
        <f>(Paca!H37/Paca!H33-1)*100</f>
        <v>26.919267823478044</v>
      </c>
      <c r="AU37" s="190">
        <f>(Paca!I37/Paca!I33-1)*100</f>
        <v>9.1837343499363122</v>
      </c>
      <c r="AV37" s="189">
        <f>(Paca!J37/Paca!J33-1)*100</f>
        <v>12.116586324356771</v>
      </c>
      <c r="AW37" s="189">
        <f>(Paca!K37/Paca!K33-1)*100</f>
        <v>0.96958483022688835</v>
      </c>
      <c r="AX37" s="190">
        <f>(Paca!L37/Paca!L33-1)*100</f>
        <v>-10.44267350271577</v>
      </c>
      <c r="AY37" s="190">
        <f>(Paca!M37/Paca!M33-1)*100</f>
        <v>24.051877924555185</v>
      </c>
      <c r="AZ37" s="190">
        <f>(Paca!N37/Paca!N33-1)*100</f>
        <v>-12.699599033175858</v>
      </c>
      <c r="BA37" s="190">
        <f>(Paca!O37/Paca!O33-1)*100</f>
        <v>-14.709620349574493</v>
      </c>
      <c r="BB37" s="190">
        <f>(Paca!P37/Paca!P33-1)*100</f>
        <v>7.775681461039663</v>
      </c>
      <c r="BC37" s="190">
        <f>(Paca!Q37/Paca!Q33-1)*100</f>
        <v>37.07071669359803</v>
      </c>
      <c r="BD37" s="190">
        <f>(Paca!R37/Paca!R33-1)*100</f>
        <v>-6.9119269580457443</v>
      </c>
      <c r="BE37" s="190">
        <f>(Paca!S37/Paca!S33-1)*100</f>
        <v>-7.0775917988774477</v>
      </c>
      <c r="BF37" s="189">
        <f>(Paca!T37/Paca!T33-1)*100</f>
        <v>20.312998829089501</v>
      </c>
      <c r="BG37" s="53">
        <f>Paca!B37-Paca!B33</f>
        <v>2980.8410858329953</v>
      </c>
      <c r="BH37" s="53">
        <f>Paca!C37-Paca!C33</f>
        <v>-69.244143967000014</v>
      </c>
      <c r="BI37" s="53">
        <f>Paca!D37-Paca!D33</f>
        <v>1197.3140458739981</v>
      </c>
      <c r="BJ37" s="122">
        <f>Paca!E37-Paca!E33</f>
        <v>323.80522869900005</v>
      </c>
      <c r="BK37" s="122">
        <f>Paca!F37-Paca!F33</f>
        <v>86.748037013000157</v>
      </c>
      <c r="BL37" s="122">
        <f>Paca!G37-Paca!G33</f>
        <v>153.94470785499993</v>
      </c>
      <c r="BM37" s="122">
        <f>Paca!H37-Paca!H33</f>
        <v>189.52077655000005</v>
      </c>
      <c r="BN37" s="122">
        <f>Paca!I37-Paca!I33</f>
        <v>443.29529575700053</v>
      </c>
      <c r="BO37" s="53">
        <f>Paca!J37-Paca!J33</f>
        <v>1502.2912455179994</v>
      </c>
      <c r="BP37" s="53">
        <f>Paca!K37-Paca!K33</f>
        <v>122.88004871500016</v>
      </c>
      <c r="BQ37" s="122">
        <f>Paca!L37-Paca!L33</f>
        <v>-397.994989541</v>
      </c>
      <c r="BR37" s="122">
        <f>Paca!M37-Paca!M33</f>
        <v>809.63123674100007</v>
      </c>
      <c r="BS37" s="122">
        <f>Paca!N37-Paca!N33</f>
        <v>-82.557324041000015</v>
      </c>
      <c r="BT37" s="122">
        <f>Paca!O37-Paca!O33</f>
        <v>-102.44633022400001</v>
      </c>
      <c r="BU37" s="122">
        <f>Paca!P37-Paca!P33</f>
        <v>32.41621547699998</v>
      </c>
      <c r="BV37" s="122">
        <f>Paca!Q37-Paca!Q33</f>
        <v>103.211633796</v>
      </c>
      <c r="BW37" s="122">
        <f>Paca!R37-Paca!R33</f>
        <v>-212.52505508700006</v>
      </c>
      <c r="BX37" s="122">
        <f>Paca!S37-Paca!S33</f>
        <v>-26.855338405999987</v>
      </c>
      <c r="BY37" s="53">
        <f>Paca!T37-Paca!T33</f>
        <v>227.59988969300002</v>
      </c>
    </row>
    <row r="38" spans="1:77" s="105" customFormat="1" x14ac:dyDescent="0.25">
      <c r="A38" s="98" t="str">
        <f>Paca!A38</f>
        <v>T4 2006</v>
      </c>
      <c r="B38" s="143">
        <f>('dep83'!B38/'dep83'!B37-1)*100</f>
        <v>-4.4933849424563022</v>
      </c>
      <c r="C38" s="184">
        <f>('dep83'!C38/'dep83'!C37-1)*100</f>
        <v>-14.856512676208379</v>
      </c>
      <c r="D38" s="184">
        <f>('dep83'!D38/'dep83'!D37-1)*100</f>
        <v>14.627336967195603</v>
      </c>
      <c r="E38" s="185">
        <f>('dep83'!E38/'dep83'!E37-1)*100</f>
        <v>-14.230835116189978</v>
      </c>
      <c r="F38" s="186">
        <f>('dep83'!F38/'dep83'!F37-1)*100</f>
        <v>12.029783024100539</v>
      </c>
      <c r="G38" s="186">
        <f>('dep83'!G38/'dep83'!G37-1)*100</f>
        <v>19.083737103855491</v>
      </c>
      <c r="H38" s="186">
        <f>('dep83'!H38/'dep83'!H37-1)*100</f>
        <v>50.724399134828332</v>
      </c>
      <c r="I38" s="187">
        <f>('dep83'!I38/'dep83'!I37-1)*100</f>
        <v>18.041373768260961</v>
      </c>
      <c r="J38" s="184">
        <f>('dep83'!J38/'dep83'!J37-1)*100</f>
        <v>-6.3121969991175479</v>
      </c>
      <c r="K38" s="184">
        <f>('dep83'!K38/'dep83'!K37-1)*100</f>
        <v>-11.499653858405667</v>
      </c>
      <c r="L38" s="185">
        <f>('dep83'!L38/'dep83'!L37-1)*100</f>
        <v>3.9632951422605478</v>
      </c>
      <c r="M38" s="186">
        <f>('dep83'!M38/'dep83'!M37-1)*100</f>
        <v>-31.358808185332499</v>
      </c>
      <c r="N38" s="186">
        <f>('dep83'!N38/'dep83'!N37-1)*100</f>
        <v>12.759115939588606</v>
      </c>
      <c r="O38" s="186">
        <f>('dep83'!O38/'dep83'!O37-1)*100</f>
        <v>2.7465459275520132</v>
      </c>
      <c r="P38" s="186">
        <f>('dep83'!P38/'dep83'!P37-1)*100</f>
        <v>-51.843999731918288</v>
      </c>
      <c r="Q38" s="186">
        <f>('dep83'!Q38/'dep83'!Q37-1)*100</f>
        <v>-20.158041552633531</v>
      </c>
      <c r="R38" s="186">
        <f>('dep83'!R38/'dep83'!R37-1)*100</f>
        <v>-9.2636017278654563</v>
      </c>
      <c r="S38" s="151">
        <f>('dep83'!S38/'dep83'!S37-1)*100</f>
        <v>1.7455738171004986</v>
      </c>
      <c r="T38" s="188">
        <f>('dep83'!T38/'dep83'!T37-1)*100</f>
        <v>-6.3415087532554537</v>
      </c>
      <c r="U38" s="100">
        <f>'dep83'!B38-'dep83'!B37</f>
        <v>-223.80811850199916</v>
      </c>
      <c r="V38" s="100">
        <f>'dep83'!C38-'dep83'!C37</f>
        <v>-2.7126355689999997</v>
      </c>
      <c r="W38" s="100">
        <f>'dep83'!D38-'dep83'!D37</f>
        <v>117.50933136799995</v>
      </c>
      <c r="X38" s="120">
        <f>'dep83'!E38-'dep83'!E37</f>
        <v>-11.448409894999998</v>
      </c>
      <c r="Y38" s="120">
        <f>'dep83'!F38-'dep83'!F37</f>
        <v>28.501583266000011</v>
      </c>
      <c r="Z38" s="120">
        <f>'dep83'!G38-'dep83'!G37</f>
        <v>10.28699392</v>
      </c>
      <c r="AA38" s="120">
        <f>'dep83'!H38-'dep83'!H37</f>
        <v>18.960291386000002</v>
      </c>
      <c r="AB38" s="120">
        <f>'dep83'!I38-'dep83'!I37</f>
        <v>71.20887269100001</v>
      </c>
      <c r="AC38" s="100">
        <f>'dep83'!J38-'dep83'!J37</f>
        <v>-164.81446519099973</v>
      </c>
      <c r="AD38" s="100">
        <f>'dep83'!K38-'dep83'!K37</f>
        <v>-168.57219996699973</v>
      </c>
      <c r="AE38" s="120">
        <f>'dep83'!L38-'dep83'!L37</f>
        <v>18.790749982000023</v>
      </c>
      <c r="AF38" s="120">
        <f>'dep83'!M38-'dep83'!M37</f>
        <v>-137.23457393000001</v>
      </c>
      <c r="AG38" s="120">
        <f>'dep83'!N38-'dep83'!N37</f>
        <v>10.625539906</v>
      </c>
      <c r="AH38" s="120">
        <f>'dep83'!O38-'dep83'!O37</f>
        <v>0.66038662000000059</v>
      </c>
      <c r="AI38" s="120">
        <f>'dep83'!P38-'dep83'!P37</f>
        <v>-26.008372419000001</v>
      </c>
      <c r="AJ38" s="120">
        <f>'dep83'!Q38-'dep83'!Q37</f>
        <v>-8.8481689080000052</v>
      </c>
      <c r="AK38" s="120">
        <f>'dep83'!R38-'dep83'!R37</f>
        <v>-27.52821118899999</v>
      </c>
      <c r="AL38" s="120">
        <f>'dep83'!S38-'dep83'!S37</f>
        <v>0.97044997099999364</v>
      </c>
      <c r="AM38" s="100">
        <f>'dep83'!T38-'dep83'!T37</f>
        <v>-5.2181491430000051</v>
      </c>
      <c r="AN38" s="184">
        <f>(Paca!B38/Paca!B34-1)*100</f>
        <v>4.5617957398360387</v>
      </c>
      <c r="AO38" s="184">
        <f>(Paca!C38/Paca!C34-1)*100</f>
        <v>3.9010313434220345</v>
      </c>
      <c r="AP38" s="184">
        <f>(Paca!D38/Paca!D34-1)*100</f>
        <v>6.7327587510942255</v>
      </c>
      <c r="AQ38" s="191">
        <f>(Paca!E38/Paca!E34-1)*100</f>
        <v>1.475128084227495</v>
      </c>
      <c r="AR38" s="191">
        <f>(Paca!F38/Paca!F34-1)*100</f>
        <v>12.690364156190782</v>
      </c>
      <c r="AS38" s="191">
        <f>(Paca!G38/Paca!G34-1)*100</f>
        <v>-0.24161721000601766</v>
      </c>
      <c r="AT38" s="191">
        <f>(Paca!H38/Paca!H34-1)*100</f>
        <v>37.552965757156322</v>
      </c>
      <c r="AU38" s="191">
        <f>(Paca!I38/Paca!I34-1)*100</f>
        <v>5.1423283824651556</v>
      </c>
      <c r="AV38" s="184">
        <f>(Paca!J38/Paca!J34-1)*100</f>
        <v>8.0376544134625583</v>
      </c>
      <c r="AW38" s="184">
        <f>(Paca!K38/Paca!K34-1)*100</f>
        <v>-0.45116174451316216</v>
      </c>
      <c r="AX38" s="191">
        <f>(Paca!L38/Paca!L34-1)*100</f>
        <v>2.9833272904414176</v>
      </c>
      <c r="AY38" s="191">
        <f>(Paca!M38/Paca!M34-1)*100</f>
        <v>9.7518420095995992</v>
      </c>
      <c r="AZ38" s="191">
        <f>(Paca!N38/Paca!N34-1)*100</f>
        <v>1.1838696645632307</v>
      </c>
      <c r="BA38" s="191">
        <f>(Paca!O38/Paca!O34-1)*100</f>
        <v>-44.068266025767564</v>
      </c>
      <c r="BB38" s="191">
        <f>(Paca!P38/Paca!P34-1)*100</f>
        <v>18.717822310068065</v>
      </c>
      <c r="BC38" s="191">
        <f>(Paca!Q38/Paca!Q34-1)*100</f>
        <v>-8.7159063498116645</v>
      </c>
      <c r="BD38" s="191">
        <f>(Paca!R38/Paca!R34-1)*100</f>
        <v>-6.8210832316053516</v>
      </c>
      <c r="BE38" s="191">
        <f>(Paca!S38/Paca!S34-1)*100</f>
        <v>9.5135644014066045E-2</v>
      </c>
      <c r="BF38" s="184">
        <f>(Paca!T38/Paca!T34-1)*100</f>
        <v>3.1782923243943495</v>
      </c>
      <c r="BG38" s="100">
        <f>Paca!B38-Paca!B34</f>
        <v>1713.938855018001</v>
      </c>
      <c r="BH38" s="100">
        <f>Paca!C38-Paca!C34</f>
        <v>4.2453744839999956</v>
      </c>
      <c r="BI38" s="100">
        <f>Paca!D38-Paca!D34</f>
        <v>683.57620183899962</v>
      </c>
      <c r="BJ38" s="120">
        <f>Paca!E38-Paca!E34</f>
        <v>25.586687533000031</v>
      </c>
      <c r="BK38" s="120">
        <f>Paca!F38-Paca!F34</f>
        <v>183.14505302999964</v>
      </c>
      <c r="BL38" s="120">
        <f>Paca!G38-Paca!G34</f>
        <v>-3.052502929999946</v>
      </c>
      <c r="BM38" s="120">
        <f>Paca!H38-Paca!H34</f>
        <v>213.39323551999996</v>
      </c>
      <c r="BN38" s="120">
        <f>Paca!I38-Paca!I34</f>
        <v>264.5037286859997</v>
      </c>
      <c r="BO38" s="100">
        <f>Paca!J38-Paca!J34</f>
        <v>1045.6530251069998</v>
      </c>
      <c r="BP38" s="100">
        <f>Paca!K38-Paca!K34</f>
        <v>-58.926145602003089</v>
      </c>
      <c r="BQ38" s="120">
        <f>Paca!L38-Paca!L34</f>
        <v>107.03000434200021</v>
      </c>
      <c r="BR38" s="120">
        <f>Paca!M38-Paca!M34</f>
        <v>364.5945912520001</v>
      </c>
      <c r="BS38" s="120">
        <f>Paca!N38-Paca!N34</f>
        <v>7.9792033369999444</v>
      </c>
      <c r="BT38" s="120">
        <f>Paca!O38-Paca!O34</f>
        <v>-378.43052624299997</v>
      </c>
      <c r="BU38" s="120">
        <f>Paca!P38-Paca!P34</f>
        <v>78.585360056999946</v>
      </c>
      <c r="BV38" s="120">
        <f>Paca!Q38-Paca!Q34</f>
        <v>-24.030067328999991</v>
      </c>
      <c r="BW38" s="120">
        <f>Paca!R38-Paca!R34</f>
        <v>-214.99196575500036</v>
      </c>
      <c r="BX38" s="120">
        <f>Paca!S38-Paca!S34</f>
        <v>0.33725473699996655</v>
      </c>
      <c r="BY38" s="100">
        <f>Paca!T38-Paca!T34</f>
        <v>39.390399189999926</v>
      </c>
    </row>
    <row r="39" spans="1:77" s="29" customFormat="1" x14ac:dyDescent="0.25">
      <c r="A39" s="37" t="str">
        <f>Paca!A39</f>
        <v>T1 2007</v>
      </c>
      <c r="B39" s="144">
        <f>('dep83'!B39/'dep83'!B38-1)*100</f>
        <v>0.84577779166106204</v>
      </c>
      <c r="C39" s="179">
        <f>('dep83'!C39/'dep83'!C38-1)*100</f>
        <v>92.328556869859895</v>
      </c>
      <c r="D39" s="179">
        <f>('dep83'!D39/'dep83'!D38-1)*100</f>
        <v>0.95834353359021129</v>
      </c>
      <c r="E39" s="180">
        <f>('dep83'!E39/'dep83'!E38-1)*100</f>
        <v>14.974902525819122</v>
      </c>
      <c r="F39" s="181">
        <f>('dep83'!F39/'dep83'!F38-1)*100</f>
        <v>-2.3047495101580773</v>
      </c>
      <c r="G39" s="181">
        <f>('dep83'!G39/'dep83'!G38-1)*100</f>
        <v>10.018034012899712</v>
      </c>
      <c r="H39" s="181">
        <f>('dep83'!H39/'dep83'!H38-1)*100</f>
        <v>-13.489769887052372</v>
      </c>
      <c r="I39" s="182">
        <f>('dep83'!I39/'dep83'!I38-1)*100</f>
        <v>1.2404139761008182</v>
      </c>
      <c r="J39" s="179">
        <f>('dep83'!J39/'dep83'!J38-1)*100</f>
        <v>-7.6268996907359554</v>
      </c>
      <c r="K39" s="179">
        <f>('dep83'!K39/'dep83'!K38-1)*100</f>
        <v>15.459617379818646</v>
      </c>
      <c r="L39" s="180">
        <f>('dep83'!L39/'dep83'!L38-1)*100</f>
        <v>-4.787526641156381</v>
      </c>
      <c r="M39" s="181">
        <f>('dep83'!M39/'dep83'!M38-1)*100</f>
        <v>41.027937657765449</v>
      </c>
      <c r="N39" s="181">
        <f>('dep83'!N39/'dep83'!N38-1)*100</f>
        <v>6.0433687043203843</v>
      </c>
      <c r="O39" s="181">
        <f>('dep83'!O39/'dep83'!O38-1)*100</f>
        <v>9.1359826069041361</v>
      </c>
      <c r="P39" s="181">
        <f>('dep83'!P39/'dep83'!P38-1)*100</f>
        <v>65.249013556310587</v>
      </c>
      <c r="Q39" s="181">
        <f>('dep83'!Q39/'dep83'!Q38-1)*100</f>
        <v>58.675946851510915</v>
      </c>
      <c r="R39" s="181">
        <f>('dep83'!R39/'dep83'!R38-1)*100</f>
        <v>16.181886678251377</v>
      </c>
      <c r="S39" s="152">
        <f>('dep83'!S39/'dep83'!S38-1)*100</f>
        <v>23.022763660332846</v>
      </c>
      <c r="T39" s="183">
        <f>('dep83'!T39/'dep83'!T38-1)*100</f>
        <v>3.9792194372043621</v>
      </c>
      <c r="U39" s="52">
        <f>'dep83'!B39-'dep83'!B38</f>
        <v>40.233882290999645</v>
      </c>
      <c r="V39" s="52">
        <f>'dep83'!C39-'dep83'!C38</f>
        <v>14.353640204000001</v>
      </c>
      <c r="W39" s="52">
        <f>'dep83'!D39-'dep83'!D38</f>
        <v>8.8250364660000287</v>
      </c>
      <c r="X39" s="121">
        <f>'dep83'!E39-'dep83'!E38</f>
        <v>10.332608377</v>
      </c>
      <c r="Y39" s="121">
        <f>'dep83'!F39-'dep83'!F38</f>
        <v>-6.1174216780000279</v>
      </c>
      <c r="Z39" s="121">
        <f>'dep83'!G39-'dep83'!G38</f>
        <v>6.4307261419999975</v>
      </c>
      <c r="AA39" s="121">
        <f>'dep83'!H39-'dep83'!H38</f>
        <v>-7.600045613000006</v>
      </c>
      <c r="AB39" s="121">
        <f>'dep83'!I39-'dep83'!I38</f>
        <v>5.7791692380000086</v>
      </c>
      <c r="AC39" s="52">
        <f>'dep83'!J39-'dep83'!J38</f>
        <v>-186.57174369400036</v>
      </c>
      <c r="AD39" s="52">
        <f>'dep83'!K39-'dep83'!K38</f>
        <v>200.56026594399987</v>
      </c>
      <c r="AE39" s="121">
        <f>'dep83'!L39-'dep83'!L38</f>
        <v>-23.598203338000019</v>
      </c>
      <c r="AF39" s="121">
        <f>'dep83'!M39-'dep83'!M38</f>
        <v>123.24476814600001</v>
      </c>
      <c r="AG39" s="121">
        <f>'dep83'!N39-'dep83'!N38</f>
        <v>5.6749387220000074</v>
      </c>
      <c r="AH39" s="121">
        <f>'dep83'!O39-'dep83'!O38</f>
        <v>2.2570121390000004</v>
      </c>
      <c r="AI39" s="121">
        <f>'dep83'!P39-'dep83'!P38</f>
        <v>15.763005754999998</v>
      </c>
      <c r="AJ39" s="121">
        <f>'dep83'!Q39-'dep83'!Q38</f>
        <v>20.563467837000005</v>
      </c>
      <c r="AK39" s="121">
        <f>'dep83'!R39-'dep83'!R38</f>
        <v>43.632370465999998</v>
      </c>
      <c r="AL39" s="121">
        <f>'dep83'!S39-'dep83'!S38</f>
        <v>13.022906216999999</v>
      </c>
      <c r="AM39" s="52">
        <f>'dep83'!T39-'dep83'!T38</f>
        <v>3.0666833709999963</v>
      </c>
      <c r="AN39" s="189">
        <f>(Paca!B39/Paca!B35-1)*100</f>
        <v>7.2122717671663228</v>
      </c>
      <c r="AO39" s="189">
        <f>(Paca!C39/Paca!C35-1)*100</f>
        <v>17.14404459010894</v>
      </c>
      <c r="AP39" s="189">
        <f>(Paca!D39/Paca!D35-1)*100</f>
        <v>7.680778802553867</v>
      </c>
      <c r="AQ39" s="190">
        <f>(Paca!E39/Paca!E35-1)*100</f>
        <v>-2.1219356641756892</v>
      </c>
      <c r="AR39" s="190">
        <f>(Paca!F39/Paca!F35-1)*100</f>
        <v>13.244595426280625</v>
      </c>
      <c r="AS39" s="190">
        <f>(Paca!G39/Paca!G35-1)*100</f>
        <v>-0.67410348116095919</v>
      </c>
      <c r="AT39" s="190">
        <f>(Paca!H39/Paca!H35-1)*100</f>
        <v>55.566757988034766</v>
      </c>
      <c r="AU39" s="190">
        <f>(Paca!I39/Paca!I35-1)*100</f>
        <v>6.3848628842164912</v>
      </c>
      <c r="AV39" s="189">
        <f>(Paca!J39/Paca!J35-1)*100</f>
        <v>2.0393775511485135</v>
      </c>
      <c r="AW39" s="189">
        <f>(Paca!K39/Paca!K35-1)*100</f>
        <v>10.833940245714913</v>
      </c>
      <c r="AX39" s="190">
        <f>(Paca!L39/Paca!L35-1)*100</f>
        <v>17.216395813312712</v>
      </c>
      <c r="AY39" s="190">
        <f>(Paca!M39/Paca!M35-1)*100</f>
        <v>13.517870826371015</v>
      </c>
      <c r="AZ39" s="190">
        <f>(Paca!N39/Paca!N35-1)*100</f>
        <v>23.396480642842299</v>
      </c>
      <c r="BA39" s="190">
        <f>(Paca!O39/Paca!O35-1)*100</f>
        <v>-32.412791255827969</v>
      </c>
      <c r="BB39" s="190">
        <f>(Paca!P39/Paca!P35-1)*100</f>
        <v>18.826408184495634</v>
      </c>
      <c r="BC39" s="190">
        <f>(Paca!Q39/Paca!Q35-1)*100</f>
        <v>-1.5727654176132644</v>
      </c>
      <c r="BD39" s="190">
        <f>(Paca!R39/Paca!R35-1)*100</f>
        <v>9.0237683901739594</v>
      </c>
      <c r="BE39" s="190">
        <f>(Paca!S39/Paca!S35-1)*100</f>
        <v>-9.6924390648766909</v>
      </c>
      <c r="BF39" s="189">
        <f>(Paca!T39/Paca!T35-1)*100</f>
        <v>24.299358996510144</v>
      </c>
      <c r="BG39" s="53">
        <f>Paca!B39-Paca!B35</f>
        <v>2708.0512647720025</v>
      </c>
      <c r="BH39" s="53">
        <f>Paca!C39-Paca!C35</f>
        <v>17.337611745999993</v>
      </c>
      <c r="BI39" s="53">
        <f>Paca!D39-Paca!D35</f>
        <v>779.75660736600003</v>
      </c>
      <c r="BJ39" s="122">
        <f>Paca!E39-Paca!E35</f>
        <v>-38.502634866000108</v>
      </c>
      <c r="BK39" s="122">
        <f>Paca!F39-Paca!F35</f>
        <v>191.94997740699978</v>
      </c>
      <c r="BL39" s="122">
        <f>Paca!G39-Paca!G35</f>
        <v>-8.6646095459998378</v>
      </c>
      <c r="BM39" s="122">
        <f>Paca!H39-Paca!H35</f>
        <v>313.22596620100001</v>
      </c>
      <c r="BN39" s="122">
        <f>Paca!I39-Paca!I35</f>
        <v>321.7479081700003</v>
      </c>
      <c r="BO39" s="53">
        <f>Paca!J39-Paca!J35</f>
        <v>276.44217402899994</v>
      </c>
      <c r="BP39" s="53">
        <f>Paca!K39-Paca!K35</f>
        <v>1371.057709005001</v>
      </c>
      <c r="BQ39" s="122">
        <f>Paca!L39-Paca!L35</f>
        <v>577.39875119999988</v>
      </c>
      <c r="BR39" s="122">
        <f>Paca!M39-Paca!M35</f>
        <v>537.98046061200057</v>
      </c>
      <c r="BS39" s="122">
        <f>Paca!N39-Paca!N35</f>
        <v>132.67694024900004</v>
      </c>
      <c r="BT39" s="122">
        <f>Paca!O39-Paca!O35</f>
        <v>-193.52364585500004</v>
      </c>
      <c r="BU39" s="122">
        <f>Paca!P39-Paca!P35</f>
        <v>85.044708197000034</v>
      </c>
      <c r="BV39" s="122">
        <f>Paca!Q39-Paca!Q35</f>
        <v>-4.3088149210000211</v>
      </c>
      <c r="BW39" s="122">
        <f>Paca!R39-Paca!R35</f>
        <v>274.05471428800001</v>
      </c>
      <c r="BX39" s="122">
        <f>Paca!S39-Paca!S35</f>
        <v>-38.265404765000028</v>
      </c>
      <c r="BY39" s="53">
        <f>Paca!T39-Paca!T35</f>
        <v>263.45716262600013</v>
      </c>
    </row>
    <row r="40" spans="1:77" s="29" customFormat="1" x14ac:dyDescent="0.25">
      <c r="A40" s="37" t="str">
        <f>Paca!A40</f>
        <v>T2 2007</v>
      </c>
      <c r="B40" s="144">
        <f>('dep83'!B40/'dep83'!B39-1)*100</f>
        <v>6.3845817051218168</v>
      </c>
      <c r="C40" s="179">
        <f>('dep83'!C40/'dep83'!C39-1)*100</f>
        <v>-21.394001357896109</v>
      </c>
      <c r="D40" s="179">
        <f>('dep83'!D40/'dep83'!D39-1)*100</f>
        <v>0.37097319898227177</v>
      </c>
      <c r="E40" s="180">
        <f>('dep83'!E40/'dep83'!E39-1)*100</f>
        <v>4.8409976352837614</v>
      </c>
      <c r="F40" s="181">
        <f>('dep83'!F40/'dep83'!F39-1)*100</f>
        <v>-6.4541476873145935</v>
      </c>
      <c r="G40" s="181">
        <f>('dep83'!G40/'dep83'!G39-1)*100</f>
        <v>31.804760177358226</v>
      </c>
      <c r="H40" s="181">
        <f>('dep83'!H40/'dep83'!H39-1)*100</f>
        <v>0.45436408209043044</v>
      </c>
      <c r="I40" s="182">
        <f>('dep83'!I40/'dep83'!I39-1)*100</f>
        <v>-1.3437012520275626</v>
      </c>
      <c r="J40" s="179">
        <f>('dep83'!J40/'dep83'!J39-1)*100</f>
        <v>12.306805683801825</v>
      </c>
      <c r="K40" s="179">
        <f>('dep83'!K40/'dep83'!K39-1)*100</f>
        <v>0.86408302284188832</v>
      </c>
      <c r="L40" s="180">
        <f>('dep83'!L40/'dep83'!L39-1)*100</f>
        <v>-12.42823313122855</v>
      </c>
      <c r="M40" s="181">
        <f>('dep83'!M40/'dep83'!M39-1)*100</f>
        <v>6.1747891531772181</v>
      </c>
      <c r="N40" s="181">
        <f>('dep83'!N40/'dep83'!N39-1)*100</f>
        <v>41.033192771583238</v>
      </c>
      <c r="O40" s="181">
        <f>('dep83'!O40/'dep83'!O39-1)*100</f>
        <v>-13.144695086361969</v>
      </c>
      <c r="P40" s="181">
        <f>('dep83'!P40/'dep83'!P39-1)*100</f>
        <v>23.612853846316263</v>
      </c>
      <c r="Q40" s="181">
        <f>('dep83'!Q40/'dep83'!Q39-1)*100</f>
        <v>1.0903429782496366</v>
      </c>
      <c r="R40" s="181">
        <f>('dep83'!R40/'dep83'!R39-1)*100</f>
        <v>-1.3551198282073296</v>
      </c>
      <c r="S40" s="152">
        <f>('dep83'!S40/'dep83'!S39-1)*100</f>
        <v>2.8847934934908892</v>
      </c>
      <c r="T40" s="183">
        <f>('dep83'!T40/'dep83'!T39-1)*100</f>
        <v>22.70933216437172</v>
      </c>
      <c r="U40" s="52">
        <f>'dep83'!B40-'dep83'!B39</f>
        <v>306.28507371399974</v>
      </c>
      <c r="V40" s="52">
        <f>'dep83'!C40-'dep83'!C39</f>
        <v>-6.3967856810000008</v>
      </c>
      <c r="W40" s="52">
        <f>'dep83'!D40-'dep83'!D39</f>
        <v>3.4488955599999827</v>
      </c>
      <c r="X40" s="121">
        <f>'dep83'!E40-'dep83'!E39</f>
        <v>3.8404656550000027</v>
      </c>
      <c r="Y40" s="121">
        <f>'dep83'!F40-'dep83'!F39</f>
        <v>-16.736206897999978</v>
      </c>
      <c r="Z40" s="121">
        <f>'dep83'!G40-'dep83'!G39</f>
        <v>22.461229144000001</v>
      </c>
      <c r="AA40" s="121">
        <f>'dep83'!H40-'dep83'!H39</f>
        <v>0.22145379000000531</v>
      </c>
      <c r="AB40" s="121">
        <f>'dep83'!I40-'dep83'!I39</f>
        <v>-6.3380461309999987</v>
      </c>
      <c r="AC40" s="52">
        <f>'dep83'!J40-'dep83'!J39</f>
        <v>278.09213054700012</v>
      </c>
      <c r="AD40" s="52">
        <f>'dep83'!K40-'dep83'!K39</f>
        <v>12.942904362000263</v>
      </c>
      <c r="AE40" s="121">
        <f>'dep83'!L40-'dep83'!L39</f>
        <v>-58.327179182999998</v>
      </c>
      <c r="AF40" s="121">
        <f>'dep83'!M40-'dep83'!M39</f>
        <v>26.158696120000002</v>
      </c>
      <c r="AG40" s="121">
        <f>'dep83'!N40-'dep83'!N39</f>
        <v>40.860239816000004</v>
      </c>
      <c r="AH40" s="121">
        <f>'dep83'!O40-'dep83'!O39</f>
        <v>-3.5440277200000025</v>
      </c>
      <c r="AI40" s="121">
        <f>'dep83'!P40-'dep83'!P39</f>
        <v>9.4265426860000048</v>
      </c>
      <c r="AJ40" s="121">
        <f>'dep83'!Q40-'dep83'!Q39</f>
        <v>0.60633198600000071</v>
      </c>
      <c r="AK40" s="121">
        <f>'dep83'!R40-'dep83'!R39</f>
        <v>-4.2451767520000203</v>
      </c>
      <c r="AL40" s="121">
        <f>'dep83'!S40-'dep83'!S39</f>
        <v>2.0074774090000034</v>
      </c>
      <c r="AM40" s="52">
        <f>'dep83'!T40-'dep83'!T39</f>
        <v>18.197928926000003</v>
      </c>
      <c r="AN40" s="189">
        <f>(Paca!B40/Paca!B36-1)*100</f>
        <v>5.6551070533854109</v>
      </c>
      <c r="AO40" s="189">
        <f>(Paca!C40/Paca!C36-1)*100</f>
        <v>35.30219273755926</v>
      </c>
      <c r="AP40" s="189">
        <f>(Paca!D40/Paca!D36-1)*100</f>
        <v>3.80945586220931</v>
      </c>
      <c r="AQ40" s="190">
        <f>(Paca!E40/Paca!E36-1)*100</f>
        <v>-3.4393406459667042</v>
      </c>
      <c r="AR40" s="190">
        <f>(Paca!F40/Paca!F36-1)*100</f>
        <v>3.4511160111683648</v>
      </c>
      <c r="AS40" s="190">
        <f>(Paca!G40/Paca!G36-1)*100</f>
        <v>-3.9604061248296185</v>
      </c>
      <c r="AT40" s="190">
        <f>(Paca!H40/Paca!H36-1)*100</f>
        <v>31.406398283492475</v>
      </c>
      <c r="AU40" s="190">
        <f>(Paca!I40/Paca!I36-1)*100</f>
        <v>4.9366534962303366</v>
      </c>
      <c r="AV40" s="189">
        <f>(Paca!J40/Paca!J36-1)*100</f>
        <v>2.2379822123220761</v>
      </c>
      <c r="AW40" s="189">
        <f>(Paca!K40/Paca!K36-1)*100</f>
        <v>9.9670797629429551</v>
      </c>
      <c r="AX40" s="190">
        <f>(Paca!L40/Paca!L36-1)*100</f>
        <v>10.078285794724229</v>
      </c>
      <c r="AY40" s="190">
        <f>(Paca!M40/Paca!M36-1)*100</f>
        <v>19.347045817630224</v>
      </c>
      <c r="AZ40" s="190">
        <f>(Paca!N40/Paca!N36-1)*100</f>
        <v>32.351015260148628</v>
      </c>
      <c r="BA40" s="190">
        <f>(Paca!O40/Paca!O36-1)*100</f>
        <v>19.081124173807694</v>
      </c>
      <c r="BB40" s="190">
        <f>(Paca!P40/Paca!P36-1)*100</f>
        <v>-2.9044950010610249</v>
      </c>
      <c r="BC40" s="190">
        <f>(Paca!Q40/Paca!Q36-1)*100</f>
        <v>-6.8654307781121364</v>
      </c>
      <c r="BD40" s="190">
        <f>(Paca!R40/Paca!R36-1)*100</f>
        <v>0.17987753594592704</v>
      </c>
      <c r="BE40" s="190">
        <f>(Paca!S40/Paca!S36-1)*100</f>
        <v>-18.541009335835945</v>
      </c>
      <c r="BF40" s="189">
        <f>(Paca!T40/Paca!T36-1)*100</f>
        <v>13.047302529692573</v>
      </c>
      <c r="BG40" s="53">
        <f>Paca!B40-Paca!B36</f>
        <v>2151.4626327980004</v>
      </c>
      <c r="BH40" s="53">
        <f>Paca!C40-Paca!C36</f>
        <v>29.953424779999992</v>
      </c>
      <c r="BI40" s="53">
        <f>Paca!D40-Paca!D36</f>
        <v>405.23720266300006</v>
      </c>
      <c r="BJ40" s="122">
        <f>Paca!E40-Paca!E36</f>
        <v>-65.944220556999881</v>
      </c>
      <c r="BK40" s="122">
        <f>Paca!F40-Paca!F36</f>
        <v>52.574641672000098</v>
      </c>
      <c r="BL40" s="122">
        <f>Paca!G40-Paca!G36</f>
        <v>-55.926268874000016</v>
      </c>
      <c r="BM40" s="122">
        <f>Paca!H40-Paca!H36</f>
        <v>224.20011864200001</v>
      </c>
      <c r="BN40" s="122">
        <f>Paca!I40-Paca!I36</f>
        <v>250.33293177999985</v>
      </c>
      <c r="BO40" s="53">
        <f>Paca!J40-Paca!J36</f>
        <v>302.56975368299936</v>
      </c>
      <c r="BP40" s="53">
        <f>Paca!K40-Paca!K36</f>
        <v>1252.683129289002</v>
      </c>
      <c r="BQ40" s="122">
        <f>Paca!L40-Paca!L36</f>
        <v>329.87230952100026</v>
      </c>
      <c r="BR40" s="122">
        <f>Paca!M40-Paca!M36</f>
        <v>745.087069961</v>
      </c>
      <c r="BS40" s="122">
        <f>Paca!N40-Paca!N36</f>
        <v>195.44737237899994</v>
      </c>
      <c r="BT40" s="122">
        <f>Paca!O40-Paca!O36</f>
        <v>88.248237596000024</v>
      </c>
      <c r="BU40" s="122">
        <f>Paca!P40-Paca!P36</f>
        <v>-15.722559169999954</v>
      </c>
      <c r="BV40" s="122">
        <f>Paca!Q40-Paca!Q36</f>
        <v>-18.904462171999967</v>
      </c>
      <c r="BW40" s="122">
        <f>Paca!R40-Paca!R36</f>
        <v>5.6577223250001225</v>
      </c>
      <c r="BX40" s="122">
        <f>Paca!S40-Paca!S36</f>
        <v>-77.002561151000009</v>
      </c>
      <c r="BY40" s="53">
        <f>Paca!T40-Paca!T36</f>
        <v>161.01912238299997</v>
      </c>
    </row>
    <row r="41" spans="1:77" s="29" customFormat="1" x14ac:dyDescent="0.25">
      <c r="A41" s="37" t="str">
        <f>Paca!A41</f>
        <v>T3 2007</v>
      </c>
      <c r="B41" s="144">
        <f>('dep83'!B41/'dep83'!B40-1)*100</f>
        <v>-7.3718128766047446</v>
      </c>
      <c r="C41" s="179">
        <f>('dep83'!C41/'dep83'!C40-1)*100</f>
        <v>11.102374550930438</v>
      </c>
      <c r="D41" s="179">
        <f>('dep83'!D41/'dep83'!D40-1)*100</f>
        <v>-6.3184574326704324</v>
      </c>
      <c r="E41" s="180">
        <f>('dep83'!E41/'dep83'!E40-1)*100</f>
        <v>-8.6021664305251822</v>
      </c>
      <c r="F41" s="181">
        <f>('dep83'!F41/'dep83'!F40-1)*100</f>
        <v>-4.5549930384042092</v>
      </c>
      <c r="G41" s="181">
        <f>('dep83'!G41/'dep83'!G40-1)*100</f>
        <v>-21.833424641675457</v>
      </c>
      <c r="H41" s="181">
        <f>('dep83'!H41/'dep83'!H40-1)*100</f>
        <v>31.031750828594351</v>
      </c>
      <c r="I41" s="182">
        <f>('dep83'!I41/'dep83'!I40-1)*100</f>
        <v>-7.6558104406588834</v>
      </c>
      <c r="J41" s="179">
        <f>('dep83'!J41/'dep83'!J40-1)*100</f>
        <v>-11.767562746017957</v>
      </c>
      <c r="K41" s="179">
        <f>('dep83'!K41/'dep83'!K40-1)*100</f>
        <v>-0.39612240759606676</v>
      </c>
      <c r="L41" s="180">
        <f>('dep83'!L41/'dep83'!L40-1)*100</f>
        <v>20.303246675143029</v>
      </c>
      <c r="M41" s="181">
        <f>('dep83'!M41/'dep83'!M40-1)*100</f>
        <v>-9.3785905362211874</v>
      </c>
      <c r="N41" s="181">
        <f>('dep83'!N41/'dep83'!N40-1)*100</f>
        <v>-19.429832461807738</v>
      </c>
      <c r="O41" s="181">
        <f>('dep83'!O41/'dep83'!O40-1)*100</f>
        <v>-13.079608703501888</v>
      </c>
      <c r="P41" s="181">
        <f>('dep83'!P41/'dep83'!P40-1)*100</f>
        <v>13.813859180188359</v>
      </c>
      <c r="Q41" s="181">
        <f>('dep83'!Q41/'dep83'!Q40-1)*100</f>
        <v>-33.854160791335111</v>
      </c>
      <c r="R41" s="181">
        <f>('dep83'!R41/'dep83'!R40-1)*100</f>
        <v>-4.7619676235052921</v>
      </c>
      <c r="S41" s="152">
        <f>('dep83'!S41/'dep83'!S40-1)*100</f>
        <v>14.018488533538576</v>
      </c>
      <c r="T41" s="183">
        <f>('dep83'!T41/'dep83'!T40-1)*100</f>
        <v>-15.515766076349301</v>
      </c>
      <c r="U41" s="52">
        <f>'dep83'!B41-'dep83'!B40</f>
        <v>-376.22389613899941</v>
      </c>
      <c r="V41" s="52">
        <f>'dep83'!C41-'dep83'!C40</f>
        <v>2.6094041299999979</v>
      </c>
      <c r="W41" s="52">
        <f>'dep83'!D41-'dep83'!D40</f>
        <v>-58.959895785999947</v>
      </c>
      <c r="X41" s="121">
        <f>'dep83'!E41-'dep83'!E40</f>
        <v>-7.1546435350000053</v>
      </c>
      <c r="Y41" s="121">
        <f>'dep83'!F41-'dep83'!F40</f>
        <v>-11.04918871000001</v>
      </c>
      <c r="Z41" s="121">
        <f>'dep83'!G41-'dep83'!G40</f>
        <v>-20.323305712000007</v>
      </c>
      <c r="AA41" s="121">
        <f>'dep83'!H41-'dep83'!H40</f>
        <v>15.193373446999999</v>
      </c>
      <c r="AB41" s="121">
        <f>'dep83'!I41-'dep83'!I40</f>
        <v>-35.626131276000024</v>
      </c>
      <c r="AC41" s="52">
        <f>'dep83'!J41-'dep83'!J40</f>
        <v>-298.63173229299991</v>
      </c>
      <c r="AD41" s="52">
        <f>'dep83'!K41-'dep83'!K40</f>
        <v>-5.9846977850002077</v>
      </c>
      <c r="AE41" s="121">
        <f>'dep83'!L41-'dep83'!L40</f>
        <v>83.443245158000025</v>
      </c>
      <c r="AF41" s="121">
        <f>'dep83'!M41-'dep83'!M40</f>
        <v>-42.184503568000025</v>
      </c>
      <c r="AG41" s="121">
        <f>'dep83'!N41-'dep83'!N40</f>
        <v>-27.287012782000005</v>
      </c>
      <c r="AH41" s="121">
        <f>'dep83'!O41-'dep83'!O40</f>
        <v>-3.0629343939999991</v>
      </c>
      <c r="AI41" s="121">
        <f>'dep83'!P41-'dep83'!P40</f>
        <v>6.8168324079999962</v>
      </c>
      <c r="AJ41" s="121">
        <f>'dep83'!Q41-'dep83'!Q40</f>
        <v>-19.031326971000006</v>
      </c>
      <c r="AK41" s="121">
        <f>'dep83'!R41-'dep83'!R40</f>
        <v>-14.715636962999952</v>
      </c>
      <c r="AL41" s="121">
        <f>'dep83'!S41-'dep83'!S40</f>
        <v>10.036639327000003</v>
      </c>
      <c r="AM41" s="52">
        <f>'dep83'!T41-'dep83'!T40</f>
        <v>-15.256974405000008</v>
      </c>
      <c r="AN41" s="189">
        <f>(Paca!B41/Paca!B37-1)*100</f>
        <v>-1.4009966590493028</v>
      </c>
      <c r="AO41" s="189">
        <f>(Paca!C41/Paca!C37-1)*100</f>
        <v>-6.3655067586906089</v>
      </c>
      <c r="AP41" s="189">
        <f>(Paca!D41/Paca!D37-1)*100</f>
        <v>-1.7385706053004824</v>
      </c>
      <c r="AQ41" s="190">
        <f>(Paca!E41/Paca!E37-1)*100</f>
        <v>0.64475147808005229</v>
      </c>
      <c r="AR41" s="190">
        <f>(Paca!F41/Paca!F37-1)*100</f>
        <v>2.862526484129968</v>
      </c>
      <c r="AS41" s="190">
        <f>(Paca!G41/Paca!G37-1)*100</f>
        <v>-21.241396719190131</v>
      </c>
      <c r="AT41" s="190">
        <f>(Paca!H41/Paca!H37-1)*100</f>
        <v>11.666130911487492</v>
      </c>
      <c r="AU41" s="190">
        <f>(Paca!I41/Paca!I37-1)*100</f>
        <v>-1.0980789412907033</v>
      </c>
      <c r="AV41" s="189">
        <f>(Paca!J41/Paca!J37-1)*100</f>
        <v>-4.2574783336401634</v>
      </c>
      <c r="AW41" s="189">
        <f>(Paca!K41/Paca!K37-1)*100</f>
        <v>1.8375810825585148</v>
      </c>
      <c r="AX41" s="190">
        <f>(Paca!L41/Paca!L37-1)*100</f>
        <v>6.8372812776020808</v>
      </c>
      <c r="AY41" s="190">
        <f>(Paca!M41/Paca!M37-1)*100</f>
        <v>-2.2311541250622513</v>
      </c>
      <c r="AZ41" s="190">
        <f>(Paca!N41/Paca!N37-1)*100</f>
        <v>31.653026407427465</v>
      </c>
      <c r="BA41" s="190">
        <f>(Paca!O41/Paca!O37-1)*100</f>
        <v>-29.880560087661866</v>
      </c>
      <c r="BB41" s="190">
        <f>(Paca!P41/Paca!P37-1)*100</f>
        <v>9.1483219014631079</v>
      </c>
      <c r="BC41" s="190">
        <f>(Paca!Q41/Paca!Q37-1)*100</f>
        <v>-41.482378455648238</v>
      </c>
      <c r="BD41" s="190">
        <f>(Paca!R41/Paca!R37-1)*100</f>
        <v>7.268208336138926</v>
      </c>
      <c r="BE41" s="190">
        <f>(Paca!S41/Paca!S37-1)*100</f>
        <v>0.55807638196998521</v>
      </c>
      <c r="BF41" s="189">
        <f>(Paca!T41/Paca!T37-1)*100</f>
        <v>0.43363861696663619</v>
      </c>
      <c r="BG41" s="53">
        <f>Paca!B41-Paca!B37</f>
        <v>-548.22106329999224</v>
      </c>
      <c r="BH41" s="53">
        <f>Paca!C41-Paca!C37</f>
        <v>-6.4011442740000035</v>
      </c>
      <c r="BI41" s="53">
        <f>Paca!D41-Paca!D37</f>
        <v>-190.98006565399919</v>
      </c>
      <c r="BJ41" s="122">
        <f>Paca!E41-Paca!E37</f>
        <v>12.296638893999898</v>
      </c>
      <c r="BK41" s="122">
        <f>Paca!F41-Paca!F37</f>
        <v>43.857473804999927</v>
      </c>
      <c r="BL41" s="122">
        <f>Paca!G41-Paca!G37</f>
        <v>-293.5058620750001</v>
      </c>
      <c r="BM41" s="122">
        <f>Paca!H41-Paca!H37</f>
        <v>104.24326068999994</v>
      </c>
      <c r="BN41" s="122">
        <f>Paca!I41-Paca!I37</f>
        <v>-57.871576968000227</v>
      </c>
      <c r="BO41" s="53">
        <f>Paca!J41-Paca!J37</f>
        <v>-591.82889943100054</v>
      </c>
      <c r="BP41" s="53">
        <f>Paca!K41-Paca!K37</f>
        <v>235.14331937399947</v>
      </c>
      <c r="BQ41" s="122">
        <f>Paca!L41-Paca!L37</f>
        <v>233.37292630899992</v>
      </c>
      <c r="BR41" s="122">
        <f>Paca!M41-Paca!M37</f>
        <v>-93.168945370000074</v>
      </c>
      <c r="BS41" s="122">
        <f>Paca!N41-Paca!N37</f>
        <v>179.63753083800009</v>
      </c>
      <c r="BT41" s="122">
        <f>Paca!O41-Paca!O37</f>
        <v>-177.49401905399998</v>
      </c>
      <c r="BU41" s="122">
        <f>Paca!P41-Paca!P37</f>
        <v>41.104187201000002</v>
      </c>
      <c r="BV41" s="122">
        <f>Paca!Q41-Paca!Q37</f>
        <v>-158.309144992</v>
      </c>
      <c r="BW41" s="122">
        <f>Paca!R41-Paca!R37</f>
        <v>208.03308293500004</v>
      </c>
      <c r="BX41" s="122">
        <f>Paca!S41-Paca!S37</f>
        <v>1.9677015070000152</v>
      </c>
      <c r="BY41" s="53">
        <f>Paca!T41-Paca!T37</f>
        <v>5.8457266849998177</v>
      </c>
    </row>
    <row r="42" spans="1:77" s="105" customFormat="1" x14ac:dyDescent="0.25">
      <c r="A42" s="98" t="str">
        <f>Paca!A42</f>
        <v>T4 2007</v>
      </c>
      <c r="B42" s="143">
        <f>('dep83'!B42/'dep83'!B41-1)*100</f>
        <v>-2.9889892109466132</v>
      </c>
      <c r="C42" s="184">
        <f>('dep83'!C42/'dep83'!C41-1)*100</f>
        <v>-56.965224908312393</v>
      </c>
      <c r="D42" s="184">
        <f>('dep83'!D42/'dep83'!D41-1)*100</f>
        <v>-7.262103145489796</v>
      </c>
      <c r="E42" s="185">
        <f>('dep83'!E42/'dep83'!E41-1)*100</f>
        <v>-15.684385855087102</v>
      </c>
      <c r="F42" s="186">
        <f>('dep83'!F42/'dep83'!F41-1)*100</f>
        <v>5.1065173325587354</v>
      </c>
      <c r="G42" s="186">
        <f>('dep83'!G42/'dep83'!G41-1)*100</f>
        <v>2.2260262030028288</v>
      </c>
      <c r="H42" s="186">
        <f>('dep83'!H42/'dep83'!H41-1)*100</f>
        <v>0.68410603956949867</v>
      </c>
      <c r="I42" s="187">
        <f>('dep83'!I42/'dep83'!I41-1)*100</f>
        <v>-15.228953533513812</v>
      </c>
      <c r="J42" s="184">
        <f>('dep83'!J42/'dep83'!J41-1)*100</f>
        <v>3.6426895767858847</v>
      </c>
      <c r="K42" s="184">
        <f>('dep83'!K42/'dep83'!K41-1)*100</f>
        <v>-9.0708894191867557</v>
      </c>
      <c r="L42" s="185">
        <f>('dep83'!L42/'dep83'!L41-1)*100</f>
        <v>-14.692816728054403</v>
      </c>
      <c r="M42" s="186">
        <f>('dep83'!M42/'dep83'!M41-1)*100</f>
        <v>3.8064046784903827</v>
      </c>
      <c r="N42" s="186">
        <f>('dep83'!N42/'dep83'!N41-1)*100</f>
        <v>-14.781349737441962</v>
      </c>
      <c r="O42" s="186">
        <f>('dep83'!O42/'dep83'!O41-1)*100</f>
        <v>-20.871800524773821</v>
      </c>
      <c r="P42" s="186">
        <f>('dep83'!P42/'dep83'!P41-1)*100</f>
        <v>-38.951057548206833</v>
      </c>
      <c r="Q42" s="186">
        <f>('dep83'!Q42/'dep83'!Q41-1)*100</f>
        <v>12.389876910700636</v>
      </c>
      <c r="R42" s="186">
        <f>('dep83'!R42/'dep83'!R41-1)*100</f>
        <v>-5.8063686242564412</v>
      </c>
      <c r="S42" s="151">
        <f>('dep83'!S42/'dep83'!S41-1)*100</f>
        <v>-29.448979378599248</v>
      </c>
      <c r="T42" s="188">
        <f>('dep83'!T42/'dep83'!T41-1)*100</f>
        <v>-9.6330981672956959</v>
      </c>
      <c r="U42" s="100">
        <f>'dep83'!B42-'dep83'!B41</f>
        <v>-141.29916182100078</v>
      </c>
      <c r="V42" s="100">
        <f>'dep83'!C42-'dep83'!C41</f>
        <v>-14.875056644999999</v>
      </c>
      <c r="W42" s="100">
        <f>'dep83'!D42-'dep83'!D41</f>
        <v>-63.483679362000089</v>
      </c>
      <c r="X42" s="120">
        <f>'dep83'!E42-'dep83'!E41</f>
        <v>-11.922946070999998</v>
      </c>
      <c r="Y42" s="120">
        <f>'dep83'!F42-'dep83'!F41</f>
        <v>11.822809659000001</v>
      </c>
      <c r="Z42" s="120">
        <f>'dep83'!G42-'dep83'!G41</f>
        <v>1.6196599590000034</v>
      </c>
      <c r="AA42" s="120">
        <f>'dep83'!H42-'dep83'!H41</f>
        <v>0.43888213399999643</v>
      </c>
      <c r="AB42" s="120">
        <f>'dep83'!I42-'dep83'!I41</f>
        <v>-65.44208504300002</v>
      </c>
      <c r="AC42" s="100">
        <f>'dep83'!J42-'dep83'!J41</f>
        <v>81.564254265999807</v>
      </c>
      <c r="AD42" s="100">
        <f>'dep83'!K42-'dep83'!K41</f>
        <v>-136.50197429200011</v>
      </c>
      <c r="AE42" s="120">
        <f>'dep83'!L42-'dep83'!L41</f>
        <v>-72.645397420999984</v>
      </c>
      <c r="AF42" s="120">
        <f>'dep83'!M42-'dep83'!M41</f>
        <v>15.515334336000024</v>
      </c>
      <c r="AG42" s="120">
        <f>'dep83'!N42-'dep83'!N41</f>
        <v>-16.725353210000009</v>
      </c>
      <c r="AH42" s="120">
        <f>'dep83'!O42-'dep83'!O41</f>
        <v>-4.2483915000000003</v>
      </c>
      <c r="AI42" s="120">
        <f>'dep83'!P42-'dep83'!P41</f>
        <v>-21.876709288999997</v>
      </c>
      <c r="AJ42" s="120">
        <f>'dep83'!Q42-'dep83'!Q41</f>
        <v>4.6070883510000016</v>
      </c>
      <c r="AK42" s="120">
        <f>'dep83'!R42-'dep83'!R41</f>
        <v>-17.088645684000028</v>
      </c>
      <c r="AL42" s="120">
        <f>'dep83'!S42-'dep83'!S41</f>
        <v>-24.039899875000003</v>
      </c>
      <c r="AM42" s="100">
        <f>'dep83'!T42-'dep83'!T41</f>
        <v>-8.0027057880000001</v>
      </c>
      <c r="AN42" s="184">
        <f>(Paca!B42/Paca!B38-1)*100</f>
        <v>-2.3813060438213296</v>
      </c>
      <c r="AO42" s="184">
        <f>(Paca!C42/Paca!C38-1)*100</f>
        <v>-0.60317833747499661</v>
      </c>
      <c r="AP42" s="184">
        <f>(Paca!D42/Paca!D38-1)*100</f>
        <v>-4.9632221405448202</v>
      </c>
      <c r="AQ42" s="191">
        <f>(Paca!E42/Paca!E38-1)*100</f>
        <v>3.8109594801414515</v>
      </c>
      <c r="AR42" s="191">
        <f>(Paca!F42/Paca!F38-1)*100</f>
        <v>5.1712806261511091</v>
      </c>
      <c r="AS42" s="191">
        <f>(Paca!G42/Paca!G38-1)*100</f>
        <v>-31.525694209358292</v>
      </c>
      <c r="AT42" s="191">
        <f>(Paca!H42/Paca!H38-1)*100</f>
        <v>13.660647714263362</v>
      </c>
      <c r="AU42" s="191">
        <f>(Paca!I42/Paca!I38-1)*100</f>
        <v>-7.3680819133176705</v>
      </c>
      <c r="AV42" s="184">
        <f>(Paca!J42/Paca!J38-1)*100</f>
        <v>-8.3152153135686131</v>
      </c>
      <c r="AW42" s="184">
        <f>(Paca!K42/Paca!K38-1)*100</f>
        <v>5.2134530408538327</v>
      </c>
      <c r="AX42" s="191">
        <f>(Paca!L42/Paca!L38-1)*100</f>
        <v>1.1035141758051425</v>
      </c>
      <c r="AY42" s="191">
        <f>(Paca!M42/Paca!M38-1)*100</f>
        <v>7.0814674910380848</v>
      </c>
      <c r="AZ42" s="191">
        <f>(Paca!N42/Paca!N38-1)*100</f>
        <v>6.0331217698309958</v>
      </c>
      <c r="BA42" s="191">
        <f>(Paca!O42/Paca!O38-1)*100</f>
        <v>6.7038802146724086</v>
      </c>
      <c r="BB42" s="191">
        <f>(Paca!P42/Paca!P38-1)*100</f>
        <v>-27.342954550045008</v>
      </c>
      <c r="BC42" s="191">
        <f>(Paca!Q42/Paca!Q38-1)*100</f>
        <v>7.7161885551802145</v>
      </c>
      <c r="BD42" s="191">
        <f>(Paca!R42/Paca!R38-1)*100</f>
        <v>12.076373937300588</v>
      </c>
      <c r="BE42" s="191">
        <f>(Paca!S42/Paca!S38-1)*100</f>
        <v>9.9659728314468445</v>
      </c>
      <c r="BF42" s="184">
        <f>(Paca!T42/Paca!T38-1)*100</f>
        <v>7.3408329145850493</v>
      </c>
      <c r="BG42" s="100">
        <f>Paca!B42-Paca!B38</f>
        <v>-935.508497058996</v>
      </c>
      <c r="BH42" s="100">
        <f>Paca!C42-Paca!C38</f>
        <v>-0.68202793000000383</v>
      </c>
      <c r="BI42" s="100">
        <f>Paca!D42-Paca!D38</f>
        <v>-537.84276389200022</v>
      </c>
      <c r="BJ42" s="120">
        <f>Paca!E42-Paca!E38</f>
        <v>67.077717085000131</v>
      </c>
      <c r="BK42" s="120">
        <f>Paca!F42-Paca!F38</f>
        <v>84.101936542000203</v>
      </c>
      <c r="BL42" s="120">
        <f>Paca!G42-Paca!G38</f>
        <v>-397.32169826200004</v>
      </c>
      <c r="BM42" s="120">
        <f>Paca!H42-Paca!H38</f>
        <v>106.77698589800002</v>
      </c>
      <c r="BN42" s="120">
        <f>Paca!I42-Paca!I38</f>
        <v>-398.47770515499997</v>
      </c>
      <c r="BO42" s="100">
        <f>Paca!J42-Paca!J38</f>
        <v>-1168.7104166030003</v>
      </c>
      <c r="BP42" s="100">
        <f>Paca!K42-Paca!K38</f>
        <v>677.8559764770016</v>
      </c>
      <c r="BQ42" s="120">
        <f>Paca!L42-Paca!L38</f>
        <v>40.770822979000059</v>
      </c>
      <c r="BR42" s="120">
        <f>Paca!M42-Paca!M38</f>
        <v>290.57526910700017</v>
      </c>
      <c r="BS42" s="120">
        <f>Paca!N42-Paca!N38</f>
        <v>41.144237255999997</v>
      </c>
      <c r="BT42" s="120">
        <f>Paca!O42-Paca!O38</f>
        <v>32.199173800999972</v>
      </c>
      <c r="BU42" s="120">
        <f>Paca!P42-Paca!P38</f>
        <v>-136.28488413999997</v>
      </c>
      <c r="BV42" s="120">
        <f>Paca!Q42-Paca!Q38</f>
        <v>19.419604103000012</v>
      </c>
      <c r="BW42" s="120">
        <f>Paca!R42-Paca!R38</f>
        <v>354.66888640200023</v>
      </c>
      <c r="BX42" s="120">
        <f>Paca!S42-Paca!S38</f>
        <v>35.362866969000038</v>
      </c>
      <c r="BY42" s="100">
        <f>Paca!T42-Paca!T38</f>
        <v>93.870734889000005</v>
      </c>
    </row>
    <row r="43" spans="1:77" s="29" customFormat="1" x14ac:dyDescent="0.25">
      <c r="A43" s="37" t="str">
        <f>Paca!A43</f>
        <v>T1 2008</v>
      </c>
      <c r="B43" s="144">
        <f>('dep83'!B43/'dep83'!B42-1)*100</f>
        <v>10.501224020558929</v>
      </c>
      <c r="C43" s="179">
        <f>('dep83'!C43/'dep83'!C42-1)*100</f>
        <v>211.61693265354495</v>
      </c>
      <c r="D43" s="179">
        <f>('dep83'!D43/'dep83'!D42-1)*100</f>
        <v>27.930273332831668</v>
      </c>
      <c r="E43" s="180">
        <f>('dep83'!E43/'dep83'!E42-1)*100</f>
        <v>3.410970581720707</v>
      </c>
      <c r="F43" s="181">
        <f>('dep83'!F43/'dep83'!F42-1)*100</f>
        <v>52.343058768758667</v>
      </c>
      <c r="G43" s="181">
        <f>('dep83'!G43/'dep83'!G42-1)*100</f>
        <v>-7.9330331643068579</v>
      </c>
      <c r="H43" s="181">
        <f>('dep83'!H43/'dep83'!H42-1)*100</f>
        <v>6.3255932927877012</v>
      </c>
      <c r="I43" s="182">
        <f>('dep83'!I43/'dep83'!I42-1)*100</f>
        <v>27.089735550204264</v>
      </c>
      <c r="J43" s="179">
        <f>('dep83'!J43/'dep83'!J42-1)*100</f>
        <v>4.7107113423104918</v>
      </c>
      <c r="K43" s="179">
        <f>('dep83'!K43/'dep83'!K42-1)*100</f>
        <v>8.585716469058525</v>
      </c>
      <c r="L43" s="180">
        <f>('dep83'!L43/'dep83'!L42-1)*100</f>
        <v>17.332244749098624</v>
      </c>
      <c r="M43" s="181">
        <f>('dep83'!M43/'dep83'!M42-1)*100</f>
        <v>0.40520244855986043</v>
      </c>
      <c r="N43" s="181">
        <f>('dep83'!N43/'dep83'!N42-1)*100</f>
        <v>20.674615189715517</v>
      </c>
      <c r="O43" s="181">
        <f>('dep83'!O43/'dep83'!O42-1)*100</f>
        <v>61.997441214738579</v>
      </c>
      <c r="P43" s="181">
        <f>('dep83'!P43/'dep83'!P42-1)*100</f>
        <v>32.985241240674348</v>
      </c>
      <c r="Q43" s="181">
        <f>('dep83'!Q43/'dep83'!Q42-1)*100</f>
        <v>-12.901790384754664</v>
      </c>
      <c r="R43" s="181">
        <f>('dep83'!R43/'dep83'!R42-1)*100</f>
        <v>-0.17813621772065913</v>
      </c>
      <c r="S43" s="152">
        <f>('dep83'!S43/'dep83'!S42-1)*100</f>
        <v>12.704398904972191</v>
      </c>
      <c r="T43" s="183">
        <f>('dep83'!T43/'dep83'!T42-1)*100</f>
        <v>6.0969413237036862</v>
      </c>
      <c r="U43" s="52">
        <f>'dep83'!B43-'dep83'!B42</f>
        <v>481.58859256100004</v>
      </c>
      <c r="V43" s="52">
        <f>'dep83'!C43-'dep83'!C42</f>
        <v>23.780378595000002</v>
      </c>
      <c r="W43" s="52">
        <f>'dep83'!D43-'dep83'!D42</f>
        <v>226.42902937000008</v>
      </c>
      <c r="X43" s="121">
        <f>'dep83'!E43-'dep83'!E42</f>
        <v>2.1862611789999988</v>
      </c>
      <c r="Y43" s="121">
        <f>'dep83'!F43-'dep83'!F42</f>
        <v>127.375127408</v>
      </c>
      <c r="Z43" s="121">
        <f>'dep83'!G43-'dep83'!G42</f>
        <v>-5.9005748299999965</v>
      </c>
      <c r="AA43" s="121">
        <f>'dep83'!H43-'dep83'!H42</f>
        <v>4.085889911999999</v>
      </c>
      <c r="AB43" s="121">
        <f>'dep83'!I43-'dep83'!I42</f>
        <v>98.682325701000025</v>
      </c>
      <c r="AC43" s="52">
        <f>'dep83'!J43-'dep83'!J42</f>
        <v>109.32081839200009</v>
      </c>
      <c r="AD43" s="52">
        <f>'dep83'!K43-'dep83'!K42</f>
        <v>117.48124647200007</v>
      </c>
      <c r="AE43" s="121">
        <f>'dep83'!L43-'dep83'!L42</f>
        <v>73.10439007299999</v>
      </c>
      <c r="AF43" s="121">
        <f>'dep83'!M43-'dep83'!M42</f>
        <v>1.7145193489999997</v>
      </c>
      <c r="AG43" s="121">
        <f>'dep83'!N43-'dep83'!N42</f>
        <v>19.935782713000009</v>
      </c>
      <c r="AH43" s="121">
        <f>'dep83'!O43-'dep83'!O42</f>
        <v>9.9854965260000021</v>
      </c>
      <c r="AI43" s="121">
        <f>'dep83'!P43-'dep83'!P42</f>
        <v>11.309946533999998</v>
      </c>
      <c r="AJ43" s="121">
        <f>'dep83'!Q43-'dep83'!Q42</f>
        <v>-5.3918366480000017</v>
      </c>
      <c r="AK43" s="121">
        <f>'dep83'!R43-'dep83'!R42</f>
        <v>-0.49382924799999728</v>
      </c>
      <c r="AL43" s="121">
        <f>'dep83'!S43-'dep83'!S42</f>
        <v>7.3167771730000055</v>
      </c>
      <c r="AM43" s="52">
        <f>'dep83'!T43-'dep83'!T42</f>
        <v>4.5771197320000141</v>
      </c>
      <c r="AN43" s="189">
        <f>(Paca!B43/Paca!B39-1)*100</f>
        <v>0.69599383874239251</v>
      </c>
      <c r="AO43" s="189">
        <f>(Paca!C43/Paca!C39-1)*100</f>
        <v>12.237540688647265</v>
      </c>
      <c r="AP43" s="189">
        <f>(Paca!D43/Paca!D39-1)*100</f>
        <v>4.6829699632330968</v>
      </c>
      <c r="AQ43" s="190">
        <f>(Paca!E43/Paca!E39-1)*100</f>
        <v>4.6491078998174951</v>
      </c>
      <c r="AR43" s="190">
        <f>(Paca!F43/Paca!F39-1)*100</f>
        <v>19.963090935940087</v>
      </c>
      <c r="AS43" s="190">
        <f>(Paca!G43/Paca!G39-1)*100</f>
        <v>-17.153842491235871</v>
      </c>
      <c r="AT43" s="190">
        <f>(Paca!H43/Paca!H39-1)*100</f>
        <v>34.337081278078706</v>
      </c>
      <c r="AU43" s="190">
        <f>(Paca!I43/Paca!I39-1)*100</f>
        <v>0.36596757958116122</v>
      </c>
      <c r="AV43" s="189">
        <f>(Paca!J43/Paca!J39-1)*100</f>
        <v>-4.3575014954373987</v>
      </c>
      <c r="AW43" s="189">
        <f>(Paca!K43/Paca!K39-1)*100</f>
        <v>2.9948629232432911</v>
      </c>
      <c r="AX43" s="190">
        <f>(Paca!L43/Paca!L39-1)*100</f>
        <v>5.1711589323232054</v>
      </c>
      <c r="AY43" s="190">
        <f>(Paca!M43/Paca!M39-1)*100</f>
        <v>-1.1824725398829727</v>
      </c>
      <c r="AZ43" s="190">
        <f>(Paca!N43/Paca!N39-1)*100</f>
        <v>9.3727787628676396</v>
      </c>
      <c r="BA43" s="190">
        <f>(Paca!O43/Paca!O39-1)*100</f>
        <v>15.660944237446706</v>
      </c>
      <c r="BB43" s="190">
        <f>(Paca!P43/Paca!P39-1)*100</f>
        <v>-10.69138267570805</v>
      </c>
      <c r="BC43" s="190">
        <f>(Paca!Q43/Paca!Q39-1)*100</f>
        <v>-26.64148622738939</v>
      </c>
      <c r="BD43" s="190">
        <f>(Paca!R43/Paca!R39-1)*100</f>
        <v>2.9020478440228592</v>
      </c>
      <c r="BE43" s="190">
        <f>(Paca!S43/Paca!S39-1)*100</f>
        <v>48.959800149951185</v>
      </c>
      <c r="BF43" s="189">
        <f>(Paca!T43/Paca!T39-1)*100</f>
        <v>-4.7195985366854432</v>
      </c>
      <c r="BG43" s="53">
        <f>Paca!B43-Paca!B39</f>
        <v>280.17842655499408</v>
      </c>
      <c r="BH43" s="53">
        <f>Paca!C43-Paca!C39</f>
        <v>14.497407589999995</v>
      </c>
      <c r="BI43" s="53">
        <f>Paca!D43-Paca!D39</f>
        <v>511.93328262499926</v>
      </c>
      <c r="BJ43" s="122">
        <f>Paca!E43-Paca!E39</f>
        <v>82.568279716999996</v>
      </c>
      <c r="BK43" s="122">
        <f>Paca!F43-Paca!F39</f>
        <v>327.63828067000009</v>
      </c>
      <c r="BL43" s="122">
        <f>Paca!G43-Paca!G39</f>
        <v>-219.00112139900011</v>
      </c>
      <c r="BM43" s="122">
        <f>Paca!H43-Paca!H39</f>
        <v>301.10840356200003</v>
      </c>
      <c r="BN43" s="122">
        <f>Paca!I43-Paca!I39</f>
        <v>19.619440074999147</v>
      </c>
      <c r="BO43" s="53">
        <f>Paca!J43-Paca!J39</f>
        <v>-602.71501500500017</v>
      </c>
      <c r="BP43" s="53">
        <f>Paca!K43-Paca!K39</f>
        <v>420.06744127300044</v>
      </c>
      <c r="BQ43" s="122">
        <f>Paca!L43-Paca!L39</f>
        <v>203.28711417900013</v>
      </c>
      <c r="BR43" s="122">
        <f>Paca!M43-Paca!M39</f>
        <v>-53.421184232000087</v>
      </c>
      <c r="BS43" s="122">
        <f>Paca!N43-Paca!N39</f>
        <v>65.586741122999911</v>
      </c>
      <c r="BT43" s="122">
        <f>Paca!O43-Paca!O39</f>
        <v>63.197523379000017</v>
      </c>
      <c r="BU43" s="122">
        <f>Paca!P43-Paca!P39</f>
        <v>-57.388737260000028</v>
      </c>
      <c r="BV43" s="122">
        <f>Paca!Q43-Paca!Q39</f>
        <v>-71.840214587999981</v>
      </c>
      <c r="BW43" s="122">
        <f>Paca!R43-Paca!R39</f>
        <v>96.089314389999799</v>
      </c>
      <c r="BX43" s="122">
        <f>Paca!S43-Paca!S39</f>
        <v>174.55688428200006</v>
      </c>
      <c r="BY43" s="53">
        <f>Paca!T43-Paca!T39</f>
        <v>-63.604689927999971</v>
      </c>
    </row>
    <row r="44" spans="1:77" s="29" customFormat="1" x14ac:dyDescent="0.25">
      <c r="A44" s="37" t="str">
        <f>Paca!A44</f>
        <v>T2 2008</v>
      </c>
      <c r="B44" s="144">
        <f>('dep83'!B44/'dep83'!B43-1)*100</f>
        <v>-7.0909897137969473</v>
      </c>
      <c r="C44" s="179">
        <f>('dep83'!C44/'dep83'!C43-1)*100</f>
        <v>-25.553159401024161</v>
      </c>
      <c r="D44" s="179">
        <f>('dep83'!D44/'dep83'!D43-1)*100</f>
        <v>-20.660532782715624</v>
      </c>
      <c r="E44" s="180">
        <f>('dep83'!E44/'dep83'!E43-1)*100</f>
        <v>-8.190685706354417</v>
      </c>
      <c r="F44" s="181">
        <f>('dep83'!F44/'dep83'!F43-1)*100</f>
        <v>-37.270525079932703</v>
      </c>
      <c r="G44" s="181">
        <f>('dep83'!G44/'dep83'!G43-1)*100</f>
        <v>-31.169071663411387</v>
      </c>
      <c r="H44" s="181">
        <f>('dep83'!H44/'dep83'!H43-1)*100</f>
        <v>30.765753877650816</v>
      </c>
      <c r="I44" s="182">
        <f>('dep83'!I44/'dep83'!I43-1)*100</f>
        <v>-15.219721886272474</v>
      </c>
      <c r="J44" s="179">
        <f>('dep83'!J44/'dep83'!J43-1)*100</f>
        <v>-5.7566368958962277</v>
      </c>
      <c r="K44" s="179">
        <f>('dep83'!K44/'dep83'!K43-1)*100</f>
        <v>-0.37912338115086985</v>
      </c>
      <c r="L44" s="180">
        <f>('dep83'!L44/'dep83'!L43-1)*100</f>
        <v>-11.291337388692268</v>
      </c>
      <c r="M44" s="181">
        <f>('dep83'!M44/'dep83'!M43-1)*100</f>
        <v>-2.8670974465043519</v>
      </c>
      <c r="N44" s="181">
        <f>('dep83'!N44/'dep83'!N43-1)*100</f>
        <v>7.2165001119062211E-2</v>
      </c>
      <c r="O44" s="181">
        <f>('dep83'!O44/'dep83'!O43-1)*100</f>
        <v>-13.638743779581663</v>
      </c>
      <c r="P44" s="181">
        <f>('dep83'!P44/'dep83'!P43-1)*100</f>
        <v>11.777038545128748</v>
      </c>
      <c r="Q44" s="181">
        <f>('dep83'!Q44/'dep83'!Q43-1)*100</f>
        <v>5.9394073993152441</v>
      </c>
      <c r="R44" s="181">
        <f>('dep83'!R44/'dep83'!R43-1)*100</f>
        <v>17.238831511060603</v>
      </c>
      <c r="S44" s="152">
        <f>('dep83'!S44/'dep83'!S43-1)*100</f>
        <v>16.430882896252431</v>
      </c>
      <c r="T44" s="183">
        <f>('dep83'!T44/'dep83'!T43-1)*100</f>
        <v>11.800684520680015</v>
      </c>
      <c r="U44" s="52">
        <f>'dep83'!B44-'dep83'!B43</f>
        <v>-359.34384626999963</v>
      </c>
      <c r="V44" s="52">
        <f>'dep83'!C44-'dep83'!C43</f>
        <v>-8.9481653749999985</v>
      </c>
      <c r="W44" s="52">
        <f>'dep83'!D44-'dep83'!D43</f>
        <v>-214.27512815099999</v>
      </c>
      <c r="X44" s="121">
        <f>'dep83'!E44-'dep83'!E43</f>
        <v>-5.4288887879999947</v>
      </c>
      <c r="Y44" s="121">
        <f>'dep83'!F44-'dep83'!F43</f>
        <v>-138.16998676699998</v>
      </c>
      <c r="Z44" s="121">
        <f>'dep83'!G44-'dep83'!G43</f>
        <v>-21.344341237000002</v>
      </c>
      <c r="AA44" s="121">
        <f>'dep83'!H44-'dep83'!H43</f>
        <v>21.129575494999997</v>
      </c>
      <c r="AB44" s="121">
        <f>'dep83'!I44-'dep83'!I43</f>
        <v>-70.461486853999986</v>
      </c>
      <c r="AC44" s="52">
        <f>'dep83'!J44-'dep83'!J43</f>
        <v>-139.88666879999982</v>
      </c>
      <c r="AD44" s="52">
        <f>'dep83'!K44-'dep83'!K43</f>
        <v>-5.6330716260001736</v>
      </c>
      <c r="AE44" s="121">
        <f>'dep83'!L44-'dep83'!L43</f>
        <v>-55.879358134000029</v>
      </c>
      <c r="AF44" s="121">
        <f>'dep83'!M44-'dep83'!M43</f>
        <v>-12.180608921999976</v>
      </c>
      <c r="AG44" s="121">
        <f>'dep83'!N44-'dep83'!N43</f>
        <v>8.3972754999990684E-2</v>
      </c>
      <c r="AH44" s="121">
        <f>'dep83'!O44-'dep83'!O43</f>
        <v>-3.5585938590000019</v>
      </c>
      <c r="AI44" s="121">
        <f>'dep83'!P44-'dep83'!P43</f>
        <v>5.3700759629999979</v>
      </c>
      <c r="AJ44" s="121">
        <f>'dep83'!Q44-'dep83'!Q43</f>
        <v>2.1619173560000036</v>
      </c>
      <c r="AK44" s="121">
        <f>'dep83'!R44-'dep83'!R43</f>
        <v>47.70436076499999</v>
      </c>
      <c r="AL44" s="121">
        <f>'dep83'!S44-'dep83'!S43</f>
        <v>10.665162449999997</v>
      </c>
      <c r="AM44" s="52">
        <f>'dep83'!T44-'dep83'!T43</f>
        <v>9.3991876819999902</v>
      </c>
      <c r="AN44" s="189">
        <f>(Paca!B44/Paca!B40-1)*100</f>
        <v>-5.7216610176227034</v>
      </c>
      <c r="AO44" s="189">
        <f>(Paca!C44/Paca!C40-1)*100</f>
        <v>31.121629702059028</v>
      </c>
      <c r="AP44" s="189">
        <f>(Paca!D44/Paca!D40-1)*100</f>
        <v>-5.8292353448871959</v>
      </c>
      <c r="AQ44" s="190">
        <f>(Paca!E44/Paca!E40-1)*100</f>
        <v>-16.760620001544201</v>
      </c>
      <c r="AR44" s="190">
        <f>(Paca!F44/Paca!F40-1)*100</f>
        <v>13.618376845661007</v>
      </c>
      <c r="AS44" s="190">
        <f>(Paca!G44/Paca!G40-1)*100</f>
        <v>-24.017210728380746</v>
      </c>
      <c r="AT44" s="190">
        <f>(Paca!H44/Paca!H40-1)*100</f>
        <v>34.807004337182221</v>
      </c>
      <c r="AU44" s="190">
        <f>(Paca!I44/Paca!I40-1)*100</f>
        <v>-10.313824879161205</v>
      </c>
      <c r="AV44" s="189">
        <f>(Paca!J44/Paca!J40-1)*100</f>
        <v>-8.7844283361495084</v>
      </c>
      <c r="AW44" s="189">
        <f>(Paca!K44/Paca!K40-1)*100</f>
        <v>-3.6965092153381729</v>
      </c>
      <c r="AX44" s="190">
        <f>(Paca!L44/Paca!L40-1)*100</f>
        <v>-2.344610873489883</v>
      </c>
      <c r="AY44" s="190">
        <f>(Paca!M44/Paca!M40-1)*100</f>
        <v>-7.2206069845279881</v>
      </c>
      <c r="AZ44" s="190">
        <f>(Paca!N44/Paca!N40-1)*100</f>
        <v>-20.428986297441721</v>
      </c>
      <c r="BA44" s="190">
        <f>(Paca!O44/Paca!O40-1)*100</f>
        <v>-16.099528412210862</v>
      </c>
      <c r="BB44" s="190">
        <f>(Paca!P44/Paca!P40-1)*100</f>
        <v>1.8513656833585079</v>
      </c>
      <c r="BC44" s="190">
        <f>(Paca!Q44/Paca!Q40-1)*100</f>
        <v>-24.974182927148181</v>
      </c>
      <c r="BD44" s="190">
        <f>(Paca!R44/Paca!R40-1)*100</f>
        <v>0.92126436381727572</v>
      </c>
      <c r="BE44" s="190">
        <f>(Paca!S44/Paca!S40-1)*100</f>
        <v>54.023490208913415</v>
      </c>
      <c r="BF44" s="189">
        <f>(Paca!T44/Paca!T40-1)*100</f>
        <v>2.3803513818607458</v>
      </c>
      <c r="BG44" s="53">
        <f>Paca!B44-Paca!B40</f>
        <v>-2299.8822183950033</v>
      </c>
      <c r="BH44" s="53">
        <f>Paca!C44-Paca!C40</f>
        <v>35.728268512</v>
      </c>
      <c r="BI44" s="53">
        <f>Paca!D44-Paca!D40</f>
        <v>-643.71683437799948</v>
      </c>
      <c r="BJ44" s="122">
        <f>Paca!E44-Paca!E40</f>
        <v>-310.307197911</v>
      </c>
      <c r="BK44" s="122">
        <f>Paca!F44-Paca!F40</f>
        <v>214.6235087739999</v>
      </c>
      <c r="BL44" s="122">
        <f>Paca!G44-Paca!G40</f>
        <v>-325.72343514799991</v>
      </c>
      <c r="BM44" s="122">
        <f>Paca!H44-Paca!H40</f>
        <v>326.5132903199999</v>
      </c>
      <c r="BN44" s="122">
        <f>Paca!I44-Paca!I40</f>
        <v>-548.82300041300005</v>
      </c>
      <c r="BO44" s="53">
        <f>Paca!J44-Paca!J40</f>
        <v>-1214.2123757949994</v>
      </c>
      <c r="BP44" s="53">
        <f>Paca!K44-Paca!K40</f>
        <v>-510.89044494100381</v>
      </c>
      <c r="BQ44" s="122">
        <f>Paca!L44-Paca!L40</f>
        <v>-84.475665922000189</v>
      </c>
      <c r="BR44" s="122">
        <f>Paca!M44-Paca!M40</f>
        <v>-331.87745208999968</v>
      </c>
      <c r="BS44" s="122">
        <f>Paca!N44-Paca!N40</f>
        <v>-163.34882535700001</v>
      </c>
      <c r="BT44" s="122">
        <f>Paca!O44-Paca!O40</f>
        <v>-88.666213818000017</v>
      </c>
      <c r="BU44" s="122">
        <f>Paca!P44-Paca!P40</f>
        <v>9.7306967609999901</v>
      </c>
      <c r="BV44" s="122">
        <f>Paca!Q44-Paca!Q40</f>
        <v>-64.046991194000015</v>
      </c>
      <c r="BW44" s="122">
        <f>Paca!R44-Paca!R40</f>
        <v>29.028825707000124</v>
      </c>
      <c r="BX44" s="122">
        <f>Paca!S44-Paca!S40</f>
        <v>182.765180972</v>
      </c>
      <c r="BY44" s="53">
        <f>Paca!T44-Paca!T40</f>
        <v>33.209168207000175</v>
      </c>
    </row>
    <row r="45" spans="1:77" s="29" customFormat="1" x14ac:dyDescent="0.25">
      <c r="A45" s="37" t="str">
        <f>Paca!A45</f>
        <v>T3 2008</v>
      </c>
      <c r="B45" s="144">
        <f>('dep83'!B45/'dep83'!B44-1)*100</f>
        <v>-4.344094428548817</v>
      </c>
      <c r="C45" s="179">
        <f>('dep83'!C45/'dep83'!C44-1)*100</f>
        <v>-25.818373825001807</v>
      </c>
      <c r="D45" s="179">
        <f>('dep83'!D45/'dep83'!D44-1)*100</f>
        <v>-3.0979861906175521</v>
      </c>
      <c r="E45" s="180">
        <f>('dep83'!E45/'dep83'!E44-1)*100</f>
        <v>-1.9024042977607625</v>
      </c>
      <c r="F45" s="181">
        <f>('dep83'!F45/'dep83'!F44-1)*100</f>
        <v>12.95509128034842</v>
      </c>
      <c r="G45" s="181">
        <f>('dep83'!G45/'dep83'!G44-1)*100</f>
        <v>42.399683203855723</v>
      </c>
      <c r="H45" s="181">
        <f>('dep83'!H45/'dep83'!H44-1)*100</f>
        <v>-19.630897174576123</v>
      </c>
      <c r="I45" s="182">
        <f>('dep83'!I45/'dep83'!I44-1)*100</f>
        <v>-14.475456647838969</v>
      </c>
      <c r="J45" s="179">
        <f>('dep83'!J45/'dep83'!J44-1)*100</f>
        <v>-6.7801495372134308</v>
      </c>
      <c r="K45" s="179">
        <f>('dep83'!K45/'dep83'!K44-1)*100</f>
        <v>-2.094583476844647</v>
      </c>
      <c r="L45" s="180">
        <f>('dep83'!L45/'dep83'!L44-1)*100</f>
        <v>13.801167546149863</v>
      </c>
      <c r="M45" s="181">
        <f>('dep83'!M45/'dep83'!M44-1)*100</f>
        <v>7.8322905710716872</v>
      </c>
      <c r="N45" s="181">
        <f>('dep83'!N45/'dep83'!N44-1)*100</f>
        <v>-29.888159414854254</v>
      </c>
      <c r="O45" s="181">
        <f>('dep83'!O45/'dep83'!O44-1)*100</f>
        <v>-3.880213838060953</v>
      </c>
      <c r="P45" s="181">
        <f>('dep83'!P45/'dep83'!P44-1)*100</f>
        <v>-44.560519594990296</v>
      </c>
      <c r="Q45" s="181">
        <f>('dep83'!Q45/'dep83'!Q44-1)*100</f>
        <v>34.755377608484153</v>
      </c>
      <c r="R45" s="181">
        <f>('dep83'!R45/'dep83'!R44-1)*100</f>
        <v>-21.008943675605174</v>
      </c>
      <c r="S45" s="152">
        <f>('dep83'!S45/'dep83'!S44-1)*100</f>
        <v>-14.245336153171994</v>
      </c>
      <c r="T45" s="183">
        <f>('dep83'!T45/'dep83'!T44-1)*100</f>
        <v>15.68588663984456</v>
      </c>
      <c r="U45" s="52">
        <f>'dep83'!B45-'dep83'!B44</f>
        <v>-204.53161492399977</v>
      </c>
      <c r="V45" s="52">
        <f>'dep83'!C45-'dep83'!C44</f>
        <v>-6.7307669600000004</v>
      </c>
      <c r="W45" s="52">
        <f>'dep83'!D45-'dep83'!D44</f>
        <v>-25.49171205100015</v>
      </c>
      <c r="X45" s="121">
        <f>'dep83'!E45-'dep83'!E44</f>
        <v>-1.157657915999998</v>
      </c>
      <c r="Y45" s="121">
        <f>'dep83'!F45-'dep83'!F44</f>
        <v>30.127308479999982</v>
      </c>
      <c r="Z45" s="121">
        <f>'dep83'!G45-'dep83'!G44</f>
        <v>19.985044824999996</v>
      </c>
      <c r="AA45" s="121">
        <f>'dep83'!H45-'dep83'!H44</f>
        <v>-17.630205748999998</v>
      </c>
      <c r="AB45" s="121">
        <f>'dep83'!I45-'dep83'!I44</f>
        <v>-56.816201691000003</v>
      </c>
      <c r="AC45" s="52">
        <f>'dep83'!J45-'dep83'!J44</f>
        <v>-155.27357039400022</v>
      </c>
      <c r="AD45" s="52">
        <f>'dep83'!K45-'dep83'!K44</f>
        <v>-31.003643669999519</v>
      </c>
      <c r="AE45" s="121">
        <f>'dep83'!L45-'dep83'!L44</f>
        <v>60.588176859000043</v>
      </c>
      <c r="AF45" s="121">
        <f>'dep83'!M45-'dep83'!M44</f>
        <v>32.320770350999965</v>
      </c>
      <c r="AG45" s="121">
        <f>'dep83'!N45-'dep83'!N44</f>
        <v>-34.803606176999992</v>
      </c>
      <c r="AH45" s="121">
        <f>'dep83'!O45-'dep83'!O44</f>
        <v>-0.87433661400000062</v>
      </c>
      <c r="AI45" s="121">
        <f>'dep83'!P45-'dep83'!P44</f>
        <v>-22.711571094999996</v>
      </c>
      <c r="AJ45" s="121">
        <f>'dep83'!Q45-'dep83'!Q44</f>
        <v>13.402182361999998</v>
      </c>
      <c r="AK45" s="121">
        <f>'dep83'!R45-'dep83'!R44</f>
        <v>-68.159430608999969</v>
      </c>
      <c r="AL45" s="121">
        <f>'dep83'!S45-'dep83'!S44</f>
        <v>-10.765828747</v>
      </c>
      <c r="AM45" s="52">
        <f>'dep83'!T45-'dep83'!T44</f>
        <v>13.968078151</v>
      </c>
      <c r="AN45" s="189">
        <f>(Paca!B45/Paca!B41-1)*100</f>
        <v>-1.0725691588291175</v>
      </c>
      <c r="AO45" s="189">
        <f>(Paca!C45/Paca!C41-1)*100</f>
        <v>93.369270066176895</v>
      </c>
      <c r="AP45" s="189">
        <f>(Paca!D45/Paca!D41-1)*100</f>
        <v>-1.7474864310042859</v>
      </c>
      <c r="AQ45" s="190">
        <f>(Paca!E45/Paca!E41-1)*100</f>
        <v>-17.926980769979362</v>
      </c>
      <c r="AR45" s="190">
        <f>(Paca!F45/Paca!F41-1)*100</f>
        <v>27.090788103890517</v>
      </c>
      <c r="AS45" s="190">
        <f>(Paca!G45/Paca!G41-1)*100</f>
        <v>-3.8275400602651777</v>
      </c>
      <c r="AT45" s="190">
        <f>(Paca!H45/Paca!H41-1)*100</f>
        <v>31.917224698299741</v>
      </c>
      <c r="AU45" s="190">
        <f>(Paca!I45/Paca!I41-1)*100</f>
        <v>-10.518753368177002</v>
      </c>
      <c r="AV45" s="189">
        <f>(Paca!J45/Paca!J41-1)*100</f>
        <v>-7.2307872728705984</v>
      </c>
      <c r="AW45" s="189">
        <f>(Paca!K45/Paca!K41-1)*100</f>
        <v>5.0323141079406719</v>
      </c>
      <c r="AX45" s="190">
        <f>(Paca!L45/Paca!L41-1)*100</f>
        <v>2.6733158270609847</v>
      </c>
      <c r="AY45" s="190">
        <f>(Paca!M45/Paca!M41-1)*100</f>
        <v>13.40253555290014</v>
      </c>
      <c r="AZ45" s="190">
        <f>(Paca!N45/Paca!N41-1)*100</f>
        <v>-7.17070536466532</v>
      </c>
      <c r="BA45" s="190">
        <f>(Paca!O45/Paca!O41-1)*100</f>
        <v>21.23637917371348</v>
      </c>
      <c r="BB45" s="190">
        <f>(Paca!P45/Paca!P41-1)*100</f>
        <v>10.73693812131804</v>
      </c>
      <c r="BC45" s="190">
        <f>(Paca!Q45/Paca!Q41-1)*100</f>
        <v>11.375201507325205</v>
      </c>
      <c r="BD45" s="190">
        <f>(Paca!R45/Paca!R41-1)*100</f>
        <v>-4.0933738387381897</v>
      </c>
      <c r="BE45" s="190">
        <f>(Paca!S45/Paca!S41-1)*100</f>
        <v>6.730676373741673</v>
      </c>
      <c r="BF45" s="189">
        <f>(Paca!T45/Paca!T41-1)*100</f>
        <v>-0.48386990556694709</v>
      </c>
      <c r="BG45" s="53">
        <f>Paca!B45-Paca!B41</f>
        <v>-413.82473719700647</v>
      </c>
      <c r="BH45" s="53">
        <f>Paca!C45-Paca!C41</f>
        <v>87.915299551000018</v>
      </c>
      <c r="BI45" s="53">
        <f>Paca!D45-Paca!D41</f>
        <v>-188.62210855200101</v>
      </c>
      <c r="BJ45" s="122">
        <f>Paca!E45-Paca!E41</f>
        <v>-344.10608903299999</v>
      </c>
      <c r="BK45" s="122">
        <f>Paca!F45-Paca!F41</f>
        <v>426.9459770420001</v>
      </c>
      <c r="BL45" s="122">
        <f>Paca!G45-Paca!G41</f>
        <v>-41.653496206999989</v>
      </c>
      <c r="BM45" s="122">
        <f>Paca!H45-Paca!H41</f>
        <v>318.46941611500006</v>
      </c>
      <c r="BN45" s="122">
        <f>Paca!I45-Paca!I41</f>
        <v>-548.27791646900005</v>
      </c>
      <c r="BO45" s="53">
        <f>Paca!J45-Paca!J41</f>
        <v>-962.35247687300034</v>
      </c>
      <c r="BP45" s="53">
        <f>Paca!K45-Paca!K41</f>
        <v>655.7857110620007</v>
      </c>
      <c r="BQ45" s="122">
        <f>Paca!L45-Paca!L41</f>
        <v>97.485522280000168</v>
      </c>
      <c r="BR45" s="122">
        <f>Paca!M45-Paca!M41</f>
        <v>547.17854996299957</v>
      </c>
      <c r="BS45" s="122">
        <f>Paca!N45-Paca!N41</f>
        <v>-53.576527529000032</v>
      </c>
      <c r="BT45" s="122">
        <f>Paca!O45-Paca!O41</f>
        <v>88.453271284999971</v>
      </c>
      <c r="BU45" s="122">
        <f>Paca!P45-Paca!P41</f>
        <v>52.655305931000044</v>
      </c>
      <c r="BV45" s="122">
        <f>Paca!Q45-Paca!Q41</f>
        <v>25.403181933999974</v>
      </c>
      <c r="BW45" s="122">
        <f>Paca!R45-Paca!R41</f>
        <v>-125.67748294000012</v>
      </c>
      <c r="BX45" s="122">
        <f>Paca!S45-Paca!S41</f>
        <v>23.863890137999988</v>
      </c>
      <c r="BY45" s="53">
        <f>Paca!T45-Paca!T41</f>
        <v>-6.5511623849999978</v>
      </c>
    </row>
    <row r="46" spans="1:77" s="105" customFormat="1" x14ac:dyDescent="0.25">
      <c r="A46" s="98" t="str">
        <f>Paca!A46</f>
        <v>T4 2008</v>
      </c>
      <c r="B46" s="143">
        <f>('dep83'!B46/'dep83'!B45-1)*100</f>
        <v>-11.241129404774208</v>
      </c>
      <c r="C46" s="184">
        <f>('dep83'!C46/'dep83'!C45-1)*100</f>
        <v>48.324147019968592</v>
      </c>
      <c r="D46" s="184">
        <f>('dep83'!D46/'dep83'!D45-1)*100</f>
        <v>-5.2156769740717479</v>
      </c>
      <c r="E46" s="185">
        <f>('dep83'!E46/'dep83'!E45-1)*100</f>
        <v>3.5985635848827524</v>
      </c>
      <c r="F46" s="186">
        <f>('dep83'!F46/'dep83'!F45-1)*100</f>
        <v>0.27353613506724272</v>
      </c>
      <c r="G46" s="186">
        <f>('dep83'!G46/'dep83'!G45-1)*100</f>
        <v>-2.0017377540231585</v>
      </c>
      <c r="H46" s="186">
        <f>('dep83'!H46/'dep83'!H45-1)*100</f>
        <v>21.778500941899836</v>
      </c>
      <c r="I46" s="187">
        <f>('dep83'!I46/'dep83'!I45-1)*100</f>
        <v>-17.525399864108483</v>
      </c>
      <c r="J46" s="184">
        <f>('dep83'!J46/'dep83'!J45-1)*100</f>
        <v>-18.238731162756462</v>
      </c>
      <c r="K46" s="184">
        <f>('dep83'!K46/'dep83'!K45-1)*100</f>
        <v>-7.5171650524321958</v>
      </c>
      <c r="L46" s="185">
        <f>('dep83'!L46/'dep83'!L45-1)*100</f>
        <v>-15.248450227728227</v>
      </c>
      <c r="M46" s="186">
        <f>('dep83'!M46/'dep83'!M45-1)*100</f>
        <v>-7.771163554351979</v>
      </c>
      <c r="N46" s="186">
        <f>('dep83'!N46/'dep83'!N45-1)*100</f>
        <v>18.757193492353895</v>
      </c>
      <c r="O46" s="186">
        <f>('dep83'!O46/'dep83'!O45-1)*100</f>
        <v>-12.501551561761437</v>
      </c>
      <c r="P46" s="186">
        <f>('dep83'!P46/'dep83'!P45-1)*100</f>
        <v>36.724674769324707</v>
      </c>
      <c r="Q46" s="186">
        <f>('dep83'!Q46/'dep83'!Q45-1)*100</f>
        <v>-1.8185657790259935</v>
      </c>
      <c r="R46" s="186">
        <f>('dep83'!R46/'dep83'!R45-1)*100</f>
        <v>-7.8681384116105253</v>
      </c>
      <c r="S46" s="151">
        <f>('dep83'!S46/'dep83'!S45-1)*100</f>
        <v>-7.8263814817980393E-2</v>
      </c>
      <c r="T46" s="188">
        <f>('dep83'!T46/'dep83'!T45-1)*100</f>
        <v>23.566398360141228</v>
      </c>
      <c r="U46" s="100">
        <f>'dep83'!B46-'dep83'!B45</f>
        <v>-506.2708533519999</v>
      </c>
      <c r="V46" s="100">
        <f>'dep83'!C46-'dep83'!C45</f>
        <v>9.3453638760000004</v>
      </c>
      <c r="W46" s="100">
        <f>'dep83'!D46-'dep83'!D45</f>
        <v>-41.587519289999818</v>
      </c>
      <c r="X46" s="120">
        <f>'dep83'!E46-'dep83'!E45</f>
        <v>2.1481518189999989</v>
      </c>
      <c r="Y46" s="120">
        <f>'dep83'!F46-'dep83'!F45</f>
        <v>0.71852250300003107</v>
      </c>
      <c r="Z46" s="120">
        <f>'dep83'!G46-'dep83'!G45</f>
        <v>-1.3435651129999968</v>
      </c>
      <c r="AA46" s="120">
        <f>'dep83'!H46-'dep83'!H45</f>
        <v>15.719341018999998</v>
      </c>
      <c r="AB46" s="120">
        <f>'dep83'!I46-'dep83'!I45</f>
        <v>-58.829969517999984</v>
      </c>
      <c r="AC46" s="100">
        <f>'dep83'!J46-'dep83'!J45</f>
        <v>-389.36892742899977</v>
      </c>
      <c r="AD46" s="100">
        <f>'dep83'!K46-'dep83'!K45</f>
        <v>-108.93711484800019</v>
      </c>
      <c r="AE46" s="120">
        <f>'dep83'!L46-'dep83'!L45</f>
        <v>-76.18061607300001</v>
      </c>
      <c r="AF46" s="120">
        <f>'dep83'!M46-'dep83'!M45</f>
        <v>-34.580223216999968</v>
      </c>
      <c r="AG46" s="120">
        <f>'dep83'!N46-'dep83'!N45</f>
        <v>15.313846924999993</v>
      </c>
      <c r="AH46" s="120">
        <f>'dep83'!O46-'dep83'!O45</f>
        <v>-2.7076948419999987</v>
      </c>
      <c r="AI46" s="120">
        <f>'dep83'!P46-'dep83'!P45</f>
        <v>10.377053156999999</v>
      </c>
      <c r="AJ46" s="120">
        <f>'dep83'!Q46-'dep83'!Q45</f>
        <v>-0.94499308700000029</v>
      </c>
      <c r="AK46" s="120">
        <f>'dep83'!R46-'dep83'!R45</f>
        <v>-20.16376604300001</v>
      </c>
      <c r="AL46" s="120">
        <f>'dep83'!S46-'dep83'!S45</f>
        <v>-5.0721668000008435E-2</v>
      </c>
      <c r="AM46" s="100">
        <f>'dep83'!T46-'dep83'!T45</f>
        <v>24.277344338999995</v>
      </c>
      <c r="AN46" s="184">
        <f>(Paca!B46/Paca!B42-1)*100</f>
        <v>-8.459723150054332</v>
      </c>
      <c r="AO46" s="184">
        <f>(Paca!C46/Paca!C42-1)*100</f>
        <v>40.571369497237697</v>
      </c>
      <c r="AP46" s="184">
        <f>(Paca!D46/Paca!D42-1)*100</f>
        <v>-5.182048413786589</v>
      </c>
      <c r="AQ46" s="191">
        <f>(Paca!E46/Paca!E42-1)*100</f>
        <v>-8.8501762277718665</v>
      </c>
      <c r="AR46" s="191">
        <f>(Paca!F46/Paca!F42-1)*100</f>
        <v>4.6295102785045561</v>
      </c>
      <c r="AS46" s="191">
        <f>(Paca!G46/Paca!G42-1)*100</f>
        <v>9.0776875836576352</v>
      </c>
      <c r="AT46" s="191">
        <f>(Paca!H46/Paca!H42-1)*100</f>
        <v>49.64856803430262</v>
      </c>
      <c r="AU46" s="191">
        <f>(Paca!I46/Paca!I42-1)*100</f>
        <v>-19.374156377965225</v>
      </c>
      <c r="AV46" s="184">
        <f>(Paca!J46/Paca!J42-1)*100</f>
        <v>-12.821852412355007</v>
      </c>
      <c r="AW46" s="184">
        <f>(Paca!K46/Paca!K42-1)*100</f>
        <v>-8.080843225320999</v>
      </c>
      <c r="AX46" s="191">
        <f>(Paca!L46/Paca!L42-1)*100</f>
        <v>-10.134799731248068</v>
      </c>
      <c r="AY46" s="191">
        <f>(Paca!M46/Paca!M42-1)*100</f>
        <v>-6.1139776675801389</v>
      </c>
      <c r="AZ46" s="191">
        <f>(Paca!N46/Paca!N42-1)*100</f>
        <v>-14.368978637955465</v>
      </c>
      <c r="BA46" s="191">
        <f>(Paca!O46/Paca!O42-1)*100</f>
        <v>-7.2523163626493918</v>
      </c>
      <c r="BB46" s="191">
        <f>(Paca!P46/Paca!P42-1)*100</f>
        <v>65.345424193352116</v>
      </c>
      <c r="BC46" s="191">
        <f>(Paca!Q46/Paca!Q42-1)*100</f>
        <v>-14.644938961424492</v>
      </c>
      <c r="BD46" s="191">
        <f>(Paca!R46/Paca!R42-1)*100</f>
        <v>-15.619904298555454</v>
      </c>
      <c r="BE46" s="191">
        <f>(Paca!S46/Paca!S42-1)*100</f>
        <v>8.5605762313534228E-3</v>
      </c>
      <c r="BF46" s="184">
        <f>(Paca!T46/Paca!T42-1)*100</f>
        <v>0.10966444478806014</v>
      </c>
      <c r="BG46" s="100">
        <f>Paca!B46-Paca!B42</f>
        <v>-3244.30492533301</v>
      </c>
      <c r="BH46" s="100">
        <f>Paca!C46-Paca!C42</f>
        <v>45.598293460000008</v>
      </c>
      <c r="BI46" s="100">
        <f>Paca!D46-Paca!D42</f>
        <v>-533.6847415150005</v>
      </c>
      <c r="BJ46" s="120">
        <f>Paca!E46-Paca!E42</f>
        <v>-161.71081501499998</v>
      </c>
      <c r="BK46" s="120">
        <f>Paca!F46-Paca!F42</f>
        <v>79.184486532999927</v>
      </c>
      <c r="BL46" s="120">
        <f>Paca!G46-Paca!G42</f>
        <v>78.339445716</v>
      </c>
      <c r="BM46" s="120">
        <f>Paca!H46-Paca!H42</f>
        <v>441.08594497400009</v>
      </c>
      <c r="BN46" s="120">
        <f>Paca!I46-Paca!I42</f>
        <v>-970.58380372300007</v>
      </c>
      <c r="BO46" s="100">
        <f>Paca!J46-Paca!J42</f>
        <v>-1652.2716780390001</v>
      </c>
      <c r="BP46" s="100">
        <f>Paca!K46-Paca!K42</f>
        <v>-1105.4520736670001</v>
      </c>
      <c r="BQ46" s="120">
        <f>Paca!L46-Paca!L42</f>
        <v>-378.5759177660002</v>
      </c>
      <c r="BR46" s="120">
        <f>Paca!M46-Paca!M42</f>
        <v>-268.64177311900039</v>
      </c>
      <c r="BS46" s="120">
        <f>Paca!N46-Paca!N42</f>
        <v>-103.90450354199993</v>
      </c>
      <c r="BT46" s="120">
        <f>Paca!O46-Paca!O42</f>
        <v>-37.168534330999989</v>
      </c>
      <c r="BU46" s="120">
        <f>Paca!P46-Paca!P42</f>
        <v>236.64381815300004</v>
      </c>
      <c r="BV46" s="120">
        <f>Paca!Q46-Paca!Q42</f>
        <v>-39.701423989000006</v>
      </c>
      <c r="BW46" s="120">
        <f>Paca!R46-Paca!R42</f>
        <v>-514.13714235099997</v>
      </c>
      <c r="BX46" s="120">
        <f>Paca!S46-Paca!S42</f>
        <v>3.3403277999980219E-2</v>
      </c>
      <c r="BY46" s="100">
        <f>Paca!T46-Paca!T42</f>
        <v>1.5052744280001207</v>
      </c>
    </row>
    <row r="47" spans="1:77" s="29" customFormat="1" x14ac:dyDescent="0.25">
      <c r="A47" s="37" t="str">
        <f>Paca!A47</f>
        <v>T1 2009</v>
      </c>
      <c r="B47" s="144">
        <f>('dep83'!B47/'dep83'!B46-1)*100</f>
        <v>-7.4784297964172186</v>
      </c>
      <c r="C47" s="179">
        <f>('dep83'!C47/'dep83'!C46-1)*100</f>
        <v>-1.1402452885284187</v>
      </c>
      <c r="D47" s="179">
        <f>('dep83'!D47/'dep83'!D46-1)*100</f>
        <v>-10.313822517401206</v>
      </c>
      <c r="E47" s="180">
        <f>('dep83'!E47/'dep83'!E46-1)*100</f>
        <v>-6.4640021633495692</v>
      </c>
      <c r="F47" s="181">
        <f>('dep83'!F47/'dep83'!F46-1)*100</f>
        <v>2.0379004487484753</v>
      </c>
      <c r="G47" s="181">
        <f>('dep83'!G47/'dep83'!G46-1)*100</f>
        <v>-30.757318441307756</v>
      </c>
      <c r="H47" s="181">
        <f>('dep83'!H47/'dep83'!H46-1)*100</f>
        <v>-7.3920559009437721</v>
      </c>
      <c r="I47" s="182">
        <f>('dep83'!I47/'dep83'!I46-1)*100</f>
        <v>-18.995713118901179</v>
      </c>
      <c r="J47" s="179">
        <f>('dep83'!J47/'dep83'!J46-1)*100</f>
        <v>-5.8973858347529218</v>
      </c>
      <c r="K47" s="179">
        <f>('dep83'!K47/'dep83'!K46-1)*100</f>
        <v>-6.3613309147199431</v>
      </c>
      <c r="L47" s="180">
        <f>('dep83'!L47/'dep83'!L46-1)*100</f>
        <v>-6.3851405936213528</v>
      </c>
      <c r="M47" s="181">
        <f>('dep83'!M47/'dep83'!M46-1)*100</f>
        <v>-11.992852958732382</v>
      </c>
      <c r="N47" s="181">
        <f>('dep83'!N47/'dep83'!N46-1)*100</f>
        <v>-20.239475119698046</v>
      </c>
      <c r="O47" s="181">
        <f>('dep83'!O47/'dep83'!O46-1)*100</f>
        <v>133.89293880512665</v>
      </c>
      <c r="P47" s="181">
        <f>('dep83'!P47/'dep83'!P46-1)*100</f>
        <v>15.131890695425598</v>
      </c>
      <c r="Q47" s="181">
        <f>('dep83'!Q47/'dep83'!Q46-1)*100</f>
        <v>-45.117856588918634</v>
      </c>
      <c r="R47" s="181">
        <f>('dep83'!R47/'dep83'!R46-1)*100</f>
        <v>2.5062089821791478</v>
      </c>
      <c r="S47" s="152">
        <f>('dep83'!S47/'dep83'!S46-1)*100</f>
        <v>-5.4021680034848085</v>
      </c>
      <c r="T47" s="183">
        <f>('dep83'!T47/'dep83'!T46-1)*100</f>
        <v>-25.513544714971914</v>
      </c>
      <c r="U47" s="52">
        <f>'dep83'!B47-'dep83'!B46</f>
        <v>-298.94766557100047</v>
      </c>
      <c r="V47" s="52">
        <f>'dep83'!C47-'dep83'!C46</f>
        <v>-0.32707109500000087</v>
      </c>
      <c r="W47" s="52">
        <f>'dep83'!D47-'dep83'!D46</f>
        <v>-77.948631601000102</v>
      </c>
      <c r="X47" s="121">
        <f>'dep83'!E47-'dep83'!E46</f>
        <v>-3.9975234280000009</v>
      </c>
      <c r="Y47" s="121">
        <f>'dep83'!F47-'dep83'!F46</f>
        <v>5.367783157999952</v>
      </c>
      <c r="Z47" s="121">
        <f>'dep83'!G47-'dep83'!G46</f>
        <v>-20.231048061999999</v>
      </c>
      <c r="AA47" s="121">
        <f>'dep83'!H47-'dep83'!H46</f>
        <v>-6.497439118999992</v>
      </c>
      <c r="AB47" s="121">
        <f>'dep83'!I47-'dep83'!I46</f>
        <v>-52.59040415000004</v>
      </c>
      <c r="AC47" s="52">
        <f>'dep83'!J47-'dep83'!J46</f>
        <v>-102.93755149700019</v>
      </c>
      <c r="AD47" s="52">
        <f>'dep83'!K47-'dep83'!K46</f>
        <v>-85.257168493000108</v>
      </c>
      <c r="AE47" s="121">
        <f>'dep83'!L47-'dep83'!L46</f>
        <v>-27.03565444100002</v>
      </c>
      <c r="AF47" s="121">
        <f>'dep83'!M47-'dep83'!M46</f>
        <v>-49.218795531000012</v>
      </c>
      <c r="AG47" s="121">
        <f>'dep83'!N47-'dep83'!N46</f>
        <v>-19.623461354</v>
      </c>
      <c r="AH47" s="121">
        <f>'dep83'!O47-'dep83'!O46</f>
        <v>25.374285799000003</v>
      </c>
      <c r="AI47" s="121">
        <f>'dep83'!P47-'dep83'!P46</f>
        <v>5.8459645510000016</v>
      </c>
      <c r="AJ47" s="121">
        <f>'dep83'!Q47-'dep83'!Q46</f>
        <v>-23.018522736999998</v>
      </c>
      <c r="AK47" s="121">
        <f>'dep83'!R47-'dep83'!R46</f>
        <v>5.9173435889999837</v>
      </c>
      <c r="AL47" s="121">
        <f>'dep83'!S47-'dep83'!S46</f>
        <v>-3.4983283689999922</v>
      </c>
      <c r="AM47" s="52">
        <f>'dep83'!T47-'dep83'!T46</f>
        <v>-32.477242884999995</v>
      </c>
      <c r="AN47" s="189">
        <f>(Paca!B47/Paca!B43-1)*100</f>
        <v>-20.868311956910681</v>
      </c>
      <c r="AO47" s="189">
        <f>(Paca!C47/Paca!C43-1)*100</f>
        <v>7.4641381925889982</v>
      </c>
      <c r="AP47" s="189">
        <f>(Paca!D47/Paca!D43-1)*100</f>
        <v>-24.914205977593152</v>
      </c>
      <c r="AQ47" s="190">
        <f>(Paca!E47/Paca!E43-1)*100</f>
        <v>-18.163461398478198</v>
      </c>
      <c r="AR47" s="190">
        <f>(Paca!F47/Paca!F43-1)*100</f>
        <v>-9.0263514530998243</v>
      </c>
      <c r="AS47" s="190">
        <f>(Paca!G47/Paca!G43-1)*100</f>
        <v>-29.140112888599589</v>
      </c>
      <c r="AT47" s="190">
        <f>(Paca!H47/Paca!H43-1)*100</f>
        <v>13.762419508414659</v>
      </c>
      <c r="AU47" s="190">
        <f>(Paca!I47/Paca!I43-1)*100</f>
        <v>-40.696862031684041</v>
      </c>
      <c r="AV47" s="189">
        <f>(Paca!J47/Paca!J43-1)*100</f>
        <v>-19.034992114707418</v>
      </c>
      <c r="AW47" s="189">
        <f>(Paca!K47/Paca!K43-1)*100</f>
        <v>-21.011205095935047</v>
      </c>
      <c r="AX47" s="190">
        <f>(Paca!L47/Paca!L43-1)*100</f>
        <v>-29.914890096915205</v>
      </c>
      <c r="AY47" s="190">
        <f>(Paca!M47/Paca!M43-1)*100</f>
        <v>-11.198037086715118</v>
      </c>
      <c r="AZ47" s="190">
        <f>(Paca!N47/Paca!N43-1)*100</f>
        <v>-25.629301001317273</v>
      </c>
      <c r="BA47" s="190">
        <f>(Paca!O47/Paca!O43-1)*100</f>
        <v>-20.296169875914881</v>
      </c>
      <c r="BB47" s="190">
        <f>(Paca!P47/Paca!P43-1)*100</f>
        <v>3.9387116616087736</v>
      </c>
      <c r="BC47" s="190">
        <f>(Paca!Q47/Paca!Q43-1)*100</f>
        <v>-3.7000310537788961</v>
      </c>
      <c r="BD47" s="190">
        <f>(Paca!R47/Paca!R43-1)*100</f>
        <v>-24.727614179314717</v>
      </c>
      <c r="BE47" s="190">
        <f>(Paca!S47/Paca!S43-1)*100</f>
        <v>-33.286449136579044</v>
      </c>
      <c r="BF47" s="189">
        <f>(Paca!T47/Paca!T43-1)*100</f>
        <v>-5.0246275417710979</v>
      </c>
      <c r="BG47" s="53">
        <f>Paca!B47-Paca!B43</f>
        <v>-8459.1905884900007</v>
      </c>
      <c r="BH47" s="53">
        <f>Paca!C47-Paca!C43</f>
        <v>9.9246228920000021</v>
      </c>
      <c r="BI47" s="53">
        <f>Paca!D47-Paca!D43</f>
        <v>-2851.1172616439981</v>
      </c>
      <c r="BJ47" s="122">
        <f>Paca!E47-Paca!E43</f>
        <v>-337.58081422199984</v>
      </c>
      <c r="BK47" s="122">
        <f>Paca!F47-Paca!F43</f>
        <v>-177.71608593699989</v>
      </c>
      <c r="BL47" s="122">
        <f>Paca!G47-Paca!G43</f>
        <v>-308.21127405799996</v>
      </c>
      <c r="BM47" s="122">
        <f>Paca!H47-Paca!H43</f>
        <v>162.12507872899982</v>
      </c>
      <c r="BN47" s="122">
        <f>Paca!I47-Paca!I43</f>
        <v>-2189.7341661559994</v>
      </c>
      <c r="BO47" s="53">
        <f>Paca!J47-Paca!J43</f>
        <v>-2518.1296117780003</v>
      </c>
      <c r="BP47" s="53">
        <f>Paca!K47-Paca!K43</f>
        <v>-3035.3487574740029</v>
      </c>
      <c r="BQ47" s="122">
        <f>Paca!L47-Paca!L43</f>
        <v>-1236.8186811830001</v>
      </c>
      <c r="BR47" s="122">
        <f>Paca!M47-Paca!M43</f>
        <v>-499.91749061500013</v>
      </c>
      <c r="BS47" s="122">
        <f>Paca!N47-Paca!N43</f>
        <v>-196.15243058299995</v>
      </c>
      <c r="BT47" s="122">
        <f>Paca!O47-Paca!O43</f>
        <v>-94.728996945000006</v>
      </c>
      <c r="BU47" s="122">
        <f>Paca!P47-Paca!P43</f>
        <v>18.881667649999997</v>
      </c>
      <c r="BV47" s="122">
        <f>Paca!Q47-Paca!Q43</f>
        <v>-7.3192244470000105</v>
      </c>
      <c r="BW47" s="122">
        <f>Paca!R47-Paca!R43</f>
        <v>-842.51328981899997</v>
      </c>
      <c r="BX47" s="122">
        <f>Paca!S47-Paca!S43</f>
        <v>-176.78031153200004</v>
      </c>
      <c r="BY47" s="53">
        <f>Paca!T47-Paca!T43</f>
        <v>-64.519580485999995</v>
      </c>
    </row>
    <row r="48" spans="1:77" s="29" customFormat="1" x14ac:dyDescent="0.25">
      <c r="A48" s="37" t="str">
        <f>Paca!A48</f>
        <v>T2 2009</v>
      </c>
      <c r="B48" s="144">
        <f>('dep83'!B48/'dep83'!B47-1)*100</f>
        <v>4.4258913795804489</v>
      </c>
      <c r="C48" s="179">
        <f>('dep83'!C48/'dep83'!C47-1)*100</f>
        <v>-7.1484168185324437</v>
      </c>
      <c r="D48" s="179">
        <f>('dep83'!D48/'dep83'!D47-1)*100</f>
        <v>5.8834603288810072</v>
      </c>
      <c r="E48" s="180">
        <f>('dep83'!E48/'dep83'!E47-1)*100</f>
        <v>8.342131452137469</v>
      </c>
      <c r="F48" s="181">
        <f>('dep83'!F48/'dep83'!F47-1)*100</f>
        <v>-10.375674728827866</v>
      </c>
      <c r="G48" s="181">
        <f>('dep83'!G48/'dep83'!G47-1)*100</f>
        <v>38.666713455370804</v>
      </c>
      <c r="H48" s="181">
        <f>('dep83'!H48/'dep83'!H47-1)*100</f>
        <v>-25.56465742513727</v>
      </c>
      <c r="I48" s="182">
        <f>('dep83'!I48/'dep83'!I47-1)*100</f>
        <v>29.4915184242059</v>
      </c>
      <c r="J48" s="179">
        <f>('dep83'!J48/'dep83'!J47-1)*100</f>
        <v>3.9313181664643704</v>
      </c>
      <c r="K48" s="179">
        <f>('dep83'!K48/'dep83'!K47-1)*100</f>
        <v>4.8309734393700676</v>
      </c>
      <c r="L48" s="180">
        <f>('dep83'!L48/'dep83'!L47-1)*100</f>
        <v>14.752401961739325</v>
      </c>
      <c r="M48" s="181">
        <f>('dep83'!M48/'dep83'!M47-1)*100</f>
        <v>3.7560646186492352</v>
      </c>
      <c r="N48" s="181">
        <f>('dep83'!N48/'dep83'!N47-1)*100</f>
        <v>-2.4113589194780238</v>
      </c>
      <c r="O48" s="181">
        <f>('dep83'!O48/'dep83'!O47-1)*100</f>
        <v>-74.137557410232489</v>
      </c>
      <c r="P48" s="181">
        <f>('dep83'!P48/'dep83'!P47-1)*100</f>
        <v>25.938850866774121</v>
      </c>
      <c r="Q48" s="181">
        <f>('dep83'!Q48/'dep83'!Q47-1)*100</f>
        <v>15.382513373797213</v>
      </c>
      <c r="R48" s="181">
        <f>('dep83'!R48/'dep83'!R47-1)*100</f>
        <v>-0.46429211781473523</v>
      </c>
      <c r="S48" s="152">
        <f>('dep83'!S48/'dep83'!S47-1)*100</f>
        <v>14.025453817024625</v>
      </c>
      <c r="T48" s="183">
        <f>('dep83'!T48/'dep83'!T47-1)*100</f>
        <v>0.67371729171841199</v>
      </c>
      <c r="U48" s="52">
        <f>'dep83'!B48-'dep83'!B47</f>
        <v>163.6923905980002</v>
      </c>
      <c r="V48" s="52">
        <f>'dep83'!C48-'dep83'!C47</f>
        <v>-2.0270911379999994</v>
      </c>
      <c r="W48" s="52">
        <f>'dep83'!D48-'dep83'!D47</f>
        <v>39.879268688000025</v>
      </c>
      <c r="X48" s="121">
        <f>'dep83'!E48-'dep83'!E47</f>
        <v>4.8255335249999973</v>
      </c>
      <c r="Y48" s="121">
        <f>'dep83'!F48-'dep83'!F47</f>
        <v>-27.886233576999985</v>
      </c>
      <c r="Z48" s="121">
        <f>'dep83'!G48-'dep83'!G47</f>
        <v>17.610879732000001</v>
      </c>
      <c r="AA48" s="121">
        <f>'dep83'!H48-'dep83'!H47</f>
        <v>-20.809670168000004</v>
      </c>
      <c r="AB48" s="121">
        <f>'dep83'!I48-'dep83'!I47</f>
        <v>66.138759176000008</v>
      </c>
      <c r="AC48" s="52">
        <f>'dep83'!J48-'dep83'!J47</f>
        <v>64.573477162000017</v>
      </c>
      <c r="AD48" s="52">
        <f>'dep83'!K48-'dep83'!K47</f>
        <v>60.627938172000086</v>
      </c>
      <c r="AE48" s="121">
        <f>'dep83'!L48-'dep83'!L47</f>
        <v>58.475500681000028</v>
      </c>
      <c r="AF48" s="121">
        <f>'dep83'!M48-'dep83'!M47</f>
        <v>13.56623920200002</v>
      </c>
      <c r="AG48" s="121">
        <f>'dep83'!N48-'dep83'!N47</f>
        <v>-1.8647741059999987</v>
      </c>
      <c r="AH48" s="121">
        <f>'dep83'!O48-'dep83'!O47</f>
        <v>-32.861814309000003</v>
      </c>
      <c r="AI48" s="121">
        <f>'dep83'!P48-'dep83'!P47</f>
        <v>11.537437222000001</v>
      </c>
      <c r="AJ48" s="121">
        <f>'dep83'!Q48-'dep83'!Q47</f>
        <v>4.3071237970000027</v>
      </c>
      <c r="AK48" s="121">
        <f>'dep83'!R48-'dep83'!R47</f>
        <v>-1.123701570999998</v>
      </c>
      <c r="AL48" s="121">
        <f>'dep83'!S48-'dep83'!S47</f>
        <v>8.5919272560000053</v>
      </c>
      <c r="AM48" s="52">
        <f>'dep83'!T48-'dep83'!T47</f>
        <v>0.63879771400000607</v>
      </c>
      <c r="AN48" s="189">
        <f>(Paca!B48/Paca!B44-1)*100</f>
        <v>-13.059666579776351</v>
      </c>
      <c r="AO48" s="189">
        <f>(Paca!C48/Paca!C44-1)*100</f>
        <v>-12.31368477349376</v>
      </c>
      <c r="AP48" s="189">
        <f>(Paca!D48/Paca!D44-1)*100</f>
        <v>-18.07740188596728</v>
      </c>
      <c r="AQ48" s="190">
        <f>(Paca!E48/Paca!E44-1)*100</f>
        <v>1.7425640155704691</v>
      </c>
      <c r="AR48" s="190">
        <f>(Paca!F48/Paca!F44-1)*100</f>
        <v>0.32784201502287225</v>
      </c>
      <c r="AS48" s="190">
        <f>(Paca!G48/Paca!G44-1)*100</f>
        <v>-24.58452108093492</v>
      </c>
      <c r="AT48" s="190">
        <f>(Paca!H48/Paca!H44-1)*100</f>
        <v>-14.195625369015474</v>
      </c>
      <c r="AU48" s="190">
        <f>(Paca!I48/Paca!I44-1)*100</f>
        <v>-31.006802438750125</v>
      </c>
      <c r="AV48" s="189">
        <f>(Paca!J48/Paca!J44-1)*100</f>
        <v>-15.105192484667263</v>
      </c>
      <c r="AW48" s="189">
        <f>(Paca!K48/Paca!K44-1)*100</f>
        <v>-7.9453337214278497</v>
      </c>
      <c r="AX48" s="190">
        <f>(Paca!L48/Paca!L44-1)*100</f>
        <v>1.2364383744366103</v>
      </c>
      <c r="AY48" s="190">
        <f>(Paca!M48/Paca!M44-1)*100</f>
        <v>-2.3793965262680961</v>
      </c>
      <c r="AZ48" s="190">
        <f>(Paca!N48/Paca!N44-1)*100</f>
        <v>-17.761655540697163</v>
      </c>
      <c r="BA48" s="190">
        <f>(Paca!O48/Paca!O44-1)*100</f>
        <v>-3.3064702193742912</v>
      </c>
      <c r="BB48" s="190">
        <f>(Paca!P48/Paca!P44-1)*100</f>
        <v>-6.244724071945706</v>
      </c>
      <c r="BC48" s="190">
        <f>(Paca!Q48/Paca!Q44-1)*100</f>
        <v>6.4453939356203138</v>
      </c>
      <c r="BD48" s="190">
        <f>(Paca!R48/Paca!R44-1)*100</f>
        <v>-19.578384449905116</v>
      </c>
      <c r="BE48" s="190">
        <f>(Paca!S48/Paca!S44-1)*100</f>
        <v>-43.689455095731645</v>
      </c>
      <c r="BF48" s="189">
        <f>(Paca!T48/Paca!T44-1)*100</f>
        <v>-6.208013979055405</v>
      </c>
      <c r="BG48" s="53">
        <f>Paca!B48-Paca!B44</f>
        <v>-4949.1142884450019</v>
      </c>
      <c r="BH48" s="53">
        <f>Paca!C48-Paca!C44</f>
        <v>-18.535828759999987</v>
      </c>
      <c r="BI48" s="53">
        <f>Paca!D48-Paca!D44</f>
        <v>-1879.9027678250004</v>
      </c>
      <c r="BJ48" s="122">
        <f>Paca!E48-Paca!E44</f>
        <v>26.854640818000007</v>
      </c>
      <c r="BK48" s="122">
        <f>Paca!F48-Paca!F44</f>
        <v>5.8703653899999608</v>
      </c>
      <c r="BL48" s="122">
        <f>Paca!G48-Paca!G44</f>
        <v>-253.33979936100013</v>
      </c>
      <c r="BM48" s="122">
        <f>Paca!H48-Paca!H44</f>
        <v>-179.51519018999988</v>
      </c>
      <c r="BN48" s="122">
        <f>Paca!I48-Paca!I44</f>
        <v>-1479.7727844820001</v>
      </c>
      <c r="BO48" s="53">
        <f>Paca!J48-Paca!J44</f>
        <v>-1904.4799243670004</v>
      </c>
      <c r="BP48" s="53">
        <f>Paca!K48-Paca!K44</f>
        <v>-1057.523823751997</v>
      </c>
      <c r="BQ48" s="122">
        <f>Paca!L48-Paca!L44</f>
        <v>43.504034996999962</v>
      </c>
      <c r="BR48" s="122">
        <f>Paca!M48-Paca!M44</f>
        <v>-101.46643230500013</v>
      </c>
      <c r="BS48" s="122">
        <f>Paca!N48-Paca!N44</f>
        <v>-113.00756907999994</v>
      </c>
      <c r="BT48" s="122">
        <f>Paca!O48-Paca!O44</f>
        <v>-15.278264570999966</v>
      </c>
      <c r="BU48" s="122">
        <f>Paca!P48-Paca!P44</f>
        <v>-33.429650756000058</v>
      </c>
      <c r="BV48" s="122">
        <f>Paca!Q48-Paca!Q44</f>
        <v>12.401312281000003</v>
      </c>
      <c r="BW48" s="122">
        <f>Paca!R48-Paca!R44</f>
        <v>-622.59371282800021</v>
      </c>
      <c r="BX48" s="122">
        <f>Paca!S48-Paca!S44</f>
        <v>-227.65354149000001</v>
      </c>
      <c r="BY48" s="53">
        <f>Paca!T48-Paca!T44</f>
        <v>-88.671943741000177</v>
      </c>
    </row>
    <row r="49" spans="1:77" s="29" customFormat="1" x14ac:dyDescent="0.25">
      <c r="A49" s="37" t="str">
        <f>Paca!A49</f>
        <v>T3 2009</v>
      </c>
      <c r="B49" s="144">
        <f>('dep83'!B49/'dep83'!B48-1)*100</f>
        <v>3.9758657159004507</v>
      </c>
      <c r="C49" s="179">
        <f>('dep83'!C49/'dep83'!C48-1)*100</f>
        <v>80.997566647191974</v>
      </c>
      <c r="D49" s="179">
        <f>('dep83'!D49/'dep83'!D48-1)*100</f>
        <v>4.8301238785229739</v>
      </c>
      <c r="E49" s="180">
        <f>('dep83'!E49/'dep83'!E48-1)*100</f>
        <v>-2.6317189872603675</v>
      </c>
      <c r="F49" s="181">
        <f>('dep83'!F49/'dep83'!F48-1)*100</f>
        <v>17.554035963603475</v>
      </c>
      <c r="G49" s="181">
        <f>('dep83'!G49/'dep83'!G48-1)*100</f>
        <v>-31.441005920645381</v>
      </c>
      <c r="H49" s="181">
        <f>('dep83'!H49/'dep83'!H48-1)*100</f>
        <v>24.658178863209468</v>
      </c>
      <c r="I49" s="182">
        <f>('dep83'!I49/'dep83'!I48-1)*100</f>
        <v>-0.36243262848923985</v>
      </c>
      <c r="J49" s="179">
        <f>('dep83'!J49/'dep83'!J48-1)*100</f>
        <v>-1.7368339768084384</v>
      </c>
      <c r="K49" s="179">
        <f>('dep83'!K49/'dep83'!K48-1)*100</f>
        <v>9.7467313860819527</v>
      </c>
      <c r="L49" s="180">
        <f>('dep83'!L49/'dep83'!L48-1)*100</f>
        <v>31.108499757378393</v>
      </c>
      <c r="M49" s="181">
        <f>('dep83'!M49/'dep83'!M48-1)*100</f>
        <v>-6.5760468925425863</v>
      </c>
      <c r="N49" s="181">
        <f>('dep83'!N49/'dep83'!N48-1)*100</f>
        <v>38.891776008859466</v>
      </c>
      <c r="O49" s="181">
        <f>('dep83'!O49/'dep83'!O48-1)*100</f>
        <v>49.620525195136558</v>
      </c>
      <c r="P49" s="181">
        <f>('dep83'!P49/'dep83'!P48-1)*100</f>
        <v>-25.830236224423786</v>
      </c>
      <c r="Q49" s="181">
        <f>('dep83'!Q49/'dep83'!Q48-1)*100</f>
        <v>-11.578460986047867</v>
      </c>
      <c r="R49" s="181">
        <f>('dep83'!R49/'dep83'!R48-1)*100</f>
        <v>1.4813445231008471</v>
      </c>
      <c r="S49" s="152">
        <f>('dep83'!S49/'dep83'!S48-1)*100</f>
        <v>-12.918306421029623</v>
      </c>
      <c r="T49" s="183">
        <f>('dep83'!T49/'dep83'!T48-1)*100</f>
        <v>-1.0639856963203354</v>
      </c>
      <c r="U49" s="52">
        <f>'dep83'!B49-'dep83'!B48</f>
        <v>153.55629993099956</v>
      </c>
      <c r="V49" s="52">
        <f>'dep83'!C49-'dep83'!C48</f>
        <v>21.326750690999997</v>
      </c>
      <c r="W49" s="52">
        <f>'dep83'!D49-'dep83'!D48</f>
        <v>34.665762018000009</v>
      </c>
      <c r="X49" s="121">
        <f>'dep83'!E49-'dep83'!E48</f>
        <v>-1.6493210329999997</v>
      </c>
      <c r="Y49" s="121">
        <f>'dep83'!F49-'dep83'!F48</f>
        <v>42.284032233999994</v>
      </c>
      <c r="Z49" s="121">
        <f>'dep83'!G49-'dep83'!G48</f>
        <v>-19.856945598999999</v>
      </c>
      <c r="AA49" s="121">
        <f>'dep83'!H49-'dep83'!H48</f>
        <v>14.940509544000001</v>
      </c>
      <c r="AB49" s="121">
        <f>'dep83'!I49-'dep83'!I48</f>
        <v>-1.0525131279999869</v>
      </c>
      <c r="AC49" s="52">
        <f>'dep83'!J49-'dep83'!J48</f>
        <v>-29.649728550999953</v>
      </c>
      <c r="AD49" s="52">
        <f>'dep83'!K49-'dep83'!K48</f>
        <v>128.22915052699977</v>
      </c>
      <c r="AE49" s="121">
        <f>'dep83'!L49-'dep83'!L48</f>
        <v>141.49857426300002</v>
      </c>
      <c r="AF49" s="121">
        <f>'dep83'!M49-'dep83'!M48</f>
        <v>-24.643637256000034</v>
      </c>
      <c r="AG49" s="121">
        <f>'dep83'!N49-'dep83'!N48</f>
        <v>29.350899709000004</v>
      </c>
      <c r="AH49" s="121">
        <f>'dep83'!O49-'dep83'!O48</f>
        <v>5.6883218370000002</v>
      </c>
      <c r="AI49" s="121">
        <f>'dep83'!P49-'dep83'!P48</f>
        <v>-14.469273403000003</v>
      </c>
      <c r="AJ49" s="121">
        <f>'dep83'!Q49-'dep83'!Q48</f>
        <v>-3.7406828180000034</v>
      </c>
      <c r="AK49" s="121">
        <f>'dep83'!R49-'dep83'!R48</f>
        <v>3.5685736370000143</v>
      </c>
      <c r="AL49" s="121">
        <f>'dep83'!S49-'dep83'!S48</f>
        <v>-9.0236254420000037</v>
      </c>
      <c r="AM49" s="52">
        <f>'dep83'!T49-'dep83'!T48</f>
        <v>-1.0156347540000041</v>
      </c>
      <c r="AN49" s="189">
        <f>(Paca!B49/Paca!B45-1)*100</f>
        <v>-12.172946232747284</v>
      </c>
      <c r="AO49" s="189">
        <f>(Paca!C49/Paca!C45-1)*100</f>
        <v>28.840470966972354</v>
      </c>
      <c r="AP49" s="189">
        <f>(Paca!D49/Paca!D45-1)*100</f>
        <v>-18.113880234600465</v>
      </c>
      <c r="AQ49" s="190">
        <f>(Paca!E49/Paca!E45-1)*100</f>
        <v>2.8937295503192129</v>
      </c>
      <c r="AR49" s="190">
        <f>(Paca!F49/Paca!F45-1)*100</f>
        <v>-9.2614687528575264</v>
      </c>
      <c r="AS49" s="190">
        <f>(Paca!G49/Paca!G45-1)*100</f>
        <v>-16.340872393100014</v>
      </c>
      <c r="AT49" s="190">
        <f>(Paca!H49/Paca!H45-1)*100</f>
        <v>-29.806032540852158</v>
      </c>
      <c r="AU49" s="190">
        <f>(Paca!I49/Paca!I45-1)*100</f>
        <v>-26.109274084080212</v>
      </c>
      <c r="AV49" s="189">
        <f>(Paca!J49/Paca!J45-1)*100</f>
        <v>-15.474573831853588</v>
      </c>
      <c r="AW49" s="189">
        <f>(Paca!K49/Paca!K45-1)*100</f>
        <v>-6.7281491684275334</v>
      </c>
      <c r="AX49" s="190">
        <f>(Paca!L49/Paca!L45-1)*100</f>
        <v>1.5940247761537352</v>
      </c>
      <c r="AY49" s="190">
        <f>(Paca!M49/Paca!M45-1)*100</f>
        <v>-4.9893678305241052</v>
      </c>
      <c r="AZ49" s="190">
        <f>(Paca!N49/Paca!N45-1)*100</f>
        <v>-14.003763841372718</v>
      </c>
      <c r="BA49" s="190">
        <f>(Paca!O49/Paca!O45-1)*100</f>
        <v>-38.793373271619799</v>
      </c>
      <c r="BB49" s="190">
        <f>(Paca!P49/Paca!P45-1)*100</f>
        <v>9.1772369099585305E-2</v>
      </c>
      <c r="BC49" s="190">
        <f>(Paca!Q49/Paca!Q45-1)*100</f>
        <v>-28.438781780124867</v>
      </c>
      <c r="BD49" s="190">
        <f>(Paca!R49/Paca!R45-1)*100</f>
        <v>-10.675923027572743</v>
      </c>
      <c r="BE49" s="190">
        <f>(Paca!S49/Paca!S45-1)*100</f>
        <v>-19.016744848953216</v>
      </c>
      <c r="BF49" s="189">
        <f>(Paca!T49/Paca!T45-1)*100</f>
        <v>3.9903279689074811</v>
      </c>
      <c r="BG49" s="53">
        <f>Paca!B49-Paca!B45</f>
        <v>-4646.2607329309976</v>
      </c>
      <c r="BH49" s="53">
        <f>Paca!C49-Paca!C45</f>
        <v>52.511001652999994</v>
      </c>
      <c r="BI49" s="53">
        <f>Paca!D49-Paca!D45</f>
        <v>-1921.029104973999</v>
      </c>
      <c r="BJ49" s="122">
        <f>Paca!E49-Paca!E45</f>
        <v>45.587266770000042</v>
      </c>
      <c r="BK49" s="122">
        <f>Paca!F49-Paca!F45</f>
        <v>-185.50055997200002</v>
      </c>
      <c r="BL49" s="122">
        <f>Paca!G49-Paca!G45</f>
        <v>-171.02424365799993</v>
      </c>
      <c r="BM49" s="122">
        <f>Paca!H49-Paca!H45</f>
        <v>-392.32708169</v>
      </c>
      <c r="BN49" s="122">
        <f>Paca!I49-Paca!I45</f>
        <v>-1217.7644864240001</v>
      </c>
      <c r="BO49" s="53">
        <f>Paca!J49-Paca!J45</f>
        <v>-1910.6060646669994</v>
      </c>
      <c r="BP49" s="53">
        <f>Paca!K49-Paca!K45</f>
        <v>-920.9005960930026</v>
      </c>
      <c r="BQ49" s="122">
        <f>Paca!L49-Paca!L45</f>
        <v>59.681881819999944</v>
      </c>
      <c r="BR49" s="122">
        <f>Paca!M49-Paca!M45</f>
        <v>-230.99915104499996</v>
      </c>
      <c r="BS49" s="122">
        <f>Paca!N49-Paca!N45</f>
        <v>-97.127567580000004</v>
      </c>
      <c r="BT49" s="122">
        <f>Paca!O49-Paca!O45</f>
        <v>-195.89526135899996</v>
      </c>
      <c r="BU49" s="122">
        <f>Paca!P49-Paca!P45</f>
        <v>0.49838635599996906</v>
      </c>
      <c r="BV49" s="122">
        <f>Paca!Q49-Paca!Q45</f>
        <v>-70.734047771999997</v>
      </c>
      <c r="BW49" s="122">
        <f>Paca!R49-Paca!R45</f>
        <v>-314.36204976599993</v>
      </c>
      <c r="BX49" s="122">
        <f>Paca!S49-Paca!S45</f>
        <v>-71.962786746999996</v>
      </c>
      <c r="BY49" s="53">
        <f>Paca!T49-Paca!T45</f>
        <v>53.764031150000164</v>
      </c>
    </row>
    <row r="50" spans="1:77" s="105" customFormat="1" x14ac:dyDescent="0.25">
      <c r="A50" s="98" t="str">
        <f>Paca!A50</f>
        <v>T4 2009</v>
      </c>
      <c r="B50" s="143">
        <f>('dep83'!B50/'dep83'!B49-1)*100</f>
        <v>4.870403157772607</v>
      </c>
      <c r="C50" s="184">
        <f>('dep83'!C50/'dep83'!C49-1)*100</f>
        <v>4.8857192726889487</v>
      </c>
      <c r="D50" s="184">
        <f>('dep83'!D50/'dep83'!D49-1)*100</f>
        <v>2.8013291191117728</v>
      </c>
      <c r="E50" s="185">
        <f>('dep83'!E50/'dep83'!E49-1)*100</f>
        <v>2.145044628120063</v>
      </c>
      <c r="F50" s="186">
        <f>('dep83'!F50/'dep83'!F49-1)*100</f>
        <v>3.7003413702024979</v>
      </c>
      <c r="G50" s="186">
        <f>('dep83'!G50/'dep83'!G49-1)*100</f>
        <v>0.64406070730242959</v>
      </c>
      <c r="H50" s="186">
        <f>('dep83'!H50/'dep83'!H49-1)*100</f>
        <v>45.011948879470729</v>
      </c>
      <c r="I50" s="187">
        <f>('dep83'!I50/'dep83'!I49-1)*100</f>
        <v>-8.6357633091623249</v>
      </c>
      <c r="J50" s="184">
        <f>('dep83'!J50/'dep83'!J49-1)*100</f>
        <v>11.444267138225861</v>
      </c>
      <c r="K50" s="184">
        <f>('dep83'!K50/'dep83'!K49-1)*100</f>
        <v>-0.29584656264991516</v>
      </c>
      <c r="L50" s="185">
        <f>('dep83'!L50/'dep83'!L49-1)*100</f>
        <v>1.5316623093245996</v>
      </c>
      <c r="M50" s="186">
        <f>('dep83'!M50/'dep83'!M49-1)*100</f>
        <v>-7.1177888161959135</v>
      </c>
      <c r="N50" s="186">
        <f>('dep83'!N50/'dep83'!N49-1)*100</f>
        <v>6.8209638688467189</v>
      </c>
      <c r="O50" s="186">
        <f>('dep83'!O50/'dep83'!O49-1)*100</f>
        <v>-3.9228358811588704</v>
      </c>
      <c r="P50" s="186">
        <f>('dep83'!P50/'dep83'!P49-1)*100</f>
        <v>25.113660124709703</v>
      </c>
      <c r="Q50" s="186">
        <f>('dep83'!Q50/'dep83'!Q49-1)*100</f>
        <v>27.293396015297944</v>
      </c>
      <c r="R50" s="186">
        <f>('dep83'!R50/'dep83'!R49-1)*100</f>
        <v>-1.4212844001513347</v>
      </c>
      <c r="S50" s="151">
        <f>('dep83'!S50/'dep83'!S49-1)*100</f>
        <v>-15.977987106464141</v>
      </c>
      <c r="T50" s="188">
        <f>('dep83'!T50/'dep83'!T49-1)*100</f>
        <v>-16.436312689997212</v>
      </c>
      <c r="U50" s="100">
        <f>'dep83'!B50-'dep83'!B49</f>
        <v>195.58402909500001</v>
      </c>
      <c r="V50" s="100">
        <f>'dep83'!C50-'dep83'!C49</f>
        <v>2.3283805659999999</v>
      </c>
      <c r="W50" s="100">
        <f>'dep83'!D50-'dep83'!D49</f>
        <v>21.076219680999998</v>
      </c>
      <c r="X50" s="120">
        <f>'dep83'!E50-'dep83'!E49</f>
        <v>1.3089393340000015</v>
      </c>
      <c r="Y50" s="120">
        <f>'dep83'!F50-'dep83'!F49</f>
        <v>10.478008512000031</v>
      </c>
      <c r="Z50" s="120">
        <f>'dep83'!G50-'dep83'!G49</f>
        <v>0.27887350499999997</v>
      </c>
      <c r="AA50" s="120">
        <f>'dep83'!H50-'dep83'!H49</f>
        <v>33.997971518</v>
      </c>
      <c r="AB50" s="120">
        <f>'dep83'!I50-'dep83'!I49</f>
        <v>-24.987573187999999</v>
      </c>
      <c r="AC50" s="100">
        <f>'dep83'!J50-'dep83'!J49</f>
        <v>191.97344345600004</v>
      </c>
      <c r="AD50" s="100">
        <f>'dep83'!K50-'dep83'!K49</f>
        <v>-4.271553891999929</v>
      </c>
      <c r="AE50" s="120">
        <f>'dep83'!L50-'dep83'!L49</f>
        <v>9.1341233059999922</v>
      </c>
      <c r="AF50" s="120">
        <f>'dep83'!M50-'dep83'!M49</f>
        <v>-24.919724945999974</v>
      </c>
      <c r="AG50" s="120">
        <f>'dep83'!N50-'dep83'!N49</f>
        <v>7.1496687810000026</v>
      </c>
      <c r="AH50" s="120">
        <f>'dep83'!O50-'dep83'!O49</f>
        <v>-0.67284358699999913</v>
      </c>
      <c r="AI50" s="120">
        <f>'dep83'!P50-'dep83'!P49</f>
        <v>10.434106212000003</v>
      </c>
      <c r="AJ50" s="120">
        <f>'dep83'!Q50-'dep83'!Q49</f>
        <v>7.7967874429999995</v>
      </c>
      <c r="AK50" s="120">
        <f>'dep83'!R50-'dep83'!R49</f>
        <v>-3.4746077860000071</v>
      </c>
      <c r="AL50" s="120">
        <f>'dep83'!S50-'dep83'!S49</f>
        <v>-9.7190633149999996</v>
      </c>
      <c r="AM50" s="100">
        <f>'dep83'!T50-'dep83'!T49</f>
        <v>-15.522460715999998</v>
      </c>
      <c r="AN50" s="184">
        <f>(Paca!B50/Paca!B46-1)*100</f>
        <v>-3.137590082660846</v>
      </c>
      <c r="AO50" s="184">
        <f>(Paca!C50/Paca!C46-1)*100</f>
        <v>24.551434690033958</v>
      </c>
      <c r="AP50" s="184">
        <f>(Paca!D50/Paca!D46-1)*100</f>
        <v>-9.2195127889789887</v>
      </c>
      <c r="AQ50" s="191">
        <f>(Paca!E50/Paca!E46-1)*100</f>
        <v>-9.8986220479995168</v>
      </c>
      <c r="AR50" s="191">
        <f>(Paca!F50/Paca!F46-1)*100</f>
        <v>4.1042901163688139</v>
      </c>
      <c r="AS50" s="191">
        <f>(Paca!G50/Paca!G46-1)*100</f>
        <v>-9.8508621010045534</v>
      </c>
      <c r="AT50" s="191">
        <f>(Paca!H50/Paca!H46-1)*100</f>
        <v>-34.44870383439136</v>
      </c>
      <c r="AU50" s="191">
        <f>(Paca!I50/Paca!I46-1)*100</f>
        <v>-6.3913656525858675</v>
      </c>
      <c r="AV50" s="184">
        <f>(Paca!J50/Paca!J46-1)*100</f>
        <v>-2.5601679315986448</v>
      </c>
      <c r="AW50" s="184">
        <f>(Paca!K50/Paca!K46-1)*100</f>
        <v>2.1059559022185148E-2</v>
      </c>
      <c r="AX50" s="191">
        <f>(Paca!L50/Paca!L46-1)*100</f>
        <v>14.920972662892318</v>
      </c>
      <c r="AY50" s="191">
        <f>(Paca!M50/Paca!M46-1)*100</f>
        <v>4.1308109141583227</v>
      </c>
      <c r="AZ50" s="191">
        <f>(Paca!N50/Paca!N46-1)*100</f>
        <v>-8.0610487076667177</v>
      </c>
      <c r="BA50" s="191">
        <f>(Paca!O50/Paca!O46-1)*100</f>
        <v>-37.934220683700346</v>
      </c>
      <c r="BB50" s="191">
        <f>(Paca!P50/Paca!P46-1)*100</f>
        <v>-8.215714904569948</v>
      </c>
      <c r="BC50" s="191">
        <f>(Paca!Q50/Paca!Q46-1)*100</f>
        <v>-20.759106624190483</v>
      </c>
      <c r="BD50" s="191">
        <f>(Paca!R50/Paca!R46-1)*100</f>
        <v>-8.9165933455833564</v>
      </c>
      <c r="BE50" s="191">
        <f>(Paca!S50/Paca!S46-1)*100</f>
        <v>-23.965046500482046</v>
      </c>
      <c r="BF50" s="184">
        <f>(Paca!T50/Paca!T46-1)*100</f>
        <v>3.2741493638760888</v>
      </c>
      <c r="BG50" s="100">
        <f>Paca!B50-Paca!B46</f>
        <v>-1101.473214079997</v>
      </c>
      <c r="BH50" s="100">
        <f>Paca!C50-Paca!C46</f>
        <v>38.788472130999992</v>
      </c>
      <c r="BI50" s="100">
        <f>Paca!D50-Paca!D46</f>
        <v>-900.28882593399976</v>
      </c>
      <c r="BJ50" s="120">
        <f>Paca!E50-Paca!E46</f>
        <v>-164.86092144500003</v>
      </c>
      <c r="BK50" s="120">
        <f>Paca!F50-Paca!F46</f>
        <v>73.450929601000098</v>
      </c>
      <c r="BL50" s="120">
        <f>Paca!G50-Paca!G46</f>
        <v>-92.728967555000054</v>
      </c>
      <c r="BM50" s="120">
        <f>Paca!H50-Paca!H46</f>
        <v>-457.99627269200005</v>
      </c>
      <c r="BN50" s="120">
        <f>Paca!I50-Paca!I46</f>
        <v>-258.15359384299973</v>
      </c>
      <c r="BO50" s="100">
        <f>Paca!J50-Paca!J46</f>
        <v>-287.61184959899947</v>
      </c>
      <c r="BP50" s="100">
        <f>Paca!K50-Paca!K46</f>
        <v>2.6481253709989687</v>
      </c>
      <c r="BQ50" s="120">
        <f>Paca!L50-Paca!L46</f>
        <v>500.87169967099999</v>
      </c>
      <c r="BR50" s="120">
        <f>Paca!M50-Paca!M46</f>
        <v>170.40642004700021</v>
      </c>
      <c r="BS50" s="120">
        <f>Paca!N50-Paca!N46</f>
        <v>-49.915007639000009</v>
      </c>
      <c r="BT50" s="120">
        <f>Paca!O50-Paca!O46</f>
        <v>-180.31544727400001</v>
      </c>
      <c r="BU50" s="120">
        <f>Paca!P50-Paca!P46</f>
        <v>-49.194610148000038</v>
      </c>
      <c r="BV50" s="120">
        <f>Paca!Q50-Paca!Q46</f>
        <v>-48.034851780999986</v>
      </c>
      <c r="BW50" s="120">
        <f>Paca!R50-Paca!R46</f>
        <v>-247.65071417400031</v>
      </c>
      <c r="BX50" s="120">
        <f>Paca!S50-Paca!S46</f>
        <v>-93.519363331000022</v>
      </c>
      <c r="BY50" s="100">
        <f>Paca!T50-Paca!T46</f>
        <v>44.990863950999938</v>
      </c>
    </row>
    <row r="51" spans="1:77" s="29" customFormat="1" x14ac:dyDescent="0.25">
      <c r="A51" s="37" t="str">
        <f>Paca!A51</f>
        <v>T1 2010</v>
      </c>
      <c r="B51" s="144">
        <f>('dep83'!B51/'dep83'!B50-1)*100</f>
        <v>2.2865751080852759</v>
      </c>
      <c r="C51" s="179">
        <f>('dep83'!C51/'dep83'!C50-1)*100</f>
        <v>-49.301526850875454</v>
      </c>
      <c r="D51" s="179">
        <f>('dep83'!D51/'dep83'!D50-1)*100</f>
        <v>15.279802538469035</v>
      </c>
      <c r="E51" s="180">
        <f>('dep83'!E51/'dep83'!E50-1)*100</f>
        <v>-2.7733447011002998</v>
      </c>
      <c r="F51" s="181">
        <f>('dep83'!F51/'dep83'!F50-1)*100</f>
        <v>0.27440532417928321</v>
      </c>
      <c r="G51" s="181">
        <f>('dep83'!G51/'dep83'!G50-1)*100</f>
        <v>42.351761103377704</v>
      </c>
      <c r="H51" s="181">
        <f>('dep83'!H51/'dep83'!H50-1)*100</f>
        <v>33.527789041770959</v>
      </c>
      <c r="I51" s="182">
        <f>('dep83'!I51/'dep83'!I50-1)*100</f>
        <v>24.18060663161592</v>
      </c>
      <c r="J51" s="179">
        <f>('dep83'!J51/'dep83'!J50-1)*100</f>
        <v>7.7813106609179172</v>
      </c>
      <c r="K51" s="179">
        <f>('dep83'!K51/'dep83'!K50-1)*100</f>
        <v>-10.491311247663759</v>
      </c>
      <c r="L51" s="180">
        <f>('dep83'!L51/'dep83'!L50-1)*100</f>
        <v>-18.944913775031424</v>
      </c>
      <c r="M51" s="181">
        <f>('dep83'!M51/'dep83'!M50-1)*100</f>
        <v>4.4391775113353349</v>
      </c>
      <c r="N51" s="181">
        <f>('dep83'!N51/'dep83'!N50-1)*100</f>
        <v>-31.059534445760505</v>
      </c>
      <c r="O51" s="181">
        <f>('dep83'!O51/'dep83'!O50-1)*100</f>
        <v>-3.4170329808722588</v>
      </c>
      <c r="P51" s="181">
        <f>('dep83'!P51/'dep83'!P50-1)*100</f>
        <v>-21.702419124690152</v>
      </c>
      <c r="Q51" s="181">
        <f>('dep83'!Q51/'dep83'!Q50-1)*100</f>
        <v>9.7303577356723014</v>
      </c>
      <c r="R51" s="181">
        <f>('dep83'!R51/'dep83'!R50-1)*100</f>
        <v>-1.2358407123165827</v>
      </c>
      <c r="S51" s="152">
        <f>('dep83'!S51/'dep83'!S50-1)*100</f>
        <v>-9.1858376307870078</v>
      </c>
      <c r="T51" s="183">
        <f>('dep83'!T51/'dep83'!T50-1)*100</f>
        <v>10.545028728846084</v>
      </c>
      <c r="U51" s="52">
        <f>'dep83'!B51-'dep83'!B50</f>
        <v>96.295697922000727</v>
      </c>
      <c r="V51" s="52">
        <f>'dep83'!C51-'dep83'!C50</f>
        <v>-24.643488537</v>
      </c>
      <c r="W51" s="52">
        <f>'dep83'!D51-'dep83'!D50</f>
        <v>118.18029032200002</v>
      </c>
      <c r="X51" s="121">
        <f>'dep83'!E51-'dep83'!E50</f>
        <v>-1.728639133999998</v>
      </c>
      <c r="Y51" s="121">
        <f>'dep83'!F51-'dep83'!F50</f>
        <v>0.80576736799997661</v>
      </c>
      <c r="Z51" s="121">
        <f>'dep83'!G51-'dep83'!G50</f>
        <v>18.456105995000001</v>
      </c>
      <c r="AA51" s="121">
        <f>'dep83'!H51-'dep83'!H50</f>
        <v>36.722639835999999</v>
      </c>
      <c r="AB51" s="121">
        <f>'dep83'!I51-'dep83'!I50</f>
        <v>63.924416257000019</v>
      </c>
      <c r="AC51" s="52">
        <f>'dep83'!J51-'dep83'!J50</f>
        <v>145.46672294900009</v>
      </c>
      <c r="AD51" s="52">
        <f>'dep83'!K51-'dep83'!K50</f>
        <v>-151.02970849999997</v>
      </c>
      <c r="AE51" s="121">
        <f>'dep83'!L51-'dep83'!L50</f>
        <v>-114.70912690700004</v>
      </c>
      <c r="AF51" s="121">
        <f>'dep83'!M51-'dep83'!M50</f>
        <v>14.435545619999971</v>
      </c>
      <c r="AG51" s="121">
        <f>'dep83'!N51-'dep83'!N50</f>
        <v>-34.776959376000008</v>
      </c>
      <c r="AH51" s="121">
        <f>'dep83'!O51-'dep83'!O50</f>
        <v>-0.56309714400000033</v>
      </c>
      <c r="AI51" s="121">
        <f>'dep83'!P51-'dep83'!P50</f>
        <v>-11.281273196000001</v>
      </c>
      <c r="AJ51" s="121">
        <f>'dep83'!Q51-'dep83'!Q50</f>
        <v>3.5382848940000002</v>
      </c>
      <c r="AK51" s="121">
        <f>'dep83'!R51-'dep83'!R50</f>
        <v>-2.9783137919999945</v>
      </c>
      <c r="AL51" s="121">
        <f>'dep83'!S51-'dep83'!S50</f>
        <v>-4.6947685989999997</v>
      </c>
      <c r="AM51" s="52">
        <f>'dep83'!T51-'dep83'!T50</f>
        <v>8.3218816880000048</v>
      </c>
      <c r="AN51" s="189">
        <f>(Paca!B51/Paca!B47-1)*100</f>
        <v>9.8119569979588039</v>
      </c>
      <c r="AO51" s="189">
        <f>(Paca!C51/Paca!C47-1)*100</f>
        <v>55.770188625107544</v>
      </c>
      <c r="AP51" s="189">
        <f>(Paca!D51/Paca!D47-1)*100</f>
        <v>13.381449334763285</v>
      </c>
      <c r="AQ51" s="190">
        <f>(Paca!E51/Paca!E47-1)*100</f>
        <v>-0.6648075907437434</v>
      </c>
      <c r="AR51" s="190">
        <f>(Paca!F51/Paca!F47-1)*100</f>
        <v>14.971053695438652</v>
      </c>
      <c r="AS51" s="190">
        <f>(Paca!G51/Paca!G47-1)*100</f>
        <v>23.045584827186815</v>
      </c>
      <c r="AT51" s="190">
        <f>(Paca!H51/Paca!H47-1)*100</f>
        <v>-28.765794906651788</v>
      </c>
      <c r="AU51" s="190">
        <f>(Paca!I51/Paca!I47-1)*100</f>
        <v>34.616366057990568</v>
      </c>
      <c r="AV51" s="189">
        <f>(Paca!J51/Paca!J47-1)*100</f>
        <v>2.134829863639931</v>
      </c>
      <c r="AW51" s="189">
        <f>(Paca!K51/Paca!K47-1)*100</f>
        <v>13.678553451509767</v>
      </c>
      <c r="AX51" s="190">
        <f>(Paca!L51/Paca!L47-1)*100</f>
        <v>21.679019450306015</v>
      </c>
      <c r="AY51" s="190">
        <f>(Paca!M51/Paca!M47-1)*100</f>
        <v>13.973493293558882</v>
      </c>
      <c r="AZ51" s="190">
        <f>(Paca!N51/Paca!N47-1)*100</f>
        <v>13.784021080078478</v>
      </c>
      <c r="BA51" s="190">
        <f>(Paca!O51/Paca!O47-1)*100</f>
        <v>0.26677130486980616</v>
      </c>
      <c r="BB51" s="190">
        <f>(Paca!P51/Paca!P47-1)*100</f>
        <v>22.836438310312502</v>
      </c>
      <c r="BC51" s="190">
        <f>(Paca!Q51/Paca!Q47-1)*100</f>
        <v>9.8519578706278246</v>
      </c>
      <c r="BD51" s="190">
        <f>(Paca!R51/Paca!R47-1)*100</f>
        <v>9.0559595661589896</v>
      </c>
      <c r="BE51" s="190">
        <f>(Paca!S51/Paca!S47-1)*100</f>
        <v>-18.500441971530389</v>
      </c>
      <c r="BF51" s="189">
        <f>(Paca!T51/Paca!T47-1)*100</f>
        <v>10.524057281406595</v>
      </c>
      <c r="BG51" s="53">
        <f>Paca!B51-Paca!B47</f>
        <v>3147.3682251340033</v>
      </c>
      <c r="BH51" s="53">
        <f>Paca!C51-Paca!C47</f>
        <v>79.689300728000006</v>
      </c>
      <c r="BI51" s="53">
        <f>Paca!D51-Paca!D47</f>
        <v>1149.8176228839984</v>
      </c>
      <c r="BJ51" s="122">
        <f>Paca!E51-Paca!E47</f>
        <v>-10.111657773000161</v>
      </c>
      <c r="BK51" s="122">
        <f>Paca!F51-Paca!F47</f>
        <v>268.15288944100007</v>
      </c>
      <c r="BL51" s="122">
        <f>Paca!G51-Paca!G47</f>
        <v>172.72113397400005</v>
      </c>
      <c r="BM51" s="122">
        <f>Paca!H51-Paca!H47</f>
        <v>-385.50552604399991</v>
      </c>
      <c r="BN51" s="122">
        <f>Paca!I51-Paca!I47</f>
        <v>1104.5607832859996</v>
      </c>
      <c r="BO51" s="53">
        <f>Paca!J51-Paca!J47</f>
        <v>228.6577948030008</v>
      </c>
      <c r="BP51" s="53">
        <f>Paca!K51-Paca!K47</f>
        <v>1560.8576453620026</v>
      </c>
      <c r="BQ51" s="122">
        <f>Paca!L51-Paca!L47</f>
        <v>628.17987441600008</v>
      </c>
      <c r="BR51" s="122">
        <f>Paca!M51-Paca!M47</f>
        <v>553.96711770799993</v>
      </c>
      <c r="BS51" s="122">
        <f>Paca!N51-Paca!N47</f>
        <v>78.457546757000046</v>
      </c>
      <c r="BT51" s="122">
        <f>Paca!O51-Paca!O47</f>
        <v>0.99240091100000427</v>
      </c>
      <c r="BU51" s="122">
        <f>Paca!P51-Paca!P47</f>
        <v>113.78679358099998</v>
      </c>
      <c r="BV51" s="122">
        <f>Paca!Q51-Paca!Q47</f>
        <v>18.76758490200001</v>
      </c>
      <c r="BW51" s="122">
        <f>Paca!R51-Paca!R47</f>
        <v>232.2548012430002</v>
      </c>
      <c r="BX51" s="122">
        <f>Paca!S51-Paca!S47</f>
        <v>-65.548474155999997</v>
      </c>
      <c r="BY51" s="53">
        <f>Paca!T51-Paca!T47</f>
        <v>128.34586135699988</v>
      </c>
    </row>
    <row r="52" spans="1:77" s="29" customFormat="1" x14ac:dyDescent="0.25">
      <c r="A52" s="37" t="str">
        <f>Paca!A52</f>
        <v>T2 2010</v>
      </c>
      <c r="B52" s="144">
        <f>('dep83'!B52/'dep83'!B51-1)*100</f>
        <v>2.4997218058480097</v>
      </c>
      <c r="C52" s="179">
        <f>('dep83'!C52/'dep83'!C51-1)*100</f>
        <v>16.183827569722766</v>
      </c>
      <c r="D52" s="179">
        <f>('dep83'!D52/'dep83'!D51-1)*100</f>
        <v>8.2565176411100829</v>
      </c>
      <c r="E52" s="180">
        <f>('dep83'!E52/'dep83'!E51-1)*100</f>
        <v>-12.798424700116806</v>
      </c>
      <c r="F52" s="181">
        <f>('dep83'!F52/'dep83'!F51-1)*100</f>
        <v>15.047959478276329</v>
      </c>
      <c r="G52" s="181">
        <f>('dep83'!G52/'dep83'!G51-1)*100</f>
        <v>-17.354704096788542</v>
      </c>
      <c r="H52" s="181">
        <f>('dep83'!H52/'dep83'!H51-1)*100</f>
        <v>11.962474007742552</v>
      </c>
      <c r="I52" s="182">
        <f>('dep83'!I52/'dep83'!I51-1)*100</f>
        <v>9.2404705729151271</v>
      </c>
      <c r="J52" s="179">
        <f>('dep83'!J52/'dep83'!J51-1)*100</f>
        <v>-0.45737257131610587</v>
      </c>
      <c r="K52" s="179">
        <f>('dep83'!K52/'dep83'!K51-1)*100</f>
        <v>1.8072373576417444</v>
      </c>
      <c r="L52" s="180">
        <f>('dep83'!L52/'dep83'!L51-1)*100</f>
        <v>-13.49756675670919</v>
      </c>
      <c r="M52" s="181">
        <f>('dep83'!M52/'dep83'!M51-1)*100</f>
        <v>-8.8507803776399996</v>
      </c>
      <c r="N52" s="181">
        <f>('dep83'!N52/'dep83'!N51-1)*100</f>
        <v>28.988216334035009</v>
      </c>
      <c r="O52" s="181">
        <f>('dep83'!O52/'dep83'!O51-1)*100</f>
        <v>33.388128689858874</v>
      </c>
      <c r="P52" s="181">
        <f>('dep83'!P52/'dep83'!P51-1)*100</f>
        <v>44.967454646807603</v>
      </c>
      <c r="Q52" s="181">
        <f>('dep83'!Q52/'dep83'!Q51-1)*100</f>
        <v>-16.046333066655205</v>
      </c>
      <c r="R52" s="181">
        <f>('dep83'!R52/'dep83'!R51-1)*100</f>
        <v>39.432625219158624</v>
      </c>
      <c r="S52" s="152">
        <f>('dep83'!S52/'dep83'!S51-1)*100</f>
        <v>-29.854640476340709</v>
      </c>
      <c r="T52" s="183">
        <f>('dep83'!T52/'dep83'!T51-1)*100</f>
        <v>18.213857877679217</v>
      </c>
      <c r="U52" s="52">
        <f>'dep83'!B52-'dep83'!B51</f>
        <v>107.6791775319989</v>
      </c>
      <c r="V52" s="52">
        <f>'dep83'!C52-'dep83'!C51</f>
        <v>4.1012660220000008</v>
      </c>
      <c r="W52" s="52">
        <f>'dep83'!D52-'dep83'!D51</f>
        <v>73.616886835000059</v>
      </c>
      <c r="X52" s="121">
        <f>'dep83'!E52-'dep83'!E51</f>
        <v>-7.7560812920000046</v>
      </c>
      <c r="Y52" s="121">
        <f>'dep83'!F52-'dep83'!F51</f>
        <v>44.308275756</v>
      </c>
      <c r="Z52" s="121">
        <f>'dep83'!G52-'dep83'!G51</f>
        <v>-10.765858294000004</v>
      </c>
      <c r="AA52" s="121">
        <f>'dep83'!H52-'dep83'!H51</f>
        <v>17.495310039999993</v>
      </c>
      <c r="AB52" s="121">
        <f>'dep83'!I52-'dep83'!I51</f>
        <v>30.335240624999983</v>
      </c>
      <c r="AC52" s="52">
        <f>'dep83'!J52-'dep83'!J51</f>
        <v>-9.2156182820001504</v>
      </c>
      <c r="AD52" s="52">
        <f>'dep83'!K52-'dep83'!K51</f>
        <v>23.286971038000047</v>
      </c>
      <c r="AE52" s="121">
        <f>'dep83'!L52-'dep83'!L51</f>
        <v>-66.243168539999999</v>
      </c>
      <c r="AF52" s="121">
        <f>'dep83'!M52-'dep83'!M51</f>
        <v>-30.059081031000005</v>
      </c>
      <c r="AG52" s="121">
        <f>'dep83'!N52-'dep83'!N51</f>
        <v>22.376511033</v>
      </c>
      <c r="AH52" s="121">
        <f>'dep83'!O52-'dep83'!O51</f>
        <v>5.3140639390000004</v>
      </c>
      <c r="AI52" s="121">
        <f>'dep83'!P52-'dep83'!P51</f>
        <v>18.301918600999997</v>
      </c>
      <c r="AJ52" s="121">
        <f>'dep83'!Q52-'dep83'!Q51</f>
        <v>-6.4027506429999974</v>
      </c>
      <c r="AK52" s="121">
        <f>'dep83'!R52-'dep83'!R51</f>
        <v>93.856210835999974</v>
      </c>
      <c r="AL52" s="121">
        <f>'dep83'!S52-'dep83'!S51</f>
        <v>-13.856733157000001</v>
      </c>
      <c r="AM52" s="52">
        <f>'dep83'!T52-'dep83'!T51</f>
        <v>15.889671918999994</v>
      </c>
      <c r="AN52" s="189">
        <f>(Paca!B52/Paca!B48-1)*100</f>
        <v>11.63664962618116</v>
      </c>
      <c r="AO52" s="189">
        <f>(Paca!C52/Paca!C48-1)*100</f>
        <v>62.758512392197098</v>
      </c>
      <c r="AP52" s="189">
        <f>(Paca!D52/Paca!D48-1)*100</f>
        <v>22.954146924826535</v>
      </c>
      <c r="AQ52" s="190">
        <f>(Paca!E52/Paca!E48-1)*100</f>
        <v>2.0833423013054242</v>
      </c>
      <c r="AR52" s="190">
        <f>(Paca!F52/Paca!F48-1)*100</f>
        <v>23.098126657440954</v>
      </c>
      <c r="AS52" s="190">
        <f>(Paca!G52/Paca!G48-1)*100</f>
        <v>26.392202540625043</v>
      </c>
      <c r="AT52" s="190">
        <f>(Paca!H52/Paca!H48-1)*100</f>
        <v>-11.603158209442487</v>
      </c>
      <c r="AU52" s="190">
        <f>(Paca!I52/Paca!I48-1)*100</f>
        <v>43.390901263095529</v>
      </c>
      <c r="AV52" s="189">
        <f>(Paca!J52/Paca!J48-1)*100</f>
        <v>6.8994478618307209</v>
      </c>
      <c r="AW52" s="189">
        <f>(Paca!K52/Paca!K48-1)*100</f>
        <v>8.1144714830670317</v>
      </c>
      <c r="AX52" s="190">
        <f>(Paca!L52/Paca!L48-1)*100</f>
        <v>-4.4989802092332383</v>
      </c>
      <c r="AY52" s="190">
        <f>(Paca!M52/Paca!M48-1)*100</f>
        <v>8.1856638067277387</v>
      </c>
      <c r="AZ52" s="190">
        <f>(Paca!N52/Paca!N48-1)*100</f>
        <v>26.85485519596369</v>
      </c>
      <c r="BA52" s="190">
        <f>(Paca!O52/Paca!O48-1)*100</f>
        <v>-23.030476687296453</v>
      </c>
      <c r="BB52" s="190">
        <f>(Paca!P52/Paca!P48-1)*100</f>
        <v>44.945014206127354</v>
      </c>
      <c r="BC52" s="190">
        <f>(Paca!Q52/Paca!Q48-1)*100</f>
        <v>-2.7364762671074683</v>
      </c>
      <c r="BD52" s="190">
        <f>(Paca!R52/Paca!R48-1)*100</f>
        <v>21.999038604761779</v>
      </c>
      <c r="BE52" s="190">
        <f>(Paca!S52/Paca!S48-1)*100</f>
        <v>-2.2082763924023197</v>
      </c>
      <c r="BF52" s="189">
        <f>(Paca!T52/Paca!T48-1)*100</f>
        <v>4.6916028118717978</v>
      </c>
      <c r="BG52" s="53">
        <f>Paca!B52-Paca!B48</f>
        <v>3833.9341837140018</v>
      </c>
      <c r="BH52" s="53">
        <f>Paca!C52-Paca!C48</f>
        <v>82.837777442999993</v>
      </c>
      <c r="BI52" s="53">
        <f>Paca!D52-Paca!D48</f>
        <v>1955.5289446319985</v>
      </c>
      <c r="BJ52" s="122">
        <f>Paca!E52-Paca!E48</f>
        <v>32.665846484999975</v>
      </c>
      <c r="BK52" s="122">
        <f>Paca!F52-Paca!F48</f>
        <v>414.95285114500007</v>
      </c>
      <c r="BL52" s="122">
        <f>Paca!G52-Paca!G48</f>
        <v>205.10573248900005</v>
      </c>
      <c r="BM52" s="122">
        <f>Paca!H52-Paca!H48</f>
        <v>-125.9019098980001</v>
      </c>
      <c r="BN52" s="122">
        <f>Paca!I52-Paca!I48</f>
        <v>1428.7064244109997</v>
      </c>
      <c r="BO52" s="53">
        <f>Paca!J52-Paca!J48</f>
        <v>738.49166880399935</v>
      </c>
      <c r="BP52" s="53">
        <f>Paca!K52-Paca!K48</f>
        <v>994.22358870799872</v>
      </c>
      <c r="BQ52" s="122">
        <f>Paca!L52-Paca!L48</f>
        <v>-160.25367753699993</v>
      </c>
      <c r="BR52" s="122">
        <f>Paca!M52-Paca!M48</f>
        <v>340.76184334899972</v>
      </c>
      <c r="BS52" s="122">
        <f>Paca!N52-Paca!N48</f>
        <v>140.51453917100002</v>
      </c>
      <c r="BT52" s="122">
        <f>Paca!O52-Paca!O48</f>
        <v>-102.89866786600004</v>
      </c>
      <c r="BU52" s="122">
        <f>Paca!P52-Paca!P48</f>
        <v>225.57752344400006</v>
      </c>
      <c r="BV52" s="122">
        <f>Paca!Q52-Paca!Q48</f>
        <v>-5.6044982399999981</v>
      </c>
      <c r="BW52" s="122">
        <f>Paca!R52-Paca!R48</f>
        <v>562.60601815200016</v>
      </c>
      <c r="BX52" s="122">
        <f>Paca!S52-Paca!S48</f>
        <v>-6.4794917649999775</v>
      </c>
      <c r="BY52" s="53">
        <f>Paca!T52-Paca!T48</f>
        <v>62.85220412700005</v>
      </c>
    </row>
    <row r="53" spans="1:77" s="29" customFormat="1" x14ac:dyDescent="0.25">
      <c r="A53" s="37" t="str">
        <f>Paca!A53</f>
        <v>T3 2010</v>
      </c>
      <c r="B53" s="144">
        <f>('dep83'!B53/'dep83'!B52-1)*100</f>
        <v>2.023881919007664</v>
      </c>
      <c r="C53" s="179">
        <f>('dep83'!C53/'dep83'!C52-1)*100</f>
        <v>42.070471415532019</v>
      </c>
      <c r="D53" s="179">
        <f>('dep83'!D53/'dep83'!D52-1)*100</f>
        <v>-0.33074613180502643</v>
      </c>
      <c r="E53" s="180">
        <f>('dep83'!E53/'dep83'!E52-1)*100</f>
        <v>-2.2530148680509399</v>
      </c>
      <c r="F53" s="181">
        <f>('dep83'!F53/'dep83'!F52-1)*100</f>
        <v>8.5132157667976891</v>
      </c>
      <c r="G53" s="181">
        <f>('dep83'!G53/'dep83'!G52-1)*100</f>
        <v>31.333631285437114</v>
      </c>
      <c r="H53" s="181">
        <f>('dep83'!H53/'dep83'!H52-1)*100</f>
        <v>-27.483648173641196</v>
      </c>
      <c r="I53" s="182">
        <f>('dep83'!I53/'dep83'!I52-1)*100</f>
        <v>-0.53021245689667262</v>
      </c>
      <c r="J53" s="179">
        <f>('dep83'!J53/'dep83'!J52-1)*100</f>
        <v>2.1338930146282742</v>
      </c>
      <c r="K53" s="179">
        <f>('dep83'!K53/'dep83'!K52-1)*100</f>
        <v>2.2975214130388055</v>
      </c>
      <c r="L53" s="180">
        <f>('dep83'!L53/'dep83'!L52-1)*100</f>
        <v>18.309244053503491</v>
      </c>
      <c r="M53" s="181">
        <f>('dep83'!M53/'dep83'!M52-1)*100</f>
        <v>-2.7176717726470789</v>
      </c>
      <c r="N53" s="181">
        <f>('dep83'!N53/'dep83'!N52-1)*100</f>
        <v>0.38941723397536432</v>
      </c>
      <c r="O53" s="181">
        <f>('dep83'!O53/'dep83'!O52-1)*100</f>
        <v>137.26944194320035</v>
      </c>
      <c r="P53" s="181">
        <f>('dep83'!P53/'dep83'!P52-1)*100</f>
        <v>-31.511833742613149</v>
      </c>
      <c r="Q53" s="181">
        <f>('dep83'!Q53/'dep83'!Q52-1)*100</f>
        <v>-16.304243949033438</v>
      </c>
      <c r="R53" s="181">
        <f>('dep83'!R53/'dep83'!R52-1)*100</f>
        <v>-24.751669539341393</v>
      </c>
      <c r="S53" s="152">
        <f>('dep83'!S53/'dep83'!S52-1)*100</f>
        <v>115.15551709897625</v>
      </c>
      <c r="T53" s="183">
        <f>('dep83'!T53/'dep83'!T52-1)*100</f>
        <v>7.0085957352912231</v>
      </c>
      <c r="U53" s="52">
        <f>'dep83'!B53-'dep83'!B52</f>
        <v>89.360976962000677</v>
      </c>
      <c r="V53" s="52">
        <f>'dep83'!C53-'dep83'!C52</f>
        <v>12.386817976000003</v>
      </c>
      <c r="W53" s="52">
        <f>'dep83'!D53-'dep83'!D52</f>
        <v>-3.192488643000047</v>
      </c>
      <c r="X53" s="121">
        <f>'dep83'!E53-'dep83'!E52</f>
        <v>-1.1906228769999956</v>
      </c>
      <c r="Y53" s="121">
        <f>'dep83'!F53-'dep83'!F52</f>
        <v>28.838973493000026</v>
      </c>
      <c r="Z53" s="121">
        <f>'dep83'!G53-'dep83'!G52</f>
        <v>16.064244793</v>
      </c>
      <c r="AA53" s="121">
        <f>'dep83'!H53-'dep83'!H52</f>
        <v>-45.003625578999987</v>
      </c>
      <c r="AB53" s="121">
        <f>'dep83'!I53-'dep83'!I52</f>
        <v>-1.901458472999991</v>
      </c>
      <c r="AC53" s="52">
        <f>'dep83'!J53-'dep83'!J52</f>
        <v>42.799244495000039</v>
      </c>
      <c r="AD53" s="52">
        <f>'dep83'!K53-'dep83'!K52</f>
        <v>30.139498938000088</v>
      </c>
      <c r="AE53" s="121">
        <f>'dep83'!L53-'dep83'!L52</f>
        <v>77.729227395000009</v>
      </c>
      <c r="AF53" s="121">
        <f>'dep83'!M53-'dep83'!M52</f>
        <v>-8.4128683559999899</v>
      </c>
      <c r="AG53" s="121">
        <f>'dep83'!N53-'dep83'!N52</f>
        <v>0.38773596200000782</v>
      </c>
      <c r="AH53" s="121">
        <f>'dep83'!O53-'dep83'!O52</f>
        <v>29.142428843999998</v>
      </c>
      <c r="AI53" s="121">
        <f>'dep83'!P53-'dep83'!P52</f>
        <v>-18.592701812999998</v>
      </c>
      <c r="AJ53" s="121">
        <f>'dep83'!Q53-'dep83'!Q52</f>
        <v>-5.4617412400000021</v>
      </c>
      <c r="AK53" s="121">
        <f>'dep83'!R53-'dep83'!R52</f>
        <v>-82.144072098999999</v>
      </c>
      <c r="AL53" s="121">
        <f>'dep83'!S53-'dep83'!S52</f>
        <v>37.491490244999994</v>
      </c>
      <c r="AM53" s="52">
        <f>'dep83'!T53-'dep83'!T52</f>
        <v>7.2279041959999972</v>
      </c>
      <c r="AN53" s="189">
        <f>(Paca!B53/Paca!B49-1)*100</f>
        <v>13.71673220755525</v>
      </c>
      <c r="AO53" s="189">
        <f>(Paca!C53/Paca!C49-1)*100</f>
        <v>-16.607566835556963</v>
      </c>
      <c r="AP53" s="189">
        <f>(Paca!D53/Paca!D49-1)*100</f>
        <v>24.869812614384745</v>
      </c>
      <c r="AQ53" s="190">
        <f>(Paca!E53/Paca!E49-1)*100</f>
        <v>4.5381854326720372E-2</v>
      </c>
      <c r="AR53" s="190">
        <f>(Paca!F53/Paca!F49-1)*100</f>
        <v>28.393604577057129</v>
      </c>
      <c r="AS53" s="190">
        <f>(Paca!G53/Paca!G49-1)*100</f>
        <v>13.24717593463205</v>
      </c>
      <c r="AT53" s="190">
        <f>(Paca!H53/Paca!H49-1)*100</f>
        <v>-2.840023056759744</v>
      </c>
      <c r="AU53" s="190">
        <f>(Paca!I53/Paca!I49-1)*100</f>
        <v>45.069243954131252</v>
      </c>
      <c r="AV53" s="189">
        <f>(Paca!J53/Paca!J49-1)*100</f>
        <v>16.861601688608818</v>
      </c>
      <c r="AW53" s="189">
        <f>(Paca!K53/Paca!K49-1)*100</f>
        <v>4.9075628320362163</v>
      </c>
      <c r="AX53" s="190">
        <f>(Paca!L53/Paca!L49-1)*100</f>
        <v>-5.6546207642601765</v>
      </c>
      <c r="AY53" s="190">
        <f>(Paca!M53/Paca!M49-1)*100</f>
        <v>5.6430180872295566</v>
      </c>
      <c r="AZ53" s="190">
        <f>(Paca!N53/Paca!N49-1)*100</f>
        <v>3.2079679940786976</v>
      </c>
      <c r="BA53" s="190">
        <f>(Paca!O53/Paca!O49-1)*100</f>
        <v>28.349764148591028</v>
      </c>
      <c r="BB53" s="190">
        <f>(Paca!P53/Paca!P49-1)*100</f>
        <v>18.329993998287254</v>
      </c>
      <c r="BC53" s="190">
        <f>(Paca!Q53/Paca!Q49-1)*100</f>
        <v>-1.8809369659852027</v>
      </c>
      <c r="BD53" s="190">
        <f>(Paca!R53/Paca!R49-1)*100</f>
        <v>15.598868799781386</v>
      </c>
      <c r="BE53" s="190">
        <f>(Paca!S53/Paca!S49-1)*100</f>
        <v>-6.5095746925275089</v>
      </c>
      <c r="BF53" s="189">
        <f>(Paca!T53/Paca!T49-1)*100</f>
        <v>6.5070107408934375</v>
      </c>
      <c r="BG53" s="53">
        <f>Paca!B53-Paca!B49</f>
        <v>4598.1893132620025</v>
      </c>
      <c r="BH53" s="53">
        <f>Paca!C53-Paca!C49</f>
        <v>-38.958862401000005</v>
      </c>
      <c r="BI53" s="53">
        <f>Paca!D53-Paca!D49</f>
        <v>2159.7588291810007</v>
      </c>
      <c r="BJ53" s="122">
        <f>Paca!E53-Paca!E49</f>
        <v>0.73562547699998504</v>
      </c>
      <c r="BK53" s="122">
        <f>Paca!F53-Paca!F49</f>
        <v>516.03318872499972</v>
      </c>
      <c r="BL53" s="122">
        <f>Paca!G53-Paca!G49</f>
        <v>115.98960662499996</v>
      </c>
      <c r="BM53" s="122">
        <f>Paca!H53-Paca!H49</f>
        <v>-26.240117320000081</v>
      </c>
      <c r="BN53" s="122">
        <f>Paca!I53-Paca!I49</f>
        <v>1553.2405256740003</v>
      </c>
      <c r="BO53" s="53">
        <f>Paca!J53-Paca!J49</f>
        <v>1759.7000632390009</v>
      </c>
      <c r="BP53" s="53">
        <f>Paca!K53-Paca!K49</f>
        <v>626.51807646700036</v>
      </c>
      <c r="BQ53" s="122">
        <f>Paca!L53-Paca!L49</f>
        <v>-215.08944074100009</v>
      </c>
      <c r="BR53" s="122">
        <f>Paca!M53-Paca!M49</f>
        <v>248.22671006600012</v>
      </c>
      <c r="BS53" s="122">
        <f>Paca!N53-Paca!N49</f>
        <v>19.134063225999967</v>
      </c>
      <c r="BT53" s="122">
        <f>Paca!O53-Paca!O49</f>
        <v>87.622225710000009</v>
      </c>
      <c r="BU53" s="122">
        <f>Paca!P53-Paca!P49</f>
        <v>99.635683315000051</v>
      </c>
      <c r="BV53" s="122">
        <f>Paca!Q53-Paca!Q49</f>
        <v>-3.3478769669999906</v>
      </c>
      <c r="BW53" s="122">
        <f>Paca!R53-Paca!R49</f>
        <v>410.2856432829999</v>
      </c>
      <c r="BX53" s="122">
        <f>Paca!S53-Paca!S49</f>
        <v>-19.948931425000012</v>
      </c>
      <c r="BY53" s="53">
        <f>Paca!T53-Paca!T49</f>
        <v>91.171206775999963</v>
      </c>
    </row>
    <row r="54" spans="1:77" s="105" customFormat="1" x14ac:dyDescent="0.25">
      <c r="A54" s="98" t="str">
        <f>Paca!A54</f>
        <v>T4 2010</v>
      </c>
      <c r="B54" s="143">
        <f>('dep83'!B54/'dep83'!B53-1)*100</f>
        <v>1.1569493806767417</v>
      </c>
      <c r="C54" s="184">
        <f>('dep83'!C54/'dep83'!C53-1)*100</f>
        <v>-36.687239708205524</v>
      </c>
      <c r="D54" s="184">
        <f>('dep83'!D54/'dep83'!D53-1)*100</f>
        <v>2.0349833901164738</v>
      </c>
      <c r="E54" s="185">
        <f>('dep83'!E54/'dep83'!E53-1)*100</f>
        <v>37.007431162936655</v>
      </c>
      <c r="F54" s="186">
        <f>('dep83'!F54/'dep83'!F53-1)*100</f>
        <v>-7.0334449344514827</v>
      </c>
      <c r="G54" s="186">
        <f>('dep83'!G54/'dep83'!G53-1)*100</f>
        <v>-4.5422920388317518</v>
      </c>
      <c r="H54" s="186">
        <f>('dep83'!H54/'dep83'!H53-1)*100</f>
        <v>63.373201729962922</v>
      </c>
      <c r="I54" s="187">
        <f>('dep83'!I54/'dep83'!I53-1)*100</f>
        <v>-12.860824205427157</v>
      </c>
      <c r="J54" s="184">
        <f>('dep83'!J54/'dep83'!J53-1)*100</f>
        <v>4.1773712001862862</v>
      </c>
      <c r="K54" s="184">
        <f>('dep83'!K54/'dep83'!K53-1)*100</f>
        <v>-1.5721143580948449</v>
      </c>
      <c r="L54" s="185">
        <f>('dep83'!L54/'dep83'!L53-1)*100</f>
        <v>-12.174716782188133</v>
      </c>
      <c r="M54" s="186">
        <f>('dep83'!M54/'dep83'!M53-1)*100</f>
        <v>14.672242433225735</v>
      </c>
      <c r="N54" s="186">
        <f>('dep83'!N54/'dep83'!N53-1)*100</f>
        <v>-19.737482905323322</v>
      </c>
      <c r="O54" s="186">
        <f>('dep83'!O54/'dep83'!O53-1)*100</f>
        <v>-33.826881840973876</v>
      </c>
      <c r="P54" s="186">
        <f>('dep83'!P54/'dep83'!P53-1)*100</f>
        <v>34.00118178913911</v>
      </c>
      <c r="Q54" s="186">
        <f>('dep83'!Q54/'dep83'!Q53-1)*100</f>
        <v>25.939259088130839</v>
      </c>
      <c r="R54" s="186">
        <f>('dep83'!R54/'dep83'!R53-1)*100</f>
        <v>-3.3578653786108914</v>
      </c>
      <c r="S54" s="151">
        <f>('dep83'!S54/'dep83'!S53-1)*100</f>
        <v>28.563283255215531</v>
      </c>
      <c r="T54" s="188">
        <f>('dep83'!T54/'dep83'!T53-1)*100</f>
        <v>-15.033029777877239</v>
      </c>
      <c r="U54" s="100">
        <f>'dep83'!B54-'dep83'!B53</f>
        <v>52.116943727000034</v>
      </c>
      <c r="V54" s="100">
        <f>'dep83'!C54-'dep83'!C53</f>
        <v>-15.346213506000002</v>
      </c>
      <c r="W54" s="100">
        <f>'dep83'!D54-'dep83'!D53</f>
        <v>19.577474331000076</v>
      </c>
      <c r="X54" s="120">
        <f>'dep83'!E54-'dep83'!E53</f>
        <v>19.116240085999998</v>
      </c>
      <c r="Y54" s="120">
        <f>'dep83'!F54-'dep83'!F53</f>
        <v>-25.854544016000034</v>
      </c>
      <c r="Z54" s="120">
        <f>'dep83'!G54-'dep83'!G53</f>
        <v>-3.0584444029999958</v>
      </c>
      <c r="AA54" s="120">
        <f>'dep83'!H54-'dep83'!H53</f>
        <v>75.251423342999999</v>
      </c>
      <c r="AB54" s="120">
        <f>'dep83'!I54-'dep83'!I53</f>
        <v>-45.877200678999998</v>
      </c>
      <c r="AC54" s="100">
        <f>'dep83'!J54-'dep83'!J53</f>
        <v>85.5729325719999</v>
      </c>
      <c r="AD54" s="100">
        <f>'dep83'!K54-'dep83'!K53</f>
        <v>-21.097243022999919</v>
      </c>
      <c r="AE54" s="120">
        <f>'dep83'!L54-'dep83'!L53</f>
        <v>-61.14929915099998</v>
      </c>
      <c r="AF54" s="120">
        <f>'dep83'!M54-'dep83'!M53</f>
        <v>44.185272714000007</v>
      </c>
      <c r="AG54" s="120">
        <f>'dep83'!N54-'dep83'!N53</f>
        <v>-19.728797514000007</v>
      </c>
      <c r="AH54" s="120">
        <f>'dep83'!O54-'dep83'!O53</f>
        <v>-17.039453113999997</v>
      </c>
      <c r="AI54" s="120">
        <f>'dep83'!P54-'dep83'!P53</f>
        <v>13.739735687999996</v>
      </c>
      <c r="AJ54" s="120">
        <f>'dep83'!Q54-'dep83'!Q53</f>
        <v>7.2726294440000032</v>
      </c>
      <c r="AK54" s="120">
        <f>'dep83'!R54-'dep83'!R53</f>
        <v>-8.3855563059999838</v>
      </c>
      <c r="AL54" s="120">
        <f>'dep83'!S54-'dep83'!S53</f>
        <v>20.008225216</v>
      </c>
      <c r="AM54" s="100">
        <f>'dep83'!T54-'dep83'!T53</f>
        <v>-16.590006646999996</v>
      </c>
      <c r="AN54" s="184">
        <f>(Paca!B54/Paca!B50-1)*100</f>
        <v>14.466176107373506</v>
      </c>
      <c r="AO54" s="184">
        <f>(Paca!C54/Paca!C50-1)*100</f>
        <v>6.9295723116132413</v>
      </c>
      <c r="AP54" s="184">
        <f>(Paca!D54/Paca!D50-1)*100</f>
        <v>27.788345710301886</v>
      </c>
      <c r="AQ54" s="191">
        <f>(Paca!E54/Paca!E50-1)*100</f>
        <v>10.164626174336288</v>
      </c>
      <c r="AR54" s="191">
        <f>(Paca!F54/Paca!F50-1)*100</f>
        <v>17.869330140336672</v>
      </c>
      <c r="AS54" s="191">
        <f>(Paca!G54/Paca!G50-1)*100</f>
        <v>34.216751679275689</v>
      </c>
      <c r="AT54" s="191">
        <f>(Paca!H54/Paca!H50-1)*100</f>
        <v>35.417075537610508</v>
      </c>
      <c r="AU54" s="191">
        <f>(Paca!I54/Paca!I50-1)*100</f>
        <v>36.469473188706218</v>
      </c>
      <c r="AV54" s="184">
        <f>(Paca!J54/Paca!J50-1)*100</f>
        <v>11.452520799110054</v>
      </c>
      <c r="AW54" s="184">
        <f>(Paca!K54/Paca!K50-1)*100</f>
        <v>9.6053206952230852</v>
      </c>
      <c r="AX54" s="191">
        <f>(Paca!L54/Paca!L50-1)*100</f>
        <v>-6.2570114732827697</v>
      </c>
      <c r="AY54" s="191">
        <f>(Paca!M54/Paca!M50-1)*100</f>
        <v>10.310625732434154</v>
      </c>
      <c r="AZ54" s="191">
        <f>(Paca!N54/Paca!N50-1)*100</f>
        <v>15.119117026680495</v>
      </c>
      <c r="BA54" s="191">
        <f>(Paca!O54/Paca!O50-1)*100</f>
        <v>41.344637715055896</v>
      </c>
      <c r="BB54" s="191">
        <f>(Paca!P54/Paca!P50-1)*100</f>
        <v>15.206024977581812</v>
      </c>
      <c r="BC54" s="191">
        <f>(Paca!Q54/Paca!Q50-1)*100</f>
        <v>3.2868410559057315</v>
      </c>
      <c r="BD54" s="191">
        <f>(Paca!R54/Paca!R50-1)*100</f>
        <v>27.748689665298663</v>
      </c>
      <c r="BE54" s="191">
        <f>(Paca!S54/Paca!S50-1)*100</f>
        <v>2.3310314725640824</v>
      </c>
      <c r="BF54" s="184">
        <f>(Paca!T54/Paca!T50-1)*100</f>
        <v>-1.3818798849030811</v>
      </c>
      <c r="BG54" s="100">
        <f>Paca!B54-Paca!B50</f>
        <v>4919.1124946620039</v>
      </c>
      <c r="BH54" s="100">
        <f>Paca!C54-Paca!C50</f>
        <v>13.635810687000003</v>
      </c>
      <c r="BI54" s="100">
        <f>Paca!D54-Paca!D50</f>
        <v>2463.3668414400017</v>
      </c>
      <c r="BJ54" s="120">
        <f>Paca!E54-Paca!E50</f>
        <v>152.53370689999997</v>
      </c>
      <c r="BK54" s="120">
        <f>Paca!F54-Paca!F50</f>
        <v>332.9171319080001</v>
      </c>
      <c r="BL54" s="120">
        <f>Paca!G54-Paca!G50</f>
        <v>290.36317775700002</v>
      </c>
      <c r="BM54" s="120">
        <f>Paca!H54-Paca!H50</f>
        <v>308.66190985699996</v>
      </c>
      <c r="BN54" s="120">
        <f>Paca!I54-Paca!I50</f>
        <v>1378.8909150180002</v>
      </c>
      <c r="BO54" s="100">
        <f>Paca!J54-Paca!J50</f>
        <v>1253.6489395360004</v>
      </c>
      <c r="BP54" s="100">
        <f>Paca!K54-Paca!K50</f>
        <v>1208.0713623640022</v>
      </c>
      <c r="BQ54" s="120">
        <f>Paca!L54-Paca!L50</f>
        <v>-241.37684341799968</v>
      </c>
      <c r="BR54" s="120">
        <f>Paca!M54-Paca!M50</f>
        <v>442.90941268200004</v>
      </c>
      <c r="BS54" s="120">
        <f>Paca!N54-Paca!N50</f>
        <v>86.072728611000002</v>
      </c>
      <c r="BT54" s="120">
        <f>Paca!O54-Paca!O50</f>
        <v>121.97565831600002</v>
      </c>
      <c r="BU54" s="120">
        <f>Paca!P54-Paca!P50</f>
        <v>83.571114139999963</v>
      </c>
      <c r="BV54" s="120">
        <f>Paca!Q54-Paca!Q50</f>
        <v>6.0266484919999925</v>
      </c>
      <c r="BW54" s="120">
        <f>Paca!R54-Paca!R50</f>
        <v>701.97617051700036</v>
      </c>
      <c r="BX54" s="120">
        <f>Paca!S54-Paca!S50</f>
        <v>6.9164730240000267</v>
      </c>
      <c r="BY54" s="100">
        <f>Paca!T54-Paca!T50</f>
        <v>-19.610459364999997</v>
      </c>
    </row>
    <row r="55" spans="1:77" s="29" customFormat="1" x14ac:dyDescent="0.25">
      <c r="A55" s="37" t="str">
        <f>Paca!A55</f>
        <v>T1 2011</v>
      </c>
      <c r="B55" s="144">
        <f>('dep83'!B55/'dep83'!B54-1)*100</f>
        <v>-1.2076745287512902</v>
      </c>
      <c r="C55" s="179">
        <f>('dep83'!C55/'dep83'!C54-1)*100</f>
        <v>-7.181623285634875</v>
      </c>
      <c r="D55" s="179">
        <f>('dep83'!D55/'dep83'!D54-1)*100</f>
        <v>-7.4391368271826792</v>
      </c>
      <c r="E55" s="180">
        <f>('dep83'!E55/'dep83'!E54-1)*100</f>
        <v>-36.748687819816126</v>
      </c>
      <c r="F55" s="181">
        <f>('dep83'!F55/'dep83'!F54-1)*100</f>
        <v>2.3187433403312419</v>
      </c>
      <c r="G55" s="181">
        <f>('dep83'!G55/'dep83'!G54-1)*100</f>
        <v>1.4663446476208541</v>
      </c>
      <c r="H55" s="181">
        <f>('dep83'!H55/'dep83'!H54-1)*100</f>
        <v>-27.96196074856352</v>
      </c>
      <c r="I55" s="182">
        <f>('dep83'!I55/'dep83'!I54-1)*100</f>
        <v>-0.52713924301736048</v>
      </c>
      <c r="J55" s="179">
        <f>('dep83'!J55/'dep83'!J54-1)*100</f>
        <v>0.37516837551569981</v>
      </c>
      <c r="K55" s="179">
        <f>('dep83'!K55/'dep83'!K54-1)*100</f>
        <v>0.62051132736311576</v>
      </c>
      <c r="L55" s="180">
        <f>('dep83'!L55/'dep83'!L54-1)*100</f>
        <v>-1.6598344740208715</v>
      </c>
      <c r="M55" s="181">
        <f>('dep83'!M55/'dep83'!M54-1)*100</f>
        <v>-5.4711048423026103</v>
      </c>
      <c r="N55" s="181">
        <f>('dep83'!N55/'dep83'!N54-1)*100</f>
        <v>-7.6056244232433734</v>
      </c>
      <c r="O55" s="181">
        <f>('dep83'!O55/'dep83'!O54-1)*100</f>
        <v>10.821397699512225</v>
      </c>
      <c r="P55" s="181">
        <f>('dep83'!P55/'dep83'!P54-1)*100</f>
        <v>-7.8685590596799031</v>
      </c>
      <c r="Q55" s="181">
        <f>('dep83'!Q55/'dep83'!Q54-1)*100</f>
        <v>7.4665528807827952</v>
      </c>
      <c r="R55" s="181">
        <f>('dep83'!R55/'dep83'!R54-1)*100</f>
        <v>16.00387077935963</v>
      </c>
      <c r="S55" s="152">
        <f>('dep83'!S55/'dep83'!S54-1)*100</f>
        <v>-0.10407075438763069</v>
      </c>
      <c r="T55" s="183">
        <f>('dep83'!T55/'dep83'!T54-1)*100</f>
        <v>3.9378903383894936</v>
      </c>
      <c r="U55" s="52">
        <f>'dep83'!B55-'dep83'!B54</f>
        <v>-55.031355730000541</v>
      </c>
      <c r="V55" s="52">
        <f>'dep83'!C55-'dep83'!C54</f>
        <v>-1.9019542549999997</v>
      </c>
      <c r="W55" s="52">
        <f>'dep83'!D55-'dep83'!D54</f>
        <v>-73.024306166000201</v>
      </c>
      <c r="X55" s="121">
        <f>'dep83'!E55-'dep83'!E54</f>
        <v>-26.007553244</v>
      </c>
      <c r="Y55" s="121">
        <f>'dep83'!F55-'dep83'!F54</f>
        <v>7.9240682760000141</v>
      </c>
      <c r="Z55" s="121">
        <f>'dep83'!G55-'dep83'!G54</f>
        <v>0.94248098699999616</v>
      </c>
      <c r="AA55" s="121">
        <f>'dep83'!H55-'dep83'!H54</f>
        <v>-54.244724995000013</v>
      </c>
      <c r="AB55" s="121">
        <f>'dep83'!I55-'dep83'!I54</f>
        <v>-1.638577190000035</v>
      </c>
      <c r="AC55" s="52">
        <f>'dep83'!J55-'dep83'!J54</f>
        <v>8.0063203700001395</v>
      </c>
      <c r="AD55" s="52">
        <f>'dep83'!K55-'dep83'!K54</f>
        <v>8.1961413839999295</v>
      </c>
      <c r="AE55" s="121">
        <f>'dep83'!L55-'dep83'!L54</f>
        <v>-7.3217847340000048</v>
      </c>
      <c r="AF55" s="121">
        <f>'dep83'!M55-'dep83'!M54</f>
        <v>-18.893585703999975</v>
      </c>
      <c r="AG55" s="121">
        <f>'dep83'!N55-'dep83'!N54</f>
        <v>-6.1017793599999948</v>
      </c>
      <c r="AH55" s="121">
        <f>'dep83'!O55-'dep83'!O54</f>
        <v>3.607103826999996</v>
      </c>
      <c r="AI55" s="121">
        <f>'dep83'!P55-'dep83'!P54</f>
        <v>-4.260771100999996</v>
      </c>
      <c r="AJ55" s="121">
        <f>'dep83'!Q55-'dep83'!Q54</f>
        <v>2.6364234879999984</v>
      </c>
      <c r="AK55" s="121">
        <f>'dep83'!R55-'dep83'!R54</f>
        <v>38.624257950000015</v>
      </c>
      <c r="AL55" s="121">
        <f>'dep83'!S55-'dep83'!S54</f>
        <v>-9.372298200000273E-2</v>
      </c>
      <c r="AM55" s="52">
        <f>'dep83'!T55-'dep83'!T54</f>
        <v>3.6924429369999956</v>
      </c>
      <c r="AN55" s="189">
        <f>(Paca!B55/Paca!B51-1)*100</f>
        <v>9.1473515721055101</v>
      </c>
      <c r="AO55" s="189">
        <f>(Paca!C55/Paca!C51-1)*100</f>
        <v>-23.1667409462062</v>
      </c>
      <c r="AP55" s="189">
        <f>(Paca!D55/Paca!D51-1)*100</f>
        <v>14.840962028809045</v>
      </c>
      <c r="AQ55" s="190">
        <f>(Paca!E55/Paca!E51-1)*100</f>
        <v>0.85631549369815652</v>
      </c>
      <c r="AR55" s="190">
        <f>(Paca!F55/Paca!F51-1)*100</f>
        <v>-0.45305856357028551</v>
      </c>
      <c r="AS55" s="190">
        <f>(Paca!G55/Paca!G51-1)*100</f>
        <v>21.245183897442878</v>
      </c>
      <c r="AT55" s="190">
        <f>(Paca!H55/Paca!H51-1)*100</f>
        <v>25.635541377870339</v>
      </c>
      <c r="AU55" s="190">
        <f>(Paca!I55/Paca!I51-1)*100</f>
        <v>23.318132238650023</v>
      </c>
      <c r="AV55" s="189">
        <f>(Paca!J55/Paca!J51-1)*100</f>
        <v>10.961293537496775</v>
      </c>
      <c r="AW55" s="189">
        <f>(Paca!K55/Paca!K51-1)*100</f>
        <v>4.5448468870236791</v>
      </c>
      <c r="AX55" s="190">
        <f>(Paca!L55/Paca!L51-1)*100</f>
        <v>5.7800254446149779E-2</v>
      </c>
      <c r="AY55" s="190">
        <f>(Paca!M55/Paca!M51-1)*100</f>
        <v>5.1246414755428349</v>
      </c>
      <c r="AZ55" s="190">
        <f>(Paca!N55/Paca!N51-1)*100</f>
        <v>-6.4435727254081083</v>
      </c>
      <c r="BA55" s="190">
        <f>(Paca!O55/Paca!O51-1)*100</f>
        <v>7.4127173385069467</v>
      </c>
      <c r="BB55" s="190">
        <f>(Paca!P55/Paca!P51-1)*100</f>
        <v>1.6249467466257217</v>
      </c>
      <c r="BC55" s="190">
        <f>(Paca!Q55/Paca!Q51-1)*100</f>
        <v>-11.772638524549549</v>
      </c>
      <c r="BD55" s="190">
        <f>(Paca!R55/Paca!R51-1)*100</f>
        <v>13.991775821244733</v>
      </c>
      <c r="BE55" s="190">
        <f>(Paca!S55/Paca!S51-1)*100</f>
        <v>-2.2870085028826925</v>
      </c>
      <c r="BF55" s="189">
        <f>(Paca!T55/Paca!T51-1)*100</f>
        <v>2.9021427934829758</v>
      </c>
      <c r="BG55" s="53">
        <f>Paca!B55-Paca!B51</f>
        <v>3222.0844750260003</v>
      </c>
      <c r="BH55" s="53">
        <f>Paca!C55-Paca!C51</f>
        <v>-51.564070166999983</v>
      </c>
      <c r="BI55" s="53">
        <f>Paca!D55-Paca!D51</f>
        <v>1445.8720572700004</v>
      </c>
      <c r="BJ55" s="122">
        <f>Paca!E55-Paca!E51</f>
        <v>12.937886364000178</v>
      </c>
      <c r="BK55" s="122">
        <f>Paca!F55-Paca!F51</f>
        <v>-9.3298136270000214</v>
      </c>
      <c r="BL55" s="122">
        <f>Paca!G55-Paca!G51</f>
        <v>195.92248312599986</v>
      </c>
      <c r="BM55" s="122">
        <f>Paca!H55-Paca!H51</f>
        <v>244.7289257760001</v>
      </c>
      <c r="BN55" s="122">
        <f>Paca!I55-Paca!I51</f>
        <v>1001.6125756310003</v>
      </c>
      <c r="BO55" s="53">
        <f>Paca!J55-Paca!J51</f>
        <v>1199.1083280220009</v>
      </c>
      <c r="BP55" s="53">
        <f>Paca!K55-Paca!K51</f>
        <v>589.5503742949968</v>
      </c>
      <c r="BQ55" s="122">
        <f>Paca!L55-Paca!L51</f>
        <v>2.0379326859997491</v>
      </c>
      <c r="BR55" s="122">
        <f>Paca!M55-Paca!M51</f>
        <v>231.55083031999948</v>
      </c>
      <c r="BS55" s="122">
        <f>Paca!N55-Paca!N51</f>
        <v>-41.731770248000089</v>
      </c>
      <c r="BT55" s="122">
        <f>Paca!O55-Paca!O51</f>
        <v>27.649196281000002</v>
      </c>
      <c r="BU55" s="122">
        <f>Paca!P55-Paca!P51</f>
        <v>9.9455736450000813</v>
      </c>
      <c r="BV55" s="122">
        <f>Paca!Q55-Paca!Q51</f>
        <v>-24.635844501999998</v>
      </c>
      <c r="BW55" s="122">
        <f>Paca!R55-Paca!R51</f>
        <v>391.33840214799966</v>
      </c>
      <c r="BX55" s="122">
        <f>Paca!S55-Paca!S51</f>
        <v>-6.6039460349999786</v>
      </c>
      <c r="BY55" s="53">
        <f>Paca!T55-Paca!T51</f>
        <v>39.117785606000098</v>
      </c>
    </row>
    <row r="56" spans="1:77" s="29" customFormat="1" x14ac:dyDescent="0.25">
      <c r="A56" s="37" t="str">
        <f>Paca!A56</f>
        <v>T2 2011</v>
      </c>
      <c r="B56" s="144">
        <f>('dep83'!B56/'dep83'!B55-1)*100</f>
        <v>-2.5301951537589851</v>
      </c>
      <c r="C56" s="179">
        <f>('dep83'!C56/'dep83'!C55-1)*100</f>
        <v>48.768291562615154</v>
      </c>
      <c r="D56" s="179">
        <f>('dep83'!D56/'dep83'!D55-1)*100</f>
        <v>1.1366555748236973</v>
      </c>
      <c r="E56" s="180">
        <f>('dep83'!E56/'dep83'!E55-1)*100</f>
        <v>-14.560858129367983</v>
      </c>
      <c r="F56" s="181">
        <f>('dep83'!F56/'dep83'!F55-1)*100</f>
        <v>5.9032739632754128</v>
      </c>
      <c r="G56" s="181">
        <f>('dep83'!G56/'dep83'!G55-1)*100</f>
        <v>14.751565807569778</v>
      </c>
      <c r="H56" s="181">
        <f>('dep83'!H56/'dep83'!H55-1)*100</f>
        <v>-11.984568242882576</v>
      </c>
      <c r="I56" s="182">
        <f>('dep83'!I56/'dep83'!I55-1)*100</f>
        <v>1.0775961341462192</v>
      </c>
      <c r="J56" s="179">
        <f>('dep83'!J56/'dep83'!J55-1)*100</f>
        <v>-7.0136155871373447</v>
      </c>
      <c r="K56" s="179">
        <f>('dep83'!K56/'dep83'!K55-1)*100</f>
        <v>-0.55291043571487064</v>
      </c>
      <c r="L56" s="180">
        <f>('dep83'!L56/'dep83'!L55-1)*100</f>
        <v>4.8720254734543111</v>
      </c>
      <c r="M56" s="181">
        <f>('dep83'!M56/'dep83'!M55-1)*100</f>
        <v>5.382367531375265</v>
      </c>
      <c r="N56" s="181">
        <f>('dep83'!N56/'dep83'!N55-1)*100</f>
        <v>13.933658959332229</v>
      </c>
      <c r="O56" s="181">
        <f>('dep83'!O56/'dep83'!O55-1)*100</f>
        <v>-11.997050932485131</v>
      </c>
      <c r="P56" s="181">
        <f>('dep83'!P56/'dep83'!P55-1)*100</f>
        <v>-27.930624528687019</v>
      </c>
      <c r="Q56" s="181">
        <f>('dep83'!Q56/'dep83'!Q55-1)*100</f>
        <v>6.3791513951665157</v>
      </c>
      <c r="R56" s="181">
        <f>('dep83'!R56/'dep83'!R55-1)*100</f>
        <v>-9.1668185959204003</v>
      </c>
      <c r="S56" s="152">
        <f>('dep83'!S56/'dep83'!S55-1)*100</f>
        <v>-16.420369352839657</v>
      </c>
      <c r="T56" s="183">
        <f>('dep83'!T56/'dep83'!T55-1)*100</f>
        <v>21.922497979681221</v>
      </c>
      <c r="U56" s="52">
        <f>'dep83'!B56-'dep83'!B55</f>
        <v>-113.90362174899929</v>
      </c>
      <c r="V56" s="52">
        <f>'dep83'!C56-'dep83'!C55</f>
        <v>11.98806137</v>
      </c>
      <c r="W56" s="52">
        <f>'dep83'!D56-'dep83'!D55</f>
        <v>10.327641995000135</v>
      </c>
      <c r="X56" s="121">
        <f>'dep83'!E56-'dep83'!E55</f>
        <v>-6.5179972050000003</v>
      </c>
      <c r="Y56" s="121">
        <f>'dep83'!F56-'dep83'!F55</f>
        <v>20.641614623999999</v>
      </c>
      <c r="Z56" s="121">
        <f>'dep83'!G56-'dep83'!G55</f>
        <v>9.6204785500000014</v>
      </c>
      <c r="AA56" s="121">
        <f>'dep83'!H56-'dep83'!H55</f>
        <v>-16.74843246399999</v>
      </c>
      <c r="AB56" s="121">
        <f>'dep83'!I56-'dep83'!I55</f>
        <v>3.33197849000004</v>
      </c>
      <c r="AC56" s="52">
        <f>'dep83'!J56-'dep83'!J55</f>
        <v>-150.23633725400009</v>
      </c>
      <c r="AD56" s="52">
        <f>'dep83'!K56-'dep83'!K55</f>
        <v>-7.3485395249999783</v>
      </c>
      <c r="AE56" s="121">
        <f>'dep83'!L56-'dep83'!L55</f>
        <v>21.134533250000004</v>
      </c>
      <c r="AF56" s="121">
        <f>'dep83'!M56-'dep83'!M55</f>
        <v>17.570223367999972</v>
      </c>
      <c r="AG56" s="121">
        <f>'dep83'!N56-'dep83'!N55</f>
        <v>10.328383025999997</v>
      </c>
      <c r="AH56" s="121">
        <f>'dep83'!O56-'dep83'!O55</f>
        <v>-4.4317311989999979</v>
      </c>
      <c r="AI56" s="121">
        <f>'dep83'!P56-'dep83'!P55</f>
        <v>-13.934182837000002</v>
      </c>
      <c r="AJ56" s="121">
        <f>'dep83'!Q56-'dep83'!Q55</f>
        <v>2.4206458479999995</v>
      </c>
      <c r="AK56" s="121">
        <f>'dep83'!R56-'dep83'!R55</f>
        <v>-25.664111339000016</v>
      </c>
      <c r="AL56" s="121">
        <f>'dep83'!S56-'dep83'!S55</f>
        <v>-14.772299641999993</v>
      </c>
      <c r="AM56" s="52">
        <f>'dep83'!T56-'dep83'!T55</f>
        <v>21.365551664999998</v>
      </c>
      <c r="AN56" s="189">
        <f>(Paca!B56/Paca!B52-1)*100</f>
        <v>0.52602724918815458</v>
      </c>
      <c r="AO56" s="189">
        <f>(Paca!C56/Paca!C52-1)*100</f>
        <v>-11.274493377408156</v>
      </c>
      <c r="AP56" s="189">
        <f>(Paca!D56/Paca!D52-1)*100</f>
        <v>3.9597894291471647</v>
      </c>
      <c r="AQ56" s="190">
        <f>(Paca!E56/Paca!E52-1)*100</f>
        <v>-5.6366343295865544</v>
      </c>
      <c r="AR56" s="190">
        <f>(Paca!F56/Paca!F52-1)*100</f>
        <v>-3.6491174394276404</v>
      </c>
      <c r="AS56" s="190">
        <f>(Paca!G56/Paca!G52-1)*100</f>
        <v>1.2251276322254645</v>
      </c>
      <c r="AT56" s="190">
        <f>(Paca!H56/Paca!H52-1)*100</f>
        <v>26.011244347042961</v>
      </c>
      <c r="AU56" s="190">
        <f>(Paca!I56/Paca!I52-1)*100</f>
        <v>6.8661554771648037</v>
      </c>
      <c r="AV56" s="189">
        <f>(Paca!J56/Paca!J52-1)*100</f>
        <v>1.2289683106039506</v>
      </c>
      <c r="AW56" s="189">
        <f>(Paca!K56/Paca!K52-1)*100</f>
        <v>-2.1904831638673961</v>
      </c>
      <c r="AX56" s="190">
        <f>(Paca!L56/Paca!L52-1)*100</f>
        <v>-2.743554917333535</v>
      </c>
      <c r="AY56" s="190">
        <f>(Paca!M56/Paca!M52-1)*100</f>
        <v>3.282216892577039</v>
      </c>
      <c r="AZ56" s="190">
        <f>(Paca!N56/Paca!N52-1)*100</f>
        <v>-13.128325413246621</v>
      </c>
      <c r="BA56" s="190">
        <f>(Paca!O56/Paca!O52-1)*100</f>
        <v>13.437683684240852</v>
      </c>
      <c r="BB56" s="190">
        <f>(Paca!P56/Paca!P52-1)*100</f>
        <v>-17.81568632216538</v>
      </c>
      <c r="BC56" s="190">
        <f>(Paca!Q56/Paca!Q52-1)*100</f>
        <v>6.8475525336115561</v>
      </c>
      <c r="BD56" s="190">
        <f>(Paca!R56/Paca!R52-1)*100</f>
        <v>-5.703234951377711</v>
      </c>
      <c r="BE56" s="190">
        <f>(Paca!S56/Paca!S52-1)*100</f>
        <v>-3.4238223619471153</v>
      </c>
      <c r="BF56" s="189">
        <f>(Paca!T56/Paca!T52-1)*100</f>
        <v>-3.3892132738720604</v>
      </c>
      <c r="BG56" s="53">
        <f>Paca!B56-Paca!B52</f>
        <v>193.47806320199743</v>
      </c>
      <c r="BH56" s="53">
        <f>Paca!C56-Paca!C52</f>
        <v>-24.221249599999993</v>
      </c>
      <c r="BI56" s="53">
        <f>Paca!D56-Paca!D52</f>
        <v>414.78053196600013</v>
      </c>
      <c r="BJ56" s="122">
        <f>Paca!E56-Paca!E52</f>
        <v>-90.221081092000077</v>
      </c>
      <c r="BK56" s="122">
        <f>Paca!F56-Paca!F52</f>
        <v>-80.697722646999864</v>
      </c>
      <c r="BL56" s="122">
        <f>Paca!G56-Paca!G52</f>
        <v>12.033827465000059</v>
      </c>
      <c r="BM56" s="122">
        <f>Paca!H56-Paca!H52</f>
        <v>249.49048208000011</v>
      </c>
      <c r="BN56" s="122">
        <f>Paca!I56-Paca!I52</f>
        <v>324.17502616000002</v>
      </c>
      <c r="BO56" s="53">
        <f>Paca!J56-Paca!J52</f>
        <v>140.62010238600124</v>
      </c>
      <c r="BP56" s="53">
        <f>Paca!K56-Paca!K52</f>
        <v>-290.16670204699949</v>
      </c>
      <c r="BQ56" s="122">
        <f>Paca!L56-Paca!L52</f>
        <v>-93.328780020000067</v>
      </c>
      <c r="BR56" s="122">
        <f>Paca!M56-Paca!M52</f>
        <v>147.82028852300027</v>
      </c>
      <c r="BS56" s="122">
        <f>Paca!N56-Paca!N52</f>
        <v>-87.139462237000089</v>
      </c>
      <c r="BT56" s="122">
        <f>Paca!O56-Paca!O52</f>
        <v>46.211496836000038</v>
      </c>
      <c r="BU56" s="122">
        <f>Paca!P56-Paca!P52</f>
        <v>-129.60451792600009</v>
      </c>
      <c r="BV56" s="122">
        <f>Paca!Q56-Paca!Q52</f>
        <v>13.640504192999998</v>
      </c>
      <c r="BW56" s="122">
        <f>Paca!R56-Paca!R52</f>
        <v>-177.94194902399977</v>
      </c>
      <c r="BX56" s="122">
        <f>Paca!S56-Paca!S52</f>
        <v>-9.8242823919999864</v>
      </c>
      <c r="BY56" s="53">
        <f>Paca!T56-Paca!T52</f>
        <v>-47.534619502999931</v>
      </c>
    </row>
    <row r="57" spans="1:77" s="29" customFormat="1" x14ac:dyDescent="0.25">
      <c r="A57" s="37" t="str">
        <f>Paca!A57</f>
        <v>T3 2011</v>
      </c>
      <c r="B57" s="144">
        <f>('dep83'!B57/'dep83'!B56-1)*100</f>
        <v>1.0661765255350231</v>
      </c>
      <c r="C57" s="179">
        <f>('dep83'!C57/'dep83'!C56-1)*100</f>
        <v>-25.358791974697613</v>
      </c>
      <c r="D57" s="179">
        <f>('dep83'!D57/'dep83'!D56-1)*100</f>
        <v>-2.6396854908085965</v>
      </c>
      <c r="E57" s="180">
        <f>('dep83'!E57/'dep83'!E56-1)*100</f>
        <v>-10.01176427138698</v>
      </c>
      <c r="F57" s="181">
        <f>('dep83'!F57/'dep83'!F56-1)*100</f>
        <v>-11.386673498324662</v>
      </c>
      <c r="G57" s="181">
        <f>('dep83'!G57/'dep83'!G56-1)*100</f>
        <v>-1.5891097355272499</v>
      </c>
      <c r="H57" s="181">
        <f>('dep83'!H57/'dep83'!H56-1)*100</f>
        <v>7.9007859826593529</v>
      </c>
      <c r="I57" s="182">
        <f>('dep83'!I57/'dep83'!I56-1)*100</f>
        <v>4.2263624946353273</v>
      </c>
      <c r="J57" s="179">
        <f>('dep83'!J57/'dep83'!J56-1)*100</f>
        <v>4.0944541241246357</v>
      </c>
      <c r="K57" s="179">
        <f>('dep83'!K57/'dep83'!K56-1)*100</f>
        <v>-1.2557925907846434</v>
      </c>
      <c r="L57" s="180">
        <f>('dep83'!L57/'dep83'!L56-1)*100</f>
        <v>7.150733327766079</v>
      </c>
      <c r="M57" s="181">
        <f>('dep83'!M57/'dep83'!M56-1)*100</f>
        <v>-0.54783323764113767</v>
      </c>
      <c r="N57" s="181">
        <f>('dep83'!N57/'dep83'!N56-1)*100</f>
        <v>-37.016096323058036</v>
      </c>
      <c r="O57" s="181">
        <f>('dep83'!O57/'dep83'!O56-1)*100</f>
        <v>11.37125304590294</v>
      </c>
      <c r="P57" s="181">
        <f>('dep83'!P57/'dep83'!P56-1)*100</f>
        <v>-9.5140251772667721</v>
      </c>
      <c r="Q57" s="181">
        <f>('dep83'!Q57/'dep83'!Q56-1)*100</f>
        <v>-2.5416792231422902</v>
      </c>
      <c r="R57" s="181">
        <f>('dep83'!R57/'dep83'!R56-1)*100</f>
        <v>-0.54439729536240877</v>
      </c>
      <c r="S57" s="152">
        <f>('dep83'!S57/'dep83'!S56-1)*100</f>
        <v>-18.417242906108278</v>
      </c>
      <c r="T57" s="183">
        <f>('dep83'!T57/'dep83'!T56-1)*100</f>
        <v>12.923432711197069</v>
      </c>
      <c r="U57" s="52">
        <f>'dep83'!B57-'dep83'!B56</f>
        <v>46.78242463099923</v>
      </c>
      <c r="V57" s="52">
        <f>'dep83'!C57-'dep83'!C56</f>
        <v>-9.2736425580000024</v>
      </c>
      <c r="W57" s="52">
        <f>'dep83'!D57-'dep83'!D56</f>
        <v>-24.256775118000064</v>
      </c>
      <c r="X57" s="121">
        <f>'dep83'!E57-'dep83'!E56</f>
        <v>-3.8290822279999972</v>
      </c>
      <c r="Y57" s="121">
        <f>'dep83'!F57-'dep83'!F56</f>
        <v>-42.165473447000011</v>
      </c>
      <c r="Z57" s="121">
        <f>'dep83'!G57-'dep83'!G56</f>
        <v>-1.1892442580000022</v>
      </c>
      <c r="AA57" s="121">
        <f>'dep83'!H57-'dep83'!H56</f>
        <v>9.7180895150000026</v>
      </c>
      <c r="AB57" s="121">
        <f>'dep83'!I57-'dep83'!I56</f>
        <v>13.208935299999951</v>
      </c>
      <c r="AC57" s="52">
        <f>'dep83'!J57-'dep83'!J56</f>
        <v>81.554588194999951</v>
      </c>
      <c r="AD57" s="52">
        <f>'dep83'!K57-'dep83'!K56</f>
        <v>-16.598018387000138</v>
      </c>
      <c r="AE57" s="121">
        <f>'dep83'!L57-'dep83'!L56</f>
        <v>32.530695521999974</v>
      </c>
      <c r="AF57" s="121">
        <f>'dep83'!M57-'dep83'!M56</f>
        <v>-1.8846046649999835</v>
      </c>
      <c r="AG57" s="121">
        <f>'dep83'!N57-'dep83'!N56</f>
        <v>-31.261500548000001</v>
      </c>
      <c r="AH57" s="121">
        <f>'dep83'!O57-'dep83'!O56</f>
        <v>3.6966170170000012</v>
      </c>
      <c r="AI57" s="121">
        <f>'dep83'!P57-'dep83'!P56</f>
        <v>-3.4207072900000028</v>
      </c>
      <c r="AJ57" s="121">
        <f>'dep83'!Q57-'dep83'!Q56</f>
        <v>-1.0259958540000014</v>
      </c>
      <c r="AK57" s="121">
        <f>'dep83'!R57-'dep83'!R56</f>
        <v>-1.3844206800000052</v>
      </c>
      <c r="AL57" s="121">
        <f>'dep83'!S57-'dep83'!S56</f>
        <v>-13.848101888999999</v>
      </c>
      <c r="AM57" s="52">
        <f>'dep83'!T57-'dep83'!T56</f>
        <v>15.356272499000013</v>
      </c>
      <c r="AN57" s="189">
        <f>(Paca!B57/Paca!B53-1)*100</f>
        <v>-0.28259077733338023</v>
      </c>
      <c r="AO57" s="189">
        <f>(Paca!C57/Paca!C53-1)*100</f>
        <v>-6.4045688075382357</v>
      </c>
      <c r="AP57" s="189">
        <f>(Paca!D57/Paca!D53-1)*100</f>
        <v>2.7082276085296009</v>
      </c>
      <c r="AQ57" s="190">
        <f>(Paca!E57/Paca!E53-1)*100</f>
        <v>-2.8887823084846942</v>
      </c>
      <c r="AR57" s="190">
        <f>(Paca!F57/Paca!F53-1)*100</f>
        <v>-4.7460981081916316</v>
      </c>
      <c r="AS57" s="190">
        <f>(Paca!G57/Paca!G53-1)*100</f>
        <v>-11.433884817857709</v>
      </c>
      <c r="AT57" s="190">
        <f>(Paca!H57/Paca!H53-1)*100</f>
        <v>25.525897445556357</v>
      </c>
      <c r="AU57" s="190">
        <f>(Paca!I57/Paca!I53-1)*100</f>
        <v>6.7106674057932691</v>
      </c>
      <c r="AV57" s="189">
        <f>(Paca!J57/Paca!J53-1)*100</f>
        <v>1.8413257880062872</v>
      </c>
      <c r="AW57" s="189">
        <f>(Paca!K57/Paca!K53-1)*100</f>
        <v>-3.8985323423511908</v>
      </c>
      <c r="AX57" s="190">
        <f>(Paca!L57/Paca!L53-1)*100</f>
        <v>-8.4746525498491376E-2</v>
      </c>
      <c r="AY57" s="190">
        <f>(Paca!M57/Paca!M53-1)*100</f>
        <v>-6.153318720135581</v>
      </c>
      <c r="AZ57" s="190">
        <f>(Paca!N57/Paca!N53-1)*100</f>
        <v>2.1099746479561698</v>
      </c>
      <c r="BA57" s="190">
        <f>(Paca!O57/Paca!O53-1)*100</f>
        <v>-14.263988389092198</v>
      </c>
      <c r="BB57" s="190">
        <f>(Paca!P57/Paca!P53-1)*100</f>
        <v>-18.261904083095558</v>
      </c>
      <c r="BC57" s="190">
        <f>(Paca!Q57/Paca!Q53-1)*100</f>
        <v>32.914176423607763</v>
      </c>
      <c r="BD57" s="190">
        <f>(Paca!R57/Paca!R53-1)*100</f>
        <v>-3.4776030197983476</v>
      </c>
      <c r="BE57" s="190">
        <f>(Paca!S57/Paca!S53-1)*100</f>
        <v>-8.3156568800323178</v>
      </c>
      <c r="BF57" s="189">
        <f>(Paca!T57/Paca!T53-1)*100</f>
        <v>-6.1191600583658357</v>
      </c>
      <c r="BG57" s="53">
        <f>Paca!B57-Paca!B53</f>
        <v>-107.72550608600432</v>
      </c>
      <c r="BH57" s="53">
        <f>Paca!C57-Paca!C53</f>
        <v>-12.529011259000015</v>
      </c>
      <c r="BI57" s="53">
        <f>Paca!D57-Paca!D53</f>
        <v>293.68067262899785</v>
      </c>
      <c r="BJ57" s="122">
        <f>Paca!E57-Paca!E53</f>
        <v>-46.847496375999981</v>
      </c>
      <c r="BK57" s="122">
        <f>Paca!F57-Paca!F53</f>
        <v>-110.74833542499982</v>
      </c>
      <c r="BL57" s="122">
        <f>Paca!G57-Paca!G53</f>
        <v>-113.37491253499991</v>
      </c>
      <c r="BM57" s="122">
        <f>Paca!H57-Paca!H53</f>
        <v>229.14602592600011</v>
      </c>
      <c r="BN57" s="122">
        <f>Paca!I57-Paca!I53</f>
        <v>335.50539103899973</v>
      </c>
      <c r="BO57" s="53">
        <f>Paca!J57-Paca!J53</f>
        <v>224.56511590899936</v>
      </c>
      <c r="BP57" s="53">
        <f>Paca!K57-Paca!K53</f>
        <v>-522.12642860500091</v>
      </c>
      <c r="BQ57" s="122">
        <f>Paca!L57-Paca!L53</f>
        <v>-3.0412921639999695</v>
      </c>
      <c r="BR57" s="122">
        <f>Paca!M57-Paca!M53</f>
        <v>-285.94814236699949</v>
      </c>
      <c r="BS57" s="122">
        <f>Paca!N57-Paca!N53</f>
        <v>12.988758520000033</v>
      </c>
      <c r="BT57" s="122">
        <f>Paca!O57-Paca!O53</f>
        <v>-56.584942903000012</v>
      </c>
      <c r="BU57" s="122">
        <f>Paca!P57-Paca!P53</f>
        <v>-117.46094235300006</v>
      </c>
      <c r="BV57" s="122">
        <f>Paca!Q57-Paca!Q53</f>
        <v>57.481968560000013</v>
      </c>
      <c r="BW57" s="122">
        <f>Paca!R57-Paca!R53</f>
        <v>-105.73695602599992</v>
      </c>
      <c r="BX57" s="122">
        <f>Paca!S57-Paca!S53</f>
        <v>-23.824879871999997</v>
      </c>
      <c r="BY57" s="53">
        <f>Paca!T57-Paca!T53</f>
        <v>-91.315854760000093</v>
      </c>
    </row>
    <row r="58" spans="1:77" s="105" customFormat="1" x14ac:dyDescent="0.25">
      <c r="A58" s="98" t="str">
        <f>Paca!A58</f>
        <v>T4 2011</v>
      </c>
      <c r="B58" s="143">
        <f>('dep83'!B58/'dep83'!B57-1)*100</f>
        <v>-2.2299440475281429</v>
      </c>
      <c r="C58" s="184">
        <f>('dep83'!C58/'dep83'!C57-1)*100</f>
        <v>6.0055632648722046</v>
      </c>
      <c r="D58" s="184">
        <f>('dep83'!D58/'dep83'!D57-1)*100</f>
        <v>-2.2803453033234611</v>
      </c>
      <c r="E58" s="185">
        <f>('dep83'!E58/'dep83'!E57-1)*100</f>
        <v>24.154708652582247</v>
      </c>
      <c r="F58" s="186">
        <f>('dep83'!F58/'dep83'!F57-1)*100</f>
        <v>0.10370208936323344</v>
      </c>
      <c r="G58" s="186">
        <f>('dep83'!G58/'dep83'!G57-1)*100</f>
        <v>17.607445647629525</v>
      </c>
      <c r="H58" s="186">
        <f>('dep83'!H58/'dep83'!H57-1)*100</f>
        <v>-9.1047088231926523</v>
      </c>
      <c r="I58" s="187">
        <f>('dep83'!I58/'dep83'!I57-1)*100</f>
        <v>-9.1908797486564993</v>
      </c>
      <c r="J58" s="184">
        <f>('dep83'!J58/'dep83'!J57-1)*100</f>
        <v>-7.5667315687478531</v>
      </c>
      <c r="K58" s="184">
        <f>('dep83'!K58/'dep83'!K57-1)*100</f>
        <v>3.6519443955310038</v>
      </c>
      <c r="L58" s="185">
        <f>('dep83'!L58/'dep83'!L57-1)*100</f>
        <v>4.0820728946846074</v>
      </c>
      <c r="M58" s="186">
        <f>('dep83'!M58/'dep83'!M57-1)*100</f>
        <v>-4.5495075254079591</v>
      </c>
      <c r="N58" s="186">
        <f>('dep83'!N58/'dep83'!N57-1)*100</f>
        <v>12.757943085825584</v>
      </c>
      <c r="O58" s="186">
        <f>('dep83'!O58/'dep83'!O57-1)*100</f>
        <v>7.8255448896388469</v>
      </c>
      <c r="P58" s="186">
        <f>('dep83'!P58/'dep83'!P57-1)*100</f>
        <v>5.9419613972590213</v>
      </c>
      <c r="Q58" s="186">
        <f>('dep83'!Q58/'dep83'!Q57-1)*100</f>
        <v>-1.2602166820380734</v>
      </c>
      <c r="R58" s="186">
        <f>('dep83'!R58/'dep83'!R57-1)*100</f>
        <v>9.6788616921431814</v>
      </c>
      <c r="S58" s="151">
        <f>('dep83'!S58/'dep83'!S57-1)*100</f>
        <v>12.702880232131552</v>
      </c>
      <c r="T58" s="188">
        <f>('dep83'!T58/'dep83'!T57-1)*100</f>
        <v>21.685085261977498</v>
      </c>
      <c r="U58" s="100">
        <f>'dep83'!B58-'dep83'!B57</f>
        <v>-98.89023581299989</v>
      </c>
      <c r="V58" s="100">
        <f>'dep83'!C58-'dep83'!C57</f>
        <v>1.6392839899999991</v>
      </c>
      <c r="W58" s="100">
        <f>'dep83'!D58-'dep83'!D57</f>
        <v>-20.401563912000029</v>
      </c>
      <c r="X58" s="120">
        <f>'dep83'!E58-'dep83'!E57</f>
        <v>8.3132648739999979</v>
      </c>
      <c r="Y58" s="120">
        <f>'dep83'!F58-'dep83'!F57</f>
        <v>0.34028802000000269</v>
      </c>
      <c r="Z58" s="120">
        <f>'dep83'!G58-'dep83'!G57</f>
        <v>12.967512997</v>
      </c>
      <c r="AA58" s="120">
        <f>'dep83'!H58-'dep83'!H57</f>
        <v>-12.083737068000005</v>
      </c>
      <c r="AB58" s="120">
        <f>'dep83'!I58-'dep83'!I57</f>
        <v>-29.938892734999968</v>
      </c>
      <c r="AC58" s="100">
        <f>'dep83'!J58-'dep83'!J57</f>
        <v>-156.88748796899995</v>
      </c>
      <c r="AD58" s="100">
        <f>'dep83'!K58-'dep83'!K57</f>
        <v>47.662202724000053</v>
      </c>
      <c r="AE58" s="120">
        <f>'dep83'!L58-'dep83'!L57</f>
        <v>19.898423512000022</v>
      </c>
      <c r="AF58" s="120">
        <f>'dep83'!M58-'dep83'!M57</f>
        <v>-15.565050040000017</v>
      </c>
      <c r="AG58" s="120">
        <f>'dep83'!N58-'dep83'!N57</f>
        <v>6.7862434940000043</v>
      </c>
      <c r="AH58" s="120">
        <f>'dep83'!O58-'dep83'!O57</f>
        <v>2.8332430190000011</v>
      </c>
      <c r="AI58" s="120">
        <f>'dep83'!P58-'dep83'!P57</f>
        <v>1.9331373520000028</v>
      </c>
      <c r="AJ58" s="120">
        <f>'dep83'!Q58-'dep83'!Q57</f>
        <v>-0.49578001399999749</v>
      </c>
      <c r="AK58" s="120">
        <f>'dep83'!R58-'dep83'!R57</f>
        <v>24.479675506000007</v>
      </c>
      <c r="AL58" s="120">
        <f>'dep83'!S58-'dep83'!S57</f>
        <v>7.7923098949999954</v>
      </c>
      <c r="AM58" s="100">
        <f>'dep83'!T58-'dep83'!T57</f>
        <v>29.097329353999982</v>
      </c>
      <c r="AN58" s="184">
        <f>(Paca!B58/Paca!B54-1)*100</f>
        <v>-1.8610517125634329</v>
      </c>
      <c r="AO58" s="184">
        <f>(Paca!C58/Paca!C54-1)*100</f>
        <v>-7.1057558366796947</v>
      </c>
      <c r="AP58" s="184">
        <f>(Paca!D58/Paca!D54-1)*100</f>
        <v>-3.3204635740296307</v>
      </c>
      <c r="AQ58" s="191">
        <f>(Paca!E58/Paca!E54-1)*100</f>
        <v>0.54106627174390631</v>
      </c>
      <c r="AR58" s="191">
        <f>(Paca!F58/Paca!F54-1)*100</f>
        <v>-5.2300596014881577</v>
      </c>
      <c r="AS58" s="191">
        <f>(Paca!G58/Paca!G54-1)*100</f>
        <v>-24.531510251686118</v>
      </c>
      <c r="AT58" s="191">
        <f>(Paca!H58/Paca!H54-1)*100</f>
        <v>-3.035892144738217</v>
      </c>
      <c r="AU58" s="191">
        <f>(Paca!I58/Paca!I54-1)*100</f>
        <v>0.87200153224087362</v>
      </c>
      <c r="AV58" s="184">
        <f>(Paca!J58/Paca!J54-1)*100</f>
        <v>4.4500128967639441</v>
      </c>
      <c r="AW58" s="184">
        <f>(Paca!K58/Paca!K54-1)*100</f>
        <v>-7.218914514414287</v>
      </c>
      <c r="AX58" s="191">
        <f>(Paca!L58/Paca!L54-1)*100</f>
        <v>-4.3860768804041106</v>
      </c>
      <c r="AY58" s="191">
        <f>(Paca!M58/Paca!M54-1)*100</f>
        <v>-8.5904558001408624</v>
      </c>
      <c r="AZ58" s="191">
        <f>(Paca!N58/Paca!N54-1)*100</f>
        <v>-1.2398909935601998</v>
      </c>
      <c r="BA58" s="191">
        <f>(Paca!O58/Paca!O54-1)*100</f>
        <v>-8.4166990745122678</v>
      </c>
      <c r="BB58" s="191">
        <f>(Paca!P58/Paca!P54-1)*100</f>
        <v>-26.022644772869352</v>
      </c>
      <c r="BC58" s="191">
        <f>(Paca!Q58/Paca!Q54-1)*100</f>
        <v>-1.4152097570348299</v>
      </c>
      <c r="BD58" s="191">
        <f>(Paca!R58/Paca!R54-1)*100</f>
        <v>-5.4392348783202094</v>
      </c>
      <c r="BE58" s="191">
        <f>(Paca!S58/Paca!S54-1)*100</f>
        <v>-14.165125537602119</v>
      </c>
      <c r="BF58" s="184">
        <f>(Paca!T58/Paca!T54-1)*100</f>
        <v>8.4991663373081607</v>
      </c>
      <c r="BG58" s="100">
        <f>Paca!B58-Paca!B54</f>
        <v>-724.38362199699623</v>
      </c>
      <c r="BH58" s="100">
        <f>Paca!C58-Paca!C54</f>
        <v>-14.951426913000006</v>
      </c>
      <c r="BI58" s="100">
        <f>Paca!D58-Paca!D54</f>
        <v>-376.14592942600211</v>
      </c>
      <c r="BJ58" s="120">
        <f>Paca!E58-Paca!E54</f>
        <v>8.9447259870000835</v>
      </c>
      <c r="BK58" s="120">
        <f>Paca!F58-Paca!F54</f>
        <v>-114.85114399400027</v>
      </c>
      <c r="BL58" s="120">
        <f>Paca!G58-Paca!G54</f>
        <v>-279.40474182000003</v>
      </c>
      <c r="BM58" s="120">
        <f>Paca!H58-Paca!H54</f>
        <v>-35.828622429000006</v>
      </c>
      <c r="BN58" s="120">
        <f>Paca!I58-Paca!I54</f>
        <v>44.993852829999923</v>
      </c>
      <c r="BO58" s="100">
        <f>Paca!J58-Paca!J54</f>
        <v>542.90771563300041</v>
      </c>
      <c r="BP58" s="100">
        <f>Paca!K58-Paca!K54</f>
        <v>-995.1401671090025</v>
      </c>
      <c r="BQ58" s="120">
        <f>Paca!L58-Paca!L54</f>
        <v>-158.61479227100017</v>
      </c>
      <c r="BR58" s="120">
        <f>Paca!M58-Paca!M54</f>
        <v>-407.06470041100056</v>
      </c>
      <c r="BS58" s="120">
        <f>Paca!N58-Paca!N54</f>
        <v>-8.1258742539999957</v>
      </c>
      <c r="BT58" s="120">
        <f>Paca!O58-Paca!O54</f>
        <v>-35.097413871000015</v>
      </c>
      <c r="BU58" s="120">
        <f>Paca!P58-Paca!P54</f>
        <v>-164.76581770899998</v>
      </c>
      <c r="BV58" s="120">
        <f>Paca!Q58-Paca!Q54</f>
        <v>-2.680173864000011</v>
      </c>
      <c r="BW58" s="120">
        <f>Paca!R58-Paca!R54</f>
        <v>-175.78190107099999</v>
      </c>
      <c r="BX58" s="120">
        <f>Paca!S58-Paca!S54</f>
        <v>-43.009493657999997</v>
      </c>
      <c r="BY58" s="100">
        <f>Paca!T58-Paca!T54</f>
        <v>118.946185818</v>
      </c>
    </row>
    <row r="59" spans="1:77" s="29" customFormat="1" x14ac:dyDescent="0.25">
      <c r="A59" s="37" t="str">
        <f>Paca!A59</f>
        <v>T1 2012</v>
      </c>
      <c r="B59" s="144">
        <f>('dep83'!B59/'dep83'!B58-1)*100</f>
        <v>-14.690825176815835</v>
      </c>
      <c r="C59" s="179">
        <f>('dep83'!C59/'dep83'!C58-1)*100</f>
        <v>-12.164248794109255</v>
      </c>
      <c r="D59" s="179">
        <f>('dep83'!D59/'dep83'!D58-1)*100</f>
        <v>-13.143120525614272</v>
      </c>
      <c r="E59" s="180">
        <f>('dep83'!E59/'dep83'!E58-1)*100</f>
        <v>19.028986916962197</v>
      </c>
      <c r="F59" s="181">
        <f>('dep83'!F59/'dep83'!F58-1)*100</f>
        <v>1.8937287127157809</v>
      </c>
      <c r="G59" s="181">
        <f>('dep83'!G59/'dep83'!G58-1)*100</f>
        <v>-26.782674297666652</v>
      </c>
      <c r="H59" s="181">
        <f>('dep83'!H59/'dep83'!H58-1)*100</f>
        <v>-20.900357153590232</v>
      </c>
      <c r="I59" s="182">
        <f>('dep83'!I59/'dep83'!I58-1)*100</f>
        <v>-27.330848508553483</v>
      </c>
      <c r="J59" s="179">
        <f>('dep83'!J59/'dep83'!J58-1)*100</f>
        <v>-13.604190919554382</v>
      </c>
      <c r="K59" s="179">
        <f>('dep83'!K59/'dep83'!K58-1)*100</f>
        <v>-12.369597506420426</v>
      </c>
      <c r="L59" s="180">
        <f>('dep83'!L59/'dep83'!L58-1)*100</f>
        <v>-16.326394412563971</v>
      </c>
      <c r="M59" s="181">
        <f>('dep83'!M59/'dep83'!M58-1)*100</f>
        <v>-8.879818611192503</v>
      </c>
      <c r="N59" s="181">
        <f>('dep83'!N59/'dep83'!N58-1)*100</f>
        <v>21.185437201928757</v>
      </c>
      <c r="O59" s="181">
        <f>('dep83'!O59/'dep83'!O58-1)*100</f>
        <v>-35.698972811662614</v>
      </c>
      <c r="P59" s="181">
        <f>('dep83'!P59/'dep83'!P58-1)*100</f>
        <v>-51.702013721055295</v>
      </c>
      <c r="Q59" s="181">
        <f>('dep83'!Q59/'dep83'!Q58-1)*100</f>
        <v>-9.7888475259035541</v>
      </c>
      <c r="R59" s="181">
        <f>('dep83'!R59/'dep83'!R58-1)*100</f>
        <v>-8.9164146050874074</v>
      </c>
      <c r="S59" s="152">
        <f>('dep83'!S59/'dep83'!S58-1)*100</f>
        <v>-11.45044829977271</v>
      </c>
      <c r="T59" s="183">
        <f>('dep83'!T59/'dep83'!T58-1)*100</f>
        <v>-55.411773992797777</v>
      </c>
      <c r="U59" s="52">
        <f>'dep83'!B59-'dep83'!B58</f>
        <v>-636.95903269899964</v>
      </c>
      <c r="V59" s="52">
        <f>'dep83'!C59-'dep83'!C58</f>
        <v>-3.5197709549999985</v>
      </c>
      <c r="W59" s="52">
        <f>'dep83'!D59-'dep83'!D58</f>
        <v>-114.90614612699983</v>
      </c>
      <c r="X59" s="121">
        <f>'dep83'!E59-'dep83'!E58</f>
        <v>8.131088296999998</v>
      </c>
      <c r="Y59" s="121">
        <f>'dep83'!F59-'dep83'!F58</f>
        <v>6.2205252370000039</v>
      </c>
      <c r="Z59" s="121">
        <f>'dep83'!G59-'dep83'!G58</f>
        <v>-23.197922484999999</v>
      </c>
      <c r="AA59" s="121">
        <f>'dep83'!H59-'dep83'!H58</f>
        <v>-25.213335244999996</v>
      </c>
      <c r="AB59" s="121">
        <f>'dep83'!I59-'dep83'!I58</f>
        <v>-80.846501931000006</v>
      </c>
      <c r="AC59" s="52">
        <f>'dep83'!J59-'dep83'!J58</f>
        <v>-260.72399962099985</v>
      </c>
      <c r="AD59" s="52">
        <f>'dep83'!K59-'dep83'!K58</f>
        <v>-167.33353080900019</v>
      </c>
      <c r="AE59" s="121">
        <f>'dep83'!L59-'dep83'!L58</f>
        <v>-82.833141248999993</v>
      </c>
      <c r="AF59" s="121">
        <f>'dep83'!M59-'dep83'!M58</f>
        <v>-28.998023766000017</v>
      </c>
      <c r="AG59" s="121">
        <f>'dep83'!N59-'dep83'!N58</f>
        <v>12.706716888999992</v>
      </c>
      <c r="AH59" s="121">
        <f>'dep83'!O59-'dep83'!O58</f>
        <v>-13.936272252000002</v>
      </c>
      <c r="AI59" s="121">
        <f>'dep83'!P59-'dep83'!P58</f>
        <v>-17.820026849000001</v>
      </c>
      <c r="AJ59" s="121">
        <f>'dep83'!Q59-'dep83'!Q58</f>
        <v>-3.8024851340000012</v>
      </c>
      <c r="AK59" s="121">
        <f>'dep83'!R59-'dep83'!R58</f>
        <v>-24.734011690000017</v>
      </c>
      <c r="AL59" s="121">
        <f>'dep83'!S59-'dep83'!S58</f>
        <v>-7.9162867579999983</v>
      </c>
      <c r="AM59" s="52">
        <f>'dep83'!T59-'dep83'!T58</f>
        <v>-90.475585186999993</v>
      </c>
      <c r="AN59" s="189">
        <f>(Paca!B59/Paca!B55-1)*100</f>
        <v>-6.1650802740661153</v>
      </c>
      <c r="AO59" s="189">
        <f>(Paca!C59/Paca!C55-1)*100</f>
        <v>27.094963566134346</v>
      </c>
      <c r="AP59" s="189">
        <f>(Paca!D59/Paca!D55-1)*100</f>
        <v>-3.8999223916275083</v>
      </c>
      <c r="AQ59" s="190">
        <f>(Paca!E59/Paca!E55-1)*100</f>
        <v>8.1506329971000824</v>
      </c>
      <c r="AR59" s="190">
        <f>(Paca!F59/Paca!F55-1)*100</f>
        <v>7.4286206187945902</v>
      </c>
      <c r="AS59" s="190">
        <f>(Paca!G59/Paca!G55-1)*100</f>
        <v>-44.054576553688477</v>
      </c>
      <c r="AT59" s="190">
        <f>(Paca!H59/Paca!H55-1)*100</f>
        <v>12.720837915068216</v>
      </c>
      <c r="AU59" s="190">
        <f>(Paca!I59/Paca!I55-1)*100</f>
        <v>-7.0380521872028705</v>
      </c>
      <c r="AV59" s="189">
        <f>(Paca!J59/Paca!J55-1)*100</f>
        <v>-2.5890025326974153</v>
      </c>
      <c r="AW59" s="189">
        <f>(Paca!K59/Paca!K55-1)*100</f>
        <v>-11.168238301029698</v>
      </c>
      <c r="AX59" s="190">
        <f>(Paca!L59/Paca!L55-1)*100</f>
        <v>-2.010584295673068</v>
      </c>
      <c r="AY59" s="190">
        <f>(Paca!M59/Paca!M55-1)*100</f>
        <v>-17.726018132841968</v>
      </c>
      <c r="AZ59" s="190">
        <f>(Paca!N59/Paca!N55-1)*100</f>
        <v>9.3430913074738839</v>
      </c>
      <c r="BA59" s="190">
        <f>(Paca!O59/Paca!O55-1)*100</f>
        <v>-20.549739878761841</v>
      </c>
      <c r="BB59" s="190">
        <f>(Paca!P59/Paca!P55-1)*100</f>
        <v>-29.654058516672034</v>
      </c>
      <c r="BC59" s="190">
        <f>(Paca!Q59/Paca!Q55-1)*100</f>
        <v>7.790952040793675</v>
      </c>
      <c r="BD59" s="190">
        <f>(Paca!R59/Paca!R55-1)*100</f>
        <v>-11.608923348050137</v>
      </c>
      <c r="BE59" s="190">
        <f>(Paca!S59/Paca!S55-1)*100</f>
        <v>-12.673040631875555</v>
      </c>
      <c r="BF59" s="189">
        <f>(Paca!T59/Paca!T55-1)*100</f>
        <v>-10.916280065748241</v>
      </c>
      <c r="BG59" s="53">
        <f>Paca!B59-Paca!B55</f>
        <v>-2370.2463643710071</v>
      </c>
      <c r="BH59" s="53">
        <f>Paca!C59-Paca!C55</f>
        <v>46.336163739999989</v>
      </c>
      <c r="BI59" s="53">
        <f>Paca!D59-Paca!D55</f>
        <v>-436.33554923300107</v>
      </c>
      <c r="BJ59" s="122">
        <f>Paca!E59-Paca!E55</f>
        <v>124.20067813299988</v>
      </c>
      <c r="BK59" s="122">
        <f>Paca!F59-Paca!F55</f>
        <v>152.28415750600016</v>
      </c>
      <c r="BL59" s="122">
        <f>Paca!G59-Paca!G55</f>
        <v>-492.58287535999989</v>
      </c>
      <c r="BM59" s="122">
        <f>Paca!H59-Paca!H55</f>
        <v>152.57066705299985</v>
      </c>
      <c r="BN59" s="122">
        <f>Paca!I59-Paca!I55</f>
        <v>-372.80817656500039</v>
      </c>
      <c r="BO59" s="53">
        <f>Paca!J59-Paca!J55</f>
        <v>-314.26831525400121</v>
      </c>
      <c r="BP59" s="53">
        <f>Paca!K59-Paca!K55</f>
        <v>-1514.5686589959987</v>
      </c>
      <c r="BQ59" s="122">
        <f>Paca!L59-Paca!L55</f>
        <v>-70.930549034999785</v>
      </c>
      <c r="BR59" s="122">
        <f>Paca!M59-Paca!M55</f>
        <v>-841.97378989199979</v>
      </c>
      <c r="BS59" s="122">
        <f>Paca!N59-Paca!N55</f>
        <v>56.611452118000102</v>
      </c>
      <c r="BT59" s="122">
        <f>Paca!O59-Paca!O55</f>
        <v>-82.331704014000024</v>
      </c>
      <c r="BU59" s="122">
        <f>Paca!P59-Paca!P55</f>
        <v>-184.44852056600007</v>
      </c>
      <c r="BV59" s="122">
        <f>Paca!Q59-Paca!Q55</f>
        <v>14.384258104999986</v>
      </c>
      <c r="BW59" s="122">
        <f>Paca!R59-Paca!R55</f>
        <v>-370.12216361099991</v>
      </c>
      <c r="BX59" s="122">
        <f>Paca!S59-Paca!S55</f>
        <v>-35.757642101000016</v>
      </c>
      <c r="BY59" s="53">
        <f>Paca!T59-Paca!T55</f>
        <v>-151.41000462800002</v>
      </c>
    </row>
    <row r="60" spans="1:77" s="29" customFormat="1" x14ac:dyDescent="0.25">
      <c r="A60" s="37" t="str">
        <f>Paca!A60</f>
        <v>T2 2012</v>
      </c>
      <c r="B60" s="144">
        <f>('dep83'!B60/'dep83'!B59-1)*100</f>
        <v>4.0221500509333596</v>
      </c>
      <c r="C60" s="179">
        <f>('dep83'!C60/'dep83'!C59-1)*100</f>
        <v>-16.52284945426721</v>
      </c>
      <c r="D60" s="179">
        <f>('dep83'!D60/'dep83'!D59-1)*100</f>
        <v>7.359337051859538</v>
      </c>
      <c r="E60" s="180">
        <f>('dep83'!E60/'dep83'!E59-1)*100</f>
        <v>18.328616697483003</v>
      </c>
      <c r="F60" s="181">
        <f>('dep83'!F60/'dep83'!F59-1)*100</f>
        <v>0.17289956875390367</v>
      </c>
      <c r="G60" s="181">
        <f>('dep83'!G60/'dep83'!G59-1)*100</f>
        <v>25.098430743075649</v>
      </c>
      <c r="H60" s="181">
        <f>('dep83'!H60/'dep83'!H59-1)*100</f>
        <v>-0.79435814467393451</v>
      </c>
      <c r="I60" s="182">
        <f>('dep83'!I60/'dep83'!I59-1)*100</f>
        <v>14.339578334519842</v>
      </c>
      <c r="J60" s="179">
        <f>('dep83'!J60/'dep83'!J59-1)*100</f>
        <v>2.2619534674839459</v>
      </c>
      <c r="K60" s="179">
        <f>('dep83'!K60/'dep83'!K59-1)*100</f>
        <v>1.0150843070394044</v>
      </c>
      <c r="L60" s="180">
        <f>('dep83'!L60/'dep83'!L59-1)*100</f>
        <v>8.4291451080151347</v>
      </c>
      <c r="M60" s="181">
        <f>('dep83'!M60/'dep83'!M59-1)*100</f>
        <v>-5.2672363390083969</v>
      </c>
      <c r="N60" s="181">
        <f>('dep83'!N60/'dep83'!N59-1)*100</f>
        <v>-24.463840157458559</v>
      </c>
      <c r="O60" s="181">
        <f>('dep83'!O60/'dep83'!O59-1)*100</f>
        <v>2.5392727344985655</v>
      </c>
      <c r="P60" s="181">
        <f>('dep83'!P60/'dep83'!P59-1)*100</f>
        <v>51.876269895476177</v>
      </c>
      <c r="Q60" s="181">
        <f>('dep83'!Q60/'dep83'!Q59-1)*100</f>
        <v>16.678348061269688</v>
      </c>
      <c r="R60" s="181">
        <f>('dep83'!R60/'dep83'!R59-1)*100</f>
        <v>-11.094184794048278</v>
      </c>
      <c r="S60" s="152">
        <f>('dep83'!S60/'dep83'!S59-1)*100</f>
        <v>36.945973206830772</v>
      </c>
      <c r="T60" s="183">
        <f>('dep83'!T60/'dep83'!T59-1)*100</f>
        <v>65.382696468083807</v>
      </c>
      <c r="U60" s="52">
        <f>'dep83'!B60-'dep83'!B59</f>
        <v>148.77135538399989</v>
      </c>
      <c r="V60" s="52">
        <f>'dep83'!C60-'dep83'!C59</f>
        <v>-4.199381927000001</v>
      </c>
      <c r="W60" s="52">
        <f>'dep83'!D60-'dep83'!D59</f>
        <v>55.884025801999769</v>
      </c>
      <c r="X60" s="121">
        <f>'dep83'!E60-'dep83'!E59</f>
        <v>9.3221360289999993</v>
      </c>
      <c r="Y60" s="121">
        <f>'dep83'!F60-'dep83'!F59</f>
        <v>0.57869623599998476</v>
      </c>
      <c r="Z60" s="121">
        <f>'dep83'!G60-'dep83'!G59</f>
        <v>15.916793558000002</v>
      </c>
      <c r="AA60" s="121">
        <f>'dep83'!H60-'dep83'!H59</f>
        <v>-0.75799696400000016</v>
      </c>
      <c r="AB60" s="121">
        <f>'dep83'!I60-'dep83'!I59</f>
        <v>30.824396942999982</v>
      </c>
      <c r="AC60" s="52">
        <f>'dep83'!J60-'dep83'!J59</f>
        <v>37.45282955599987</v>
      </c>
      <c r="AD60" s="52">
        <f>'dep83'!K60-'dep83'!K59</f>
        <v>12.033288435000031</v>
      </c>
      <c r="AE60" s="121">
        <f>'dep83'!L60-'dep83'!L59</f>
        <v>35.783750838999993</v>
      </c>
      <c r="AF60" s="121">
        <f>'dep83'!M60-'dep83'!M59</f>
        <v>-15.673344806999978</v>
      </c>
      <c r="AG60" s="121">
        <f>'dep83'!N60-'dep83'!N59</f>
        <v>-17.781606174999993</v>
      </c>
      <c r="AH60" s="121">
        <f>'dep83'!O60-'dep83'!O59</f>
        <v>0.63740895699999811</v>
      </c>
      <c r="AI60" s="121">
        <f>'dep83'!P60-'dep83'!P59</f>
        <v>8.6357221430000024</v>
      </c>
      <c r="AJ60" s="121">
        <f>'dep83'!Q60-'dep83'!Q59</f>
        <v>5.8445250580000021</v>
      </c>
      <c r="AK60" s="121">
        <f>'dep83'!R60-'dep83'!R59</f>
        <v>-28.031079328999994</v>
      </c>
      <c r="AL60" s="121">
        <f>'dep83'!S60-'dep83'!S59</f>
        <v>22.617911749000001</v>
      </c>
      <c r="AM60" s="52">
        <f>'dep83'!T60-'dep83'!T59</f>
        <v>47.600593517999997</v>
      </c>
      <c r="AN60" s="189">
        <f>(Paca!B60/Paca!B56-1)*100</f>
        <v>-3.9384164042688297</v>
      </c>
      <c r="AO60" s="189">
        <f>(Paca!C60/Paca!C56-1)*100</f>
        <v>-6.4746826766062693</v>
      </c>
      <c r="AP60" s="189">
        <f>(Paca!D60/Paca!D56-1)*100</f>
        <v>-2.1766741572713855</v>
      </c>
      <c r="AQ60" s="190">
        <f>(Paca!E60/Paca!E56-1)*100</f>
        <v>5.9767064643716283</v>
      </c>
      <c r="AR60" s="190">
        <f>(Paca!F60/Paca!F56-1)*100</f>
        <v>2.8657954647623773</v>
      </c>
      <c r="AS60" s="190">
        <f>(Paca!G60/Paca!G56-1)*100</f>
        <v>-26.23252831797376</v>
      </c>
      <c r="AT60" s="190">
        <f>(Paca!H60/Paca!H56-1)*100</f>
        <v>9.931536896427783</v>
      </c>
      <c r="AU60" s="190">
        <f>(Paca!I60/Paca!I56-1)*100</f>
        <v>-4.9068749429536096</v>
      </c>
      <c r="AV60" s="189">
        <f>(Paca!J60/Paca!J56-1)*100</f>
        <v>-1.2559674797852582</v>
      </c>
      <c r="AW60" s="189">
        <f>(Paca!K60/Paca!K56-1)*100</f>
        <v>-7.9632063479111892</v>
      </c>
      <c r="AX60" s="190">
        <f>(Paca!L60/Paca!L56-1)*100</f>
        <v>-2.2334118056410612</v>
      </c>
      <c r="AY60" s="190">
        <f>(Paca!M60/Paca!M56-1)*100</f>
        <v>-13.478518475904123</v>
      </c>
      <c r="AZ60" s="190">
        <f>(Paca!N60/Paca!N56-1)*100</f>
        <v>8.6542067265844338</v>
      </c>
      <c r="BA60" s="190">
        <f>(Paca!O60/Paca!O56-1)*100</f>
        <v>-16.616349587237455</v>
      </c>
      <c r="BB60" s="190">
        <f>(Paca!P60/Paca!P56-1)*100</f>
        <v>-26.922596237378116</v>
      </c>
      <c r="BC60" s="190">
        <f>(Paca!Q60/Paca!Q56-1)*100</f>
        <v>-1.079371145117225</v>
      </c>
      <c r="BD60" s="190">
        <f>(Paca!R60/Paca!R56-1)*100</f>
        <v>-4.1868188978439917</v>
      </c>
      <c r="BE60" s="190">
        <f>(Paca!S60/Paca!S56-1)*100</f>
        <v>-10.664712713201119</v>
      </c>
      <c r="BF60" s="189">
        <f>(Paca!T60/Paca!T56-1)*100</f>
        <v>-2.1849168073107994</v>
      </c>
      <c r="BG60" s="53">
        <f>Paca!B60-Paca!B56</f>
        <v>-1456.2087647689987</v>
      </c>
      <c r="BH60" s="53">
        <f>Paca!C60-Paca!C56</f>
        <v>-12.341458457000016</v>
      </c>
      <c r="BI60" s="53">
        <f>Paca!D60-Paca!D56</f>
        <v>-237.0309649819992</v>
      </c>
      <c r="BJ60" s="122">
        <f>Paca!E60-Paca!E56</f>
        <v>90.272093585999983</v>
      </c>
      <c r="BK60" s="122">
        <f>Paca!F60-Paca!F56</f>
        <v>61.062464197999816</v>
      </c>
      <c r="BL60" s="122">
        <f>Paca!G60-Paca!G56</f>
        <v>-260.82602850300009</v>
      </c>
      <c r="BM60" s="122">
        <f>Paca!H60-Paca!H56</f>
        <v>120.03796215399984</v>
      </c>
      <c r="BN60" s="122">
        <f>Paca!I60-Paca!I56</f>
        <v>-247.57745641699967</v>
      </c>
      <c r="BO60" s="53">
        <f>Paca!J60-Paca!J56</f>
        <v>-145.47552409400123</v>
      </c>
      <c r="BP60" s="53">
        <f>Paca!K60-Paca!K56</f>
        <v>-1031.7553685520015</v>
      </c>
      <c r="BQ60" s="122">
        <f>Paca!L60-Paca!L56</f>
        <v>-73.890589206000186</v>
      </c>
      <c r="BR60" s="122">
        <f>Paca!M60-Paca!M56</f>
        <v>-626.95226949500011</v>
      </c>
      <c r="BS60" s="122">
        <f>Paca!N60-Paca!N56</f>
        <v>49.901201306000075</v>
      </c>
      <c r="BT60" s="122">
        <f>Paca!O60-Paca!O56</f>
        <v>-64.821427782000001</v>
      </c>
      <c r="BU60" s="122">
        <f>Paca!P60-Paca!P56</f>
        <v>-160.96203505899996</v>
      </c>
      <c r="BV60" s="122">
        <f>Paca!Q60-Paca!Q56</f>
        <v>-2.2973672889999932</v>
      </c>
      <c r="BW60" s="122">
        <f>Paca!R60-Paca!R56</f>
        <v>-123.17939018800007</v>
      </c>
      <c r="BX60" s="122">
        <f>Paca!S60-Paca!S56</f>
        <v>-29.553490839000006</v>
      </c>
      <c r="BY60" s="53">
        <f>Paca!T60-Paca!T56</f>
        <v>-29.605448684000066</v>
      </c>
    </row>
    <row r="61" spans="1:77" s="29" customFormat="1" x14ac:dyDescent="0.25">
      <c r="A61" s="37" t="str">
        <f>Paca!A61</f>
        <v>T3 2012</v>
      </c>
      <c r="B61" s="144">
        <f>('dep83'!B61/'dep83'!B60-1)*100</f>
        <v>6.8164453659659285</v>
      </c>
      <c r="C61" s="179">
        <f>('dep83'!C61/'dep83'!C60-1)*100</f>
        <v>-22.711126781361713</v>
      </c>
      <c r="D61" s="179">
        <f>('dep83'!D61/'dep83'!D60-1)*100</f>
        <v>0.29651234774379365</v>
      </c>
      <c r="E61" s="180">
        <f>('dep83'!E61/'dep83'!E60-1)*100</f>
        <v>-20.877361762950851</v>
      </c>
      <c r="F61" s="181">
        <f>('dep83'!F61/'dep83'!F60-1)*100</f>
        <v>2.2280985944681309</v>
      </c>
      <c r="G61" s="181">
        <f>('dep83'!G61/'dep83'!G60-1)*100</f>
        <v>-3.1650907474667034</v>
      </c>
      <c r="H61" s="181">
        <f>('dep83'!H61/'dep83'!H60-1)*100</f>
        <v>29.033496690454719</v>
      </c>
      <c r="I61" s="182">
        <f>('dep83'!I61/'dep83'!I60-1)*100</f>
        <v>-7.1045171214148661</v>
      </c>
      <c r="J61" s="179">
        <f>('dep83'!J61/'dep83'!J60-1)*100</f>
        <v>12.651018753513398</v>
      </c>
      <c r="K61" s="179">
        <f>('dep83'!K61/'dep83'!K60-1)*100</f>
        <v>6.2905134841891419</v>
      </c>
      <c r="L61" s="180">
        <f>('dep83'!L61/'dep83'!L60-1)*100</f>
        <v>1.2605338551111567</v>
      </c>
      <c r="M61" s="181">
        <f>('dep83'!M61/'dep83'!M60-1)*100</f>
        <v>1.5667702970102892</v>
      </c>
      <c r="N61" s="181">
        <f>('dep83'!N61/'dep83'!N60-1)*100</f>
        <v>26.903659043443582</v>
      </c>
      <c r="O61" s="181">
        <f>('dep83'!O61/'dep83'!O60-1)*100</f>
        <v>39.952615468076516</v>
      </c>
      <c r="P61" s="181">
        <f>('dep83'!P61/'dep83'!P60-1)*100</f>
        <v>-50.309044255422776</v>
      </c>
      <c r="Q61" s="181">
        <f>('dep83'!Q61/'dep83'!Q60-1)*100</f>
        <v>47.543064401427259</v>
      </c>
      <c r="R61" s="181">
        <f>('dep83'!R61/'dep83'!R60-1)*100</f>
        <v>22.787116585209468</v>
      </c>
      <c r="S61" s="152">
        <f>('dep83'!S61/'dep83'!S60-1)*100</f>
        <v>-21.294960654123297</v>
      </c>
      <c r="T61" s="183">
        <f>('dep83'!T61/'dep83'!T60-1)*100</f>
        <v>-20.654871805246522</v>
      </c>
      <c r="U61" s="52">
        <f>'dep83'!B61-'dep83'!B60</f>
        <v>262.26771680100046</v>
      </c>
      <c r="V61" s="52">
        <f>'dep83'!C61-'dep83'!C60</f>
        <v>-4.8184430109999994</v>
      </c>
      <c r="W61" s="52">
        <f>'dep83'!D61-'dep83'!D60</f>
        <v>2.4173058070001616</v>
      </c>
      <c r="X61" s="121">
        <f>'dep83'!E61-'dep83'!E60</f>
        <v>-12.564671862999994</v>
      </c>
      <c r="Y61" s="121">
        <f>'dep83'!F61-'dep83'!F60</f>
        <v>7.4703576940000289</v>
      </c>
      <c r="Z61" s="121">
        <f>'dep83'!G61-'dep83'!G60</f>
        <v>-2.5110019109999939</v>
      </c>
      <c r="AA61" s="121">
        <f>'dep83'!H61-'dep83'!H60</f>
        <v>27.484435947999998</v>
      </c>
      <c r="AB61" s="121">
        <f>'dep83'!I61-'dep83'!I60</f>
        <v>-17.461814060999984</v>
      </c>
      <c r="AC61" s="52">
        <f>'dep83'!J61-'dep83'!J60</f>
        <v>214.21039983800006</v>
      </c>
      <c r="AD61" s="52">
        <f>'dep83'!K61-'dep83'!K60</f>
        <v>75.327671221000401</v>
      </c>
      <c r="AE61" s="121">
        <f>'dep83'!L61-'dep83'!L60</f>
        <v>5.8023360629999843</v>
      </c>
      <c r="AF61" s="121">
        <f>'dep83'!M61-'dep83'!M60</f>
        <v>4.4165628939999806</v>
      </c>
      <c r="AG61" s="121">
        <f>'dep83'!N61-'dep83'!N60</f>
        <v>14.771092213000003</v>
      </c>
      <c r="AH61" s="121">
        <f>'dep83'!O61-'dep83'!O60</f>
        <v>10.283578337000002</v>
      </c>
      <c r="AI61" s="121">
        <f>'dep83'!P61-'dep83'!P60</f>
        <v>-12.719379006</v>
      </c>
      <c r="AJ61" s="121">
        <f>'dep83'!Q61-'dep83'!Q60</f>
        <v>19.438987238999999</v>
      </c>
      <c r="AK61" s="121">
        <f>'dep83'!R61-'dep83'!R60</f>
        <v>51.187505728000019</v>
      </c>
      <c r="AL61" s="121">
        <f>'dep83'!S61-'dep83'!S60</f>
        <v>-17.853012246999995</v>
      </c>
      <c r="AM61" s="52">
        <f>'dep83'!T61-'dep83'!T60</f>
        <v>-24.869217053999989</v>
      </c>
      <c r="AN61" s="189">
        <f>(Paca!B61/Paca!B57-1)*100</f>
        <v>-6.5950416747749259</v>
      </c>
      <c r="AO61" s="189">
        <f>(Paca!C61/Paca!C57-1)*100</f>
        <v>25.944997733492038</v>
      </c>
      <c r="AP61" s="189">
        <f>(Paca!D61/Paca!D57-1)*100</f>
        <v>-5.859578790514119</v>
      </c>
      <c r="AQ61" s="190">
        <f>(Paca!E61/Paca!E57-1)*100</f>
        <v>-5.0521372547147276</v>
      </c>
      <c r="AR61" s="190">
        <f>(Paca!F61/Paca!F57-1)*100</f>
        <v>-3.0517815130559844</v>
      </c>
      <c r="AS61" s="190">
        <f>(Paca!G61/Paca!G57-1)*100</f>
        <v>-18.212200232850474</v>
      </c>
      <c r="AT61" s="190">
        <f>(Paca!H61/Paca!H57-1)*100</f>
        <v>20.518746782382035</v>
      </c>
      <c r="AU61" s="190">
        <f>(Paca!I61/Paca!I57-1)*100</f>
        <v>-10.805858763222332</v>
      </c>
      <c r="AV61" s="189">
        <f>(Paca!J61/Paca!J57-1)*100</f>
        <v>-8.1780094860793522</v>
      </c>
      <c r="AW61" s="189">
        <f>(Paca!K61/Paca!K57-1)*100</f>
        <v>-4.6753979697003345</v>
      </c>
      <c r="AX61" s="190">
        <f>(Paca!L61/Paca!L57-1)*100</f>
        <v>-2.8313156832074249</v>
      </c>
      <c r="AY61" s="190">
        <f>(Paca!M61/Paca!M57-1)*100</f>
        <v>-7.7560482221907918</v>
      </c>
      <c r="AZ61" s="190">
        <f>(Paca!N61/Paca!N57-1)*100</f>
        <v>-9.6770084978488935</v>
      </c>
      <c r="BA61" s="190">
        <f>(Paca!O61/Paca!O57-1)*100</f>
        <v>-0.10202285009479617</v>
      </c>
      <c r="BB61" s="190">
        <f>(Paca!P61/Paca!P57-1)*100</f>
        <v>-29.670329033234253</v>
      </c>
      <c r="BC61" s="190">
        <f>(Paca!Q61/Paca!Q57-1)*100</f>
        <v>-10.589491256699834</v>
      </c>
      <c r="BD61" s="190">
        <f>(Paca!R61/Paca!R57-1)*100</f>
        <v>2.3381440974442835</v>
      </c>
      <c r="BE61" s="190">
        <f>(Paca!S61/Paca!S57-1)*100</f>
        <v>4.2393491815966522</v>
      </c>
      <c r="BF61" s="189">
        <f>(Paca!T61/Paca!T57-1)*100</f>
        <v>-20.296574213823561</v>
      </c>
      <c r="BG61" s="53">
        <f>Paca!B61-Paca!B57</f>
        <v>-2506.969727413998</v>
      </c>
      <c r="BH61" s="53">
        <f>Paca!C61-Paca!C57</f>
        <v>47.504547997000003</v>
      </c>
      <c r="BI61" s="53">
        <f>Paca!D61-Paca!D57</f>
        <v>-652.62219299499884</v>
      </c>
      <c r="BJ61" s="122">
        <f>Paca!E61-Paca!E57</f>
        <v>-79.563908853999919</v>
      </c>
      <c r="BK61" s="122">
        <f>Paca!F61-Paca!F57</f>
        <v>-67.832325857999876</v>
      </c>
      <c r="BL61" s="122">
        <f>Paca!G61-Paca!G57</f>
        <v>-159.93855354300001</v>
      </c>
      <c r="BM61" s="122">
        <f>Paca!H61-Paca!H57</f>
        <v>231.21471850399985</v>
      </c>
      <c r="BN61" s="122">
        <f>Paca!I61-Paca!I57</f>
        <v>-576.50212324400036</v>
      </c>
      <c r="BO61" s="53">
        <f>Paca!J61-Paca!J57</f>
        <v>-1015.7417705730004</v>
      </c>
      <c r="BP61" s="53">
        <f>Paca!K61-Paca!K57</f>
        <v>-601.75975495300008</v>
      </c>
      <c r="BQ61" s="122">
        <f>Paca!L61-Paca!L57</f>
        <v>-101.52110363699967</v>
      </c>
      <c r="BR61" s="122">
        <f>Paca!M61-Paca!M57</f>
        <v>-338.24959768400049</v>
      </c>
      <c r="BS61" s="122">
        <f>Paca!N61-Paca!N57</f>
        <v>-60.827462038000021</v>
      </c>
      <c r="BT61" s="122">
        <f>Paca!O61-Paca!O57</f>
        <v>-0.34699293599999237</v>
      </c>
      <c r="BU61" s="122">
        <f>Paca!P61-Paca!P57</f>
        <v>-155.98911799899997</v>
      </c>
      <c r="BV61" s="122">
        <f>Paca!Q61-Paca!Q57</f>
        <v>-24.580744965000008</v>
      </c>
      <c r="BW61" s="122">
        <f>Paca!R61-Paca!R57</f>
        <v>68.619282169000144</v>
      </c>
      <c r="BX61" s="122">
        <f>Paca!S61-Paca!S57</f>
        <v>11.135982136999985</v>
      </c>
      <c r="BY61" s="53">
        <f>Paca!T61-Paca!T57</f>
        <v>-284.35055689000001</v>
      </c>
    </row>
    <row r="62" spans="1:77" s="105" customFormat="1" x14ac:dyDescent="0.25">
      <c r="A62" s="98" t="str">
        <f>Paca!A62</f>
        <v>T4 2012</v>
      </c>
      <c r="B62" s="143">
        <f>('dep83'!B62/'dep83'!B61-1)*100</f>
        <v>1.0299941772439425</v>
      </c>
      <c r="C62" s="184">
        <f>('dep83'!C62/'dep83'!C61-1)*100</f>
        <v>-18.060715186990539</v>
      </c>
      <c r="D62" s="184">
        <f>('dep83'!D62/'dep83'!D61-1)*100</f>
        <v>13.953526470411814</v>
      </c>
      <c r="E62" s="185">
        <f>('dep83'!E62/'dep83'!E61-1)*100</f>
        <v>6.1212369372812603</v>
      </c>
      <c r="F62" s="186">
        <f>('dep83'!F62/'dep83'!F61-1)*100</f>
        <v>-2.2209949634499626</v>
      </c>
      <c r="G62" s="186">
        <f>('dep83'!G62/'dep83'!G61-1)*100</f>
        <v>-9.5316161874528067</v>
      </c>
      <c r="H62" s="186">
        <f>('dep83'!H62/'dep83'!H61-1)*100</f>
        <v>37.998544533090083</v>
      </c>
      <c r="I62" s="187">
        <f>('dep83'!I62/'dep83'!I61-1)*100</f>
        <v>34.905908205573688</v>
      </c>
      <c r="J62" s="184">
        <f>('dep83'!J62/'dep83'!J61-1)*100</f>
        <v>-2.6904528434846697</v>
      </c>
      <c r="K62" s="184">
        <f>('dep83'!K62/'dep83'!K61-1)*100</f>
        <v>-3.3602344399353834</v>
      </c>
      <c r="L62" s="185">
        <f>('dep83'!L62/'dep83'!L61-1)*100</f>
        <v>-0.67753133954547851</v>
      </c>
      <c r="M62" s="186">
        <f>('dep83'!M62/'dep83'!M61-1)*100</f>
        <v>7.0147284838990798</v>
      </c>
      <c r="N62" s="186">
        <f>('dep83'!N62/'dep83'!N61-1)*100</f>
        <v>-2.5926953129638441</v>
      </c>
      <c r="O62" s="186">
        <f>('dep83'!O62/'dep83'!O61-1)*100</f>
        <v>-21.739299054275762</v>
      </c>
      <c r="P62" s="186">
        <f>('dep83'!P62/'dep83'!P61-1)*100</f>
        <v>-32.618439364766559</v>
      </c>
      <c r="Q62" s="186">
        <f>('dep83'!Q62/'dep83'!Q61-1)*100</f>
        <v>-7.4016446710218453</v>
      </c>
      <c r="R62" s="186">
        <f>('dep83'!R62/'dep83'!R61-1)*100</f>
        <v>-10.216623338034658</v>
      </c>
      <c r="S62" s="151">
        <f>('dep83'!S62/'dep83'!S61-1)*100</f>
        <v>-20.17871740248609</v>
      </c>
      <c r="T62" s="188">
        <f>('dep83'!T62/'dep83'!T61-1)*100</f>
        <v>26.469834974698813</v>
      </c>
      <c r="U62" s="100">
        <f>'dep83'!B62-'dep83'!B61</f>
        <v>42.331120883999574</v>
      </c>
      <c r="V62" s="100">
        <f>'dep83'!C62-'dep83'!C61</f>
        <v>-2.9615561079999999</v>
      </c>
      <c r="W62" s="100">
        <f>'dep83'!D62-'dep83'!D61</f>
        <v>114.09290122699986</v>
      </c>
      <c r="X62" s="120">
        <f>'dep83'!E62-'dep83'!E61</f>
        <v>2.9148451259999959</v>
      </c>
      <c r="Y62" s="120">
        <f>'dep83'!F62-'dep83'!F61</f>
        <v>-7.61245694400003</v>
      </c>
      <c r="Z62" s="120">
        <f>'dep83'!G62-'dep83'!G61</f>
        <v>-7.3224998750000054</v>
      </c>
      <c r="AA62" s="120">
        <f>'dep83'!H62-'dep83'!H61</f>
        <v>46.414845926999988</v>
      </c>
      <c r="AB62" s="120">
        <f>'dep83'!I62-'dep83'!I61</f>
        <v>79.698166992999973</v>
      </c>
      <c r="AC62" s="100">
        <f>'dep83'!J62-'dep83'!J61</f>
        <v>-51.318689837999955</v>
      </c>
      <c r="AD62" s="100">
        <f>'dep83'!K62-'dep83'!K61</f>
        <v>-42.769337935000294</v>
      </c>
      <c r="AE62" s="120">
        <f>'dep83'!L62-'dep83'!L61</f>
        <v>-3.1580424670000298</v>
      </c>
      <c r="AF62" s="120">
        <f>'dep83'!M62-'dep83'!M61</f>
        <v>20.083601620000024</v>
      </c>
      <c r="AG62" s="120">
        <f>'dep83'!N62-'dep83'!N61</f>
        <v>-1.8064539120000092</v>
      </c>
      <c r="AH62" s="120">
        <f>'dep83'!O62-'dep83'!O61</f>
        <v>-7.8311510589999997</v>
      </c>
      <c r="AI62" s="120">
        <f>'dep83'!P62-'dep83'!P61</f>
        <v>-4.097890692</v>
      </c>
      <c r="AJ62" s="120">
        <f>'dep83'!Q62-'dep83'!Q61</f>
        <v>-4.4651237039999998</v>
      </c>
      <c r="AK62" s="120">
        <f>'dep83'!R62-'dep83'!R61</f>
        <v>-28.179596916000008</v>
      </c>
      <c r="AL62" s="120">
        <f>'dep83'!S62-'dep83'!S61</f>
        <v>-13.314680805000002</v>
      </c>
      <c r="AM62" s="100">
        <f>'dep83'!T62-'dep83'!T61</f>
        <v>25.287803537999991</v>
      </c>
      <c r="AN62" s="184">
        <f>(Paca!B62/Paca!B58-1)*100</f>
        <v>-10.122924265868816</v>
      </c>
      <c r="AO62" s="184">
        <f>(Paca!C62/Paca!C58-1)*100</f>
        <v>-14.873457033005266</v>
      </c>
      <c r="AP62" s="184">
        <f>(Paca!D62/Paca!D58-1)*100</f>
        <v>-5.8727321448514447</v>
      </c>
      <c r="AQ62" s="191">
        <f>(Paca!E62/Paca!E58-1)*100</f>
        <v>-12.990735353265103</v>
      </c>
      <c r="AR62" s="191">
        <f>(Paca!F62/Paca!F58-1)*100</f>
        <v>7.7273195898718505</v>
      </c>
      <c r="AS62" s="191">
        <f>(Paca!G62/Paca!G58-1)*100</f>
        <v>-18.976822949540249</v>
      </c>
      <c r="AT62" s="191">
        <f>(Paca!H62/Paca!H58-1)*100</f>
        <v>19.628405585939014</v>
      </c>
      <c r="AU62" s="191">
        <f>(Paca!I62/Paca!I58-1)*100</f>
        <v>-12.480208933458981</v>
      </c>
      <c r="AV62" s="184">
        <f>(Paca!J62/Paca!J58-1)*100</f>
        <v>-16.772040413364774</v>
      </c>
      <c r="AW62" s="184">
        <f>(Paca!K62/Paca!K58-1)*100</f>
        <v>-5.0114369175450868</v>
      </c>
      <c r="AX62" s="191">
        <f>(Paca!L62/Paca!L58-1)*100</f>
        <v>3.9546699829919874</v>
      </c>
      <c r="AY62" s="191">
        <f>(Paca!M62/Paca!M58-1)*100</f>
        <v>-3.096554690080755</v>
      </c>
      <c r="AZ62" s="191">
        <f>(Paca!N62/Paca!N58-1)*100</f>
        <v>-5.57373103010812</v>
      </c>
      <c r="BA62" s="191">
        <f>(Paca!O62/Paca!O58-1)*100</f>
        <v>-28.080118992547089</v>
      </c>
      <c r="BB62" s="191">
        <f>(Paca!P62/Paca!P58-1)*100</f>
        <v>-19.741502333561133</v>
      </c>
      <c r="BC62" s="191">
        <f>(Paca!Q62/Paca!Q58-1)*100</f>
        <v>6.7114868950444606</v>
      </c>
      <c r="BD62" s="191">
        <f>(Paca!R62/Paca!R58-1)*100</f>
        <v>-12.940723755186989</v>
      </c>
      <c r="BE62" s="191">
        <f>(Paca!S62/Paca!S58-1)*100</f>
        <v>-9.5401381403321217</v>
      </c>
      <c r="BF62" s="184">
        <f>(Paca!T62/Paca!T58-1)*100</f>
        <v>-27.420525266888763</v>
      </c>
      <c r="BG62" s="100">
        <f>Paca!B62-Paca!B58</f>
        <v>-3866.852166100005</v>
      </c>
      <c r="BH62" s="100">
        <f>Paca!C62-Paca!C58</f>
        <v>-29.071878194999982</v>
      </c>
      <c r="BI62" s="100">
        <f>Paca!D62-Paca!D58</f>
        <v>-643.17980319699927</v>
      </c>
      <c r="BJ62" s="120">
        <f>Paca!E62-Paca!E58</f>
        <v>-215.9204619950001</v>
      </c>
      <c r="BK62" s="120">
        <f>Paca!F62-Paca!F58</f>
        <v>160.81559768900024</v>
      </c>
      <c r="BL62" s="120">
        <f>Paca!G62-Paca!G58</f>
        <v>-163.11678437399996</v>
      </c>
      <c r="BM62" s="120">
        <f>Paca!H62-Paca!H58</f>
        <v>224.61554083300007</v>
      </c>
      <c r="BN62" s="120">
        <f>Paca!I62-Paca!I58</f>
        <v>-649.57369534999998</v>
      </c>
      <c r="BO62" s="100">
        <f>Paca!J62-Paca!J58</f>
        <v>-2137.2687818800005</v>
      </c>
      <c r="BP62" s="100">
        <f>Paca!K62-Paca!K58</f>
        <v>-640.96464414599905</v>
      </c>
      <c r="BQ62" s="120">
        <f>Paca!L62-Paca!L58</f>
        <v>136.74102545300002</v>
      </c>
      <c r="BR62" s="120">
        <f>Paca!M62-Paca!M58</f>
        <v>-134.12740851799936</v>
      </c>
      <c r="BS62" s="120">
        <f>Paca!N62-Paca!N58</f>
        <v>-36.075649597000051</v>
      </c>
      <c r="BT62" s="120">
        <f>Paca!O62-Paca!O58</f>
        <v>-107.237962412</v>
      </c>
      <c r="BU62" s="120">
        <f>Paca!P62-Paca!P58</f>
        <v>-92.468685724000011</v>
      </c>
      <c r="BV62" s="120">
        <f>Paca!Q62-Paca!Q58</f>
        <v>12.530569710999998</v>
      </c>
      <c r="BW62" s="120">
        <f>Paca!R62-Paca!R58</f>
        <v>-395.46302859900015</v>
      </c>
      <c r="BX62" s="120">
        <f>Paca!S62-Paca!S58</f>
        <v>-24.863504460000001</v>
      </c>
      <c r="BY62" s="100">
        <f>Paca!T62-Paca!T58</f>
        <v>-416.36705868199988</v>
      </c>
    </row>
    <row r="63" spans="1:77" s="29" customFormat="1" x14ac:dyDescent="0.25">
      <c r="A63" s="37" t="str">
        <f>Paca!A63</f>
        <v>T1 2013</v>
      </c>
      <c r="B63" s="144">
        <f>('dep83'!B63/'dep83'!B62-1)*100</f>
        <v>1.2632864572031721</v>
      </c>
      <c r="C63" s="179">
        <f>('dep83'!C63/'dep83'!C62-1)*100</f>
        <v>102.75892374855945</v>
      </c>
      <c r="D63" s="179">
        <f>('dep83'!D63/'dep83'!D62-1)*100</f>
        <v>-9.3220224904448585</v>
      </c>
      <c r="E63" s="180">
        <f>('dep83'!E63/'dep83'!E62-1)*100</f>
        <v>20.602880656030109</v>
      </c>
      <c r="F63" s="181">
        <f>('dep83'!F63/'dep83'!F62-1)*100</f>
        <v>-17.771742146016123</v>
      </c>
      <c r="G63" s="181">
        <f>('dep83'!G63/'dep83'!G62-1)*100</f>
        <v>-14.773922202324529</v>
      </c>
      <c r="H63" s="181">
        <f>('dep83'!H63/'dep83'!H62-1)*100</f>
        <v>-1.1696724135915826</v>
      </c>
      <c r="I63" s="182">
        <f>('dep83'!I63/'dep83'!I62-1)*100</f>
        <v>-8.2690769582152832</v>
      </c>
      <c r="J63" s="179">
        <f>('dep83'!J63/'dep83'!J62-1)*100</f>
        <v>7.4875207658142706E-2</v>
      </c>
      <c r="K63" s="179">
        <f>('dep83'!K63/'dep83'!K62-1)*100</f>
        <v>10.535655797105203</v>
      </c>
      <c r="L63" s="180">
        <f>('dep83'!L63/'dep83'!L62-1)*100</f>
        <v>15.02351779911486</v>
      </c>
      <c r="M63" s="181">
        <f>('dep83'!M63/'dep83'!M62-1)*100</f>
        <v>17.853099259407699</v>
      </c>
      <c r="N63" s="181">
        <f>('dep83'!N63/'dep83'!N62-1)*100</f>
        <v>27.064521791802456</v>
      </c>
      <c r="O63" s="181">
        <f>('dep83'!O63/'dep83'!O62-1)*100</f>
        <v>-2.9851314764411163</v>
      </c>
      <c r="P63" s="181">
        <f>('dep83'!P63/'dep83'!P62-1)*100</f>
        <v>22.490921529369889</v>
      </c>
      <c r="Q63" s="181">
        <f>('dep83'!Q63/'dep83'!Q62-1)*100</f>
        <v>0.28733921295560627</v>
      </c>
      <c r="R63" s="181">
        <f>('dep83'!R63/'dep83'!R62-1)*100</f>
        <v>-13.002480296880725</v>
      </c>
      <c r="S63" s="152">
        <f>('dep83'!S63/'dep83'!S62-1)*100</f>
        <v>34.079443526298327</v>
      </c>
      <c r="T63" s="183">
        <f>('dep83'!T63/'dep83'!T62-1)*100</f>
        <v>-4.5330845203386705</v>
      </c>
      <c r="U63" s="52">
        <f>'dep83'!B63-'dep83'!B62</f>
        <v>52.453825495000274</v>
      </c>
      <c r="V63" s="52">
        <f>'dep83'!C63-'dep83'!C62</f>
        <v>13.806917727999998</v>
      </c>
      <c r="W63" s="52">
        <f>'dep83'!D63-'dep83'!D62</f>
        <v>-86.858546833999867</v>
      </c>
      <c r="X63" s="121">
        <f>'dep83'!E63-'dep83'!E62</f>
        <v>10.411337965000001</v>
      </c>
      <c r="Y63" s="121">
        <f>'dep83'!F63-'dep83'!F62</f>
        <v>-59.559753634999993</v>
      </c>
      <c r="Z63" s="121">
        <f>'dep83'!G63-'dep83'!G62</f>
        <v>-10.267990693999998</v>
      </c>
      <c r="AA63" s="121">
        <f>'dep83'!H63-'dep83'!H62</f>
        <v>-1.971644920999978</v>
      </c>
      <c r="AB63" s="121">
        <f>'dep83'!I63-'dep83'!I62</f>
        <v>-25.470495548999963</v>
      </c>
      <c r="AC63" s="52">
        <f>'dep83'!J63-'dep83'!J62</f>
        <v>1.3897723509999196</v>
      </c>
      <c r="AD63" s="52">
        <f>'dep83'!K63-'dep83'!K62</f>
        <v>129.5926558000001</v>
      </c>
      <c r="AE63" s="121">
        <f>'dep83'!L63-'dep83'!L62</f>
        <v>69.551695025000015</v>
      </c>
      <c r="AF63" s="121">
        <f>'dep83'!M63-'dep83'!M62</f>
        <v>54.700073004999979</v>
      </c>
      <c r="AG63" s="121">
        <f>'dep83'!N63-'dep83'!N62</f>
        <v>18.368229100000008</v>
      </c>
      <c r="AH63" s="121">
        <f>'dep83'!O63-'dep83'!O62</f>
        <v>-0.84156421799999848</v>
      </c>
      <c r="AI63" s="121">
        <f>'dep83'!P63-'dep83'!P62</f>
        <v>1.9039060209999992</v>
      </c>
      <c r="AJ63" s="121">
        <f>'dep83'!Q63-'dep83'!Q62</f>
        <v>0.16051049499999692</v>
      </c>
      <c r="AK63" s="121">
        <f>'dep83'!R63-'dep83'!R62</f>
        <v>-32.199530062999997</v>
      </c>
      <c r="AL63" s="121">
        <f>'dep83'!S63-'dep83'!S62</f>
        <v>17.949336434999999</v>
      </c>
      <c r="AM63" s="52">
        <f>'dep83'!T63-'dep83'!T62</f>
        <v>-5.4769735499999967</v>
      </c>
      <c r="AN63" s="189">
        <f>(Paca!B63/Paca!B59-1)*100</f>
        <v>-3.1912631683361226</v>
      </c>
      <c r="AO63" s="189">
        <f>(Paca!C63/Paca!C59-1)*100</f>
        <v>-16.296269828525677</v>
      </c>
      <c r="AP63" s="189">
        <f>(Paca!D63/Paca!D59-1)*100</f>
        <v>-3.5314093781139699</v>
      </c>
      <c r="AQ63" s="190">
        <f>(Paca!E63/Paca!E59-1)*100</f>
        <v>-11.786560193818962</v>
      </c>
      <c r="AR63" s="190">
        <f>(Paca!F63/Paca!F59-1)*100</f>
        <v>-4.2867657152522165</v>
      </c>
      <c r="AS63" s="190">
        <f>(Paca!G63/Paca!G59-1)*100</f>
        <v>24.20648230078428</v>
      </c>
      <c r="AT63" s="190">
        <f>(Paca!H63/Paca!H59-1)*100</f>
        <v>8.7864968892968243</v>
      </c>
      <c r="AU63" s="190">
        <f>(Paca!I63/Paca!I59-1)*100</f>
        <v>-7.3362920730696395</v>
      </c>
      <c r="AV63" s="189">
        <f>(Paca!J63/Paca!J59-1)*100</f>
        <v>-9.9424798789500279</v>
      </c>
      <c r="AW63" s="189">
        <f>(Paca!K63/Paca!K59-1)*100</f>
        <v>4.9437246618132979</v>
      </c>
      <c r="AX63" s="190">
        <f>(Paca!L63/Paca!L59-1)*100</f>
        <v>14.339114110663598</v>
      </c>
      <c r="AY63" s="190">
        <f>(Paca!M63/Paca!M59-1)*100</f>
        <v>10.119974271650234</v>
      </c>
      <c r="AZ63" s="190">
        <f>(Paca!N63/Paca!N59-1)*100</f>
        <v>-2.2665833899836563</v>
      </c>
      <c r="BA63" s="190">
        <f>(Paca!O63/Paca!O59-1)*100</f>
        <v>-6.7180043891944319</v>
      </c>
      <c r="BB63" s="190">
        <f>(Paca!P63/Paca!P59-1)*100</f>
        <v>-10.973718043406199</v>
      </c>
      <c r="BC63" s="190">
        <f>(Paca!Q63/Paca!Q59-1)*100</f>
        <v>7.509925120629557</v>
      </c>
      <c r="BD63" s="190">
        <f>(Paca!R63/Paca!R59-1)*100</f>
        <v>-8.8228980313459715</v>
      </c>
      <c r="BE63" s="190">
        <f>(Paca!S63/Paca!S59-1)*100</f>
        <v>9.130394317244761</v>
      </c>
      <c r="BF63" s="189">
        <f>(Paca!T63/Paca!T59-1)*100</f>
        <v>-12.633318457943577</v>
      </c>
      <c r="BG63" s="53">
        <f>Paca!B63-Paca!B59</f>
        <v>-1151.2823852659931</v>
      </c>
      <c r="BH63" s="53">
        <f>Paca!C63-Paca!C59</f>
        <v>-35.419958779000012</v>
      </c>
      <c r="BI63" s="53">
        <f>Paca!D63-Paca!D59</f>
        <v>-379.69636293899748</v>
      </c>
      <c r="BJ63" s="122">
        <f>Paca!E63-Paca!E59</f>
        <v>-194.24451887300006</v>
      </c>
      <c r="BK63" s="122">
        <f>Paca!F63-Paca!F59</f>
        <v>-94.405281952000223</v>
      </c>
      <c r="BL63" s="122">
        <f>Paca!G63-Paca!G59</f>
        <v>151.42044764299999</v>
      </c>
      <c r="BM63" s="122">
        <f>Paca!H63-Paca!H59</f>
        <v>118.78874500799998</v>
      </c>
      <c r="BN63" s="122">
        <f>Paca!I63-Paca!I59</f>
        <v>-361.25575476499944</v>
      </c>
      <c r="BO63" s="53">
        <f>Paca!J63-Paca!J59</f>
        <v>-1175.630469149999</v>
      </c>
      <c r="BP63" s="53">
        <f>Paca!K63-Paca!K59</f>
        <v>595.56181343600292</v>
      </c>
      <c r="BQ63" s="122">
        <f>Paca!L63-Paca!L59</f>
        <v>495.69270140699973</v>
      </c>
      <c r="BR63" s="122">
        <f>Paca!M63-Paca!M59</f>
        <v>395.48435529000062</v>
      </c>
      <c r="BS63" s="122">
        <f>Paca!N63-Paca!N59</f>
        <v>-15.016777695000087</v>
      </c>
      <c r="BT63" s="122">
        <f>Paca!O63-Paca!O59</f>
        <v>-21.384366145999991</v>
      </c>
      <c r="BU63" s="122">
        <f>Paca!P63-Paca!P59</f>
        <v>-48.015768002999948</v>
      </c>
      <c r="BV63" s="122">
        <f>Paca!Q63-Paca!Q59</f>
        <v>14.945651486999992</v>
      </c>
      <c r="BW63" s="122">
        <f>Paca!R63-Paca!R59</f>
        <v>-248.64105077900012</v>
      </c>
      <c r="BX63" s="122">
        <f>Paca!S63-Paca!S59</f>
        <v>22.497067874999999</v>
      </c>
      <c r="BY63" s="53">
        <f>Paca!T63-Paca!T59</f>
        <v>-156.09740783400002</v>
      </c>
    </row>
    <row r="64" spans="1:77" s="29" customFormat="1" x14ac:dyDescent="0.25">
      <c r="A64" s="37" t="str">
        <f>Paca!A64</f>
        <v>T2 2013</v>
      </c>
      <c r="B64" s="144">
        <f>('dep83'!B64/'dep83'!B63-1)*100</f>
        <v>-1.6046151844071099</v>
      </c>
      <c r="C64" s="179">
        <f>('dep83'!C64/'dep83'!C63-1)*100</f>
        <v>-10.181198784061463</v>
      </c>
      <c r="D64" s="179">
        <f>('dep83'!D64/'dep83'!D63-1)*100</f>
        <v>-3.8615505150203622</v>
      </c>
      <c r="E64" s="180">
        <f>('dep83'!E64/'dep83'!E63-1)*100</f>
        <v>-27.203320538307217</v>
      </c>
      <c r="F64" s="181">
        <f>('dep83'!F64/'dep83'!F63-1)*100</f>
        <v>0.75090884928457058</v>
      </c>
      <c r="G64" s="181">
        <f>('dep83'!G64/'dep83'!G63-1)*100</f>
        <v>20.101647902050889</v>
      </c>
      <c r="H64" s="181">
        <f>('dep83'!H64/'dep83'!H63-1)*100</f>
        <v>-19.672555494039081</v>
      </c>
      <c r="I64" s="182">
        <f>('dep83'!I64/'dep83'!I63-1)*100</f>
        <v>0.97316302889318695</v>
      </c>
      <c r="J64" s="179">
        <f>('dep83'!J64/'dep83'!J63-1)*100</f>
        <v>1.4441778565638996</v>
      </c>
      <c r="K64" s="179">
        <f>('dep83'!K64/'dep83'!K63-1)*100</f>
        <v>-7.6573909610968887</v>
      </c>
      <c r="L64" s="180">
        <f>('dep83'!L64/'dep83'!L63-1)*100</f>
        <v>-6.8542444539837932</v>
      </c>
      <c r="M64" s="181">
        <f>('dep83'!M64/'dep83'!M63-1)*100</f>
        <v>-18.681187850045823</v>
      </c>
      <c r="N64" s="181">
        <f>('dep83'!N64/'dep83'!N63-1)*100</f>
        <v>-15.616397775281266</v>
      </c>
      <c r="O64" s="181">
        <f>('dep83'!O64/'dep83'!O63-1)*100</f>
        <v>55.673226376583543</v>
      </c>
      <c r="P64" s="181">
        <f>('dep83'!P64/'dep83'!P63-1)*100</f>
        <v>134.36051292642338</v>
      </c>
      <c r="Q64" s="181">
        <f>('dep83'!Q64/'dep83'!Q63-1)*100</f>
        <v>-21.00520390853562</v>
      </c>
      <c r="R64" s="181">
        <f>('dep83'!R64/'dep83'!R63-1)*100</f>
        <v>4.9444018925177691</v>
      </c>
      <c r="S64" s="152">
        <f>('dep83'!S64/'dep83'!S63-1)*100</f>
        <v>-20.864185810396506</v>
      </c>
      <c r="T64" s="183">
        <f>('dep83'!T64/'dep83'!T63-1)*100</f>
        <v>39.202614150934338</v>
      </c>
      <c r="U64" s="52">
        <f>'dep83'!B64-'dep83'!B63</f>
        <v>-67.468063096000151</v>
      </c>
      <c r="V64" s="52">
        <f>'dep83'!C64-'dep83'!C63</f>
        <v>-2.7736782709999979</v>
      </c>
      <c r="W64" s="52">
        <f>'dep83'!D64-'dep83'!D63</f>
        <v>-32.626159748999953</v>
      </c>
      <c r="X64" s="121">
        <f>'dep83'!E64-'dep83'!E63</f>
        <v>-16.578994891000001</v>
      </c>
      <c r="Y64" s="121">
        <f>'dep83'!F64-'dep83'!F63</f>
        <v>2.0693368940000028</v>
      </c>
      <c r="Z64" s="121">
        <f>'dep83'!G64-'dep83'!G63</f>
        <v>11.906766104999996</v>
      </c>
      <c r="AA64" s="121">
        <f>'dep83'!H64-'dep83'!H63</f>
        <v>-32.772945141000008</v>
      </c>
      <c r="AB64" s="121">
        <f>'dep83'!I64-'dep83'!I63</f>
        <v>2.7496772839999721</v>
      </c>
      <c r="AC64" s="52">
        <f>'dep83'!J64-'dep83'!J63</f>
        <v>26.825718712000025</v>
      </c>
      <c r="AD64" s="52">
        <f>'dep83'!K64-'dep83'!K63</f>
        <v>-104.11229740800013</v>
      </c>
      <c r="AE64" s="121">
        <f>'dep83'!L64-'dep83'!L63</f>
        <v>-36.499113608000016</v>
      </c>
      <c r="AF64" s="121">
        <f>'dep83'!M64-'dep83'!M63</f>
        <v>-67.455875275999972</v>
      </c>
      <c r="AG64" s="121">
        <f>'dep83'!N64-'dep83'!N63</f>
        <v>-13.467038406</v>
      </c>
      <c r="AH64" s="121">
        <f>'dep83'!O64-'dep83'!O63</f>
        <v>15.226794535</v>
      </c>
      <c r="AI64" s="121">
        <f>'dep83'!P64-'dep83'!P63</f>
        <v>13.932011107999999</v>
      </c>
      <c r="AJ64" s="121">
        <f>'dep83'!Q64-'dep83'!Q63</f>
        <v>-11.767427925</v>
      </c>
      <c r="AK64" s="121">
        <f>'dep83'!R64-'dep83'!R63</f>
        <v>10.652314107999985</v>
      </c>
      <c r="AL64" s="121">
        <f>'dep83'!S64-'dep83'!S63</f>
        <v>-14.733961944000001</v>
      </c>
      <c r="AM64" s="52">
        <f>'dep83'!T64-'dep83'!T63</f>
        <v>45.218353619999988</v>
      </c>
      <c r="AN64" s="189">
        <f>(Paca!B64/Paca!B60-1)*100</f>
        <v>-1.352918609728726</v>
      </c>
      <c r="AO64" s="189">
        <f>(Paca!C64/Paca!C60-1)*100</f>
        <v>-9.2879773581551426</v>
      </c>
      <c r="AP64" s="189">
        <f>(Paca!D64/Paca!D60-1)*100</f>
        <v>-0.95163254942557396</v>
      </c>
      <c r="AQ64" s="190">
        <f>(Paca!E64/Paca!E60-1)*100</f>
        <v>-6.4566529245204451</v>
      </c>
      <c r="AR64" s="190">
        <f>(Paca!F64/Paca!F60-1)*100</f>
        <v>-1.0834987053321865</v>
      </c>
      <c r="AS64" s="190">
        <f>(Paca!G64/Paca!G60-1)*100</f>
        <v>6.0290874582822784</v>
      </c>
      <c r="AT64" s="190">
        <f>(Paca!H64/Paca!H60-1)*100</f>
        <v>9.2819319450734294</v>
      </c>
      <c r="AU64" s="190">
        <f>(Paca!I64/Paca!I60-1)*100</f>
        <v>-2.955945126377435</v>
      </c>
      <c r="AV64" s="189">
        <f>(Paca!J64/Paca!J60-1)*100</f>
        <v>-2.0579258612105522</v>
      </c>
      <c r="AW64" s="189">
        <f>(Paca!K64/Paca!K60-1)*100</f>
        <v>0.80211119177060475</v>
      </c>
      <c r="AX64" s="190">
        <f>(Paca!L64/Paca!L60-1)*100</f>
        <v>14.423406373820157</v>
      </c>
      <c r="AY64" s="190">
        <f>(Paca!M64/Paca!M60-1)*100</f>
        <v>-7.6312395568604918</v>
      </c>
      <c r="AZ64" s="190">
        <f>(Paca!N64/Paca!N60-1)*100</f>
        <v>9.1593482724454223</v>
      </c>
      <c r="BA64" s="190">
        <f>(Paca!O64/Paca!O60-1)*100</f>
        <v>4.1740076813061355</v>
      </c>
      <c r="BB64" s="190">
        <f>(Paca!P64/Paca!P60-1)*100</f>
        <v>-9.1534297120870693</v>
      </c>
      <c r="BC64" s="190">
        <f>(Paca!Q64/Paca!Q60-1)*100</f>
        <v>12.604529144743415</v>
      </c>
      <c r="BD64" s="190">
        <f>(Paca!R64/Paca!R60-1)*100</f>
        <v>-6.1024880775911612</v>
      </c>
      <c r="BE64" s="190">
        <f>(Paca!S64/Paca!S60-1)*100</f>
        <v>20.50316871062283</v>
      </c>
      <c r="BF64" s="189">
        <f>(Paca!T64/Paca!T60-1)*100</f>
        <v>-16.816358242842387</v>
      </c>
      <c r="BG64" s="53">
        <f>Paca!B64-Paca!B60</f>
        <v>-480.53322549699806</v>
      </c>
      <c r="BH64" s="53">
        <f>Paca!C64-Paca!C60</f>
        <v>-16.557636175999988</v>
      </c>
      <c r="BI64" s="53">
        <f>Paca!D64-Paca!D60</f>
        <v>-101.37325130999852</v>
      </c>
      <c r="BJ64" s="122">
        <f>Paca!E64-Paca!E60</f>
        <v>-103.34975419800003</v>
      </c>
      <c r="BK64" s="122">
        <f>Paca!F64-Paca!F60</f>
        <v>-23.748080967000078</v>
      </c>
      <c r="BL64" s="122">
        <f>Paca!G64-Paca!G60</f>
        <v>44.220867766000083</v>
      </c>
      <c r="BM64" s="122">
        <f>Paca!H64-Paca!H60</f>
        <v>123.32832499000006</v>
      </c>
      <c r="BN64" s="122">
        <f>Paca!I64-Paca!I60</f>
        <v>-141.82460890099992</v>
      </c>
      <c r="BO64" s="53">
        <f>Paca!J64-Paca!J60</f>
        <v>-235.37054868999985</v>
      </c>
      <c r="BP64" s="53">
        <f>Paca!K64-Paca!K60</f>
        <v>95.649966933002361</v>
      </c>
      <c r="BQ64" s="122">
        <f>Paca!L64-Paca!L60</f>
        <v>466.52897470000016</v>
      </c>
      <c r="BR64" s="122">
        <f>Paca!M64-Paca!M60</f>
        <v>-307.12230235900006</v>
      </c>
      <c r="BS64" s="122">
        <f>Paca!N64-Paca!N60</f>
        <v>57.384533293999993</v>
      </c>
      <c r="BT64" s="122">
        <f>Paca!O64-Paca!O60</f>
        <v>13.577415857000005</v>
      </c>
      <c r="BU64" s="122">
        <f>Paca!P64-Paca!P60</f>
        <v>-39.992032515999995</v>
      </c>
      <c r="BV64" s="122">
        <f>Paca!Q64-Paca!Q60</f>
        <v>26.53830155</v>
      </c>
      <c r="BW64" s="122">
        <f>Paca!R64-Paca!R60</f>
        <v>-172.02282404000016</v>
      </c>
      <c r="BX64" s="122">
        <f>Paca!S64-Paca!S60</f>
        <v>50.757900446999997</v>
      </c>
      <c r="BY64" s="53">
        <f>Paca!T64-Paca!T60</f>
        <v>-222.88175625400004</v>
      </c>
    </row>
    <row r="65" spans="1:77" s="29" customFormat="1" x14ac:dyDescent="0.25">
      <c r="A65" s="37" t="str">
        <f>Paca!A65</f>
        <v>T3 2013</v>
      </c>
      <c r="B65" s="144">
        <f>('dep83'!B65/'dep83'!B64-1)*100</f>
        <v>-1.7690598517819178</v>
      </c>
      <c r="C65" s="179">
        <f>('dep83'!C65/'dep83'!C64-1)*100</f>
        <v>39.287157746865418</v>
      </c>
      <c r="D65" s="179">
        <f>('dep83'!D65/'dep83'!D64-1)*100</f>
        <v>-8.4748608616206145</v>
      </c>
      <c r="E65" s="180">
        <f>('dep83'!E65/'dep83'!E64-1)*100</f>
        <v>-1.6102548705943187</v>
      </c>
      <c r="F65" s="181">
        <f>('dep83'!F65/'dep83'!F64-1)*100</f>
        <v>4.9951854826605802</v>
      </c>
      <c r="G65" s="181">
        <f>('dep83'!G65/'dep83'!G64-1)*100</f>
        <v>14.892931373847706</v>
      </c>
      <c r="H65" s="181">
        <f>('dep83'!H65/'dep83'!H64-1)*100</f>
        <v>-29.724212056414</v>
      </c>
      <c r="I65" s="182">
        <f>('dep83'!I65/'dep83'!I64-1)*100</f>
        <v>-18.510860518869855</v>
      </c>
      <c r="J65" s="179">
        <f>('dep83'!J65/'dep83'!J64-1)*100</f>
        <v>-0.45543223463819782</v>
      </c>
      <c r="K65" s="179">
        <f>('dep83'!K65/'dep83'!K64-1)*100</f>
        <v>1.760776471359593</v>
      </c>
      <c r="L65" s="180">
        <f>('dep83'!L65/'dep83'!L64-1)*100</f>
        <v>-9.8229606569100518</v>
      </c>
      <c r="M65" s="181">
        <f>('dep83'!M65/'dep83'!M64-1)*100</f>
        <v>24.975008593173541</v>
      </c>
      <c r="N65" s="181">
        <f>('dep83'!N65/'dep83'!N64-1)*100</f>
        <v>8.7743759895299256</v>
      </c>
      <c r="O65" s="181">
        <f>('dep83'!O65/'dep83'!O64-1)*100</f>
        <v>8.7697401098369099</v>
      </c>
      <c r="P65" s="181">
        <f>('dep83'!P65/'dep83'!P64-1)*100</f>
        <v>-17.523712006907655</v>
      </c>
      <c r="Q65" s="181">
        <f>('dep83'!Q65/'dep83'!Q64-1)*100</f>
        <v>1.7197701892465389</v>
      </c>
      <c r="R65" s="181">
        <f>('dep83'!R65/'dep83'!R64-1)*100</f>
        <v>-4.0031112348496762</v>
      </c>
      <c r="S65" s="152">
        <f>('dep83'!S65/'dep83'!S64-1)*100</f>
        <v>-0.13716120212874383</v>
      </c>
      <c r="T65" s="183">
        <f>('dep83'!T65/'dep83'!T64-1)*100</f>
        <v>-17.119865964670169</v>
      </c>
      <c r="U65" s="52">
        <f>'dep83'!B65-'dep83'!B64</f>
        <v>-73.18879549400026</v>
      </c>
      <c r="V65" s="52">
        <f>'dep83'!C65-'dep83'!C64</f>
        <v>9.6133561549999982</v>
      </c>
      <c r="W65" s="52">
        <f>'dep83'!D65-'dep83'!D64</f>
        <v>-68.838900990000184</v>
      </c>
      <c r="X65" s="121">
        <f>'dep83'!E65-'dep83'!E64</f>
        <v>-0.71440168499999857</v>
      </c>
      <c r="Y65" s="121">
        <f>'dep83'!F65-'dep83'!F64</f>
        <v>13.868981539999993</v>
      </c>
      <c r="Z65" s="121">
        <f>'dep83'!G65-'dep83'!G64</f>
        <v>10.594764690000005</v>
      </c>
      <c r="AA65" s="121">
        <f>'dep83'!H65-'dep83'!H64</f>
        <v>-39.776722331000002</v>
      </c>
      <c r="AB65" s="121">
        <f>'dep83'!I65-'dep83'!I64</f>
        <v>-52.811523203999997</v>
      </c>
      <c r="AC65" s="52">
        <f>'dep83'!J65-'dep83'!J64</f>
        <v>-8.5818630030000804</v>
      </c>
      <c r="AD65" s="52">
        <f>'dep83'!K65-'dep83'!K64</f>
        <v>22.106886212000063</v>
      </c>
      <c r="AE65" s="121">
        <f>'dep83'!L65-'dep83'!L64</f>
        <v>-48.722347248999995</v>
      </c>
      <c r="AF65" s="121">
        <f>'dep83'!M65-'dep83'!M64</f>
        <v>73.335113213999989</v>
      </c>
      <c r="AG65" s="121">
        <f>'dep83'!N65-'dep83'!N64</f>
        <v>6.3850681539999954</v>
      </c>
      <c r="AH65" s="121">
        <f>'dep83'!O65-'dep83'!O64</f>
        <v>3.733900552999998</v>
      </c>
      <c r="AI65" s="121">
        <f>'dep83'!P65-'dep83'!P64</f>
        <v>-4.2584613109999978</v>
      </c>
      <c r="AJ65" s="121">
        <f>'dep83'!Q65-'dep83'!Q64</f>
        <v>0.76106814399999934</v>
      </c>
      <c r="AK65" s="121">
        <f>'dep83'!R65-'dep83'!R64</f>
        <v>-9.0508034749999808</v>
      </c>
      <c r="AL65" s="121">
        <f>'dep83'!S65-'dep83'!S64</f>
        <v>-7.6651818000001981E-2</v>
      </c>
      <c r="AM65" s="52">
        <f>'dep83'!T65-'dep83'!T64</f>
        <v>-27.488273867999993</v>
      </c>
      <c r="AN65" s="189">
        <f>(Paca!B65/Paca!B61-1)*100</f>
        <v>-1.7258727137014263</v>
      </c>
      <c r="AO65" s="189">
        <f>(Paca!C65/Paca!C61-1)*100</f>
        <v>-3.7358230634723988</v>
      </c>
      <c r="AP65" s="189">
        <f>(Paca!D65/Paca!D61-1)*100</f>
        <v>-1.7860588987032244</v>
      </c>
      <c r="AQ65" s="190">
        <f>(Paca!E65/Paca!E61-1)*100</f>
        <v>-9.396326732603077</v>
      </c>
      <c r="AR65" s="190">
        <f>(Paca!F65/Paca!F61-1)*100</f>
        <v>-0.38536080001251305</v>
      </c>
      <c r="AS65" s="190">
        <f>(Paca!G65/Paca!G61-1)*100</f>
        <v>11.871610287540113</v>
      </c>
      <c r="AT65" s="190">
        <f>(Paca!H65/Paca!H61-1)*100</f>
        <v>-7.6419635373509598</v>
      </c>
      <c r="AU65" s="190">
        <f>(Paca!I65/Paca!I61-1)*100</f>
        <v>-0.41922178586121239</v>
      </c>
      <c r="AV65" s="189">
        <f>(Paca!J65/Paca!J61-1)*100</f>
        <v>-3.4002064818677624</v>
      </c>
      <c r="AW65" s="189">
        <f>(Paca!K65/Paca!K61-1)*100</f>
        <v>0.97339822228186268</v>
      </c>
      <c r="AX65" s="190">
        <f>(Paca!L65/Paca!L61-1)*100</f>
        <v>4.9182382608283559</v>
      </c>
      <c r="AY65" s="190">
        <f>(Paca!M65/Paca!M61-1)*100</f>
        <v>3.9614345016688146</v>
      </c>
      <c r="AZ65" s="190">
        <f>(Paca!N65/Paca!N61-1)*100</f>
        <v>26.447478657238243</v>
      </c>
      <c r="BA65" s="190">
        <f>(Paca!O65/Paca!O61-1)*100</f>
        <v>7.9927093865443721</v>
      </c>
      <c r="BB65" s="190">
        <f>(Paca!P65/Paca!P61-1)*100</f>
        <v>6.3300262729805823</v>
      </c>
      <c r="BC65" s="190">
        <f>(Paca!Q65/Paca!Q61-1)*100</f>
        <v>-3.227327044208983</v>
      </c>
      <c r="BD65" s="190">
        <f>(Paca!R65/Paca!R61-1)*100</f>
        <v>-12.733443660589449</v>
      </c>
      <c r="BE65" s="190">
        <f>(Paca!S65/Paca!S61-1)*100</f>
        <v>-8.3552204830928503</v>
      </c>
      <c r="BF65" s="189">
        <f>(Paca!T65/Paca!T61-1)*100</f>
        <v>-13.303251663789052</v>
      </c>
      <c r="BG65" s="53">
        <f>Paca!B65-Paca!B61</f>
        <v>-612.7879815809938</v>
      </c>
      <c r="BH65" s="53">
        <f>Paca!C65-Paca!C61</f>
        <v>-8.6148709259999805</v>
      </c>
      <c r="BI65" s="53">
        <f>Paca!D65-Paca!D61</f>
        <v>-187.26963047299978</v>
      </c>
      <c r="BJ65" s="122">
        <f>Paca!E65-Paca!E61</f>
        <v>-140.50257172400006</v>
      </c>
      <c r="BK65" s="122">
        <f>Paca!F65-Paca!F61</f>
        <v>-8.3040630610003063</v>
      </c>
      <c r="BL65" s="122">
        <f>Paca!G65-Paca!G61</f>
        <v>85.268555153999955</v>
      </c>
      <c r="BM65" s="122">
        <f>Paca!H65-Paca!H61</f>
        <v>-103.7825202439999</v>
      </c>
      <c r="BN65" s="122">
        <f>Paca!I65-Paca!I61</f>
        <v>-19.949030597999808</v>
      </c>
      <c r="BO65" s="53">
        <f>Paca!J65-Paca!J61</f>
        <v>-387.78204491999895</v>
      </c>
      <c r="BP65" s="53">
        <f>Paca!K65-Paca!K61</f>
        <v>119.42633504700098</v>
      </c>
      <c r="BQ65" s="122">
        <f>Paca!L65-Paca!L61</f>
        <v>171.35781748699992</v>
      </c>
      <c r="BR65" s="122">
        <f>Paca!M65-Paca!M61</f>
        <v>159.36287934399979</v>
      </c>
      <c r="BS65" s="122">
        <f>Paca!N65-Paca!N61</f>
        <v>150.155471584</v>
      </c>
      <c r="BT65" s="122">
        <f>Paca!O65-Paca!O61</f>
        <v>27.156506393999962</v>
      </c>
      <c r="BU65" s="122">
        <f>Paca!P65-Paca!P61</f>
        <v>23.405398408999986</v>
      </c>
      <c r="BV65" s="122">
        <f>Paca!Q65-Paca!Q61</f>
        <v>-6.6980978550000145</v>
      </c>
      <c r="BW65" s="122">
        <f>Paca!R65-Paca!R61</f>
        <v>-382.43559361600001</v>
      </c>
      <c r="BX65" s="122">
        <f>Paca!S65-Paca!S61</f>
        <v>-22.878046699999999</v>
      </c>
      <c r="BY65" s="53">
        <f>Paca!T65-Paca!T61</f>
        <v>-148.54777030899993</v>
      </c>
    </row>
    <row r="66" spans="1:77" s="105" customFormat="1" x14ac:dyDescent="0.25">
      <c r="A66" s="98" t="str">
        <f>Paca!A66</f>
        <v>T4 2013</v>
      </c>
      <c r="B66" s="143">
        <f>('dep83'!B66/'dep83'!B65-1)*100</f>
        <v>0.28906735293494634</v>
      </c>
      <c r="C66" s="184">
        <f>('dep83'!C66/'dep83'!C65-1)*100</f>
        <v>-24.18345276692131</v>
      </c>
      <c r="D66" s="184">
        <f>('dep83'!D66/'dep83'!D65-1)*100</f>
        <v>3.6577239646002457</v>
      </c>
      <c r="E66" s="185">
        <f>('dep83'!E66/'dep83'!E65-1)*100</f>
        <v>-9.6666986571469558</v>
      </c>
      <c r="F66" s="186">
        <f>('dep83'!F66/'dep83'!F65-1)*100</f>
        <v>-4.2571123025185287</v>
      </c>
      <c r="G66" s="186">
        <f>('dep83'!G66/'dep83'!G65-1)*100</f>
        <v>-17.848183625496194</v>
      </c>
      <c r="H66" s="186">
        <f>('dep83'!H66/'dep83'!H65-1)*100</f>
        <v>7.7224336370717017</v>
      </c>
      <c r="I66" s="187">
        <f>('dep83'!I66/'dep83'!I65-1)*100</f>
        <v>22.000316424632359</v>
      </c>
      <c r="J66" s="184">
        <f>('dep83'!J66/'dep83'!J65-1)*100</f>
        <v>-7.1158524796512967</v>
      </c>
      <c r="K66" s="184">
        <f>('dep83'!K66/'dep83'!K65-1)*100</f>
        <v>9.0959172221529485</v>
      </c>
      <c r="L66" s="185">
        <f>('dep83'!L66/'dep83'!L65-1)*100</f>
        <v>14.036672999288836</v>
      </c>
      <c r="M66" s="186">
        <f>('dep83'!M66/'dep83'!M65-1)*100</f>
        <v>14.559377277882257</v>
      </c>
      <c r="N66" s="186">
        <f>('dep83'!N66/'dep83'!N65-1)*100</f>
        <v>19.958861411744742</v>
      </c>
      <c r="O66" s="186">
        <f>('dep83'!O66/'dep83'!O65-1)*100</f>
        <v>-29.106016239585774</v>
      </c>
      <c r="P66" s="186">
        <f>('dep83'!P66/'dep83'!P65-1)*100</f>
        <v>-61.129305094652388</v>
      </c>
      <c r="Q66" s="186">
        <f>('dep83'!Q66/'dep83'!Q65-1)*100</f>
        <v>-7.7945714287862451</v>
      </c>
      <c r="R66" s="186">
        <f>('dep83'!R66/'dep83'!R65-1)*100</f>
        <v>6.7125939439281801</v>
      </c>
      <c r="S66" s="151">
        <f>('dep83'!S66/'dep83'!S65-1)*100</f>
        <v>-2.0208449003618956</v>
      </c>
      <c r="T66" s="188">
        <f>('dep83'!T66/'dep83'!T65-1)*100</f>
        <v>7.5605383904209233</v>
      </c>
      <c r="U66" s="100">
        <f>'dep83'!B66-'dep83'!B65</f>
        <v>11.747607274000075</v>
      </c>
      <c r="V66" s="100">
        <f>'dep83'!C66-'dep83'!C65</f>
        <v>-8.2424022419999972</v>
      </c>
      <c r="W66" s="100">
        <f>'dep83'!D66-'dep83'!D65</f>
        <v>27.192721634000122</v>
      </c>
      <c r="X66" s="120">
        <f>'dep83'!E66-'dep83'!E65</f>
        <v>-4.219644510000002</v>
      </c>
      <c r="Y66" s="120">
        <f>'dep83'!F66-'dep83'!F65</f>
        <v>-12.410161778999964</v>
      </c>
      <c r="Z66" s="120">
        <f>'dep83'!G66-'dep83'!G65</f>
        <v>-14.588090965000006</v>
      </c>
      <c r="AA66" s="120">
        <f>'dep83'!H66-'dep83'!H65</f>
        <v>7.2623730079999973</v>
      </c>
      <c r="AB66" s="120">
        <f>'dep83'!I66-'dep83'!I65</f>
        <v>51.148245880000019</v>
      </c>
      <c r="AC66" s="100">
        <f>'dep83'!J66-'dep83'!J65</f>
        <v>-133.47573243399984</v>
      </c>
      <c r="AD66" s="100">
        <f>'dep83'!K66-'dep83'!K65</f>
        <v>116.21180886000002</v>
      </c>
      <c r="AE66" s="120">
        <f>'dep83'!L66-'dep83'!L65</f>
        <v>62.783562256000039</v>
      </c>
      <c r="AF66" s="120">
        <f>'dep83'!M66-'dep83'!M65</f>
        <v>53.428415635000022</v>
      </c>
      <c r="AG66" s="120">
        <f>'dep83'!N66-'dep83'!N65</f>
        <v>15.798347415999999</v>
      </c>
      <c r="AH66" s="120">
        <f>'dep83'!O66-'dep83'!O65</f>
        <v>-13.479285804</v>
      </c>
      <c r="AI66" s="120">
        <f>'dep83'!P66-'dep83'!P65</f>
        <v>-12.251948541000001</v>
      </c>
      <c r="AJ66" s="120">
        <f>'dep83'!Q66-'dep83'!Q65</f>
        <v>-3.5087363740000015</v>
      </c>
      <c r="AK66" s="120">
        <f>'dep83'!R66-'dep83'!R65</f>
        <v>14.569243825000001</v>
      </c>
      <c r="AL66" s="120">
        <f>'dep83'!S66-'dep83'!S65</f>
        <v>-1.1277895529999995</v>
      </c>
      <c r="AM66" s="100">
        <f>'dep83'!T66-'dep83'!T65</f>
        <v>10.061211455999995</v>
      </c>
      <c r="AN66" s="184">
        <f>(Paca!B66/Paca!B62-1)*100</f>
        <v>2.6181667799733299</v>
      </c>
      <c r="AO66" s="184">
        <f>(Paca!C66/Paca!C62-1)*100</f>
        <v>42.8085714510797</v>
      </c>
      <c r="AP66" s="184">
        <f>(Paca!D66/Paca!D62-1)*100</f>
        <v>0.79570344071480115</v>
      </c>
      <c r="AQ66" s="191">
        <f>(Paca!E66/Paca!E62-1)*100</f>
        <v>10.40231585638962</v>
      </c>
      <c r="AR66" s="191">
        <f>(Paca!F66/Paca!F62-1)*100</f>
        <v>-2.5206450843977324</v>
      </c>
      <c r="AS66" s="191">
        <f>(Paca!G66/Paca!G62-1)*100</f>
        <v>18.84806487420423</v>
      </c>
      <c r="AT66" s="191">
        <f>(Paca!H66/Paca!H62-1)*100</f>
        <v>4.2340858405190751</v>
      </c>
      <c r="AU66" s="191">
        <f>(Paca!I66/Paca!I62-1)*100</f>
        <v>-4.4152689051833782</v>
      </c>
      <c r="AV66" s="184">
        <f>(Paca!J66/Paca!J62-1)*100</f>
        <v>1.2512319058535892</v>
      </c>
      <c r="AW66" s="184">
        <f>(Paca!K66/Paca!K62-1)*100</f>
        <v>5.41193742297299</v>
      </c>
      <c r="AX66" s="191">
        <f>(Paca!L66/Paca!L62-1)*100</f>
        <v>7.1436058015326376</v>
      </c>
      <c r="AY66" s="191">
        <f>(Paca!M66/Paca!M62-1)*100</f>
        <v>4.7010762107793314</v>
      </c>
      <c r="AZ66" s="191">
        <f>(Paca!N66/Paca!N62-1)*100</f>
        <v>20.153869159077509</v>
      </c>
      <c r="BA66" s="191">
        <f>(Paca!O66/Paca!O62-1)*100</f>
        <v>31.650262306450738</v>
      </c>
      <c r="BB66" s="191">
        <f>(Paca!P66/Paca!P62-1)*100</f>
        <v>13.981154580421506</v>
      </c>
      <c r="BC66" s="191">
        <f>(Paca!Q66/Paca!Q62-1)*100</f>
        <v>2.9248346439233464</v>
      </c>
      <c r="BD66" s="191">
        <f>(Paca!R66/Paca!R62-1)*100</f>
        <v>-2.9668873929675321</v>
      </c>
      <c r="BE66" s="191">
        <f>(Paca!S66/Paca!S62-1)*100</f>
        <v>5.8734217103252329</v>
      </c>
      <c r="BF66" s="184">
        <f>(Paca!T66/Paca!T62-1)*100</f>
        <v>-4.0457493410089089</v>
      </c>
      <c r="BG66" s="100">
        <f>Paca!B66-Paca!B62</f>
        <v>898.87193914800446</v>
      </c>
      <c r="BH66" s="100">
        <f>Paca!C66-Paca!C62</f>
        <v>71.229008556999986</v>
      </c>
      <c r="BI66" s="100">
        <f>Paca!D66-Paca!D62</f>
        <v>82.027390232000471</v>
      </c>
      <c r="BJ66" s="120">
        <f>Paca!E66-Paca!E62</f>
        <v>150.43732423000006</v>
      </c>
      <c r="BK66" s="120">
        <f>Paca!F66-Paca!F62</f>
        <v>-56.511501780999879</v>
      </c>
      <c r="BL66" s="120">
        <f>Paca!G66-Paca!G62</f>
        <v>131.26567680200003</v>
      </c>
      <c r="BM66" s="120">
        <f>Paca!H66-Paca!H62</f>
        <v>57.962719141999969</v>
      </c>
      <c r="BN66" s="120">
        <f>Paca!I66-Paca!I62</f>
        <v>-201.12682816100005</v>
      </c>
      <c r="BO66" s="100">
        <f>Paca!J66-Paca!J62</f>
        <v>132.70286519900037</v>
      </c>
      <c r="BP66" s="100">
        <f>Paca!K66-Paca!K62</f>
        <v>657.50020218300415</v>
      </c>
      <c r="BQ66" s="120">
        <f>Paca!L66-Paca!L62</f>
        <v>256.77342279699997</v>
      </c>
      <c r="BR66" s="120">
        <f>Paca!M66-Paca!M62</f>
        <v>197.32190013299987</v>
      </c>
      <c r="BS66" s="120">
        <f>Paca!N66-Paca!N62</f>
        <v>123.17410558200004</v>
      </c>
      <c r="BT66" s="120">
        <f>Paca!O66-Paca!O62</f>
        <v>86.931241804000024</v>
      </c>
      <c r="BU66" s="120">
        <f>Paca!P66-Paca!P62</f>
        <v>52.559176123000043</v>
      </c>
      <c r="BV66" s="120">
        <f>Paca!Q66-Paca!Q62</f>
        <v>5.8272622020000142</v>
      </c>
      <c r="BW66" s="120">
        <f>Paca!R66-Paca!R62</f>
        <v>-78.933877458000097</v>
      </c>
      <c r="BX66" s="120">
        <f>Paca!S66-Paca!S62</f>
        <v>13.846970999999996</v>
      </c>
      <c r="BY66" s="100">
        <f>Paca!T66-Paca!T62</f>
        <v>-44.587527023000121</v>
      </c>
    </row>
    <row r="67" spans="1:77" s="29" customFormat="1" x14ac:dyDescent="0.25">
      <c r="A67" s="37" t="str">
        <f>Paca!A67</f>
        <v>T1 2014</v>
      </c>
      <c r="B67" s="144">
        <f>('dep83'!B67/'dep83'!B66-1)*100</f>
        <v>4.3080354190189629</v>
      </c>
      <c r="C67" s="179">
        <f>('dep83'!C67/'dep83'!C66-1)*100</f>
        <v>5.8703147628533348</v>
      </c>
      <c r="D67" s="179">
        <f>('dep83'!D67/'dep83'!D66-1)*100</f>
        <v>6.7000020810156879</v>
      </c>
      <c r="E67" s="180">
        <f>('dep83'!E67/'dep83'!E66-1)*100</f>
        <v>21.152290805846306</v>
      </c>
      <c r="F67" s="181">
        <f>('dep83'!F67/'dep83'!F66-1)*100</f>
        <v>4.8211028538684753</v>
      </c>
      <c r="G67" s="181">
        <f>('dep83'!G67/'dep83'!G66-1)*100</f>
        <v>-7.4215307081777375</v>
      </c>
      <c r="H67" s="181">
        <f>('dep83'!H67/'dep83'!H66-1)*100</f>
        <v>25.792555963104078</v>
      </c>
      <c r="I67" s="182">
        <f>('dep83'!I67/'dep83'!I66-1)*100</f>
        <v>3.063562069541792</v>
      </c>
      <c r="J67" s="179">
        <f>('dep83'!J67/'dep83'!J66-1)*100</f>
        <v>3.1375541709021126</v>
      </c>
      <c r="K67" s="179">
        <f>('dep83'!K67/'dep83'!K66-1)*100</f>
        <v>3.3662986103173642</v>
      </c>
      <c r="L67" s="180">
        <f>('dep83'!L67/'dep83'!L66-1)*100</f>
        <v>-2.8013122903687626</v>
      </c>
      <c r="M67" s="181">
        <f>('dep83'!M67/'dep83'!M66-1)*100</f>
        <v>3.8427869463462994</v>
      </c>
      <c r="N67" s="181">
        <f>('dep83'!N67/'dep83'!N66-1)*100</f>
        <v>-22.080832572868303</v>
      </c>
      <c r="O67" s="181">
        <f>('dep83'!O67/'dep83'!O66-1)*100</f>
        <v>32.457144465887254</v>
      </c>
      <c r="P67" s="181">
        <f>('dep83'!P67/'dep83'!P66-1)*100</f>
        <v>522.01159057724158</v>
      </c>
      <c r="Q67" s="181">
        <f>('dep83'!Q67/'dep83'!Q66-1)*100</f>
        <v>12.614801278496323</v>
      </c>
      <c r="R67" s="181">
        <f>('dep83'!R67/'dep83'!R66-1)*100</f>
        <v>0.12579079462777809</v>
      </c>
      <c r="S67" s="152">
        <f>('dep83'!S67/'dep83'!S66-1)*100</f>
        <v>16.767843187814968</v>
      </c>
      <c r="T67" s="183">
        <f>('dep83'!T67/'dep83'!T66-1)*100</f>
        <v>14.565718496306324</v>
      </c>
      <c r="U67" s="52">
        <f>'dep83'!B67-'dep83'!B66</f>
        <v>175.58330997700068</v>
      </c>
      <c r="V67" s="52">
        <f>'dep83'!C67-'dep83'!C66</f>
        <v>1.5169137529999972</v>
      </c>
      <c r="W67" s="52">
        <f>'dep83'!D67-'dep83'!D66</f>
        <v>51.631929554000067</v>
      </c>
      <c r="X67" s="121">
        <f>'dep83'!E67-'dep83'!E66</f>
        <v>8.3407091150000028</v>
      </c>
      <c r="Y67" s="121">
        <f>'dep83'!F67-'dep83'!F66</f>
        <v>13.455977582999992</v>
      </c>
      <c r="Z67" s="121">
        <f>'dep83'!G67-'dep83'!G66</f>
        <v>-4.9832777769999979</v>
      </c>
      <c r="AA67" s="121">
        <f>'dep83'!H67-'dep83'!H66</f>
        <v>26.129127269000008</v>
      </c>
      <c r="AB67" s="121">
        <f>'dep83'!I67-'dep83'!I66</f>
        <v>8.6893933640000114</v>
      </c>
      <c r="AC67" s="52">
        <f>'dep83'!J67-'dep83'!J66</f>
        <v>54.664856070999804</v>
      </c>
      <c r="AD67" s="52">
        <f>'dep83'!K67-'dep83'!K66</f>
        <v>46.920744822000188</v>
      </c>
      <c r="AE67" s="121">
        <f>'dep83'!L67-'dep83'!L66</f>
        <v>-14.288539369000034</v>
      </c>
      <c r="AF67" s="121">
        <f>'dep83'!M67-'dep83'!M66</f>
        <v>16.154980819999992</v>
      </c>
      <c r="AG67" s="121">
        <f>'dep83'!N67-'dep83'!N66</f>
        <v>-20.966390832999991</v>
      </c>
      <c r="AH67" s="121">
        <f>'dep83'!O67-'dep83'!O66</f>
        <v>10.656235371999998</v>
      </c>
      <c r="AI67" s="121">
        <f>'dep83'!P67-'dep83'!P66</f>
        <v>40.668500154</v>
      </c>
      <c r="AJ67" s="121">
        <f>'dep83'!Q67-'dep83'!Q66</f>
        <v>5.2359489319999994</v>
      </c>
      <c r="AK67" s="121">
        <f>'dep83'!R67-'dep83'!R66</f>
        <v>0.29134741699999722</v>
      </c>
      <c r="AL67" s="121">
        <f>'dep83'!S67-'dep83'!S66</f>
        <v>9.168662329</v>
      </c>
      <c r="AM67" s="52">
        <f>'dep83'!T67-'dep83'!T66</f>
        <v>20.848865777000015</v>
      </c>
      <c r="AN67" s="189">
        <f>(Paca!B67/Paca!B63-1)*100</f>
        <v>-0.29853197235304441</v>
      </c>
      <c r="AO67" s="189">
        <f>(Paca!C67/Paca!C63-1)*100</f>
        <v>5.4513358445996696</v>
      </c>
      <c r="AP67" s="189">
        <f>(Paca!D67/Paca!D63-1)*100</f>
        <v>-0.48970038410057759</v>
      </c>
      <c r="AQ67" s="190">
        <f>(Paca!E67/Paca!E63-1)*100</f>
        <v>-1.4318799942843685</v>
      </c>
      <c r="AR67" s="190">
        <f>(Paca!F67/Paca!F63-1)*100</f>
        <v>3.9085333803736688</v>
      </c>
      <c r="AS67" s="190">
        <f>(Paca!G67/Paca!G63-1)*100</f>
        <v>3.1784345954210647</v>
      </c>
      <c r="AT67" s="190">
        <f>(Paca!H67/Paca!H63-1)*100</f>
        <v>-7.8965500367104262</v>
      </c>
      <c r="AU67" s="190">
        <f>(Paca!I67/Paca!I63-1)*100</f>
        <v>-0.45848077808403609</v>
      </c>
      <c r="AV67" s="189">
        <f>(Paca!J67/Paca!J63-1)*100</f>
        <v>-1.2751333079231486</v>
      </c>
      <c r="AW67" s="189">
        <f>(Paca!K67/Paca!K63-1)*100</f>
        <v>0.87592199801225235</v>
      </c>
      <c r="AX67" s="190">
        <f>(Paca!L67/Paca!L63-1)*100</f>
        <v>-7.5450679337196958</v>
      </c>
      <c r="AY67" s="190">
        <f>(Paca!M67/Paca!M63-1)*100</f>
        <v>5.0581918374681178</v>
      </c>
      <c r="AZ67" s="190">
        <f>(Paca!N67/Paca!N63-1)*100</f>
        <v>3.4869795946548487</v>
      </c>
      <c r="BA67" s="190">
        <f>(Paca!O67/Paca!O63-1)*100</f>
        <v>13.708067981822424</v>
      </c>
      <c r="BB67" s="190">
        <f>(Paca!P67/Paca!P63-1)*100</f>
        <v>7.5685342703765368</v>
      </c>
      <c r="BC67" s="190">
        <f>(Paca!Q67/Paca!Q63-1)*100</f>
        <v>-7.6744776193586546</v>
      </c>
      <c r="BD67" s="190">
        <f>(Paca!R67/Paca!R63-1)*100</f>
        <v>4.3797997028603319</v>
      </c>
      <c r="BE67" s="190">
        <f>(Paca!S67/Paca!S63-1)*100</f>
        <v>0.89485398769333369</v>
      </c>
      <c r="BF67" s="189">
        <f>(Paca!T67/Paca!T63-1)*100</f>
        <v>-3.5515079196686061</v>
      </c>
      <c r="BG67" s="53">
        <f>Paca!B67-Paca!B63</f>
        <v>-104.26166205600748</v>
      </c>
      <c r="BH67" s="53">
        <f>Paca!C67-Paca!C63</f>
        <v>9.9176230040000064</v>
      </c>
      <c r="BI67" s="53">
        <f>Paca!D67-Paca!D63</f>
        <v>-50.79310350400192</v>
      </c>
      <c r="BJ67" s="122">
        <f>Paca!E67-Paca!E63</f>
        <v>-20.816277703999958</v>
      </c>
      <c r="BK67" s="122">
        <f>Paca!F67-Paca!F63</f>
        <v>82.385799812000187</v>
      </c>
      <c r="BL67" s="122">
        <f>Paca!G67-Paca!G63</f>
        <v>24.695077013999935</v>
      </c>
      <c r="BM67" s="122">
        <f>Paca!H67-Paca!H63</f>
        <v>-116.1373515759999</v>
      </c>
      <c r="BN67" s="122">
        <f>Paca!I67-Paca!I63</f>
        <v>-20.920351050000136</v>
      </c>
      <c r="BO67" s="53">
        <f>Paca!J67-Paca!J63</f>
        <v>-135.78496556100072</v>
      </c>
      <c r="BP67" s="53">
        <f>Paca!K67-Paca!K63</f>
        <v>110.73743918999753</v>
      </c>
      <c r="BQ67" s="122">
        <f>Paca!L67-Paca!L63</f>
        <v>-298.22783855699981</v>
      </c>
      <c r="BR67" s="122">
        <f>Paca!M67-Paca!M63</f>
        <v>217.67637551499956</v>
      </c>
      <c r="BS67" s="122">
        <f>Paca!N67-Paca!N63</f>
        <v>22.578627414000039</v>
      </c>
      <c r="BT67" s="122">
        <f>Paca!O67-Paca!O63</f>
        <v>40.703352090999999</v>
      </c>
      <c r="BU67" s="122">
        <f>Paca!P67-Paca!P63</f>
        <v>29.482214408999994</v>
      </c>
      <c r="BV67" s="122">
        <f>Paca!Q67-Paca!Q63</f>
        <v>-16.420131368999989</v>
      </c>
      <c r="BW67" s="122">
        <f>Paca!R67-Paca!R63</f>
        <v>112.53862547900007</v>
      </c>
      <c r="BX67" s="122">
        <f>Paca!S67-Paca!S63</f>
        <v>2.4062142079999944</v>
      </c>
      <c r="BY67" s="53">
        <f>Paca!T67-Paca!T63</f>
        <v>-38.338655185000107</v>
      </c>
    </row>
    <row r="68" spans="1:77" x14ac:dyDescent="0.25">
      <c r="A68" s="37" t="str">
        <f>Paca!A68</f>
        <v>T2 2014</v>
      </c>
      <c r="B68" s="144">
        <f>('dep83'!B68/'dep83'!B67-1)*100</f>
        <v>-8.6285773068968563</v>
      </c>
      <c r="C68" s="179">
        <f>('dep83'!C68/'dep83'!C67-1)*100</f>
        <v>-19.523895342283403</v>
      </c>
      <c r="D68" s="179">
        <f>('dep83'!D68/'dep83'!D67-1)*100</f>
        <v>-10.505445490357147</v>
      </c>
      <c r="E68" s="180">
        <f>('dep83'!E68/'dep83'!E67-1)*100</f>
        <v>16.929841450960193</v>
      </c>
      <c r="F68" s="181">
        <f>('dep83'!F68/'dep83'!F67-1)*100</f>
        <v>-39.126955540427332</v>
      </c>
      <c r="G68" s="181">
        <f>('dep83'!G68/'dep83'!G67-1)*100</f>
        <v>24.172758702322959</v>
      </c>
      <c r="H68" s="181">
        <f>('dep83'!H68/'dep83'!H67-1)*100</f>
        <v>19.648547981429477</v>
      </c>
      <c r="I68" s="182">
        <f>('dep83'!I68/'dep83'!I67-1)*100</f>
        <v>-6.8637441910098236</v>
      </c>
      <c r="J68" s="179">
        <f>('dep83'!J68/'dep83'!J67-1)*100</f>
        <v>-14.366628999164877</v>
      </c>
      <c r="K68" s="179">
        <f>('dep83'!K68/'dep83'!K67-1)*100</f>
        <v>1.530555032252523</v>
      </c>
      <c r="L68" s="180">
        <f>('dep83'!L68/'dep83'!L67-1)*100</f>
        <v>2.2355205164003911</v>
      </c>
      <c r="M68" s="181">
        <f>('dep83'!M68/'dep83'!M67-1)*100</f>
        <v>4.5877355627861549</v>
      </c>
      <c r="N68" s="181">
        <f>('dep83'!N68/'dep83'!N67-1)*100</f>
        <v>17.894334243813859</v>
      </c>
      <c r="O68" s="181">
        <f>('dep83'!O68/'dep83'!O67-1)*100</f>
        <v>-16.737545584448345</v>
      </c>
      <c r="P68" s="181">
        <f>('dep83'!P68/'dep83'!P67-1)*100</f>
        <v>-29.795549758120998</v>
      </c>
      <c r="Q68" s="181">
        <f>('dep83'!Q68/'dep83'!Q67-1)*100</f>
        <v>2.8082827640405483</v>
      </c>
      <c r="R68" s="181">
        <f>('dep83'!R68/'dep83'!R67-1)*100</f>
        <v>1.5871362657983168</v>
      </c>
      <c r="S68" s="152">
        <f>('dep83'!S68/'dep83'!S67-1)*100</f>
        <v>-8.731033347054062</v>
      </c>
      <c r="T68" s="183">
        <f>('dep83'!T68/'dep83'!T67-1)*100</f>
        <v>-23.779813505484849</v>
      </c>
      <c r="U68" s="52">
        <f>'dep83'!B68-'dep83'!B67</f>
        <v>-366.82668980700055</v>
      </c>
      <c r="V68" s="52">
        <f>'dep83'!C68-'dep83'!C67</f>
        <v>-5.3412164219999987</v>
      </c>
      <c r="W68" s="52">
        <f>'dep83'!D68-'dep83'!D67</f>
        <v>-86.381813919000024</v>
      </c>
      <c r="X68" s="121">
        <f>'dep83'!E68-'dep83'!E67</f>
        <v>8.0877941299999989</v>
      </c>
      <c r="Y68" s="121">
        <f>'dep83'!F68-'dep83'!F67</f>
        <v>-114.47051578200001</v>
      </c>
      <c r="Z68" s="121">
        <f>'dep83'!G68-'dep83'!G67</f>
        <v>15.026499459999997</v>
      </c>
      <c r="AA68" s="121">
        <f>'dep83'!H68-'dep83'!H67</f>
        <v>25.038939225000007</v>
      </c>
      <c r="AB68" s="121">
        <f>'dep83'!I68-'dep83'!I67</f>
        <v>-20.064530952000041</v>
      </c>
      <c r="AC68" s="52">
        <f>'dep83'!J68-'dep83'!J67</f>
        <v>-258.15983878399993</v>
      </c>
      <c r="AD68" s="52">
        <f>'dep83'!K68-'dep83'!K67</f>
        <v>22.051603469999918</v>
      </c>
      <c r="AE68" s="121">
        <f>'dep83'!L68-'dep83'!L67</f>
        <v>11.083205109999994</v>
      </c>
      <c r="AF68" s="121">
        <f>'dep83'!M68-'dep83'!M67</f>
        <v>20.027874090000012</v>
      </c>
      <c r="AG68" s="121">
        <f>'dep83'!N68-'dep83'!N67</f>
        <v>13.239393213999989</v>
      </c>
      <c r="AH68" s="121">
        <f>'dep83'!O68-'dep83'!O67</f>
        <v>-7.2788145909999997</v>
      </c>
      <c r="AI68" s="121">
        <f>'dep83'!P68-'dep83'!P67</f>
        <v>-14.438693265999994</v>
      </c>
      <c r="AJ68" s="121">
        <f>'dep83'!Q68-'dep83'!Q67</f>
        <v>1.3126571180000042</v>
      </c>
      <c r="AK68" s="121">
        <f>'dep83'!R68-'dep83'!R67</f>
        <v>3.6806327489999831</v>
      </c>
      <c r="AL68" s="121">
        <f>'dep83'!S68-'dep83'!S67</f>
        <v>-5.5746509539999991</v>
      </c>
      <c r="AM68" s="52">
        <f>'dep83'!T68-'dep83'!T67</f>
        <v>-38.995424151999998</v>
      </c>
      <c r="AN68" s="189">
        <f>(Paca!B68/Paca!B64-1)*100</f>
        <v>-2.1688398669691966</v>
      </c>
      <c r="AO68" s="189">
        <f>(Paca!C68/Paca!C64-1)*100</f>
        <v>47.379366532273949</v>
      </c>
      <c r="AP68" s="189">
        <f>(Paca!D68/Paca!D64-1)*100</f>
        <v>-4.9610428205378421</v>
      </c>
      <c r="AQ68" s="190">
        <f>(Paca!E68/Paca!E64-1)*100</f>
        <v>-0.48436651078030968</v>
      </c>
      <c r="AR68" s="190">
        <f>(Paca!F68/Paca!F64-1)*100</f>
        <v>-7.6231176867002421</v>
      </c>
      <c r="AS68" s="190">
        <f>(Paca!G68/Paca!G64-1)*100</f>
        <v>8.7444637735011987</v>
      </c>
      <c r="AT68" s="190">
        <f>(Paca!H68/Paca!H64-1)*100</f>
        <v>-7.30130162325956</v>
      </c>
      <c r="AU68" s="190">
        <f>(Paca!I68/Paca!I64-1)*100</f>
        <v>-6.7204270463422811</v>
      </c>
      <c r="AV68" s="189">
        <f>(Paca!J68/Paca!J64-1)*100</f>
        <v>-13.257913981728365</v>
      </c>
      <c r="AW68" s="189">
        <f>(Paca!K68/Paca!K64-1)*100</f>
        <v>9.9893549427868997</v>
      </c>
      <c r="AX68" s="190">
        <f>(Paca!L68/Paca!L64-1)*100</f>
        <v>7.4070975616674861</v>
      </c>
      <c r="AY68" s="190">
        <f>(Paca!M68/Paca!M64-1)*100</f>
        <v>23.231593072437008</v>
      </c>
      <c r="AZ68" s="190">
        <f>(Paca!N68/Paca!N64-1)*100</f>
        <v>3.4649464399829411</v>
      </c>
      <c r="BA68" s="190">
        <f>(Paca!O68/Paca!O64-1)*100</f>
        <v>5.6413015408300682</v>
      </c>
      <c r="BB68" s="190">
        <f>(Paca!P68/Paca!P64-1)*100</f>
        <v>5.0936756979709674</v>
      </c>
      <c r="BC68" s="190">
        <f>(Paca!Q68/Paca!Q64-1)*100</f>
        <v>-8.5392938640489575</v>
      </c>
      <c r="BD68" s="190">
        <f>(Paca!R68/Paca!R64-1)*100</f>
        <v>2.1166937770357608</v>
      </c>
      <c r="BE68" s="190">
        <f>(Paca!S68/Paca!S64-1)*100</f>
        <v>-12.002110011208366</v>
      </c>
      <c r="BF68" s="189">
        <f>(Paca!T68/Paca!T64-1)*100</f>
        <v>-2.6037235788700097</v>
      </c>
      <c r="BG68" s="53">
        <f>Paca!B68-Paca!B64</f>
        <v>-759.91230876799818</v>
      </c>
      <c r="BH68" s="53">
        <f>Paca!C68-Paca!C64</f>
        <v>76.618084128999982</v>
      </c>
      <c r="BI68" s="53">
        <f>Paca!D68-Paca!D64</f>
        <v>-523.4490125960001</v>
      </c>
      <c r="BJ68" s="122">
        <f>Paca!E68-Paca!E64</f>
        <v>-7.2525214180000148</v>
      </c>
      <c r="BK68" s="122">
        <f>Paca!F68-Paca!F64</f>
        <v>-165.27284214499991</v>
      </c>
      <c r="BL68" s="122">
        <f>Paca!G68-Paca!G64</f>
        <v>68.003909922999924</v>
      </c>
      <c r="BM68" s="122">
        <f>Paca!H68-Paca!H64</f>
        <v>-106.016413285</v>
      </c>
      <c r="BN68" s="122">
        <f>Paca!I68-Paca!I64</f>
        <v>-312.91114567099976</v>
      </c>
      <c r="BO68" s="53">
        <f>Paca!J68-Paca!J64</f>
        <v>-1485.1382679419985</v>
      </c>
      <c r="BP68" s="53">
        <f>Paca!K68-Paca!K64</f>
        <v>1200.7630658279995</v>
      </c>
      <c r="BQ68" s="122">
        <f>Paca!L68-Paca!L64</f>
        <v>274.14082748400006</v>
      </c>
      <c r="BR68" s="122">
        <f>Paca!M68-Paca!M64</f>
        <v>863.61539462600012</v>
      </c>
      <c r="BS68" s="122">
        <f>Paca!N68-Paca!N64</f>
        <v>23.696692936999966</v>
      </c>
      <c r="BT68" s="122">
        <f>Paca!O68-Paca!O64</f>
        <v>19.116243889999964</v>
      </c>
      <c r="BU68" s="122">
        <f>Paca!P68-Paca!P64</f>
        <v>20.217593162000014</v>
      </c>
      <c r="BV68" s="122">
        <f>Paca!Q68-Paca!Q64</f>
        <v>-20.24530463100001</v>
      </c>
      <c r="BW68" s="122">
        <f>Paca!R68-Paca!R64</f>
        <v>56.026210804000129</v>
      </c>
      <c r="BX68" s="122">
        <f>Paca!S68-Paca!S64</f>
        <v>-35.804592443999979</v>
      </c>
      <c r="BY68" s="53">
        <f>Paca!T68-Paca!T64</f>
        <v>-28.706178186999978</v>
      </c>
    </row>
    <row r="69" spans="1:77" x14ac:dyDescent="0.25">
      <c r="A69" s="37" t="str">
        <f>Paca!A69</f>
        <v>T3 2014</v>
      </c>
      <c r="B69" s="144">
        <f>('dep83'!B69/'dep83'!B68-1)*100</f>
        <v>-0.74260407304469478</v>
      </c>
      <c r="C69" s="179">
        <f>('dep83'!C69/'dep83'!C68-1)*100</f>
        <v>103.42999305531416</v>
      </c>
      <c r="D69" s="179">
        <f>('dep83'!D69/'dep83'!D68-1)*100</f>
        <v>0.91910451169261442</v>
      </c>
      <c r="E69" s="180">
        <f>('dep83'!E69/'dep83'!E68-1)*100</f>
        <v>0.22218481412745739</v>
      </c>
      <c r="F69" s="181">
        <f>('dep83'!F69/'dep83'!F68-1)*100</f>
        <v>12.312547355917513</v>
      </c>
      <c r="G69" s="181">
        <f>('dep83'!G69/'dep83'!G68-1)*100</f>
        <v>-48.432112495453147</v>
      </c>
      <c r="H69" s="181">
        <f>('dep83'!H69/'dep83'!H68-1)*100</f>
        <v>-0.74582956667820222</v>
      </c>
      <c r="I69" s="182">
        <f>('dep83'!I69/'dep83'!I68-1)*100</f>
        <v>8.5334970026275556</v>
      </c>
      <c r="J69" s="179">
        <f>('dep83'!J69/'dep83'!J68-1)*100</f>
        <v>-1.8543859480073421</v>
      </c>
      <c r="K69" s="179">
        <f>('dep83'!K69/'dep83'!K68-1)*100</f>
        <v>-1.2532142084734854</v>
      </c>
      <c r="L69" s="180">
        <f>('dep83'!L69/'dep83'!L68-1)*100</f>
        <v>-3.9780709227915323</v>
      </c>
      <c r="M69" s="181">
        <f>('dep83'!M69/'dep83'!M68-1)*100</f>
        <v>-0.75817572369448749</v>
      </c>
      <c r="N69" s="181">
        <f>('dep83'!N69/'dep83'!N68-1)*100</f>
        <v>3.7875244102072658</v>
      </c>
      <c r="O69" s="181">
        <f>('dep83'!O69/'dep83'!O68-1)*100</f>
        <v>-11.316371807465575</v>
      </c>
      <c r="P69" s="181">
        <f>('dep83'!P69/'dep83'!P68-1)*100</f>
        <v>16.56041545085769</v>
      </c>
      <c r="Q69" s="181">
        <f>('dep83'!Q69/'dep83'!Q68-1)*100</f>
        <v>-25.853532411526679</v>
      </c>
      <c r="R69" s="181">
        <f>('dep83'!R69/'dep83'!R68-1)*100</f>
        <v>6.0055089710797871</v>
      </c>
      <c r="S69" s="152">
        <f>('dep83'!S69/'dep83'!S68-1)*100</f>
        <v>-2.1817899690209974</v>
      </c>
      <c r="T69" s="183">
        <f>('dep83'!T69/'dep83'!T68-1)*100</f>
        <v>-9.2118586158529858</v>
      </c>
      <c r="U69" s="52">
        <f>'dep83'!B69-'dep83'!B68</f>
        <v>-28.846255534000193</v>
      </c>
      <c r="V69" s="52">
        <f>'dep83'!C69-'dep83'!C68</f>
        <v>22.77126445</v>
      </c>
      <c r="W69" s="52">
        <f>'dep83'!D69-'dep83'!D68</f>
        <v>6.7634666720000496</v>
      </c>
      <c r="X69" s="121">
        <f>'dep83'!E69-'dep83'!E68</f>
        <v>0.12411290200000025</v>
      </c>
      <c r="Y69" s="121">
        <f>'dep83'!F69-'dep83'!F68</f>
        <v>21.927570674999998</v>
      </c>
      <c r="Z69" s="121">
        <f>'dep83'!G69-'dep83'!G68</f>
        <v>-37.384480103999998</v>
      </c>
      <c r="AA69" s="121">
        <f>'dep83'!H69-'dep83'!H68</f>
        <v>-1.137188588000015</v>
      </c>
      <c r="AB69" s="121">
        <f>'dep83'!I69-'dep83'!I68</f>
        <v>23.233451787000035</v>
      </c>
      <c r="AC69" s="52">
        <f>'dep83'!J69-'dep83'!J68</f>
        <v>-28.534940588999916</v>
      </c>
      <c r="AD69" s="52">
        <f>'dep83'!K69-'dep83'!K68</f>
        <v>-18.332145489000141</v>
      </c>
      <c r="AE69" s="121">
        <f>'dep83'!L69-'dep83'!L68</f>
        <v>-20.163273669999967</v>
      </c>
      <c r="AF69" s="121">
        <f>'dep83'!M69-'dep83'!M68</f>
        <v>-3.461681522000049</v>
      </c>
      <c r="AG69" s="121">
        <f>'dep83'!N69-'dep83'!N68</f>
        <v>3.3037023380000079</v>
      </c>
      <c r="AH69" s="121">
        <f>'dep83'!O69-'dep83'!O68</f>
        <v>-4.0975598069999961</v>
      </c>
      <c r="AI69" s="121">
        <f>'dep83'!P69-'dep83'!P68</f>
        <v>5.6339418210000005</v>
      </c>
      <c r="AJ69" s="121">
        <f>'dep83'!Q69-'dep83'!Q68</f>
        <v>-12.423914625999998</v>
      </c>
      <c r="AK69" s="121">
        <f>'dep83'!R69-'dep83'!R68</f>
        <v>14.148057250000022</v>
      </c>
      <c r="AL69" s="121">
        <f>'dep83'!S69-'dep83'!S68</f>
        <v>-1.2714172729999973</v>
      </c>
      <c r="AM69" s="52">
        <f>'dep83'!T69-'dep83'!T68</f>
        <v>-11.513900578000005</v>
      </c>
      <c r="AN69" s="189">
        <f>(Paca!B69/Paca!B65-1)*100</f>
        <v>-2.6498849956002712</v>
      </c>
      <c r="AO69" s="189">
        <f>(Paca!C69/Paca!C65-1)*100</f>
        <v>21.228577790205261</v>
      </c>
      <c r="AP69" s="189">
        <f>(Paca!D69/Paca!D65-1)*100</f>
        <v>-1.7585878703919144</v>
      </c>
      <c r="AQ69" s="190">
        <f>(Paca!E69/Paca!E65-1)*100</f>
        <v>10.384437602589758</v>
      </c>
      <c r="AR69" s="190">
        <f>(Paca!F69/Paca!F65-1)*100</f>
        <v>0.50969254505206507</v>
      </c>
      <c r="AS69" s="190">
        <f>(Paca!G69/Paca!G65-1)*100</f>
        <v>-1.6463301281026577</v>
      </c>
      <c r="AT69" s="190">
        <f>(Paca!H69/Paca!H65-1)*100</f>
        <v>3.2910249806875624</v>
      </c>
      <c r="AU69" s="190">
        <f>(Paca!I69/Paca!I65-1)*100</f>
        <v>-7.613458310613308</v>
      </c>
      <c r="AV69" s="189">
        <f>(Paca!J69/Paca!J65-1)*100</f>
        <v>-15.339701953904505</v>
      </c>
      <c r="AW69" s="189">
        <f>(Paca!K69/Paca!K65-1)*100</f>
        <v>7.0531951372106994</v>
      </c>
      <c r="AX69" s="190">
        <f>(Paca!L69/Paca!L65-1)*100</f>
        <v>2.3173552148527676</v>
      </c>
      <c r="AY69" s="190">
        <f>(Paca!M69/Paca!M65-1)*100</f>
        <v>9.735921445839125</v>
      </c>
      <c r="AZ69" s="190">
        <f>(Paca!N69/Paca!N65-1)*100</f>
        <v>4.9634540370540936</v>
      </c>
      <c r="BA69" s="190">
        <f>(Paca!O69/Paca!O65-1)*100</f>
        <v>8.0273969282921733</v>
      </c>
      <c r="BB69" s="190">
        <f>(Paca!P69/Paca!P65-1)*100</f>
        <v>21.003060577921495</v>
      </c>
      <c r="BC69" s="190">
        <f>(Paca!Q69/Paca!Q65-1)*100</f>
        <v>14.048152337346064</v>
      </c>
      <c r="BD69" s="190">
        <f>(Paca!R69/Paca!R65-1)*100</f>
        <v>7.7040134215351497</v>
      </c>
      <c r="BE69" s="190">
        <f>(Paca!S69/Paca!S65-1)*100</f>
        <v>1.6322328585278267</v>
      </c>
      <c r="BF69" s="189">
        <f>(Paca!T69/Paca!T65-1)*100</f>
        <v>2.6359155436395998</v>
      </c>
      <c r="BG69" s="53">
        <f>Paca!B69-Paca!B65</f>
        <v>-924.6293999460031</v>
      </c>
      <c r="BH69" s="53">
        <f>Paca!C69-Paca!C65</f>
        <v>47.124643469999995</v>
      </c>
      <c r="BI69" s="53">
        <f>Paca!D69-Paca!D65</f>
        <v>-181.09597130800103</v>
      </c>
      <c r="BJ69" s="122">
        <f>Paca!E69-Paca!E65</f>
        <v>140.68731786000012</v>
      </c>
      <c r="BK69" s="122">
        <f>Paca!F69-Paca!F65</f>
        <v>10.940937860000304</v>
      </c>
      <c r="BL69" s="122">
        <f>Paca!G69-Paca!G65</f>
        <v>-13.22866711100005</v>
      </c>
      <c r="BM69" s="122">
        <f>Paca!H69-Paca!H65</f>
        <v>41.278615429999945</v>
      </c>
      <c r="BN69" s="122">
        <f>Paca!I69-Paca!I65</f>
        <v>-360.77417534699998</v>
      </c>
      <c r="BO69" s="53">
        <f>Paca!J69-Paca!J65</f>
        <v>-1689.9564972200005</v>
      </c>
      <c r="BP69" s="53">
        <f>Paca!K69-Paca!K65</f>
        <v>873.7806602820001</v>
      </c>
      <c r="BQ69" s="122">
        <f>Paca!L69-Paca!L65</f>
        <v>84.71063887199989</v>
      </c>
      <c r="BR69" s="122">
        <f>Paca!M69-Paca!M65</f>
        <v>407.17772618100025</v>
      </c>
      <c r="BS69" s="122">
        <f>Paca!N69-Paca!N65</f>
        <v>35.632891503999986</v>
      </c>
      <c r="BT69" s="122">
        <f>Paca!O69-Paca!O65</f>
        <v>29.454323416000022</v>
      </c>
      <c r="BU69" s="122">
        <f>Paca!P69-Paca!P65</f>
        <v>82.575085440000009</v>
      </c>
      <c r="BV69" s="122">
        <f>Paca!Q69-Paca!Q65</f>
        <v>28.21502605500001</v>
      </c>
      <c r="BW69" s="122">
        <f>Paca!R69-Paca!R65</f>
        <v>201.91905438899994</v>
      </c>
      <c r="BX69" s="122">
        <f>Paca!S69-Paca!S65</f>
        <v>4.0959144250000179</v>
      </c>
      <c r="BY69" s="53">
        <f>Paca!T69-Paca!T65</f>
        <v>25.517764830000033</v>
      </c>
    </row>
    <row r="70" spans="1:77" s="106" customFormat="1" x14ac:dyDescent="0.25">
      <c r="A70" s="98" t="str">
        <f>Paca!A70</f>
        <v>T4 2014</v>
      </c>
      <c r="B70" s="143">
        <f>('dep83'!B70/'dep83'!B69-1)*100</f>
        <v>11.00518948473448</v>
      </c>
      <c r="C70" s="184">
        <f>('dep83'!C70/'dep83'!C69-1)*100</f>
        <v>-45.637666858481431</v>
      </c>
      <c r="D70" s="184">
        <f>('dep83'!D70/'dep83'!D69-1)*100</f>
        <v>15.197069205593404</v>
      </c>
      <c r="E70" s="185">
        <f>('dep83'!E70/'dep83'!E69-1)*100</f>
        <v>-0.17990431285763719</v>
      </c>
      <c r="F70" s="186">
        <f>('dep83'!F70/'dep83'!F69-1)*100</f>
        <v>36.855404635977337</v>
      </c>
      <c r="G70" s="186">
        <f>('dep83'!G70/'dep83'!G69-1)*100</f>
        <v>73.869062006232554</v>
      </c>
      <c r="H70" s="186">
        <f>('dep83'!H70/'dep83'!H69-1)*100</f>
        <v>1.6404488928399852</v>
      </c>
      <c r="I70" s="187">
        <f>('dep83'!I70/'dep83'!I69-1)*100</f>
        <v>2.4894523041757433</v>
      </c>
      <c r="J70" s="184">
        <f>('dep83'!J70/'dep83'!J69-1)*100</f>
        <v>17.310862030821927</v>
      </c>
      <c r="K70" s="184">
        <f>('dep83'!K70/'dep83'!K69-1)*100</f>
        <v>4.6905952036775167</v>
      </c>
      <c r="L70" s="185">
        <f>('dep83'!L70/'dep83'!L69-1)*100</f>
        <v>14.892544640393467</v>
      </c>
      <c r="M70" s="186">
        <f>('dep83'!M70/'dep83'!M69-1)*100</f>
        <v>2.1280454662750969</v>
      </c>
      <c r="N70" s="186">
        <f>('dep83'!N70/'dep83'!N69-1)*100</f>
        <v>-22.153479008842393</v>
      </c>
      <c r="O70" s="186">
        <f>('dep83'!O70/'dep83'!O69-1)*100</f>
        <v>-3.0251428836689409</v>
      </c>
      <c r="P70" s="186">
        <f>('dep83'!P70/'dep83'!P69-1)*100</f>
        <v>10.648975534625338</v>
      </c>
      <c r="Q70" s="186">
        <f>('dep83'!Q70/'dep83'!Q69-1)*100</f>
        <v>-10.430174747752085</v>
      </c>
      <c r="R70" s="186">
        <f>('dep83'!R70/'dep83'!R69-1)*100</f>
        <v>-0.24896714591960967</v>
      </c>
      <c r="S70" s="151">
        <f>('dep83'!S70/'dep83'!S69-1)*100</f>
        <v>11.881297381813294</v>
      </c>
      <c r="T70" s="188">
        <f>('dep83'!T70/'dep83'!T69-1)*100</f>
        <v>2.3866876875137111</v>
      </c>
      <c r="U70" s="100">
        <f>'dep83'!B70-'dep83'!B69</f>
        <v>424.31904120000036</v>
      </c>
      <c r="V70" s="100">
        <f>'dep83'!C70-'dep83'!C69</f>
        <v>-20.439914249000001</v>
      </c>
      <c r="W70" s="100">
        <f>'dep83'!D70-'dep83'!D69</f>
        <v>112.85938666599986</v>
      </c>
      <c r="X70" s="120">
        <f>'dep83'!E70-'dep83'!E69</f>
        <v>-0.10071821000000369</v>
      </c>
      <c r="Y70" s="120">
        <f>'dep83'!F70-'dep83'!F69</f>
        <v>73.717749246000011</v>
      </c>
      <c r="Z70" s="120">
        <f>'dep83'!G70-'dep83'!G69</f>
        <v>29.403556133000002</v>
      </c>
      <c r="AA70" s="120">
        <f>'dep83'!H70-'dep83'!H69</f>
        <v>2.4825863629999958</v>
      </c>
      <c r="AB70" s="120">
        <f>'dep83'!I70-'dep83'!I69</f>
        <v>7.3562131339999723</v>
      </c>
      <c r="AC70" s="100">
        <f>'dep83'!J70-'dep83'!J69</f>
        <v>261.43662991499991</v>
      </c>
      <c r="AD70" s="100">
        <f>'dep83'!K70-'dep83'!K69</f>
        <v>67.754619165000122</v>
      </c>
      <c r="AE70" s="120">
        <f>'dep83'!L70-'dep83'!L69</f>
        <v>72.481614798999999</v>
      </c>
      <c r="AF70" s="120">
        <f>'dep83'!M70-'dep83'!M69</f>
        <v>9.6425717000000191</v>
      </c>
      <c r="AG70" s="120">
        <f>'dep83'!N70-'dep83'!N69</f>
        <v>-20.055456938999995</v>
      </c>
      <c r="AH70" s="120">
        <f>'dep83'!O70-'dep83'!O69</f>
        <v>-0.97142088800000082</v>
      </c>
      <c r="AI70" s="120">
        <f>'dep83'!P70-'dep83'!P69</f>
        <v>4.2227954619999934</v>
      </c>
      <c r="AJ70" s="120">
        <f>'dep83'!Q70-'dep83'!Q69</f>
        <v>-3.7163843180000029</v>
      </c>
      <c r="AK70" s="120">
        <f>'dep83'!R70-'dep83'!R69</f>
        <v>-0.62175239200001897</v>
      </c>
      <c r="AL70" s="120">
        <f>'dep83'!S70-'dep83'!S69</f>
        <v>6.7726517409999971</v>
      </c>
      <c r="AM70" s="100">
        <f>'dep83'!T70-'dep83'!T69</f>
        <v>2.7083197030000008</v>
      </c>
      <c r="AN70" s="184">
        <f>(Paca!B70/Paca!B66-1)*100</f>
        <v>0.17787502229074104</v>
      </c>
      <c r="AO70" s="184">
        <f>(Paca!C70/Paca!C66-1)*100</f>
        <v>-16.156387648619919</v>
      </c>
      <c r="AP70" s="184">
        <f>(Paca!D70/Paca!D66-1)*100</f>
        <v>-1.310635327434917</v>
      </c>
      <c r="AQ70" s="191">
        <f>(Paca!E70/Paca!E66-1)*100</f>
        <v>-0.39228551548144974</v>
      </c>
      <c r="AR70" s="191">
        <f>(Paca!F70/Paca!F66-1)*100</f>
        <v>-1.0037048716062924</v>
      </c>
      <c r="AS70" s="191">
        <f>(Paca!G70/Paca!G66-1)*100</f>
        <v>-9.212523430272979</v>
      </c>
      <c r="AT70" s="191">
        <f>(Paca!H70/Paca!H66-1)*100</f>
        <v>-9.8911635438965302</v>
      </c>
      <c r="AU70" s="191">
        <f>(Paca!I70/Paca!I66-1)*100</f>
        <v>2.5126574121448586</v>
      </c>
      <c r="AV70" s="184">
        <f>(Paca!J70/Paca!J66-1)*100</f>
        <v>-5.9186273274797525</v>
      </c>
      <c r="AW70" s="184">
        <f>(Paca!K70/Paca!K66-1)*100</f>
        <v>7.6535348308578222</v>
      </c>
      <c r="AX70" s="191">
        <f>(Paca!L70/Paca!L66-1)*100</f>
        <v>2.195339062424595</v>
      </c>
      <c r="AY70" s="191">
        <f>(Paca!M70/Paca!M66-1)*100</f>
        <v>12.500333152742193</v>
      </c>
      <c r="AZ70" s="191">
        <f>(Paca!N70/Paca!N66-1)*100</f>
        <v>0.74439519715314706</v>
      </c>
      <c r="BA70" s="191">
        <f>(Paca!O70/Paca!O66-1)*100</f>
        <v>-11.58762067781829</v>
      </c>
      <c r="BB70" s="191">
        <f>(Paca!P70/Paca!P66-1)*100</f>
        <v>21.664166462449884</v>
      </c>
      <c r="BC70" s="191">
        <f>(Paca!Q70/Paca!Q66-1)*100</f>
        <v>5.3484802494558448</v>
      </c>
      <c r="BD70" s="191">
        <f>(Paca!R70/Paca!R66-1)*100</f>
        <v>9.8141588024192927</v>
      </c>
      <c r="BE70" s="191">
        <f>(Paca!S70/Paca!S66-1)*100</f>
        <v>10.230319686640321</v>
      </c>
      <c r="BF70" s="184">
        <f>(Paca!T70/Paca!T66-1)*100</f>
        <v>-10.150536000014709</v>
      </c>
      <c r="BG70" s="100">
        <f>Paca!B70-Paca!B66</f>
        <v>62.667119712998101</v>
      </c>
      <c r="BH70" s="100">
        <f>Paca!C70-Paca!C66</f>
        <v>-38.390582676000008</v>
      </c>
      <c r="BI70" s="100">
        <f>Paca!D70-Paca!D66</f>
        <v>-136.18571282899939</v>
      </c>
      <c r="BJ70" s="120">
        <f>Paca!E70-Paca!E66</f>
        <v>-6.2633404650000557</v>
      </c>
      <c r="BK70" s="120">
        <f>Paca!F70-Paca!F66</f>
        <v>-21.935312579000311</v>
      </c>
      <c r="BL70" s="120">
        <f>Paca!G70-Paca!G66</f>
        <v>-76.252683906000016</v>
      </c>
      <c r="BM70" s="120">
        <f>Paca!H70-Paca!H66</f>
        <v>-141.13874029700014</v>
      </c>
      <c r="BN70" s="120">
        <f>Paca!I70-Paca!I66</f>
        <v>109.40436441800011</v>
      </c>
      <c r="BO70" s="100">
        <f>Paca!J70-Paca!J66</f>
        <v>-635.57060154600003</v>
      </c>
      <c r="BP70" s="100">
        <f>Paca!K70-Paca!K66</f>
        <v>980.15550383099799</v>
      </c>
      <c r="BQ70" s="120">
        <f>Paca!L70-Paca!L66</f>
        <v>84.547438015999887</v>
      </c>
      <c r="BR70" s="120">
        <f>Paca!M70-Paca!M66</f>
        <v>549.3520262029997</v>
      </c>
      <c r="BS70" s="120">
        <f>Paca!N70-Paca!N66</f>
        <v>5.4664112990000149</v>
      </c>
      <c r="BT70" s="120">
        <f>Paca!O70-Paca!O66</f>
        <v>-41.900052651999999</v>
      </c>
      <c r="BU70" s="120">
        <f>Paca!P70-Paca!P66</f>
        <v>92.828332122000006</v>
      </c>
      <c r="BV70" s="120">
        <f>Paca!Q70-Paca!Q66</f>
        <v>10.967655891999982</v>
      </c>
      <c r="BW70" s="120">
        <f>Paca!R70-Paca!R66</f>
        <v>253.35846419400013</v>
      </c>
      <c r="BX70" s="120">
        <f>Paca!S70-Paca!S66</f>
        <v>25.53522875699997</v>
      </c>
      <c r="BY70" s="100">
        <f>Paca!T70-Paca!T66</f>
        <v>-107.341487067</v>
      </c>
    </row>
    <row r="71" spans="1:77" x14ac:dyDescent="0.25">
      <c r="A71" s="37" t="str">
        <f>Paca!A71</f>
        <v>T1 2015</v>
      </c>
      <c r="B71" s="144">
        <f>('dep83'!B71/'dep83'!B70-1)*100</f>
        <v>-13.869674777981322</v>
      </c>
      <c r="C71" s="179">
        <f>('dep83'!C71/'dep83'!C70-1)*100</f>
        <v>-4.9237758146569384</v>
      </c>
      <c r="D71" s="179">
        <f>('dep83'!D71/'dep83'!D70-1)*100</f>
        <v>-13.39862744305197</v>
      </c>
      <c r="E71" s="180">
        <f>('dep83'!E71/'dep83'!E70-1)*100</f>
        <v>5.8900417766363899</v>
      </c>
      <c r="F71" s="181">
        <f>('dep83'!F71/'dep83'!F70-1)*100</f>
        <v>-18.11449474665331</v>
      </c>
      <c r="G71" s="181">
        <f>('dep83'!G71/'dep83'!G70-1)*100</f>
        <v>-67.352201041161223</v>
      </c>
      <c r="H71" s="181">
        <f>('dep83'!H71/'dep83'!H70-1)*100</f>
        <v>-23.53957843432952</v>
      </c>
      <c r="I71" s="182">
        <f>('dep83'!I71/'dep83'!I70-1)*100</f>
        <v>4.7848640307182944</v>
      </c>
      <c r="J71" s="179">
        <f>('dep83'!J71/'dep83'!J70-1)*100</f>
        <v>-22.575666349485402</v>
      </c>
      <c r="K71" s="179">
        <f>('dep83'!K71/'dep83'!K70-1)*100</f>
        <v>-2.1222638344469469</v>
      </c>
      <c r="L71" s="180">
        <f>('dep83'!L71/'dep83'!L70-1)*100</f>
        <v>-1.5919899810948768</v>
      </c>
      <c r="M71" s="181">
        <f>('dep83'!M71/'dep83'!M70-1)*100</f>
        <v>-6.3636861159486742</v>
      </c>
      <c r="N71" s="181">
        <f>('dep83'!N71/'dep83'!N70-1)*100</f>
        <v>29.056287598331032</v>
      </c>
      <c r="O71" s="181">
        <f>('dep83'!O71/'dep83'!O70-1)*100</f>
        <v>11.817231676601402</v>
      </c>
      <c r="P71" s="181">
        <f>('dep83'!P71/'dep83'!P70-1)*100</f>
        <v>-23.387433159589676</v>
      </c>
      <c r="Q71" s="181">
        <f>('dep83'!Q71/'dep83'!Q70-1)*100</f>
        <v>-19.6675676478139</v>
      </c>
      <c r="R71" s="181">
        <f>('dep83'!R71/'dep83'!R70-1)*100</f>
        <v>2.3475336751296094</v>
      </c>
      <c r="S71" s="152">
        <f>('dep83'!S71/'dep83'!S70-1)*100</f>
        <v>-11.304139199483265</v>
      </c>
      <c r="T71" s="183">
        <f>('dep83'!T71/'dep83'!T70-1)*100</f>
        <v>-39.35806714673096</v>
      </c>
      <c r="U71" s="52">
        <f>'dep83'!B71-'dep83'!B70</f>
        <v>-593.61457645500013</v>
      </c>
      <c r="V71" s="52">
        <f>'dep83'!C71-'dep83'!C70</f>
        <v>-1.198814518999999</v>
      </c>
      <c r="W71" s="52">
        <f>'dep83'!D71-'dep83'!D70</f>
        <v>-114.62506267200001</v>
      </c>
      <c r="X71" s="121">
        <f>'dep83'!E71-'dep83'!E70</f>
        <v>3.2915676160000018</v>
      </c>
      <c r="Y71" s="121">
        <f>'dep83'!F71-'dep83'!F70</f>
        <v>-49.585998317000019</v>
      </c>
      <c r="Z71" s="121">
        <f>'dep83'!G71-'dep83'!G70</f>
        <v>-46.613463983000003</v>
      </c>
      <c r="AA71" s="121">
        <f>'dep83'!H71-'dep83'!H70</f>
        <v>-36.208198375999999</v>
      </c>
      <c r="AB71" s="121">
        <f>'dep83'!I71-'dep83'!I70</f>
        <v>14.491030388000013</v>
      </c>
      <c r="AC71" s="52">
        <f>'dep83'!J71-'dep83'!J70</f>
        <v>-399.96919650699988</v>
      </c>
      <c r="AD71" s="52">
        <f>'dep83'!K71-'dep83'!K70</f>
        <v>-32.093567498000084</v>
      </c>
      <c r="AE71" s="121">
        <f>'dep83'!L71-'dep83'!L70</f>
        <v>-8.9020725279999624</v>
      </c>
      <c r="AF71" s="121">
        <f>'dep83'!M71-'dep83'!M70</f>
        <v>-29.448674042999983</v>
      </c>
      <c r="AG71" s="121">
        <f>'dep83'!N71-'dep83'!N70</f>
        <v>20.477171009999992</v>
      </c>
      <c r="AH71" s="121">
        <f>'dep83'!O71-'dep83'!O70</f>
        <v>3.6799036169999972</v>
      </c>
      <c r="AI71" s="121">
        <f>'dep83'!P71-'dep83'!P70</f>
        <v>-10.261767567</v>
      </c>
      <c r="AJ71" s="121">
        <f>'dep83'!Q71-'dep83'!Q70</f>
        <v>-6.2768451349999985</v>
      </c>
      <c r="AK71" s="121">
        <f>'dep83'!R71-'dep83'!R70</f>
        <v>5.8479635380000161</v>
      </c>
      <c r="AL71" s="121">
        <f>'dep83'!S71-'dep83'!S70</f>
        <v>-7.2092463900000041</v>
      </c>
      <c r="AM71" s="52">
        <f>'dep83'!T71-'dep83'!T70</f>
        <v>-45.727935259000006</v>
      </c>
      <c r="AN71" s="189">
        <f>(Paca!B71/Paca!B67-1)*100</f>
        <v>-2.4873024087751494</v>
      </c>
      <c r="AO71" s="189">
        <f>(Paca!C71/Paca!C67-1)*100</f>
        <v>5.7876062580921372</v>
      </c>
      <c r="AP71" s="189">
        <f>(Paca!D71/Paca!D67-1)*100</f>
        <v>-1.9755886238410736</v>
      </c>
      <c r="AQ71" s="190">
        <f>(Paca!E71/Paca!E67-1)*100</f>
        <v>10.46489350511235</v>
      </c>
      <c r="AR71" s="190">
        <f>(Paca!F71/Paca!F67-1)*100</f>
        <v>-7.3056122884101011</v>
      </c>
      <c r="AS71" s="190">
        <f>(Paca!G71/Paca!G67-1)*100</f>
        <v>-5.2829283283189143</v>
      </c>
      <c r="AT71" s="190">
        <f>(Paca!H71/Paca!H67-1)*100</f>
        <v>-5.1391580434801742</v>
      </c>
      <c r="AU71" s="190">
        <f>(Paca!I71/Paca!I67-1)*100</f>
        <v>-1.8029764766765544</v>
      </c>
      <c r="AV71" s="189">
        <f>(Paca!J71/Paca!J67-1)*100</f>
        <v>-12.511769832913966</v>
      </c>
      <c r="AW71" s="189">
        <f>(Paca!K71/Paca!K67-1)*100</f>
        <v>5.8958351538580311</v>
      </c>
      <c r="AX71" s="190">
        <f>(Paca!L71/Paca!L67-1)*100</f>
        <v>7.7186114056884803</v>
      </c>
      <c r="AY71" s="190">
        <f>(Paca!M71/Paca!M67-1)*100</f>
        <v>5.8122381296400238</v>
      </c>
      <c r="AZ71" s="190">
        <f>(Paca!N71/Paca!N67-1)*100</f>
        <v>11.683783023127514</v>
      </c>
      <c r="BA71" s="190">
        <f>(Paca!O71/Paca!O67-1)*100</f>
        <v>-12.119889829781471</v>
      </c>
      <c r="BB71" s="190">
        <f>(Paca!P71/Paca!P67-1)*100</f>
        <v>19.103796521995275</v>
      </c>
      <c r="BC71" s="190">
        <f>(Paca!Q71/Paca!Q67-1)*100</f>
        <v>5.6132995054091195</v>
      </c>
      <c r="BD71" s="190">
        <f>(Paca!R71/Paca!R67-1)*100</f>
        <v>3.5980996814751531</v>
      </c>
      <c r="BE71" s="190">
        <f>(Paca!S71/Paca!S67-1)*100</f>
        <v>-6.6176042010160252</v>
      </c>
      <c r="BF71" s="189">
        <f>(Paca!T71/Paca!T67-1)*100</f>
        <v>-10.54952714560179</v>
      </c>
      <c r="BG71" s="53">
        <f>Paca!B71-Paca!B67</f>
        <v>-866.0918203419933</v>
      </c>
      <c r="BH71" s="53">
        <f>Paca!C71-Paca!C67</f>
        <v>11.103393212000015</v>
      </c>
      <c r="BI71" s="53">
        <f>Paca!D71-Paca!D67</f>
        <v>-203.9101552459997</v>
      </c>
      <c r="BJ71" s="122">
        <f>Paca!E71-Paca!E67</f>
        <v>149.95734347200005</v>
      </c>
      <c r="BK71" s="122">
        <f>Paca!F71-Paca!F67</f>
        <v>-160.00972256900013</v>
      </c>
      <c r="BL71" s="122">
        <f>Paca!G71-Paca!G67</f>
        <v>-42.350716196999997</v>
      </c>
      <c r="BM71" s="122">
        <f>Paca!H71-Paca!H67</f>
        <v>-69.614931182999953</v>
      </c>
      <c r="BN71" s="122">
        <f>Paca!I71-Paca!I67</f>
        <v>-81.89212876900001</v>
      </c>
      <c r="BO71" s="53">
        <f>Paca!J71-Paca!J67</f>
        <v>-1315.3502109609999</v>
      </c>
      <c r="BP71" s="53">
        <f>Paca!K71-Paca!K67</f>
        <v>751.90312917000119</v>
      </c>
      <c r="BQ71" s="122">
        <f>Paca!L71-Paca!L67</f>
        <v>282.06830398800003</v>
      </c>
      <c r="BR71" s="122">
        <f>Paca!M71-Paca!M67</f>
        <v>262.77819315800025</v>
      </c>
      <c r="BS71" s="122">
        <f>Paca!N71-Paca!N67</f>
        <v>78.291988915000047</v>
      </c>
      <c r="BT71" s="122">
        <f>Paca!O71-Paca!O67</f>
        <v>-40.920777776000023</v>
      </c>
      <c r="BU71" s="122">
        <f>Paca!P71-Paca!P67</f>
        <v>80.048510129999954</v>
      </c>
      <c r="BV71" s="122">
        <f>Paca!Q71-Paca!Q67</f>
        <v>11.088372120999992</v>
      </c>
      <c r="BW71" s="122">
        <f>Paca!R71-Paca!R67</f>
        <v>96.502153875000204</v>
      </c>
      <c r="BX71" s="122">
        <f>Paca!S71-Paca!S67</f>
        <v>-17.953615240999994</v>
      </c>
      <c r="BY71" s="53">
        <f>Paca!T71-Paca!T67</f>
        <v>-109.8379765169999</v>
      </c>
    </row>
    <row r="72" spans="1:77" x14ac:dyDescent="0.25">
      <c r="A72" s="37" t="str">
        <f>Paca!A72</f>
        <v>T2 2015</v>
      </c>
      <c r="B72" s="144">
        <f>('dep83'!B72/'dep83'!B71-1)*100</f>
        <v>28.27455389218585</v>
      </c>
      <c r="C72" s="179">
        <f>('dep83'!C72/'dep83'!C71-1)*100</f>
        <v>26.182897993510213</v>
      </c>
      <c r="D72" s="179">
        <f>('dep83'!D72/'dep83'!D71-1)*100</f>
        <v>24.323773619215871</v>
      </c>
      <c r="E72" s="180">
        <f>('dep83'!E72/'dep83'!E71-1)*100</f>
        <v>39.203618043975453</v>
      </c>
      <c r="F72" s="181">
        <f>('dep83'!F72/'dep83'!F71-1)*100</f>
        <v>27.270706234470012</v>
      </c>
      <c r="G72" s="181">
        <f>('dep83'!G72/'dep83'!G71-1)*100</f>
        <v>140.9825037575508</v>
      </c>
      <c r="H72" s="181">
        <f>('dep83'!H72/'dep83'!H71-1)*100</f>
        <v>17.548744625386536</v>
      </c>
      <c r="I72" s="182">
        <f>('dep83'!I72/'dep83'!I71-1)*100</f>
        <v>13.672276511497738</v>
      </c>
      <c r="J72" s="179">
        <f>('dep83'!J72/'dep83'!J71-1)*100</f>
        <v>33.580600724555111</v>
      </c>
      <c r="K72" s="179">
        <f>('dep83'!K72/'dep83'!K71-1)*100</f>
        <v>21.226983240628726</v>
      </c>
      <c r="L72" s="180">
        <f>('dep83'!L72/'dep83'!L71-1)*100</f>
        <v>27.256185724694681</v>
      </c>
      <c r="M72" s="181">
        <f>('dep83'!M72/'dep83'!M71-1)*100</f>
        <v>3.2858820519869658</v>
      </c>
      <c r="N72" s="181">
        <f>('dep83'!N72/'dep83'!N71-1)*100</f>
        <v>-15.3080123821426</v>
      </c>
      <c r="O72" s="181">
        <f>('dep83'!O72/'dep83'!O71-1)*100</f>
        <v>6.0212900245270262</v>
      </c>
      <c r="P72" s="181">
        <f>('dep83'!P72/'dep83'!P71-1)*100</f>
        <v>14.629162238981319</v>
      </c>
      <c r="Q72" s="181">
        <f>('dep83'!Q72/'dep83'!Q71-1)*100</f>
        <v>25.462559867772438</v>
      </c>
      <c r="R72" s="181">
        <f>('dep83'!R72/'dep83'!R71-1)*100</f>
        <v>56.127220488827369</v>
      </c>
      <c r="S72" s="152">
        <f>('dep83'!S72/'dep83'!S71-1)*100</f>
        <v>12.80876338407273</v>
      </c>
      <c r="T72" s="183">
        <f>('dep83'!T72/'dep83'!T71-1)*100</f>
        <v>115.25671484914257</v>
      </c>
      <c r="U72" s="52">
        <f>'dep83'!B72-'dep83'!B71</f>
        <v>1042.2937356020002</v>
      </c>
      <c r="V72" s="52">
        <f>'dep83'!C72-'dep83'!C71</f>
        <v>6.0609871479999988</v>
      </c>
      <c r="W72" s="52">
        <f>'dep83'!D72-'dep83'!D71</f>
        <v>180.20838836799999</v>
      </c>
      <c r="X72" s="121">
        <f>'dep83'!E72-'dep83'!E71</f>
        <v>23.198808218000003</v>
      </c>
      <c r="Y72" s="121">
        <f>'dep83'!F72-'dep83'!F71</f>
        <v>61.127446523000003</v>
      </c>
      <c r="Z72" s="121">
        <f>'dep83'!G72-'dep83'!G71</f>
        <v>31.855080836999999</v>
      </c>
      <c r="AA72" s="121">
        <f>'dep83'!H72-'dep83'!H71</f>
        <v>20.639110553000009</v>
      </c>
      <c r="AB72" s="121">
        <f>'dep83'!I72-'dep83'!I71</f>
        <v>43.387942237000004</v>
      </c>
      <c r="AC72" s="52">
        <f>'dep83'!J72-'dep83'!J71</f>
        <v>460.62966649999998</v>
      </c>
      <c r="AD72" s="52">
        <f>'dep83'!K72-'dep83'!K71</f>
        <v>314.18888372600009</v>
      </c>
      <c r="AE72" s="121">
        <f>'dep83'!L72-'dep83'!L71</f>
        <v>149.98448203299995</v>
      </c>
      <c r="AF72" s="121">
        <f>'dep83'!M72-'dep83'!M71</f>
        <v>14.238140485999963</v>
      </c>
      <c r="AG72" s="121">
        <f>'dep83'!N72-'dep83'!N71</f>
        <v>-13.922839115000002</v>
      </c>
      <c r="AH72" s="121">
        <f>'dep83'!O72-'dep83'!O71</f>
        <v>2.0966163880000011</v>
      </c>
      <c r="AI72" s="121">
        <f>'dep83'!P72-'dep83'!P71</f>
        <v>4.9176666220000058</v>
      </c>
      <c r="AJ72" s="121">
        <f>'dep83'!Q72-'dep83'!Q71</f>
        <v>6.5280540439999974</v>
      </c>
      <c r="AK72" s="121">
        <f>'dep83'!R72-'dep83'!R71</f>
        <v>143.10135390799999</v>
      </c>
      <c r="AL72" s="121">
        <f>'dep83'!S72-'dep83'!S71</f>
        <v>7.2454093600000036</v>
      </c>
      <c r="AM72" s="52">
        <f>'dep83'!T72-'dep83'!T71</f>
        <v>81.205809860000002</v>
      </c>
      <c r="AN72" s="189">
        <f>(Paca!B72/Paca!B68-1)*100</f>
        <v>8.8402167173875732</v>
      </c>
      <c r="AO72" s="189">
        <f>(Paca!C72/Paca!C68-1)*100</f>
        <v>-24.07492200114152</v>
      </c>
      <c r="AP72" s="189">
        <f>(Paca!D72/Paca!D68-1)*100</f>
        <v>5.6637227340315066</v>
      </c>
      <c r="AQ72" s="190">
        <f>(Paca!E72/Paca!E68-1)*100</f>
        <v>7.0651240238674751</v>
      </c>
      <c r="AR72" s="190">
        <f>(Paca!F72/Paca!F68-1)*100</f>
        <v>1.8315345739694067</v>
      </c>
      <c r="AS72" s="190">
        <f>(Paca!G72/Paca!G68-1)*100</f>
        <v>-1.6133818677328993</v>
      </c>
      <c r="AT72" s="190">
        <f>(Paca!H72/Paca!H68-1)*100</f>
        <v>-13.132361528959279</v>
      </c>
      <c r="AU72" s="190">
        <f>(Paca!I72/Paca!I68-1)*100</f>
        <v>14.192109542782427</v>
      </c>
      <c r="AV72" s="189">
        <f>(Paca!J72/Paca!J68-1)*100</f>
        <v>7.4939418582049999</v>
      </c>
      <c r="AW72" s="189">
        <f>(Paca!K72/Paca!K68-1)*100</f>
        <v>13.421541029874451</v>
      </c>
      <c r="AX72" s="190">
        <f>(Paca!L72/Paca!L68-1)*100</f>
        <v>9.4489627326880701</v>
      </c>
      <c r="AY72" s="190">
        <f>(Paca!M72/Paca!M68-1)*100</f>
        <v>10.548708980630849</v>
      </c>
      <c r="AZ72" s="190">
        <f>(Paca!N72/Paca!N68-1)*100</f>
        <v>10.526826690363865</v>
      </c>
      <c r="BA72" s="190">
        <f>(Paca!O72/Paca!O68-1)*100</f>
        <v>3.6326752913405924</v>
      </c>
      <c r="BB72" s="190">
        <f>(Paca!P72/Paca!P68-1)*100</f>
        <v>43.638007737443218</v>
      </c>
      <c r="BC72" s="190">
        <f>(Paca!Q72/Paca!Q68-1)*100</f>
        <v>-3.9831790167520253</v>
      </c>
      <c r="BD72" s="190">
        <f>(Paca!R72/Paca!R68-1)*100</f>
        <v>23.886967587505993</v>
      </c>
      <c r="BE72" s="190">
        <f>(Paca!S72/Paca!S68-1)*100</f>
        <v>3.469841140814256</v>
      </c>
      <c r="BF72" s="189">
        <f>(Paca!T72/Paca!T68-1)*100</f>
        <v>1.5842907170226406</v>
      </c>
      <c r="BG72" s="53">
        <f>Paca!B72-Paca!B68</f>
        <v>3030.2335820399967</v>
      </c>
      <c r="BH72" s="53">
        <f>Paca!C72-Paca!C68</f>
        <v>-57.377763018999985</v>
      </c>
      <c r="BI72" s="53">
        <f>Paca!D72-Paca!D68</f>
        <v>567.94339877200036</v>
      </c>
      <c r="BJ72" s="122">
        <f>Paca!E72-Paca!E68</f>
        <v>105.27518510600021</v>
      </c>
      <c r="BK72" s="122">
        <f>Paca!F72-Paca!F68</f>
        <v>36.681517436999911</v>
      </c>
      <c r="BL72" s="122">
        <f>Paca!G72-Paca!G68</f>
        <v>-13.644104227999946</v>
      </c>
      <c r="BM72" s="122">
        <f>Paca!H72-Paca!H68</f>
        <v>-176.76215334599988</v>
      </c>
      <c r="BN72" s="122">
        <f>Paca!I72-Paca!I68</f>
        <v>616.39295380299973</v>
      </c>
      <c r="BO72" s="53">
        <f>Paca!J72-Paca!J68</f>
        <v>728.16847561799841</v>
      </c>
      <c r="BP72" s="53">
        <f>Paca!K72-Paca!K68</f>
        <v>1774.4873783269995</v>
      </c>
      <c r="BQ72" s="122">
        <f>Paca!L72-Paca!L68</f>
        <v>375.61486518800029</v>
      </c>
      <c r="BR72" s="122">
        <f>Paca!M72-Paca!M68</f>
        <v>483.23986841999977</v>
      </c>
      <c r="BS72" s="122">
        <f>Paca!N72-Paca!N68</f>
        <v>74.487247347999983</v>
      </c>
      <c r="BT72" s="122">
        <f>Paca!O72-Paca!O68</f>
        <v>13.004197943999998</v>
      </c>
      <c r="BU72" s="122">
        <f>Paca!P72-Paca!P68</f>
        <v>182.02861256599994</v>
      </c>
      <c r="BV72" s="122">
        <f>Paca!Q72-Paca!Q68</f>
        <v>-8.637075823999993</v>
      </c>
      <c r="BW72" s="122">
        <f>Paca!R72-Paca!R68</f>
        <v>645.64082460200007</v>
      </c>
      <c r="BX72" s="122">
        <f>Paca!S72-Paca!S68</f>
        <v>9.1088380829999664</v>
      </c>
      <c r="BY72" s="53">
        <f>Paca!T72-Paca!T68</f>
        <v>17.01209234199996</v>
      </c>
    </row>
    <row r="73" spans="1:77" x14ac:dyDescent="0.25">
      <c r="A73" s="37" t="str">
        <f>Paca!A73</f>
        <v>T3 2015</v>
      </c>
      <c r="B73" s="144">
        <f>('dep83'!B73/'dep83'!B72-1)*100</f>
        <v>-14.167699682604628</v>
      </c>
      <c r="C73" s="179">
        <f>('dep83'!C73/'dep83'!C72-1)*100</f>
        <v>-34.531207104144038</v>
      </c>
      <c r="D73" s="179">
        <f>('dep83'!D73/'dep83'!D72-1)*100</f>
        <v>-20.681956274381463</v>
      </c>
      <c r="E73" s="180">
        <f>('dep83'!E73/'dep83'!E72-1)*100</f>
        <v>-13.00667537321586</v>
      </c>
      <c r="F73" s="181">
        <f>('dep83'!F73/'dep83'!F72-1)*100</f>
        <v>-26.260833193466993</v>
      </c>
      <c r="G73" s="181">
        <f>('dep83'!G73/'dep83'!G72-1)*100</f>
        <v>-20.284620015264878</v>
      </c>
      <c r="H73" s="181">
        <f>('dep83'!H73/'dep83'!H72-1)*100</f>
        <v>-15.0207329121541</v>
      </c>
      <c r="I73" s="182">
        <f>('dep83'!I73/'dep83'!I72-1)*100</f>
        <v>-20.252293521312414</v>
      </c>
      <c r="J73" s="179">
        <f>('dep83'!J73/'dep83'!J72-1)*100</f>
        <v>-24.050057744025612</v>
      </c>
      <c r="K73" s="179">
        <f>('dep83'!K73/'dep83'!K72-1)*100</f>
        <v>-3.4842849053362768</v>
      </c>
      <c r="L73" s="180">
        <f>('dep83'!L73/'dep83'!L72-1)*100</f>
        <v>0.88256643857083095</v>
      </c>
      <c r="M73" s="181">
        <f>('dep83'!M73/'dep83'!M72-1)*100</f>
        <v>1.3058260558350687</v>
      </c>
      <c r="N73" s="181">
        <f>('dep83'!N73/'dep83'!N72-1)*100</f>
        <v>-18.300317586258473</v>
      </c>
      <c r="O73" s="181">
        <f>('dep83'!O73/'dep83'!O72-1)*100</f>
        <v>-30.442444805720637</v>
      </c>
      <c r="P73" s="181">
        <f>('dep83'!P73/'dep83'!P72-1)*100</f>
        <v>27.107649597108473</v>
      </c>
      <c r="Q73" s="181">
        <f>('dep83'!Q73/'dep83'!Q72-1)*100</f>
        <v>12.64646306461421</v>
      </c>
      <c r="R73" s="181">
        <f>('dep83'!R73/'dep83'!R72-1)*100</f>
        <v>-11.824815123293398</v>
      </c>
      <c r="S73" s="152">
        <f>('dep83'!S73/'dep83'!S72-1)*100</f>
        <v>-26.096585599979438</v>
      </c>
      <c r="T73" s="183">
        <f>('dep83'!T73/'dep83'!T72-1)*100</f>
        <v>22.31662760980646</v>
      </c>
      <c r="U73" s="52">
        <f>'dep83'!B73-'dep83'!B72</f>
        <v>-669.93739693599991</v>
      </c>
      <c r="V73" s="52">
        <f>'dep83'!C73-'dep83'!C72</f>
        <v>-10.086439943999999</v>
      </c>
      <c r="W73" s="52">
        <f>'dep83'!D73-'dep83'!D72</f>
        <v>-190.49774951199993</v>
      </c>
      <c r="X73" s="121">
        <f>'dep83'!E73-'dep83'!E72</f>
        <v>-10.714116136000001</v>
      </c>
      <c r="Y73" s="121">
        <f>'dep83'!F73-'dep83'!F72</f>
        <v>-74.916386998999997</v>
      </c>
      <c r="Z73" s="121">
        <f>'dep83'!G73-'dep83'!G72</f>
        <v>-11.045004098</v>
      </c>
      <c r="AA73" s="121">
        <f>'dep83'!H73-'dep83'!H72</f>
        <v>-20.766057039000003</v>
      </c>
      <c r="AB73" s="121">
        <f>'dep83'!I73-'dep83'!I72</f>
        <v>-73.056185239999991</v>
      </c>
      <c r="AC73" s="52">
        <f>'dep83'!J73-'dep83'!J72</f>
        <v>-440.67961323200007</v>
      </c>
      <c r="AD73" s="52">
        <f>'dep83'!K73-'dep83'!K72</f>
        <v>-62.519499915000097</v>
      </c>
      <c r="AE73" s="121">
        <f>'dep83'!L73-'dep83'!L72</f>
        <v>6.1802715569999691</v>
      </c>
      <c r="AF73" s="121">
        <f>'dep83'!M73-'dep83'!M72</f>
        <v>5.8442339970000035</v>
      </c>
      <c r="AG73" s="121">
        <f>'dep83'!N73-'dep83'!N72</f>
        <v>-14.096456379999999</v>
      </c>
      <c r="AH73" s="121">
        <f>'dep83'!O73-'dep83'!O72</f>
        <v>-11.238336753999999</v>
      </c>
      <c r="AI73" s="121">
        <f>'dep83'!P73-'dep83'!P72</f>
        <v>10.445436878999999</v>
      </c>
      <c r="AJ73" s="121">
        <f>'dep83'!Q73-'dep83'!Q72</f>
        <v>4.0678497399999998</v>
      </c>
      <c r="AK73" s="121">
        <f>'dep83'!R73-'dep83'!R72</f>
        <v>-47.069891200000029</v>
      </c>
      <c r="AL73" s="121">
        <f>'dep83'!S73-'dep83'!S72</f>
        <v>-16.652607754000002</v>
      </c>
      <c r="AM73" s="52">
        <f>'dep83'!T73-'dep83'!T72</f>
        <v>33.845905667000011</v>
      </c>
      <c r="AN73" s="189">
        <f>(Paca!B73/Paca!B69-1)*100</f>
        <v>11.003011864739154</v>
      </c>
      <c r="AO73" s="189">
        <f>(Paca!C73/Paca!C69-1)*100</f>
        <v>-37.562500829499015</v>
      </c>
      <c r="AP73" s="189">
        <f>(Paca!D73/Paca!D69-1)*100</f>
        <v>3.9625786941389407</v>
      </c>
      <c r="AQ73" s="190">
        <f>(Paca!E73/Paca!E69-1)*100</f>
        <v>6.9052476591973555</v>
      </c>
      <c r="AR73" s="190">
        <f>(Paca!F73/Paca!F69-1)*100</f>
        <v>-1.6568981407184102</v>
      </c>
      <c r="AS73" s="190">
        <f>(Paca!G73/Paca!G69-1)*100</f>
        <v>0.45337663691356056</v>
      </c>
      <c r="AT73" s="190">
        <f>(Paca!H73/Paca!H69-1)*100</f>
        <v>-12.319793570480918</v>
      </c>
      <c r="AU73" s="190">
        <f>(Paca!I73/Paca!I69-1)*100</f>
        <v>11.1787639900218</v>
      </c>
      <c r="AV73" s="189">
        <f>(Paca!J73/Paca!J69-1)*100</f>
        <v>9.68696581663988</v>
      </c>
      <c r="AW73" s="189">
        <f>(Paca!K73/Paca!K69-1)*100</f>
        <v>17.809262454628239</v>
      </c>
      <c r="AX73" s="190">
        <f>(Paca!L73/Paca!L69-1)*100</f>
        <v>28.146107475928716</v>
      </c>
      <c r="AY73" s="190">
        <f>(Paca!M73/Paca!M69-1)*100</f>
        <v>17.084038679213265</v>
      </c>
      <c r="AZ73" s="190">
        <f>(Paca!N73/Paca!N69-1)*100</f>
        <v>1.5450151509027732</v>
      </c>
      <c r="BA73" s="190">
        <f>(Paca!O73/Paca!O69-1)*100</f>
        <v>-5.7409217797239958</v>
      </c>
      <c r="BB73" s="190">
        <f>(Paca!P73/Paca!P69-1)*100</f>
        <v>16.051401797680278</v>
      </c>
      <c r="BC73" s="190">
        <f>(Paca!Q73/Paca!Q69-1)*100</f>
        <v>-17.643386067346391</v>
      </c>
      <c r="BD73" s="190">
        <f>(Paca!R73/Paca!R69-1)*100</f>
        <v>17.72963328848698</v>
      </c>
      <c r="BE73" s="190">
        <f>(Paca!S73/Paca!S69-1)*100</f>
        <v>-7.5295777263273411E-2</v>
      </c>
      <c r="BF73" s="189">
        <f>(Paca!T73/Paca!T69-1)*100</f>
        <v>17.347874287829445</v>
      </c>
      <c r="BG73" s="53">
        <f>Paca!B73-Paca!B69</f>
        <v>3737.5647267369932</v>
      </c>
      <c r="BH73" s="53">
        <f>Paca!C73-Paca!C69</f>
        <v>-101.08499340200001</v>
      </c>
      <c r="BI73" s="53">
        <f>Paca!D73-Paca!D69</f>
        <v>400.88260532800268</v>
      </c>
      <c r="BJ73" s="122">
        <f>Paca!E73-Paca!E69</f>
        <v>103.26640960199984</v>
      </c>
      <c r="BK73" s="122">
        <f>Paca!F73-Paca!F69</f>
        <v>-35.74785807499984</v>
      </c>
      <c r="BL73" s="122">
        <f>Paca!G73-Paca!G69</f>
        <v>3.5830169940001042</v>
      </c>
      <c r="BM73" s="122">
        <f>Paca!H73-Paca!H69</f>
        <v>-159.60994973399988</v>
      </c>
      <c r="BN73" s="122">
        <f>Paca!I73-Paca!I69</f>
        <v>489.39098654100053</v>
      </c>
      <c r="BO73" s="53">
        <f>Paca!J73-Paca!J69</f>
        <v>903.49585394799942</v>
      </c>
      <c r="BP73" s="53">
        <f>Paca!K73-Paca!K69</f>
        <v>2361.9032115829996</v>
      </c>
      <c r="BQ73" s="122">
        <f>Paca!L73-Paca!L69</f>
        <v>1052.7202931920001</v>
      </c>
      <c r="BR73" s="122">
        <f>Paca!M73-Paca!M69</f>
        <v>784.05460953199963</v>
      </c>
      <c r="BS73" s="122">
        <f>Paca!N73-Paca!N69</f>
        <v>11.642276708000054</v>
      </c>
      <c r="BT73" s="122">
        <f>Paca!O73-Paca!O69</f>
        <v>-22.755681899000024</v>
      </c>
      <c r="BU73" s="122">
        <f>Paca!P73-Paca!P69</f>
        <v>76.361731613000018</v>
      </c>
      <c r="BV73" s="122">
        <f>Paca!Q73-Paca!Q69</f>
        <v>-40.413962924999993</v>
      </c>
      <c r="BW73" s="122">
        <f>Paca!R73-Paca!R69</f>
        <v>500.4859761419998</v>
      </c>
      <c r="BX73" s="122">
        <f>Paca!S73-Paca!S69</f>
        <v>-0.19203078000001028</v>
      </c>
      <c r="BY73" s="53">
        <f>Paca!T73-Paca!T69</f>
        <v>172.36804928000004</v>
      </c>
    </row>
    <row r="74" spans="1:77" s="106" customFormat="1" x14ac:dyDescent="0.25">
      <c r="A74" s="98" t="str">
        <f>Paca!A74</f>
        <v>T4 2015</v>
      </c>
      <c r="B74" s="143">
        <f>('dep83'!B74/'dep83'!B73-1)*100</f>
        <v>6.5698029350348408</v>
      </c>
      <c r="C74" s="184">
        <f>('dep83'!C74/'dep83'!C73-1)*100</f>
        <v>14.883332468897104</v>
      </c>
      <c r="D74" s="184">
        <f>('dep83'!D74/'dep83'!D73-1)*100</f>
        <v>9.1417373452277175</v>
      </c>
      <c r="E74" s="185">
        <f>('dep83'!E74/'dep83'!E73-1)*100</f>
        <v>2.9299969014434435</v>
      </c>
      <c r="F74" s="186">
        <f>('dep83'!F74/'dep83'!F73-1)*100</f>
        <v>-1.0658027966700345</v>
      </c>
      <c r="G74" s="186">
        <f>('dep83'!G74/'dep83'!G73-1)*100</f>
        <v>41.158725435057988</v>
      </c>
      <c r="H74" s="186">
        <f>('dep83'!H74/'dep83'!H73-1)*100</f>
        <v>-8.5685439624486719</v>
      </c>
      <c r="I74" s="187">
        <f>('dep83'!I74/'dep83'!I73-1)*100</f>
        <v>20.555226249599869</v>
      </c>
      <c r="J74" s="184">
        <f>('dep83'!J74/'dep83'!J73-1)*100</f>
        <v>6.0699673263841181</v>
      </c>
      <c r="K74" s="184">
        <f>('dep83'!K74/'dep83'!K73-1)*100</f>
        <v>4.1011448674562967</v>
      </c>
      <c r="L74" s="185">
        <f>('dep83'!L74/'dep83'!L73-1)*100</f>
        <v>-4.1169280916884325</v>
      </c>
      <c r="M74" s="186">
        <f>('dep83'!M74/'dep83'!M73-1)*100</f>
        <v>9.559865195319329</v>
      </c>
      <c r="N74" s="186">
        <f>('dep83'!N74/'dep83'!N73-1)*100</f>
        <v>112.65435057771444</v>
      </c>
      <c r="O74" s="186">
        <f>('dep83'!O74/'dep83'!O73-1)*100</f>
        <v>37.057162931887412</v>
      </c>
      <c r="P74" s="186">
        <f>('dep83'!P74/'dep83'!P73-1)*100</f>
        <v>-3.0026308344294761</v>
      </c>
      <c r="Q74" s="186">
        <f>('dep83'!Q74/'dep83'!Q73-1)*100</f>
        <v>33.906306941335743</v>
      </c>
      <c r="R74" s="186">
        <f>('dep83'!R74/'dep83'!R73-1)*100</f>
        <v>-15.970474747680585</v>
      </c>
      <c r="S74" s="151">
        <f>('dep83'!S74/'dep83'!S73-1)*100</f>
        <v>45.786427597628347</v>
      </c>
      <c r="T74" s="188">
        <f>('dep83'!T74/'dep83'!T73-1)*100</f>
        <v>22.379619783095571</v>
      </c>
      <c r="U74" s="100">
        <f>'dep83'!B74-'dep83'!B73</f>
        <v>266.6477808959994</v>
      </c>
      <c r="V74" s="100">
        <f>'dep83'!C74-'dep83'!C73</f>
        <v>2.8461688659999993</v>
      </c>
      <c r="W74" s="100">
        <f>'dep83'!D74-'dep83'!D73</f>
        <v>66.788081339999962</v>
      </c>
      <c r="X74" s="120">
        <f>'dep83'!E74-'dep83'!E73</f>
        <v>2.0996317829999924</v>
      </c>
      <c r="Y74" s="120">
        <f>'dep83'!F74-'dep83'!F73</f>
        <v>-2.2420402500000023</v>
      </c>
      <c r="Z74" s="120">
        <f>'dep83'!G74-'dep83'!G73</f>
        <v>17.865000916</v>
      </c>
      <c r="AA74" s="120">
        <f>'dep83'!H74-'dep83'!H73</f>
        <v>-10.066602712999995</v>
      </c>
      <c r="AB74" s="120">
        <f>'dep83'!I74-'dep83'!I73</f>
        <v>59.132091603999982</v>
      </c>
      <c r="AC74" s="100">
        <f>'dep83'!J74-'dep83'!J73</f>
        <v>84.473528938000072</v>
      </c>
      <c r="AD74" s="100">
        <f>'dep83'!K74-'dep83'!K73</f>
        <v>71.023975719999726</v>
      </c>
      <c r="AE74" s="120">
        <f>'dep83'!L74-'dep83'!L73</f>
        <v>-29.083693100999994</v>
      </c>
      <c r="AF74" s="120">
        <f>'dep83'!M74-'dep83'!M73</f>
        <v>43.343947006000008</v>
      </c>
      <c r="AG74" s="120">
        <f>'dep83'!N74-'dep83'!N73</f>
        <v>70.895661949000015</v>
      </c>
      <c r="AH74" s="120">
        <f>'dep83'!O74-'dep83'!O73</f>
        <v>9.5156616250000035</v>
      </c>
      <c r="AI74" s="120">
        <f>'dep83'!P74-'dep83'!P73</f>
        <v>-1.470646772000002</v>
      </c>
      <c r="AJ74" s="120">
        <f>'dep83'!Q74-'dep83'!Q73</f>
        <v>12.285529291000003</v>
      </c>
      <c r="AK74" s="120">
        <f>'dep83'!R74-'dep83'!R73</f>
        <v>-56.054830073999995</v>
      </c>
      <c r="AL74" s="120">
        <f>'dep83'!S74-'dep83'!S73</f>
        <v>21.592345795999996</v>
      </c>
      <c r="AM74" s="100">
        <f>'dep83'!T74-'dep83'!T73</f>
        <v>41.516026031999985</v>
      </c>
      <c r="AN74" s="184">
        <f>(Paca!B74/Paca!B70-1)*100</f>
        <v>8.4154112712578453</v>
      </c>
      <c r="AO74" s="184">
        <f>(Paca!C74/Paca!C70-1)*100</f>
        <v>10.354620805021163</v>
      </c>
      <c r="AP74" s="184">
        <f>(Paca!D74/Paca!D70-1)*100</f>
        <v>2.3567202129327169</v>
      </c>
      <c r="AQ74" s="191">
        <f>(Paca!E74/Paca!E70-1)*100</f>
        <v>-7.5599574008646364</v>
      </c>
      <c r="AR74" s="191">
        <f>(Paca!F74/Paca!F70-1)*100</f>
        <v>-1.5898664661766593</v>
      </c>
      <c r="AS74" s="191">
        <f>(Paca!G74/Paca!G70-1)*100</f>
        <v>11.933503498952103</v>
      </c>
      <c r="AT74" s="191">
        <f>(Paca!H74/Paca!H70-1)*100</f>
        <v>-14.258771547082748</v>
      </c>
      <c r="AU74" s="191">
        <f>(Paca!I74/Paca!I70-1)*100</f>
        <v>10.976997837737112</v>
      </c>
      <c r="AV74" s="184">
        <f>(Paca!J74/Paca!J70-1)*100</f>
        <v>4.6664752205056503</v>
      </c>
      <c r="AW74" s="184">
        <f>(Paca!K74/Paca!K70-1)*100</f>
        <v>14.175210516295223</v>
      </c>
      <c r="AX74" s="191">
        <f>(Paca!L74/Paca!L70-1)*100</f>
        <v>11.565090441023829</v>
      </c>
      <c r="AY74" s="191">
        <f>(Paca!M74/Paca!M70-1)*100</f>
        <v>9.1725342556726588</v>
      </c>
      <c r="AZ74" s="191">
        <f>(Paca!N74/Paca!N70-1)*100</f>
        <v>19.011413015002109</v>
      </c>
      <c r="BA74" s="191">
        <f>(Paca!O74/Paca!O70-1)*100</f>
        <v>10.69303758639759</v>
      </c>
      <c r="BB74" s="191">
        <f>(Paca!P74/Paca!P70-1)*100</f>
        <v>14.595669638409458</v>
      </c>
      <c r="BC74" s="191">
        <f>(Paca!Q74/Paca!Q70-1)*100</f>
        <v>-4.8426051405983657</v>
      </c>
      <c r="BD74" s="191">
        <f>(Paca!R74/Paca!R70-1)*100</f>
        <v>27.718847851294861</v>
      </c>
      <c r="BE74" s="191">
        <f>(Paca!S74/Paca!S70-1)*100</f>
        <v>7.0361655159784986</v>
      </c>
      <c r="BF74" s="184">
        <f>(Paca!T74/Paca!T70-1)*100</f>
        <v>29.685293385037781</v>
      </c>
      <c r="BG74" s="100">
        <f>Paca!B74-Paca!B70</f>
        <v>2970.105850355998</v>
      </c>
      <c r="BH74" s="100">
        <f>Paca!C74-Paca!C70</f>
        <v>20.629306073999999</v>
      </c>
      <c r="BI74" s="100">
        <f>Paca!D74-Paca!D70</f>
        <v>241.67295826899863</v>
      </c>
      <c r="BJ74" s="120">
        <f>Paca!E74-Paca!E70</f>
        <v>-120.23089241499997</v>
      </c>
      <c r="BK74" s="120">
        <f>Paca!F74-Paca!F70</f>
        <v>-34.396748135000053</v>
      </c>
      <c r="BL74" s="120">
        <f>Paca!G74-Paca!G70</f>
        <v>89.674804560999974</v>
      </c>
      <c r="BM74" s="120">
        <f>Paca!H74-Paca!H70</f>
        <v>-183.3362512409999</v>
      </c>
      <c r="BN74" s="120">
        <f>Paca!I74-Paca!I70</f>
        <v>489.96204549899994</v>
      </c>
      <c r="BO74" s="100">
        <f>Paca!J74-Paca!J70</f>
        <v>471.44975551599964</v>
      </c>
      <c r="BP74" s="100">
        <f>Paca!K74-Paca!K70</f>
        <v>1954.297749161</v>
      </c>
      <c r="BQ74" s="120">
        <f>Paca!L74-Paca!L70</f>
        <v>455.1755956990005</v>
      </c>
      <c r="BR74" s="120">
        <f>Paca!M74-Paca!M70</f>
        <v>453.49478143899978</v>
      </c>
      <c r="BS74" s="120">
        <f>Paca!N74-Paca!N70</f>
        <v>140.64815314600003</v>
      </c>
      <c r="BT74" s="120">
        <f>Paca!O74-Paca!O70</f>
        <v>34.184912318999977</v>
      </c>
      <c r="BU74" s="120">
        <f>Paca!P74-Paca!P70</f>
        <v>76.089595142999997</v>
      </c>
      <c r="BV74" s="120">
        <f>Paca!Q74-Paca!Q70</f>
        <v>-10.461422769999984</v>
      </c>
      <c r="BW74" s="120">
        <f>Paca!R74-Paca!R70</f>
        <v>785.80692281199981</v>
      </c>
      <c r="BX74" s="120">
        <f>Paca!S74-Paca!S70</f>
        <v>19.359211373000051</v>
      </c>
      <c r="BY74" s="100">
        <f>Paca!T74-Paca!T70</f>
        <v>282.05608133599992</v>
      </c>
    </row>
    <row r="75" spans="1:77" x14ac:dyDescent="0.25">
      <c r="A75" s="37" t="str">
        <f>Paca!A75</f>
        <v>T1 2016</v>
      </c>
      <c r="B75" s="144">
        <f>('dep83'!B75/'dep83'!B74-1)*100</f>
        <v>10.164091602828208</v>
      </c>
      <c r="C75" s="179">
        <f>('dep83'!C75/'dep83'!C74-1)*100</f>
        <v>8.8847596095829715</v>
      </c>
      <c r="D75" s="179">
        <f>('dep83'!D75/'dep83'!D74-1)*100</f>
        <v>22.85670969035256</v>
      </c>
      <c r="E75" s="180">
        <f>('dep83'!E75/'dep83'!E74-1)*100</f>
        <v>-8.0547017578029401</v>
      </c>
      <c r="F75" s="181">
        <f>('dep83'!F75/'dep83'!F74-1)*100</f>
        <v>51.912170134316924</v>
      </c>
      <c r="G75" s="181">
        <f>('dep83'!G75/'dep83'!G74-1)*100</f>
        <v>17.506380409276346</v>
      </c>
      <c r="H75" s="181">
        <f>('dep83'!H75/'dep83'!H74-1)*100</f>
        <v>13.138706427289403</v>
      </c>
      <c r="I75" s="182">
        <f>('dep83'!I75/'dep83'!I74-1)*100</f>
        <v>15.949943965293922</v>
      </c>
      <c r="J75" s="179">
        <f>('dep83'!J75/'dep83'!J74-1)*100</f>
        <v>1.7192407152032851</v>
      </c>
      <c r="K75" s="179">
        <f>('dep83'!K75/'dep83'!K74-1)*100</f>
        <v>8.8355975663603648</v>
      </c>
      <c r="L75" s="180">
        <f>('dep83'!L75/'dep83'!L74-1)*100</f>
        <v>9.4160643129057586</v>
      </c>
      <c r="M75" s="181">
        <f>('dep83'!M75/'dep83'!M74-1)*100</f>
        <v>11.672553491076965</v>
      </c>
      <c r="N75" s="181">
        <f>('dep83'!N75/'dep83'!N74-1)*100</f>
        <v>-25.496721530315046</v>
      </c>
      <c r="O75" s="181">
        <f>('dep83'!O75/'dep83'!O74-1)*100</f>
        <v>-10.223036365936212</v>
      </c>
      <c r="P75" s="181">
        <f>('dep83'!P75/'dep83'!P74-1)*100</f>
        <v>8.4277275745654912</v>
      </c>
      <c r="Q75" s="181">
        <f>('dep83'!Q75/'dep83'!Q74-1)*100</f>
        <v>-16.624847982403026</v>
      </c>
      <c r="R75" s="181">
        <f>('dep83'!R75/'dep83'!R74-1)*100</f>
        <v>27.080729185582886</v>
      </c>
      <c r="S75" s="152">
        <f>('dep83'!S75/'dep83'!S74-1)*100</f>
        <v>-0.81491413289581649</v>
      </c>
      <c r="T75" s="183">
        <f>('dep83'!T75/'dep83'!T74-1)*100</f>
        <v>31.167031713345338</v>
      </c>
      <c r="U75" s="52">
        <f>'dep83'!B75-'dep83'!B74</f>
        <v>439.6310561650007</v>
      </c>
      <c r="V75" s="52">
        <f>'dep83'!C75-'dep83'!C74</f>
        <v>1.9519252720000004</v>
      </c>
      <c r="W75" s="52">
        <f>'dep83'!D75-'dep83'!D74</f>
        <v>182.25304922100008</v>
      </c>
      <c r="X75" s="121">
        <f>'dep83'!E75-'dep83'!E74</f>
        <v>-5.9411073709999869</v>
      </c>
      <c r="Y75" s="121">
        <f>'dep83'!F75-'dep83'!F74</f>
        <v>108.03940108300003</v>
      </c>
      <c r="Z75" s="121">
        <f>'dep83'!G75-'dep83'!G74</f>
        <v>10.726183315999997</v>
      </c>
      <c r="AA75" s="121">
        <f>'dep83'!H75-'dep83'!H74</f>
        <v>14.113156082999993</v>
      </c>
      <c r="AB75" s="121">
        <f>'dep83'!I75-'dep83'!I74</f>
        <v>55.315416110000001</v>
      </c>
      <c r="AC75" s="52">
        <f>'dep83'!J75-'dep83'!J74</f>
        <v>25.378351417999966</v>
      </c>
      <c r="AD75" s="52">
        <f>'dep83'!K75-'dep83'!K74</f>
        <v>159.29102301400053</v>
      </c>
      <c r="AE75" s="121">
        <f>'dep83'!L75-'dep83'!L74</f>
        <v>63.780457101000025</v>
      </c>
      <c r="AF75" s="121">
        <f>'dep83'!M75-'dep83'!M74</f>
        <v>57.98211466500004</v>
      </c>
      <c r="AG75" s="121">
        <f>'dep83'!N75-'dep83'!N74</f>
        <v>-34.121672192000005</v>
      </c>
      <c r="AH75" s="121">
        <f>'dep83'!O75-'dep83'!O74</f>
        <v>-3.5978948490000029</v>
      </c>
      <c r="AI75" s="121">
        <f>'dep83'!P75-'dep83'!P74</f>
        <v>4.0038415089999972</v>
      </c>
      <c r="AJ75" s="121">
        <f>'dep83'!Q75-'dep83'!Q74</f>
        <v>-8.0662577969999987</v>
      </c>
      <c r="AK75" s="121">
        <f>'dep83'!R75-'dep83'!R74</f>
        <v>79.870697665000023</v>
      </c>
      <c r="AL75" s="121">
        <f>'dep83'!S75-'dep83'!S74</f>
        <v>-0.56026308799999924</v>
      </c>
      <c r="AM75" s="52">
        <f>'dep83'!T75-'dep83'!T74</f>
        <v>70.756707239999997</v>
      </c>
      <c r="AN75" s="189">
        <f>(Paca!B75/Paca!B71-1)*100</f>
        <v>15.234079367953491</v>
      </c>
      <c r="AO75" s="189">
        <f>(Paca!C75/Paca!C71-1)*100</f>
        <v>15.377825460712735</v>
      </c>
      <c r="AP75" s="189">
        <f>(Paca!D75/Paca!D71-1)*100</f>
        <v>3.9326943026444017</v>
      </c>
      <c r="AQ75" s="190">
        <f>(Paca!E75/Paca!E71-1)*100</f>
        <v>-1.8435820525642299</v>
      </c>
      <c r="AR75" s="190">
        <f>(Paca!F75/Paca!F71-1)*100</f>
        <v>1.8507922071493654</v>
      </c>
      <c r="AS75" s="190">
        <f>(Paca!G75/Paca!G71-1)*100</f>
        <v>10.11223578531666</v>
      </c>
      <c r="AT75" s="190">
        <f>(Paca!H75/Paca!H71-1)*100</f>
        <v>-20.394839114534978</v>
      </c>
      <c r="AU75" s="190">
        <f>(Paca!I75/Paca!I71-1)*100</f>
        <v>12.887171327132108</v>
      </c>
      <c r="AV75" s="189">
        <f>(Paca!J75/Paca!J71-1)*100</f>
        <v>15.19399565611752</v>
      </c>
      <c r="AW75" s="189">
        <f>(Paca!K75/Paca!K71-1)*100</f>
        <v>22.240378802042727</v>
      </c>
      <c r="AX75" s="190">
        <f>(Paca!L75/Paca!L71-1)*100</f>
        <v>21.131384266778518</v>
      </c>
      <c r="AY75" s="190">
        <f>(Paca!M75/Paca!M71-1)*100</f>
        <v>16.707201842772832</v>
      </c>
      <c r="AZ75" s="190">
        <f>(Paca!N75/Paca!N71-1)*100</f>
        <v>17.424039858312177</v>
      </c>
      <c r="BA75" s="190">
        <f>(Paca!O75/Paca!O71-1)*100</f>
        <v>11.879445368939901</v>
      </c>
      <c r="BB75" s="190">
        <f>(Paca!P75/Paca!P71-1)*100</f>
        <v>25.876412187475474</v>
      </c>
      <c r="BC75" s="190">
        <f>(Paca!Q75/Paca!Q71-1)*100</f>
        <v>2.5195008986855116</v>
      </c>
      <c r="BD75" s="190">
        <f>(Paca!R75/Paca!R71-1)*100</f>
        <v>38.066473270456513</v>
      </c>
      <c r="BE75" s="190">
        <f>(Paca!S75/Paca!S71-1)*100</f>
        <v>5.8228939471936192</v>
      </c>
      <c r="BF75" s="189">
        <f>(Paca!T75/Paca!T71-1)*100</f>
        <v>36.77526811093297</v>
      </c>
      <c r="BG75" s="53">
        <f>Paca!B75-Paca!B71</f>
        <v>5172.6456870330003</v>
      </c>
      <c r="BH75" s="53">
        <f>Paca!C75-Paca!C71</f>
        <v>31.209474770999975</v>
      </c>
      <c r="BI75" s="53">
        <f>Paca!D75-Paca!D71</f>
        <v>397.8934323630001</v>
      </c>
      <c r="BJ75" s="122">
        <f>Paca!E75-Paca!E71</f>
        <v>-29.182310552999979</v>
      </c>
      <c r="BK75" s="122">
        <f>Paca!F75-Paca!F71</f>
        <v>37.575161354000102</v>
      </c>
      <c r="BL75" s="122">
        <f>Paca!G75-Paca!G71</f>
        <v>76.782365989000027</v>
      </c>
      <c r="BM75" s="122">
        <f>Paca!H75-Paca!H71</f>
        <v>-262.07022599900006</v>
      </c>
      <c r="BN75" s="122">
        <f>Paca!I75-Paca!I71</f>
        <v>574.78844157200001</v>
      </c>
      <c r="BO75" s="53">
        <f>Paca!J75-Paca!J71</f>
        <v>1397.4757528299997</v>
      </c>
      <c r="BP75" s="53">
        <f>Paca!K75-Paca!K71</f>
        <v>3003.5690443439998</v>
      </c>
      <c r="BQ75" s="122">
        <f>Paca!L75-Paca!L71</f>
        <v>831.82851574899951</v>
      </c>
      <c r="BR75" s="122">
        <f>Paca!M75-Paca!M71</f>
        <v>799.25533343299958</v>
      </c>
      <c r="BS75" s="122">
        <f>Paca!N75-Paca!N71</f>
        <v>130.39856581699996</v>
      </c>
      <c r="BT75" s="122">
        <f>Paca!O75-Paca!O71</f>
        <v>35.24779589100001</v>
      </c>
      <c r="BU75" s="122">
        <f>Paca!P75-Paca!P71</f>
        <v>129.14072941799998</v>
      </c>
      <c r="BV75" s="122">
        <f>Paca!Q75-Paca!Q71</f>
        <v>5.2563309970000205</v>
      </c>
      <c r="BW75" s="122">
        <f>Paca!R75-Paca!R71</f>
        <v>1057.6896333019999</v>
      </c>
      <c r="BX75" s="122">
        <f>Paca!S75-Paca!S71</f>
        <v>14.752139737000022</v>
      </c>
      <c r="BY75" s="53">
        <f>Paca!T75-Paca!T71</f>
        <v>342.49798272500004</v>
      </c>
    </row>
    <row r="76" spans="1:77" x14ac:dyDescent="0.25">
      <c r="A76" s="37" t="str">
        <f>Paca!A76</f>
        <v>T2 2016</v>
      </c>
      <c r="B76" s="144">
        <f>('dep83'!B76/'dep83'!B75-1)*100</f>
        <v>7.7749231242884687</v>
      </c>
      <c r="C76" s="179">
        <f>('dep83'!C76/'dep83'!C75-1)*100</f>
        <v>39.36948170102341</v>
      </c>
      <c r="D76" s="179">
        <f>('dep83'!D76/'dep83'!D75-1)*100</f>
        <v>4.3023081609159242</v>
      </c>
      <c r="E76" s="180">
        <f>('dep83'!E76/'dep83'!E75-1)*100</f>
        <v>-9.6120008470841345</v>
      </c>
      <c r="F76" s="181">
        <f>('dep83'!F76/'dep83'!F75-1)*100</f>
        <v>-21.868921372355732</v>
      </c>
      <c r="G76" s="181">
        <f>('dep83'!G76/'dep83'!G75-1)*100</f>
        <v>9.7756150746598713</v>
      </c>
      <c r="H76" s="181">
        <f>('dep83'!H76/'dep83'!H75-1)*100</f>
        <v>24.473380742231576</v>
      </c>
      <c r="I76" s="182">
        <f>('dep83'!I76/'dep83'!I75-1)*100</f>
        <v>20.149428165587445</v>
      </c>
      <c r="J76" s="179">
        <f>('dep83'!J76/'dep83'!J75-1)*100</f>
        <v>3.7626360829526639</v>
      </c>
      <c r="K76" s="179">
        <f>('dep83'!K76/'dep83'!K75-1)*100</f>
        <v>14.632512432782807</v>
      </c>
      <c r="L76" s="180">
        <f>('dep83'!L76/'dep83'!L75-1)*100</f>
        <v>27.794526045029212</v>
      </c>
      <c r="M76" s="181">
        <f>('dep83'!M76/'dep83'!M75-1)*100</f>
        <v>17.281023481910228</v>
      </c>
      <c r="N76" s="181">
        <f>('dep83'!N76/'dep83'!N75-1)*100</f>
        <v>-5.3458633710309229</v>
      </c>
      <c r="O76" s="181">
        <f>('dep83'!O76/'dep83'!O75-1)*100</f>
        <v>-8.5236261496971721</v>
      </c>
      <c r="P76" s="181">
        <f>('dep83'!P76/'dep83'!P75-1)*100</f>
        <v>36.252654403049014</v>
      </c>
      <c r="Q76" s="181">
        <f>('dep83'!Q76/'dep83'!Q75-1)*100</f>
        <v>-22.292731124241872</v>
      </c>
      <c r="R76" s="181">
        <f>('dep83'!R76/'dep83'!R75-1)*100</f>
        <v>-5.7465187198702639</v>
      </c>
      <c r="S76" s="152">
        <f>('dep83'!S76/'dep83'!S75-1)*100</f>
        <v>7.5609465411005994</v>
      </c>
      <c r="T76" s="183">
        <f>('dep83'!T76/'dep83'!T75-1)*100</f>
        <v>-8.2934241399505453</v>
      </c>
      <c r="U76" s="52">
        <f>'dep83'!B76-'dep83'!B75</f>
        <v>370.47248190899973</v>
      </c>
      <c r="V76" s="52">
        <f>'dep83'!C76-'dep83'!C75</f>
        <v>9.4176880139999994</v>
      </c>
      <c r="W76" s="52">
        <f>'dep83'!D76-'dep83'!D75</f>
        <v>42.146497102999888</v>
      </c>
      <c r="X76" s="121">
        <f>'dep83'!E76-'dep83'!E75</f>
        <v>-6.5187040300000092</v>
      </c>
      <c r="Y76" s="121">
        <f>'dep83'!F76-'dep83'!F75</f>
        <v>-69.140563463000035</v>
      </c>
      <c r="Z76" s="121">
        <f>'dep83'!G76-'dep83'!G75</f>
        <v>7.038083173000004</v>
      </c>
      <c r="AA76" s="121">
        <f>'dep83'!H76-'dep83'!H75</f>
        <v>29.742448032999988</v>
      </c>
      <c r="AB76" s="121">
        <f>'dep83'!I76-'dep83'!I75</f>
        <v>81.025233389999983</v>
      </c>
      <c r="AC76" s="52">
        <f>'dep83'!J76-'dep83'!J75</f>
        <v>56.496565191999935</v>
      </c>
      <c r="AD76" s="52">
        <f>'dep83'!K76-'dep83'!K75</f>
        <v>287.10796599799983</v>
      </c>
      <c r="AE76" s="121">
        <f>'dep83'!L76-'dep83'!L75</f>
        <v>205.995898442</v>
      </c>
      <c r="AF76" s="121">
        <f>'dep83'!M76-'dep83'!M75</f>
        <v>95.861470063999946</v>
      </c>
      <c r="AG76" s="121">
        <f>'dep83'!N76-'dep83'!N75</f>
        <v>-5.3301472210000043</v>
      </c>
      <c r="AH76" s="121">
        <f>'dep83'!O76-'dep83'!O75</f>
        <v>-2.6931334060000012</v>
      </c>
      <c r="AI76" s="121">
        <f>'dep83'!P76-'dep83'!P75</f>
        <v>18.674395653000005</v>
      </c>
      <c r="AJ76" s="121">
        <f>'dep83'!Q76-'dep83'!Q75</f>
        <v>-9.0180851540000013</v>
      </c>
      <c r="AK76" s="121">
        <f>'dep83'!R76-'dep83'!R75</f>
        <v>-21.538311206000003</v>
      </c>
      <c r="AL76" s="121">
        <f>'dep83'!S76-'dep83'!S75</f>
        <v>5.1558788260000057</v>
      </c>
      <c r="AM76" s="52">
        <f>'dep83'!T76-'dep83'!T75</f>
        <v>-24.696234398000001</v>
      </c>
      <c r="AN76" s="189">
        <f>(Paca!B76/Paca!B72-1)*100</f>
        <v>9.6794875670860101</v>
      </c>
      <c r="AO76" s="189">
        <f>(Paca!C76/Paca!C72-1)*100</f>
        <v>47.870734102682519</v>
      </c>
      <c r="AP76" s="189">
        <f>(Paca!D76/Paca!D72-1)*100</f>
        <v>1.7500930033697903</v>
      </c>
      <c r="AQ76" s="190">
        <f>(Paca!E76/Paca!E72-1)*100</f>
        <v>-3.4693410758763421</v>
      </c>
      <c r="AR76" s="190">
        <f>(Paca!F76/Paca!F72-1)*100</f>
        <v>0.76465457518306579</v>
      </c>
      <c r="AS76" s="190">
        <f>(Paca!G76/Paca!G72-1)*100</f>
        <v>7.5494596430182304</v>
      </c>
      <c r="AT76" s="190">
        <f>(Paca!H76/Paca!H72-1)*100</f>
        <v>-10.955288318946554</v>
      </c>
      <c r="AU76" s="190">
        <f>(Paca!I76/Paca!I72-1)*100</f>
        <v>5.8566557615878923</v>
      </c>
      <c r="AV76" s="189">
        <f>(Paca!J76/Paca!J72-1)*100</f>
        <v>4.1173880421238485</v>
      </c>
      <c r="AW76" s="189">
        <f>(Paca!K76/Paca!K72-1)*100</f>
        <v>18.562126614378816</v>
      </c>
      <c r="AX76" s="190">
        <f>(Paca!L76/Paca!L72-1)*100</f>
        <v>22.348626901274613</v>
      </c>
      <c r="AY76" s="190">
        <f>(Paca!M76/Paca!M72-1)*100</f>
        <v>15.895925813891477</v>
      </c>
      <c r="AZ76" s="190">
        <f>(Paca!N76/Paca!N72-1)*100</f>
        <v>24.64411783943401</v>
      </c>
      <c r="BA76" s="190">
        <f>(Paca!O76/Paca!O72-1)*100</f>
        <v>-5.7979293867175929</v>
      </c>
      <c r="BB76" s="190">
        <f>(Paca!P76/Paca!P72-1)*100</f>
        <v>-0.94992294483926543</v>
      </c>
      <c r="BC76" s="190">
        <f>(Paca!Q76/Paca!Q72-1)*100</f>
        <v>11.401829710862632</v>
      </c>
      <c r="BD76" s="190">
        <f>(Paca!R76/Paca!R72-1)*100</f>
        <v>21.765525137594423</v>
      </c>
      <c r="BE76" s="190">
        <f>(Paca!S76/Paca!S72-1)*100</f>
        <v>32.417764823397953</v>
      </c>
      <c r="BF76" s="189">
        <f>(Paca!T76/Paca!T72-1)*100</f>
        <v>11.51401290390428</v>
      </c>
      <c r="BG76" s="53">
        <f>Paca!B76-Paca!B72</f>
        <v>3611.2284168030019</v>
      </c>
      <c r="BH76" s="53">
        <f>Paca!C76-Paca!C72</f>
        <v>86.623167028999973</v>
      </c>
      <c r="BI76" s="53">
        <f>Paca!D76-Paca!D72</f>
        <v>185.43431650399725</v>
      </c>
      <c r="BJ76" s="122">
        <f>Paca!E76-Paca!E72</f>
        <v>-55.347912561000157</v>
      </c>
      <c r="BK76" s="122">
        <f>Paca!F76-Paca!F72</f>
        <v>15.594797934000098</v>
      </c>
      <c r="BL76" s="122">
        <f>Paca!G76-Paca!G72</f>
        <v>62.814478306999945</v>
      </c>
      <c r="BM76" s="122">
        <f>Paca!H76-Paca!H72</f>
        <v>-128.09385037700008</v>
      </c>
      <c r="BN76" s="122">
        <f>Paca!I76-Paca!I72</f>
        <v>290.4668032010004</v>
      </c>
      <c r="BO76" s="53">
        <f>Paca!J76-Paca!J72</f>
        <v>430.05830788300045</v>
      </c>
      <c r="BP76" s="53">
        <f>Paca!K76-Paca!K72</f>
        <v>2783.5165356800007</v>
      </c>
      <c r="BQ76" s="122">
        <f>Paca!L76-Paca!L72</f>
        <v>972.34666860699963</v>
      </c>
      <c r="BR76" s="122">
        <f>Paca!M76-Paca!M72</f>
        <v>805.01310179200027</v>
      </c>
      <c r="BS76" s="122">
        <f>Paca!N76-Paca!N72</f>
        <v>192.73714896800004</v>
      </c>
      <c r="BT76" s="122">
        <f>Paca!O76-Paca!O72</f>
        <v>-21.509317140000007</v>
      </c>
      <c r="BU76" s="122">
        <f>Paca!P76-Paca!P72</f>
        <v>-5.691575413999999</v>
      </c>
      <c r="BV76" s="122">
        <f>Paca!Q76-Paca!Q72</f>
        <v>23.738801013999989</v>
      </c>
      <c r="BW76" s="122">
        <f>Paca!R76-Paca!R72</f>
        <v>728.82747458299991</v>
      </c>
      <c r="BX76" s="122">
        <f>Paca!S76-Paca!S72</f>
        <v>88.054233269999997</v>
      </c>
      <c r="BY76" s="53">
        <f>Paca!T76-Paca!T72</f>
        <v>125.59608970700015</v>
      </c>
    </row>
    <row r="77" spans="1:77" x14ac:dyDescent="0.25">
      <c r="A77" s="37" t="str">
        <f>Paca!A77</f>
        <v>T3 2016</v>
      </c>
      <c r="B77" s="144">
        <f>('dep83'!B77/'dep83'!B76-1)*100</f>
        <v>-0.18972753986968849</v>
      </c>
      <c r="C77" s="179">
        <f>('dep83'!C77/'dep83'!C76-1)*100</f>
        <v>-7.3005657157070853</v>
      </c>
      <c r="D77" s="179">
        <f>('dep83'!D77/'dep83'!D76-1)*100</f>
        <v>-0.47864098219485562</v>
      </c>
      <c r="E77" s="180">
        <f>('dep83'!E77/'dep83'!E76-1)*100</f>
        <v>35.55614505306621</v>
      </c>
      <c r="F77" s="181">
        <f>('dep83'!F77/'dep83'!F76-1)*100</f>
        <v>14.098930340245719</v>
      </c>
      <c r="G77" s="181">
        <f>('dep83'!G77/'dep83'!G76-1)*100</f>
        <v>9.8192454896596004</v>
      </c>
      <c r="H77" s="181">
        <f>('dep83'!H77/'dep83'!H76-1)*100</f>
        <v>-14.831492160250004</v>
      </c>
      <c r="I77" s="182">
        <f>('dep83'!I77/'dep83'!I76-1)*100</f>
        <v>-9.6943650721016397</v>
      </c>
      <c r="J77" s="179">
        <f>('dep83'!J77/'dep83'!J76-1)*100</f>
        <v>9.7985330953599394</v>
      </c>
      <c r="K77" s="179">
        <f>('dep83'!K77/'dep83'!K76-1)*100</f>
        <v>-6.6454027672784193</v>
      </c>
      <c r="L77" s="180">
        <f>('dep83'!L77/'dep83'!L76-1)*100</f>
        <v>-22.117597638971819</v>
      </c>
      <c r="M77" s="181">
        <f>('dep83'!M77/'dep83'!M76-1)*100</f>
        <v>0.85411322270796397</v>
      </c>
      <c r="N77" s="181">
        <f>('dep83'!N77/'dep83'!N76-1)*100</f>
        <v>12.437946050778814</v>
      </c>
      <c r="O77" s="181">
        <f>('dep83'!O77/'dep83'!O76-1)*100</f>
        <v>-12.398106223946959</v>
      </c>
      <c r="P77" s="181">
        <f>('dep83'!P77/'dep83'!P76-1)*100</f>
        <v>-52.56390295215234</v>
      </c>
      <c r="Q77" s="181">
        <f>('dep83'!Q77/'dep83'!Q76-1)*100</f>
        <v>9.1478082142840265</v>
      </c>
      <c r="R77" s="181">
        <f>('dep83'!R77/'dep83'!R76-1)*100</f>
        <v>15.764237461078533</v>
      </c>
      <c r="S77" s="152">
        <f>('dep83'!S77/'dep83'!S76-1)*100</f>
        <v>33.577672654276846</v>
      </c>
      <c r="T77" s="183">
        <f>('dep83'!T77/'dep83'!T76-1)*100</f>
        <v>-2.0545385777676839</v>
      </c>
      <c r="U77" s="52">
        <f>'dep83'!B77-'dep83'!B76</f>
        <v>-9.7433420329998626</v>
      </c>
      <c r="V77" s="52">
        <f>'dep83'!C77-'dep83'!C76</f>
        <v>-2.433934021999999</v>
      </c>
      <c r="W77" s="52">
        <f>'dep83'!D77-'dep83'!D76</f>
        <v>-4.890618328999949</v>
      </c>
      <c r="X77" s="121">
        <f>'dep83'!E77-'dep83'!E76</f>
        <v>21.795804552999996</v>
      </c>
      <c r="Y77" s="121">
        <f>'dep83'!F77-'dep83'!F76</f>
        <v>34.826957515000004</v>
      </c>
      <c r="Z77" s="121">
        <f>'dep83'!G77-'dep83'!G76</f>
        <v>7.7605821310000067</v>
      </c>
      <c r="AA77" s="121">
        <f>'dep83'!H77-'dep83'!H76</f>
        <v>-22.435930009999993</v>
      </c>
      <c r="AB77" s="121">
        <f>'dep83'!I77-'dep83'!I76</f>
        <v>-46.838032517999977</v>
      </c>
      <c r="AC77" s="52">
        <f>'dep83'!J77-'dep83'!J76</f>
        <v>152.66233095699999</v>
      </c>
      <c r="AD77" s="52">
        <f>'dep83'!K77-'dep83'!K76</f>
        <v>-149.47049049899988</v>
      </c>
      <c r="AE77" s="121">
        <f>'dep83'!L77-'dep83'!L76</f>
        <v>-209.48334751999994</v>
      </c>
      <c r="AF77" s="121">
        <f>'dep83'!M77-'dep83'!M76</f>
        <v>5.5567110890000322</v>
      </c>
      <c r="AG77" s="121">
        <f>'dep83'!N77-'dep83'!N76</f>
        <v>11.738419255000011</v>
      </c>
      <c r="AH77" s="121">
        <f>'dep83'!O77-'dep83'!O76</f>
        <v>-3.5834204479999983</v>
      </c>
      <c r="AI77" s="121">
        <f>'dep83'!P77-'dep83'!P76</f>
        <v>-36.892604961000004</v>
      </c>
      <c r="AJ77" s="121">
        <f>'dep83'!Q77-'dep83'!Q76</f>
        <v>2.8756084439999974</v>
      </c>
      <c r="AK77" s="121">
        <f>'dep83'!R77-'dep83'!R76</f>
        <v>55.689996434000022</v>
      </c>
      <c r="AL77" s="121">
        <f>'dep83'!S77-'dep83'!S76</f>
        <v>24.628147208000001</v>
      </c>
      <c r="AM77" s="52">
        <f>'dep83'!T77-'dep83'!T76</f>
        <v>-5.610630140000012</v>
      </c>
      <c r="AN77" s="189">
        <f>(Paca!B77/Paca!B73-1)*100</f>
        <v>9.6318473580144559</v>
      </c>
      <c r="AO77" s="189">
        <f>(Paca!C77/Paca!C73-1)*100</f>
        <v>45.964876471294545</v>
      </c>
      <c r="AP77" s="189">
        <f>(Paca!D77/Paca!D73-1)*100</f>
        <v>2.2894567191386495</v>
      </c>
      <c r="AQ77" s="190">
        <f>(Paca!E77/Paca!E73-1)*100</f>
        <v>4.1954143829741275</v>
      </c>
      <c r="AR77" s="190">
        <f>(Paca!F77/Paca!F73-1)*100</f>
        <v>-6.4587608354587989</v>
      </c>
      <c r="AS77" s="190">
        <f>(Paca!G77/Paca!G73-1)*100</f>
        <v>14.68072033038499</v>
      </c>
      <c r="AT77" s="190">
        <f>(Paca!H77/Paca!H73-1)*100</f>
        <v>-22.444903954826103</v>
      </c>
      <c r="AU77" s="190">
        <f>(Paca!I77/Paca!I73-1)*100</f>
        <v>9.2285481218931089</v>
      </c>
      <c r="AV77" s="189">
        <f>(Paca!J77/Paca!J73-1)*100</f>
        <v>13.450403678501388</v>
      </c>
      <c r="AW77" s="189">
        <f>(Paca!K77/Paca!K73-1)*100</f>
        <v>12.005046280029298</v>
      </c>
      <c r="AX77" s="190">
        <f>(Paca!L77/Paca!L73-1)*100</f>
        <v>2.8203677831218021</v>
      </c>
      <c r="AY77" s="190">
        <f>(Paca!M77/Paca!M73-1)*100</f>
        <v>15.905316462293628</v>
      </c>
      <c r="AZ77" s="190">
        <f>(Paca!N77/Paca!N73-1)*100</f>
        <v>-3.8566030294422404</v>
      </c>
      <c r="BA77" s="190">
        <f>(Paca!O77/Paca!O73-1)*100</f>
        <v>-6.8554608772439689</v>
      </c>
      <c r="BB77" s="190">
        <f>(Paca!P77/Paca!P73-1)*100</f>
        <v>8.3091074257123143</v>
      </c>
      <c r="BC77" s="190">
        <f>(Paca!Q77/Paca!Q73-1)*100</f>
        <v>-1.40013090901705</v>
      </c>
      <c r="BD77" s="190">
        <f>(Paca!R77/Paca!R73-1)*100</f>
        <v>23.540402586469323</v>
      </c>
      <c r="BE77" s="190">
        <f>(Paca!S77/Paca!S73-1)*100</f>
        <v>45.281799454299708</v>
      </c>
      <c r="BF77" s="189">
        <f>(Paca!T77/Paca!T73-1)*100</f>
        <v>5.3219313826171843</v>
      </c>
      <c r="BG77" s="53">
        <f>Paca!B77-Paca!B73</f>
        <v>3631.7964130159962</v>
      </c>
      <c r="BH77" s="53">
        <f>Paca!C77-Paca!C73</f>
        <v>77.233156596000015</v>
      </c>
      <c r="BI77" s="53">
        <f>Paca!D77-Paca!D73</f>
        <v>240.79573655699642</v>
      </c>
      <c r="BJ77" s="122">
        <f>Paca!E77-Paca!E73</f>
        <v>67.073922537000044</v>
      </c>
      <c r="BK77" s="122">
        <f>Paca!F77-Paca!F73</f>
        <v>-137.03999052300037</v>
      </c>
      <c r="BL77" s="122">
        <f>Paca!G77-Paca!G73</f>
        <v>116.54714424299993</v>
      </c>
      <c r="BM77" s="122">
        <f>Paca!H77-Paca!H73</f>
        <v>-254.9622275910001</v>
      </c>
      <c r="BN77" s="122">
        <f>Paca!I77-Paca!I73</f>
        <v>449.17688789099975</v>
      </c>
      <c r="BO77" s="53">
        <f>Paca!J77-Paca!J73</f>
        <v>1376.0326494000001</v>
      </c>
      <c r="BP77" s="53">
        <f>Paca!K77-Paca!K73</f>
        <v>1875.6829827420006</v>
      </c>
      <c r="BQ77" s="122">
        <f>Paca!L77-Paca!L73</f>
        <v>135.17793787200026</v>
      </c>
      <c r="BR77" s="122">
        <f>Paca!M77-Paca!M73</f>
        <v>854.66471704200012</v>
      </c>
      <c r="BS77" s="122">
        <f>Paca!N77-Paca!N73</f>
        <v>-29.509966831000042</v>
      </c>
      <c r="BT77" s="122">
        <f>Paca!O77-Paca!O73</f>
        <v>-25.613449410999976</v>
      </c>
      <c r="BU77" s="122">
        <f>Paca!P77-Paca!P73</f>
        <v>45.874101012999972</v>
      </c>
      <c r="BV77" s="122">
        <f>Paca!Q77-Paca!Q73</f>
        <v>-2.6412932830000102</v>
      </c>
      <c r="BW77" s="122">
        <f>Paca!R77-Paca!R73</f>
        <v>782.33333715100025</v>
      </c>
      <c r="BX77" s="122">
        <f>Paca!S77-Paca!S73</f>
        <v>115.39759918899998</v>
      </c>
      <c r="BY77" s="53">
        <f>Paca!T77-Paca!T73</f>
        <v>62.051887720999957</v>
      </c>
    </row>
    <row r="78" spans="1:77" s="106" customFormat="1" x14ac:dyDescent="0.25">
      <c r="A78" s="98" t="str">
        <f>Paca!A78</f>
        <v>T4 2016</v>
      </c>
      <c r="B78" s="143">
        <f>('dep83'!B78/'dep83'!B77-1)*100</f>
        <v>15.748265836401076</v>
      </c>
      <c r="C78" s="184">
        <f>('dep83'!C78/'dep83'!C77-1)*100</f>
        <v>-24.165273549939947</v>
      </c>
      <c r="D78" s="184">
        <f>('dep83'!D78/'dep83'!D77-1)*100</f>
        <v>17.014506685490428</v>
      </c>
      <c r="E78" s="185">
        <f>('dep83'!E78/'dep83'!E77-1)*100</f>
        <v>-32.355473751529473</v>
      </c>
      <c r="F78" s="186">
        <f>('dep83'!F78/'dep83'!F77-1)*100</f>
        <v>88.642315717318226</v>
      </c>
      <c r="G78" s="186">
        <f>('dep83'!G78/'dep83'!G77-1)*100</f>
        <v>-5.8193105309863995</v>
      </c>
      <c r="H78" s="186">
        <f>('dep83'!H78/'dep83'!H77-1)*100</f>
        <v>4.0023306628574673</v>
      </c>
      <c r="I78" s="187">
        <f>('dep83'!I78/'dep83'!I77-1)*100</f>
        <v>-11.468163495370598</v>
      </c>
      <c r="J78" s="184">
        <f>('dep83'!J78/'dep83'!J77-1)*100</f>
        <v>20.566652844540268</v>
      </c>
      <c r="K78" s="184">
        <f>('dep83'!K78/'dep83'!K77-1)*100</f>
        <v>11.299365519204274</v>
      </c>
      <c r="L78" s="185">
        <f>('dep83'!L78/'dep83'!L77-1)*100</f>
        <v>25.271209323090748</v>
      </c>
      <c r="M78" s="186">
        <f>('dep83'!M78/'dep83'!M77-1)*100</f>
        <v>-3.9717297625808889</v>
      </c>
      <c r="N78" s="186">
        <f>('dep83'!N78/'dep83'!N77-1)*100</f>
        <v>71.496601043923462</v>
      </c>
      <c r="O78" s="186">
        <f>('dep83'!O78/'dep83'!O77-1)*100</f>
        <v>-6.6330118685413382</v>
      </c>
      <c r="P78" s="186">
        <f>('dep83'!P78/'dep83'!P77-1)*100</f>
        <v>17.356873485966972</v>
      </c>
      <c r="Q78" s="186">
        <f>('dep83'!Q78/'dep83'!Q77-1)*100</f>
        <v>-9.8273896983553932</v>
      </c>
      <c r="R78" s="186">
        <f>('dep83'!R78/'dep83'!R77-1)*100</f>
        <v>7.3657108518212056</v>
      </c>
      <c r="S78" s="151">
        <f>('dep83'!S78/'dep83'!S77-1)*100</f>
        <v>-30.427960722126002</v>
      </c>
      <c r="T78" s="188">
        <f>('dep83'!T78/'dep83'!T77-1)*100</f>
        <v>19.65462284709276</v>
      </c>
      <c r="U78" s="100">
        <f>'dep83'!B78-'dep83'!B77</f>
        <v>807.20817459499995</v>
      </c>
      <c r="V78" s="100">
        <f>'dep83'!C78-'dep83'!C77</f>
        <v>-7.4682884979999997</v>
      </c>
      <c r="W78" s="100">
        <f>'dep83'!D78-'dep83'!D77</f>
        <v>173.01730774099997</v>
      </c>
      <c r="X78" s="120">
        <f>'dep83'!E78-'dep83'!E77</f>
        <v>-26.885938980999995</v>
      </c>
      <c r="Y78" s="120">
        <f>'dep83'!F78-'dep83'!F77</f>
        <v>249.83428541400002</v>
      </c>
      <c r="Z78" s="120">
        <f>'dep83'!G78-'dep83'!G77</f>
        <v>-5.050869757000001</v>
      </c>
      <c r="AA78" s="120">
        <f>'dep83'!H78-'dep83'!H77</f>
        <v>5.1564550300000178</v>
      </c>
      <c r="AB78" s="120">
        <f>'dep83'!I78-'dep83'!I77</f>
        <v>-50.03662396499999</v>
      </c>
      <c r="AC78" s="100">
        <f>'dep83'!J78-'dep83'!J77</f>
        <v>351.82847090399991</v>
      </c>
      <c r="AD78" s="100">
        <f>'dep83'!K78-'dep83'!K77</f>
        <v>237.25966835699955</v>
      </c>
      <c r="AE78" s="120">
        <f>'dep83'!L78-'dep83'!L77</f>
        <v>186.41330935699989</v>
      </c>
      <c r="AF78" s="120">
        <f>'dep83'!M78-'dep83'!M77</f>
        <v>-26.06007601400006</v>
      </c>
      <c r="AG78" s="120">
        <f>'dep83'!N78-'dep83'!N77</f>
        <v>75.868106932000003</v>
      </c>
      <c r="AH78" s="120">
        <f>'dep83'!O78-'dep83'!O77</f>
        <v>-1.6794484730000008</v>
      </c>
      <c r="AI78" s="120">
        <f>'dep83'!P78-'dep83'!P77</f>
        <v>5.7787268090000055</v>
      </c>
      <c r="AJ78" s="120">
        <f>'dep83'!Q78-'dep83'!Q77</f>
        <v>-3.3718317549999988</v>
      </c>
      <c r="AK78" s="120">
        <f>'dep83'!R78-'dep83'!R77</f>
        <v>30.122658868999963</v>
      </c>
      <c r="AL78" s="120">
        <f>'dep83'!S78-'dep83'!S77</f>
        <v>-29.811777368000008</v>
      </c>
      <c r="AM78" s="100">
        <f>'dep83'!T78-'dep83'!T77</f>
        <v>52.571016091000047</v>
      </c>
      <c r="AN78" s="184">
        <f>(Paca!B78/Paca!B74-1)*100</f>
        <v>13.913087880833853</v>
      </c>
      <c r="AO78" s="184">
        <f>(Paca!C78/Paca!C74-1)*100</f>
        <v>31.859941400557034</v>
      </c>
      <c r="AP78" s="184">
        <f>(Paca!D78/Paca!D74-1)*100</f>
        <v>11.569111791166309</v>
      </c>
      <c r="AQ78" s="191">
        <f>(Paca!E78/Paca!E74-1)*100</f>
        <v>12.408856951328362</v>
      </c>
      <c r="AR78" s="191">
        <f>(Paca!F78/Paca!F74-1)*100</f>
        <v>2.5629393084766861</v>
      </c>
      <c r="AS78" s="191">
        <f>(Paca!G78/Paca!G74-1)*100</f>
        <v>11.25259046174909</v>
      </c>
      <c r="AT78" s="191">
        <f>(Paca!H78/Paca!H74-1)*100</f>
        <v>53.519862617673475</v>
      </c>
      <c r="AU78" s="191">
        <f>(Paca!I78/Paca!I74-1)*100</f>
        <v>5.9081549199521133</v>
      </c>
      <c r="AV78" s="184">
        <f>(Paca!J78/Paca!J74-1)*100</f>
        <v>16.556656377749434</v>
      </c>
      <c r="AW78" s="184">
        <f>(Paca!K78/Paca!K74-1)*100</f>
        <v>14.184523092137734</v>
      </c>
      <c r="AX78" s="191">
        <f>(Paca!L78/Paca!L74-1)*100</f>
        <v>17.386810328010306</v>
      </c>
      <c r="AY78" s="191">
        <f>(Paca!M78/Paca!M74-1)*100</f>
        <v>11.539489751972297</v>
      </c>
      <c r="AZ78" s="191">
        <f>(Paca!N78/Paca!N74-1)*100</f>
        <v>5.8485927445672159</v>
      </c>
      <c r="BA78" s="191">
        <f>(Paca!O78/Paca!O74-1)*100</f>
        <v>12.459673753790689</v>
      </c>
      <c r="BB78" s="191">
        <f>(Paca!P78/Paca!P74-1)*100</f>
        <v>7.7887326486383524</v>
      </c>
      <c r="BC78" s="191">
        <f>(Paca!Q78/Paca!Q74-1)*100</f>
        <v>6.5522286049636724</v>
      </c>
      <c r="BD78" s="191">
        <f>(Paca!R78/Paca!R74-1)*100</f>
        <v>18.12469700892634</v>
      </c>
      <c r="BE78" s="191">
        <f>(Paca!S78/Paca!S74-1)*100</f>
        <v>11.770151017962526</v>
      </c>
      <c r="BF78" s="184">
        <f>(Paca!T78/Paca!T74-1)*100</f>
        <v>4.5239660718909613</v>
      </c>
      <c r="BG78" s="100">
        <f>Paca!B78-Paca!B74</f>
        <v>5323.6700609920008</v>
      </c>
      <c r="BH78" s="100">
        <f>Paca!C78-Paca!C74</f>
        <v>70.046415454000027</v>
      </c>
      <c r="BI78" s="100">
        <f>Paca!D78-Paca!D74</f>
        <v>1214.3291228220005</v>
      </c>
      <c r="BJ78" s="120">
        <f>Paca!E78-Paca!E74</f>
        <v>182.42679883999995</v>
      </c>
      <c r="BK78" s="120">
        <f>Paca!F78-Paca!F74</f>
        <v>54.567603428000439</v>
      </c>
      <c r="BL78" s="120">
        <f>Paca!G78-Paca!G74</f>
        <v>94.648793944999966</v>
      </c>
      <c r="BM78" s="120">
        <f>Paca!H78-Paca!H74</f>
        <v>590.02569830400012</v>
      </c>
      <c r="BN78" s="120">
        <f>Paca!I78-Paca!I74</f>
        <v>292.66022830499969</v>
      </c>
      <c r="BO78" s="100">
        <f>Paca!J78-Paca!J74</f>
        <v>1750.7602804870003</v>
      </c>
      <c r="BP78" s="100">
        <f>Paca!K78-Paca!K74</f>
        <v>2232.7894642019965</v>
      </c>
      <c r="BQ78" s="120">
        <f>Paca!L78-Paca!L74</f>
        <v>763.44573660099923</v>
      </c>
      <c r="BR78" s="120">
        <f>Paca!M78-Paca!M74</f>
        <v>622.84925469400059</v>
      </c>
      <c r="BS78" s="120">
        <f>Paca!N78-Paca!N74</f>
        <v>51.494355833999975</v>
      </c>
      <c r="BT78" s="120">
        <f>Paca!O78-Paca!O74</f>
        <v>44.092056279000019</v>
      </c>
      <c r="BU78" s="120">
        <f>Paca!P78-Paca!P74</f>
        <v>46.530342782999924</v>
      </c>
      <c r="BV78" s="120">
        <f>Paca!Q78-Paca!Q74</f>
        <v>13.469245841000003</v>
      </c>
      <c r="BW78" s="120">
        <f>Paca!R78-Paca!R74</f>
        <v>656.24562820400024</v>
      </c>
      <c r="BX78" s="120">
        <f>Paca!S78-Paca!S74</f>
        <v>34.662843965999969</v>
      </c>
      <c r="BY78" s="100">
        <f>Paca!T78-Paca!T74</f>
        <v>55.744778027000166</v>
      </c>
    </row>
    <row r="79" spans="1:77" x14ac:dyDescent="0.25">
      <c r="A79" s="37" t="str">
        <f>Paca!A79</f>
        <v>T1 2017</v>
      </c>
      <c r="B79" s="144">
        <f>('dep83'!B79/'dep83'!B78-1)*100</f>
        <v>5.0550814514000564</v>
      </c>
      <c r="C79" s="179">
        <f>('dep83'!C79/'dep83'!C78-1)*100</f>
        <v>210.21253051105569</v>
      </c>
      <c r="D79" s="179">
        <f>('dep83'!D79/'dep83'!D78-1)*100</f>
        <v>-7.02767746041234</v>
      </c>
      <c r="E79" s="180">
        <f>('dep83'!E79/'dep83'!E78-1)*100</f>
        <v>-7.5906398983910499</v>
      </c>
      <c r="F79" s="181">
        <f>('dep83'!F79/'dep83'!F78-1)*100</f>
        <v>-32.47147150357862</v>
      </c>
      <c r="G79" s="181">
        <f>('dep83'!G79/'dep83'!G78-1)*100</f>
        <v>9.8396787681801712</v>
      </c>
      <c r="H79" s="181">
        <f>('dep83'!H79/'dep83'!H78-1)*100</f>
        <v>29.974736401635617</v>
      </c>
      <c r="I79" s="182">
        <f>('dep83'!I79/'dep83'!I78-1)*100</f>
        <v>11.670864654620082</v>
      </c>
      <c r="J79" s="179">
        <f>('dep83'!J79/'dep83'!J78-1)*100</f>
        <v>11.265749126178815</v>
      </c>
      <c r="K79" s="179">
        <f>('dep83'!K79/'dep83'!K78-1)*100</f>
        <v>-2.7416094952435799</v>
      </c>
      <c r="L79" s="180">
        <f>('dep83'!L79/'dep83'!L78-1)*100</f>
        <v>-16.052172021283852</v>
      </c>
      <c r="M79" s="181">
        <f>('dep83'!M79/'dep83'!M78-1)*100</f>
        <v>10.038616165118874</v>
      </c>
      <c r="N79" s="181">
        <f>('dep83'!N79/'dep83'!N78-1)*100</f>
        <v>-17.258033737923551</v>
      </c>
      <c r="O79" s="181">
        <f>('dep83'!O79/'dep83'!O78-1)*100</f>
        <v>18.690653092072985</v>
      </c>
      <c r="P79" s="181">
        <f>('dep83'!P79/'dep83'!P78-1)*100</f>
        <v>-34.131128862690808</v>
      </c>
      <c r="Q79" s="181">
        <f>('dep83'!Q79/'dep83'!Q78-1)*100</f>
        <v>49.794036581502674</v>
      </c>
      <c r="R79" s="181">
        <f>('dep83'!R79/'dep83'!R78-1)*100</f>
        <v>4.1811756181878712</v>
      </c>
      <c r="S79" s="152">
        <f>('dep83'!S79/'dep83'!S78-1)*100</f>
        <v>40.445193235879827</v>
      </c>
      <c r="T79" s="183">
        <f>('dep83'!T79/'dep83'!T78-1)*100</f>
        <v>51.862672238530315</v>
      </c>
      <c r="U79" s="52">
        <f>'dep83'!B79-'dep83'!B78</f>
        <v>299.91312001799997</v>
      </c>
      <c r="V79" s="52">
        <f>'dep83'!C79-'dep83'!C78</f>
        <v>49.266997459999999</v>
      </c>
      <c r="W79" s="52">
        <f>'dep83'!D79-'dep83'!D78</f>
        <v>-83.622224266999865</v>
      </c>
      <c r="X79" s="121">
        <f>'dep83'!E79-'dep83'!E78</f>
        <v>-4.2666644950000006</v>
      </c>
      <c r="Y79" s="121">
        <f>'dep83'!F79-'dep83'!F78</f>
        <v>-172.64421611500001</v>
      </c>
      <c r="Z79" s="121">
        <f>'dep83'!G79-'dep83'!G78</f>
        <v>8.0433584439999919</v>
      </c>
      <c r="AA79" s="121">
        <f>'dep83'!H79-'dep83'!H78</f>
        <v>40.163977290999981</v>
      </c>
      <c r="AB79" s="121">
        <f>'dep83'!I79-'dep83'!I78</f>
        <v>45.081320607999999</v>
      </c>
      <c r="AC79" s="52">
        <f>'dep83'!J79-'dep83'!J78</f>
        <v>232.35640230900026</v>
      </c>
      <c r="AD79" s="52">
        <f>'dep83'!K79-'dep83'!K78</f>
        <v>-64.071980048999649</v>
      </c>
      <c r="AE79" s="121">
        <f>'dep83'!L79-'dep83'!L78</f>
        <v>-148.33238050299997</v>
      </c>
      <c r="AF79" s="121">
        <f>'dep83'!M79-'dep83'!M78</f>
        <v>63.251225106000106</v>
      </c>
      <c r="AG79" s="121">
        <f>'dep83'!N79-'dep83'!N78</f>
        <v>-31.406582581000009</v>
      </c>
      <c r="AH79" s="121">
        <f>'dep83'!O79-'dep83'!O78</f>
        <v>4.4184885680000008</v>
      </c>
      <c r="AI79" s="121">
        <f>'dep83'!P79-'dep83'!P78</f>
        <v>-13.335823810000004</v>
      </c>
      <c r="AJ79" s="121">
        <f>'dep83'!Q79-'dep83'!Q78</f>
        <v>15.405638194999998</v>
      </c>
      <c r="AK79" s="121">
        <f>'dep83'!R79-'dep83'!R78</f>
        <v>18.358730662000028</v>
      </c>
      <c r="AL79" s="121">
        <f>'dep83'!S79-'dep83'!S78</f>
        <v>27.568724314000008</v>
      </c>
      <c r="AM79" s="52">
        <f>'dep83'!T79-'dep83'!T78</f>
        <v>165.983924565</v>
      </c>
      <c r="AN79" s="189">
        <f>(Paca!B79/Paca!B75-1)*100</f>
        <v>15.325253550492747</v>
      </c>
      <c r="AO79" s="189">
        <f>(Paca!C79/Paca!C75-1)*100</f>
        <v>7.6468778522943648</v>
      </c>
      <c r="AP79" s="189">
        <f>(Paca!D79/Paca!D75-1)*100</f>
        <v>3.765924921936481</v>
      </c>
      <c r="AQ79" s="190">
        <f>(Paca!E79/Paca!E75-1)*100</f>
        <v>7.8306075997822022</v>
      </c>
      <c r="AR79" s="190">
        <f>(Paca!F79/Paca!F75-1)*100</f>
        <v>5.2536065260411213E-2</v>
      </c>
      <c r="AS79" s="190">
        <f>(Paca!G79/Paca!G75-1)*100</f>
        <v>11.906299535583042</v>
      </c>
      <c r="AT79" s="190">
        <f>(Paca!H79/Paca!H75-1)*100</f>
        <v>-9.791440975198384</v>
      </c>
      <c r="AU79" s="190">
        <f>(Paca!I79/Paca!I75-1)*100</f>
        <v>5.4392432897024889</v>
      </c>
      <c r="AV79" s="189">
        <f>(Paca!J79/Paca!J75-1)*100</f>
        <v>23.831865728905612</v>
      </c>
      <c r="AW79" s="189">
        <f>(Paca!K79/Paca!K75-1)*100</f>
        <v>16.390351570764295</v>
      </c>
      <c r="AX79" s="190">
        <f>(Paca!L79/Paca!L75-1)*100</f>
        <v>13.115444223444438</v>
      </c>
      <c r="AY79" s="190">
        <f>(Paca!M79/Paca!M75-1)*100</f>
        <v>15.289133105000886</v>
      </c>
      <c r="AZ79" s="190">
        <f>(Paca!N79/Paca!N75-1)*100</f>
        <v>12.949342976686729</v>
      </c>
      <c r="BA79" s="190">
        <f>(Paca!O79/Paca!O75-1)*100</f>
        <v>35.728139213361288</v>
      </c>
      <c r="BB79" s="190">
        <f>(Paca!P79/Paca!P75-1)*100</f>
        <v>4.390667765607037</v>
      </c>
      <c r="BC79" s="190">
        <f>(Paca!Q79/Paca!Q75-1)*100</f>
        <v>19.904337036269084</v>
      </c>
      <c r="BD79" s="190">
        <f>(Paca!R79/Paca!R75-1)*100</f>
        <v>20.840255466082127</v>
      </c>
      <c r="BE79" s="190">
        <f>(Paca!S79/Paca!S75-1)*100</f>
        <v>46.544800105897345</v>
      </c>
      <c r="BF79" s="189">
        <f>(Paca!T79/Paca!T75-1)*100</f>
        <v>27.602214230339108</v>
      </c>
      <c r="BG79" s="53">
        <f>Paca!B79-Paca!B75</f>
        <v>5996.3244330460002</v>
      </c>
      <c r="BH79" s="53">
        <f>Paca!C79-Paca!C75</f>
        <v>17.905977528000022</v>
      </c>
      <c r="BI79" s="53">
        <f>Paca!D79-Paca!D75</f>
        <v>396.00477732500076</v>
      </c>
      <c r="BJ79" s="122">
        <f>Paca!E79-Paca!E75</f>
        <v>121.66659837499992</v>
      </c>
      <c r="BK79" s="122">
        <f>Paca!F79-Paca!F75</f>
        <v>1.0863384369999949</v>
      </c>
      <c r="BL79" s="122">
        <f>Paca!G79-Paca!G75</f>
        <v>99.546658858000001</v>
      </c>
      <c r="BM79" s="122">
        <f>Paca!H79-Paca!H75</f>
        <v>-100.15790553499994</v>
      </c>
      <c r="BN79" s="122">
        <f>Paca!I79-Paca!I75</f>
        <v>273.86308719000044</v>
      </c>
      <c r="BO79" s="53">
        <f>Paca!J79-Paca!J75</f>
        <v>2524.9929471680007</v>
      </c>
      <c r="BP79" s="53">
        <f>Paca!K79-Paca!K75</f>
        <v>2705.8168442699971</v>
      </c>
      <c r="BQ79" s="122">
        <f>Paca!L79-Paca!L75</f>
        <v>625.38223723100054</v>
      </c>
      <c r="BR79" s="122">
        <f>Paca!M79-Paca!M75</f>
        <v>853.61559692300034</v>
      </c>
      <c r="BS79" s="122">
        <f>Paca!N79-Paca!N75</f>
        <v>113.79644908399996</v>
      </c>
      <c r="BT79" s="122">
        <f>Paca!O79-Paca!O75</f>
        <v>118.603226275</v>
      </c>
      <c r="BU79" s="122">
        <f>Paca!P79-Paca!P75</f>
        <v>27.582530464999991</v>
      </c>
      <c r="BV79" s="122">
        <f>Paca!Q79-Paca!Q75</f>
        <v>42.571836734000016</v>
      </c>
      <c r="BW79" s="122">
        <f>Paca!R79-Paca!R75</f>
        <v>799.47865809600034</v>
      </c>
      <c r="BX79" s="122">
        <f>Paca!S79-Paca!S75</f>
        <v>124.78630946199996</v>
      </c>
      <c r="BY79" s="53">
        <f>Paca!T79-Paca!T75</f>
        <v>351.60388675499985</v>
      </c>
    </row>
    <row r="80" spans="1:77" x14ac:dyDescent="0.25">
      <c r="A80" s="37" t="str">
        <f>Paca!A80</f>
        <v>T2 2017</v>
      </c>
      <c r="B80" s="144">
        <f>('dep83'!B80/'dep83'!B79-1)*100</f>
        <v>2.3853177207569187</v>
      </c>
      <c r="C80" s="179">
        <f>('dep83'!C80/'dep83'!C79-1)*100</f>
        <v>-34.773897875344531</v>
      </c>
      <c r="D80" s="179">
        <f>('dep83'!D80/'dep83'!D79-1)*100</f>
        <v>3.8559687772860229</v>
      </c>
      <c r="E80" s="180">
        <f>('dep83'!E80/'dep83'!E79-1)*100</f>
        <v>24.41254571263196</v>
      </c>
      <c r="F80" s="181">
        <f>('dep83'!F80/'dep83'!F79-1)*100</f>
        <v>16.424334673861086</v>
      </c>
      <c r="G80" s="181">
        <f>('dep83'!G80/'dep83'!G79-1)*100</f>
        <v>-46.158880811112454</v>
      </c>
      <c r="H80" s="181">
        <f>('dep83'!H80/'dep83'!H79-1)*100</f>
        <v>-4.7667174537152857</v>
      </c>
      <c r="I80" s="182">
        <f>('dep83'!I80/'dep83'!I79-1)*100</f>
        <v>4.8114468497759688</v>
      </c>
      <c r="J80" s="179">
        <f>('dep83'!J80/'dep83'!J79-1)*100</f>
        <v>-1.0365625576514548</v>
      </c>
      <c r="K80" s="179">
        <f>('dep83'!K80/'dep83'!K79-1)*100</f>
        <v>11.45181081312896</v>
      </c>
      <c r="L80" s="180">
        <f>('dep83'!L80/'dep83'!L79-1)*100</f>
        <v>13.713048491576107</v>
      </c>
      <c r="M80" s="181">
        <f>('dep83'!M80/'dep83'!M79-1)*100</f>
        <v>1.7555670971694415</v>
      </c>
      <c r="N80" s="181">
        <f>('dep83'!N80/'dep83'!N79-1)*100</f>
        <v>49.191161359858924</v>
      </c>
      <c r="O80" s="181">
        <f>('dep83'!O80/'dep83'!O79-1)*100</f>
        <v>-0.57481863496141594</v>
      </c>
      <c r="P80" s="181">
        <f>('dep83'!P80/'dep83'!P79-1)*100</f>
        <v>32.896311788082919</v>
      </c>
      <c r="Q80" s="181">
        <f>('dep83'!Q80/'dep83'!Q79-1)*100</f>
        <v>6.6366228586263176</v>
      </c>
      <c r="R80" s="181">
        <f>('dep83'!R80/'dep83'!R79-1)*100</f>
        <v>13.771623543336409</v>
      </c>
      <c r="S80" s="152">
        <f>('dep83'!S80/'dep83'!S79-1)*100</f>
        <v>-7.0009756676111756</v>
      </c>
      <c r="T80" s="183">
        <f>('dep83'!T80/'dep83'!T79-1)*100</f>
        <v>-21.646729034599797</v>
      </c>
      <c r="U80" s="52">
        <f>'dep83'!B80-'dep83'!B79</f>
        <v>148.6724867289995</v>
      </c>
      <c r="V80" s="52">
        <f>'dep83'!C80-'dep83'!C79</f>
        <v>-25.281928913999998</v>
      </c>
      <c r="W80" s="52">
        <f>'dep83'!D80-'dep83'!D79</f>
        <v>42.657665357999804</v>
      </c>
      <c r="X80" s="121">
        <f>'dep83'!E80-'dep83'!E79</f>
        <v>12.680580559000006</v>
      </c>
      <c r="Y80" s="121">
        <f>'dep83'!F80-'dep83'!F79</f>
        <v>58.969186354999977</v>
      </c>
      <c r="Z80" s="121">
        <f>'dep83'!G80-'dep83'!G79</f>
        <v>-41.444893395000001</v>
      </c>
      <c r="AA80" s="121">
        <f>'dep83'!H80-'dep83'!H79</f>
        <v>-8.3015597019999916</v>
      </c>
      <c r="AB80" s="121">
        <f>'dep83'!I80-'dep83'!I79</f>
        <v>20.754351541000005</v>
      </c>
      <c r="AC80" s="52">
        <f>'dep83'!J80-'dep83'!J79</f>
        <v>-23.78765226700034</v>
      </c>
      <c r="AD80" s="52">
        <f>'dep83'!K80-'dep83'!K79</f>
        <v>260.29378157400015</v>
      </c>
      <c r="AE80" s="121">
        <f>'dep83'!L80-'dep83'!L79</f>
        <v>106.37648529800003</v>
      </c>
      <c r="AF80" s="121">
        <f>'dep83'!M80-'dep83'!M79</f>
        <v>12.171879537999985</v>
      </c>
      <c r="AG80" s="121">
        <f>'dep83'!N80-'dep83'!N79</f>
        <v>74.06998930200001</v>
      </c>
      <c r="AH80" s="121">
        <f>'dep83'!O80-'dep83'!O79</f>
        <v>-0.16128598000000238</v>
      </c>
      <c r="AI80" s="121">
        <f>'dep83'!P80-'dep83'!P79</f>
        <v>8.4663579539999994</v>
      </c>
      <c r="AJ80" s="121">
        <f>'dep83'!Q80-'dep83'!Q79</f>
        <v>3.0757003550000022</v>
      </c>
      <c r="AK80" s="121">
        <f>'dep83'!R80-'dep83'!R79</f>
        <v>62.996821473000011</v>
      </c>
      <c r="AL80" s="121">
        <f>'dep83'!S80-'dep83'!S79</f>
        <v>-6.7021663660000002</v>
      </c>
      <c r="AM80" s="52">
        <f>'dep83'!T80-'dep83'!T79</f>
        <v>-105.20937902200001</v>
      </c>
      <c r="AN80" s="189">
        <f>(Paca!B80/Paca!B76-1)*100</f>
        <v>14.317304669500075</v>
      </c>
      <c r="AO80" s="189">
        <f>(Paca!C80/Paca!C76-1)*100</f>
        <v>-11.058245904228903</v>
      </c>
      <c r="AP80" s="189">
        <f>(Paca!D80/Paca!D76-1)*100</f>
        <v>2.0275845817915528</v>
      </c>
      <c r="AQ80" s="190">
        <f>(Paca!E80/Paca!E76-1)*100</f>
        <v>15.90754844047706</v>
      </c>
      <c r="AR80" s="190">
        <f>(Paca!F80/Paca!F76-1)*100</f>
        <v>5.1057485364978339</v>
      </c>
      <c r="AS80" s="190">
        <f>(Paca!G80/Paca!G76-1)*100</f>
        <v>8.8053309393140147</v>
      </c>
      <c r="AT80" s="190">
        <f>(Paca!H80/Paca!H76-1)*100</f>
        <v>-15.367937484046623</v>
      </c>
      <c r="AU80" s="190">
        <f>(Paca!I80/Paca!I76-1)*100</f>
        <v>-0.95421347722488559</v>
      </c>
      <c r="AV80" s="189">
        <f>(Paca!J80/Paca!J76-1)*100</f>
        <v>22.411103977120874</v>
      </c>
      <c r="AW80" s="189">
        <f>(Paca!K80/Paca!K76-1)*100</f>
        <v>15.928631749586231</v>
      </c>
      <c r="AX80" s="190">
        <f>(Paca!L80/Paca!L76-1)*100</f>
        <v>4.2716860944760349</v>
      </c>
      <c r="AY80" s="190">
        <f>(Paca!M80/Paca!M76-1)*100</f>
        <v>25.574877701672861</v>
      </c>
      <c r="AZ80" s="190">
        <f>(Paca!N80/Paca!N76-1)*100</f>
        <v>0.84221013985539273</v>
      </c>
      <c r="BA80" s="190">
        <f>(Paca!O80/Paca!O76-1)*100</f>
        <v>16.850336979909876</v>
      </c>
      <c r="BB80" s="190">
        <f>(Paca!P80/Paca!P76-1)*100</f>
        <v>22.966209405051053</v>
      </c>
      <c r="BC80" s="190">
        <f>(Paca!Q80/Paca!Q76-1)*100</f>
        <v>10.687062291462501</v>
      </c>
      <c r="BD80" s="190">
        <f>(Paca!R80/Paca!R76-1)*100</f>
        <v>20.575718511233344</v>
      </c>
      <c r="BE80" s="190">
        <f>(Paca!S80/Paca!S76-1)*100</f>
        <v>10.12026902717016</v>
      </c>
      <c r="BF80" s="189">
        <f>(Paca!T80/Paca!T76-1)*100</f>
        <v>32.912007600020466</v>
      </c>
      <c r="BG80" s="53">
        <f>Paca!B80-Paca!B76</f>
        <v>5858.5382853739939</v>
      </c>
      <c r="BH80" s="53">
        <f>Paca!C80-Paca!C76</f>
        <v>-29.589146803999967</v>
      </c>
      <c r="BI80" s="53">
        <f>Paca!D80-Paca!D76</f>
        <v>218.59628364800119</v>
      </c>
      <c r="BJ80" s="122">
        <f>Paca!E80-Paca!E76</f>
        <v>244.97556796100002</v>
      </c>
      <c r="BK80" s="122">
        <f>Paca!F80-Paca!F76</f>
        <v>104.92575489299998</v>
      </c>
      <c r="BL80" s="122">
        <f>Paca!G80-Paca!G76</f>
        <v>78.794844930000068</v>
      </c>
      <c r="BM80" s="122">
        <f>Paca!H80-Paca!H76</f>
        <v>-160.00302218399997</v>
      </c>
      <c r="BN80" s="122">
        <f>Paca!I80-Paca!I76</f>
        <v>-50.096861952000836</v>
      </c>
      <c r="BO80" s="53">
        <f>Paca!J80-Paca!J76</f>
        <v>2437.2049864649998</v>
      </c>
      <c r="BP80" s="53">
        <f>Paca!K80-Paca!K76</f>
        <v>2831.9822528349978</v>
      </c>
      <c r="BQ80" s="122">
        <f>Paca!L80-Paca!L76</f>
        <v>227.38861478600029</v>
      </c>
      <c r="BR80" s="122">
        <f>Paca!M80-Paca!M76</f>
        <v>1501.0627790150002</v>
      </c>
      <c r="BS80" s="122">
        <f>Paca!N80-Paca!N76</f>
        <v>8.2100236429999995</v>
      </c>
      <c r="BT80" s="122">
        <f>Paca!O80-Paca!O76</f>
        <v>58.887448935999998</v>
      </c>
      <c r="BU80" s="122">
        <f>Paca!P80-Paca!P76</f>
        <v>136.29761451299998</v>
      </c>
      <c r="BV80" s="122">
        <f>Paca!Q80-Paca!Q76</f>
        <v>24.787623690000004</v>
      </c>
      <c r="BW80" s="122">
        <f>Paca!R80-Paca!R76</f>
        <v>838.94780467999954</v>
      </c>
      <c r="BX80" s="122">
        <f>Paca!S80-Paca!S76</f>
        <v>36.400343571999997</v>
      </c>
      <c r="BY80" s="53">
        <f>Paca!T80-Paca!T76</f>
        <v>400.34390923000001</v>
      </c>
    </row>
    <row r="81" spans="1:77" x14ac:dyDescent="0.25">
      <c r="A81" s="37" t="str">
        <f>Paca!A81</f>
        <v>T3 2017</v>
      </c>
      <c r="B81" s="144">
        <f>('dep83'!B81/'dep83'!B80-1)*100</f>
        <v>5.312866836768837</v>
      </c>
      <c r="C81" s="179">
        <f>('dep83'!C81/'dep83'!C80-1)*100</f>
        <v>-12.967398686955578</v>
      </c>
      <c r="D81" s="179">
        <f>('dep83'!D81/'dep83'!D80-1)*100</f>
        <v>8.2907821313141117</v>
      </c>
      <c r="E81" s="180">
        <f>('dep83'!E81/'dep83'!E80-1)*100</f>
        <v>-11.945307973530838</v>
      </c>
      <c r="F81" s="181">
        <f>('dep83'!F81/'dep83'!F80-1)*100</f>
        <v>10.336446597672367</v>
      </c>
      <c r="G81" s="181">
        <f>('dep83'!G81/'dep83'!G80-1)*100</f>
        <v>71.978477167301634</v>
      </c>
      <c r="H81" s="181">
        <f>('dep83'!H81/'dep83'!H80-1)*100</f>
        <v>2.9422156099223828</v>
      </c>
      <c r="I81" s="182">
        <f>('dep83'!I81/'dep83'!I80-1)*100</f>
        <v>4.4441103271786186</v>
      </c>
      <c r="J81" s="179">
        <f>('dep83'!J81/'dep83'!J80-1)*100</f>
        <v>9.8473322152239575</v>
      </c>
      <c r="K81" s="179">
        <f>('dep83'!K81/'dep83'!K80-1)*100</f>
        <v>-1.2501635900527552</v>
      </c>
      <c r="L81" s="180">
        <f>('dep83'!L81/'dep83'!L80-1)*100</f>
        <v>3.8292880887456082</v>
      </c>
      <c r="M81" s="181">
        <f>('dep83'!M81/'dep83'!M80-1)*100</f>
        <v>-12.684758291678921</v>
      </c>
      <c r="N81" s="181">
        <f>('dep83'!N81/'dep83'!N80-1)*100</f>
        <v>-13.051265658061361</v>
      </c>
      <c r="O81" s="181">
        <f>('dep83'!O81/'dep83'!O80-1)*100</f>
        <v>51.440127239210277</v>
      </c>
      <c r="P81" s="181">
        <f>('dep83'!P81/'dep83'!P80-1)*100</f>
        <v>-0.8432358414698804</v>
      </c>
      <c r="Q81" s="181">
        <f>('dep83'!Q81/'dep83'!Q80-1)*100</f>
        <v>0.32451252898559879</v>
      </c>
      <c r="R81" s="181">
        <f>('dep83'!R81/'dep83'!R80-1)*100</f>
        <v>2.2147526466393952</v>
      </c>
      <c r="S81" s="152">
        <f>('dep83'!S81/'dep83'!S80-1)*100</f>
        <v>31.016028997321055</v>
      </c>
      <c r="T81" s="183">
        <f>('dep83'!T81/'dep83'!T80-1)*100</f>
        <v>15.220726527060036</v>
      </c>
      <c r="U81" s="52">
        <f>'dep83'!B81-'dep83'!B80</f>
        <v>339.04003490300056</v>
      </c>
      <c r="V81" s="52">
        <f>'dep83'!C81-'dep83'!C80</f>
        <v>-6.1493770290000001</v>
      </c>
      <c r="W81" s="52">
        <f>'dep83'!D81-'dep83'!D80</f>
        <v>95.255604675000086</v>
      </c>
      <c r="X81" s="121">
        <f>'dep83'!E81-'dep83'!E80</f>
        <v>-7.719471991000006</v>
      </c>
      <c r="Y81" s="121">
        <f>'dep83'!F81-'dep83'!F80</f>
        <v>43.206827554000029</v>
      </c>
      <c r="Z81" s="121">
        <f>'dep83'!G81-'dep83'!G80</f>
        <v>34.796253792000009</v>
      </c>
      <c r="AA81" s="121">
        <f>'dep83'!H81-'dep83'!H80</f>
        <v>4.8798169920000021</v>
      </c>
      <c r="AB81" s="121">
        <f>'dep83'!I81-'dep83'!I80</f>
        <v>20.092178327999989</v>
      </c>
      <c r="AC81" s="52">
        <f>'dep83'!J81-'dep83'!J80</f>
        <v>223.63997011600031</v>
      </c>
      <c r="AD81" s="52">
        <f>'dep83'!K81-'dep83'!K80</f>
        <v>-31.669674778000626</v>
      </c>
      <c r="AE81" s="121">
        <f>'dep83'!L81-'dep83'!L80</f>
        <v>33.778469565000023</v>
      </c>
      <c r="AF81" s="121">
        <f>'dep83'!M81-'dep83'!M80</f>
        <v>-89.491252839000026</v>
      </c>
      <c r="AG81" s="121">
        <f>'dep83'!N81-'dep83'!N80</f>
        <v>-29.319119960000023</v>
      </c>
      <c r="AH81" s="121">
        <f>'dep83'!O81-'dep83'!O80</f>
        <v>14.350406534000005</v>
      </c>
      <c r="AI81" s="121">
        <f>'dep83'!P81-'dep83'!P80</f>
        <v>-0.28841072299999837</v>
      </c>
      <c r="AJ81" s="121">
        <f>'dep83'!Q81-'dep83'!Q80</f>
        <v>0.1603742859999997</v>
      </c>
      <c r="AK81" s="121">
        <f>'dep83'!R81-'dep83'!R80</f>
        <v>11.526373278999927</v>
      </c>
      <c r="AL81" s="121">
        <f>'dep83'!S81-'dep83'!S80</f>
        <v>27.613485080000004</v>
      </c>
      <c r="AM81" s="52">
        <f>'dep83'!T81-'dep83'!T80</f>
        <v>57.963511918999984</v>
      </c>
      <c r="AN81" s="189">
        <f>(Paca!B81/Paca!B77-1)*100</f>
        <v>16.473691898154975</v>
      </c>
      <c r="AO81" s="189">
        <f>(Paca!C81/Paca!C77-1)*100</f>
        <v>1.969519648260043</v>
      </c>
      <c r="AP81" s="189">
        <f>(Paca!D81/Paca!D77-1)*100</f>
        <v>4.1873336090183955</v>
      </c>
      <c r="AQ81" s="190">
        <f>(Paca!E81/Paca!E77-1)*100</f>
        <v>-1.1138229643622211</v>
      </c>
      <c r="AR81" s="190">
        <f>(Paca!F81/Paca!F77-1)*100</f>
        <v>14.415299177226082</v>
      </c>
      <c r="AS81" s="190">
        <f>(Paca!G81/Paca!G77-1)*100</f>
        <v>11.490835842702719</v>
      </c>
      <c r="AT81" s="190">
        <f>(Paca!H81/Paca!H77-1)*100</f>
        <v>8.2574734327182764</v>
      </c>
      <c r="AU81" s="190">
        <f>(Paca!I81/Paca!I77-1)*100</f>
        <v>0.10489350432045796</v>
      </c>
      <c r="AV81" s="189">
        <f>(Paca!J81/Paca!J77-1)*100</f>
        <v>22.680078345056053</v>
      </c>
      <c r="AW81" s="189">
        <f>(Paca!K81/Paca!K77-1)*100</f>
        <v>19.100282746524599</v>
      </c>
      <c r="AX81" s="190">
        <f>(Paca!L81/Paca!L77-1)*100</f>
        <v>15.649112674157784</v>
      </c>
      <c r="AY81" s="190">
        <f>(Paca!M81/Paca!M77-1)*100</f>
        <v>17.185021517481847</v>
      </c>
      <c r="AZ81" s="190">
        <f>(Paca!N81/Paca!N77-1)*100</f>
        <v>34.946713669648609</v>
      </c>
      <c r="BA81" s="190">
        <f>(Paca!O81/Paca!O77-1)*100</f>
        <v>37.442991922410314</v>
      </c>
      <c r="BB81" s="190">
        <f>(Paca!P81/Paca!P77-1)*100</f>
        <v>26.44558482051518</v>
      </c>
      <c r="BC81" s="190">
        <f>(Paca!Q81/Paca!Q77-1)*100</f>
        <v>54.091157696942304</v>
      </c>
      <c r="BD81" s="190">
        <f>(Paca!R81/Paca!R77-1)*100</f>
        <v>20.865010326375067</v>
      </c>
      <c r="BE81" s="190">
        <f>(Paca!S81/Paca!S77-1)*100</f>
        <v>-0.48466992367073303</v>
      </c>
      <c r="BF81" s="189">
        <f>(Paca!T81/Paca!T77-1)*100</f>
        <v>30.919541210550271</v>
      </c>
      <c r="BG81" s="53">
        <f>Paca!B81-Paca!B77</f>
        <v>6809.8818250380136</v>
      </c>
      <c r="BH81" s="53">
        <f>Paca!C81-Paca!C77</f>
        <v>4.8304364159999977</v>
      </c>
      <c r="BI81" s="53">
        <f>Paca!D81-Paca!D77</f>
        <v>450.48962173400105</v>
      </c>
      <c r="BJ81" s="122">
        <f>Paca!E81-Paca!E77</f>
        <v>-18.554259064999997</v>
      </c>
      <c r="BK81" s="122">
        <f>Paca!F81-Paca!F77</f>
        <v>286.10463647399979</v>
      </c>
      <c r="BL81" s="122">
        <f>Paca!G81-Paca!G77</f>
        <v>104.61556469599998</v>
      </c>
      <c r="BM81" s="122">
        <f>Paca!H81-Paca!H77</f>
        <v>72.747088848999965</v>
      </c>
      <c r="BN81" s="122">
        <f>Paca!I81-Paca!I77</f>
        <v>5.5765907799996057</v>
      </c>
      <c r="BO81" s="53">
        <f>Paca!J81-Paca!J77</f>
        <v>2632.352320248001</v>
      </c>
      <c r="BP81" s="53">
        <f>Paca!K81-Paca!K77</f>
        <v>3342.5120819100011</v>
      </c>
      <c r="BQ81" s="122">
        <f>Paca!L81-Paca!L77</f>
        <v>771.20341211999948</v>
      </c>
      <c r="BR81" s="122">
        <f>Paca!M81-Paca!M77</f>
        <v>1070.3033832480005</v>
      </c>
      <c r="BS81" s="122">
        <f>Paca!N81-Paca!N77</f>
        <v>257.09260670200001</v>
      </c>
      <c r="BT81" s="122">
        <f>Paca!O81-Paca!O77</f>
        <v>130.30448235099999</v>
      </c>
      <c r="BU81" s="122">
        <f>Paca!P81-Paca!P77</f>
        <v>158.13621693000005</v>
      </c>
      <c r="BV81" s="122">
        <f>Paca!Q81-Paca!Q77</f>
        <v>100.61218918600002</v>
      </c>
      <c r="BW81" s="122">
        <f>Paca!R81-Paca!R77</f>
        <v>856.6542373049997</v>
      </c>
      <c r="BX81" s="122">
        <f>Paca!S81-Paca!S77</f>
        <v>-1.7944459319999737</v>
      </c>
      <c r="BY81" s="53">
        <f>Paca!T81-Paca!T77</f>
        <v>379.69736472999989</v>
      </c>
    </row>
    <row r="82" spans="1:77" s="106" customFormat="1" x14ac:dyDescent="0.25">
      <c r="A82" s="98" t="str">
        <f>Paca!A82</f>
        <v>T4 2017</v>
      </c>
      <c r="B82" s="143">
        <f>('dep83'!B82/'dep83'!B81-1)*100</f>
        <v>9.9916419376211429E-2</v>
      </c>
      <c r="C82" s="184">
        <f>('dep83'!C82/'dep83'!C81-1)*100</f>
        <v>36.792994433596292</v>
      </c>
      <c r="D82" s="184">
        <f>('dep83'!D82/'dep83'!D81-1)*100</f>
        <v>5.4890705717753674</v>
      </c>
      <c r="E82" s="185">
        <f>('dep83'!E82/'dep83'!E81-1)*100</f>
        <v>-4.413145849743505</v>
      </c>
      <c r="F82" s="186">
        <f>('dep83'!F82/'dep83'!F81-1)*100</f>
        <v>-1.4387753203721543</v>
      </c>
      <c r="G82" s="186">
        <f>('dep83'!G82/'dep83'!G81-1)*100</f>
        <v>45.102603600986768</v>
      </c>
      <c r="H82" s="186">
        <f>('dep83'!H82/'dep83'!H81-1)*100</f>
        <v>4.1856563020739035</v>
      </c>
      <c r="I82" s="187">
        <f>('dep83'!I82/'dep83'!I81-1)*100</f>
        <v>6.9456417135426385</v>
      </c>
      <c r="J82" s="184">
        <f>('dep83'!J82/'dep83'!J81-1)*100</f>
        <v>-0.62523963266578608</v>
      </c>
      <c r="K82" s="184">
        <f>('dep83'!K82/'dep83'!K81-1)*100</f>
        <v>-7.8709937702477912</v>
      </c>
      <c r="L82" s="185">
        <f>('dep83'!L82/'dep83'!L81-1)*100</f>
        <v>-15.512480083618307</v>
      </c>
      <c r="M82" s="186">
        <f>('dep83'!M82/'dep83'!M81-1)*100</f>
        <v>5.7638644931575556</v>
      </c>
      <c r="N82" s="186">
        <f>('dep83'!N82/'dep83'!N81-1)*100</f>
        <v>-6.9420259096450661</v>
      </c>
      <c r="O82" s="186">
        <f>('dep83'!O82/'dep83'!O81-1)*100</f>
        <v>-5.4242715727884079</v>
      </c>
      <c r="P82" s="186">
        <f>('dep83'!P82/'dep83'!P81-1)*100</f>
        <v>-3.7094369350310963</v>
      </c>
      <c r="Q82" s="186">
        <f>('dep83'!Q82/'dep83'!Q81-1)*100</f>
        <v>-23.508607484798326</v>
      </c>
      <c r="R82" s="186">
        <f>('dep83'!R82/'dep83'!R81-1)*100</f>
        <v>-9.063966253738343</v>
      </c>
      <c r="S82" s="151">
        <f>('dep83'!S82/'dep83'!S81-1)*100</f>
        <v>-11.441772066463896</v>
      </c>
      <c r="T82" s="188">
        <f>('dep83'!T82/'dep83'!T81-1)*100</f>
        <v>30.933657137634963</v>
      </c>
      <c r="U82" s="100">
        <f>'dep83'!B82-'dep83'!B81</f>
        <v>6.7149123910003254</v>
      </c>
      <c r="V82" s="100">
        <f>'dep83'!C82-'dep83'!C81</f>
        <v>15.185369248000001</v>
      </c>
      <c r="W82" s="100">
        <f>'dep83'!D82-'dep83'!D81</f>
        <v>68.294438762000027</v>
      </c>
      <c r="X82" s="120">
        <f>'dep83'!E82-'dep83'!E81</f>
        <v>-2.5112562329999975</v>
      </c>
      <c r="Y82" s="120">
        <f>'dep83'!F82-'dep83'!F81</f>
        <v>-6.6357969320000052</v>
      </c>
      <c r="Z82" s="120">
        <f>'dep83'!G82-'dep83'!G81</f>
        <v>37.497779197999989</v>
      </c>
      <c r="AA82" s="120">
        <f>'dep83'!H82-'dep83'!H81</f>
        <v>7.1463801559999922</v>
      </c>
      <c r="AB82" s="120">
        <f>'dep83'!I82-'dep83'!I81</f>
        <v>32.797332573000006</v>
      </c>
      <c r="AC82" s="100">
        <f>'dep83'!J82-'dep83'!J81</f>
        <v>-15.597925763000148</v>
      </c>
      <c r="AD82" s="100">
        <f>'dep83'!K82-'dep83'!K81</f>
        <v>-196.89863742399939</v>
      </c>
      <c r="AE82" s="120">
        <f>'dep83'!L82-'dep83'!L81</f>
        <v>-142.07675880700003</v>
      </c>
      <c r="AF82" s="120">
        <f>'dep83'!M82-'dep83'!M81</f>
        <v>35.506038086999979</v>
      </c>
      <c r="AG82" s="120">
        <f>'dep83'!N82-'dep83'!N81</f>
        <v>-13.559628636999975</v>
      </c>
      <c r="AH82" s="120">
        <f>'dep83'!O82-'dep83'!O81</f>
        <v>-2.291630327</v>
      </c>
      <c r="AI82" s="120">
        <f>'dep83'!P82-'dep83'!P81</f>
        <v>-1.2580348819999969</v>
      </c>
      <c r="AJ82" s="120">
        <f>'dep83'!Q82-'dep83'!Q81</f>
        <v>-11.655669646999996</v>
      </c>
      <c r="AK82" s="120">
        <f>'dep83'!R82-'dep83'!R81</f>
        <v>-48.216903071999923</v>
      </c>
      <c r="AL82" s="120">
        <f>'dep83'!S82-'dep83'!S81</f>
        <v>-13.346050138999999</v>
      </c>
      <c r="AM82" s="100">
        <f>'dep83'!T82-'dep83'!T81</f>
        <v>135.73166756799998</v>
      </c>
      <c r="AN82" s="184">
        <f>(Paca!B82/Paca!B78-1)*100</f>
        <v>13.570005823312691</v>
      </c>
      <c r="AO82" s="184">
        <f>(Paca!C82/Paca!C78-1)*100</f>
        <v>-6.3125934775873471</v>
      </c>
      <c r="AP82" s="184">
        <f>(Paca!D82/Paca!D78-1)*100</f>
        <v>-1.174973789233591</v>
      </c>
      <c r="AQ82" s="191">
        <f>(Paca!E82/Paca!E78-1)*100</f>
        <v>-2.4507920238429848</v>
      </c>
      <c r="AR82" s="191">
        <f>(Paca!F82/Paca!F78-1)*100</f>
        <v>6.3971772561958629</v>
      </c>
      <c r="AS82" s="191">
        <f>(Paca!G82/Paca!G78-1)*100</f>
        <v>9.9940005468330142</v>
      </c>
      <c r="AT82" s="191">
        <f>(Paca!H82/Paca!H78-1)*100</f>
        <v>-34.608702549662759</v>
      </c>
      <c r="AU82" s="191">
        <f>(Paca!I82/Paca!I78-1)*100</f>
        <v>4.8689047172593147</v>
      </c>
      <c r="AV82" s="184">
        <f>(Paca!J82/Paca!J78-1)*100</f>
        <v>21.148070073701764</v>
      </c>
      <c r="AW82" s="184">
        <f>(Paca!K82/Paca!K78-1)*100</f>
        <v>16.601356595715888</v>
      </c>
      <c r="AX82" s="191">
        <f>(Paca!L82/Paca!L78-1)*100</f>
        <v>9.5923431876955068</v>
      </c>
      <c r="AY82" s="191">
        <f>(Paca!M82/Paca!M78-1)*100</f>
        <v>19.962512137485767</v>
      </c>
      <c r="AZ82" s="191">
        <f>(Paca!N82/Paca!N78-1)*100</f>
        <v>6.4337665994868676</v>
      </c>
      <c r="BA82" s="191">
        <f>(Paca!O82/Paca!O78-1)*100</f>
        <v>32.061755321809329</v>
      </c>
      <c r="BB82" s="191">
        <f>(Paca!P82/Paca!P78-1)*100</f>
        <v>0.88720883804478401</v>
      </c>
      <c r="BC82" s="191">
        <f>(Paca!Q82/Paca!Q78-1)*100</f>
        <v>23.253650052703367</v>
      </c>
      <c r="BD82" s="191">
        <f>(Paca!R82/Paca!R78-1)*100</f>
        <v>23.449154648029946</v>
      </c>
      <c r="BE82" s="191">
        <f>(Paca!S82/Paca!S78-1)*100</f>
        <v>12.31355904412581</v>
      </c>
      <c r="BF82" s="184">
        <f>(Paca!T82/Paca!T78-1)*100</f>
        <v>37.291017816492023</v>
      </c>
      <c r="BG82" s="100">
        <f>Paca!B82-Paca!B78</f>
        <v>5914.816315379001</v>
      </c>
      <c r="BH82" s="100">
        <f>Paca!C82-Paca!C78</f>
        <v>-18.300444719000041</v>
      </c>
      <c r="BI82" s="100">
        <f>Paca!D82-Paca!D78</f>
        <v>-137.59686762600177</v>
      </c>
      <c r="BJ82" s="120">
        <f>Paca!E82-Paca!E78</f>
        <v>-40.500823070000024</v>
      </c>
      <c r="BK82" s="120">
        <f>Paca!F82-Paca!F78</f>
        <v>139.69324355699928</v>
      </c>
      <c r="BL82" s="120">
        <f>Paca!G82-Paca!G78</f>
        <v>93.521631022999941</v>
      </c>
      <c r="BM82" s="120">
        <f>Paca!H82-Paca!H78</f>
        <v>-585.74127600500015</v>
      </c>
      <c r="BN82" s="120">
        <f>Paca!I82-Paca!I78</f>
        <v>255.43035686900021</v>
      </c>
      <c r="BO82" s="100">
        <f>Paca!J82-Paca!J78</f>
        <v>2606.5248578989995</v>
      </c>
      <c r="BP82" s="100">
        <f>Paca!K82-Paca!K78</f>
        <v>2983.8971947290047</v>
      </c>
      <c r="BQ82" s="120">
        <f>Paca!L82-Paca!L78</f>
        <v>494.42710128300041</v>
      </c>
      <c r="BR82" s="120">
        <f>Paca!M82-Paca!M78</f>
        <v>1201.8221112410001</v>
      </c>
      <c r="BS82" s="120">
        <f>Paca!N82-Paca!N78</f>
        <v>59.959587829999919</v>
      </c>
      <c r="BT82" s="120">
        <f>Paca!O82-Paca!O78</f>
        <v>127.59621655799998</v>
      </c>
      <c r="BU82" s="120">
        <f>Paca!P82-Paca!P78</f>
        <v>5.7130586200000835</v>
      </c>
      <c r="BV82" s="120">
        <f>Paca!Q82-Paca!Q78</f>
        <v>50.934014598999994</v>
      </c>
      <c r="BW82" s="120">
        <f>Paca!R82-Paca!R78</f>
        <v>1002.913705815</v>
      </c>
      <c r="BX82" s="120">
        <f>Paca!S82-Paca!S78</f>
        <v>40.531398782999986</v>
      </c>
      <c r="BY82" s="100">
        <f>Paca!T82-Paca!T78</f>
        <v>480.29157509599986</v>
      </c>
    </row>
    <row r="83" spans="1:77" x14ac:dyDescent="0.25">
      <c r="A83" s="37" t="str">
        <f>Paca!A83</f>
        <v>T1 2018</v>
      </c>
      <c r="B83" s="144">
        <f>('dep83'!B83/'dep83'!B82-1)*100</f>
        <v>0.78542863283064257</v>
      </c>
      <c r="C83" s="179">
        <f>('dep83'!C83/'dep83'!C82-1)*100</f>
        <v>0.65645197330841398</v>
      </c>
      <c r="D83" s="179">
        <f>('dep83'!D83/'dep83'!D82-1)*100</f>
        <v>-3.8149906388400989</v>
      </c>
      <c r="E83" s="180">
        <f>('dep83'!E83/'dep83'!E82-1)*100</f>
        <v>6.8792300928585792</v>
      </c>
      <c r="F83" s="181">
        <f>('dep83'!F83/'dep83'!F82-1)*100</f>
        <v>-8.3285969690839572</v>
      </c>
      <c r="G83" s="181">
        <f>('dep83'!G83/'dep83'!G82-1)*100</f>
        <v>-20.343583062972527</v>
      </c>
      <c r="H83" s="181">
        <f>('dep83'!H83/'dep83'!H82-1)*100</f>
        <v>-6.3912943662728487</v>
      </c>
      <c r="I83" s="182">
        <f>('dep83'!I83/'dep83'!I82-1)*100</f>
        <v>3.9520132207187197</v>
      </c>
      <c r="J83" s="179">
        <f>('dep83'!J83/'dep83'!J82-1)*100</f>
        <v>-2.6980808380915877</v>
      </c>
      <c r="K83" s="179">
        <f>('dep83'!K83/'dep83'!K82-1)*100</f>
        <v>8.8020755502385981</v>
      </c>
      <c r="L83" s="180">
        <f>('dep83'!L83/'dep83'!L82-1)*100</f>
        <v>-2.1708945600634522</v>
      </c>
      <c r="M83" s="181">
        <f>('dep83'!M83/'dep83'!M82-1)*100</f>
        <v>10.517400710340397</v>
      </c>
      <c r="N83" s="181">
        <f>('dep83'!N83/'dep83'!N82-1)*100</f>
        <v>6.3961858027836493</v>
      </c>
      <c r="O83" s="181">
        <f>('dep83'!O83/'dep83'!O82-1)*100</f>
        <v>24.632151571698092</v>
      </c>
      <c r="P83" s="181">
        <f>('dep83'!P83/'dep83'!P82-1)*100</f>
        <v>19.133674294699766</v>
      </c>
      <c r="Q83" s="181">
        <f>('dep83'!Q83/'dep83'!Q82-1)*100</f>
        <v>6.9817068653001746</v>
      </c>
      <c r="R83" s="181">
        <f>('dep83'!R83/'dep83'!R82-1)*100</f>
        <v>28.962165256058636</v>
      </c>
      <c r="S83" s="152">
        <f>('dep83'!S83/'dep83'!S82-1)*100</f>
        <v>-18.71539037008305</v>
      </c>
      <c r="T83" s="183">
        <f>('dep83'!T83/'dep83'!T82-1)*100</f>
        <v>-5.8192485396662663</v>
      </c>
      <c r="U83" s="52">
        <f>'dep83'!B83-'dep83'!B82</f>
        <v>52.837703433999195</v>
      </c>
      <c r="V83" s="52">
        <f>'dep83'!C83-'dep83'!C82</f>
        <v>0.37061845099999857</v>
      </c>
      <c r="W83" s="52">
        <f>'dep83'!D83-'dep83'!D82</f>
        <v>-50.071138747000077</v>
      </c>
      <c r="X83" s="121">
        <f>'dep83'!E83-'dep83'!E82</f>
        <v>3.7418015590000024</v>
      </c>
      <c r="Y83" s="121">
        <f>'dep83'!F83-'dep83'!F82</f>
        <v>-37.859776463999992</v>
      </c>
      <c r="Z83" s="121">
        <f>'dep83'!G83-'dep83'!G82</f>
        <v>-24.54180981799999</v>
      </c>
      <c r="AA83" s="121">
        <f>'dep83'!H83-'dep83'!H82</f>
        <v>-11.368922427999991</v>
      </c>
      <c r="AB83" s="121">
        <f>'dep83'!I83-'dep83'!I82</f>
        <v>19.957568404000028</v>
      </c>
      <c r="AC83" s="52">
        <f>'dep83'!J83-'dep83'!J82</f>
        <v>-66.88849151300019</v>
      </c>
      <c r="AD83" s="52">
        <f>'dep83'!K83-'dep83'!K82</f>
        <v>202.85915893899983</v>
      </c>
      <c r="AE83" s="121">
        <f>'dep83'!L83-'dep83'!L82</f>
        <v>-16.798600280999949</v>
      </c>
      <c r="AF83" s="121">
        <f>'dep83'!M83-'dep83'!M82</f>
        <v>68.522655373000021</v>
      </c>
      <c r="AG83" s="121">
        <f>'dep83'!N83-'dep83'!N82</f>
        <v>11.626158243999981</v>
      </c>
      <c r="AH83" s="121">
        <f>'dep83'!O83-'dep83'!O82</f>
        <v>9.8420412139999982</v>
      </c>
      <c r="AI83" s="121">
        <f>'dep83'!P83-'dep83'!P82</f>
        <v>6.2483708019999966</v>
      </c>
      <c r="AJ83" s="121">
        <f>'dep83'!Q83-'dep83'!Q82</f>
        <v>2.6477958849999936</v>
      </c>
      <c r="AK83" s="121">
        <f>'dep83'!R83-'dep83'!R82</f>
        <v>140.10320428</v>
      </c>
      <c r="AL83" s="121">
        <f>'dep83'!S83-'dep83'!S82</f>
        <v>-19.332466578000009</v>
      </c>
      <c r="AM83" s="52">
        <f>'dep83'!T83-'dep83'!T82</f>
        <v>-33.43244369599995</v>
      </c>
      <c r="AN83" s="189">
        <f>(Paca!B83/Paca!B79-1)*100</f>
        <v>12.549749104964846</v>
      </c>
      <c r="AO83" s="189">
        <f>(Paca!C83/Paca!C79-1)*100</f>
        <v>26.728262199208586</v>
      </c>
      <c r="AP83" s="189">
        <f>(Paca!D83/Paca!D79-1)*100</f>
        <v>8.5999915429767704</v>
      </c>
      <c r="AQ83" s="190">
        <f>(Paca!E83/Paca!E79-1)*100</f>
        <v>3.3795274532191888</v>
      </c>
      <c r="AR83" s="190">
        <f>(Paca!F83/Paca!F79-1)*100</f>
        <v>7.2752707469512901</v>
      </c>
      <c r="AS83" s="190">
        <f>(Paca!G83/Paca!G79-1)*100</f>
        <v>10.061994807461616</v>
      </c>
      <c r="AT83" s="190">
        <f>(Paca!H83/Paca!H79-1)*100</f>
        <v>22.975813590429574</v>
      </c>
      <c r="AU83" s="190">
        <f>(Paca!I83/Paca!I79-1)*100</f>
        <v>8.0073522465571969</v>
      </c>
      <c r="AV83" s="189">
        <f>(Paca!J83/Paca!J79-1)*100</f>
        <v>12.738754268588814</v>
      </c>
      <c r="AW83" s="189">
        <f>(Paca!K83/Paca!K79-1)*100</f>
        <v>13.474202877658348</v>
      </c>
      <c r="AX83" s="190">
        <f>(Paca!L83/Paca!L79-1)*100</f>
        <v>8.0423788933736482</v>
      </c>
      <c r="AY83" s="190">
        <f>(Paca!M83/Paca!M79-1)*100</f>
        <v>21.539697751913465</v>
      </c>
      <c r="AZ83" s="190">
        <f>(Paca!N83/Paca!N79-1)*100</f>
        <v>4.7787301668818394</v>
      </c>
      <c r="BA83" s="190">
        <f>(Paca!O83/Paca!O79-1)*100</f>
        <v>18.794679455214315</v>
      </c>
      <c r="BB83" s="190">
        <f>(Paca!P83/Paca!P79-1)*100</f>
        <v>-4.3136305233766548</v>
      </c>
      <c r="BC83" s="190">
        <f>(Paca!Q83/Paca!Q79-1)*100</f>
        <v>2.6825229211514534</v>
      </c>
      <c r="BD83" s="190">
        <f>(Paca!R83/Paca!R79-1)*100</f>
        <v>14.342438398135982</v>
      </c>
      <c r="BE83" s="190">
        <f>(Paca!S83/Paca!S79-1)*100</f>
        <v>-1.7382158583570395</v>
      </c>
      <c r="BF83" s="189">
        <f>(Paca!T83/Paca!T79-1)*100</f>
        <v>24.411954218774312</v>
      </c>
      <c r="BG83" s="53">
        <f>Paca!B83-Paca!B79</f>
        <v>5662.874220963</v>
      </c>
      <c r="BH83" s="53">
        <f>Paca!C83-Paca!C79</f>
        <v>67.37302438399999</v>
      </c>
      <c r="BI83" s="53">
        <f>Paca!D83-Paca!D79</f>
        <v>938.38607233999937</v>
      </c>
      <c r="BJ83" s="122">
        <f>Paca!E83-Paca!E79</f>
        <v>56.620530681999981</v>
      </c>
      <c r="BK83" s="122">
        <f>Paca!F83-Paca!F79</f>
        <v>150.51676122800018</v>
      </c>
      <c r="BL83" s="122">
        <f>Paca!G83-Paca!G79</f>
        <v>94.143102775000102</v>
      </c>
      <c r="BM83" s="122">
        <f>Paca!H83-Paca!H79</f>
        <v>212.01045030399985</v>
      </c>
      <c r="BN83" s="122">
        <f>Paca!I83-Paca!I79</f>
        <v>425.09522735099927</v>
      </c>
      <c r="BO83" s="53">
        <f>Paca!J83-Paca!J79</f>
        <v>1671.3272820429993</v>
      </c>
      <c r="BP83" s="53">
        <f>Paca!K83-Paca!K79</f>
        <v>2588.9889030100057</v>
      </c>
      <c r="BQ83" s="122">
        <f>Paca!L83-Paca!L79</f>
        <v>433.77944835499966</v>
      </c>
      <c r="BR83" s="122">
        <f>Paca!M83-Paca!M79</f>
        <v>1386.4603645299994</v>
      </c>
      <c r="BS83" s="122">
        <f>Paca!N83-Paca!N79</f>
        <v>47.432628759000067</v>
      </c>
      <c r="BT83" s="122">
        <f>Paca!O83-Paca!O79</f>
        <v>84.681964276000031</v>
      </c>
      <c r="BU83" s="122">
        <f>Paca!P83-Paca!P79</f>
        <v>-28.288384723999911</v>
      </c>
      <c r="BV83" s="122">
        <f>Paca!Q83-Paca!Q79</f>
        <v>6.8794386929999973</v>
      </c>
      <c r="BW83" s="122">
        <f>Paca!R83-Paca!R79</f>
        <v>664.87264406799932</v>
      </c>
      <c r="BX83" s="122">
        <f>Paca!S83-Paca!S79</f>
        <v>-6.8292009470000039</v>
      </c>
      <c r="BY83" s="53">
        <f>Paca!T83-Paca!T79</f>
        <v>396.7989391860001</v>
      </c>
    </row>
    <row r="84" spans="1:77" x14ac:dyDescent="0.25">
      <c r="A84" s="37" t="str">
        <f>Paca!A84</f>
        <v>T2 2018</v>
      </c>
      <c r="B84" s="144">
        <f>('dep83'!B84/'dep83'!B83-1)*100</f>
        <v>-0.60483868996226153</v>
      </c>
      <c r="C84" s="179">
        <f>('dep83'!C84/'dep83'!C83-1)*100</f>
        <v>-25.476588283878165</v>
      </c>
      <c r="D84" s="179">
        <f>('dep83'!D84/'dep83'!D83-1)*100</f>
        <v>-5.9425872055765332</v>
      </c>
      <c r="E84" s="180">
        <f>('dep83'!E84/'dep83'!E83-1)*100</f>
        <v>-9.0844915420270294</v>
      </c>
      <c r="F84" s="181">
        <f>('dep83'!F84/'dep83'!F83-1)*100</f>
        <v>1.1829134246682083</v>
      </c>
      <c r="G84" s="181">
        <f>('dep83'!G84/'dep83'!G83-1)*100</f>
        <v>-8.301785677933049</v>
      </c>
      <c r="H84" s="181">
        <f>('dep83'!H84/'dep83'!H83-1)*100</f>
        <v>-16.173097007854274</v>
      </c>
      <c r="I84" s="182">
        <f>('dep83'!I84/'dep83'!I83-1)*100</f>
        <v>-7.5740454111993927</v>
      </c>
      <c r="J84" s="179">
        <f>('dep83'!J84/'dep83'!J83-1)*100</f>
        <v>-0.15486608357533349</v>
      </c>
      <c r="K84" s="179">
        <f>('dep83'!K84/'dep83'!K83-1)*100</f>
        <v>-3.1826038972271098</v>
      </c>
      <c r="L84" s="180">
        <f>('dep83'!L84/'dep83'!L83-1)*100</f>
        <v>-8.0569273316052907</v>
      </c>
      <c r="M84" s="181">
        <f>('dep83'!M84/'dep83'!M83-1)*100</f>
        <v>0.49721156950226497</v>
      </c>
      <c r="N84" s="181">
        <f>('dep83'!N84/'dep83'!N83-1)*100</f>
        <v>2.6499033132858063</v>
      </c>
      <c r="O84" s="181">
        <f>('dep83'!O84/'dep83'!O83-1)*100</f>
        <v>-6.1865756567724084</v>
      </c>
      <c r="P84" s="181">
        <f>('dep83'!P84/'dep83'!P83-1)*100</f>
        <v>34.237094993751782</v>
      </c>
      <c r="Q84" s="181">
        <f>('dep83'!Q84/'dep83'!Q83-1)*100</f>
        <v>3.1548813770746253</v>
      </c>
      <c r="R84" s="181">
        <f>('dep83'!R84/'dep83'!R83-1)*100</f>
        <v>-8.3155391438334618</v>
      </c>
      <c r="S84" s="152">
        <f>('dep83'!S84/'dep83'!S83-1)*100</f>
        <v>15.291504708911985</v>
      </c>
      <c r="T84" s="183">
        <f>('dep83'!T84/'dep83'!T83-1)*100</f>
        <v>24.401080307504497</v>
      </c>
      <c r="U84" s="52">
        <f>'dep83'!B84-'dep83'!B83</f>
        <v>-41.008559553999476</v>
      </c>
      <c r="V84" s="52">
        <f>'dep83'!C84-'dep83'!C83</f>
        <v>-14.477946419999995</v>
      </c>
      <c r="W84" s="52">
        <f>'dep83'!D84-'dep83'!D83</f>
        <v>-75.019980517999784</v>
      </c>
      <c r="X84" s="121">
        <f>'dep83'!E84-'dep83'!E83</f>
        <v>-5.2812272740000026</v>
      </c>
      <c r="Y84" s="121">
        <f>'dep83'!F84-'dep83'!F83</f>
        <v>4.9293883880000067</v>
      </c>
      <c r="Z84" s="121">
        <f>'dep83'!G84-'dep83'!G83</f>
        <v>-7.9775847089999985</v>
      </c>
      <c r="AA84" s="121">
        <f>'dep83'!H84-'dep83'!H83</f>
        <v>-26.930220810999998</v>
      </c>
      <c r="AB84" s="121">
        <f>'dep83'!I84-'dep83'!I83</f>
        <v>-39.760336112000061</v>
      </c>
      <c r="AC84" s="52">
        <f>'dep83'!J84-'dep83'!J83</f>
        <v>-3.7357186969998111</v>
      </c>
      <c r="AD84" s="52">
        <f>'dep83'!K84-'dep83'!K83</f>
        <v>-79.804852478000157</v>
      </c>
      <c r="AE84" s="121">
        <f>'dep83'!L84-'dep83'!L83</f>
        <v>-60.991862397000091</v>
      </c>
      <c r="AF84" s="121">
        <f>'dep83'!M84-'dep83'!M83</f>
        <v>3.5801205559999971</v>
      </c>
      <c r="AG84" s="121">
        <f>'dep83'!N84-'dep83'!N83</f>
        <v>5.1247330319999946</v>
      </c>
      <c r="AH84" s="121">
        <f>'dep83'!O84-'dep83'!O83</f>
        <v>-3.0807982000000038</v>
      </c>
      <c r="AI84" s="121">
        <f>'dep83'!P84-'dep83'!P83</f>
        <v>13.319866181000002</v>
      </c>
      <c r="AJ84" s="121">
        <f>'dep83'!Q84-'dep83'!Q83</f>
        <v>1.2800161510000052</v>
      </c>
      <c r="AK84" s="121">
        <f>'dep83'!R84-'dep83'!R83</f>
        <v>-51.876392721000002</v>
      </c>
      <c r="AL84" s="121">
        <f>'dep83'!S84-'dep83'!S83</f>
        <v>12.839464919999998</v>
      </c>
      <c r="AM84" s="52">
        <f>'dep83'!T84-'dep83'!T83</f>
        <v>132.02993855900002</v>
      </c>
      <c r="AN84" s="189">
        <f>(Paca!B84/Paca!B80-1)*100</f>
        <v>7.5295245908519881</v>
      </c>
      <c r="AO84" s="189">
        <f>(Paca!C84/Paca!C80-1)*100</f>
        <v>38.717235838860397</v>
      </c>
      <c r="AP84" s="189">
        <f>(Paca!D84/Paca!D80-1)*100</f>
        <v>6.8432604022430343</v>
      </c>
      <c r="AQ84" s="190">
        <f>(Paca!E84/Paca!E80-1)*100</f>
        <v>-6.8786166913944458</v>
      </c>
      <c r="AR84" s="190">
        <f>(Paca!F84/Paca!F80-1)*100</f>
        <v>3.0324484839681531</v>
      </c>
      <c r="AS84" s="190">
        <f>(Paca!G84/Paca!G80-1)*100</f>
        <v>4.4620860264570794</v>
      </c>
      <c r="AT84" s="190">
        <f>(Paca!H84/Paca!H80-1)*100</f>
        <v>30.580008929726567</v>
      </c>
      <c r="AU84" s="190">
        <f>(Paca!I84/Paca!I80-1)*100</f>
        <v>9.5600687478302859</v>
      </c>
      <c r="AV84" s="189">
        <f>(Paca!J84/Paca!J80-1)*100</f>
        <v>9.9541026598069404</v>
      </c>
      <c r="AW84" s="189">
        <f>(Paca!K84/Paca!K80-1)*100</f>
        <v>3.9500485599412549</v>
      </c>
      <c r="AX84" s="190">
        <f>(Paca!L84/Paca!L80-1)*100</f>
        <v>-2.6656153558940798</v>
      </c>
      <c r="AY84" s="190">
        <f>(Paca!M84/Paca!M80-1)*100</f>
        <v>3.03143736727296</v>
      </c>
      <c r="AZ84" s="190">
        <f>(Paca!N84/Paca!N80-1)*100</f>
        <v>15.208649161426035</v>
      </c>
      <c r="BA84" s="190">
        <f>(Paca!O84/Paca!O80-1)*100</f>
        <v>36.052120026221225</v>
      </c>
      <c r="BB84" s="190">
        <f>(Paca!P84/Paca!P80-1)*100</f>
        <v>-17.89436661190863</v>
      </c>
      <c r="BC84" s="190">
        <f>(Paca!Q84/Paca!Q80-1)*100</f>
        <v>6.6875658571619701</v>
      </c>
      <c r="BD84" s="190">
        <f>(Paca!R84/Paca!R80-1)*100</f>
        <v>10.377092458977422</v>
      </c>
      <c r="BE84" s="190">
        <f>(Paca!S84/Paca!S80-1)*100</f>
        <v>11.411846227221378</v>
      </c>
      <c r="BF84" s="189">
        <f>(Paca!T84/Paca!T80-1)*100</f>
        <v>33.276981468219113</v>
      </c>
      <c r="BG84" s="53">
        <f>Paca!B84-Paca!B80</f>
        <v>3522.147488216011</v>
      </c>
      <c r="BH84" s="53">
        <f>Paca!C84-Paca!C80</f>
        <v>92.141702739999999</v>
      </c>
      <c r="BI84" s="53">
        <f>Paca!D84-Paca!D80</f>
        <v>752.73908293900058</v>
      </c>
      <c r="BJ84" s="122">
        <f>Paca!E84-Paca!E80</f>
        <v>-122.78133417000004</v>
      </c>
      <c r="BK84" s="122">
        <f>Paca!F84-Paca!F80</f>
        <v>65.500193367000065</v>
      </c>
      <c r="BL84" s="122">
        <f>Paca!G84-Paca!G80</f>
        <v>43.445043383999973</v>
      </c>
      <c r="BM84" s="122">
        <f>Paca!H84-Paca!H80</f>
        <v>269.4543092639999</v>
      </c>
      <c r="BN84" s="122">
        <f>Paca!I84-Paca!I80</f>
        <v>497.12087109399999</v>
      </c>
      <c r="BO84" s="53">
        <f>Paca!J84-Paca!J80</f>
        <v>1325.1094086820012</v>
      </c>
      <c r="BP84" s="53">
        <f>Paca!K84-Paca!K80</f>
        <v>814.1514490710033</v>
      </c>
      <c r="BQ84" s="122">
        <f>Paca!L84-Paca!L80</f>
        <v>-147.95623208100005</v>
      </c>
      <c r="BR84" s="122">
        <f>Paca!M84-Paca!M80</f>
        <v>223.42751439999938</v>
      </c>
      <c r="BS84" s="122">
        <f>Paca!N84-Paca!N80</f>
        <v>149.50542054900006</v>
      </c>
      <c r="BT84" s="122">
        <f>Paca!O84-Paca!O80</f>
        <v>147.22275063200004</v>
      </c>
      <c r="BU84" s="122">
        <f>Paca!P84-Paca!P80</f>
        <v>-130.58733252699994</v>
      </c>
      <c r="BV84" s="122">
        <f>Paca!Q84-Paca!Q80</f>
        <v>17.16886107900001</v>
      </c>
      <c r="BW84" s="122">
        <f>Paca!R84-Paca!R80</f>
        <v>510.1706579770007</v>
      </c>
      <c r="BX84" s="122">
        <f>Paca!S84-Paca!S80</f>
        <v>45.199809042000027</v>
      </c>
      <c r="BY84" s="53">
        <f>Paca!T84-Paca!T80</f>
        <v>538.00584478399992</v>
      </c>
    </row>
    <row r="85" spans="1:77" x14ac:dyDescent="0.25">
      <c r="A85" s="37" t="str">
        <f>Paca!A85</f>
        <v>T3 2018</v>
      </c>
      <c r="B85" s="144">
        <f>('dep83'!B85/'dep83'!B84-1)*100</f>
        <v>-2.023151106335852</v>
      </c>
      <c r="C85" s="179">
        <f>('dep83'!C85/'dep83'!C84-1)*100</f>
        <v>30.712378949625929</v>
      </c>
      <c r="D85" s="179">
        <f>('dep83'!D85/'dep83'!D84-1)*100</f>
        <v>-5.1403495907766272</v>
      </c>
      <c r="E85" s="180">
        <f>('dep83'!E85/'dep83'!E84-1)*100</f>
        <v>3.2045966454303798</v>
      </c>
      <c r="F85" s="181">
        <f>('dep83'!F85/'dep83'!F84-1)*100</f>
        <v>-0.25686932521068462</v>
      </c>
      <c r="G85" s="181">
        <f>('dep83'!G85/'dep83'!G84-1)*100</f>
        <v>-16.367891715618256</v>
      </c>
      <c r="H85" s="181">
        <f>('dep83'!H85/'dep83'!H84-1)*100</f>
        <v>-1.0939574132461938</v>
      </c>
      <c r="I85" s="182">
        <f>('dep83'!I85/'dep83'!I84-1)*100</f>
        <v>-9.4182590421495345</v>
      </c>
      <c r="J85" s="179">
        <f>('dep83'!J85/'dep83'!J84-1)*100</f>
        <v>2.5201147166535209</v>
      </c>
      <c r="K85" s="179">
        <f>('dep83'!K85/'dep83'!K84-1)*100</f>
        <v>-0.57913398167845909</v>
      </c>
      <c r="L85" s="180">
        <f>('dep83'!L85/'dep83'!L84-1)*100</f>
        <v>7.1220244658141807</v>
      </c>
      <c r="M85" s="181">
        <f>('dep83'!M85/'dep83'!M84-1)*100</f>
        <v>2.5692185560567404</v>
      </c>
      <c r="N85" s="181">
        <f>('dep83'!N85/'dep83'!N84-1)*100</f>
        <v>-36.568668573824013</v>
      </c>
      <c r="O85" s="181">
        <f>('dep83'!O85/'dep83'!O84-1)*100</f>
        <v>2.8048637429066492</v>
      </c>
      <c r="P85" s="181">
        <f>('dep83'!P85/'dep83'!P84-1)*100</f>
        <v>-42.66235615551345</v>
      </c>
      <c r="Q85" s="181">
        <f>('dep83'!Q85/'dep83'!Q84-1)*100</f>
        <v>-26.564960867051656</v>
      </c>
      <c r="R85" s="181">
        <f>('dep83'!R85/'dep83'!R84-1)*100</f>
        <v>7.7682554874093146</v>
      </c>
      <c r="S85" s="152">
        <f>('dep83'!S85/'dep83'!S84-1)*100</f>
        <v>-22.696074267828912</v>
      </c>
      <c r="T85" s="183">
        <f>('dep83'!T85/'dep83'!T84-1)*100</f>
        <v>-20.048547867917556</v>
      </c>
      <c r="U85" s="52">
        <f>'dep83'!B85-'dep83'!B84</f>
        <v>-136.34164022800087</v>
      </c>
      <c r="V85" s="52">
        <f>'dep83'!C85-'dep83'!C84</f>
        <v>13.006842547999995</v>
      </c>
      <c r="W85" s="52">
        <f>'dep83'!D85-'dep83'!D84</f>
        <v>-61.036141058000112</v>
      </c>
      <c r="X85" s="121">
        <f>'dep83'!E85-'dep83'!E84</f>
        <v>1.6937354530000022</v>
      </c>
      <c r="Y85" s="121">
        <f>'dep83'!F85-'dep83'!F84</f>
        <v>-1.0830774210000413</v>
      </c>
      <c r="Z85" s="121">
        <f>'dep83'!G85-'dep83'!G84</f>
        <v>-14.422931102000007</v>
      </c>
      <c r="AA85" s="121">
        <f>'dep83'!H85-'dep83'!H84</f>
        <v>-1.5269701940000004</v>
      </c>
      <c r="AB85" s="121">
        <f>'dep83'!I85-'dep83'!I84</f>
        <v>-45.696897793999995</v>
      </c>
      <c r="AC85" s="52">
        <f>'dep83'!J85-'dep83'!J84</f>
        <v>60.696697912000218</v>
      </c>
      <c r="AD85" s="52">
        <f>'dep83'!K85-'dep83'!K84</f>
        <v>-14.059800413000175</v>
      </c>
      <c r="AE85" s="121">
        <f>'dep83'!L85-'dep83'!L84</f>
        <v>49.570685297000068</v>
      </c>
      <c r="AF85" s="121">
        <f>'dep83'!M85-'dep83'!M84</f>
        <v>18.591373995000026</v>
      </c>
      <c r="AG85" s="121">
        <f>'dep83'!N85-'dep83'!N84</f>
        <v>-72.595367991999993</v>
      </c>
      <c r="AH85" s="121">
        <f>'dep83'!O85-'dep83'!O84</f>
        <v>1.310357144000001</v>
      </c>
      <c r="AI85" s="121">
        <f>'dep83'!P85-'dep83'!P84</f>
        <v>-22.280264175000003</v>
      </c>
      <c r="AJ85" s="121">
        <f>'dep83'!Q85-'dep83'!Q84</f>
        <v>-11.118120572000002</v>
      </c>
      <c r="AK85" s="121">
        <f>'dep83'!R85-'dep83'!R84</f>
        <v>44.432279370999936</v>
      </c>
      <c r="AL85" s="121">
        <f>'dep83'!S85-'dep83'!S84</f>
        <v>-21.970743481</v>
      </c>
      <c r="AM85" s="52">
        <f>'dep83'!T85-'dep83'!T84</f>
        <v>-134.94923921700001</v>
      </c>
      <c r="AN85" s="189">
        <f>(Paca!B85/Paca!B81-1)*100</f>
        <v>6.2464848364033765</v>
      </c>
      <c r="AO85" s="189">
        <f>(Paca!C85/Paca!C81-1)*100</f>
        <v>56.313101364754914</v>
      </c>
      <c r="AP85" s="189">
        <f>(Paca!D85/Paca!D81-1)*100</f>
        <v>6.7012538402342336</v>
      </c>
      <c r="AQ85" s="190">
        <f>(Paca!E85/Paca!E81-1)*100</f>
        <v>6.1046790189425604</v>
      </c>
      <c r="AR85" s="190">
        <f>(Paca!F85/Paca!F81-1)*100</f>
        <v>1.9596295897127636</v>
      </c>
      <c r="AS85" s="190">
        <f>(Paca!G85/Paca!G81-1)*100</f>
        <v>-1.8578582792565856</v>
      </c>
      <c r="AT85" s="190">
        <f>(Paca!H85/Paca!H81-1)*100</f>
        <v>25.295733794660258</v>
      </c>
      <c r="AU85" s="190">
        <f>(Paca!I85/Paca!I81-1)*100</f>
        <v>7.2093068664429216</v>
      </c>
      <c r="AV85" s="189">
        <f>(Paca!J85/Paca!J81-1)*100</f>
        <v>6.3141089354143309</v>
      </c>
      <c r="AW85" s="189">
        <f>(Paca!K85/Paca!K81-1)*100</f>
        <v>4.2899907541178672</v>
      </c>
      <c r="AX85" s="190">
        <f>(Paca!L85/Paca!L81-1)*100</f>
        <v>-5.7078580615076202</v>
      </c>
      <c r="AY85" s="190">
        <f>(Paca!M85/Paca!M81-1)*100</f>
        <v>6.7944847916955098</v>
      </c>
      <c r="AZ85" s="190">
        <f>(Paca!N85/Paca!N81-1)*100</f>
        <v>4.8334627981724942</v>
      </c>
      <c r="BA85" s="190">
        <f>(Paca!O85/Paca!O81-1)*100</f>
        <v>13.616836975810266</v>
      </c>
      <c r="BB85" s="190">
        <f>(Paca!P85/Paca!P81-1)*100</f>
        <v>-27.269604815010862</v>
      </c>
      <c r="BC85" s="190">
        <f>(Paca!Q85/Paca!Q81-1)*100</f>
        <v>-15.385487255545527</v>
      </c>
      <c r="BD85" s="190">
        <f>(Paca!R85/Paca!R81-1)*100</f>
        <v>16.38013714858193</v>
      </c>
      <c r="BE85" s="190">
        <f>(Paca!S85/Paca!S81-1)*100</f>
        <v>12.994992380876912</v>
      </c>
      <c r="BF85" s="189">
        <f>(Paca!T85/Paca!T81-1)*100</f>
        <v>20.052645273091319</v>
      </c>
      <c r="BG85" s="53">
        <f>Paca!B85-Paca!B81</f>
        <v>3007.5452337699971</v>
      </c>
      <c r="BH85" s="53">
        <f>Paca!C85-Paca!C81</f>
        <v>140.833467283</v>
      </c>
      <c r="BI85" s="53">
        <f>Paca!D85-Paca!D81</f>
        <v>751.13538243699986</v>
      </c>
      <c r="BJ85" s="122">
        <f>Paca!E85-Paca!E81</f>
        <v>100.56014006400005</v>
      </c>
      <c r="BK85" s="122">
        <f>Paca!F85-Paca!F81</f>
        <v>44.499929677000637</v>
      </c>
      <c r="BL85" s="122">
        <f>Paca!G85-Paca!G81</f>
        <v>-18.858034970999938</v>
      </c>
      <c r="BM85" s="122">
        <f>Paca!H85-Paca!H81</f>
        <v>241.25348903899999</v>
      </c>
      <c r="BN85" s="122">
        <f>Paca!I85-Paca!I81</f>
        <v>383.67985862800015</v>
      </c>
      <c r="BO85" s="53">
        <f>Paca!J85-Paca!J81</f>
        <v>899.0535918179994</v>
      </c>
      <c r="BP85" s="53">
        <f>Paca!K85-Paca!K81</f>
        <v>894.13344135299849</v>
      </c>
      <c r="BQ85" s="122">
        <f>Paca!L85-Paca!L81</f>
        <v>-325.30796339599965</v>
      </c>
      <c r="BR85" s="122">
        <f>Paca!M85-Paca!M81</f>
        <v>495.89011700699939</v>
      </c>
      <c r="BS85" s="122">
        <f>Paca!N85-Paca!N81</f>
        <v>47.984827624000104</v>
      </c>
      <c r="BT85" s="122">
        <f>Paca!O85-Paca!O81</f>
        <v>65.130985506000002</v>
      </c>
      <c r="BU85" s="122">
        <f>Paca!P85-Paca!P81</f>
        <v>-206.1867168010001</v>
      </c>
      <c r="BV85" s="122">
        <f>Paca!Q85-Paca!Q81</f>
        <v>-44.097431577000009</v>
      </c>
      <c r="BW85" s="122">
        <f>Paca!R85-Paca!R81</f>
        <v>812.84004388599988</v>
      </c>
      <c r="BX85" s="122">
        <f>Paca!S85-Paca!S81</f>
        <v>47.879579104000015</v>
      </c>
      <c r="BY85" s="53">
        <f>Paca!T85-Paca!T81</f>
        <v>322.38935087900018</v>
      </c>
    </row>
    <row r="86" spans="1:77" s="106" customFormat="1" x14ac:dyDescent="0.25">
      <c r="A86" s="98" t="str">
        <f>Paca!A86</f>
        <v>T4 2018</v>
      </c>
      <c r="B86" s="143">
        <f>('dep83'!B86/'dep83'!B85-1)*100</f>
        <v>0.97244879287361474</v>
      </c>
      <c r="C86" s="184">
        <f>('dep83'!C86/'dep83'!C85-1)*100</f>
        <v>-14.398302327261092</v>
      </c>
      <c r="D86" s="184">
        <f>('dep83'!D86/'dep83'!D85-1)*100</f>
        <v>4.2438455286391008</v>
      </c>
      <c r="E86" s="185">
        <f>('dep83'!E86/'dep83'!E85-1)*100</f>
        <v>-18.283371912381654</v>
      </c>
      <c r="F86" s="186">
        <f>('dep83'!F86/'dep83'!F85-1)*100</f>
        <v>17.685894259856983</v>
      </c>
      <c r="G86" s="186">
        <f>('dep83'!G86/'dep83'!G85-1)*100</f>
        <v>-17.996627089768335</v>
      </c>
      <c r="H86" s="186">
        <f>('dep83'!H86/'dep83'!H85-1)*100</f>
        <v>-20.259499387924041</v>
      </c>
      <c r="I86" s="187">
        <f>('dep83'!I86/'dep83'!I85-1)*100</f>
        <v>5.6030943596632854</v>
      </c>
      <c r="J86" s="184">
        <f>('dep83'!J86/'dep83'!J85-1)*100</f>
        <v>-4.1449714149595085</v>
      </c>
      <c r="K86" s="184">
        <f>('dep83'!K86/'dep83'!K85-1)*100</f>
        <v>-0.27454241800871637</v>
      </c>
      <c r="L86" s="185">
        <f>('dep83'!L86/'dep83'!L85-1)*100</f>
        <v>-5.4151311549928804</v>
      </c>
      <c r="M86" s="186">
        <f>('dep83'!M86/'dep83'!M85-1)*100</f>
        <v>-7.7941069964560299</v>
      </c>
      <c r="N86" s="186">
        <f>('dep83'!N86/'dep83'!N85-1)*100</f>
        <v>26.012626458346411</v>
      </c>
      <c r="O86" s="186">
        <f>('dep83'!O86/'dep83'!O85-1)*100</f>
        <v>7.3937774728944916</v>
      </c>
      <c r="P86" s="186">
        <f>('dep83'!P86/'dep83'!P85-1)*100</f>
        <v>-17.08936006116253</v>
      </c>
      <c r="Q86" s="186">
        <f>('dep83'!Q86/'dep83'!Q85-1)*100</f>
        <v>3.008909133890092</v>
      </c>
      <c r="R86" s="186">
        <f>('dep83'!R86/'dep83'!R85-1)*100</f>
        <v>8.483862695300747</v>
      </c>
      <c r="S86" s="151">
        <f>('dep83'!S86/'dep83'!S85-1)*100</f>
        <v>9.6048720414960265</v>
      </c>
      <c r="T86" s="188">
        <f>('dep83'!T86/'dep83'!T85-1)*100</f>
        <v>24.779009157222287</v>
      </c>
      <c r="U86" s="100">
        <f>'dep83'!B86-'dep83'!B85</f>
        <v>64.208186342000772</v>
      </c>
      <c r="V86" s="100">
        <f>'dep83'!C86-'dep83'!C85</f>
        <v>-7.9705158999999952</v>
      </c>
      <c r="W86" s="100">
        <f>'dep83'!D86-'dep83'!D85</f>
        <v>47.800836807999985</v>
      </c>
      <c r="X86" s="120">
        <f>'dep83'!E86-'dep83'!E85</f>
        <v>-9.9730394940000053</v>
      </c>
      <c r="Y86" s="120">
        <f>'dep83'!F86-'dep83'!F85</f>
        <v>74.380188888000021</v>
      </c>
      <c r="Z86" s="120">
        <f>'dep83'!G86-'dep83'!G85</f>
        <v>-13.262486303999999</v>
      </c>
      <c r="AA86" s="120">
        <f>'dep83'!H86-'dep83'!H85</f>
        <v>-27.969305281000004</v>
      </c>
      <c r="AB86" s="120">
        <f>'dep83'!I86-'dep83'!I85</f>
        <v>24.625478998999995</v>
      </c>
      <c r="AC86" s="100">
        <f>'dep83'!J86-'dep83'!J85</f>
        <v>-102.34706138399997</v>
      </c>
      <c r="AD86" s="100">
        <f>'dep83'!K86-'dep83'!K85</f>
        <v>-6.6265442619996975</v>
      </c>
      <c r="AE86" s="120">
        <f>'dep83'!L86-'dep83'!L85</f>
        <v>-40.374691142000074</v>
      </c>
      <c r="AF86" s="120">
        <f>'dep83'!M86-'dep83'!M85</f>
        <v>-57.848732488999985</v>
      </c>
      <c r="AG86" s="120">
        <f>'dep83'!N86-'dep83'!N85</f>
        <v>32.755768606000018</v>
      </c>
      <c r="AH86" s="120">
        <f>'dep83'!O86-'dep83'!O85</f>
        <v>3.5510595040000013</v>
      </c>
      <c r="AI86" s="120">
        <f>'dep83'!P86-'dep83'!P85</f>
        <v>-5.1173031069999979</v>
      </c>
      <c r="AJ86" s="120">
        <f>'dep83'!Q86-'dep83'!Q85</f>
        <v>0.92477185199999923</v>
      </c>
      <c r="AK86" s="120">
        <f>'dep83'!R86-'dep83'!R85</f>
        <v>52.294928852999988</v>
      </c>
      <c r="AL86" s="120">
        <f>'dep83'!S86-'dep83'!S85</f>
        <v>7.1876536609999988</v>
      </c>
      <c r="AM86" s="100">
        <f>'dep83'!T86-'dep83'!T85</f>
        <v>133.35147108000001</v>
      </c>
      <c r="AN86" s="184">
        <f>(Paca!B86/Paca!B82-1)*100</f>
        <v>1.1825201506416416</v>
      </c>
      <c r="AO86" s="184">
        <f>(Paca!C86/Paca!C82-1)*100</f>
        <v>21.083941308193399</v>
      </c>
      <c r="AP86" s="184">
        <f>(Paca!D86/Paca!D82-1)*100</f>
        <v>-0.7008401734625358</v>
      </c>
      <c r="AQ86" s="191">
        <f>(Paca!E86/Paca!E82-1)*100</f>
        <v>8.0488284560015231</v>
      </c>
      <c r="AR86" s="191">
        <f>(Paca!F86/Paca!F82-1)*100</f>
        <v>1.856627137303235</v>
      </c>
      <c r="AS86" s="191">
        <f>(Paca!G86/Paca!G82-1)*100</f>
        <v>-8.3799296304928212</v>
      </c>
      <c r="AT86" s="191">
        <f>(Paca!H86/Paca!H82-1)*100</f>
        <v>5.6434166943608144</v>
      </c>
      <c r="AU86" s="191">
        <f>(Paca!I86/Paca!I82-1)*100</f>
        <v>-4.1842338042402112</v>
      </c>
      <c r="AV86" s="184">
        <f>(Paca!J86/Paca!J82-1)*100</f>
        <v>-2.484366046250841</v>
      </c>
      <c r="AW86" s="184">
        <f>(Paca!K86/Paca!K82-1)*100</f>
        <v>2.8935276360507745</v>
      </c>
      <c r="AX86" s="191">
        <f>(Paca!L86/Paca!L82-1)*100</f>
        <v>-4.0986840245466283</v>
      </c>
      <c r="AY86" s="191">
        <f>(Paca!M86/Paca!M82-1)*100</f>
        <v>6.1812509599102672</v>
      </c>
      <c r="AZ86" s="191">
        <f>(Paca!N86/Paca!N82-1)*100</f>
        <v>-1.1047459323251907</v>
      </c>
      <c r="BA86" s="191">
        <f>(Paca!O86/Paca!O82-1)*100</f>
        <v>5.5223593770590718</v>
      </c>
      <c r="BB86" s="191">
        <f>(Paca!P86/Paca!P82-1)*100</f>
        <v>-15.183385094583402</v>
      </c>
      <c r="BC86" s="191">
        <f>(Paca!Q86/Paca!Q82-1)*100</f>
        <v>-16.545570170304046</v>
      </c>
      <c r="BD86" s="191">
        <f>(Paca!R86/Paca!R82-1)*100</f>
        <v>9.4386848483169352</v>
      </c>
      <c r="BE86" s="191">
        <f>(Paca!S86/Paca!S82-1)*100</f>
        <v>4.9800240846274324</v>
      </c>
      <c r="BF86" s="184">
        <f>(Paca!T86/Paca!T82-1)*100</f>
        <v>21.137168948043914</v>
      </c>
      <c r="BG86" s="100">
        <f>Paca!B86-Paca!B82</f>
        <v>585.37399640699732</v>
      </c>
      <c r="BH86" s="100">
        <f>Paca!C86-Paca!C82</f>
        <v>57.264679824000041</v>
      </c>
      <c r="BI86" s="100">
        <f>Paca!D86-Paca!D82</f>
        <v>-81.108486100998562</v>
      </c>
      <c r="BJ86" s="120">
        <f>Paca!E86-Paca!E82</f>
        <v>129.75192505500013</v>
      </c>
      <c r="BK86" s="120">
        <f>Paca!F86-Paca!F82</f>
        <v>43.136193339000329</v>
      </c>
      <c r="BL86" s="120">
        <f>Paca!G86-Paca!G82</f>
        <v>-86.254561779999904</v>
      </c>
      <c r="BM86" s="120">
        <f>Paca!H86-Paca!H82</f>
        <v>62.457210509000106</v>
      </c>
      <c r="BN86" s="120">
        <f>Paca!I86-Paca!I82</f>
        <v>-230.19925322400013</v>
      </c>
      <c r="BO86" s="100">
        <f>Paca!J86-Paca!J82</f>
        <v>-370.95669662699947</v>
      </c>
      <c r="BP86" s="100">
        <f>Paca!K86-Paca!K82</f>
        <v>606.41720691400042</v>
      </c>
      <c r="BQ86" s="120">
        <f>Paca!L86-Paca!L82</f>
        <v>-231.52730222700029</v>
      </c>
      <c r="BR86" s="120">
        <f>Paca!M86-Paca!M82</f>
        <v>446.42337338400012</v>
      </c>
      <c r="BS86" s="120">
        <f>Paca!N86-Paca!N82</f>
        <v>-10.958097995999992</v>
      </c>
      <c r="BT86" s="120">
        <f>Paca!O86-Paca!O82</f>
        <v>29.023663666000061</v>
      </c>
      <c r="BU86" s="120">
        <f>Paca!P86-Paca!P82</f>
        <v>-98.638744288999987</v>
      </c>
      <c r="BV86" s="120">
        <f>Paca!Q86-Paca!Q82</f>
        <v>-44.668184698000005</v>
      </c>
      <c r="BW86" s="120">
        <f>Paca!R86-Paca!R82</f>
        <v>498.35174285300036</v>
      </c>
      <c r="BX86" s="120">
        <f>Paca!S86-Paca!S82</f>
        <v>18.410756221000042</v>
      </c>
      <c r="BY86" s="100">
        <f>Paca!T86-Paca!T82</f>
        <v>373.7572923969999</v>
      </c>
    </row>
    <row r="87" spans="1:77" x14ac:dyDescent="0.25">
      <c r="A87" s="37" t="str">
        <f>Paca!A87</f>
        <v>T1 2019</v>
      </c>
      <c r="B87" s="144">
        <f>('dep83'!B87/'dep83'!B86-1)*100</f>
        <v>5.5095717080037243</v>
      </c>
      <c r="C87" s="179">
        <f>('dep83'!C87/'dep83'!C86-1)*100</f>
        <v>5.6664913954450169</v>
      </c>
      <c r="D87" s="179">
        <f>('dep83'!D87/'dep83'!D86-1)*100</f>
        <v>-99.262971007812155</v>
      </c>
      <c r="E87" s="180">
        <f>('dep83'!E87/'dep83'!E86-1)*100</f>
        <v>15.034606972579102</v>
      </c>
      <c r="F87" s="181">
        <f>('dep83'!F87/'dep83'!F86-1)*100</f>
        <v>8.9507082837119167</v>
      </c>
      <c r="G87" s="181">
        <f>('dep83'!G87/'dep83'!G86-1)*100</f>
        <v>5.6522799284298708</v>
      </c>
      <c r="H87" s="181">
        <f>('dep83'!H87/'dep83'!H86-1)*100</f>
        <v>11.044816986943751</v>
      </c>
      <c r="I87" s="182">
        <f>('dep83'!I87/'dep83'!I86-1)*100</f>
        <v>-4.9915883548447564</v>
      </c>
      <c r="J87" s="179">
        <f>('dep83'!J87/'dep83'!J86-1)*100</f>
        <v>9.7608292463852599</v>
      </c>
      <c r="K87" s="179">
        <f>('dep83'!K87/'dep83'!K86-1)*100</f>
        <v>4.0918679918164891</v>
      </c>
      <c r="L87" s="180">
        <f>('dep83'!L87/'dep83'!L86-1)*100</f>
        <v>8.1818694846371045</v>
      </c>
      <c r="M87" s="181">
        <f>('dep83'!M87/'dep83'!M86-1)*100</f>
        <v>4.5179331625548658</v>
      </c>
      <c r="N87" s="181">
        <f>('dep83'!N87/'dep83'!N86-1)*100</f>
        <v>-10.832379483588861</v>
      </c>
      <c r="O87" s="181">
        <f>('dep83'!O87/'dep83'!O86-1)*100</f>
        <v>6.8037051679567639</v>
      </c>
      <c r="P87" s="181">
        <f>('dep83'!P87/'dep83'!P86-1)*100</f>
        <v>31.720766467745953</v>
      </c>
      <c r="Q87" s="181">
        <f>('dep83'!Q87/'dep83'!Q86-1)*100</f>
        <v>4.699674113412744</v>
      </c>
      <c r="R87" s="181">
        <f>('dep83'!R87/'dep83'!R86-1)*100</f>
        <v>1.4289364874200849</v>
      </c>
      <c r="S87" s="152">
        <f>('dep83'!S87/'dep83'!S86-1)*100</f>
        <v>5.650976739256941</v>
      </c>
      <c r="T87" s="183">
        <f>('dep83'!T87/'dep83'!T86-1)*100</f>
        <v>-1.2347099013760521</v>
      </c>
      <c r="U87" s="52">
        <f>'dep83'!B87-'dep83'!B86</f>
        <v>367.31984299499982</v>
      </c>
      <c r="V87" s="52">
        <f>'dep83'!C87-'dep83'!C86</f>
        <v>2.6851698090000014</v>
      </c>
      <c r="W87" s="52">
        <f>'dep83'!D87-'dep83'!D86</f>
        <v>-1165.5036169538419</v>
      </c>
      <c r="X87" s="121">
        <f>'dep83'!E87-'dep83'!E86</f>
        <v>6.7015268600000013</v>
      </c>
      <c r="Y87" s="121">
        <f>'dep83'!F87-'dep83'!F86</f>
        <v>44.300850868999987</v>
      </c>
      <c r="Z87" s="121">
        <f>'dep83'!G87-'dep83'!G86</f>
        <v>3.4157746309999979</v>
      </c>
      <c r="AA87" s="121">
        <f>'dep83'!H87-'dep83'!H86</f>
        <v>12.158792622999997</v>
      </c>
      <c r="AB87" s="121">
        <f>'dep83'!I87-'dep83'!I86</f>
        <v>-23.167125823999982</v>
      </c>
      <c r="AC87" s="52">
        <f>'dep83'!J87-'dep83'!J86</f>
        <v>231.0231250009997</v>
      </c>
      <c r="AD87" s="52">
        <f>'dep83'!K87-'dep83'!K86</f>
        <v>98.492985288999989</v>
      </c>
      <c r="AE87" s="121">
        <f>'dep83'!L87-'dep83'!L86</f>
        <v>57.699818463000042</v>
      </c>
      <c r="AF87" s="121">
        <f>'dep83'!M87-'dep83'!M86</f>
        <v>30.919037376999995</v>
      </c>
      <c r="AG87" s="121">
        <f>'dep83'!N87-'dep83'!N86</f>
        <v>-17.188640148000019</v>
      </c>
      <c r="AH87" s="121">
        <f>'dep83'!O87-'dep83'!O86</f>
        <v>3.5092651069999974</v>
      </c>
      <c r="AI87" s="121">
        <f>'dep83'!P87-'dep83'!P86</f>
        <v>7.8753394360000009</v>
      </c>
      <c r="AJ87" s="121">
        <f>'dep83'!Q87-'dep83'!Q86</f>
        <v>1.487880533000002</v>
      </c>
      <c r="AK87" s="121">
        <f>'dep83'!R87-'dep83'!R86</f>
        <v>9.5552930650000008</v>
      </c>
      <c r="AL87" s="121">
        <f>'dep83'!S87-'dep83'!S86</f>
        <v>4.6349914560000087</v>
      </c>
      <c r="AM87" s="52">
        <f>'dep83'!T87-'dep83'!T86</f>
        <v>-8.2912562630000366</v>
      </c>
      <c r="AN87" s="189">
        <f>(Paca!B87/Paca!B83-1)*100</f>
        <v>2.3955925688136537</v>
      </c>
      <c r="AO87" s="189">
        <f>(Paca!C87/Paca!C83-1)*100</f>
        <v>17.058120966483781</v>
      </c>
      <c r="AP87" s="189">
        <f>(Paca!D87/Paca!D83-1)*100</f>
        <v>-1.7807942392880194</v>
      </c>
      <c r="AQ87" s="190">
        <f>(Paca!E87/Paca!E83-1)*100</f>
        <v>-2.0239252140772046</v>
      </c>
      <c r="AR87" s="190">
        <f>(Paca!F87/Paca!F83-1)*100</f>
        <v>9.3566430140175072</v>
      </c>
      <c r="AS87" s="190">
        <f>(Paca!G87/Paca!G83-1)*100</f>
        <v>-9.4885778468327686</v>
      </c>
      <c r="AT87" s="190">
        <f>(Paca!H87/Paca!H83-1)*100</f>
        <v>10.645580885858962</v>
      </c>
      <c r="AU87" s="190">
        <f>(Paca!I87/Paca!I83-1)*100</f>
        <v>-7.093237501219396</v>
      </c>
      <c r="AV87" s="189">
        <f>(Paca!J87/Paca!J83-1)*100</f>
        <v>4.914553654841014</v>
      </c>
      <c r="AW87" s="189">
        <f>(Paca!K87/Paca!K83-1)*100</f>
        <v>2.3665876332862545</v>
      </c>
      <c r="AX87" s="190">
        <f>(Paca!L87/Paca!L83-1)*100</f>
        <v>-2.8713058195456775</v>
      </c>
      <c r="AY87" s="190">
        <f>(Paca!M87/Paca!M83-1)*100</f>
        <v>-0.66235185079782655</v>
      </c>
      <c r="AZ87" s="190">
        <f>(Paca!N87/Paca!N83-1)*100</f>
        <v>0.74591261377032758</v>
      </c>
      <c r="BA87" s="190">
        <f>(Paca!O87/Paca!O83-1)*100</f>
        <v>0.60371443069509034</v>
      </c>
      <c r="BB87" s="190">
        <f>(Paca!P87/Paca!P83-1)*100</f>
        <v>-1.4750364167749219</v>
      </c>
      <c r="BC87" s="190">
        <f>(Paca!Q87/Paca!Q83-1)*100</f>
        <v>-29.173800364289526</v>
      </c>
      <c r="BD87" s="190">
        <f>(Paca!R87/Paca!R83-1)*100</f>
        <v>14.037000772727914</v>
      </c>
      <c r="BE87" s="190">
        <f>(Paca!S87/Paca!S83-1)*100</f>
        <v>17.144517557429808</v>
      </c>
      <c r="BF87" s="189">
        <f>(Paca!T87/Paca!T83-1)*100</f>
        <v>6.4403359740315969</v>
      </c>
      <c r="BG87" s="53">
        <f>Paca!B87-Paca!B83</f>
        <v>1216.6323511990049</v>
      </c>
      <c r="BH87" s="53">
        <f>Paca!C87-Paca!C83</f>
        <v>54.490399213999979</v>
      </c>
      <c r="BI87" s="53">
        <f>Paca!D87-Paca!D83</f>
        <v>-211.02167339099833</v>
      </c>
      <c r="BJ87" s="122">
        <f>Paca!E87-Paca!E83</f>
        <v>-35.054756952999924</v>
      </c>
      <c r="BK87" s="122">
        <f>Paca!F87-Paca!F83</f>
        <v>207.6612118059993</v>
      </c>
      <c r="BL87" s="122">
        <f>Paca!G87-Paca!G83</f>
        <v>-97.710879798000065</v>
      </c>
      <c r="BM87" s="122">
        <f>Paca!H87-Paca!H83</f>
        <v>120.80236535500012</v>
      </c>
      <c r="BN87" s="122">
        <f>Paca!I87-Paca!I83</f>
        <v>-406.71961380099947</v>
      </c>
      <c r="BO87" s="53">
        <f>Paca!J87-Paca!J83</f>
        <v>726.92876567600069</v>
      </c>
      <c r="BP87" s="53">
        <f>Paca!K87-Paca!K83</f>
        <v>515.99659790399892</v>
      </c>
      <c r="BQ87" s="122">
        <f>Paca!L87-Paca!L83</f>
        <v>-167.32392038199941</v>
      </c>
      <c r="BR87" s="122">
        <f>Paca!M87-Paca!M83</f>
        <v>-51.817297628999768</v>
      </c>
      <c r="BS87" s="122">
        <f>Paca!N87-Paca!N83</f>
        <v>7.7575711580000188</v>
      </c>
      <c r="BT87" s="122">
        <f>Paca!O87-Paca!O83</f>
        <v>3.2313540659999944</v>
      </c>
      <c r="BU87" s="122">
        <f>Paca!P87-Paca!P83</f>
        <v>-9.2558866130000297</v>
      </c>
      <c r="BV87" s="122">
        <f>Paca!Q87-Paca!Q83</f>
        <v>-76.824386496000017</v>
      </c>
      <c r="BW87" s="122">
        <f>Paca!R87-Paca!R83</f>
        <v>744.04164541299997</v>
      </c>
      <c r="BX87" s="122">
        <f>Paca!S87-Paca!S83</f>
        <v>66.187518387000011</v>
      </c>
      <c r="BY87" s="53">
        <f>Paca!T87-Paca!T83</f>
        <v>130.23826179599996</v>
      </c>
    </row>
    <row r="88" spans="1:77" x14ac:dyDescent="0.25">
      <c r="A88" s="37" t="str">
        <f>Paca!A88</f>
        <v>T2 2019</v>
      </c>
      <c r="B88" s="144">
        <f>('dep83'!B88/'dep83'!B87-1)*100</f>
        <v>-4.5761923226722789</v>
      </c>
      <c r="C88" s="179">
        <f>('dep83'!C88/'dep83'!C87-1)*100</f>
        <v>-41.491123374568993</v>
      </c>
      <c r="D88" s="179">
        <f>('dep83'!D88/'dep83'!D87-1)*100</f>
        <v>12766.089820555659</v>
      </c>
      <c r="E88" s="180">
        <f>('dep83'!E88/'dep83'!E87-1)*100</f>
        <v>-6.3012837735549105</v>
      </c>
      <c r="F88" s="181">
        <f>('dep83'!F88/'dep83'!F87-1)*100</f>
        <v>-12.833753285526061</v>
      </c>
      <c r="G88" s="181">
        <f>('dep83'!G88/'dep83'!G87-1)*100</f>
        <v>-11.333644530327158</v>
      </c>
      <c r="H88" s="181">
        <f>('dep83'!H88/'dep83'!H87-1)*100</f>
        <v>-4.1278386349801739</v>
      </c>
      <c r="I88" s="182">
        <f>('dep83'!I88/'dep83'!I87-1)*100</f>
        <v>-4.4069462853515651</v>
      </c>
      <c r="J88" s="179">
        <f>('dep83'!J88/'dep83'!J87-1)*100</f>
        <v>-8.1597964200905597</v>
      </c>
      <c r="K88" s="179">
        <f>('dep83'!K88/'dep83'!K87-1)*100</f>
        <v>0.61075363148781481</v>
      </c>
      <c r="L88" s="180">
        <f>('dep83'!L88/'dep83'!L87-1)*100</f>
        <v>-5.7942349793446812</v>
      </c>
      <c r="M88" s="181">
        <f>('dep83'!M88/'dep83'!M87-1)*100</f>
        <v>7.9529987558055293</v>
      </c>
      <c r="N88" s="181">
        <f>('dep83'!N88/'dep83'!N87-1)*100</f>
        <v>10.716677872005032</v>
      </c>
      <c r="O88" s="181">
        <f>('dep83'!O88/'dep83'!O87-1)*100</f>
        <v>-11.670006019047252</v>
      </c>
      <c r="P88" s="181">
        <f>('dep83'!P88/'dep83'!P87-1)*100</f>
        <v>17.529873638979222</v>
      </c>
      <c r="Q88" s="181">
        <f>('dep83'!Q88/'dep83'!Q87-1)*100</f>
        <v>-29.564559138042533</v>
      </c>
      <c r="R88" s="181">
        <f>('dep83'!R88/'dep83'!R87-1)*100</f>
        <v>-0.75179260181834628</v>
      </c>
      <c r="S88" s="152">
        <f>('dep83'!S88/'dep83'!S87-1)*100</f>
        <v>3.5235652109882665</v>
      </c>
      <c r="T88" s="183">
        <f>('dep83'!T88/'dep83'!T87-1)*100</f>
        <v>-4.4783716043661492E-2</v>
      </c>
      <c r="U88" s="52">
        <f>'dep83'!B88-'dep83'!B87</f>
        <v>-321.90126135500032</v>
      </c>
      <c r="V88" s="52">
        <f>'dep83'!C88-'dep83'!C87</f>
        <v>-20.775429099000004</v>
      </c>
      <c r="W88" s="52">
        <f>'dep83'!D88-'dep83'!D87</f>
        <v>1104.7622437848418</v>
      </c>
      <c r="X88" s="121">
        <f>'dep83'!E88-'dep83'!E87</f>
        <v>-3.2310169349999995</v>
      </c>
      <c r="Y88" s="121">
        <f>'dep83'!F88-'dep83'!F87</f>
        <v>-69.205149102999997</v>
      </c>
      <c r="Z88" s="121">
        <f>'dep83'!G88-'dep83'!G87</f>
        <v>-7.2362574089999967</v>
      </c>
      <c r="AA88" s="121">
        <f>'dep83'!H88-'dep83'!H87</f>
        <v>-5.0460660579999939</v>
      </c>
      <c r="AB88" s="121">
        <f>'dep83'!I88-'dep83'!I87</f>
        <v>-19.432702823</v>
      </c>
      <c r="AC88" s="52">
        <f>'dep83'!J88-'dep83'!J87</f>
        <v>-211.98027043399998</v>
      </c>
      <c r="AD88" s="52">
        <f>'dep83'!K88-'dep83'!K87</f>
        <v>15.302646528999958</v>
      </c>
      <c r="AE88" s="121">
        <f>'dep83'!L88-'dep83'!L87</f>
        <v>-44.205110966999996</v>
      </c>
      <c r="AF88" s="121">
        <f>'dep83'!M88-'dep83'!M87</f>
        <v>56.886326553000004</v>
      </c>
      <c r="AG88" s="121">
        <f>'dep83'!N88-'dep83'!N87</f>
        <v>15.162995553999991</v>
      </c>
      <c r="AH88" s="121">
        <f>'dep83'!O88-'dep83'!O87</f>
        <v>-6.428773010999997</v>
      </c>
      <c r="AI88" s="121">
        <f>'dep83'!P88-'dep83'!P87</f>
        <v>5.7326924549999987</v>
      </c>
      <c r="AJ88" s="121">
        <f>'dep83'!Q88-'dep83'!Q87</f>
        <v>-9.7997964430000017</v>
      </c>
      <c r="AK88" s="121">
        <f>'dep83'!R88-'dep83'!R87</f>
        <v>-5.0990703649999887</v>
      </c>
      <c r="AL88" s="121">
        <f>'dep83'!S88-'dep83'!S87</f>
        <v>3.053382752999994</v>
      </c>
      <c r="AM88" s="52">
        <f>'dep83'!T88-'dep83'!T87</f>
        <v>-0.29701602299996921</v>
      </c>
      <c r="AN88" s="189">
        <f>(Paca!B88/Paca!B84-1)*100</f>
        <v>2.5337426554474796</v>
      </c>
      <c r="AO88" s="189">
        <f>(Paca!C88/Paca!C84-1)*100</f>
        <v>-3.4645643769257384</v>
      </c>
      <c r="AP88" s="189">
        <f>(Paca!D88/Paca!D84-1)*100</f>
        <v>-4.2176074249927975</v>
      </c>
      <c r="AQ88" s="190">
        <f>(Paca!E88/Paca!E84-1)*100</f>
        <v>2.1686901657799629</v>
      </c>
      <c r="AR88" s="190">
        <f>(Paca!F88/Paca!F84-1)*100</f>
        <v>3.8437675380208702</v>
      </c>
      <c r="AS88" s="190">
        <f>(Paca!G88/Paca!G84-1)*100</f>
        <v>-10.635580930261202</v>
      </c>
      <c r="AT88" s="190">
        <f>(Paca!H88/Paca!H84-1)*100</f>
        <v>5.7968972589083512</v>
      </c>
      <c r="AU88" s="190">
        <f>(Paca!I88/Paca!I84-1)*100</f>
        <v>-10.106690436848398</v>
      </c>
      <c r="AV88" s="189">
        <f>(Paca!J88/Paca!J84-1)*100</f>
        <v>5.2983499704391646</v>
      </c>
      <c r="AW88" s="189">
        <f>(Paca!K88/Paca!K84-1)*100</f>
        <v>4.4133294178924976</v>
      </c>
      <c r="AX88" s="190">
        <f>(Paca!L88/Paca!L84-1)*100</f>
        <v>5.6909073922204456</v>
      </c>
      <c r="AY88" s="190">
        <f>(Paca!M88/Paca!M84-1)*100</f>
        <v>2.6821800769700976</v>
      </c>
      <c r="AZ88" s="190">
        <f>(Paca!N88/Paca!N84-1)*100</f>
        <v>-1.9012933657881925</v>
      </c>
      <c r="BA88" s="190">
        <f>(Paca!O88/Paca!O84-1)*100</f>
        <v>-3.9675580632849816</v>
      </c>
      <c r="BB88" s="190">
        <f>(Paca!P88/Paca!P84-1)*100</f>
        <v>8.3306165475193659</v>
      </c>
      <c r="BC88" s="190">
        <f>(Paca!Q88/Paca!Q84-1)*100</f>
        <v>-28.69485666557847</v>
      </c>
      <c r="BD88" s="190">
        <f>(Paca!R88/Paca!R84-1)*100</f>
        <v>8.5433962113239623</v>
      </c>
      <c r="BE88" s="190">
        <f>(Paca!S88/Paca!S84-1)*100</f>
        <v>9.7633802474189615</v>
      </c>
      <c r="BF88" s="189">
        <f>(Paca!T88/Paca!T84-1)*100</f>
        <v>2.8066175440648156</v>
      </c>
      <c r="BG88" s="53">
        <f>Paca!B88-Paca!B84</f>
        <v>1274.4717414319966</v>
      </c>
      <c r="BH88" s="53">
        <f>Paca!C88-Paca!C84</f>
        <v>-11.437495902000023</v>
      </c>
      <c r="BI88" s="53">
        <f>Paca!D88-Paca!D84</f>
        <v>-495.67234026499864</v>
      </c>
      <c r="BJ88" s="122">
        <f>Paca!E88-Paca!E84</f>
        <v>36.047750448999977</v>
      </c>
      <c r="BK88" s="122">
        <f>Paca!F88-Paca!F84</f>
        <v>85.542174457999863</v>
      </c>
      <c r="BL88" s="122">
        <f>Paca!G88-Paca!G84</f>
        <v>-108.17383010800006</v>
      </c>
      <c r="BM88" s="122">
        <f>Paca!H88-Paca!H84</f>
        <v>66.699076801000047</v>
      </c>
      <c r="BN88" s="122">
        <f>Paca!I88-Paca!I84</f>
        <v>-575.78751186499994</v>
      </c>
      <c r="BO88" s="53">
        <f>Paca!J88-Paca!J84</f>
        <v>775.53553509099947</v>
      </c>
      <c r="BP88" s="53">
        <f>Paca!K88-Paca!K84</f>
        <v>945.57026611299807</v>
      </c>
      <c r="BQ88" s="122">
        <f>Paca!L88-Paca!L84</f>
        <v>307.4564350619994</v>
      </c>
      <c r="BR88" s="122">
        <f>Paca!M88-Paca!M84</f>
        <v>203.67876139200052</v>
      </c>
      <c r="BS88" s="122">
        <f>Paca!N88-Paca!N84</f>
        <v>-21.532800401000031</v>
      </c>
      <c r="BT88" s="122">
        <f>Paca!O88-Paca!O84</f>
        <v>-22.043102698999974</v>
      </c>
      <c r="BU88" s="122">
        <f>Paca!P88-Paca!P84</f>
        <v>49.915430421999986</v>
      </c>
      <c r="BV88" s="122">
        <f>Paca!Q88-Paca!Q84</f>
        <v>-78.594341756000006</v>
      </c>
      <c r="BW88" s="122">
        <f>Paca!R88-Paca!R84</f>
        <v>463.60625643599997</v>
      </c>
      <c r="BX88" s="122">
        <f>Paca!S88-Paca!S84</f>
        <v>43.083627656999965</v>
      </c>
      <c r="BY88" s="53">
        <f>Paca!T88-Paca!T84</f>
        <v>60.475776395000139</v>
      </c>
    </row>
    <row r="89" spans="1:77" x14ac:dyDescent="0.25">
      <c r="A89" s="37" t="str">
        <f>Paca!A89</f>
        <v>T3 2019</v>
      </c>
      <c r="B89" s="144">
        <f>('dep83'!B89/'dep83'!B88-1)*100</f>
        <v>2.9825249990712344</v>
      </c>
      <c r="C89" s="179">
        <f>('dep83'!C89/'dep83'!C88-1)*100</f>
        <v>78.642277650399592</v>
      </c>
      <c r="D89" s="179">
        <f>('dep83'!D89/'dep83'!D88-1)*100</f>
        <v>7.0045185328892146</v>
      </c>
      <c r="E89" s="180">
        <f>('dep83'!E89/'dep83'!E88-1)*100</f>
        <v>1.0347008779281408</v>
      </c>
      <c r="F89" s="181">
        <f>('dep83'!F89/'dep83'!F88-1)*100</f>
        <v>0.76914264924614617</v>
      </c>
      <c r="G89" s="181">
        <f>('dep83'!G89/'dep83'!G88-1)*100</f>
        <v>41.561966697623134</v>
      </c>
      <c r="H89" s="181">
        <f>('dep83'!H89/'dep83'!H88-1)*100</f>
        <v>14.132523758703952</v>
      </c>
      <c r="I89" s="182">
        <f>('dep83'!I89/'dep83'!I88-1)*100</f>
        <v>8.0150095557006917</v>
      </c>
      <c r="J89" s="179">
        <f>('dep83'!J89/'dep83'!J88-1)*100</f>
        <v>4.8641475163674341</v>
      </c>
      <c r="K89" s="179">
        <f>('dep83'!K89/'dep83'!K88-1)*100</f>
        <v>-2.2747133354790949</v>
      </c>
      <c r="L89" s="180">
        <f>('dep83'!L89/'dep83'!L88-1)*100</f>
        <v>0.63405030689300812</v>
      </c>
      <c r="M89" s="181">
        <f>('dep83'!M89/'dep83'!M88-1)*100</f>
        <v>-5.5892414063221878</v>
      </c>
      <c r="N89" s="181">
        <f>('dep83'!N89/'dep83'!N88-1)*100</f>
        <v>4.2057702939024111</v>
      </c>
      <c r="O89" s="181">
        <f>('dep83'!O89/'dep83'!O88-1)*100</f>
        <v>-1.0217470301674525</v>
      </c>
      <c r="P89" s="181">
        <f>('dep83'!P89/'dep83'!P88-1)*100</f>
        <v>4.5074224439774602</v>
      </c>
      <c r="Q89" s="181">
        <f>('dep83'!Q89/'dep83'!Q88-1)*100</f>
        <v>15.422974753382057</v>
      </c>
      <c r="R89" s="181">
        <f>('dep83'!R89/'dep83'!R88-1)*100</f>
        <v>-2.5960620194642181</v>
      </c>
      <c r="S89" s="152">
        <f>('dep83'!S89/'dep83'!S88-1)*100</f>
        <v>-14.14512445570465</v>
      </c>
      <c r="T89" s="183">
        <f>('dep83'!T89/'dep83'!T88-1)*100</f>
        <v>6.1029217166068905</v>
      </c>
      <c r="U89" s="52">
        <f>'dep83'!B89-'dep83'!B88</f>
        <v>200.19777433000036</v>
      </c>
      <c r="V89" s="52">
        <f>'dep83'!C89-'dep83'!C88</f>
        <v>23.039478884000001</v>
      </c>
      <c r="W89" s="52">
        <f>'dep83'!D89-'dep83'!D88</f>
        <v>77.989438821000022</v>
      </c>
      <c r="X89" s="121">
        <f>'dep83'!E89-'dep83'!E88</f>
        <v>0.49711704500000309</v>
      </c>
      <c r="Y89" s="121">
        <f>'dep83'!F89-'dep83'!F88</f>
        <v>3.6152635490000193</v>
      </c>
      <c r="Z89" s="121">
        <f>'dep83'!G89-'dep83'!G88</f>
        <v>23.528777760999994</v>
      </c>
      <c r="AA89" s="121">
        <f>'dep83'!H89-'dep83'!H88</f>
        <v>16.563131983999995</v>
      </c>
      <c r="AB89" s="121">
        <f>'dep83'!I89-'dep83'!I88</f>
        <v>33.785148482000011</v>
      </c>
      <c r="AC89" s="52">
        <f>'dep83'!J89-'dep83'!J88</f>
        <v>116.05281878999995</v>
      </c>
      <c r="AD89" s="52">
        <f>'dep83'!K89-'dep83'!K88</f>
        <v>-57.341832078999687</v>
      </c>
      <c r="AE89" s="121">
        <f>'dep83'!L89-'dep83'!L88</f>
        <v>4.5569847929999696</v>
      </c>
      <c r="AF89" s="121">
        <f>'dep83'!M89-'dep83'!M88</f>
        <v>-43.158322311999996</v>
      </c>
      <c r="AG89" s="121">
        <f>'dep83'!N89-'dep83'!N88</f>
        <v>6.5884526060000042</v>
      </c>
      <c r="AH89" s="121">
        <f>'dep83'!O89-'dep83'!O88</f>
        <v>-0.49717421500000114</v>
      </c>
      <c r="AI89" s="121">
        <f>'dep83'!P89-'dep83'!P88</f>
        <v>1.7324327700000026</v>
      </c>
      <c r="AJ89" s="121">
        <f>'dep83'!Q89-'dep83'!Q88</f>
        <v>3.6008500169999991</v>
      </c>
      <c r="AK89" s="121">
        <f>'dep83'!R89-'dep83'!R88</f>
        <v>-17.475543533999939</v>
      </c>
      <c r="AL89" s="121">
        <f>'dep83'!S89-'dep83'!S88</f>
        <v>-12.689512203999996</v>
      </c>
      <c r="AM89" s="52">
        <f>'dep83'!T89-'dep83'!T88</f>
        <v>40.457869913999957</v>
      </c>
      <c r="AN89" s="189">
        <f>(Paca!B89/Paca!B85-1)*100</f>
        <v>1.2081986215175755</v>
      </c>
      <c r="AO89" s="189">
        <f>(Paca!C89/Paca!C85-1)*100</f>
        <v>-2.9560538673569114</v>
      </c>
      <c r="AP89" s="189">
        <f>(Paca!D89/Paca!D85-1)*100</f>
        <v>-4.9918983742265777</v>
      </c>
      <c r="AQ89" s="190">
        <f>(Paca!E89/Paca!E85-1)*100</f>
        <v>0.61731889246317007</v>
      </c>
      <c r="AR89" s="190">
        <f>(Paca!F89/Paca!F85-1)*100</f>
        <v>-1.3363159314700335</v>
      </c>
      <c r="AS89" s="190">
        <f>(Paca!G89/Paca!G85-1)*100</f>
        <v>-8.0447530824619413</v>
      </c>
      <c r="AT89" s="190">
        <f>(Paca!H89/Paca!H85-1)*100</f>
        <v>5.8766926994263446</v>
      </c>
      <c r="AU89" s="190">
        <f>(Paca!I89/Paca!I85-1)*100</f>
        <v>-9.9368623334462054</v>
      </c>
      <c r="AV89" s="189">
        <f>(Paca!J89/Paca!J85-1)*100</f>
        <v>1.9612401286221992</v>
      </c>
      <c r="AW89" s="189">
        <f>(Paca!K89/Paca!K85-1)*100</f>
        <v>2.9009259536924015</v>
      </c>
      <c r="AX89" s="190">
        <f>(Paca!L89/Paca!L85-1)*100</f>
        <v>6.3497964177035238</v>
      </c>
      <c r="AY89" s="190">
        <f>(Paca!M89/Paca!M85-1)*100</f>
        <v>-0.53851645767857281</v>
      </c>
      <c r="AZ89" s="190">
        <f>(Paca!N89/Paca!N85-1)*100</f>
        <v>8.5960680029534728</v>
      </c>
      <c r="BA89" s="190">
        <f>(Paca!O89/Paca!O85-1)*100</f>
        <v>-7.3732766511580898</v>
      </c>
      <c r="BB89" s="190">
        <f>(Paca!P89/Paca!P85-1)*100</f>
        <v>3.5284789449173237</v>
      </c>
      <c r="BC89" s="190">
        <f>(Paca!Q89/Paca!Q85-1)*100</f>
        <v>-26.584496418446047</v>
      </c>
      <c r="BD89" s="190">
        <f>(Paca!R89/Paca!R85-1)*100</f>
        <v>4.803795421491075</v>
      </c>
      <c r="BE89" s="190">
        <f>(Paca!S89/Paca!S85-1)*100</f>
        <v>11.899584465565717</v>
      </c>
      <c r="BF89" s="189">
        <f>(Paca!T89/Paca!T85-1)*100</f>
        <v>15.501640102984027</v>
      </c>
      <c r="BG89" s="53">
        <f>Paca!B89-Paca!B85</f>
        <v>618.05821612199361</v>
      </c>
      <c r="BH89" s="53">
        <f>Paca!C89-Paca!C85</f>
        <v>-11.55590995700004</v>
      </c>
      <c r="BI89" s="53">
        <f>Paca!D89-Paca!D85</f>
        <v>-597.03172478000124</v>
      </c>
      <c r="BJ89" s="122">
        <f>Paca!E89-Paca!E85</f>
        <v>10.789644605999911</v>
      </c>
      <c r="BK89" s="122">
        <f>Paca!F89-Paca!F85</f>
        <v>-30.94017254100072</v>
      </c>
      <c r="BL89" s="122">
        <f>Paca!G89-Paca!G85</f>
        <v>-80.140510511999992</v>
      </c>
      <c r="BM89" s="122">
        <f>Paca!H89-Paca!H85</f>
        <v>70.225620627000126</v>
      </c>
      <c r="BN89" s="122">
        <f>Paca!I89-Paca!I85</f>
        <v>-566.96630696000011</v>
      </c>
      <c r="BO89" s="53">
        <f>Paca!J89-Paca!J85</f>
        <v>296.88973651100059</v>
      </c>
      <c r="BP89" s="53">
        <f>Paca!K89-Paca!K85</f>
        <v>630.55831137599671</v>
      </c>
      <c r="BQ89" s="122">
        <f>Paca!L89-Paca!L85</f>
        <v>341.23756372499975</v>
      </c>
      <c r="BR89" s="122">
        <f>Paca!M89-Paca!M85</f>
        <v>-41.973649088999991</v>
      </c>
      <c r="BS89" s="122">
        <f>Paca!N89-Paca!N85</f>
        <v>89.463386279999895</v>
      </c>
      <c r="BT89" s="122">
        <f>Paca!O89-Paca!O85</f>
        <v>-40.069565716999989</v>
      </c>
      <c r="BU89" s="122">
        <f>Paca!P89-Paca!P85</f>
        <v>19.403734186000065</v>
      </c>
      <c r="BV89" s="122">
        <f>Paca!Q89-Paca!Q85</f>
        <v>-64.472622517000019</v>
      </c>
      <c r="BW89" s="122">
        <f>Paca!R89-Paca!R85</f>
        <v>277.42840526500004</v>
      </c>
      <c r="BX89" s="122">
        <f>Paca!S89-Paca!S85</f>
        <v>49.541059243000007</v>
      </c>
      <c r="BY89" s="53">
        <f>Paca!T89-Paca!T85</f>
        <v>299.19780297199986</v>
      </c>
    </row>
    <row r="90" spans="1:77" s="106" customFormat="1" x14ac:dyDescent="0.25">
      <c r="A90" s="37" t="str">
        <f>Paca!A90</f>
        <v>T4 2019</v>
      </c>
      <c r="B90" s="144">
        <f>('dep83'!B90/'dep83'!B89-1)*100</f>
        <v>-1.3471014420378347</v>
      </c>
      <c r="C90" s="179">
        <f>('dep83'!C90/'dep83'!C89-1)*100</f>
        <v>-4.9424054696979418</v>
      </c>
      <c r="D90" s="179">
        <f>('dep83'!D90/'dep83'!D89-1)*100</f>
        <v>-7.998896521815924</v>
      </c>
      <c r="E90" s="180">
        <f>('dep83'!E90/'dep83'!E89-1)*100</f>
        <v>9.8236567489026871</v>
      </c>
      <c r="F90" s="181">
        <f>('dep83'!F90/'dep83'!F89-1)*100</f>
        <v>-11.340311326725105</v>
      </c>
      <c r="G90" s="181">
        <f>('dep83'!G90/'dep83'!G89-1)*100</f>
        <v>-8.7298669535134881</v>
      </c>
      <c r="H90" s="181">
        <f>('dep83'!H90/'dep83'!H89-1)*100</f>
        <v>1.0401711622450849</v>
      </c>
      <c r="I90" s="182">
        <f>('dep83'!I90/'dep83'!I89-1)*100</f>
        <v>-8.9498241256780968</v>
      </c>
      <c r="J90" s="179">
        <f>('dep83'!J90/'dep83'!J89-1)*100</f>
        <v>-2.3312405839329919</v>
      </c>
      <c r="K90" s="179">
        <f>('dep83'!K90/'dep83'!K89-1)*100</f>
        <v>1.6443568765581507</v>
      </c>
      <c r="L90" s="180">
        <f>('dep83'!L90/'dep83'!L89-1)*100</f>
        <v>-1.6811832018106321</v>
      </c>
      <c r="M90" s="181">
        <f>('dep83'!M90/'dep83'!M89-1)*100</f>
        <v>-4.0498102125106179</v>
      </c>
      <c r="N90" s="181">
        <f>('dep83'!N90/'dep83'!N89-1)*100</f>
        <v>1.7975129190101136</v>
      </c>
      <c r="O90" s="181">
        <f>('dep83'!O90/'dep83'!O89-1)*100</f>
        <v>-8.3196183412576943</v>
      </c>
      <c r="P90" s="181">
        <f>('dep83'!P90/'dep83'!P89-1)*100</f>
        <v>-11.580096243910965</v>
      </c>
      <c r="Q90" s="181">
        <f>('dep83'!Q90/'dep83'!Q89-1)*100</f>
        <v>4.3401624215668733</v>
      </c>
      <c r="R90" s="181">
        <f>('dep83'!R90/'dep83'!R89-1)*100</f>
        <v>11.316605498457655</v>
      </c>
      <c r="S90" s="152">
        <f>('dep83'!S90/'dep83'!S89-1)*100</f>
        <v>16.288410563321378</v>
      </c>
      <c r="T90" s="183">
        <f>('dep83'!T90/'dep83'!T89-1)*100</f>
        <v>3.2108011319858409</v>
      </c>
      <c r="U90" s="52">
        <f>'dep83'!B90-'dep83'!B89</f>
        <v>-93.119147078000424</v>
      </c>
      <c r="V90" s="52">
        <f>'dep83'!C90-'dep83'!C89</f>
        <v>-2.5866590489999979</v>
      </c>
      <c r="W90" s="52">
        <f>'dep83'!D90-'dep83'!D89</f>
        <v>-95.299298201999818</v>
      </c>
      <c r="X90" s="121">
        <f>'dep83'!E90-'dep83'!E89</f>
        <v>4.7685635639999973</v>
      </c>
      <c r="Y90" s="121">
        <f>'dep83'!F90-'dep83'!F89</f>
        <v>-53.713766835000001</v>
      </c>
      <c r="Z90" s="121">
        <f>'dep83'!G90-'dep83'!G89</f>
        <v>-6.996123867999998</v>
      </c>
      <c r="AA90" s="121">
        <f>'dep83'!H90-'dep83'!H89</f>
        <v>1.3913518450000026</v>
      </c>
      <c r="AB90" s="121">
        <f>'dep83'!I90-'dep83'!I89</f>
        <v>-40.749322908000011</v>
      </c>
      <c r="AC90" s="52">
        <f>'dep83'!J90-'dep83'!J89</f>
        <v>-58.326119277000089</v>
      </c>
      <c r="AD90" s="52">
        <f>'dep83'!K90-'dep83'!K89</f>
        <v>40.508664250999573</v>
      </c>
      <c r="AE90" s="121">
        <f>'dep83'!L90-'dep83'!L89</f>
        <v>-12.159447910999916</v>
      </c>
      <c r="AF90" s="121">
        <f>'dep83'!M90-'dep83'!M89</f>
        <v>-29.523500211000055</v>
      </c>
      <c r="AG90" s="121">
        <f>'dep83'!N90-'dep83'!N89</f>
        <v>2.9342807579999999</v>
      </c>
      <c r="AH90" s="121">
        <f>'dep83'!O90-'dep83'!O89</f>
        <v>-4.0068990440000007</v>
      </c>
      <c r="AI90" s="121">
        <f>'dep83'!P90-'dep83'!P89</f>
        <v>-4.6514401000000021</v>
      </c>
      <c r="AJ90" s="121">
        <f>'dep83'!Q90-'dep83'!Q89</f>
        <v>1.1695939959999997</v>
      </c>
      <c r="AK90" s="121">
        <f>'dep83'!R90-'dep83'!R89</f>
        <v>74.200754399999937</v>
      </c>
      <c r="AL90" s="121">
        <f>'dep83'!S90-'dep83'!S89</f>
        <v>12.545322362999997</v>
      </c>
      <c r="AM90" s="52">
        <f>'dep83'!T90-'dep83'!T89</f>
        <v>22.584265199000015</v>
      </c>
      <c r="AN90" s="189">
        <f>(Paca!B90/Paca!B86-1)*100</f>
        <v>1.6277126123808605</v>
      </c>
      <c r="AO90" s="189">
        <f>(Paca!C90/Paca!C86-1)*100</f>
        <v>-19.430656934141133</v>
      </c>
      <c r="AP90" s="189">
        <f>(Paca!D90/Paca!D86-1)*100</f>
        <v>-5.284416723492491</v>
      </c>
      <c r="AQ90" s="190">
        <f>(Paca!E90/Paca!E86-1)*100</f>
        <v>9.7329479029781609</v>
      </c>
      <c r="AR90" s="190">
        <f>(Paca!F90/Paca!F86-1)*100</f>
        <v>-7.4248021566946871</v>
      </c>
      <c r="AS90" s="190">
        <f>(Paca!G90/Paca!G86-1)*100</f>
        <v>-11.855209316061044</v>
      </c>
      <c r="AT90" s="190">
        <f>(Paca!H90/Paca!H86-1)*100</f>
        <v>0.14767051294946043</v>
      </c>
      <c r="AU90" s="190">
        <f>(Paca!I90/Paca!I86-1)*100</f>
        <v>-9.3149985198965446</v>
      </c>
      <c r="AV90" s="189">
        <f>(Paca!J90/Paca!J86-1)*100</f>
        <v>-2.6337430495139147</v>
      </c>
      <c r="AW90" s="189">
        <f>(Paca!K90/Paca!K86-1)*100</f>
        <v>7.9633280384164618</v>
      </c>
      <c r="AX90" s="190">
        <f>(Paca!L90/Paca!L86-1)*100</f>
        <v>9.9696312770308779</v>
      </c>
      <c r="AY90" s="190">
        <f>(Paca!M90/Paca!M86-1)*100</f>
        <v>6.2312402488905017</v>
      </c>
      <c r="AZ90" s="190">
        <f>(Paca!N90/Paca!N86-1)*100</f>
        <v>12.316194264026258</v>
      </c>
      <c r="BA90" s="190">
        <f>(Paca!O90/Paca!O86-1)*100</f>
        <v>-9.8141582622244599</v>
      </c>
      <c r="BB90" s="190">
        <f>(Paca!P90/Paca!P86-1)*100</f>
        <v>7.1734249293150087</v>
      </c>
      <c r="BC90" s="190">
        <f>(Paca!Q90/Paca!Q86-1)*100</f>
        <v>6.0804184298348662</v>
      </c>
      <c r="BD90" s="190">
        <f>(Paca!R90/Paca!R86-1)*100</f>
        <v>8.9091704506329972</v>
      </c>
      <c r="BE90" s="190">
        <f>(Paca!S90/Paca!S86-1)*100</f>
        <v>16.717328359237026</v>
      </c>
      <c r="BF90" s="189">
        <f>(Paca!T90/Paca!T86-1)*100</f>
        <v>7.1304116940583029</v>
      </c>
      <c r="BG90" s="53">
        <f>Paca!B90-Paca!B86</f>
        <v>815.28245621800306</v>
      </c>
      <c r="BH90" s="53">
        <f>Paca!C90-Paca!C86</f>
        <v>-63.901208429000008</v>
      </c>
      <c r="BI90" s="53">
        <f>Paca!D90-Paca!D86</f>
        <v>-607.28134334499919</v>
      </c>
      <c r="BJ90" s="122">
        <f>Paca!E90-Paca!E86</f>
        <v>169.52962431499986</v>
      </c>
      <c r="BK90" s="122">
        <f>Paca!F90-Paca!F86</f>
        <v>-175.70790467199959</v>
      </c>
      <c r="BL90" s="122">
        <f>Paca!G90-Paca!G86</f>
        <v>-111.79993438400004</v>
      </c>
      <c r="BM90" s="122">
        <f>Paca!H90-Paca!H86</f>
        <v>1.7265401699999074</v>
      </c>
      <c r="BN90" s="122">
        <f>Paca!I90-Paca!I86</f>
        <v>-491.02966877400013</v>
      </c>
      <c r="BO90" s="100">
        <f>Paca!J90-Paca!J86</f>
        <v>-383.49109293500078</v>
      </c>
      <c r="BP90" s="100">
        <f>Paca!K90-Paca!K86</f>
        <v>1717.222397765996</v>
      </c>
      <c r="BQ90" s="120">
        <f>Paca!L90-Paca!L86</f>
        <v>540.08415413900002</v>
      </c>
      <c r="BR90" s="120">
        <f>Paca!M90-Paca!M86</f>
        <v>477.85142136099967</v>
      </c>
      <c r="BS90" s="120">
        <f>Paca!N90-Paca!N86</f>
        <v>120.81608256599998</v>
      </c>
      <c r="BT90" s="120">
        <f>Paca!O90-Paca!O86</f>
        <v>-54.428343521000045</v>
      </c>
      <c r="BU90" s="120">
        <f>Paca!P90-Paca!P86</f>
        <v>39.526323513999955</v>
      </c>
      <c r="BV90" s="120">
        <f>Paca!Q90-Paca!Q86</f>
        <v>13.699333123999992</v>
      </c>
      <c r="BW90" s="120">
        <f>Paca!R90-Paca!R86</f>
        <v>514.7929957159995</v>
      </c>
      <c r="BX90" s="120">
        <f>Paca!S90-Paca!S86</f>
        <v>64.880430866999973</v>
      </c>
      <c r="BY90" s="100">
        <f>Paca!T90-Paca!T86</f>
        <v>152.73370316099999</v>
      </c>
    </row>
    <row r="91" spans="1:77" x14ac:dyDescent="0.25">
      <c r="A91" s="37" t="str">
        <f>Paca!A91</f>
        <v>T1 2020</v>
      </c>
      <c r="B91" s="144">
        <f>('dep83'!B91/'dep83'!B90-1)*100</f>
        <v>-39.704050148868653</v>
      </c>
      <c r="C91" s="179">
        <f>('dep83'!C91/'dep83'!C90-1)*100</f>
        <v>-62.524187023066126</v>
      </c>
      <c r="D91" s="179">
        <f>('dep83'!D91/'dep83'!D90-1)*100</f>
        <v>-45.02674163424247</v>
      </c>
      <c r="E91" s="180">
        <f>('dep83'!E91/'dep83'!E90-1)*100</f>
        <v>-30.587431618620819</v>
      </c>
      <c r="F91" s="181">
        <f>('dep83'!F91/'dep83'!F90-1)*100</f>
        <v>-32.364718542163338</v>
      </c>
      <c r="G91" s="181">
        <f>('dep83'!G91/'dep83'!G90-1)*100</f>
        <v>-60.740296121775359</v>
      </c>
      <c r="H91" s="181">
        <f>('dep83'!H91/'dep83'!H90-1)*100</f>
        <v>-23.119103733201918</v>
      </c>
      <c r="I91" s="182">
        <f>('dep83'!I91/'dep83'!I90-1)*100</f>
        <v>-64.079701964429276</v>
      </c>
      <c r="J91" s="179">
        <f>('dep83'!J91/'dep83'!J90-1)*100</f>
        <v>-68.208788828350023</v>
      </c>
      <c r="K91" s="179">
        <f>('dep83'!K91/'dep83'!K90-1)*100</f>
        <v>-20.617003739909702</v>
      </c>
      <c r="L91" s="180">
        <f>('dep83'!L91/'dep83'!L90-1)*100</f>
        <v>-9.3999778862256633</v>
      </c>
      <c r="M91" s="181">
        <f>('dep83'!M91/'dep83'!M90-1)*100</f>
        <v>-11.051060717542571</v>
      </c>
      <c r="N91" s="181">
        <f>('dep83'!N91/'dep83'!N90-1)*100</f>
        <v>-68.157066287728767</v>
      </c>
      <c r="O91" s="181">
        <f>('dep83'!O91/'dep83'!O90-1)*100</f>
        <v>-16.567514312239449</v>
      </c>
      <c r="P91" s="181">
        <f>('dep83'!P91/'dep83'!P90-1)*100</f>
        <v>-32.444548664338427</v>
      </c>
      <c r="Q91" s="181">
        <f>('dep83'!Q91/'dep83'!Q90-1)*100</f>
        <v>-13.006577928149643</v>
      </c>
      <c r="R91" s="181">
        <f>('dep83'!R91/'dep83'!R90-1)*100</f>
        <v>-30.685556167129135</v>
      </c>
      <c r="S91" s="152">
        <f>('dep83'!S91/'dep83'!S90-1)*100</f>
        <v>-13.824719193652957</v>
      </c>
      <c r="T91" s="183">
        <f>('dep83'!T91/'dep83'!T90-1)*100</f>
        <v>8.2831742336697545E-3</v>
      </c>
      <c r="U91" s="52">
        <f>'dep83'!B91-'dep83'!B90</f>
        <v>-2707.5927906589995</v>
      </c>
      <c r="V91" s="52">
        <f>'dep83'!C91-'dep83'!C90</f>
        <v>-31.105392768000002</v>
      </c>
      <c r="W91" s="52">
        <f>'dep83'!D91-'dep83'!D90</f>
        <v>-493.54093623900008</v>
      </c>
      <c r="X91" s="121">
        <f>'dep83'!E91-'dep83'!E90</f>
        <v>-16.306220410999998</v>
      </c>
      <c r="Y91" s="121">
        <f>'dep83'!F91-'dep83'!F90</f>
        <v>-135.912270804</v>
      </c>
      <c r="Z91" s="121">
        <f>'dep83'!G91-'dep83'!G90</f>
        <v>-44.427866038999994</v>
      </c>
      <c r="AA91" s="121">
        <f>'dep83'!H91-'dep83'!H90</f>
        <v>-31.24620127</v>
      </c>
      <c r="AB91" s="121">
        <f>'dep83'!I91-'dep83'!I90</f>
        <v>-265.64837771499998</v>
      </c>
      <c r="AC91" s="52">
        <f>'dep83'!J91-'dep83'!J90</f>
        <v>-1666.7558800229999</v>
      </c>
      <c r="AD91" s="52">
        <f>'dep83'!K91-'dep83'!K90</f>
        <v>-516.25071485499984</v>
      </c>
      <c r="AE91" s="121">
        <f>'dep83'!L91-'dep83'!L90</f>
        <v>-66.843978379000077</v>
      </c>
      <c r="AF91" s="121">
        <f>'dep83'!M91-'dep83'!M90</f>
        <v>-77.300619900000015</v>
      </c>
      <c r="AG91" s="121">
        <f>'dep83'!N91-'dep83'!N90</f>
        <v>-113.26029840499999</v>
      </c>
      <c r="AH91" s="121">
        <f>'dep83'!O91-'dep83'!O90</f>
        <v>-7.3154115489999967</v>
      </c>
      <c r="AI91" s="121">
        <f>'dep83'!P91-'dep83'!P90</f>
        <v>-11.523039182000002</v>
      </c>
      <c r="AJ91" s="121">
        <f>'dep83'!Q91-'dep83'!Q90</f>
        <v>-3.6571578319999993</v>
      </c>
      <c r="AK91" s="121">
        <f>'dep83'!R91-'dep83'!R90</f>
        <v>-223.96806501699996</v>
      </c>
      <c r="AL91" s="121">
        <f>'dep83'!S91-'dep83'!S90</f>
        <v>-12.382144590999999</v>
      </c>
      <c r="AM91" s="52">
        <f>'dep83'!T91-'dep83'!T90</f>
        <v>6.0133225999948081E-2</v>
      </c>
      <c r="AN91" s="189">
        <f>(Paca!B91/Paca!B87-1)*100</f>
        <v>-40.086880137945272</v>
      </c>
      <c r="AO91" s="189">
        <f>(Paca!C91/Paca!C87-1)*100</f>
        <v>-52.95273521938477</v>
      </c>
      <c r="AP91" s="189">
        <f>(Paca!D91/Paca!D87-1)*100</f>
        <v>-36.193464219138392</v>
      </c>
      <c r="AQ91" s="190">
        <f>(Paca!E91/Paca!E87-1)*100</f>
        <v>-24.074406266396299</v>
      </c>
      <c r="AR91" s="190">
        <f>(Paca!F91/Paca!F87-1)*100</f>
        <v>-36.292745286058839</v>
      </c>
      <c r="AS91" s="190">
        <f>(Paca!G91/Paca!G87-1)*100</f>
        <v>-33.713500413319707</v>
      </c>
      <c r="AT91" s="190">
        <f>(Paca!H91/Paca!H87-1)*100</f>
        <v>-22.117539635687233</v>
      </c>
      <c r="AU91" s="190">
        <f>(Paca!I91/Paca!I87-1)*100</f>
        <v>-43.760196608891007</v>
      </c>
      <c r="AV91" s="189">
        <f>(Paca!J91/Paca!J87-1)*100</f>
        <v>-64.047289916283461</v>
      </c>
      <c r="AW91" s="189">
        <f>(Paca!K91/Paca!K87-1)*100</f>
        <v>-28.586798586427342</v>
      </c>
      <c r="AX91" s="190">
        <f>(Paca!L91/Paca!L87-1)*100</f>
        <v>-26.974008683760253</v>
      </c>
      <c r="AY91" s="190">
        <f>(Paca!M91/Paca!M87-1)*100</f>
        <v>-29.640345031393657</v>
      </c>
      <c r="AZ91" s="190">
        <f>(Paca!N91/Paca!N87-1)*100</f>
        <v>-74.51674923276596</v>
      </c>
      <c r="BA91" s="190">
        <f>(Paca!O91/Paca!O87-1)*100</f>
        <v>-38.831390740374118</v>
      </c>
      <c r="BB91" s="190">
        <f>(Paca!P91/Paca!P87-1)*100</f>
        <v>-27.713790749570734</v>
      </c>
      <c r="BC91" s="190">
        <f>(Paca!Q91/Paca!Q87-1)*100</f>
        <v>-0.8933413473496854</v>
      </c>
      <c r="BD91" s="190">
        <f>(Paca!R91/Paca!R87-1)*100</f>
        <v>-20.107615526741373</v>
      </c>
      <c r="BE91" s="190">
        <f>(Paca!S91/Paca!S87-1)*100</f>
        <v>-38.003952630780077</v>
      </c>
      <c r="BF91" s="189">
        <f>(Paca!T91/Paca!T87-1)*100</f>
        <v>-5.4078328861922209</v>
      </c>
      <c r="BG91" s="53">
        <f>Paca!B91-Paca!B87</f>
        <v>-20846.345168271007</v>
      </c>
      <c r="BH91" s="53">
        <f>Paca!C91-Paca!C87</f>
        <v>-198.00618049099998</v>
      </c>
      <c r="BI91" s="53">
        <f>Paca!D91-Paca!D87</f>
        <v>-4212.499784151003</v>
      </c>
      <c r="BJ91" s="122">
        <f>Paca!E91-Paca!E87</f>
        <v>-408.53391975199997</v>
      </c>
      <c r="BK91" s="122">
        <f>Paca!F91-Paca!F87</f>
        <v>-880.84666548399969</v>
      </c>
      <c r="BL91" s="122">
        <f>Paca!G91-Paca!G87</f>
        <v>-314.23100497000007</v>
      </c>
      <c r="BM91" s="122">
        <f>Paca!H91-Paca!H87</f>
        <v>-277.70069157600005</v>
      </c>
      <c r="BN91" s="122">
        <f>Paca!I91-Paca!I87</f>
        <v>-2331.1875023690004</v>
      </c>
      <c r="BO91" s="53">
        <f>Paca!J91-Paca!J87</f>
        <v>-9939.0361263939994</v>
      </c>
      <c r="BP91" s="53">
        <f>Paca!K91-Paca!K87</f>
        <v>-6380.4013119350002</v>
      </c>
      <c r="BQ91" s="122">
        <f>Paca!L91-Paca!L87</f>
        <v>-1526.7629885430006</v>
      </c>
      <c r="BR91" s="122">
        <f>Paca!M91-Paca!M87</f>
        <v>-2303.4730434940002</v>
      </c>
      <c r="BS91" s="122">
        <f>Paca!N91-Paca!N87</f>
        <v>-780.76287135699999</v>
      </c>
      <c r="BT91" s="122">
        <f>Paca!O91-Paca!O87</f>
        <v>-209.09803470899999</v>
      </c>
      <c r="BU91" s="122">
        <f>Paca!P91-Paca!P87</f>
        <v>-171.33950176399998</v>
      </c>
      <c r="BV91" s="122">
        <f>Paca!Q91-Paca!Q87</f>
        <v>-1.6661629330000096</v>
      </c>
      <c r="BW91" s="122">
        <f>Paca!R91-Paca!R87</f>
        <v>-1215.4281199939996</v>
      </c>
      <c r="BX91" s="122">
        <f>Paca!S91-Paca!S87</f>
        <v>-171.87058914099998</v>
      </c>
      <c r="BY91" s="53">
        <f>Paca!T91-Paca!T87</f>
        <v>-116.40176530000008</v>
      </c>
    </row>
    <row r="92" spans="1:77" s="106" customFormat="1" x14ac:dyDescent="0.25">
      <c r="A92" s="37" t="str">
        <f>Paca!A92</f>
        <v>T2 2020</v>
      </c>
      <c r="B92" s="144">
        <f>('dep83'!B92/'dep83'!B91-1)*100</f>
        <v>46.877003485012871</v>
      </c>
      <c r="C92" s="179">
        <f>('dep83'!C92/'dep83'!C91-1)*100</f>
        <v>143.94472478835496</v>
      </c>
      <c r="D92" s="179">
        <f>('dep83'!D92/'dep83'!D91-1)*100</f>
        <v>55.440565123603712</v>
      </c>
      <c r="E92" s="180">
        <f>('dep83'!E92/'dep83'!E91-1)*100</f>
        <v>13.205454126648618</v>
      </c>
      <c r="F92" s="181">
        <f>('dep83'!F92/'dep83'!F91-1)*100</f>
        <v>36.808635219694082</v>
      </c>
      <c r="G92" s="181">
        <f>('dep83'!G92/'dep83'!G91-1)*100</f>
        <v>-14.649205433626067</v>
      </c>
      <c r="H92" s="181">
        <f>('dep83'!H92/'dep83'!H91-1)*100</f>
        <v>-3.9769958428085506</v>
      </c>
      <c r="I92" s="182">
        <f>('dep83'!I92/'dep83'!I91-1)*100</f>
        <v>156.45025606589593</v>
      </c>
      <c r="J92" s="179">
        <f>('dep83'!J92/'dep83'!J91-1)*100</f>
        <v>165.48513390869059</v>
      </c>
      <c r="K92" s="179">
        <f>('dep83'!K92/'dep83'!K91-1)*100</f>
        <v>9.6230528167108975</v>
      </c>
      <c r="L92" s="180">
        <f>('dep83'!L92/'dep83'!L91-1)*100</f>
        <v>4.2941571486186048</v>
      </c>
      <c r="M92" s="181">
        <f>('dep83'!M92/'dep83'!M91-1)*100</f>
        <v>-1.0661344192283151</v>
      </c>
      <c r="N92" s="181">
        <f>('dep83'!N92/'dep83'!N91-1)*100</f>
        <v>-76.628512406275902</v>
      </c>
      <c r="O92" s="181">
        <f>('dep83'!O92/'dep83'!O91-1)*100</f>
        <v>46.679984527580444</v>
      </c>
      <c r="P92" s="181">
        <f>('dep83'!P92/'dep83'!P91-1)*100</f>
        <v>-30.021767785611786</v>
      </c>
      <c r="Q92" s="181">
        <f>('dep83'!Q92/'dep83'!Q91-1)*100</f>
        <v>60.696672208782722</v>
      </c>
      <c r="R92" s="181">
        <f>('dep83'!R92/'dep83'!R91-1)*100</f>
        <v>39.403891476848216</v>
      </c>
      <c r="S92" s="152">
        <f>('dep83'!S92/'dep83'!S91-1)*100</f>
        <v>-17.350315244969416</v>
      </c>
      <c r="T92" s="183">
        <f>('dep83'!T92/'dep83'!T91-1)*100</f>
        <v>12.361543918845275</v>
      </c>
      <c r="U92" s="52">
        <f>'dep83'!B92-'dep83'!B91</f>
        <v>1927.5094764639998</v>
      </c>
      <c r="V92" s="52">
        <f>'dep83'!C92-'dep83'!C91</f>
        <v>26.837030065</v>
      </c>
      <c r="W92" s="52">
        <f>'dep83'!D92-'dep83'!D91</f>
        <v>334.06562382499988</v>
      </c>
      <c r="X92" s="121">
        <f>'dep83'!E92-'dep83'!E91</f>
        <v>4.8865433080000003</v>
      </c>
      <c r="Y92" s="121">
        <f>'dep83'!F92-'dep83'!F91</f>
        <v>104.54658491200001</v>
      </c>
      <c r="Z92" s="121">
        <f>'dep83'!G92-'dep83'!G91</f>
        <v>-4.2066815599999998</v>
      </c>
      <c r="AA92" s="121">
        <f>'dep83'!H92-'dep83'!H91</f>
        <v>-4.1323757749999999</v>
      </c>
      <c r="AB92" s="121">
        <f>'dep83'!I92-'dep83'!I91</f>
        <v>232.97155293999998</v>
      </c>
      <c r="AC92" s="52">
        <f>'dep83'!J92-'dep83'!J91</f>
        <v>1285.5758858600002</v>
      </c>
      <c r="AD92" s="52">
        <f>'dep83'!K92-'dep83'!K91</f>
        <v>191.28260288499996</v>
      </c>
      <c r="AE92" s="121">
        <f>'dep83'!L92-'dep83'!L91</f>
        <v>27.665702063000026</v>
      </c>
      <c r="AF92" s="121">
        <f>'dep83'!M92-'dep83'!M91</f>
        <v>-6.6333322309999403</v>
      </c>
      <c r="AG92" s="121">
        <f>'dep83'!N92-'dep83'!N91</f>
        <v>-40.548078657999994</v>
      </c>
      <c r="AH92" s="121">
        <f>'dep83'!O92-'dep83'!O91</f>
        <v>17.196786330999998</v>
      </c>
      <c r="AI92" s="121">
        <f>'dep83'!P92-'dep83'!P91</f>
        <v>-7.2031417749999989</v>
      </c>
      <c r="AJ92" s="121">
        <f>'dep83'!Q92-'dep83'!Q91</f>
        <v>14.846769026</v>
      </c>
      <c r="AK92" s="121">
        <f>'dep83'!R92-'dep83'!R91</f>
        <v>199.34941058899994</v>
      </c>
      <c r="AL92" s="121">
        <f>'dep83'!S92-'dep83'!S91</f>
        <v>-13.391512460000001</v>
      </c>
      <c r="AM92" s="52">
        <f>'dep83'!T92-'dep83'!T91</f>
        <v>89.748333829000103</v>
      </c>
      <c r="AN92" s="189">
        <f>(Paca!B92/Paca!B88-1)*100</f>
        <v>-20.095846024847063</v>
      </c>
      <c r="AO92" s="189">
        <f>(Paca!C92/Paca!C88-1)*100</f>
        <v>0.51757513095223029</v>
      </c>
      <c r="AP92" s="189">
        <f>(Paca!D92/Paca!D88-1)*100</f>
        <v>-21.578164962890376</v>
      </c>
      <c r="AQ92" s="190">
        <f>(Paca!E92/Paca!E88-1)*100</f>
        <v>-20.263078564431613</v>
      </c>
      <c r="AR92" s="190">
        <f>(Paca!F92/Paca!F88-1)*100</f>
        <v>-17.26122051373029</v>
      </c>
      <c r="AS92" s="190">
        <f>(Paca!G92/Paca!G88-1)*100</f>
        <v>-16.588679571753971</v>
      </c>
      <c r="AT92" s="190">
        <f>(Paca!H92/Paca!H88-1)*100</f>
        <v>-28.380230694264341</v>
      </c>
      <c r="AU92" s="190">
        <f>(Paca!I92/Paca!I88-1)*100</f>
        <v>-23.23101888032889</v>
      </c>
      <c r="AV92" s="189">
        <f>(Paca!J92/Paca!J88-1)*100</f>
        <v>-26.480770150495815</v>
      </c>
      <c r="AW92" s="189">
        <f>(Paca!K92/Paca!K88-1)*100</f>
        <v>-17.66856334422371</v>
      </c>
      <c r="AX92" s="190">
        <f>(Paca!L92/Paca!L88-1)*100</f>
        <v>-26.648794674828203</v>
      </c>
      <c r="AY92" s="190">
        <f>(Paca!M92/Paca!M88-1)*100</f>
        <v>-5.3182113631875421</v>
      </c>
      <c r="AZ92" s="190">
        <f>(Paca!N92/Paca!N88-1)*100</f>
        <v>-93.148457608753503</v>
      </c>
      <c r="BA92" s="190">
        <f>(Paca!O92/Paca!O88-1)*100</f>
        <v>-28.613817091827588</v>
      </c>
      <c r="BB92" s="190">
        <f>(Paca!P92/Paca!P88-1)*100</f>
        <v>-43.7234332082405</v>
      </c>
      <c r="BC92" s="190">
        <f>(Paca!Q92/Paca!Q88-1)*100</f>
        <v>-1.1579362175670016</v>
      </c>
      <c r="BD92" s="190">
        <f>(Paca!R92/Paca!R88-1)*100</f>
        <v>-5.6918841042629449</v>
      </c>
      <c r="BE92" s="190">
        <f>(Paca!S92/Paca!S88-1)*100</f>
        <v>-42.819142175204647</v>
      </c>
      <c r="BF92" s="189">
        <f>(Paca!T92/Paca!T88-1)*100</f>
        <v>4.3829182756756735</v>
      </c>
      <c r="BG92" s="53">
        <f>Paca!B92-Paca!B88</f>
        <v>-10364.319971170007</v>
      </c>
      <c r="BH92" s="53">
        <f>Paca!C92-Paca!C88</f>
        <v>1.6494626170000402</v>
      </c>
      <c r="BI92" s="53">
        <f>Paca!D92-Paca!D88</f>
        <v>-2429.0067510120025</v>
      </c>
      <c r="BJ92" s="122">
        <f>Paca!E92-Paca!E88</f>
        <v>-344.115243814</v>
      </c>
      <c r="BK92" s="122">
        <f>Paca!F92-Paca!F88</f>
        <v>-398.91016955299983</v>
      </c>
      <c r="BL92" s="122">
        <f>Paca!G92-Paca!G88</f>
        <v>-150.77781493099997</v>
      </c>
      <c r="BM92" s="122">
        <f>Paca!H92-Paca!H88</f>
        <v>-345.47217333899994</v>
      </c>
      <c r="BN92" s="122">
        <f>Paca!I92-Paca!I88</f>
        <v>-1189.7313493749998</v>
      </c>
      <c r="BO92" s="100">
        <f>Paca!J92-Paca!J88</f>
        <v>-4081.4383257400004</v>
      </c>
      <c r="BP92" s="100">
        <f>Paca!K92-Paca!K88</f>
        <v>-3952.6161811270031</v>
      </c>
      <c r="BQ92" s="120">
        <f>Paca!L92-Paca!L88</f>
        <v>-1521.6587440899993</v>
      </c>
      <c r="BR92" s="120">
        <f>Paca!M92-Paca!M88</f>
        <v>-414.68515377200038</v>
      </c>
      <c r="BS92" s="120">
        <f>Paca!N92-Paca!N88</f>
        <v>-1034.880804481</v>
      </c>
      <c r="BT92" s="120">
        <f>Paca!O92-Paca!O88</f>
        <v>-152.66630762600005</v>
      </c>
      <c r="BU92" s="120">
        <f>Paca!P92-Paca!P88</f>
        <v>-283.80702842699998</v>
      </c>
      <c r="BV92" s="120">
        <f>Paca!Q92-Paca!Q88</f>
        <v>-2.261479817999998</v>
      </c>
      <c r="BW92" s="120">
        <f>Paca!R92-Paca!R88</f>
        <v>-335.25726291499996</v>
      </c>
      <c r="BX92" s="120">
        <f>Paca!S92-Paca!S88</f>
        <v>-207.39939999799998</v>
      </c>
      <c r="BY92" s="100">
        <f>Paca!T92-Paca!T88</f>
        <v>97.091824092000024</v>
      </c>
    </row>
    <row r="93" spans="1:77" x14ac:dyDescent="0.25">
      <c r="A93" s="37" t="str">
        <f>Paca!A93</f>
        <v>T3 2020</v>
      </c>
      <c r="B93" s="144">
        <f>('dep83'!B93/'dep83'!B92-1)*100</f>
        <v>12.336271007424182</v>
      </c>
      <c r="C93" s="179">
        <f>('dep83'!C93/'dep83'!C92-1)*100</f>
        <v>15.975415693805761</v>
      </c>
      <c r="D93" s="179">
        <f>('dep83'!D93/'dep83'!D92-1)*100</f>
        <v>17.289321357125043</v>
      </c>
      <c r="E93" s="180">
        <f>('dep83'!E93/'dep83'!E92-1)*100</f>
        <v>18.110228122648909</v>
      </c>
      <c r="F93" s="181">
        <f>('dep83'!F93/'dep83'!F92-1)*100</f>
        <v>16.062305805919319</v>
      </c>
      <c r="G93" s="181">
        <f>('dep83'!G93/'dep83'!G92-1)*100</f>
        <v>69.675667777604502</v>
      </c>
      <c r="H93" s="181">
        <f>('dep83'!H93/'dep83'!H92-1)*100</f>
        <v>39.521993014154667</v>
      </c>
      <c r="I93" s="182">
        <f>('dep83'!I93/'dep83'!I92-1)*100</f>
        <v>9.2768646340638519</v>
      </c>
      <c r="J93" s="179">
        <f>('dep83'!J93/'dep83'!J92-1)*100</f>
        <v>11.155800984044649</v>
      </c>
      <c r="K93" s="179">
        <f>('dep83'!K93/'dep83'!K92-1)*100</f>
        <v>11.997779821046684</v>
      </c>
      <c r="L93" s="180">
        <f>('dep83'!L93/'dep83'!L92-1)*100</f>
        <v>8.3967437283342328</v>
      </c>
      <c r="M93" s="181">
        <f>('dep83'!M93/'dep83'!M92-1)*100</f>
        <v>26.961390084771274</v>
      </c>
      <c r="N93" s="181">
        <f>('dep83'!N93/'dep83'!N92-1)*100</f>
        <v>482.15446998805521</v>
      </c>
      <c r="O93" s="181">
        <f>('dep83'!O93/'dep83'!O92-1)*100</f>
        <v>-15.091041166802899</v>
      </c>
      <c r="P93" s="181">
        <f>('dep83'!P93/'dep83'!P92-1)*100</f>
        <v>-37.205993762134185</v>
      </c>
      <c r="Q93" s="181">
        <f>('dep83'!Q93/'dep83'!Q92-1)*100</f>
        <v>-6.9932988028577387</v>
      </c>
      <c r="R93" s="181">
        <f>('dep83'!R93/'dep83'!R92-1)*100</f>
        <v>-3.5479157505222791</v>
      </c>
      <c r="S93" s="152">
        <f>('dep83'!S93/'dep83'!S92-1)*100</f>
        <v>33.858127675501116</v>
      </c>
      <c r="T93" s="183">
        <f>('dep83'!T93/'dep83'!T92-1)*100</f>
        <v>10.335144850806778</v>
      </c>
      <c r="U93" s="52">
        <f>'dep83'!B93-'dep83'!B92</f>
        <v>745.0310701870003</v>
      </c>
      <c r="V93" s="52">
        <f>'dep83'!C93-'dep83'!C92</f>
        <v>7.2657809039999961</v>
      </c>
      <c r="W93" s="52">
        <f>'dep83'!D93-'dep83'!D92</f>
        <v>161.9371354230002</v>
      </c>
      <c r="X93" s="121">
        <f>'dep83'!E93-'dep83'!E92</f>
        <v>7.5864689269999985</v>
      </c>
      <c r="Y93" s="121">
        <f>'dep83'!F93-'dep83'!F92</f>
        <v>62.413930969999967</v>
      </c>
      <c r="Z93" s="121">
        <f>'dep83'!G93-'dep83'!G92</f>
        <v>17.077106095999998</v>
      </c>
      <c r="AA93" s="121">
        <f>'dep83'!H93-'dep83'!H92</f>
        <v>39.432907143000008</v>
      </c>
      <c r="AB93" s="121">
        <f>'dep83'!I93-'dep83'!I92</f>
        <v>35.426722287000018</v>
      </c>
      <c r="AC93" s="52">
        <f>'dep83'!J93-'dep83'!J92</f>
        <v>230.08043892499973</v>
      </c>
      <c r="AD93" s="52">
        <f>'dep83'!K93-'dep83'!K92</f>
        <v>261.43599587900007</v>
      </c>
      <c r="AE93" s="121">
        <f>'dep83'!L93-'dep83'!L92</f>
        <v>56.420202311000025</v>
      </c>
      <c r="AF93" s="121">
        <f>'dep83'!M93-'dep83'!M92</f>
        <v>165.96138228500001</v>
      </c>
      <c r="AG93" s="121">
        <f>'dep83'!N93-'dep83'!N92</f>
        <v>59.628301555</v>
      </c>
      <c r="AH93" s="121">
        <f>'dep83'!O93-'dep83'!O92</f>
        <v>-8.1546748860000022</v>
      </c>
      <c r="AI93" s="121">
        <f>'dep83'!P93-'dep83'!P92</f>
        <v>-6.2468571879999999</v>
      </c>
      <c r="AJ93" s="121">
        <f>'dep83'!Q93-'dep83'!Q92</f>
        <v>-2.7488816319999998</v>
      </c>
      <c r="AK93" s="121">
        <f>'dep83'!R93-'dep83'!R92</f>
        <v>-25.022116246999985</v>
      </c>
      <c r="AL93" s="121">
        <f>'dep83'!S93-'dep83'!S92</f>
        <v>21.598639681000009</v>
      </c>
      <c r="AM93" s="52">
        <f>'dep83'!T93-'dep83'!T92</f>
        <v>84.311719055999902</v>
      </c>
      <c r="AN93" s="189">
        <f>(Paca!B93/Paca!B89-1)*100</f>
        <v>-8.037655509476604</v>
      </c>
      <c r="AO93" s="189">
        <f>(Paca!C93/Paca!C89-1)*100</f>
        <v>-12.519384767071385</v>
      </c>
      <c r="AP93" s="189">
        <f>(Paca!D93/Paca!D89-1)*100</f>
        <v>-4.5674830234312953</v>
      </c>
      <c r="AQ93" s="190">
        <f>(Paca!E93/Paca!E89-1)*100</f>
        <v>-5.06817105777988</v>
      </c>
      <c r="AR93" s="190">
        <f>(Paca!F93/Paca!F89-1)*100</f>
        <v>13.274266629316989</v>
      </c>
      <c r="AS93" s="190">
        <f>(Paca!G93/Paca!G89-1)*100</f>
        <v>-12.579834335202111</v>
      </c>
      <c r="AT93" s="190">
        <f>(Paca!H93/Paca!H89-1)*100</f>
        <v>-15.061108377254085</v>
      </c>
      <c r="AU93" s="190">
        <f>(Paca!I93/Paca!I89-1)*100</f>
        <v>-8.3156433111160943</v>
      </c>
      <c r="AV93" s="189">
        <f>(Paca!J93/Paca!J89-1)*100</f>
        <v>-16.208157851732729</v>
      </c>
      <c r="AW93" s="189">
        <f>(Paca!K93/Paca!K89-1)*100</f>
        <v>-7.1723024048348076</v>
      </c>
      <c r="AX93" s="190">
        <f>(Paca!L93/Paca!L89-1)*100</f>
        <v>-5.6586945753765665</v>
      </c>
      <c r="AY93" s="190">
        <f>(Paca!M93/Paca!M89-1)*100</f>
        <v>2.0681584423390298</v>
      </c>
      <c r="AZ93" s="190">
        <f>(Paca!N93/Paca!N89-1)*100</f>
        <v>-65.018730525903862</v>
      </c>
      <c r="BA93" s="190">
        <f>(Paca!O93/Paca!O89-1)*100</f>
        <v>-9.287045904413727</v>
      </c>
      <c r="BB93" s="190">
        <f>(Paca!P93/Paca!P89-1)*100</f>
        <v>-28.493878230989779</v>
      </c>
      <c r="BC93" s="190">
        <f>(Paca!Q93/Paca!Q89-1)*100</f>
        <v>-21.683627806323681</v>
      </c>
      <c r="BD93" s="190">
        <f>(Paca!R93/Paca!R89-1)*100</f>
        <v>-5.5767681944024812</v>
      </c>
      <c r="BE93" s="190">
        <f>(Paca!S93/Paca!S89-1)*100</f>
        <v>-26.012950740333373</v>
      </c>
      <c r="BF93" s="189">
        <f>(Paca!T93/Paca!T89-1)*100</f>
        <v>22.92405150076835</v>
      </c>
      <c r="BG93" s="53">
        <f>Paca!B93-Paca!B89</f>
        <v>-4161.3680821019952</v>
      </c>
      <c r="BH93" s="53">
        <f>Paca!C93-Paca!C89</f>
        <v>-47.494491314999948</v>
      </c>
      <c r="BI93" s="53">
        <f>Paca!D93-Paca!D89</f>
        <v>-519.00226840299729</v>
      </c>
      <c r="BJ93" s="122">
        <f>Paca!E93-Paca!E89</f>
        <v>-89.129521867999983</v>
      </c>
      <c r="BK93" s="122">
        <f>Paca!F93-Paca!F89</f>
        <v>303.23648214700006</v>
      </c>
      <c r="BL93" s="122">
        <f>Paca!G93-Paca!G89</f>
        <v>-115.23670254000001</v>
      </c>
      <c r="BM93" s="122">
        <f>Paca!H93-Paca!H89</f>
        <v>-190.55480523699998</v>
      </c>
      <c r="BN93" s="122">
        <f>Paca!I93-Paca!I89</f>
        <v>-427.31772090499999</v>
      </c>
      <c r="BO93" s="53">
        <f>Paca!J93-Paca!J89</f>
        <v>-2501.6882011289999</v>
      </c>
      <c r="BP93" s="53">
        <f>Paca!K93-Paca!K89</f>
        <v>-1604.2294550159968</v>
      </c>
      <c r="BQ93" s="122">
        <f>Paca!L93-Paca!L89</f>
        <v>-323.40739618400039</v>
      </c>
      <c r="BR93" s="122">
        <f>Paca!M93-Paca!M89</f>
        <v>160.33062551300009</v>
      </c>
      <c r="BS93" s="122">
        <f>Paca!N93-Paca!N89</f>
        <v>-734.84894782700007</v>
      </c>
      <c r="BT93" s="122">
        <f>Paca!O93-Paca!O89</f>
        <v>-46.748534364000022</v>
      </c>
      <c r="BU93" s="122">
        <f>Paca!P93-Paca!P89</f>
        <v>-162.22178791300001</v>
      </c>
      <c r="BV93" s="122">
        <f>Paca!Q93-Paca!Q89</f>
        <v>-38.607050557999997</v>
      </c>
      <c r="BW93" s="122">
        <f>Paca!R93-Paca!R89</f>
        <v>-337.54060549399946</v>
      </c>
      <c r="BX93" s="122">
        <f>Paca!S93-Paca!S89</f>
        <v>-121.18575818900001</v>
      </c>
      <c r="BY93" s="53">
        <f>Paca!T93-Paca!T89</f>
        <v>511.04633376099991</v>
      </c>
    </row>
    <row r="94" spans="1:77" s="106" customFormat="1" x14ac:dyDescent="0.25">
      <c r="A94" s="98" t="str">
        <f>Paca!A94</f>
        <v>T4 2020</v>
      </c>
      <c r="B94" s="143">
        <f>('dep83'!B94/'dep83'!B93-1)*100</f>
        <v>8.2561485772037138</v>
      </c>
      <c r="C94" s="184">
        <f>('dep83'!C94/'dep83'!C93-1)*100</f>
        <v>16.715619140440729</v>
      </c>
      <c r="D94" s="184">
        <f>('dep83'!D94/'dep83'!D93-1)*100</f>
        <v>-3.4806662616740591</v>
      </c>
      <c r="E94" s="185">
        <f>('dep83'!E94/'dep83'!E93-1)*100</f>
        <v>12.205681565779036</v>
      </c>
      <c r="F94" s="186">
        <f>('dep83'!F94/'dep83'!F93-1)*100</f>
        <v>-10.140529849935632</v>
      </c>
      <c r="G94" s="186">
        <f>('dep83'!G94/'dep83'!G93-1)*100</f>
        <v>45.397027045450614</v>
      </c>
      <c r="H94" s="186">
        <f>('dep83'!H94/'dep83'!H93-1)*100</f>
        <v>19.964928344649337</v>
      </c>
      <c r="I94" s="187">
        <f>('dep83'!I94/'dep83'!I93-1)*100</f>
        <v>-10.835049811895537</v>
      </c>
      <c r="J94" s="184">
        <f>('dep83'!J94/'dep83'!J93-1)*100</f>
        <v>14.448400440248509</v>
      </c>
      <c r="K94" s="184">
        <f>('dep83'!K94/'dep83'!K93-1)*100</f>
        <v>10.837457712110353</v>
      </c>
      <c r="L94" s="185">
        <f>('dep83'!L94/'dep83'!L93-1)*100</f>
        <v>3.1558724844956476</v>
      </c>
      <c r="M94" s="186">
        <f>('dep83'!M94/'dep83'!M93-1)*100</f>
        <v>25.997455100134204</v>
      </c>
      <c r="N94" s="186">
        <f>('dep83'!N94/'dep83'!N93-1)*100</f>
        <v>41.667028713518484</v>
      </c>
      <c r="O94" s="186">
        <f>('dep83'!O94/'dep83'!O93-1)*100</f>
        <v>-0.42881608948198702</v>
      </c>
      <c r="P94" s="186">
        <f>('dep83'!P94/'dep83'!P93-1)*100</f>
        <v>76.6048192672407</v>
      </c>
      <c r="Q94" s="186">
        <f>('dep83'!Q94/'dep83'!Q93-1)*100</f>
        <v>21.032428567792461</v>
      </c>
      <c r="R94" s="186">
        <f>('dep83'!R94/'dep83'!R93-1)*100</f>
        <v>0.87747456378477473</v>
      </c>
      <c r="S94" s="151">
        <f>('dep83'!S94/'dep83'!S93-1)*100</f>
        <v>-15.470576368018962</v>
      </c>
      <c r="T94" s="188">
        <f>('dep83'!T94/'dep83'!T93-1)*100</f>
        <v>-0.68511306602173638</v>
      </c>
      <c r="U94" s="100">
        <f>'dep83'!B94-'dep83'!B93</f>
        <v>560.12890719400002</v>
      </c>
      <c r="V94" s="100">
        <f>'dep83'!C94-'dep83'!C93</f>
        <v>8.8169531939999999</v>
      </c>
      <c r="W94" s="100">
        <f>'dep83'!D94-'dep83'!D93</f>
        <v>-38.23748882100017</v>
      </c>
      <c r="X94" s="120">
        <f>'dep83'!E94-'dep83'!E93</f>
        <v>6.0390038469999965</v>
      </c>
      <c r="Y94" s="120">
        <f>'dep83'!F94-'dep83'!F93</f>
        <v>-45.732557430999975</v>
      </c>
      <c r="Z94" s="120">
        <f>'dep83'!G94-'dep83'!G93</f>
        <v>18.879049133000002</v>
      </c>
      <c r="AA94" s="120">
        <f>'dep83'!H94-'dep83'!H93</f>
        <v>27.79267738499999</v>
      </c>
      <c r="AB94" s="120">
        <f>'dep83'!I94-'dep83'!I93</f>
        <v>-45.215661754999985</v>
      </c>
      <c r="AC94" s="100">
        <f>'dep83'!J94-'dep83'!J93</f>
        <v>331.23089756200034</v>
      </c>
      <c r="AD94" s="100">
        <f>'dep83'!K94-'dep83'!K93</f>
        <v>264.48516964800001</v>
      </c>
      <c r="AE94" s="120">
        <f>'dep83'!L94-'dep83'!L93</f>
        <v>22.985789409999938</v>
      </c>
      <c r="AF94" s="120">
        <f>'dep83'!M94-'dep83'!M93</f>
        <v>203.17359682299991</v>
      </c>
      <c r="AG94" s="120">
        <f>'dep83'!N94-'dep83'!N93</f>
        <v>29.998325288999993</v>
      </c>
      <c r="AH94" s="120">
        <f>'dep83'!O94-'dep83'!O93</f>
        <v>-0.19674877399999957</v>
      </c>
      <c r="AI94" s="120">
        <f>'dep83'!P94-'dep83'!P93</f>
        <v>8.0764954479999993</v>
      </c>
      <c r="AJ94" s="120">
        <f>'dep83'!Q94-'dep83'!Q93</f>
        <v>7.6891373389999984</v>
      </c>
      <c r="AK94" s="120">
        <f>'dep83'!R94-'dep83'!R93</f>
        <v>5.968935579999993</v>
      </c>
      <c r="AL94" s="120">
        <f>'dep83'!S94-'dep83'!S93</f>
        <v>-13.210361467000013</v>
      </c>
      <c r="AM94" s="100">
        <f>'dep83'!T94-'dep83'!T93</f>
        <v>-6.166624388999935</v>
      </c>
      <c r="AN94" s="184">
        <f>(Paca!B94/Paca!B90-1)*100</f>
        <v>-1.9373073313729061</v>
      </c>
      <c r="AO94" s="184">
        <f>(Paca!C94/Paca!C90-1)*100</f>
        <v>-11.988058961997861</v>
      </c>
      <c r="AP94" s="184">
        <f>(Paca!D94/Paca!D90-1)*100</f>
        <v>6.1415364448047072</v>
      </c>
      <c r="AQ94" s="191">
        <f>(Paca!E94/Paca!E90-1)*100</f>
        <v>-13.520977972745618</v>
      </c>
      <c r="AR94" s="191">
        <f>(Paca!F94/Paca!F90-1)*100</f>
        <v>38.127052153475091</v>
      </c>
      <c r="AS94" s="191">
        <f>(Paca!G94/Paca!G90-1)*100</f>
        <v>-2.7442193513021462</v>
      </c>
      <c r="AT94" s="191">
        <f>(Paca!H94/Paca!H90-1)*100</f>
        <v>-7.4057255687123069</v>
      </c>
      <c r="AU94" s="191">
        <f>(Paca!I94/Paca!I90-1)*100</f>
        <v>4.2080096198451544</v>
      </c>
      <c r="AV94" s="184">
        <f>(Paca!J94/Paca!J90-1)*100</f>
        <v>-6.523426501354967</v>
      </c>
      <c r="AW94" s="184">
        <f>(Paca!K94/Paca!K90-1)*100</f>
        <v>-4.9833558097262642</v>
      </c>
      <c r="AX94" s="191">
        <f>(Paca!L94/Paca!L90-1)*100</f>
        <v>-8.8122477478186347</v>
      </c>
      <c r="AY94" s="191">
        <f>(Paca!M94/Paca!M90-1)*100</f>
        <v>8.3900093100825792</v>
      </c>
      <c r="AZ94" s="191">
        <f>(Paca!N94/Paca!N90-1)*100</f>
        <v>-51.956303612873867</v>
      </c>
      <c r="BA94" s="191">
        <f>(Paca!O94/Paca!O90-1)*100</f>
        <v>-6.4698381266713234</v>
      </c>
      <c r="BB94" s="191">
        <f>(Paca!P94/Paca!P90-1)*100</f>
        <v>-32.433892934146769</v>
      </c>
      <c r="BC94" s="191">
        <f>(Paca!Q94/Paca!Q90-1)*100</f>
        <v>-41.89643012396639</v>
      </c>
      <c r="BD94" s="191">
        <f>(Paca!R94/Paca!R90-1)*100</f>
        <v>-4.2469677062143996</v>
      </c>
      <c r="BE94" s="191">
        <f>(Paca!S94/Paca!S90-1)*100</f>
        <v>-34.212472940960211</v>
      </c>
      <c r="BF94" s="184">
        <f>(Paca!T94/Paca!T90-1)*100</f>
        <v>20.140247818033032</v>
      </c>
      <c r="BG94" s="100">
        <f>Paca!B94-Paca!B90</f>
        <v>-986.14559955699951</v>
      </c>
      <c r="BH94" s="100">
        <f>Paca!C94-Paca!C90</f>
        <v>-31.764372478000013</v>
      </c>
      <c r="BI94" s="100">
        <f>Paca!D94-Paca!D90</f>
        <v>668.48451604199909</v>
      </c>
      <c r="BJ94" s="120">
        <f>Paca!E94-Paca!E90</f>
        <v>-258.43203803599999</v>
      </c>
      <c r="BK94" s="120">
        <f>Paca!F94-Paca!F90</f>
        <v>835.28424774599989</v>
      </c>
      <c r="BL94" s="120">
        <f>Paca!G94-Paca!G90</f>
        <v>-22.811182319999944</v>
      </c>
      <c r="BM94" s="120">
        <f>Paca!H94-Paca!H90</f>
        <v>-86.714429277999898</v>
      </c>
      <c r="BN94" s="120">
        <f>Paca!I94-Paca!I90</f>
        <v>201.15791792999971</v>
      </c>
      <c r="BO94" s="100">
        <f>Paca!J94-Paca!J90</f>
        <v>-924.83898247099933</v>
      </c>
      <c r="BP94" s="100">
        <f>Paca!K94-Paca!K90</f>
        <v>-1160.1926193089967</v>
      </c>
      <c r="BQ94" s="120">
        <f>Paca!L94-Paca!L90</f>
        <v>-524.97884898199936</v>
      </c>
      <c r="BR94" s="120">
        <f>Paca!M94-Paca!M90</f>
        <v>683.49144139499913</v>
      </c>
      <c r="BS94" s="120">
        <f>Paca!N94-Paca!N90</f>
        <v>-572.43851262999988</v>
      </c>
      <c r="BT94" s="120">
        <f>Paca!O94-Paca!O90</f>
        <v>-32.359651665000001</v>
      </c>
      <c r="BU94" s="120">
        <f>Paca!P94-Paca!P90</f>
        <v>-191.53407629999998</v>
      </c>
      <c r="BV94" s="120">
        <f>Paca!Q94-Paca!Q90</f>
        <v>-100.13322492399999</v>
      </c>
      <c r="BW94" s="120">
        <f>Paca!R94-Paca!R90</f>
        <v>-267.26295754500006</v>
      </c>
      <c r="BX94" s="120">
        <f>Paca!S94-Paca!S90</f>
        <v>-154.97678865799998</v>
      </c>
      <c r="BY94" s="100">
        <f>Paca!T94-Paca!T90</f>
        <v>462.16585865900015</v>
      </c>
    </row>
    <row r="95" spans="1:77" x14ac:dyDescent="0.25">
      <c r="A95" s="37" t="str">
        <f>Paca!A95</f>
        <v>T1 2021</v>
      </c>
      <c r="B95" s="144">
        <f>('dep83'!B95/'dep83'!B94-1)*100</f>
        <v>1.610309410795896</v>
      </c>
      <c r="C95" s="179">
        <f>('dep83'!C95/'dep83'!C94-1)*100</f>
        <v>26.478696852819141</v>
      </c>
      <c r="D95" s="179">
        <f>('dep83'!D95/'dep83'!D94-1)*100</f>
        <v>9.8974381595759997</v>
      </c>
      <c r="E95" s="180">
        <f>('dep83'!E95/'dep83'!E94-1)*100</f>
        <v>8.4231677116199055</v>
      </c>
      <c r="F95" s="181">
        <f>('dep83'!F95/'dep83'!F94-1)*100</f>
        <v>7.6201019100293976</v>
      </c>
      <c r="G95" s="181">
        <f>('dep83'!G95/'dep83'!G94-1)*100</f>
        <v>35.009188617814083</v>
      </c>
      <c r="H95" s="181">
        <f>('dep83'!H95/'dep83'!H94-1)*100</f>
        <v>-1.7691765575132079</v>
      </c>
      <c r="I95" s="182">
        <f>('dep83'!I95/'dep83'!I94-1)*100</f>
        <v>13.753130518134139</v>
      </c>
      <c r="J95" s="179">
        <f>('dep83'!J95/'dep83'!J94-1)*100</f>
        <v>-1.7659888070592378</v>
      </c>
      <c r="K95" s="179">
        <f>('dep83'!K95/'dep83'!K94-1)*100</f>
        <v>2.0222962260723731</v>
      </c>
      <c r="L95" s="180">
        <f>('dep83'!L95/'dep83'!L94-1)*100</f>
        <v>2.2061870911724846</v>
      </c>
      <c r="M95" s="181">
        <f>('dep83'!M95/'dep83'!M94-1)*100</f>
        <v>-4.7191053130987921</v>
      </c>
      <c r="N95" s="181">
        <f>('dep83'!N95/'dep83'!N94-1)*100</f>
        <v>38.053702971107597</v>
      </c>
      <c r="O95" s="181">
        <f>('dep83'!O95/'dep83'!O94-1)*100</f>
        <v>2.5332388337029554</v>
      </c>
      <c r="P95" s="181">
        <f>('dep83'!P95/'dep83'!P94-1)*100</f>
        <v>-18.576932637466758</v>
      </c>
      <c r="Q95" s="181">
        <f>('dep83'!Q95/'dep83'!Q94-1)*100</f>
        <v>-0.66411494999728538</v>
      </c>
      <c r="R95" s="181">
        <f>('dep83'!R95/'dep83'!R94-1)*100</f>
        <v>5.0061520003064963</v>
      </c>
      <c r="S95" s="152">
        <f>('dep83'!S95/'dep83'!S94-1)*100</f>
        <v>19.430957792918345</v>
      </c>
      <c r="T95" s="183">
        <f>('dep83'!T95/'dep83'!T94-1)*100</f>
        <v>-1.2690979754915954</v>
      </c>
      <c r="U95" s="52">
        <f>'dep83'!B95-'dep83'!B94</f>
        <v>118.26939892599967</v>
      </c>
      <c r="V95" s="52">
        <f>'dep83'!C95-'dep83'!C94</f>
        <v>16.301277990999999</v>
      </c>
      <c r="W95" s="52">
        <f>'dep83'!D95-'dep83'!D94</f>
        <v>104.94556539900009</v>
      </c>
      <c r="X95" s="121">
        <f>'dep83'!E95-'dep83'!E94</f>
        <v>4.6762052680000039</v>
      </c>
      <c r="Y95" s="121">
        <f>'dep83'!F95-'dep83'!F94</f>
        <v>30.880866201000003</v>
      </c>
      <c r="Z95" s="121">
        <f>'dep83'!G95-'dep83'!G94</f>
        <v>21.168509311999998</v>
      </c>
      <c r="AA95" s="121">
        <f>'dep83'!H95-'dep83'!H94</f>
        <v>-2.9545279680000078</v>
      </c>
      <c r="AB95" s="121">
        <f>'dep83'!I95-'dep83'!I94</f>
        <v>51.174512585999992</v>
      </c>
      <c r="AC95" s="52">
        <f>'dep83'!J95-'dep83'!J94</f>
        <v>-46.334955009000169</v>
      </c>
      <c r="AD95" s="52">
        <f>'dep83'!K95-'dep83'!K94</f>
        <v>54.702255840999896</v>
      </c>
      <c r="AE95" s="121">
        <f>'dep83'!L95-'dep83'!L94</f>
        <v>16.575867722999988</v>
      </c>
      <c r="AF95" s="121">
        <f>'dep83'!M95-'dep83'!M94</f>
        <v>-46.468416666999929</v>
      </c>
      <c r="AG95" s="121">
        <f>'dep83'!N95-'dep83'!N94</f>
        <v>38.812372190999994</v>
      </c>
      <c r="AH95" s="121">
        <f>'dep83'!O95-'dep83'!O94</f>
        <v>1.1573128380000028</v>
      </c>
      <c r="AI95" s="121">
        <f>'dep83'!P95-'dep83'!P94</f>
        <v>-3.4589430950000004</v>
      </c>
      <c r="AJ95" s="121">
        <f>'dep83'!Q95-'dep83'!Q94</f>
        <v>-0.29385507799999999</v>
      </c>
      <c r="AK95" s="121">
        <f>'dep83'!R95-'dep83'!R94</f>
        <v>34.35267723000004</v>
      </c>
      <c r="AL95" s="121">
        <f>'dep83'!S95-'dep83'!S94</f>
        <v>14.025240699000008</v>
      </c>
      <c r="AM95" s="52">
        <f>'dep83'!T95-'dep83'!T94</f>
        <v>-11.344745296000042</v>
      </c>
      <c r="AN95" s="189">
        <f>(Paca!B95/Paca!B91-1)*100</f>
        <v>65.636157884785987</v>
      </c>
      <c r="AO95" s="189">
        <f>(Paca!C95/Paca!C91-1)*100</f>
        <v>110.85035286550418</v>
      </c>
      <c r="AP95" s="189">
        <f>(Paca!D95/Paca!D91-1)*100</f>
        <v>64.50167593516565</v>
      </c>
      <c r="AQ95" s="190">
        <f>(Paca!E95/Paca!E91-1)*100</f>
        <v>36.732857815800934</v>
      </c>
      <c r="AR95" s="190">
        <f>(Paca!F95/Paca!F91-1)*100</f>
        <v>106.9838123254427</v>
      </c>
      <c r="AS95" s="190">
        <f>(Paca!G95/Paca!G91-1)*100</f>
        <v>45.744058407179011</v>
      </c>
      <c r="AT95" s="190">
        <f>(Paca!H95/Paca!H91-1)*100</f>
        <v>11.550482157194342</v>
      </c>
      <c r="AU95" s="190">
        <f>(Paca!I95/Paca!I91-1)*100</f>
        <v>75.669905296662179</v>
      </c>
      <c r="AV95" s="189">
        <f>(Paca!J95/Paca!J91-1)*100</f>
        <v>150.22211767368682</v>
      </c>
      <c r="AW95" s="189">
        <f>(Paca!K95/Paca!K91-1)*100</f>
        <v>39.8392647416443</v>
      </c>
      <c r="AX95" s="190">
        <f>(Paca!L95/Paca!L91-1)*100</f>
        <v>33.20758900243905</v>
      </c>
      <c r="AY95" s="190">
        <f>(Paca!M95/Paca!M91-1)*100</f>
        <v>57.952990746135072</v>
      </c>
      <c r="AZ95" s="190">
        <f>(Paca!N95/Paca!N91-1)*100</f>
        <v>110.41346532959552</v>
      </c>
      <c r="BA95" s="190">
        <f>(Paca!O95/Paca!O91-1)*100</f>
        <v>45.249338016772377</v>
      </c>
      <c r="BB95" s="190">
        <f>(Paca!P95/Paca!P91-1)*100</f>
        <v>-8.4306903529962831</v>
      </c>
      <c r="BC95" s="190">
        <f>(Paca!Q95/Paca!Q91-1)*100</f>
        <v>-16.332637982444243</v>
      </c>
      <c r="BD95" s="190">
        <f>(Paca!R95/Paca!R91-1)*100</f>
        <v>29.008678856921865</v>
      </c>
      <c r="BE95" s="190">
        <f>(Paca!S95/Paca!S91-1)*100</f>
        <v>11.301692808009612</v>
      </c>
      <c r="BF95" s="189">
        <f>(Paca!T95/Paca!T91-1)*100</f>
        <v>36.030955755516516</v>
      </c>
      <c r="BG95" s="53">
        <f>Paca!B95-Paca!B91</f>
        <v>20449.973669917999</v>
      </c>
      <c r="BH95" s="53">
        <f>Paca!C95-Paca!C91</f>
        <v>195.01221172199999</v>
      </c>
      <c r="BI95" s="53">
        <f>Paca!D95-Paca!D91</f>
        <v>4790.1146006560011</v>
      </c>
      <c r="BJ95" s="122">
        <f>Paca!E95-Paca!E91</f>
        <v>473.27705546399989</v>
      </c>
      <c r="BK95" s="122">
        <f>Paca!F95-Paca!F91</f>
        <v>1654.197859179</v>
      </c>
      <c r="BL95" s="122">
        <f>Paca!G95-Paca!G91</f>
        <v>282.62134944200011</v>
      </c>
      <c r="BM95" s="122">
        <f>Paca!H95-Paca!H91</f>
        <v>112.94835844199997</v>
      </c>
      <c r="BN95" s="122">
        <f>Paca!I95-Paca!I91</f>
        <v>2267.069978129</v>
      </c>
      <c r="BO95" s="53">
        <f>Paca!J95-Paca!J91</f>
        <v>8381.2544147970002</v>
      </c>
      <c r="BP95" s="53">
        <f>Paca!K95-Paca!K91</f>
        <v>6349.9790319359981</v>
      </c>
      <c r="BQ95" s="122">
        <f>Paca!L95-Paca!L91</f>
        <v>1372.5903359869999</v>
      </c>
      <c r="BR95" s="122">
        <f>Paca!M95-Paca!M91</f>
        <v>3168.8335960950008</v>
      </c>
      <c r="BS95" s="122">
        <f>Paca!N95-Paca!N91</f>
        <v>294.80993853800004</v>
      </c>
      <c r="BT95" s="122">
        <f>Paca!O95-Paca!O91</f>
        <v>149.04171605299996</v>
      </c>
      <c r="BU95" s="122">
        <f>Paca!P95-Paca!P91</f>
        <v>-37.677333152000017</v>
      </c>
      <c r="BV95" s="122">
        <f>Paca!Q95-Paca!Q91</f>
        <v>-30.18972822500001</v>
      </c>
      <c r="BW95" s="122">
        <f>Paca!R95-Paca!R91</f>
        <v>1400.8835669310001</v>
      </c>
      <c r="BX95" s="122">
        <f>Paca!S95-Paca!S91</f>
        <v>31.686939709000001</v>
      </c>
      <c r="BY95" s="53">
        <f>Paca!T95-Paca!T91</f>
        <v>733.61341080700004</v>
      </c>
    </row>
    <row r="96" spans="1:77" x14ac:dyDescent="0.25">
      <c r="A96" s="37" t="str">
        <f>Paca!A96</f>
        <v>T2 2021</v>
      </c>
      <c r="B96" s="144">
        <f>('dep83'!B96/'dep83'!B95-1)*100</f>
        <v>0.45569279350325953</v>
      </c>
      <c r="C96" s="179">
        <f>('dep83'!C96/'dep83'!C95-1)*100</f>
        <v>-17.360012979781846</v>
      </c>
      <c r="D96" s="179">
        <f>('dep83'!D96/'dep83'!D95-1)*100</f>
        <v>1.0929055216010175</v>
      </c>
      <c r="E96" s="180">
        <f>('dep83'!E96/'dep83'!E95-1)*100</f>
        <v>12.715820944072419</v>
      </c>
      <c r="F96" s="181">
        <f>('dep83'!F96/'dep83'!F95-1)*100</f>
        <v>2.6838315667742974</v>
      </c>
      <c r="G96" s="181">
        <f>('dep83'!G96/'dep83'!G95-1)*100</f>
        <v>-3.800182462945767</v>
      </c>
      <c r="H96" s="181">
        <f>('dep83'!H96/'dep83'!H95-1)*100</f>
        <v>0.72814054076524304</v>
      </c>
      <c r="I96" s="182">
        <f>('dep83'!I96/'dep83'!I95-1)*100</f>
        <v>-1.1141787917506196</v>
      </c>
      <c r="J96" s="179">
        <f>('dep83'!J96/'dep83'!J95-1)*100</f>
        <v>2.3433865801689935</v>
      </c>
      <c r="K96" s="179">
        <f>('dep83'!K96/'dep83'!K95-1)*100</f>
        <v>-1.746694543000693</v>
      </c>
      <c r="L96" s="180">
        <f>('dep83'!L96/'dep83'!L95-1)*100</f>
        <v>2.2041136022559193</v>
      </c>
      <c r="M96" s="181">
        <f>('dep83'!M96/'dep83'!M95-1)*100</f>
        <v>-12.90587712291863</v>
      </c>
      <c r="N96" s="181">
        <f>('dep83'!N96/'dep83'!N95-1)*100</f>
        <v>-0.32285626904199338</v>
      </c>
      <c r="O96" s="181">
        <f>('dep83'!O96/'dep83'!O95-1)*100</f>
        <v>4.7312170671036657</v>
      </c>
      <c r="P96" s="181">
        <f>('dep83'!P96/'dep83'!P95-1)*100</f>
        <v>51.762424015543587</v>
      </c>
      <c r="Q96" s="181">
        <f>('dep83'!Q96/'dep83'!Q95-1)*100</f>
        <v>-38.016857620915921</v>
      </c>
      <c r="R96" s="181">
        <f>('dep83'!R96/'dep83'!R95-1)*100</f>
        <v>1.3869494366863355</v>
      </c>
      <c r="S96" s="152">
        <f>('dep83'!S96/'dep83'!S95-1)*100</f>
        <v>61.555238523515698</v>
      </c>
      <c r="T96" s="183">
        <f>('dep83'!T96/'dep83'!T95-1)*100</f>
        <v>2.5599619933187823</v>
      </c>
      <c r="U96" s="52">
        <f>'dep83'!B96-'dep83'!B95</f>
        <v>34.007365805999143</v>
      </c>
      <c r="V96" s="52">
        <f>'dep83'!C96-'dep83'!C95</f>
        <v>-13.517378479000001</v>
      </c>
      <c r="W96" s="52">
        <f>'dep83'!D96-'dep83'!D95</f>
        <v>12.735367550999854</v>
      </c>
      <c r="X96" s="121">
        <f>'dep83'!E96-'dep83'!E95</f>
        <v>7.6539322609999942</v>
      </c>
      <c r="Y96" s="121">
        <f>'dep83'!F96-'dep83'!F95</f>
        <v>11.705159871999967</v>
      </c>
      <c r="Z96" s="121">
        <f>'dep83'!G96-'dep83'!G95</f>
        <v>-3.1022443849999917</v>
      </c>
      <c r="AA96" s="121">
        <f>'dep83'!H96-'dep83'!H95</f>
        <v>1.1944828700000016</v>
      </c>
      <c r="AB96" s="121">
        <f>'dep83'!I96-'dep83'!I95</f>
        <v>-4.7159630670000183</v>
      </c>
      <c r="AC96" s="52">
        <f>'dep83'!J96-'dep83'!J95</f>
        <v>60.39856431599992</v>
      </c>
      <c r="AD96" s="52">
        <f>'dep83'!K96-'dep83'!K95</f>
        <v>-48.202828435000356</v>
      </c>
      <c r="AE96" s="121">
        <f>'dep83'!L96-'dep83'!L95</f>
        <v>16.925639819000025</v>
      </c>
      <c r="AF96" s="121">
        <f>'dep83'!M96-'dep83'!M95</f>
        <v>-121.08533787200008</v>
      </c>
      <c r="AG96" s="121">
        <f>'dep83'!N96-'dep83'!N95</f>
        <v>-0.45460116799998218</v>
      </c>
      <c r="AH96" s="121">
        <f>'dep83'!O96-'dep83'!O95</f>
        <v>2.216216498999998</v>
      </c>
      <c r="AI96" s="121">
        <f>'dep83'!P96-'dep83'!P95</f>
        <v>7.8475027400000013</v>
      </c>
      <c r="AJ96" s="121">
        <f>'dep83'!Q96-'dep83'!Q95</f>
        <v>-16.709841291999997</v>
      </c>
      <c r="AK96" s="121">
        <f>'dep83'!R96-'dep83'!R95</f>
        <v>9.9938293510000449</v>
      </c>
      <c r="AL96" s="121">
        <f>'dep83'!S96-'dep83'!S95</f>
        <v>53.063763488000006</v>
      </c>
      <c r="AM96" s="52">
        <f>'dep83'!T96-'dep83'!T95</f>
        <v>22.593640853000011</v>
      </c>
      <c r="AN96" s="189">
        <f>(Paca!B96/Paca!B92-1)*100</f>
        <v>32.921979070401086</v>
      </c>
      <c r="AO96" s="189">
        <f>(Paca!C96/Paca!C92-1)*100</f>
        <v>1.3185805680235863</v>
      </c>
      <c r="AP96" s="189">
        <f>(Paca!D96/Paca!D92-1)*100</f>
        <v>40.979933137742599</v>
      </c>
      <c r="AQ96" s="190">
        <f>(Paca!E96/Paca!E92-1)*100</f>
        <v>33.447059440523795</v>
      </c>
      <c r="AR96" s="190">
        <f>(Paca!F96/Paca!F92-1)*100</f>
        <v>67.125855497498364</v>
      </c>
      <c r="AS96" s="190">
        <f>(Paca!G96/Paca!G92-1)*100</f>
        <v>22.220156740170815</v>
      </c>
      <c r="AT96" s="190">
        <f>(Paca!H96/Paca!H92-1)*100</f>
        <v>12.616576626602116</v>
      </c>
      <c r="AU96" s="190">
        <f>(Paca!I96/Paca!I92-1)*100</f>
        <v>40.765534117830015</v>
      </c>
      <c r="AV96" s="189">
        <f>(Paca!J96/Paca!J92-1)*100</f>
        <v>22.848949707684184</v>
      </c>
      <c r="AW96" s="189">
        <f>(Paca!K96/Paca!K92-1)*100</f>
        <v>37.668230477099215</v>
      </c>
      <c r="AX96" s="190">
        <f>(Paca!L96/Paca!L92-1)*100</f>
        <v>42.18513228890415</v>
      </c>
      <c r="AY96" s="190">
        <f>(Paca!M96/Paca!M92-1)*100</f>
        <v>18.391184500314097</v>
      </c>
      <c r="AZ96" s="190">
        <f>(Paca!N96/Paca!N92-1)*100</f>
        <v>679.82877675004966</v>
      </c>
      <c r="BA96" s="190">
        <f>(Paca!O96/Paca!O92-1)*100</f>
        <v>22.908044711074748</v>
      </c>
      <c r="BB96" s="190">
        <f>(Paca!P96/Paca!P92-1)*100</f>
        <v>19.691345070421296</v>
      </c>
      <c r="BC96" s="190">
        <f>(Paca!Q96/Paca!Q92-1)*100</f>
        <v>-17.126885900720968</v>
      </c>
      <c r="BD96" s="190">
        <f>(Paca!R96/Paca!R92-1)*100</f>
        <v>54.619001286535166</v>
      </c>
      <c r="BE96" s="190">
        <f>(Paca!S96/Paca!S92-1)*100</f>
        <v>48.952160042146708</v>
      </c>
      <c r="BF96" s="189">
        <f>(Paca!T96/Paca!T92-1)*100</f>
        <v>18.094371767694394</v>
      </c>
      <c r="BG96" s="53">
        <f>Paca!B96-Paca!B92</f>
        <v>13567.186960690007</v>
      </c>
      <c r="BH96" s="53">
        <f>Paca!C96-Paca!C92</f>
        <v>4.2239401019999718</v>
      </c>
      <c r="BI96" s="53">
        <f>Paca!D96-Paca!D92</f>
        <v>3617.6159417150011</v>
      </c>
      <c r="BJ96" s="122">
        <f>Paca!E96-Paca!E92</f>
        <v>452.91415016700012</v>
      </c>
      <c r="BK96" s="122">
        <f>Paca!F96-Paca!F92</f>
        <v>1283.5197365539998</v>
      </c>
      <c r="BL96" s="122">
        <f>Paca!G96-Paca!G92</f>
        <v>168.46036652200007</v>
      </c>
      <c r="BM96" s="122">
        <f>Paca!H96-Paca!H92</f>
        <v>109.99465913799997</v>
      </c>
      <c r="BN96" s="122">
        <f>Paca!I96-Paca!I92</f>
        <v>1602.7270293339998</v>
      </c>
      <c r="BO96" s="53">
        <f>Paca!J96-Paca!J92</f>
        <v>2589.1059174050006</v>
      </c>
      <c r="BP96" s="53">
        <f>Paca!K96-Paca!K92</f>
        <v>6937.8406265590056</v>
      </c>
      <c r="BQ96" s="122">
        <f>Paca!L96-Paca!L92</f>
        <v>1766.8771949519996</v>
      </c>
      <c r="BR96" s="122">
        <f>Paca!M96-Paca!M92</f>
        <v>1357.7788787160007</v>
      </c>
      <c r="BS96" s="122">
        <f>Paca!N96-Paca!N92</f>
        <v>517.49070864099997</v>
      </c>
      <c r="BT96" s="122">
        <f>Paca!O96-Paca!O92</f>
        <v>87.250834161</v>
      </c>
      <c r="BU96" s="122">
        <f>Paca!P96-Paca!P92</f>
        <v>71.930299471000012</v>
      </c>
      <c r="BV96" s="122">
        <f>Paca!Q96-Paca!Q92</f>
        <v>-33.06193651800001</v>
      </c>
      <c r="BW96" s="122">
        <f>Paca!R96-Paca!R92</f>
        <v>3033.9957616489992</v>
      </c>
      <c r="BX96" s="122">
        <f>Paca!S96-Paca!S92</f>
        <v>135.57888548699998</v>
      </c>
      <c r="BY96" s="53">
        <f>Paca!T96-Paca!T92</f>
        <v>418.40053490899982</v>
      </c>
    </row>
    <row r="97" spans="1:77" x14ac:dyDescent="0.25">
      <c r="A97" s="37" t="str">
        <f>Paca!A97</f>
        <v>T3 2021</v>
      </c>
      <c r="B97" s="144">
        <f>('dep83'!B97/'dep83'!B96-1)*100</f>
        <v>7.084584901638169</v>
      </c>
      <c r="C97" s="179">
        <f>('dep83'!C97/'dep83'!C96-1)*100</f>
        <v>-11.553942797400275</v>
      </c>
      <c r="D97" s="179">
        <f>('dep83'!D97/'dep83'!D96-1)*100</f>
        <v>6.6936573674396316</v>
      </c>
      <c r="E97" s="180">
        <f>('dep83'!E97/'dep83'!E96-1)*100</f>
        <v>7.8887035221091528</v>
      </c>
      <c r="F97" s="181">
        <f>('dep83'!F97/'dep83'!F96-1)*100</f>
        <v>4.3653787004306777</v>
      </c>
      <c r="G97" s="181">
        <f>('dep83'!G97/'dep83'!G96-1)*100</f>
        <v>-21.818463784951337</v>
      </c>
      <c r="H97" s="181">
        <f>('dep83'!H97/'dep83'!H96-1)*100</f>
        <v>3.0033853262360299</v>
      </c>
      <c r="I97" s="182">
        <f>('dep83'!I97/'dep83'!I96-1)*100</f>
        <v>15.797686727805193</v>
      </c>
      <c r="J97" s="179">
        <f>('dep83'!J97/'dep83'!J96-1)*100</f>
        <v>-0.19188277680827204</v>
      </c>
      <c r="K97" s="179">
        <f>('dep83'!K97/'dep83'!K96-1)*100</f>
        <v>13.164650156232295</v>
      </c>
      <c r="L97" s="180">
        <f>('dep83'!L97/'dep83'!L96-1)*100</f>
        <v>14.950529421727076</v>
      </c>
      <c r="M97" s="181">
        <f>('dep83'!M97/'dep83'!M96-1)*100</f>
        <v>4.0436973335640891</v>
      </c>
      <c r="N97" s="181">
        <f>('dep83'!N97/'dep83'!N96-1)*100</f>
        <v>28.822203700161776</v>
      </c>
      <c r="O97" s="181">
        <f>('dep83'!O97/'dep83'!O96-1)*100</f>
        <v>-17.622084595543463</v>
      </c>
      <c r="P97" s="181">
        <f>('dep83'!P97/'dep83'!P96-1)*100</f>
        <v>-6.2643538898188407</v>
      </c>
      <c r="Q97" s="181">
        <f>('dep83'!Q97/'dep83'!Q96-1)*100</f>
        <v>23.956142345954092</v>
      </c>
      <c r="R97" s="181">
        <f>('dep83'!R97/'dep83'!R96-1)*100</f>
        <v>23.551181845767676</v>
      </c>
      <c r="S97" s="152">
        <f>('dep83'!S97/'dep83'!S96-1)*100</f>
        <v>-1.7038095842366707</v>
      </c>
      <c r="T97" s="183">
        <f>('dep83'!T97/'dep83'!T96-1)*100</f>
        <v>11.910104453864111</v>
      </c>
      <c r="U97" s="52">
        <f>'dep83'!B97-'dep83'!B96</f>
        <v>531.116501376001</v>
      </c>
      <c r="V97" s="52">
        <f>'dep83'!C97-'dep83'!C96</f>
        <v>-7.4346902919999991</v>
      </c>
      <c r="W97" s="52">
        <f>'dep83'!D97-'dep83'!D96</f>
        <v>78.852055749000101</v>
      </c>
      <c r="X97" s="121">
        <f>'dep83'!E97-'dep83'!E96</f>
        <v>5.3521801549999992</v>
      </c>
      <c r="Y97" s="121">
        <f>'dep83'!F97-'dep83'!F96</f>
        <v>19.54996948500002</v>
      </c>
      <c r="Z97" s="121">
        <f>'dep83'!G97-'dep83'!G96</f>
        <v>-17.134442370000002</v>
      </c>
      <c r="AA97" s="121">
        <f>'dep83'!H97-'dep83'!H96</f>
        <v>4.9627978500000154</v>
      </c>
      <c r="AB97" s="121">
        <f>'dep83'!I97-'dep83'!I96</f>
        <v>66.121550629000012</v>
      </c>
      <c r="AC97" s="52">
        <f>'dep83'!J97-'dep83'!J96</f>
        <v>-5.061490842999774</v>
      </c>
      <c r="AD97" s="52">
        <f>'dep83'!K97-'dep83'!K96</f>
        <v>356.95383426400031</v>
      </c>
      <c r="AE97" s="121">
        <f>'dep83'!L97-'dep83'!L96</f>
        <v>117.33729389600001</v>
      </c>
      <c r="AF97" s="121">
        <f>'dep83'!M97-'dep83'!M96</f>
        <v>33.042395371999987</v>
      </c>
      <c r="AG97" s="121">
        <f>'dep83'!N97-'dep83'!N96</f>
        <v>40.452381226999989</v>
      </c>
      <c r="AH97" s="121">
        <f>'dep83'!O97-'dep83'!O96</f>
        <v>-8.6451541619999972</v>
      </c>
      <c r="AI97" s="121">
        <f>'dep83'!P97-'dep83'!P96</f>
        <v>-1.4413100300000004</v>
      </c>
      <c r="AJ97" s="121">
        <f>'dep83'!Q97-'dep83'!Q96</f>
        <v>6.5265937950000001</v>
      </c>
      <c r="AK97" s="121">
        <f>'dep83'!R97-'dep83'!R96</f>
        <v>172.05451064699992</v>
      </c>
      <c r="AL97" s="121">
        <f>'dep83'!S97-'dep83'!S96</f>
        <v>-2.37287648100002</v>
      </c>
      <c r="AM97" s="52">
        <f>'dep83'!T97-'dep83'!T96</f>
        <v>107.80679249800005</v>
      </c>
      <c r="AN97" s="189">
        <f>(Paca!B97/Paca!B93-1)*100</f>
        <v>15.228849047090677</v>
      </c>
      <c r="AO97" s="189">
        <f>(Paca!C97/Paca!C93-1)*100</f>
        <v>17.40421466996256</v>
      </c>
      <c r="AP97" s="189">
        <f>(Paca!D97/Paca!D93-1)*100</f>
        <v>15.192594969076278</v>
      </c>
      <c r="AQ97" s="190">
        <f>(Paca!E97/Paca!E93-1)*100</f>
        <v>4.0768881172351001</v>
      </c>
      <c r="AR97" s="190">
        <f>(Paca!F97/Paca!F93-1)*100</f>
        <v>34.069629195048279</v>
      </c>
      <c r="AS97" s="190">
        <f>(Paca!G97/Paca!G93-1)*100</f>
        <v>14.910514675570852</v>
      </c>
      <c r="AT97" s="190">
        <f>(Paca!H97/Paca!H93-1)*100</f>
        <v>-22.898995018634682</v>
      </c>
      <c r="AU97" s="190">
        <f>(Paca!I97/Paca!I93-1)*100</f>
        <v>17.500180667533961</v>
      </c>
      <c r="AV97" s="189">
        <f>(Paca!J97/Paca!J93-1)*100</f>
        <v>7.5245719840947523</v>
      </c>
      <c r="AW97" s="189">
        <f>(Paca!K97/Paca!K93-1)*100</f>
        <v>20.715464188383525</v>
      </c>
      <c r="AX97" s="190">
        <f>(Paca!L97/Paca!L93-1)*100</f>
        <v>22.317539275867237</v>
      </c>
      <c r="AY97" s="190">
        <f>(Paca!M97/Paca!M93-1)*100</f>
        <v>14.424808893834751</v>
      </c>
      <c r="AZ97" s="190">
        <f>(Paca!N97/Paca!N93-1)*100</f>
        <v>133.00345532200723</v>
      </c>
      <c r="BA97" s="190">
        <f>(Paca!O97/Paca!O93-1)*100</f>
        <v>2.4878687253870879</v>
      </c>
      <c r="BB97" s="190">
        <f>(Paca!P97/Paca!P93-1)*100</f>
        <v>-2.8992459183524666</v>
      </c>
      <c r="BC97" s="190">
        <f>(Paca!Q97/Paca!Q93-1)*100</f>
        <v>7.8534191243068596</v>
      </c>
      <c r="BD97" s="190">
        <f>(Paca!R97/Paca!R93-1)*100</f>
        <v>22.856327895026297</v>
      </c>
      <c r="BE97" s="190">
        <f>(Paca!S97/Paca!S93-1)*100</f>
        <v>33.011842648925672</v>
      </c>
      <c r="BF97" s="189">
        <f>(Paca!T97/Paca!T93-1)*100</f>
        <v>9.8987558496583805</v>
      </c>
      <c r="BG97" s="53">
        <f>Paca!B97-Paca!B93</f>
        <v>7250.7655007979993</v>
      </c>
      <c r="BH97" s="53">
        <f>Paca!C97-Paca!C93</f>
        <v>57.759910754999964</v>
      </c>
      <c r="BI97" s="53">
        <f>Paca!D97-Paca!D93</f>
        <v>1647.4819011799991</v>
      </c>
      <c r="BJ97" s="122">
        <f>Paca!E97-Paca!E93</f>
        <v>68.062978996000083</v>
      </c>
      <c r="BK97" s="122">
        <f>Paca!F97-Paca!F93</f>
        <v>881.59593496600019</v>
      </c>
      <c r="BL97" s="122">
        <f>Paca!G97-Paca!G93</f>
        <v>119.40435318899995</v>
      </c>
      <c r="BM97" s="122">
        <f>Paca!H97-Paca!H93</f>
        <v>-246.08547660400006</v>
      </c>
      <c r="BN97" s="122">
        <f>Paca!I97-Paca!I93</f>
        <v>824.50411063299998</v>
      </c>
      <c r="BO97" s="53">
        <f>Paca!J97-Paca!J93</f>
        <v>973.15733919299964</v>
      </c>
      <c r="BP97" s="53">
        <f>Paca!K97-Paca!K93</f>
        <v>4301.1059607650022</v>
      </c>
      <c r="BQ97" s="122">
        <f>Paca!L97-Paca!L93</f>
        <v>1203.3220728800006</v>
      </c>
      <c r="BR97" s="122">
        <f>Paca!M97-Paca!M93</f>
        <v>1141.3872766289996</v>
      </c>
      <c r="BS97" s="122">
        <f>Paca!N97-Paca!N93</f>
        <v>525.84540186300001</v>
      </c>
      <c r="BT97" s="122">
        <f>Paca!O97-Paca!O93</f>
        <v>11.360231413000008</v>
      </c>
      <c r="BU97" s="122">
        <f>Paca!P97-Paca!P93</f>
        <v>-11.802823105000016</v>
      </c>
      <c r="BV97" s="122">
        <f>Paca!Q97-Paca!Q93</f>
        <v>10.950804293000004</v>
      </c>
      <c r="BW97" s="122">
        <f>Paca!R97-Paca!R93</f>
        <v>1306.2573613059994</v>
      </c>
      <c r="BX97" s="122">
        <f>Paca!S97-Paca!S93</f>
        <v>113.78563548599999</v>
      </c>
      <c r="BY97" s="53">
        <f>Paca!T97-Paca!T93</f>
        <v>271.26038890500013</v>
      </c>
    </row>
    <row r="98" spans="1:77" s="106" customFormat="1" x14ac:dyDescent="0.25">
      <c r="A98" s="98" t="str">
        <f>Paca!A98</f>
        <v>T4 2021</v>
      </c>
      <c r="B98" s="143">
        <f>('dep83'!B98/'dep83'!B97-1)*100</f>
        <v>-1.2490380494534326</v>
      </c>
      <c r="C98" s="184">
        <f>('dep83'!C98/'dep83'!C97-1)*100</f>
        <v>9.9539449852001027</v>
      </c>
      <c r="D98" s="184">
        <f>('dep83'!D98/'dep83'!D97-1)*100</f>
        <v>1.1825820893690553</v>
      </c>
      <c r="E98" s="185">
        <f>('dep83'!E98/'dep83'!E97-1)*100</f>
        <v>-2.5536206874957723</v>
      </c>
      <c r="F98" s="186">
        <f>('dep83'!F98/'dep83'!F97-1)*100</f>
        <v>1.8634721044023639</v>
      </c>
      <c r="G98" s="186">
        <f>('dep83'!G98/'dep83'!G97-1)*100</f>
        <v>18.01317569748435</v>
      </c>
      <c r="H98" s="186">
        <f>('dep83'!H98/'dep83'!H97-1)*100</f>
        <v>-16.767589641324154</v>
      </c>
      <c r="I98" s="187">
        <f>('dep83'!I98/'dep83'!I97-1)*100</f>
        <v>5.2617365864097376</v>
      </c>
      <c r="J98" s="184">
        <f>('dep83'!J98/'dep83'!J97-1)*100</f>
        <v>-4.731766614624366</v>
      </c>
      <c r="K98" s="184">
        <f>('dep83'!K98/'dep83'!K97-1)*100</f>
        <v>-0.29943490533181905</v>
      </c>
      <c r="L98" s="185">
        <f>('dep83'!L98/'dep83'!L97-1)*100</f>
        <v>-0.77815442222494147</v>
      </c>
      <c r="M98" s="186">
        <f>('dep83'!M98/'dep83'!M97-1)*100</f>
        <v>6.2781184190702222</v>
      </c>
      <c r="N98" s="186">
        <f>('dep83'!N98/'dep83'!N97-1)*100</f>
        <v>-11.979793829487285</v>
      </c>
      <c r="O98" s="186">
        <f>('dep83'!O98/'dep83'!O97-1)*100</f>
        <v>13.061029547308278</v>
      </c>
      <c r="P98" s="186">
        <f>('dep83'!P98/'dep83'!P97-1)*100</f>
        <v>-19.332836998073077</v>
      </c>
      <c r="Q98" s="186">
        <f>('dep83'!Q98/'dep83'!Q97-1)*100</f>
        <v>-0.18080161514314463</v>
      </c>
      <c r="R98" s="186">
        <f>('dep83'!R98/'dep83'!R97-1)*100</f>
        <v>-5.891321434493058</v>
      </c>
      <c r="S98" s="151">
        <f>('dep83'!S98/'dep83'!S97-1)*100</f>
        <v>13.327706534535988</v>
      </c>
      <c r="T98" s="188">
        <f>('dep83'!T98/'dep83'!T97-1)*100</f>
        <v>1.2796889794558286</v>
      </c>
      <c r="U98" s="100">
        <f>'dep83'!B98-'dep83'!B97</f>
        <v>-100.27161540300131</v>
      </c>
      <c r="V98" s="100">
        <f>'dep83'!C98-'dep83'!C97</f>
        <v>5.6650843710000061</v>
      </c>
      <c r="W98" s="100">
        <f>'dep83'!D98-'dep83'!D97</f>
        <v>14.863443684999993</v>
      </c>
      <c r="X98" s="120">
        <f>'dep83'!E98-'dep83'!E97</f>
        <v>-1.8692072260000003</v>
      </c>
      <c r="Y98" s="120">
        <f>'dep83'!F98-'dep83'!F97</f>
        <v>8.7097062510000001</v>
      </c>
      <c r="Z98" s="120">
        <f>'dep83'!G98-'dep83'!G97</f>
        <v>11.059622181999998</v>
      </c>
      <c r="AA98" s="120">
        <f>'dep83'!H98-'dep83'!H97</f>
        <v>-28.538928681000016</v>
      </c>
      <c r="AB98" s="120">
        <f>'dep83'!I98-'dep83'!I97</f>
        <v>25.502251158999968</v>
      </c>
      <c r="AC98" s="100">
        <f>'dep83'!J98-'dep83'!J97</f>
        <v>-124.57521336800028</v>
      </c>
      <c r="AD98" s="100">
        <f>'dep83'!K98-'dep83'!K97</f>
        <v>-9.1878932150007131</v>
      </c>
      <c r="AE98" s="120">
        <f>'dep83'!L98-'dep83'!L97</f>
        <v>-7.0203095440000425</v>
      </c>
      <c r="AF98" s="120">
        <f>'dep83'!M98-'dep83'!M97</f>
        <v>53.375033678000023</v>
      </c>
      <c r="AG98" s="120">
        <f>'dep83'!N98-'dep83'!N97</f>
        <v>-21.659926388000002</v>
      </c>
      <c r="AH98" s="120">
        <f>'dep83'!O98-'dep83'!O97</f>
        <v>5.2784166739999989</v>
      </c>
      <c r="AI98" s="120">
        <f>'dep83'!P98-'dep83'!P97</f>
        <v>-4.1694761239999991</v>
      </c>
      <c r="AJ98" s="120">
        <f>'dep83'!Q98-'dep83'!Q97</f>
        <v>-6.1057646000001853E-2</v>
      </c>
      <c r="AK98" s="120">
        <f>'dep83'!R98-'dep83'!R97</f>
        <v>-53.175671125000008</v>
      </c>
      <c r="AL98" s="120">
        <f>'dep83'!S98-'dep83'!S97</f>
        <v>18.245097260000023</v>
      </c>
      <c r="AM98" s="100">
        <f>'dep83'!T98-'dep83'!T97</f>
        <v>12.962963123999884</v>
      </c>
      <c r="AN98" s="184">
        <f>(Paca!B98/Paca!B94-1)*100</f>
        <v>12.17295869773476</v>
      </c>
      <c r="AO98" s="184">
        <f>(Paca!C98/Paca!C94-1)*100</f>
        <v>39.657975504347441</v>
      </c>
      <c r="AP98" s="184">
        <f>(Paca!D98/Paca!D94-1)*100</f>
        <v>14.697403061770187</v>
      </c>
      <c r="AQ98" s="191">
        <f>(Paca!E98/Paca!E94-1)*100</f>
        <v>14.65281257211406</v>
      </c>
      <c r="AR98" s="191">
        <f>(Paca!F98/Paca!F94-1)*100</f>
        <v>20.741396461578599</v>
      </c>
      <c r="AS98" s="191">
        <f>(Paca!G98/Paca!G94-1)*100</f>
        <v>25.021438231782824</v>
      </c>
      <c r="AT98" s="191">
        <f>(Paca!H98/Paca!H94-1)*100</f>
        <v>-4.1318419604700507</v>
      </c>
      <c r="AU98" s="191">
        <f>(Paca!I98/Paca!I94-1)*100</f>
        <v>13.463324912505925</v>
      </c>
      <c r="AV98" s="184">
        <f>(Paca!J98/Paca!J94-1)*100</f>
        <v>4.7195456543570158</v>
      </c>
      <c r="AW98" s="184">
        <f>(Paca!K98/Paca!K94-1)*100</f>
        <v>13.805274744445439</v>
      </c>
      <c r="AX98" s="191">
        <f>(Paca!L98/Paca!L94-1)*100</f>
        <v>19.665505475346691</v>
      </c>
      <c r="AY98" s="191">
        <f>(Paca!M98/Paca!M94-1)*100</f>
        <v>2.7274652630820073</v>
      </c>
      <c r="AZ98" s="191">
        <f>(Paca!N98/Paca!N94-1)*100</f>
        <v>77.779705193556239</v>
      </c>
      <c r="BA98" s="191">
        <f>(Paca!O98/Paca!O94-1)*100</f>
        <v>-0.31396401747961766</v>
      </c>
      <c r="BB98" s="191">
        <f>(Paca!P98/Paca!P94-1)*100</f>
        <v>2.218287733204849</v>
      </c>
      <c r="BC98" s="191">
        <f>(Paca!Q98/Paca!Q94-1)*100</f>
        <v>9.1274444206043359</v>
      </c>
      <c r="BD98" s="191">
        <f>(Paca!R98/Paca!R94-1)*100</f>
        <v>19.162164039145679</v>
      </c>
      <c r="BE98" s="191">
        <f>(Paca!S98/Paca!S94-1)*100</f>
        <v>53.1219524101326</v>
      </c>
      <c r="BF98" s="184">
        <f>(Paca!T98/Paca!T94-1)*100</f>
        <v>21.999839156777412</v>
      </c>
      <c r="BG98" s="100">
        <f>Paca!B98-Paca!B94</f>
        <v>6076.3458082939978</v>
      </c>
      <c r="BH98" s="100">
        <f>Paca!C98-Paca!C94</f>
        <v>92.483349224000023</v>
      </c>
      <c r="BI98" s="100">
        <f>Paca!D98-Paca!D94</f>
        <v>1698.0101942450001</v>
      </c>
      <c r="BJ98" s="120">
        <f>Paca!E98-Paca!E94</f>
        <v>242.1976981790001</v>
      </c>
      <c r="BK98" s="120">
        <f>Paca!F98-Paca!F94</f>
        <v>627.65038436999976</v>
      </c>
      <c r="BL98" s="120">
        <f>Paca!G98-Paca!G94</f>
        <v>202.281733444</v>
      </c>
      <c r="BM98" s="120">
        <f>Paca!H98-Paca!H94</f>
        <v>-44.797274317000074</v>
      </c>
      <c r="BN98" s="120">
        <f>Paca!I98-Paca!I94</f>
        <v>670.6776525690002</v>
      </c>
      <c r="BO98" s="100">
        <f>Paca!J98-Paca!J94</f>
        <v>625.45105524499922</v>
      </c>
      <c r="BP98" s="100">
        <f>Paca!K98-Paca!K94</f>
        <v>3053.8868619449968</v>
      </c>
      <c r="BQ98" s="120">
        <f>Paca!L98-Paca!L94</f>
        <v>1068.3086193659992</v>
      </c>
      <c r="BR98" s="120">
        <f>Paca!M98-Paca!M94</f>
        <v>240.83473244900051</v>
      </c>
      <c r="BS98" s="120">
        <f>Paca!N98-Paca!N94</f>
        <v>411.71179119599992</v>
      </c>
      <c r="BT98" s="120">
        <f>Paca!O98-Paca!O94</f>
        <v>-1.4687300709999818</v>
      </c>
      <c r="BU98" s="120">
        <f>Paca!P98-Paca!P94</f>
        <v>8.8510286700000051</v>
      </c>
      <c r="BV98" s="120">
        <f>Paca!Q98-Paca!Q94</f>
        <v>12.675152615999991</v>
      </c>
      <c r="BW98" s="120">
        <f>Paca!R98-Paca!R94</f>
        <v>1154.6673910219997</v>
      </c>
      <c r="BX98" s="120">
        <f>Paca!S98-Paca!S94</f>
        <v>158.30687669700001</v>
      </c>
      <c r="BY98" s="100">
        <f>Paca!T98-Paca!T94</f>
        <v>606.51434763499992</v>
      </c>
    </row>
    <row r="99" spans="1:77" x14ac:dyDescent="0.25">
      <c r="A99" s="37" t="str">
        <f>Paca!A99</f>
        <v>T1 2022</v>
      </c>
      <c r="B99" s="144">
        <f>('dep83'!B99/'dep83'!B98-1)*100</f>
        <v>-1.4182069789481</v>
      </c>
      <c r="C99" s="179">
        <f>('dep83'!C99/'dep83'!C98-1)*100</f>
        <v>-4.1769714058941592</v>
      </c>
      <c r="D99" s="179">
        <f>('dep83'!D99/'dep83'!D98-1)*100</f>
        <v>-8.1300408098680439</v>
      </c>
      <c r="E99" s="180">
        <f>('dep83'!E99/'dep83'!E98-1)*100</f>
        <v>-2.0156151000765399</v>
      </c>
      <c r="F99" s="181">
        <f>('dep83'!F99/'dep83'!F98-1)*100</f>
        <v>-3.9734511777036685</v>
      </c>
      <c r="G99" s="181">
        <f>('dep83'!G99/'dep83'!G98-1)*100</f>
        <v>-0.93972276361626861</v>
      </c>
      <c r="H99" s="181">
        <f>('dep83'!H99/'dep83'!H98-1)*100</f>
        <v>-13.398908090435635</v>
      </c>
      <c r="I99" s="182">
        <f>('dep83'!I99/'dep83'!I98-1)*100</f>
        <v>-12.422037293209199</v>
      </c>
      <c r="J99" s="179">
        <f>('dep83'!J99/'dep83'!J98-1)*100</f>
        <v>0.1230149126057567</v>
      </c>
      <c r="K99" s="179">
        <f>('dep83'!K99/'dep83'!K98-1)*100</f>
        <v>-2.1917859594499212</v>
      </c>
      <c r="L99" s="180">
        <f>('dep83'!L99/'dep83'!L98-1)*100</f>
        <v>-3.0813209880039105</v>
      </c>
      <c r="M99" s="181">
        <f>('dep83'!M99/'dep83'!M98-1)*100</f>
        <v>-9.7891510822891821</v>
      </c>
      <c r="N99" s="181">
        <f>('dep83'!N99/'dep83'!N98-1)*100</f>
        <v>3.5102104384648225</v>
      </c>
      <c r="O99" s="181">
        <f>('dep83'!O99/'dep83'!O98-1)*100</f>
        <v>-2.247356266213163</v>
      </c>
      <c r="P99" s="181">
        <f>('dep83'!P99/'dep83'!P98-1)*100</f>
        <v>8.747998449861738</v>
      </c>
      <c r="Q99" s="181">
        <f>('dep83'!Q99/'dep83'!Q98-1)*100</f>
        <v>-8.6528599487365909</v>
      </c>
      <c r="R99" s="181">
        <f>('dep83'!R99/'dep83'!R98-1)*100</f>
        <v>9.0324876906345395</v>
      </c>
      <c r="S99" s="152">
        <f>('dep83'!S99/'dep83'!S98-1)*100</f>
        <v>-19.92295799423691</v>
      </c>
      <c r="T99" s="183">
        <f>('dep83'!T99/'dep83'!T98-1)*100</f>
        <v>5.6086788433540091</v>
      </c>
      <c r="U99" s="52">
        <f>'dep83'!B99-'dep83'!B98</f>
        <v>-112.43028101299842</v>
      </c>
      <c r="V99" s="52">
        <f>'dep83'!C99-'dep83'!C98</f>
        <v>-2.6138668700000025</v>
      </c>
      <c r="W99" s="52">
        <f>'dep83'!D99-'dep83'!D98</f>
        <v>-103.39192670400007</v>
      </c>
      <c r="X99" s="121">
        <f>'dep83'!E99-'dep83'!E98</f>
        <v>-1.4377201969999902</v>
      </c>
      <c r="Y99" s="121">
        <f>'dep83'!F99-'dep83'!F98</f>
        <v>-18.917640521999999</v>
      </c>
      <c r="Z99" s="121">
        <f>'dep83'!G99-'dep83'!G98</f>
        <v>-0.68089516499999547</v>
      </c>
      <c r="AA99" s="121">
        <f>'dep83'!H99-'dep83'!H98</f>
        <v>-18.981429190999989</v>
      </c>
      <c r="AB99" s="121">
        <f>'dep83'!I99-'dep83'!I98</f>
        <v>-63.374241628999982</v>
      </c>
      <c r="AC99" s="52">
        <f>'dep83'!J99-'dep83'!J98</f>
        <v>3.0854193459999806</v>
      </c>
      <c r="AD99" s="52">
        <f>'dep83'!K99-'dep83'!K98</f>
        <v>-67.051619901998947</v>
      </c>
      <c r="AE99" s="121">
        <f>'dep83'!L99-'dep83'!L98</f>
        <v>-27.582569098999898</v>
      </c>
      <c r="AF99" s="121">
        <f>'dep83'!M99-'dep83'!M98</f>
        <v>-88.449940907999917</v>
      </c>
      <c r="AG99" s="121">
        <f>'dep83'!N99-'dep83'!N98</f>
        <v>5.5862860100000091</v>
      </c>
      <c r="AH99" s="121">
        <f>'dep83'!O99-'dep83'!O98</f>
        <v>-1.0268597219999975</v>
      </c>
      <c r="AI99" s="121">
        <f>'dep83'!P99-'dep83'!P98</f>
        <v>1.5219184529999978</v>
      </c>
      <c r="AJ99" s="121">
        <f>'dep83'!Q99-'dep83'!Q98</f>
        <v>-2.9168325859999982</v>
      </c>
      <c r="AK99" s="121">
        <f>'dep83'!R99-'dep83'!R98</f>
        <v>76.725073772000087</v>
      </c>
      <c r="AL99" s="121">
        <f>'dep83'!S99-'dep83'!S98</f>
        <v>-30.908695822000013</v>
      </c>
      <c r="AM99" s="52">
        <f>'dep83'!T99-'dep83'!T98</f>
        <v>57.541713116999972</v>
      </c>
      <c r="AN99" s="189">
        <f>(Paca!B99/Paca!B95-1)*100</f>
        <v>7.0228581514455657</v>
      </c>
      <c r="AO99" s="189">
        <f>(Paca!C99/Paca!C95-1)*100</f>
        <v>-13.943382413821093</v>
      </c>
      <c r="AP99" s="189">
        <f>(Paca!D99/Paca!D95-1)*100</f>
        <v>3.6505300365606619</v>
      </c>
      <c r="AQ99" s="190">
        <f>(Paca!E99/Paca!E95-1)*100</f>
        <v>-0.8501457804187873</v>
      </c>
      <c r="AR99" s="190">
        <f>(Paca!F99/Paca!F95-1)*100</f>
        <v>8.4008675733276093</v>
      </c>
      <c r="AS99" s="190">
        <f>(Paca!G99/Paca!G95-1)*100</f>
        <v>6.2945136963775017</v>
      </c>
      <c r="AT99" s="190">
        <f>(Paca!H99/Paca!H95-1)*100</f>
        <v>-7.063331054296917</v>
      </c>
      <c r="AU99" s="190">
        <f>(Paca!I99/Paca!I95-1)*100</f>
        <v>4.0365974014800132</v>
      </c>
      <c r="AV99" s="189">
        <f>(Paca!J99/Paca!J95-1)*100</f>
        <v>-5.5859836629969184</v>
      </c>
      <c r="AW99" s="189">
        <f>(Paca!K99/Paca!K95-1)*100</f>
        <v>13.231025830622389</v>
      </c>
      <c r="AX99" s="190">
        <f>(Paca!L99/Paca!L95-1)*100</f>
        <v>17.04225218801032</v>
      </c>
      <c r="AY99" s="190">
        <f>(Paca!M99/Paca!M95-1)*100</f>
        <v>4.6765486465970119</v>
      </c>
      <c r="AZ99" s="190">
        <f>(Paca!N99/Paca!N95-1)*100</f>
        <v>91.296999402368456</v>
      </c>
      <c r="BA99" s="190">
        <f>(Paca!O99/Paca!O95-1)*100</f>
        <v>-9.4477903910324184</v>
      </c>
      <c r="BB99" s="190">
        <f>(Paca!P99/Paca!P95-1)*100</f>
        <v>3.7964330480223074</v>
      </c>
      <c r="BC99" s="190">
        <f>(Paca!Q99/Paca!Q95-1)*100</f>
        <v>-4.9212218181840512</v>
      </c>
      <c r="BD99" s="190">
        <f>(Paca!R99/Paca!R95-1)*100</f>
        <v>15.849849283264872</v>
      </c>
      <c r="BE99" s="190">
        <f>(Paca!S99/Paca!S95-1)*100</f>
        <v>46.053964446765995</v>
      </c>
      <c r="BF99" s="189">
        <f>(Paca!T99/Paca!T95-1)*100</f>
        <v>38.299788940891411</v>
      </c>
      <c r="BG99" s="53">
        <f>Paca!B99-Paca!B95</f>
        <v>3624.2541654840024</v>
      </c>
      <c r="BH99" s="53">
        <f>Paca!C99-Paca!C95</f>
        <v>-51.72103400200001</v>
      </c>
      <c r="BI99" s="53">
        <f>Paca!D99-Paca!D95</f>
        <v>445.96539214099903</v>
      </c>
      <c r="BJ99" s="122">
        <f>Paca!E99-Paca!E95</f>
        <v>-14.977075776999982</v>
      </c>
      <c r="BK99" s="122">
        <f>Paca!F99-Paca!F95</f>
        <v>268.86229732899983</v>
      </c>
      <c r="BL99" s="122">
        <f>Paca!G99-Paca!G95</f>
        <v>56.679148195999915</v>
      </c>
      <c r="BM99" s="122">
        <f>Paca!H99-Paca!H95</f>
        <v>-77.047903067999982</v>
      </c>
      <c r="BN99" s="122">
        <f>Paca!I99-Paca!I95</f>
        <v>212.44892546099982</v>
      </c>
      <c r="BO99" s="53">
        <f>Paca!J99-Paca!J95</f>
        <v>-779.83100930000001</v>
      </c>
      <c r="BP99" s="53">
        <f>Paca!K99-Paca!K95</f>
        <v>2949.0601163680039</v>
      </c>
      <c r="BQ99" s="122">
        <f>Paca!L99-Paca!L95</f>
        <v>938.33852419200048</v>
      </c>
      <c r="BR99" s="122">
        <f>Paca!M99-Paca!M95</f>
        <v>403.90282461800052</v>
      </c>
      <c r="BS99" s="122">
        <f>Paca!N99-Paca!N95</f>
        <v>512.92056593099994</v>
      </c>
      <c r="BT99" s="122">
        <f>Paca!O99-Paca!O95</f>
        <v>-45.200165348999974</v>
      </c>
      <c r="BU99" s="122">
        <f>Paca!P99-Paca!P95</f>
        <v>15.53612482799997</v>
      </c>
      <c r="BV99" s="122">
        <f>Paca!Q99-Paca!Q95</f>
        <v>-7.6108275999999933</v>
      </c>
      <c r="BW99" s="122">
        <f>Paca!R99-Paca!R95</f>
        <v>987.4569145939995</v>
      </c>
      <c r="BX99" s="122">
        <f>Paca!S99-Paca!S95</f>
        <v>143.71615515399998</v>
      </c>
      <c r="BY99" s="53">
        <f>Paca!T99-Paca!T95</f>
        <v>1060.7807002770001</v>
      </c>
    </row>
    <row r="100" spans="1:77" x14ac:dyDescent="0.25">
      <c r="A100" s="37" t="str">
        <f>Paca!A100</f>
        <v>T2 2022</v>
      </c>
      <c r="B100" s="144">
        <f>('dep83'!B100/'dep83'!B99-1)*100</f>
        <v>-0.32902048316632015</v>
      </c>
      <c r="C100" s="179">
        <f>('dep83'!C100/'dep83'!C99-1)*100</f>
        <v>5.04738370821185</v>
      </c>
      <c r="D100" s="179">
        <f>('dep83'!D100/'dep83'!D99-1)*100</f>
        <v>3.3479948194344855</v>
      </c>
      <c r="E100" s="180">
        <f>('dep83'!E100/'dep83'!E99-1)*100</f>
        <v>-13.85771435126415</v>
      </c>
      <c r="F100" s="181">
        <f>('dep83'!F100/'dep83'!F99-1)*100</f>
        <v>8.978343995275285</v>
      </c>
      <c r="G100" s="181">
        <f>('dep83'!G100/'dep83'!G99-1)*100</f>
        <v>-0.49005225836945554</v>
      </c>
      <c r="H100" s="181">
        <f>('dep83'!H100/'dep83'!H99-1)*100</f>
        <v>26.244632782427392</v>
      </c>
      <c r="I100" s="182">
        <f>('dep83'!I100/'dep83'!I99-1)*100</f>
        <v>-5.3921456474352976</v>
      </c>
      <c r="J100" s="179">
        <f>('dep83'!J100/'dep83'!J99-1)*100</f>
        <v>1.2454193862262652</v>
      </c>
      <c r="K100" s="179">
        <f>('dep83'!K100/'dep83'!K99-1)*100</f>
        <v>-1.5873210842761054</v>
      </c>
      <c r="L100" s="180">
        <f>('dep83'!L100/'dep83'!L99-1)*100</f>
        <v>-2.8879992622692474</v>
      </c>
      <c r="M100" s="181">
        <f>('dep83'!M100/'dep83'!M99-1)*100</f>
        <v>4.9006488014949223</v>
      </c>
      <c r="N100" s="181">
        <f>('dep83'!N100/'dep83'!N99-1)*100</f>
        <v>7.5225432925418501</v>
      </c>
      <c r="O100" s="181">
        <f>('dep83'!O100/'dep83'!O99-1)*100</f>
        <v>9.4579216397145736</v>
      </c>
      <c r="P100" s="181">
        <f>('dep83'!P100/'dep83'!P99-1)*100</f>
        <v>-15.208900583555252</v>
      </c>
      <c r="Q100" s="181">
        <f>('dep83'!Q100/'dep83'!Q99-1)*100</f>
        <v>-4.9862319087338403</v>
      </c>
      <c r="R100" s="181">
        <f>('dep83'!R100/'dep83'!R99-1)*100</f>
        <v>-7.8821154579144963</v>
      </c>
      <c r="S100" s="152">
        <f>('dep83'!S100/'dep83'!S99-1)*100</f>
        <v>-1.2779620854772467</v>
      </c>
      <c r="T100" s="183">
        <f>('dep83'!T100/'dep83'!T99-1)*100</f>
        <v>-4.7657726446746036</v>
      </c>
      <c r="U100" s="52">
        <f>'dep83'!B100-'dep83'!B99</f>
        <v>-25.713626224000109</v>
      </c>
      <c r="V100" s="52">
        <f>'dep83'!C100-'dep83'!C99</f>
        <v>3.0266219450000023</v>
      </c>
      <c r="W100" s="52">
        <f>'dep83'!D100-'dep83'!D99</f>
        <v>39.115798803999951</v>
      </c>
      <c r="X100" s="121">
        <f>'dep83'!E100-'dep83'!E99</f>
        <v>-9.685348365000003</v>
      </c>
      <c r="Y100" s="121">
        <f>'dep83'!F100-'dep83'!F99</f>
        <v>41.047494094000001</v>
      </c>
      <c r="Z100" s="121">
        <f>'dep83'!G100-'dep83'!G99</f>
        <v>-0.35174054900001295</v>
      </c>
      <c r="AA100" s="121">
        <f>'dep83'!H100-'dep83'!H99</f>
        <v>32.197590262999995</v>
      </c>
      <c r="AB100" s="121">
        <f>'dep83'!I100-'dep83'!I99</f>
        <v>-24.092196639000008</v>
      </c>
      <c r="AC100" s="52">
        <f>'dep83'!J100-'dep83'!J99</f>
        <v>31.275623485000324</v>
      </c>
      <c r="AD100" s="52">
        <f>'dep83'!K100-'dep83'!K99</f>
        <v>-47.495366991000083</v>
      </c>
      <c r="AE100" s="121">
        <f>'dep83'!L100-'dep83'!L99</f>
        <v>-25.055457482000065</v>
      </c>
      <c r="AF100" s="121">
        <f>'dep83'!M100-'dep83'!M99</f>
        <v>39.945224469999971</v>
      </c>
      <c r="AG100" s="121">
        <f>'dep83'!N100-'dep83'!N99</f>
        <v>12.391900029999988</v>
      </c>
      <c r="AH100" s="121">
        <f>'dep83'!O100-'dep83'!O99</f>
        <v>4.2243842749999985</v>
      </c>
      <c r="AI100" s="121">
        <f>'dep83'!P100-'dep83'!P99</f>
        <v>-2.8774101999999999</v>
      </c>
      <c r="AJ100" s="121">
        <f>'dep83'!Q100-'dep83'!Q99</f>
        <v>-1.5353919420000004</v>
      </c>
      <c r="AK100" s="121">
        <f>'dep83'!R100-'dep83'!R99</f>
        <v>-73.000973142000021</v>
      </c>
      <c r="AL100" s="121">
        <f>'dep83'!S100-'dep83'!S99</f>
        <v>-1.5876429999999999</v>
      </c>
      <c r="AM100" s="52">
        <f>'dep83'!T100-'dep83'!T99</f>
        <v>-51.636303466999834</v>
      </c>
      <c r="AN100" s="189">
        <f>(Paca!B100/Paca!B96-1)*100</f>
        <v>0.46536307584381653</v>
      </c>
      <c r="AO100" s="189">
        <f>(Paca!C100/Paca!C96-1)*100</f>
        <v>5.1522420204191066</v>
      </c>
      <c r="AP100" s="189">
        <f>(Paca!D100/Paca!D96-1)*100</f>
        <v>-0.40138656525359195</v>
      </c>
      <c r="AQ100" s="190">
        <f>(Paca!E100/Paca!E96-1)*100</f>
        <v>-3.0924772882328977</v>
      </c>
      <c r="AR100" s="190">
        <f>(Paca!F100/Paca!F96-1)*100</f>
        <v>5.181926332961595</v>
      </c>
      <c r="AS100" s="190">
        <f>(Paca!G100/Paca!G96-1)*100</f>
        <v>1.6745436938868652</v>
      </c>
      <c r="AT100" s="190">
        <f>(Paca!H100/Paca!H96-1)*100</f>
        <v>18.464694944088379</v>
      </c>
      <c r="AU100" s="190">
        <f>(Paca!I100/Paca!I96-1)*100</f>
        <v>-6.4411699315365052</v>
      </c>
      <c r="AV100" s="189">
        <f>(Paca!J100/Paca!J96-1)*100</f>
        <v>-7.7594831597169067</v>
      </c>
      <c r="AW100" s="189">
        <f>(Paca!K100/Paca!K96-1)*100</f>
        <v>1.1965644477200943</v>
      </c>
      <c r="AX100" s="190">
        <f>(Paca!L100/Paca!L96-1)*100</f>
        <v>12.45446350170254</v>
      </c>
      <c r="AY100" s="190">
        <f>(Paca!M100/Paca!M96-1)*100</f>
        <v>2.4084999443942046</v>
      </c>
      <c r="AZ100" s="190">
        <f>(Paca!N100/Paca!N96-1)*100</f>
        <v>118.01980524534845</v>
      </c>
      <c r="BA100" s="190">
        <f>(Paca!O100/Paca!O96-1)*100</f>
        <v>-2.905654848378092</v>
      </c>
      <c r="BB100" s="190">
        <f>(Paca!P100/Paca!P96-1)*100</f>
        <v>5.438933814443625</v>
      </c>
      <c r="BC100" s="190">
        <f>(Paca!Q100/Paca!Q96-1)*100</f>
        <v>-7.6861848386039267</v>
      </c>
      <c r="BD100" s="190">
        <f>(Paca!R100/Paca!R96-1)*100</f>
        <v>-18.113184784706604</v>
      </c>
      <c r="BE100" s="190">
        <f>(Paca!S100/Paca!S96-1)*100</f>
        <v>50.525900143342724</v>
      </c>
      <c r="BF100" s="189">
        <f>(Paca!T100/Paca!T96-1)*100</f>
        <v>38.997052353805287</v>
      </c>
      <c r="BG100" s="53">
        <f>Paca!B100-Paca!B96</f>
        <v>254.91335883199645</v>
      </c>
      <c r="BH100" s="53">
        <f>Paca!C100-Paca!C96</f>
        <v>16.722316229</v>
      </c>
      <c r="BI100" s="53">
        <f>Paca!D100-Paca!D96</f>
        <v>-49.954123797000648</v>
      </c>
      <c r="BJ100" s="122">
        <f>Paca!E100-Paca!E96</f>
        <v>-55.882197321000149</v>
      </c>
      <c r="BK100" s="122">
        <f>Paca!F100-Paca!F96</f>
        <v>165.59514338900044</v>
      </c>
      <c r="BL100" s="122">
        <f>Paca!G100-Paca!G96</f>
        <v>15.516363440999953</v>
      </c>
      <c r="BM100" s="122">
        <f>Paca!H100-Paca!H96</f>
        <v>181.29028297699995</v>
      </c>
      <c r="BN100" s="122">
        <f>Paca!I100-Paca!I96</f>
        <v>-356.4737162829997</v>
      </c>
      <c r="BO100" s="53">
        <f>Paca!J100-Paca!J96</f>
        <v>-1080.1593226740006</v>
      </c>
      <c r="BP100" s="53">
        <f>Paca!K100-Paca!K96</f>
        <v>303.40233954899668</v>
      </c>
      <c r="BQ100" s="122">
        <f>Paca!L100-Paca!L96</f>
        <v>741.6963822079997</v>
      </c>
      <c r="BR100" s="122">
        <f>Paca!M100-Paca!M96</f>
        <v>210.51611839100042</v>
      </c>
      <c r="BS100" s="122">
        <f>Paca!N100-Paca!N96</f>
        <v>700.57907786499993</v>
      </c>
      <c r="BT100" s="122">
        <f>Paca!O100-Paca!O96</f>
        <v>-13.602098022000007</v>
      </c>
      <c r="BU100" s="122">
        <f>Paca!P100-Paca!P96</f>
        <v>23.780063343999984</v>
      </c>
      <c r="BV100" s="122">
        <f>Paca!Q100-Paca!Q96</f>
        <v>-12.296297609999982</v>
      </c>
      <c r="BW100" s="122">
        <f>Paca!R100-Paca!R96</f>
        <v>-1555.7109065979994</v>
      </c>
      <c r="BX100" s="122">
        <f>Paca!S100-Paca!S96</f>
        <v>208.43999997100008</v>
      </c>
      <c r="BY100" s="53">
        <f>Paca!T100-Paca!T96</f>
        <v>1064.9021495249999</v>
      </c>
    </row>
    <row r="101" spans="1:77" x14ac:dyDescent="0.25">
      <c r="A101" s="37" t="str">
        <f>Paca!A101</f>
        <v>T3 2022</v>
      </c>
      <c r="B101" s="144">
        <f>('dep83'!B101/'dep83'!B100-1)*100</f>
        <v>1.4204207006483838</v>
      </c>
      <c r="C101" s="179">
        <f>('dep83'!C101/'dep83'!C100-1)*100</f>
        <v>-13.054109340268083</v>
      </c>
      <c r="D101" s="179">
        <f>('dep83'!D101/'dep83'!D100-1)*100</f>
        <v>3.5989786208290075</v>
      </c>
      <c r="E101" s="180">
        <f>('dep83'!E101/'dep83'!E100-1)*100</f>
        <v>17.980827007593668</v>
      </c>
      <c r="F101" s="181">
        <f>('dep83'!F101/'dep83'!F100-1)*100</f>
        <v>5.1610170329219551</v>
      </c>
      <c r="G101" s="181">
        <f>('dep83'!G101/'dep83'!G100-1)*100</f>
        <v>40.137899698580256</v>
      </c>
      <c r="H101" s="181">
        <f>('dep83'!H101/'dep83'!H100-1)*100</f>
        <v>-22.498965667464244</v>
      </c>
      <c r="I101" s="182">
        <f>('dep83'!I101/'dep83'!I100-1)*100</f>
        <v>3.0978161362889667</v>
      </c>
      <c r="J101" s="179">
        <f>('dep83'!J101/'dep83'!J100-1)*100</f>
        <v>2.9419884907889715</v>
      </c>
      <c r="K101" s="179">
        <f>('dep83'!K101/'dep83'!K100-1)*100</f>
        <v>6.0013130829943639</v>
      </c>
      <c r="L101" s="180">
        <f>('dep83'!L101/'dep83'!L100-1)*100</f>
        <v>7.1141223782481999</v>
      </c>
      <c r="M101" s="181">
        <f>('dep83'!M101/'dep83'!M100-1)*100</f>
        <v>-0.94369817508607179</v>
      </c>
      <c r="N101" s="181">
        <f>('dep83'!N101/'dep83'!N100-1)*100</f>
        <v>-7.8237164644052175</v>
      </c>
      <c r="O101" s="181">
        <f>('dep83'!O101/'dep83'!O100-1)*100</f>
        <v>-9.7116856325317631</v>
      </c>
      <c r="P101" s="181">
        <f>('dep83'!P101/'dep83'!P100-1)*100</f>
        <v>30.341025252624519</v>
      </c>
      <c r="Q101" s="181">
        <f>('dep83'!Q101/'dep83'!Q100-1)*100</f>
        <v>-2.270955669005259</v>
      </c>
      <c r="R101" s="181">
        <f>('dep83'!R101/'dep83'!R100-1)*100</f>
        <v>19.65103431367352</v>
      </c>
      <c r="S101" s="152">
        <f>('dep83'!S101/'dep83'!S100-1)*100</f>
        <v>-23.157262167500026</v>
      </c>
      <c r="T101" s="183">
        <f>('dep83'!T101/'dep83'!T100-1)*100</f>
        <v>-17.06742727761177</v>
      </c>
      <c r="U101" s="52">
        <f>'dep83'!B101-'dep83'!B100</f>
        <v>110.64355214699935</v>
      </c>
      <c r="V101" s="52">
        <f>'dep83'!C101-'dep83'!C100</f>
        <v>-8.2228873660000019</v>
      </c>
      <c r="W101" s="52">
        <f>'dep83'!D101-'dep83'!D100</f>
        <v>43.455899901000066</v>
      </c>
      <c r="X101" s="121">
        <f>'dep83'!E101-'dep83'!E100</f>
        <v>10.825543133999993</v>
      </c>
      <c r="Y101" s="121">
        <f>'dep83'!F101-'dep83'!F100</f>
        <v>25.713778865999984</v>
      </c>
      <c r="Z101" s="121">
        <f>'dep83'!G101-'dep83'!G100</f>
        <v>28.668250041000007</v>
      </c>
      <c r="AA101" s="121">
        <f>'dep83'!H101-'dep83'!H100</f>
        <v>-34.846434321999993</v>
      </c>
      <c r="AB101" s="121">
        <f>'dep83'!I101-'dep83'!I100</f>
        <v>13.094762182000011</v>
      </c>
      <c r="AC101" s="52">
        <f>'dep83'!J101-'dep83'!J100</f>
        <v>74.800880073999906</v>
      </c>
      <c r="AD101" s="52">
        <f>'dep83'!K101-'dep83'!K100</f>
        <v>176.71922605899954</v>
      </c>
      <c r="AE101" s="121">
        <f>'dep83'!L101-'dep83'!L100</f>
        <v>59.937619765000022</v>
      </c>
      <c r="AF101" s="121">
        <f>'dep83'!M101-'dep83'!M100</f>
        <v>-8.0690531290000536</v>
      </c>
      <c r="AG101" s="121">
        <f>'dep83'!N101-'dep83'!N100</f>
        <v>-13.857530298</v>
      </c>
      <c r="AH101" s="121">
        <f>'dep83'!O101-'dep83'!O100</f>
        <v>-4.7479869790000038</v>
      </c>
      <c r="AI101" s="121">
        <f>'dep83'!P101-'dep83'!P100</f>
        <v>4.8672592160000008</v>
      </c>
      <c r="AJ101" s="121">
        <f>'dep83'!Q101-'dep83'!Q100</f>
        <v>-0.66441890600000164</v>
      </c>
      <c r="AK101" s="121">
        <f>'dep83'!R101-'dep83'!R100</f>
        <v>167.65450484899998</v>
      </c>
      <c r="AL101" s="121">
        <f>'dep83'!S101-'dep83'!S100</f>
        <v>-28.401168459000004</v>
      </c>
      <c r="AM101" s="52">
        <f>'dep83'!T101-'dep83'!T100</f>
        <v>-176.10956652100003</v>
      </c>
      <c r="AN101" s="189">
        <f>(Paca!B101/Paca!B97-1)*100</f>
        <v>0.46072553588614173</v>
      </c>
      <c r="AO101" s="189">
        <f>(Paca!C101/Paca!C97-1)*100</f>
        <v>-26.301374214390826</v>
      </c>
      <c r="AP101" s="189">
        <f>(Paca!D101/Paca!D97-1)*100</f>
        <v>0.39310563413275101</v>
      </c>
      <c r="AQ101" s="190">
        <f>(Paca!E101/Paca!E97-1)*100</f>
        <v>3.6955725793764937</v>
      </c>
      <c r="AR101" s="190">
        <f>(Paca!F101/Paca!F97-1)*100</f>
        <v>2.0690100874658501</v>
      </c>
      <c r="AS101" s="190">
        <f>(Paca!G101/Paca!G97-1)*100</f>
        <v>8.934741361214904</v>
      </c>
      <c r="AT101" s="190">
        <f>(Paca!H101/Paca!H97-1)*100</f>
        <v>42.371084440609373</v>
      </c>
      <c r="AU101" s="190">
        <f>(Paca!I101/Paca!I97-1)*100</f>
        <v>-9.3964566809052528</v>
      </c>
      <c r="AV101" s="189">
        <f>(Paca!J101/Paca!J97-1)*100</f>
        <v>-3.4881969757830644</v>
      </c>
      <c r="AW101" s="189">
        <f>(Paca!K101/Paca!K97-1)*100</f>
        <v>1.6753066900086822</v>
      </c>
      <c r="AX101" s="190">
        <f>(Paca!L101/Paca!L97-1)*100</f>
        <v>-9.9976014446612194E-2</v>
      </c>
      <c r="AY101" s="190">
        <f>(Paca!M101/Paca!M97-1)*100</f>
        <v>2.3054339087330122</v>
      </c>
      <c r="AZ101" s="190">
        <f>(Paca!N101/Paca!N97-1)*100</f>
        <v>29.071233481121126</v>
      </c>
      <c r="BA101" s="190">
        <f>(Paca!O101/Paca!O97-1)*100</f>
        <v>-3.8273542530149807</v>
      </c>
      <c r="BB101" s="190">
        <f>(Paca!P101/Paca!P97-1)*100</f>
        <v>11.338456334994707</v>
      </c>
      <c r="BC101" s="190">
        <f>(Paca!Q101/Paca!Q97-1)*100</f>
        <v>-5.6964174129640277</v>
      </c>
      <c r="BD101" s="190">
        <f>(Paca!R101/Paca!R97-1)*100</f>
        <v>-0.32029221866148871</v>
      </c>
      <c r="BE101" s="190">
        <f>(Paca!S101/Paca!S97-1)*100</f>
        <v>-10.0126357195378</v>
      </c>
      <c r="BF101" s="189">
        <f>(Paca!T101/Paca!T97-1)*100</f>
        <v>12.329637557076033</v>
      </c>
      <c r="BG101" s="53">
        <f>Paca!B101-Paca!B97</f>
        <v>252.76694862399745</v>
      </c>
      <c r="BH101" s="53">
        <f>Paca!C101-Paca!C97</f>
        <v>-102.47884226499997</v>
      </c>
      <c r="BI101" s="53">
        <f>Paca!D101-Paca!D97</f>
        <v>49.104638999000599</v>
      </c>
      <c r="BJ101" s="122">
        <f>Paca!E101-Paca!E97</f>
        <v>64.212295369999993</v>
      </c>
      <c r="BK101" s="122">
        <f>Paca!F101-Paca!F97</f>
        <v>71.77863388500009</v>
      </c>
      <c r="BL101" s="122">
        <f>Paca!G101-Paca!G97</f>
        <v>82.218449213999975</v>
      </c>
      <c r="BM101" s="122">
        <f>Paca!H101-Paca!H97</f>
        <v>351.07441362499992</v>
      </c>
      <c r="BN101" s="122">
        <f>Paca!I101-Paca!I97</f>
        <v>-520.17915309499949</v>
      </c>
      <c r="BO101" s="53">
        <f>Paca!J101-Paca!J97</f>
        <v>-485.07622010399973</v>
      </c>
      <c r="BP101" s="53">
        <f>Paca!K101-Paca!K97</f>
        <v>419.89693444799923</v>
      </c>
      <c r="BQ101" s="122">
        <f>Paca!L101-Paca!L97</f>
        <v>-6.5935625510001046</v>
      </c>
      <c r="BR101" s="122">
        <f>Paca!M101-Paca!M97</f>
        <v>208.73526673200104</v>
      </c>
      <c r="BS101" s="122">
        <f>Paca!N101-Paca!N97</f>
        <v>267.80641602399999</v>
      </c>
      <c r="BT101" s="122">
        <f>Paca!O101-Paca!O97</f>
        <v>-17.911453958999971</v>
      </c>
      <c r="BU101" s="122">
        <f>Paca!P101-Paca!P97</f>
        <v>44.820570308000015</v>
      </c>
      <c r="BV101" s="122">
        <f>Paca!Q101-Paca!Q97</f>
        <v>-8.566885544999991</v>
      </c>
      <c r="BW101" s="122">
        <f>Paca!R101-Paca!R97</f>
        <v>-22.488796331999765</v>
      </c>
      <c r="BX101" s="122">
        <f>Paca!S101-Paca!S97</f>
        <v>-45.904620228999988</v>
      </c>
      <c r="BY101" s="53">
        <f>Paca!T101-Paca!T97</f>
        <v>371.32043754599999</v>
      </c>
    </row>
    <row r="102" spans="1:77" s="106" customFormat="1" x14ac:dyDescent="0.25">
      <c r="A102" s="98" t="str">
        <f>Paca!A102</f>
        <v>T4 2022</v>
      </c>
      <c r="B102" s="143">
        <f>('dep83'!B102/'dep83'!B101-1)*100</f>
        <v>-0.40665351089819168</v>
      </c>
      <c r="C102" s="184">
        <f>('dep83'!C102/'dep83'!C101-1)*100</f>
        <v>6.1313535321630308</v>
      </c>
      <c r="D102" s="184">
        <f>('dep83'!D102/'dep83'!D101-1)*100</f>
        <v>1.5934460578390208</v>
      </c>
      <c r="E102" s="185">
        <f>('dep83'!E102/'dep83'!E101-1)*100</f>
        <v>0.72818783169577017</v>
      </c>
      <c r="F102" s="186">
        <f>('dep83'!F102/'dep83'!F101-1)*100</f>
        <v>9.9409391975318506</v>
      </c>
      <c r="G102" s="186">
        <f>('dep83'!G102/'dep83'!G101-1)*100</f>
        <v>-13.12214442267835</v>
      </c>
      <c r="H102" s="186">
        <f>('dep83'!H102/'dep83'!H101-1)*100</f>
        <v>-7.6526275317994159</v>
      </c>
      <c r="I102" s="187">
        <f>('dep83'!I102/'dep83'!I101-1)*100</f>
        <v>-2.3748507284942599</v>
      </c>
      <c r="J102" s="184">
        <f>('dep83'!J102/'dep83'!J101-1)*100</f>
        <v>-1.1402842418650305</v>
      </c>
      <c r="K102" s="184">
        <f>('dep83'!K102/'dep83'!K101-1)*100</f>
        <v>-7.3198941271225397</v>
      </c>
      <c r="L102" s="185">
        <f>('dep83'!L102/'dep83'!L101-1)*100</f>
        <v>0.99746464107828281</v>
      </c>
      <c r="M102" s="186">
        <f>('dep83'!M102/'dep83'!M101-1)*100</f>
        <v>-0.40586520476877386</v>
      </c>
      <c r="N102" s="186">
        <f>('dep83'!N102/'dep83'!N101-1)*100</f>
        <v>-3.5618679530979969</v>
      </c>
      <c r="O102" s="186">
        <f>('dep83'!O102/'dep83'!O101-1)*100</f>
        <v>8.6743655753518834</v>
      </c>
      <c r="P102" s="186">
        <f>('dep83'!P102/'dep83'!P101-1)*100</f>
        <v>17.910965038197048</v>
      </c>
      <c r="Q102" s="186">
        <f>('dep83'!Q102/'dep83'!Q101-1)*100</f>
        <v>-18.073051536813246</v>
      </c>
      <c r="R102" s="186">
        <f>('dep83'!R102/'dep83'!R101-1)*100</f>
        <v>-23.533171873532588</v>
      </c>
      <c r="S102" s="151">
        <f>('dep83'!S102/'dep83'!S101-1)*100</f>
        <v>10.177536547160116</v>
      </c>
      <c r="T102" s="188">
        <f>('dep83'!T102/'dep83'!T101-1)*100</f>
        <v>23.71186835186181</v>
      </c>
      <c r="U102" s="100">
        <f>'dep83'!B102-'dep83'!B101</f>
        <v>-32.126177243999336</v>
      </c>
      <c r="V102" s="100">
        <f>'dep83'!C102-'dep83'!C101</f>
        <v>3.3580140919999977</v>
      </c>
      <c r="W102" s="100">
        <f>'dep83'!D102-'dep83'!D101</f>
        <v>19.93252515800009</v>
      </c>
      <c r="X102" s="120">
        <f>'dep83'!E102-'dep83'!E101</f>
        <v>0.51724331400001233</v>
      </c>
      <c r="Y102" s="120">
        <f>'dep83'!F102-'dep83'!F101</f>
        <v>52.085016665000012</v>
      </c>
      <c r="Z102" s="120">
        <f>'dep83'!G102-'dep83'!G101</f>
        <v>-13.134300789999998</v>
      </c>
      <c r="AA102" s="120">
        <f>'dep83'!H102-'dep83'!H101</f>
        <v>-9.1857340399999998</v>
      </c>
      <c r="AB102" s="120">
        <f>'dep83'!I102-'dep83'!I101</f>
        <v>-10.349699991000023</v>
      </c>
      <c r="AC102" s="100">
        <f>'dep83'!J102-'dep83'!J101</f>
        <v>-29.844988366000052</v>
      </c>
      <c r="AD102" s="100">
        <f>'dep83'!K102-'dep83'!K101</f>
        <v>-228.48282585999959</v>
      </c>
      <c r="AE102" s="120">
        <f>'dep83'!L102-'dep83'!L101</f>
        <v>9.0016558249999434</v>
      </c>
      <c r="AF102" s="120">
        <f>'dep83'!M102-'dep83'!M101</f>
        <v>-3.4375845609999942</v>
      </c>
      <c r="AG102" s="120">
        <f>'dep83'!N102-'dep83'!N101</f>
        <v>-5.8152681130000019</v>
      </c>
      <c r="AH102" s="120">
        <f>'dep83'!O102-'dep83'!O101</f>
        <v>3.8289894500000017</v>
      </c>
      <c r="AI102" s="120">
        <f>'dep83'!P102-'dep83'!P101</f>
        <v>3.7450217399999985</v>
      </c>
      <c r="AJ102" s="120">
        <f>'dep83'!Q102-'dep83'!Q101</f>
        <v>-5.1675949390000007</v>
      </c>
      <c r="AK102" s="120">
        <f>'dep83'!R102-'dep83'!R101</f>
        <v>-240.22972116899996</v>
      </c>
      <c r="AL102" s="120">
        <f>'dep83'!S102-'dep83'!S101</f>
        <v>9.5916759070000097</v>
      </c>
      <c r="AM102" s="100">
        <f>'dep83'!T102-'dep83'!T101</f>
        <v>202.91109773199992</v>
      </c>
      <c r="AN102" s="184">
        <f>(Paca!B102/Paca!B98-1)*100</f>
        <v>-1.9245342606048821</v>
      </c>
      <c r="AO102" s="184">
        <f>(Paca!C102/Paca!C98-1)*100</f>
        <v>-16.712097639520994</v>
      </c>
      <c r="AP102" s="184">
        <f>(Paca!D102/Paca!D98-1)*100</f>
        <v>-7.4927308016658367</v>
      </c>
      <c r="AQ102" s="191">
        <f>(Paca!E102/Paca!E98-1)*100</f>
        <v>-11.682525980526892</v>
      </c>
      <c r="AR102" s="191">
        <f>(Paca!F102/Paca!F98-1)*100</f>
        <v>0.3914497088769231</v>
      </c>
      <c r="AS102" s="191">
        <f>(Paca!G102/Paca!G98-1)*100</f>
        <v>-4.4276551094386001</v>
      </c>
      <c r="AT102" s="191">
        <f>(Paca!H102/Paca!H98-1)*100</f>
        <v>16.726908184383007</v>
      </c>
      <c r="AU102" s="191">
        <f>(Paca!I102/Paca!I98-1)*100</f>
        <v>-16.186402401870946</v>
      </c>
      <c r="AV102" s="184">
        <f>(Paca!J102/Paca!J98-1)*100</f>
        <v>-2.937291651978291</v>
      </c>
      <c r="AW102" s="184">
        <f>(Paca!K102/Paca!K98-1)*100</f>
        <v>0.14989870305428532</v>
      </c>
      <c r="AX102" s="191">
        <f>(Paca!L102/Paca!L98-1)*100</f>
        <v>2.4484868202580889</v>
      </c>
      <c r="AY102" s="191">
        <f>(Paca!M102/Paca!M98-1)*100</f>
        <v>4.435045892302969</v>
      </c>
      <c r="AZ102" s="191">
        <f>(Paca!N102/Paca!N98-1)*100</f>
        <v>26.667500334695006</v>
      </c>
      <c r="BA102" s="191">
        <f>(Paca!O102/Paca!O98-1)*100</f>
        <v>0.71381232360747671</v>
      </c>
      <c r="BB102" s="191">
        <f>(Paca!P102/Paca!P98-1)*100</f>
        <v>10.246294286962199</v>
      </c>
      <c r="BC102" s="191">
        <f>(Paca!Q102/Paca!Q98-1)*100</f>
        <v>-26.224556539329146</v>
      </c>
      <c r="BD102" s="191">
        <f>(Paca!R102/Paca!R98-1)*100</f>
        <v>-11.096526636401761</v>
      </c>
      <c r="BE102" s="191">
        <f>(Paca!S102/Paca!S98-1)*100</f>
        <v>3.6647050227970102</v>
      </c>
      <c r="BF102" s="184">
        <f>(Paca!T102/Paca!T98-1)*100</f>
        <v>10.096559689984197</v>
      </c>
      <c r="BG102" s="100">
        <f>Paca!B102-Paca!B98</f>
        <v>-1077.6063831600113</v>
      </c>
      <c r="BH102" s="100">
        <f>Paca!C102-Paca!C98</f>
        <v>-54.428919800000017</v>
      </c>
      <c r="BI102" s="100">
        <f>Paca!D102-Paca!D98</f>
        <v>-992.87231995000002</v>
      </c>
      <c r="BJ102" s="120">
        <f>Paca!E102-Paca!E98</f>
        <v>-221.39636460099996</v>
      </c>
      <c r="BK102" s="120">
        <f>Paca!F102-Paca!F98</f>
        <v>14.302500615000099</v>
      </c>
      <c r="BL102" s="120">
        <f>Paca!G102-Paca!G98</f>
        <v>-44.750992567000026</v>
      </c>
      <c r="BM102" s="120">
        <f>Paca!H102-Paca!H98</f>
        <v>173.85930717299993</v>
      </c>
      <c r="BN102" s="120">
        <f>Paca!I102-Paca!I98</f>
        <v>-914.8867705699995</v>
      </c>
      <c r="BO102" s="100">
        <f>Paca!J102-Paca!J98</f>
        <v>-407.63170766099938</v>
      </c>
      <c r="BP102" s="100">
        <f>Paca!K102-Paca!K98</f>
        <v>37.737068166996323</v>
      </c>
      <c r="BQ102" s="120">
        <f>Paca!L102-Paca!L98</f>
        <v>159.16895640700022</v>
      </c>
      <c r="BR102" s="120">
        <f>Paca!M102-Paca!M98</f>
        <v>402.2949510110011</v>
      </c>
      <c r="BS102" s="120">
        <f>Paca!N102-Paca!N98</f>
        <v>250.95248659899994</v>
      </c>
      <c r="BT102" s="120">
        <f>Paca!O102-Paca!O98</f>
        <v>3.3287446179999733</v>
      </c>
      <c r="BU102" s="120">
        <f>Paca!P102-Paca!P98</f>
        <v>41.789896628999998</v>
      </c>
      <c r="BV102" s="120">
        <f>Paca!Q102-Paca!Q98</f>
        <v>-39.741672297999983</v>
      </c>
      <c r="BW102" s="120">
        <f>Paca!R102-Paca!R98</f>
        <v>-796.77883441999984</v>
      </c>
      <c r="BX102" s="120">
        <f>Paca!S102-Paca!S98</f>
        <v>16.722539620999953</v>
      </c>
      <c r="BY102" s="100">
        <f>Paca!T102-Paca!T98</f>
        <v>339.58949608400007</v>
      </c>
    </row>
    <row r="103" spans="1:77" x14ac:dyDescent="0.25">
      <c r="A103" s="37" t="str">
        <f>Paca!A103</f>
        <v>T1 2023</v>
      </c>
      <c r="B103" s="144">
        <f>('dep83'!B103/'dep83'!B102-1)*100</f>
        <v>0.72287822259695655</v>
      </c>
      <c r="C103" s="179">
        <f>('dep83'!C103/'dep83'!C102-1)*100</f>
        <v>-9.1218129261759646</v>
      </c>
      <c r="D103" s="179">
        <f>('dep83'!D103/'dep83'!D102-1)*100</f>
        <v>-1.878249180796121</v>
      </c>
      <c r="E103" s="180">
        <f>('dep83'!E103/'dep83'!E102-1)*100</f>
        <v>-13.155051371304417</v>
      </c>
      <c r="F103" s="181">
        <f>('dep83'!F103/'dep83'!F102-1)*100</f>
        <v>-1.5222336249397395</v>
      </c>
      <c r="G103" s="181">
        <f>('dep83'!G103/'dep83'!G102-1)*100</f>
        <v>0.29752363035200347</v>
      </c>
      <c r="H103" s="181">
        <f>('dep83'!H103/'dep83'!H102-1)*100</f>
        <v>-6.0044383368147214</v>
      </c>
      <c r="I103" s="182">
        <f>('dep83'!I103/'dep83'!I102-1)*100</f>
        <v>0.16649245684987601</v>
      </c>
      <c r="J103" s="179">
        <f>('dep83'!J103/'dep83'!J102-1)*100</f>
        <v>9.5931957161335504</v>
      </c>
      <c r="K103" s="179">
        <f>('dep83'!K103/'dep83'!K102-1)*100</f>
        <v>1.5695462149788675</v>
      </c>
      <c r="L103" s="180">
        <f>('dep83'!L103/'dep83'!L102-1)*100</f>
        <v>-2.9756140640483264</v>
      </c>
      <c r="M103" s="181">
        <f>('dep83'!M103/'dep83'!M102-1)*100</f>
        <v>3.0820034157496901</v>
      </c>
      <c r="N103" s="181">
        <f>('dep83'!N103/'dep83'!N102-1)*100</f>
        <v>6.0976483440317031</v>
      </c>
      <c r="O103" s="181">
        <f>('dep83'!O103/'dep83'!O102-1)*100</f>
        <v>-34.107592299951172</v>
      </c>
      <c r="P103" s="181">
        <f>('dep83'!P103/'dep83'!P102-1)*100</f>
        <v>-12.944330720148878</v>
      </c>
      <c r="Q103" s="181">
        <f>('dep83'!Q103/'dep83'!Q102-1)*100</f>
        <v>58.462568185005345</v>
      </c>
      <c r="R103" s="181">
        <f>('dep83'!R103/'dep83'!R102-1)*100</f>
        <v>4.3583383172813184</v>
      </c>
      <c r="S103" s="152">
        <f>('dep83'!S103/'dep83'!S102-1)*100</f>
        <v>8.4420120915776451</v>
      </c>
      <c r="T103" s="183">
        <f>('dep83'!T103/'dep83'!T102-1)*100</f>
        <v>-19.608055489097431</v>
      </c>
      <c r="U103" s="52">
        <f>'dep83'!B103-'dep83'!B102</f>
        <v>56.876123933000599</v>
      </c>
      <c r="V103" s="52">
        <f>'dep83'!C103-'dep83'!C102</f>
        <v>-5.3021379199999998</v>
      </c>
      <c r="W103" s="52">
        <f>'dep83'!D103-'dep83'!D102</f>
        <v>-23.869529291999925</v>
      </c>
      <c r="X103" s="121">
        <f>'dep83'!E103-'dep83'!E102</f>
        <v>-9.4122843140000043</v>
      </c>
      <c r="Y103" s="121">
        <f>'dep83'!F103-'dep83'!F102</f>
        <v>-8.7685169049999558</v>
      </c>
      <c r="Z103" s="121">
        <f>'dep83'!G103-'dep83'!G102</f>
        <v>0.25872160800000188</v>
      </c>
      <c r="AA103" s="121">
        <f>'dep83'!H103-'dep83'!H102</f>
        <v>-6.6557993850000088</v>
      </c>
      <c r="AB103" s="121">
        <f>'dep83'!I103-'dep83'!I102</f>
        <v>0.70834970399999975</v>
      </c>
      <c r="AC103" s="52">
        <f>'dep83'!J103-'dep83'!J102</f>
        <v>248.22239039499982</v>
      </c>
      <c r="AD103" s="52">
        <f>'dep83'!K103-'dep83'!K102</f>
        <v>45.405597085000409</v>
      </c>
      <c r="AE103" s="121">
        <f>'dep83'!L103-'dep83'!L102</f>
        <v>-27.121391563999964</v>
      </c>
      <c r="AF103" s="121">
        <f>'dep83'!M103-'dep83'!M102</f>
        <v>25.997910754000031</v>
      </c>
      <c r="AG103" s="121">
        <f>'dep83'!N103-'dep83'!N102</f>
        <v>9.600704262000022</v>
      </c>
      <c r="AH103" s="121">
        <f>'dep83'!O103-'dep83'!O102</f>
        <v>-16.361556827000001</v>
      </c>
      <c r="AI103" s="121">
        <f>'dep83'!P103-'dep83'!P102</f>
        <v>-3.1913111619999981</v>
      </c>
      <c r="AJ103" s="121">
        <f>'dep83'!Q103-'dep83'!Q102</f>
        <v>13.694987671</v>
      </c>
      <c r="AK103" s="121">
        <f>'dep83'!R103-'dep83'!R102</f>
        <v>34.020468171999937</v>
      </c>
      <c r="AL103" s="121">
        <f>'dep83'!S103-'dep83'!S102</f>
        <v>8.765785778999998</v>
      </c>
      <c r="AM103" s="52">
        <f>'dep83'!T103-'dep83'!T102</f>
        <v>-207.58019633499998</v>
      </c>
      <c r="AN103" s="189">
        <f>(Paca!B103/Paca!B99-1)*100</f>
        <v>-2.4421136992836989</v>
      </c>
      <c r="AO103" s="189">
        <f>(Paca!C103/Paca!C99-1)*100</f>
        <v>-11.17835080882994</v>
      </c>
      <c r="AP103" s="189">
        <f>(Paca!D103/Paca!D99-1)*100</f>
        <v>-5.8199809648784235</v>
      </c>
      <c r="AQ103" s="190">
        <f>(Paca!E103/Paca!E99-1)*100</f>
        <v>-7.3576424369235838</v>
      </c>
      <c r="AR103" s="190">
        <f>(Paca!F103/Paca!F99-1)*100</f>
        <v>1.9374596854403014</v>
      </c>
      <c r="AS103" s="190">
        <f>(Paca!G103/Paca!G99-1)*100</f>
        <v>-0.91992250661584452</v>
      </c>
      <c r="AT103" s="190">
        <f>(Paca!H103/Paca!H99-1)*100</f>
        <v>23.218815105033428</v>
      </c>
      <c r="AU103" s="190">
        <f>(Paca!I103/Paca!I99-1)*100</f>
        <v>-16.477491581356041</v>
      </c>
      <c r="AV103" s="189">
        <f>(Paca!J103/Paca!J99-1)*100</f>
        <v>5.3282587630749667</v>
      </c>
      <c r="AW103" s="189">
        <f>(Paca!K103/Paca!K99-1)*100</f>
        <v>-2.3466730381784262</v>
      </c>
      <c r="AX103" s="190">
        <f>(Paca!L103/Paca!L99-1)*100</f>
        <v>-2.2953241849811179</v>
      </c>
      <c r="AY103" s="190">
        <f>(Paca!M103/Paca!M99-1)*100</f>
        <v>3.3671694938171903</v>
      </c>
      <c r="AZ103" s="190">
        <f>(Paca!N103/Paca!N99-1)*100</f>
        <v>21.730606093973527</v>
      </c>
      <c r="BA103" s="190">
        <f>(Paca!O103/Paca!O99-1)*100</f>
        <v>-6.9051716039983617</v>
      </c>
      <c r="BB103" s="190">
        <f>(Paca!P103/Paca!P99-1)*100</f>
        <v>-7.7631713830036198</v>
      </c>
      <c r="BC103" s="190">
        <f>(Paca!Q103/Paca!Q99-1)*100</f>
        <v>-20.217615227346009</v>
      </c>
      <c r="BD103" s="190">
        <f>(Paca!R103/Paca!R99-1)*100</f>
        <v>-12.039789953908297</v>
      </c>
      <c r="BE103" s="190">
        <f>(Paca!S103/Paca!S99-1)*100</f>
        <v>-4.5427192102759806</v>
      </c>
      <c r="BF103" s="189">
        <f>(Paca!T103/Paca!T99-1)*100</f>
        <v>-17.914594153971176</v>
      </c>
      <c r="BG103" s="53">
        <f>Paca!B103-Paca!B99</f>
        <v>-1348.7988129379955</v>
      </c>
      <c r="BH103" s="53">
        <f>Paca!C103-Paca!C99</f>
        <v>-35.682975957999986</v>
      </c>
      <c r="BI103" s="53">
        <f>Paca!D103-Paca!D99</f>
        <v>-736.9505090679977</v>
      </c>
      <c r="BJ103" s="122">
        <f>Paca!E103-Paca!E99</f>
        <v>-128.51812531399992</v>
      </c>
      <c r="BK103" s="122">
        <f>Paca!F103-Paca!F99</f>
        <v>67.215773224000259</v>
      </c>
      <c r="BL103" s="122">
        <f>Paca!G103-Paca!G99</f>
        <v>-8.8048756250000224</v>
      </c>
      <c r="BM103" s="122">
        <f>Paca!H103-Paca!H99</f>
        <v>235.38480128200001</v>
      </c>
      <c r="BN103" s="122">
        <f>Paca!I103-Paca!I99</f>
        <v>-902.22808263499974</v>
      </c>
      <c r="BO103" s="53">
        <f>Paca!J103-Paca!J99</f>
        <v>702.29992162800045</v>
      </c>
      <c r="BP103" s="53">
        <f>Paca!K103-Paca!K99</f>
        <v>-592.2541790519972</v>
      </c>
      <c r="BQ103" s="122">
        <f>Paca!L103-Paca!L99</f>
        <v>-147.91739922299985</v>
      </c>
      <c r="BR103" s="122">
        <f>Paca!M103-Paca!M99</f>
        <v>304.41483071999937</v>
      </c>
      <c r="BS103" s="122">
        <f>Paca!N103-Paca!N99</f>
        <v>233.54663063099997</v>
      </c>
      <c r="BT103" s="122">
        <f>Paca!O103-Paca!O99</f>
        <v>-29.914607035000017</v>
      </c>
      <c r="BU103" s="122">
        <f>Paca!P103-Paca!P99</f>
        <v>-32.975285165000003</v>
      </c>
      <c r="BV103" s="122">
        <f>Paca!Q103-Paca!Q99</f>
        <v>-29.728463452</v>
      </c>
      <c r="BW103" s="122">
        <f>Paca!R103-Paca!R99</f>
        <v>-868.97523941100008</v>
      </c>
      <c r="BX103" s="122">
        <f>Paca!S103-Paca!S99</f>
        <v>-20.704646116999982</v>
      </c>
      <c r="BY103" s="53">
        <f>Paca!T103-Paca!T99</f>
        <v>-686.21107048800013</v>
      </c>
    </row>
    <row r="104" spans="1:77" x14ac:dyDescent="0.25">
      <c r="A104" s="37" t="str">
        <f>Paca!A104</f>
        <v>T2 2023</v>
      </c>
      <c r="B104" s="144">
        <f>('dep83'!B104/'dep83'!B103-1)*100</f>
        <v>-5.4490514213571988</v>
      </c>
      <c r="C104" s="179">
        <f>('dep83'!C104/'dep83'!C103-1)*100</f>
        <v>10.123128609034771</v>
      </c>
      <c r="D104" s="179">
        <f>('dep83'!D104/'dep83'!D103-1)*100</f>
        <v>-2.3444944695194758</v>
      </c>
      <c r="E104" s="180">
        <f>('dep83'!E104/'dep83'!E103-1)*100</f>
        <v>-8.8165089184294452</v>
      </c>
      <c r="F104" s="181">
        <f>('dep83'!F104/'dep83'!F103-1)*100</f>
        <v>-10.733704289107148</v>
      </c>
      <c r="G104" s="181">
        <f>('dep83'!G104/'dep83'!G103-1)*100</f>
        <v>8.0512690582907442</v>
      </c>
      <c r="H104" s="181">
        <f>('dep83'!H104/'dep83'!H103-1)*100</f>
        <v>21.939221599271551</v>
      </c>
      <c r="I104" s="182">
        <f>('dep83'!I104/'dep83'!I103-1)*100</f>
        <v>1.7012815942285542</v>
      </c>
      <c r="J104" s="179">
        <f>('dep83'!J104/'dep83'!J103-1)*100</f>
        <v>-10.437187917180424</v>
      </c>
      <c r="K104" s="179">
        <f>('dep83'!K104/'dep83'!K103-1)*100</f>
        <v>-3.7930328918408862</v>
      </c>
      <c r="L104" s="180">
        <f>('dep83'!L104/'dep83'!L103-1)*100</f>
        <v>-3.8936726142082767</v>
      </c>
      <c r="M104" s="181">
        <f>('dep83'!M104/'dep83'!M103-1)*100</f>
        <v>-0.15010155161218064</v>
      </c>
      <c r="N104" s="181">
        <f>('dep83'!N104/'dep83'!N103-1)*100</f>
        <v>-11.753890313312866</v>
      </c>
      <c r="O104" s="181">
        <f>('dep83'!O104/'dep83'!O103-1)*100</f>
        <v>1.3922389817370373</v>
      </c>
      <c r="P104" s="181">
        <f>('dep83'!P104/'dep83'!P103-1)*100</f>
        <v>-2.228912409652084</v>
      </c>
      <c r="Q104" s="181">
        <f>('dep83'!Q104/'dep83'!Q103-1)*100</f>
        <v>-2.8901926171635117</v>
      </c>
      <c r="R104" s="181">
        <f>('dep83'!R104/'dep83'!R103-1)*100</f>
        <v>-2.9495352387469476</v>
      </c>
      <c r="S104" s="152">
        <f>('dep83'!S104/'dep83'!S103-1)*100</f>
        <v>-27.477582611333794</v>
      </c>
      <c r="T104" s="183">
        <f>('dep83'!T104/'dep83'!T103-1)*100</f>
        <v>-6.1568778455756146E-2</v>
      </c>
      <c r="U104" s="52">
        <f>'dep83'!B104-'dep83'!B103</f>
        <v>-431.83106789900012</v>
      </c>
      <c r="V104" s="52">
        <f>'dep83'!C104-'dep83'!C103</f>
        <v>5.3474196579999997</v>
      </c>
      <c r="W104" s="52">
        <f>'dep83'!D104-'dep83'!D103</f>
        <v>-29.235137998000027</v>
      </c>
      <c r="X104" s="121">
        <f>'dep83'!E104-'dep83'!E103</f>
        <v>-5.4782734030000029</v>
      </c>
      <c r="Y104" s="121">
        <f>'dep83'!F104-'dep83'!F103</f>
        <v>-60.888131749000024</v>
      </c>
      <c r="Z104" s="121">
        <f>'dep83'!G104-'dep83'!G103</f>
        <v>7.0220802389999903</v>
      </c>
      <c r="AA104" s="121">
        <f>'dep83'!H104-'dep83'!H103</f>
        <v>22.858956238000005</v>
      </c>
      <c r="AB104" s="121">
        <f>'dep83'!I104-'dep83'!I103</f>
        <v>7.2502306770000473</v>
      </c>
      <c r="AC104" s="52">
        <f>'dep83'!J104-'dep83'!J103</f>
        <v>-295.96798967799987</v>
      </c>
      <c r="AD104" s="52">
        <f>'dep83'!K104-'dep83'!K103</f>
        <v>-111.45136811600014</v>
      </c>
      <c r="AE104" s="121">
        <f>'dep83'!L104-'dep83'!L103</f>
        <v>-34.433066516999929</v>
      </c>
      <c r="AF104" s="121">
        <f>'dep83'!M104-'dep83'!M103</f>
        <v>-1.3051888800000597</v>
      </c>
      <c r="AG104" s="121">
        <f>'dep83'!N104-'dep83'!N103</f>
        <v>-19.634873552000016</v>
      </c>
      <c r="AH104" s="121">
        <f>'dep83'!O104-'dep83'!O103</f>
        <v>0.44007097800000139</v>
      </c>
      <c r="AI104" s="121">
        <f>'dep83'!P104-'dep83'!P103</f>
        <v>-0.47838726700000223</v>
      </c>
      <c r="AJ104" s="121">
        <f>'dep83'!Q104-'dep83'!Q103</f>
        <v>-1.0728456229999992</v>
      </c>
      <c r="AK104" s="121">
        <f>'dep83'!R104-'dep83'!R103</f>
        <v>-24.027030009999976</v>
      </c>
      <c r="AL104" s="121">
        <f>'dep83'!S104-'dep83'!S103</f>
        <v>-30.940047245000002</v>
      </c>
      <c r="AM104" s="52">
        <f>'dep83'!T104-'dep83'!T103</f>
        <v>-0.52399176500000522</v>
      </c>
      <c r="AN104" s="189">
        <f>(Paca!B104/Paca!B100-1)*100</f>
        <v>-3.3700268722828719</v>
      </c>
      <c r="AO104" s="189">
        <f>(Paca!C104/Paca!C100-1)*100</f>
        <v>-16.829891364249917</v>
      </c>
      <c r="AP104" s="189">
        <f>(Paca!D104/Paca!D100-1)*100</f>
        <v>-4.1900931862783093</v>
      </c>
      <c r="AQ104" s="190">
        <f>(Paca!E104/Paca!E100-1)*100</f>
        <v>-7.6516167838594162</v>
      </c>
      <c r="AR104" s="190">
        <f>(Paca!F104/Paca!F100-1)*100</f>
        <v>4.3984405051636921</v>
      </c>
      <c r="AS104" s="190">
        <f>(Paca!G104/Paca!G100-1)*100</f>
        <v>-0.94168669489990142</v>
      </c>
      <c r="AT104" s="190">
        <f>(Paca!H104/Paca!H100-1)*100</f>
        <v>8.1917763762897611</v>
      </c>
      <c r="AU104" s="190">
        <f>(Paca!I104/Paca!I100-1)*100</f>
        <v>-11.967140151882848</v>
      </c>
      <c r="AV104" s="189">
        <f>(Paca!J104/Paca!J100-1)*100</f>
        <v>3.4917333232073355</v>
      </c>
      <c r="AW104" s="189">
        <f>(Paca!K104/Paca!K100-1)*100</f>
        <v>-4.997100764626861</v>
      </c>
      <c r="AX104" s="190">
        <f>(Paca!L104/Paca!L100-1)*100</f>
        <v>-11.336851187410947</v>
      </c>
      <c r="AY104" s="190">
        <f>(Paca!M104/Paca!M100-1)*100</f>
        <v>11.534833575994586</v>
      </c>
      <c r="AZ104" s="190">
        <f>(Paca!N104/Paca!N100-1)*100</f>
        <v>-10.92214745722362</v>
      </c>
      <c r="BA104" s="190">
        <f>(Paca!O104/Paca!O100-1)*100</f>
        <v>-14.550850050068032</v>
      </c>
      <c r="BB104" s="190">
        <f>(Paca!P104/Paca!P100-1)*100</f>
        <v>-15.261684929508611</v>
      </c>
      <c r="BC104" s="190">
        <f>(Paca!Q104/Paca!Q100-1)*100</f>
        <v>-13.381117440742463</v>
      </c>
      <c r="BD104" s="190">
        <f>(Paca!R104/Paca!R100-1)*100</f>
        <v>-14.857260216081535</v>
      </c>
      <c r="BE104" s="190">
        <f>(Paca!S104/Paca!S100-1)*100</f>
        <v>-34.294273430158825</v>
      </c>
      <c r="BF104" s="189">
        <f>(Paca!T104/Paca!T100-1)*100</f>
        <v>-11.695052982490573</v>
      </c>
      <c r="BG104" s="53">
        <f>Paca!B104-Paca!B100</f>
        <v>-1854.600600836995</v>
      </c>
      <c r="BH104" s="53">
        <f>Paca!C104-Paca!C100</f>
        <v>-57.438094826999986</v>
      </c>
      <c r="BI104" s="53">
        <f>Paca!D104-Paca!D100</f>
        <v>-519.38031764499829</v>
      </c>
      <c r="BJ104" s="122">
        <f>Paca!E104-Paca!E100</f>
        <v>-133.99162635399989</v>
      </c>
      <c r="BK104" s="122">
        <f>Paca!F104-Paca!F100</f>
        <v>147.84144651299994</v>
      </c>
      <c r="BL104" s="122">
        <f>Paca!G104-Paca!G100</f>
        <v>-8.8718078240000295</v>
      </c>
      <c r="BM104" s="122">
        <f>Paca!H104-Paca!H100</f>
        <v>95.279488808999986</v>
      </c>
      <c r="BN104" s="122">
        <f>Paca!I104-Paca!I100</f>
        <v>-619.63781878899954</v>
      </c>
      <c r="BO104" s="53">
        <f>Paca!J104-Paca!J100</f>
        <v>448.35066548299983</v>
      </c>
      <c r="BP104" s="53">
        <f>Paca!K104-Paca!K100</f>
        <v>-1282.2322801910013</v>
      </c>
      <c r="BQ104" s="122">
        <f>Paca!L104-Paca!L100</f>
        <v>-759.224615481</v>
      </c>
      <c r="BR104" s="122">
        <f>Paca!M104-Paca!M100</f>
        <v>1032.4904674929985</v>
      </c>
      <c r="BS104" s="122">
        <f>Paca!N104-Paca!N100</f>
        <v>-141.35339789199998</v>
      </c>
      <c r="BT104" s="122">
        <f>Paca!O104-Paca!O100</f>
        <v>-66.136952234999967</v>
      </c>
      <c r="BU104" s="122">
        <f>Paca!P104-Paca!P100</f>
        <v>-70.356256310999981</v>
      </c>
      <c r="BV104" s="122">
        <f>Paca!Q104-Paca!Q100</f>
        <v>-19.761623644000011</v>
      </c>
      <c r="BW104" s="122">
        <f>Paca!R104-Paca!R100</f>
        <v>-1044.9290165170005</v>
      </c>
      <c r="BX104" s="122">
        <f>Paca!S104-Paca!S100</f>
        <v>-212.96088560400005</v>
      </c>
      <c r="BY104" s="53">
        <f>Paca!T104-Paca!T100</f>
        <v>-443.90057365699977</v>
      </c>
    </row>
    <row r="105" spans="1:77" x14ac:dyDescent="0.25">
      <c r="A105" s="37" t="str">
        <f>Paca!A105</f>
        <v>T3 2023</v>
      </c>
      <c r="B105" s="144">
        <f>('dep83'!B105/'dep83'!B104-1)*100</f>
        <v>2.2410446688239105</v>
      </c>
      <c r="C105" s="179">
        <f>('dep83'!C105/'dep83'!C104-1)*100</f>
        <v>-25.054039140352625</v>
      </c>
      <c r="D105" s="179">
        <f>('dep83'!D105/'dep83'!D104-1)*100</f>
        <v>0.55707653543728419</v>
      </c>
      <c r="E105" s="180">
        <f>('dep83'!E105/'dep83'!E104-1)*100</f>
        <v>-8.5841996903151632</v>
      </c>
      <c r="F105" s="181">
        <f>('dep83'!F105/'dep83'!F104-1)*100</f>
        <v>-2.9644797492756947</v>
      </c>
      <c r="G105" s="181">
        <f>('dep83'!G105/'dep83'!G104-1)*100</f>
        <v>-1.3101466554988672</v>
      </c>
      <c r="H105" s="181">
        <f>('dep83'!H105/'dep83'!H104-1)*100</f>
        <v>4.2255233642648937</v>
      </c>
      <c r="I105" s="182">
        <f>('dep83'!I105/'dep83'!I104-1)*100</f>
        <v>5.1970722035494799</v>
      </c>
      <c r="J105" s="179">
        <f>('dep83'!J105/'dep83'!J104-1)*100</f>
        <v>9.2011094525978656</v>
      </c>
      <c r="K105" s="179">
        <f>('dep83'!K105/'dep83'!K104-1)*100</f>
        <v>-4.2309651134713295</v>
      </c>
      <c r="L105" s="180">
        <f>('dep83'!L105/'dep83'!L104-1)*100</f>
        <v>-11.541739186830636</v>
      </c>
      <c r="M105" s="181">
        <f>('dep83'!M105/'dep83'!M104-1)*100</f>
        <v>4.9452115027252663</v>
      </c>
      <c r="N105" s="181">
        <f>('dep83'!N105/'dep83'!N104-1)*100</f>
        <v>-6.8580006596690275</v>
      </c>
      <c r="O105" s="181">
        <f>('dep83'!O105/'dep83'!O104-1)*100</f>
        <v>-15.7888772530964</v>
      </c>
      <c r="P105" s="181">
        <f>('dep83'!P105/'dep83'!P104-1)*100</f>
        <v>-41.707617845221911</v>
      </c>
      <c r="Q105" s="181">
        <f>('dep83'!Q105/'dep83'!Q104-1)*100</f>
        <v>-17.812066090065926</v>
      </c>
      <c r="R105" s="181">
        <f>('dep83'!R105/'dep83'!R104-1)*100</f>
        <v>-8.6136740173694886</v>
      </c>
      <c r="S105" s="152">
        <f>('dep83'!S105/'dep83'!S104-1)*100</f>
        <v>41.628416811524275</v>
      </c>
      <c r="T105" s="183">
        <f>('dep83'!T105/'dep83'!T104-1)*100</f>
        <v>7.2462921423808169</v>
      </c>
      <c r="U105" s="52">
        <f>'dep83'!B105-'dep83'!B104</f>
        <v>167.92268944699936</v>
      </c>
      <c r="V105" s="52">
        <f>'dep83'!C105-'dep83'!C104</f>
        <v>-14.574236299999995</v>
      </c>
      <c r="W105" s="52">
        <f>'dep83'!D105-'dep83'!D104</f>
        <v>6.7837140659999022</v>
      </c>
      <c r="X105" s="121">
        <f>'dep83'!E105-'dep83'!E104</f>
        <v>-4.8636585630000013</v>
      </c>
      <c r="Y105" s="121">
        <f>'dep83'!F105-'dep83'!F104</f>
        <v>-15.011324853000019</v>
      </c>
      <c r="Z105" s="121">
        <f>'dep83'!G105-'dep83'!G104</f>
        <v>-1.234670955999988</v>
      </c>
      <c r="AA105" s="121">
        <f>'dep83'!H105-'dep83'!H104</f>
        <v>5.3685760200000061</v>
      </c>
      <c r="AB105" s="121">
        <f>'dep83'!I105-'dep83'!I104</f>
        <v>22.524792417999947</v>
      </c>
      <c r="AC105" s="52">
        <f>'dep83'!J105-'dep83'!J104</f>
        <v>233.68409677699992</v>
      </c>
      <c r="AD105" s="52">
        <f>'dep83'!K105-'dep83'!K104</f>
        <v>-119.60374089800007</v>
      </c>
      <c r="AE105" s="121">
        <f>'dep83'!L105-'dep83'!L104</f>
        <v>-98.093336464000004</v>
      </c>
      <c r="AF105" s="121">
        <f>'dep83'!M105-'dep83'!M104</f>
        <v>42.935910963000083</v>
      </c>
      <c r="AG105" s="121">
        <f>'dep83'!N105-'dep83'!N104</f>
        <v>-10.109730217999982</v>
      </c>
      <c r="AH105" s="121">
        <f>'dep83'!O105-'dep83'!O104</f>
        <v>-5.060167590999999</v>
      </c>
      <c r="AI105" s="121">
        <f>'dep83'!P105-'dep83'!P104</f>
        <v>-8.7521034289999982</v>
      </c>
      <c r="AJ105" s="121">
        <f>'dep83'!Q105-'dep83'!Q104</f>
        <v>-6.4207806999999981</v>
      </c>
      <c r="AK105" s="121">
        <f>'dep83'!R105-'dep83'!R104</f>
        <v>-68.097717133999936</v>
      </c>
      <c r="AL105" s="121">
        <f>'dep83'!S105-'dep83'!S104</f>
        <v>33.994183675000002</v>
      </c>
      <c r="AM105" s="52">
        <f>'dep83'!T105-'dep83'!T104</f>
        <v>61.632855801999995</v>
      </c>
      <c r="AN105" s="189">
        <f>(Paca!B105/Paca!B101-1)*100</f>
        <v>-4.2183434769759165</v>
      </c>
      <c r="AO105" s="189">
        <f>(Paca!C105/Paca!C101-1)*100</f>
        <v>-5.6020762966270894</v>
      </c>
      <c r="AP105" s="189">
        <f>(Paca!D105/Paca!D101-1)*100</f>
        <v>-6.2282368169753415</v>
      </c>
      <c r="AQ105" s="190">
        <f>(Paca!E105/Paca!E101-1)*100</f>
        <v>-13.125988753169061</v>
      </c>
      <c r="AR105" s="190">
        <f>(Paca!F105/Paca!F101-1)*100</f>
        <v>-1.4557965734745992</v>
      </c>
      <c r="AS105" s="190">
        <f>(Paca!G105/Paca!G101-1)*100</f>
        <v>-17.46223865608243</v>
      </c>
      <c r="AT105" s="190">
        <f>(Paca!H105/Paca!H101-1)*100</f>
        <v>5.6758528715827428</v>
      </c>
      <c r="AU105" s="190">
        <f>(Paca!I105/Paca!I101-1)*100</f>
        <v>-7.6741798031984887</v>
      </c>
      <c r="AV105" s="189">
        <f>(Paca!J105/Paca!J101-1)*100</f>
        <v>-8.3039731610079492E-2</v>
      </c>
      <c r="AW105" s="189">
        <f>(Paca!K105/Paca!K101-1)*100</f>
        <v>-6.1608874010017463</v>
      </c>
      <c r="AX105" s="190">
        <f>(Paca!L105/Paca!L101-1)*100</f>
        <v>-12.232399772526225</v>
      </c>
      <c r="AY105" s="190">
        <f>(Paca!M105/Paca!M101-1)*100</f>
        <v>6.2480774867290201</v>
      </c>
      <c r="AZ105" s="190">
        <f>(Paca!N105/Paca!N101-1)*100</f>
        <v>-7.4738164550671504</v>
      </c>
      <c r="BA105" s="190">
        <f>(Paca!O105/Paca!O101-1)*100</f>
        <v>-16.335715612206403</v>
      </c>
      <c r="BB105" s="190">
        <f>(Paca!P105/Paca!P101-1)*100</f>
        <v>-24.796973306263091</v>
      </c>
      <c r="BC105" s="190">
        <f>(Paca!Q105/Paca!Q101-1)*100</f>
        <v>-23.436051241914502</v>
      </c>
      <c r="BD105" s="190">
        <f>(Paca!R105/Paca!R101-1)*100</f>
        <v>-14.931945415559611</v>
      </c>
      <c r="BE105" s="190">
        <f>(Paca!S105/Paca!S101-1)*100</f>
        <v>1.6942651551290933</v>
      </c>
      <c r="BF105" s="189">
        <f>(Paca!T105/Paca!T101-1)*100</f>
        <v>1.5770538989857252</v>
      </c>
      <c r="BG105" s="53">
        <f>Paca!B105-Paca!B101</f>
        <v>-2324.9641000839983</v>
      </c>
      <c r="BH105" s="53">
        <f>Paca!C105-Paca!C101</f>
        <v>-16.086596895000014</v>
      </c>
      <c r="BI105" s="53">
        <f>Paca!D105-Paca!D101</f>
        <v>-781.05615822899927</v>
      </c>
      <c r="BJ105" s="122">
        <f>Paca!E105-Paca!E101</f>
        <v>-236.49866878100011</v>
      </c>
      <c r="BK105" s="122">
        <f>Paca!F105-Paca!F101</f>
        <v>-51.549822710999706</v>
      </c>
      <c r="BL105" s="122">
        <f>Paca!G105-Paca!G101</f>
        <v>-175.04657663</v>
      </c>
      <c r="BM105" s="122">
        <f>Paca!H105-Paca!H101</f>
        <v>66.954924094000035</v>
      </c>
      <c r="BN105" s="122">
        <f>Paca!I105-Paca!I101</f>
        <v>-384.91601420100051</v>
      </c>
      <c r="BO105" s="53">
        <f>Paca!J105-Paca!J101</f>
        <v>-11.144878789000359</v>
      </c>
      <c r="BP105" s="53">
        <f>Paca!K105-Paca!K101</f>
        <v>-1570.0270820600017</v>
      </c>
      <c r="BQ105" s="122">
        <f>Paca!L105-Paca!L101</f>
        <v>-805.93788167599996</v>
      </c>
      <c r="BR105" s="122">
        <f>Paca!M105-Paca!M101</f>
        <v>578.74634757300009</v>
      </c>
      <c r="BS105" s="122">
        <f>Paca!N105-Paca!N101</f>
        <v>-88.864726154999971</v>
      </c>
      <c r="BT105" s="122">
        <f>Paca!O105-Paca!O101</f>
        <v>-73.522777883000003</v>
      </c>
      <c r="BU105" s="122">
        <f>Paca!P105-Paca!P101</f>
        <v>-109.13582017499999</v>
      </c>
      <c r="BV105" s="122">
        <f>Paca!Q105-Paca!Q101</f>
        <v>-33.237916322000004</v>
      </c>
      <c r="BW105" s="122">
        <f>Paca!R105-Paca!R101</f>
        <v>-1045.0642063099995</v>
      </c>
      <c r="BX105" s="122">
        <f>Paca!S105-Paca!S101</f>
        <v>6.9898988879999706</v>
      </c>
      <c r="BY105" s="53">
        <f>Paca!T105-Paca!T101</f>
        <v>53.350615888999982</v>
      </c>
    </row>
    <row r="106" spans="1:77" s="106" customFormat="1" x14ac:dyDescent="0.25">
      <c r="A106" s="98" t="str">
        <f>Paca!A106</f>
        <v>T4 2023</v>
      </c>
      <c r="B106" s="143">
        <f>('dep83'!B106/'dep83'!B105-1)*100</f>
        <v>2.6171903651657669</v>
      </c>
      <c r="C106" s="184">
        <f>('dep83'!C106/'dep83'!C105-1)*100</f>
        <v>-24.57056343885511</v>
      </c>
      <c r="D106" s="184">
        <f>('dep83'!D106/'dep83'!D105-1)*100</f>
        <v>0.72615873854191548</v>
      </c>
      <c r="E106" s="185">
        <f>('dep83'!E106/'dep83'!E105-1)*100</f>
        <v>8.254360614002243</v>
      </c>
      <c r="F106" s="186">
        <f>('dep83'!F106/'dep83'!F105-1)*100</f>
        <v>0.66240684013252338</v>
      </c>
      <c r="G106" s="186">
        <f>('dep83'!G106/'dep83'!G105-1)*100</f>
        <v>24.249207056377585</v>
      </c>
      <c r="H106" s="186">
        <f>('dep83'!H106/'dep83'!H105-1)*100</f>
        <v>-20.416942964138119</v>
      </c>
      <c r="I106" s="187">
        <f>('dep83'!I106/'dep83'!I105-1)*100</f>
        <v>1.2819802033552374</v>
      </c>
      <c r="J106" s="184">
        <f>('dep83'!J106/'dep83'!J105-1)*100</f>
        <v>1.4230764300066534</v>
      </c>
      <c r="K106" s="184">
        <f>('dep83'!K106/'dep83'!K105-1)*100</f>
        <v>2.2400031042638879</v>
      </c>
      <c r="L106" s="185">
        <f>('dep83'!L106/'dep83'!L105-1)*100</f>
        <v>1.4826222126482991</v>
      </c>
      <c r="M106" s="186">
        <f>('dep83'!M106/'dep83'!M105-1)*100</f>
        <v>-0.50399481068327256</v>
      </c>
      <c r="N106" s="186">
        <f>('dep83'!N106/'dep83'!N105-1)*100</f>
        <v>24.840722565764285</v>
      </c>
      <c r="O106" s="186">
        <f>('dep83'!O106/'dep83'!O105-1)*100</f>
        <v>-16.073356422068684</v>
      </c>
      <c r="P106" s="186">
        <f>('dep83'!P106/'dep83'!P105-1)*100</f>
        <v>61.632735550786279</v>
      </c>
      <c r="Q106" s="186">
        <f>('dep83'!Q106/'dep83'!Q105-1)*100</f>
        <v>0.39307676143574</v>
      </c>
      <c r="R106" s="186">
        <f>('dep83'!R106/'dep83'!R105-1)*100</f>
        <v>3.7148898350950033</v>
      </c>
      <c r="S106" s="151">
        <f>('dep83'!S106/'dep83'!S105-1)*100</f>
        <v>-8.798548965899144</v>
      </c>
      <c r="T106" s="188">
        <f>('dep83'!T106/'dep83'!T105-1)*100</f>
        <v>11.205261320794158</v>
      </c>
      <c r="U106" s="100">
        <f>'dep83'!B106-'dep83'!B105</f>
        <v>200.50234641900079</v>
      </c>
      <c r="V106" s="100">
        <f>'dep83'!C106-'dep83'!C105</f>
        <v>-10.712020686000002</v>
      </c>
      <c r="W106" s="100">
        <f>'dep83'!D106-'dep83'!D105</f>
        <v>8.8919471930000782</v>
      </c>
      <c r="X106" s="120">
        <f>'dep83'!E106-'dep83'!E105</f>
        <v>4.2753135499999999</v>
      </c>
      <c r="Y106" s="120">
        <f>'dep83'!F106-'dep83'!F105</f>
        <v>3.2548133039999811</v>
      </c>
      <c r="Z106" s="120">
        <f>'dep83'!G106-'dep83'!G105</f>
        <v>22.552846549999998</v>
      </c>
      <c r="AA106" s="120">
        <f>'dep83'!H106-'dep83'!H105</f>
        <v>-27.036059897000015</v>
      </c>
      <c r="AB106" s="120">
        <f>'dep83'!I106-'dep83'!I105</f>
        <v>5.845033686000022</v>
      </c>
      <c r="AC106" s="100">
        <f>'dep83'!J106-'dep83'!J105</f>
        <v>39.467919812000218</v>
      </c>
      <c r="AD106" s="100">
        <f>'dep83'!K106-'dep83'!K105</f>
        <v>60.642772745000002</v>
      </c>
      <c r="AE106" s="120">
        <f>'dep83'!L106-'dep83'!L105</f>
        <v>11.146464807999905</v>
      </c>
      <c r="AF106" s="120">
        <f>'dep83'!M106-'dep83'!M105</f>
        <v>-4.5922392150000633</v>
      </c>
      <c r="AG106" s="120">
        <f>'dep83'!N106-'dep83'!N105</f>
        <v>34.10765208799998</v>
      </c>
      <c r="AH106" s="120">
        <f>'dep83'!O106-'dep83'!O105</f>
        <v>-4.3380013730000009</v>
      </c>
      <c r="AI106" s="120">
        <f>'dep83'!P106-'dep83'!P105</f>
        <v>7.5391138779999984</v>
      </c>
      <c r="AJ106" s="120">
        <f>'dep83'!Q106-'dep83'!Q105</f>
        <v>0.11645522299999911</v>
      </c>
      <c r="AK106" s="120">
        <f>'dep83'!R106-'dep83'!R105</f>
        <v>26.839305772999978</v>
      </c>
      <c r="AL106" s="120">
        <f>'dep83'!S106-'dep83'!S105</f>
        <v>-10.175978436999998</v>
      </c>
      <c r="AM106" s="100">
        <f>'dep83'!T106-'dep83'!T105</f>
        <v>102.21172735499999</v>
      </c>
      <c r="AN106" s="184">
        <f>(Paca!B106/Paca!B102-1)*100</f>
        <v>-1.8932290282311692</v>
      </c>
      <c r="AO106" s="184">
        <f>(Paca!C106/Paca!C102-1)*100</f>
        <v>-1.9306714420415205</v>
      </c>
      <c r="AP106" s="184">
        <f>(Paca!D106/Paca!D102-1)*100</f>
        <v>-4.2033671555528285</v>
      </c>
      <c r="AQ106" s="191">
        <f>(Paca!E106/Paca!E102-1)*100</f>
        <v>-6.5471931914639514</v>
      </c>
      <c r="AR106" s="191">
        <f>(Paca!F106/Paca!F102-1)*100</f>
        <v>-5.559863086979755</v>
      </c>
      <c r="AS106" s="191">
        <f>(Paca!G106/Paca!G102-1)*100</f>
        <v>-16.933501277273567</v>
      </c>
      <c r="AT106" s="191">
        <f>(Paca!H106/Paca!H102-1)*100</f>
        <v>4.9112700811296373</v>
      </c>
      <c r="AU106" s="191">
        <f>(Paca!I106/Paca!I102-1)*100</f>
        <v>-2.0635436104071259</v>
      </c>
      <c r="AV106" s="184">
        <f>(Paca!J106/Paca!J102-1)*100</f>
        <v>-0.82057747134693937</v>
      </c>
      <c r="AW106" s="184">
        <f>(Paca!K106/Paca!K102-1)*100</f>
        <v>-1.7288574248509714</v>
      </c>
      <c r="AX106" s="191">
        <f>(Paca!L106/Paca!L102-1)*100</f>
        <v>-10.557953041766154</v>
      </c>
      <c r="AY106" s="191">
        <f>(Paca!M106/Paca!M102-1)*100</f>
        <v>9.0650222606351694</v>
      </c>
      <c r="AZ106" s="191">
        <f>(Paca!N106/Paca!N102-1)*100</f>
        <v>4.4300184086540906</v>
      </c>
      <c r="BA106" s="191">
        <f>(Paca!O106/Paca!O102-1)*100</f>
        <v>-13.54075799239325</v>
      </c>
      <c r="BB106" s="191">
        <f>(Paca!P106/Paca!P102-1)*100</f>
        <v>-27.559410449168343</v>
      </c>
      <c r="BC106" s="191">
        <f>(Paca!Q106/Paca!Q102-1)*100</f>
        <v>2.1418225754706866</v>
      </c>
      <c r="BD106" s="191">
        <f>(Paca!R106/Paca!R102-1)*100</f>
        <v>-5.9259903488489973</v>
      </c>
      <c r="BE106" s="191">
        <f>(Paca!S106/Paca!S102-1)*100</f>
        <v>-17.097378245409402</v>
      </c>
      <c r="BF106" s="184">
        <f>(Paca!T106/Paca!T102-1)*100</f>
        <v>0.73581746137463266</v>
      </c>
      <c r="BG106" s="100">
        <f>Paca!B106-Paca!B102</f>
        <v>-1039.6760563969874</v>
      </c>
      <c r="BH106" s="100">
        <f>Paca!C106-Paca!C102</f>
        <v>-5.2370780699999955</v>
      </c>
      <c r="BI106" s="100">
        <f>Paca!D106-Paca!D102</f>
        <v>-515.26003766900067</v>
      </c>
      <c r="BJ106" s="120">
        <f>Paca!E106-Paca!E102</f>
        <v>-109.58106706600006</v>
      </c>
      <c r="BK106" s="120">
        <f>Paca!F106-Paca!F102</f>
        <v>-203.93737434100012</v>
      </c>
      <c r="BL106" s="120">
        <f>Paca!G106-Paca!G102</f>
        <v>-163.57159724799999</v>
      </c>
      <c r="BM106" s="120">
        <f>Paca!H106-Paca!H102</f>
        <v>59.586389538000049</v>
      </c>
      <c r="BN106" s="120">
        <f>Paca!I106-Paca!I102</f>
        <v>-97.756388552000317</v>
      </c>
      <c r="BO106" s="100">
        <f>Paca!J106-Paca!J102</f>
        <v>-110.53323530200032</v>
      </c>
      <c r="BP106" s="100">
        <f>Paca!K106-Paca!K102</f>
        <v>-435.8930803859912</v>
      </c>
      <c r="BQ106" s="120">
        <f>Paca!L106-Paca!L102</f>
        <v>-703.14658598499955</v>
      </c>
      <c r="BR106" s="120">
        <f>Paca!M106-Paca!M102</f>
        <v>858.73981802699927</v>
      </c>
      <c r="BS106" s="120">
        <f>Paca!N106-Paca!N102</f>
        <v>52.805593144000113</v>
      </c>
      <c r="BT106" s="120">
        <f>Paca!O106-Paca!O102</f>
        <v>-63.595801859000005</v>
      </c>
      <c r="BU106" s="120">
        <f>Paca!P106-Paca!P102</f>
        <v>-123.91914120900003</v>
      </c>
      <c r="BV106" s="120">
        <f>Paca!Q106-Paca!Q102</f>
        <v>2.3946018049999935</v>
      </c>
      <c r="BW106" s="120">
        <f>Paca!R106-Paca!R102</f>
        <v>-378.29482266099967</v>
      </c>
      <c r="BX106" s="120">
        <f>Paca!S106-Paca!S102</f>
        <v>-80.87674164799995</v>
      </c>
      <c r="BY106" s="100">
        <f>Paca!T106-Paca!T102</f>
        <v>27.247375030000057</v>
      </c>
    </row>
    <row r="107" spans="1:77" x14ac:dyDescent="0.25">
      <c r="A107" s="37" t="str">
        <f>Paca!A107</f>
        <v>T1 2024</v>
      </c>
      <c r="B107" s="144">
        <f>('dep83'!B107/'dep83'!B106-1)*100</f>
        <v>-5.5077302529971117</v>
      </c>
      <c r="C107" s="179">
        <f>('dep83'!C107/'dep83'!C106-1)*100</f>
        <v>23.093689595158494</v>
      </c>
      <c r="D107" s="179">
        <f>('dep83'!D107/'dep83'!D106-1)*100</f>
        <v>-9.6797591792162621</v>
      </c>
      <c r="E107" s="180">
        <f>('dep83'!E107/'dep83'!E106-1)*100</f>
        <v>22.402325978158476</v>
      </c>
      <c r="F107" s="181">
        <f>('dep83'!F107/'dep83'!F106-1)*100</f>
        <v>-6.1228284147428642</v>
      </c>
      <c r="G107" s="181">
        <f>('dep83'!G107/'dep83'!G106-1)*100</f>
        <v>-30.759265069743137</v>
      </c>
      <c r="H107" s="181">
        <f>('dep83'!H107/'dep83'!H106-1)*100</f>
        <v>-13.519371033630589</v>
      </c>
      <c r="I107" s="182">
        <f>('dep83'!I107/'dep83'!I106-1)*100</f>
        <v>-11.233807499009519</v>
      </c>
      <c r="J107" s="179">
        <f>('dep83'!J107/'dep83'!J106-1)*100</f>
        <v>-9.6045436838158018</v>
      </c>
      <c r="K107" s="179">
        <f>('dep83'!K107/'dep83'!K106-1)*100</f>
        <v>3.7021652529001248</v>
      </c>
      <c r="L107" s="180">
        <f>('dep83'!L107/'dep83'!L106-1)*100</f>
        <v>9.5225394563531509</v>
      </c>
      <c r="M107" s="181">
        <f>('dep83'!M107/'dep83'!M106-1)*100</f>
        <v>-0.23740993422607382</v>
      </c>
      <c r="N107" s="181">
        <f>('dep83'!N107/'dep83'!N106-1)*100</f>
        <v>-1.2594366481256447</v>
      </c>
      <c r="O107" s="181">
        <f>('dep83'!O107/'dep83'!O106-1)*100</f>
        <v>-50.890314626927278</v>
      </c>
      <c r="P107" s="181">
        <f>('dep83'!P107/'dep83'!P106-1)*100</f>
        <v>21.406570181298122</v>
      </c>
      <c r="Q107" s="181">
        <f>('dep83'!Q107/'dep83'!Q106-1)*100</f>
        <v>-17.794060824414217</v>
      </c>
      <c r="R107" s="181">
        <f>('dep83'!R107/'dep83'!R106-1)*100</f>
        <v>6.6685605837024653</v>
      </c>
      <c r="S107" s="152">
        <f>('dep83'!S107/'dep83'!S106-1)*100</f>
        <v>-3.0817548901042047</v>
      </c>
      <c r="T107" s="183">
        <f>('dep83'!T107/'dep83'!T106-1)*100</f>
        <v>-15.132221632853826</v>
      </c>
      <c r="U107" s="52">
        <f>'dep83'!B107-'dep83'!B106</f>
        <v>-432.98906471600094</v>
      </c>
      <c r="V107" s="52">
        <f>'dep83'!C107-'dep83'!C106</f>
        <v>7.594347661999997</v>
      </c>
      <c r="W107" s="52">
        <f>'dep83'!D107-'dep83'!D106</f>
        <v>-119.39114898499997</v>
      </c>
      <c r="X107" s="121">
        <f>'dep83'!E107-'dep83'!E106</f>
        <v>12.560966131999997</v>
      </c>
      <c r="Y107" s="121">
        <f>'dep83'!F107-'dep83'!F106</f>
        <v>-30.284518510999987</v>
      </c>
      <c r="Z107" s="121">
        <f>'dep83'!G107-'dep83'!G106</f>
        <v>-35.544581366000003</v>
      </c>
      <c r="AA107" s="121">
        <f>'dep83'!H107-'dep83'!H106</f>
        <v>-14.247208806999993</v>
      </c>
      <c r="AB107" s="121">
        <f>'dep83'!I107-'dep83'!I106</f>
        <v>-51.87580643299998</v>
      </c>
      <c r="AC107" s="52">
        <f>'dep83'!J107-'dep83'!J106</f>
        <v>-270.16527504300029</v>
      </c>
      <c r="AD107" s="52">
        <f>'dep83'!K107-'dep83'!K106</f>
        <v>102.47244162699963</v>
      </c>
      <c r="AE107" s="121">
        <f>'dep83'!L107-'dep83'!L106</f>
        <v>72.652591155000096</v>
      </c>
      <c r="AF107" s="121">
        <f>'dep83'!M107-'dep83'!M106</f>
        <v>-2.1523008130000107</v>
      </c>
      <c r="AG107" s="121">
        <f>'dep83'!N107-'dep83'!N106</f>
        <v>-2.1588387269999885</v>
      </c>
      <c r="AH107" s="121">
        <f>'dep83'!O107-'dep83'!O106</f>
        <v>-11.527047980000001</v>
      </c>
      <c r="AI107" s="121">
        <f>'dep83'!P107-'dep83'!P106</f>
        <v>4.232386022</v>
      </c>
      <c r="AJ107" s="121">
        <f>'dep83'!Q107-'dep83'!Q106</f>
        <v>-5.2924947660000008</v>
      </c>
      <c r="AK107" s="121">
        <f>'dep83'!R107-'dep83'!R106</f>
        <v>49.968757465999943</v>
      </c>
      <c r="AL107" s="121">
        <f>'dep83'!S107-'dep83'!S106</f>
        <v>-3.2506107300000053</v>
      </c>
      <c r="AM107" s="52">
        <f>'dep83'!T107-'dep83'!T106</f>
        <v>-153.49942997699998</v>
      </c>
      <c r="AN107" s="189">
        <f>(Paca!B107/Paca!B103-1)*100</f>
        <v>7.3633660652361321E-2</v>
      </c>
      <c r="AO107" s="189">
        <f>(Paca!C107/Paca!C103-1)*100</f>
        <v>-17.810350598965709</v>
      </c>
      <c r="AP107" s="189">
        <f>(Paca!D107/Paca!D103-1)*100</f>
        <v>-1.8257420602620922</v>
      </c>
      <c r="AQ107" s="190">
        <f>(Paca!E107/Paca!E103-1)*100</f>
        <v>7.6810527674120221</v>
      </c>
      <c r="AR107" s="190">
        <f>(Paca!F107/Paca!F103-1)*100</f>
        <v>-1.2535400369374727</v>
      </c>
      <c r="AS107" s="190">
        <f>(Paca!G107/Paca!G103-1)*100</f>
        <v>-23.116006954691382</v>
      </c>
      <c r="AT107" s="190">
        <f>(Paca!H107/Paca!H103-1)*100</f>
        <v>1.0576075816954855</v>
      </c>
      <c r="AU107" s="190">
        <f>(Paca!I107/Paca!I103-1)*100</f>
        <v>-2.0048673577183429</v>
      </c>
      <c r="AV107" s="189">
        <f>(Paca!J107/Paca!J103-1)*100</f>
        <v>-9.6301886266537018</v>
      </c>
      <c r="AW107" s="189">
        <f>(Paca!K107/Paca!K103-1)*100</f>
        <v>5.676673157977441</v>
      </c>
      <c r="AX107" s="190">
        <f>(Paca!L107/Paca!L103-1)*100</f>
        <v>1.714803230404538</v>
      </c>
      <c r="AY107" s="190">
        <f>(Paca!M107/Paca!M103-1)*100</f>
        <v>17.031852105143752</v>
      </c>
      <c r="AZ107" s="190">
        <f>(Paca!N107/Paca!N103-1)*100</f>
        <v>-2.8777263243308204</v>
      </c>
      <c r="BA107" s="190">
        <f>(Paca!O107/Paca!O103-1)*100</f>
        <v>-10.278912492387937</v>
      </c>
      <c r="BB107" s="190">
        <f>(Paca!P107/Paca!P103-1)*100</f>
        <v>-24.165921885973198</v>
      </c>
      <c r="BC107" s="190">
        <f>(Paca!Q107/Paca!Q103-1)*100</f>
        <v>-6.2815306163898077</v>
      </c>
      <c r="BD107" s="190">
        <f>(Paca!R107/Paca!R103-1)*100</f>
        <v>-1.7030425083893408</v>
      </c>
      <c r="BE107" s="190">
        <f>(Paca!S107/Paca!S103-1)*100</f>
        <v>-2.5926986304029453</v>
      </c>
      <c r="BF107" s="189">
        <f>(Paca!T107/Paca!T103-1)*100</f>
        <v>7.8173523827652414</v>
      </c>
      <c r="BG107" s="53">
        <f>Paca!B107-Paca!B103</f>
        <v>39.67528628600121</v>
      </c>
      <c r="BH107" s="53">
        <f>Paca!C107-Paca!C103</f>
        <v>-50.498052997000002</v>
      </c>
      <c r="BI107" s="53">
        <f>Paca!D107-Paca!D103</f>
        <v>-217.72833602500032</v>
      </c>
      <c r="BJ107" s="122">
        <f>Paca!E107-Paca!E103</f>
        <v>124.29568457300002</v>
      </c>
      <c r="BK107" s="122">
        <f>Paca!F107-Paca!F103</f>
        <v>-44.331307508000009</v>
      </c>
      <c r="BL107" s="122">
        <f>Paca!G107-Paca!G103</f>
        <v>-219.21543787499991</v>
      </c>
      <c r="BM107" s="122">
        <f>Paca!H107-Paca!H103</f>
        <v>13.211129438999933</v>
      </c>
      <c r="BN107" s="122">
        <f>Paca!I107-Paca!I103</f>
        <v>-91.688404653999896</v>
      </c>
      <c r="BO107" s="53">
        <f>Paca!J107-Paca!J103</f>
        <v>-1336.9556795259996</v>
      </c>
      <c r="BP107" s="53">
        <f>Paca!K107-Paca!K103</f>
        <v>1399.0604639659941</v>
      </c>
      <c r="BQ107" s="122">
        <f>Paca!L107-Paca!L103</f>
        <v>107.97043983099957</v>
      </c>
      <c r="BR107" s="122">
        <f>Paca!M107-Paca!M103</f>
        <v>1591.6417783260003</v>
      </c>
      <c r="BS107" s="122">
        <f>Paca!N107-Paca!N103</f>
        <v>-37.648791528999936</v>
      </c>
      <c r="BT107" s="122">
        <f>Paca!O107-Paca!O103</f>
        <v>-41.455442080000012</v>
      </c>
      <c r="BU107" s="122">
        <f>Paca!P107-Paca!P103</f>
        <v>-94.679752835999977</v>
      </c>
      <c r="BV107" s="122">
        <f>Paca!Q107-Paca!Q103</f>
        <v>-7.3691098469999901</v>
      </c>
      <c r="BW107" s="122">
        <f>Paca!R107-Paca!R103</f>
        <v>-108.11855618999925</v>
      </c>
      <c r="BX107" s="122">
        <f>Paca!S107-Paca!S103</f>
        <v>-11.280101709000007</v>
      </c>
      <c r="BY107" s="53">
        <f>Paca!T107-Paca!T103</f>
        <v>245.79689086799999</v>
      </c>
    </row>
    <row r="108" spans="1:77" x14ac:dyDescent="0.25">
      <c r="A108" s="37" t="str">
        <f>Paca!A108</f>
        <v>T2 2024</v>
      </c>
      <c r="B108" s="144">
        <f>('dep83'!B108/'dep83'!B107-1)*100</f>
        <v>-0.57124942798344458</v>
      </c>
      <c r="C108" s="179">
        <f>('dep83'!C108/'dep83'!C107-1)*100</f>
        <v>10.896353305785201</v>
      </c>
      <c r="D108" s="179">
        <f>('dep83'!D108/'dep83'!D107-1)*100</f>
        <v>-0.27204717907307607</v>
      </c>
      <c r="E108" s="180">
        <f>('dep83'!E108/'dep83'!E107-1)*100</f>
        <v>-14.28061892422452</v>
      </c>
      <c r="F108" s="181">
        <f>('dep83'!F108/'dep83'!F107-1)*100</f>
        <v>-0.11375858036973829</v>
      </c>
      <c r="G108" s="181">
        <f>('dep83'!G108/'dep83'!G107-1)*100</f>
        <v>9.2150773821172436</v>
      </c>
      <c r="H108" s="181">
        <f>('dep83'!H108/'dep83'!H107-1)*100</f>
        <v>22.648195234680756</v>
      </c>
      <c r="I108" s="182">
        <f>('dep83'!I108/'dep83'!I107-1)*100</f>
        <v>-5.0537113477775897</v>
      </c>
      <c r="J108" s="179">
        <f>('dep83'!J108/'dep83'!J107-1)*100</f>
        <v>2.8764436453132092</v>
      </c>
      <c r="K108" s="179">
        <f>('dep83'!K108/'dep83'!K107-1)*100</f>
        <v>-5.218751477111006</v>
      </c>
      <c r="L108" s="180">
        <f>('dep83'!L108/'dep83'!L107-1)*100</f>
        <v>-6.1719744000634407</v>
      </c>
      <c r="M108" s="181">
        <f>('dep83'!M108/'dep83'!M107-1)*100</f>
        <v>-3.3186945945828605</v>
      </c>
      <c r="N108" s="181">
        <f>('dep83'!N108/'dep83'!N107-1)*100</f>
        <v>-14.417847192930422</v>
      </c>
      <c r="O108" s="181">
        <f>('dep83'!O108/'dep83'!O107-1)*100</f>
        <v>0.14014035367975186</v>
      </c>
      <c r="P108" s="181">
        <f>('dep83'!P108/'dep83'!P107-1)*100</f>
        <v>-5.5869660730673569</v>
      </c>
      <c r="Q108" s="181">
        <f>('dep83'!Q108/'dep83'!Q107-1)*100</f>
        <v>4.1479728908758062</v>
      </c>
      <c r="R108" s="181">
        <f>('dep83'!R108/'dep83'!R107-1)*100</f>
        <v>-2.0278191769934839</v>
      </c>
      <c r="S108" s="152">
        <f>('dep83'!S108/'dep83'!S107-1)*100</f>
        <v>-26.692353332471829</v>
      </c>
      <c r="T108" s="183">
        <f>('dep83'!T108/'dep83'!T107-1)*100</f>
        <v>3.8149576484755476</v>
      </c>
      <c r="U108" s="52">
        <f>'dep83'!B108-'dep83'!B107</f>
        <v>-42.435207040999558</v>
      </c>
      <c r="V108" s="52">
        <f>'dep83'!C108-'dep83'!C107</f>
        <v>4.4107669990000034</v>
      </c>
      <c r="W108" s="52">
        <f>'dep83'!D108-'dep83'!D107</f>
        <v>-3.0306577379999453</v>
      </c>
      <c r="X108" s="121">
        <f>'dep83'!E108-'dep83'!E107</f>
        <v>-9.8009152349999979</v>
      </c>
      <c r="Y108" s="121">
        <f>'dep83'!F108-'dep83'!F107</f>
        <v>-0.52821744999999964</v>
      </c>
      <c r="Z108" s="121">
        <f>'dep83'!G108-'dep83'!G107</f>
        <v>7.3732354809999947</v>
      </c>
      <c r="AA108" s="121">
        <f>'dep83'!H108-'dep83'!H107</f>
        <v>20.640762741000003</v>
      </c>
      <c r="AB108" s="121">
        <f>'dep83'!I108-'dep83'!I107</f>
        <v>-20.71552327500001</v>
      </c>
      <c r="AC108" s="52">
        <f>'dep83'!J108-'dep83'!J107</f>
        <v>73.140051620000122</v>
      </c>
      <c r="AD108" s="52">
        <f>'dep83'!K108-'dep83'!K107</f>
        <v>-149.79789964700012</v>
      </c>
      <c r="AE108" s="121">
        <f>'dep83'!L108-'dep83'!L107</f>
        <v>-51.573421956000061</v>
      </c>
      <c r="AF108" s="121">
        <f>'dep83'!M108-'dep83'!M107</f>
        <v>-30.015051018999998</v>
      </c>
      <c r="AG108" s="121">
        <f>'dep83'!N108-'dep83'!N107</f>
        <v>-24.402813041000002</v>
      </c>
      <c r="AH108" s="121">
        <f>'dep83'!O108-'dep83'!O107</f>
        <v>1.5588822999999863E-2</v>
      </c>
      <c r="AI108" s="121">
        <f>'dep83'!P108-'dep83'!P107</f>
        <v>-1.3410853139999972</v>
      </c>
      <c r="AJ108" s="121">
        <f>'dep83'!Q108-'dep83'!Q107</f>
        <v>1.014202019999999</v>
      </c>
      <c r="AK108" s="121">
        <f>'dep83'!R108-'dep83'!R107</f>
        <v>-16.208100081999987</v>
      </c>
      <c r="AL108" s="121">
        <f>'dep83'!S108-'dep83'!S107</f>
        <v>-27.287219077999993</v>
      </c>
      <c r="AM108" s="52">
        <f>'dep83'!T108-'dep83'!T107</f>
        <v>32.842531725000072</v>
      </c>
      <c r="AN108" s="189">
        <f>(Paca!B108/Paca!B104-1)*100</f>
        <v>1.6844722676044865</v>
      </c>
      <c r="AO108" s="189">
        <f>(Paca!C108/Paca!C104-1)*100</f>
        <v>-15.250231473232102</v>
      </c>
      <c r="AP108" s="189">
        <f>(Paca!D108/Paca!D104-1)*100</f>
        <v>-4.5636744109279199</v>
      </c>
      <c r="AQ108" s="190">
        <f>(Paca!E108/Paca!E104-1)*100</f>
        <v>-2.6359913809188784</v>
      </c>
      <c r="AR108" s="190">
        <f>(Paca!F108/Paca!F104-1)*100</f>
        <v>-3.1280867669541301</v>
      </c>
      <c r="AS108" s="190">
        <f>(Paca!G108/Paca!G104-1)*100</f>
        <v>-19.630999225316593</v>
      </c>
      <c r="AT108" s="190">
        <f>(Paca!H108/Paca!H104-1)*100</f>
        <v>-2.0882569028407127</v>
      </c>
      <c r="AU108" s="190">
        <f>(Paca!I108/Paca!I104-1)*100</f>
        <v>-3.9512503557146639</v>
      </c>
      <c r="AV108" s="189">
        <f>(Paca!J108/Paca!J104-1)*100</f>
        <v>-3.9232894088461534</v>
      </c>
      <c r="AW108" s="189">
        <f>(Paca!K108/Paca!K104-1)*100</f>
        <v>7.7088374063853049</v>
      </c>
      <c r="AX108" s="190">
        <f>(Paca!L108/Paca!L104-1)*100</f>
        <v>8.5986139556801113</v>
      </c>
      <c r="AY108" s="190">
        <f>(Paca!M108/Paca!M104-1)*100</f>
        <v>8.3913911579355691</v>
      </c>
      <c r="AZ108" s="190">
        <f>(Paca!N108/Paca!N104-1)*100</f>
        <v>26.218548997658964</v>
      </c>
      <c r="BA108" s="190">
        <f>(Paca!O108/Paca!O104-1)*100</f>
        <v>-8.9030148471947239</v>
      </c>
      <c r="BB108" s="190">
        <f>(Paca!P108/Paca!P104-1)*100</f>
        <v>-25.530304605698007</v>
      </c>
      <c r="BC108" s="190">
        <f>(Paca!Q108/Paca!Q104-1)*100</f>
        <v>-6.7013431350529951</v>
      </c>
      <c r="BD108" s="190">
        <f>(Paca!R108/Paca!R104-1)*100</f>
        <v>6.4675444027405771</v>
      </c>
      <c r="BE108" s="190">
        <f>(Paca!S108/Paca!S104-1)*100</f>
        <v>-3.8674017056362864</v>
      </c>
      <c r="BF108" s="189">
        <f>(Paca!T108/Paca!T104-1)*100</f>
        <v>3.675196073372633</v>
      </c>
      <c r="BG108" s="53">
        <f>Paca!B108-Paca!B104</f>
        <v>895.76225056299882</v>
      </c>
      <c r="BH108" s="53">
        <f>Paca!C108-Paca!C104</f>
        <v>-43.287491373000023</v>
      </c>
      <c r="BI108" s="53">
        <f>Paca!D108-Paca!D104</f>
        <v>-541.98451245999968</v>
      </c>
      <c r="BJ108" s="122">
        <f>Paca!E108-Paca!E104</f>
        <v>-42.628272145999972</v>
      </c>
      <c r="BK108" s="122">
        <f>Paca!F108-Paca!F104</f>
        <v>-109.76661801200044</v>
      </c>
      <c r="BL108" s="122">
        <f>Paca!G108-Paca!G104</f>
        <v>-183.20571885699997</v>
      </c>
      <c r="BM108" s="122">
        <f>Paca!H108-Paca!H104</f>
        <v>-26.278435597999987</v>
      </c>
      <c r="BN108" s="122">
        <f>Paca!I108-Paca!I104</f>
        <v>-180.105467847</v>
      </c>
      <c r="BO108" s="53">
        <f>Paca!J108-Paca!J104</f>
        <v>-521.35405737399924</v>
      </c>
      <c r="BP108" s="53">
        <f>Paca!K108-Paca!K104</f>
        <v>1879.2057984759995</v>
      </c>
      <c r="BQ108" s="122">
        <f>Paca!L108-Paca!L104</f>
        <v>510.56311499000003</v>
      </c>
      <c r="BR108" s="122">
        <f>Paca!M108-Paca!M104</f>
        <v>837.75920272400072</v>
      </c>
      <c r="BS108" s="122">
        <f>Paca!N108-Paca!N104</f>
        <v>302.25716793200013</v>
      </c>
      <c r="BT108" s="122">
        <f>Paca!O108-Paca!O104</f>
        <v>-34.578062640000041</v>
      </c>
      <c r="BU108" s="122">
        <f>Paca!P108-Paca!P104</f>
        <v>-99.732351644000005</v>
      </c>
      <c r="BV108" s="122">
        <f>Paca!Q108-Paca!Q104</f>
        <v>-8.5724443499999978</v>
      </c>
      <c r="BW108" s="122">
        <f>Paca!R108-Paca!R104</f>
        <v>387.28894421299992</v>
      </c>
      <c r="BX108" s="122">
        <f>Paca!S108-Paca!S104</f>
        <v>-15.779772749000017</v>
      </c>
      <c r="BY108" s="53">
        <f>Paca!T108-Paca!T104</f>
        <v>123.18251329399982</v>
      </c>
    </row>
    <row r="109" spans="1:77" x14ac:dyDescent="0.25">
      <c r="A109" s="37" t="str">
        <f>Paca!A109</f>
        <v>T3 2024</v>
      </c>
      <c r="B109" s="144">
        <f>('dep83'!B109/'dep83'!B108-1)*100</f>
        <v>-4.7278869331775386</v>
      </c>
      <c r="C109" s="179">
        <f>('dep83'!C109/'dep83'!C108-1)*100</f>
        <v>0.33427761137865275</v>
      </c>
      <c r="D109" s="179">
        <f>('dep83'!D109/'dep83'!D108-1)*100</f>
        <v>-2.2920989560666349</v>
      </c>
      <c r="E109" s="180">
        <f>('dep83'!E109/'dep83'!E108-1)*100</f>
        <v>8.2913229818314385</v>
      </c>
      <c r="F109" s="181">
        <f>('dep83'!F109/'dep83'!F108-1)*100</f>
        <v>6.6762208103536613</v>
      </c>
      <c r="G109" s="181">
        <f>('dep83'!G109/'dep83'!G108-1)*100</f>
        <v>-11.626571830309473</v>
      </c>
      <c r="H109" s="181">
        <f>('dep83'!H109/'dep83'!H108-1)*100</f>
        <v>-23.793579539244025</v>
      </c>
      <c r="I109" s="182">
        <f>('dep83'!I109/'dep83'!I108-1)*100</f>
        <v>-6.3083340661622138</v>
      </c>
      <c r="J109" s="179">
        <f>('dep83'!J109/'dep83'!J108-1)*100</f>
        <v>-7.0420127644398196</v>
      </c>
      <c r="K109" s="179">
        <f>('dep83'!K109/'dep83'!K108-1)*100</f>
        <v>-0.38648684461454197</v>
      </c>
      <c r="L109" s="180">
        <f>('dep83'!L109/'dep83'!L108-1)*100</f>
        <v>0.8246344213718837</v>
      </c>
      <c r="M109" s="181">
        <f>('dep83'!M109/'dep83'!M108-1)*100</f>
        <v>0.1875560791360753</v>
      </c>
      <c r="N109" s="181">
        <f>('dep83'!N109/'dep83'!N108-1)*100</f>
        <v>2.5211471462435853</v>
      </c>
      <c r="O109" s="181">
        <f>('dep83'!O109/'dep83'!O108-1)*100</f>
        <v>-26.840399744161136</v>
      </c>
      <c r="P109" s="181">
        <f>('dep83'!P109/'dep83'!P108-1)*100</f>
        <v>-7.5319338170299455</v>
      </c>
      <c r="Q109" s="181">
        <f>('dep83'!Q109/'dep83'!Q108-1)*100</f>
        <v>12.272673877664552</v>
      </c>
      <c r="R109" s="181">
        <f>('dep83'!R109/'dep83'!R108-1)*100</f>
        <v>-2.9688448693447889</v>
      </c>
      <c r="S109" s="152">
        <f>('dep83'!S109/'dep83'!S108-1)*100</f>
        <v>3.3999412138586926</v>
      </c>
      <c r="T109" s="183">
        <f>('dep83'!T109/'dep83'!T108-1)*100</f>
        <v>-14.452355798985616</v>
      </c>
      <c r="U109" s="52">
        <f>'dep83'!B109-'dep83'!B108</f>
        <v>-349.20432281200101</v>
      </c>
      <c r="V109" s="52">
        <f>'dep83'!C109-'dep83'!C108</f>
        <v>0.15005742700000013</v>
      </c>
      <c r="W109" s="52">
        <f>'dep83'!D109-'dep83'!D108</f>
        <v>-25.464956190000294</v>
      </c>
      <c r="X109" s="121">
        <f>'dep83'!E109-'dep83'!E108</f>
        <v>4.8777828520000028</v>
      </c>
      <c r="Y109" s="121">
        <f>'dep83'!F109-'dep83'!F108</f>
        <v>30.964562220000005</v>
      </c>
      <c r="Z109" s="121">
        <f>'dep83'!G109-'dep83'!G108</f>
        <v>-10.159992672000001</v>
      </c>
      <c r="AA109" s="121">
        <f>'dep83'!H109-'dep83'!H108</f>
        <v>-26.595801717000001</v>
      </c>
      <c r="AB109" s="121">
        <f>'dep83'!I109-'dep83'!I108</f>
        <v>-24.551506872999994</v>
      </c>
      <c r="AC109" s="52">
        <f>'dep83'!J109-'dep83'!J108</f>
        <v>-184.20955068800004</v>
      </c>
      <c r="AD109" s="52">
        <f>'dep83'!K109-'dep83'!K108</f>
        <v>-10.514684582999962</v>
      </c>
      <c r="AE109" s="121">
        <f>'dep83'!L109-'dep83'!L108</f>
        <v>6.4654069959999561</v>
      </c>
      <c r="AF109" s="121">
        <f>'dep83'!M109-'dep83'!M108</f>
        <v>1.6400060450000638</v>
      </c>
      <c r="AG109" s="121">
        <f>'dep83'!N109-'dep83'!N108</f>
        <v>3.6519168039999954</v>
      </c>
      <c r="AH109" s="121">
        <f>'dep83'!O109-'dep83'!O108</f>
        <v>-2.9898354859999987</v>
      </c>
      <c r="AI109" s="121">
        <f>'dep83'!P109-'dep83'!P108</f>
        <v>-1.7069422240000023</v>
      </c>
      <c r="AJ109" s="121">
        <f>'dep83'!Q109-'dep83'!Q108</f>
        <v>3.1252054790000017</v>
      </c>
      <c r="AK109" s="121">
        <f>'dep83'!R109-'dep83'!R108</f>
        <v>-23.248405088000027</v>
      </c>
      <c r="AL109" s="121">
        <f>'dep83'!S109-'dep83'!S108</f>
        <v>2.5479628909999974</v>
      </c>
      <c r="AM109" s="52">
        <f>'dep83'!T109-'dep83'!T108</f>
        <v>-129.16518877800002</v>
      </c>
      <c r="AN109" s="189">
        <f>(Paca!B109/Paca!B105-1)*100</f>
        <v>2.7016095791291717</v>
      </c>
      <c r="AO109" s="189">
        <f>(Paca!C109/Paca!C105-1)*100</f>
        <v>-11.471973058227537</v>
      </c>
      <c r="AP109" s="189">
        <f>(Paca!D109/Paca!D105-1)*100</f>
        <v>-4.387137226336602</v>
      </c>
      <c r="AQ109" s="190">
        <f>(Paca!E109/Paca!E105-1)*100</f>
        <v>4.8232145080927991</v>
      </c>
      <c r="AR109" s="190">
        <f>(Paca!F109/Paca!F105-1)*100</f>
        <v>-3.9943390813638846</v>
      </c>
      <c r="AS109" s="190">
        <f>(Paca!G109/Paca!G105-1)*100</f>
        <v>-17.95174609868797</v>
      </c>
      <c r="AT109" s="190">
        <f>(Paca!H109/Paca!H105-1)*100</f>
        <v>-6.9494663955749436</v>
      </c>
      <c r="AU109" s="190">
        <f>(Paca!I109/Paca!I105-1)*100</f>
        <v>-4.6829659373807235</v>
      </c>
      <c r="AV109" s="189">
        <f>(Paca!J109/Paca!J105-1)*100</f>
        <v>-6.163071116319907</v>
      </c>
      <c r="AW109" s="189">
        <f>(Paca!K109/Paca!K105-1)*100</f>
        <v>12.765243790485336</v>
      </c>
      <c r="AX109" s="190">
        <f>(Paca!L109/Paca!L105-1)*100</f>
        <v>13.947106027851476</v>
      </c>
      <c r="AY109" s="190">
        <f>(Paca!M109/Paca!M105-1)*100</f>
        <v>17.898350069496558</v>
      </c>
      <c r="AZ109" s="190">
        <f>(Paca!N109/Paca!N105-1)*100</f>
        <v>22.961577827839918</v>
      </c>
      <c r="BA109" s="190">
        <f>(Paca!O109/Paca!O105-1)*100</f>
        <v>-13.947307522679731</v>
      </c>
      <c r="BB109" s="190">
        <f>(Paca!P109/Paca!P105-1)*100</f>
        <v>-23.483323558573378</v>
      </c>
      <c r="BC109" s="190">
        <f>(Paca!Q109/Paca!Q105-1)*100</f>
        <v>10.062704869594841</v>
      </c>
      <c r="BD109" s="190">
        <f>(Paca!R109/Paca!R105-1)*100</f>
        <v>6.8026113332473992</v>
      </c>
      <c r="BE109" s="190">
        <f>(Paca!S109/Paca!S105-1)*100</f>
        <v>-12.784530131984106</v>
      </c>
      <c r="BF109" s="189">
        <f>(Paca!T109/Paca!T105-1)*100</f>
        <v>-7.3621119129054557</v>
      </c>
      <c r="BG109" s="53">
        <f>Paca!B109-Paca!B105</f>
        <v>1426.1960967359992</v>
      </c>
      <c r="BH109" s="53">
        <f>Paca!C109-Paca!C105</f>
        <v>-31.096801419000002</v>
      </c>
      <c r="BI109" s="53">
        <f>Paca!D109-Paca!D105</f>
        <v>-515.90584063700044</v>
      </c>
      <c r="BJ109" s="122">
        <f>Paca!E109-Paca!E105</f>
        <v>75.495857903000115</v>
      </c>
      <c r="BK109" s="122">
        <f>Paca!F109-Paca!F105</f>
        <v>-139.3806533650004</v>
      </c>
      <c r="BL109" s="122">
        <f>Paca!G109-Paca!G105</f>
        <v>-148.52962510599991</v>
      </c>
      <c r="BM109" s="122">
        <f>Paca!H109-Paca!H105</f>
        <v>-86.632054427999947</v>
      </c>
      <c r="BN109" s="122">
        <f>Paca!I109-Paca!I105</f>
        <v>-216.85936564099939</v>
      </c>
      <c r="BO109" s="53">
        <f>Paca!J109-Paca!J105</f>
        <v>-826.46754744400096</v>
      </c>
      <c r="BP109" s="53">
        <f>Paca!K109-Paca!K105</f>
        <v>3052.6490474429993</v>
      </c>
      <c r="BQ109" s="122">
        <f>Paca!L109-Paca!L105</f>
        <v>806.50716470899988</v>
      </c>
      <c r="BR109" s="122">
        <f>Paca!M109-Paca!M105</f>
        <v>1761.4727736289988</v>
      </c>
      <c r="BS109" s="122">
        <f>Paca!N109-Paca!N105</f>
        <v>252.61163840299992</v>
      </c>
      <c r="BT109" s="122">
        <f>Paca!O109-Paca!O105</f>
        <v>-52.518730631000039</v>
      </c>
      <c r="BU109" s="122">
        <f>Paca!P109-Paca!P105</f>
        <v>-77.725499914000011</v>
      </c>
      <c r="BV109" s="122">
        <f>Paca!Q109-Paca!Q105</f>
        <v>10.926684682000001</v>
      </c>
      <c r="BW109" s="122">
        <f>Paca!R109-Paca!R105</f>
        <v>405.01279080199947</v>
      </c>
      <c r="BX109" s="122">
        <f>Paca!S109-Paca!S105</f>
        <v>-53.637774236999974</v>
      </c>
      <c r="BY109" s="53">
        <f>Paca!T109-Paca!T105</f>
        <v>-252.98276120699984</v>
      </c>
    </row>
    <row r="110" spans="1:77" s="106" customFormat="1" x14ac:dyDescent="0.25">
      <c r="A110" s="98" t="str">
        <f>Paca!A110</f>
        <v>T4 2024</v>
      </c>
      <c r="B110" s="143">
        <f>('dep83'!B110/'dep83'!B109-1)*100</f>
        <v>-6.5893015064289351</v>
      </c>
      <c r="C110" s="184">
        <f>('dep83'!C110/'dep83'!C109-1)*100</f>
        <v>-15.561079564541537</v>
      </c>
      <c r="D110" s="184">
        <f>('dep83'!D110/'dep83'!D109-1)*100</f>
        <v>-6.9787985659618084</v>
      </c>
      <c r="E110" s="185">
        <f>('dep83'!E110/'dep83'!E109-1)*100</f>
        <v>-16.78024244830657</v>
      </c>
      <c r="F110" s="186">
        <f>('dep83'!F110/'dep83'!F109-1)*100</f>
        <v>-4.5259433936960525</v>
      </c>
      <c r="G110" s="186">
        <f>('dep83'!G110/'dep83'!G109-1)*100</f>
        <v>-7.2264201810400275</v>
      </c>
      <c r="H110" s="186">
        <f>('dep83'!H110/'dep83'!H109-1)*100</f>
        <v>-34.155896888284211</v>
      </c>
      <c r="I110" s="187">
        <f>('dep83'!I110/'dep83'!I109-1)*100</f>
        <v>-2.1934237543974278</v>
      </c>
      <c r="J110" s="184">
        <f>('dep83'!J110/'dep83'!J109-1)*100</f>
        <v>-4.236781999190109</v>
      </c>
      <c r="K110" s="184">
        <f>('dep83'!K110/'dep83'!K109-1)*100</f>
        <v>-13.835121720135724</v>
      </c>
      <c r="L110" s="185">
        <f>('dep83'!L110/'dep83'!L109-1)*100</f>
        <v>-6.1222390620394034</v>
      </c>
      <c r="M110" s="186">
        <f>('dep83'!M110/'dep83'!M109-1)*100</f>
        <v>-30.214421593798047</v>
      </c>
      <c r="N110" s="186">
        <f>('dep83'!N110/'dep83'!N109-1)*100</f>
        <v>-3.273477914042644</v>
      </c>
      <c r="O110" s="186">
        <f>('dep83'!O110/'dep83'!O109-1)*100</f>
        <v>29.631920237964614</v>
      </c>
      <c r="P110" s="186">
        <f>('dep83'!P110/'dep83'!P109-1)*100</f>
        <v>-26.672853207997914</v>
      </c>
      <c r="Q110" s="186">
        <f>('dep83'!Q110/'dep83'!Q109-1)*100</f>
        <v>-7.708060908929415</v>
      </c>
      <c r="R110" s="186">
        <f>('dep83'!R110/'dep83'!R109-1)*100</f>
        <v>-5.7585222190010494</v>
      </c>
      <c r="S110" s="151">
        <f>('dep83'!S110/'dep83'!S109-1)*100</f>
        <v>-10.13954529344635</v>
      </c>
      <c r="T110" s="188">
        <f>('dep83'!T110/'dep83'!T109-1)*100</f>
        <v>12.693574940719099</v>
      </c>
      <c r="U110" s="100">
        <f>'dep83'!B110-'dep83'!B109</f>
        <v>-463.67929874299898</v>
      </c>
      <c r="V110" s="100">
        <f>'dep83'!C110-'dep83'!C109</f>
        <v>-7.0087288200000017</v>
      </c>
      <c r="W110" s="100">
        <f>'dep83'!D110-'dep83'!D109</f>
        <v>-75.756502663999981</v>
      </c>
      <c r="X110" s="120">
        <f>'dep83'!E110-'dep83'!E109</f>
        <v>-10.690315446</v>
      </c>
      <c r="Y110" s="120">
        <f>'dep83'!F110-'dep83'!F109</f>
        <v>-22.392933567</v>
      </c>
      <c r="Z110" s="120">
        <f>'dep83'!G110-'dep83'!G109</f>
        <v>-5.5806736729999926</v>
      </c>
      <c r="AA110" s="120">
        <f>'dep83'!H110-'dep83'!H109</f>
        <v>-29.094477353000002</v>
      </c>
      <c r="AB110" s="120">
        <f>'dep83'!I110-'dep83'!I109</f>
        <v>-7.9981026250000014</v>
      </c>
      <c r="AC110" s="100">
        <f>'dep83'!J110-'dep83'!J109</f>
        <v>-103.02394245699998</v>
      </c>
      <c r="AD110" s="100">
        <f>'dep83'!K110-'dep83'!K109</f>
        <v>-374.94086321199984</v>
      </c>
      <c r="AE110" s="120">
        <f>'dep83'!L110-'dep83'!L109</f>
        <v>-48.396209704999933</v>
      </c>
      <c r="AF110" s="120">
        <f>'dep83'!M110-'dep83'!M109</f>
        <v>-264.69294818800006</v>
      </c>
      <c r="AG110" s="120">
        <f>'dep83'!N110-'dep83'!N109</f>
        <v>-4.861223104000004</v>
      </c>
      <c r="AH110" s="120">
        <f>'dep83'!O110-'dep83'!O109</f>
        <v>2.4148459569999989</v>
      </c>
      <c r="AI110" s="120">
        <f>'dep83'!P110-'dep83'!P109</f>
        <v>-5.5895079259999996</v>
      </c>
      <c r="AJ110" s="120">
        <f>'dep83'!Q110-'dep83'!Q109</f>
        <v>-2.2037310300000001</v>
      </c>
      <c r="AK110" s="120">
        <f>'dep83'!R110-'dep83'!R109</f>
        <v>-43.755022117999943</v>
      </c>
      <c r="AL110" s="120">
        <f>'dep83'!S110-'dep83'!S109</f>
        <v>-7.8570670980000017</v>
      </c>
      <c r="AM110" s="100">
        <f>'dep83'!T110-'dep83'!T109</f>
        <v>97.050738410000008</v>
      </c>
      <c r="AN110" s="184">
        <f>(Paca!B110/Paca!B106-1)*100</f>
        <v>-2.1654359712090732</v>
      </c>
      <c r="AO110" s="184">
        <f>(Paca!C110/Paca!C106-1)*100</f>
        <v>-12.578445339694987</v>
      </c>
      <c r="AP110" s="184">
        <f>(Paca!D110/Paca!D106-1)*100</f>
        <v>-7.0074298113834477</v>
      </c>
      <c r="AQ110" s="191">
        <f>(Paca!E110/Paca!E106-1)*100</f>
        <v>0.66238453275946352</v>
      </c>
      <c r="AR110" s="191">
        <f>(Paca!F110/Paca!F106-1)*100</f>
        <v>-8.3216428377909875</v>
      </c>
      <c r="AS110" s="191">
        <f>(Paca!G110/Paca!G106-1)*100</f>
        <v>-14.538897632494486</v>
      </c>
      <c r="AT110" s="191">
        <f>(Paca!H110/Paca!H106-1)*100</f>
        <v>-3.9727856599484412</v>
      </c>
      <c r="AU110" s="191">
        <f>(Paca!I110/Paca!I106-1)*100</f>
        <v>-8.1419070301639191</v>
      </c>
      <c r="AV110" s="184">
        <f>(Paca!J110/Paca!J106-1)*100</f>
        <v>-5.0992859902179166</v>
      </c>
      <c r="AW110" s="184">
        <f>(Paca!K110/Paca!K106-1)*100</f>
        <v>3.8668860222618173</v>
      </c>
      <c r="AX110" s="191">
        <f>(Paca!L110/Paca!L106-1)*100</f>
        <v>7.3753850246631725</v>
      </c>
      <c r="AY110" s="191">
        <f>(Paca!M110/Paca!M106-1)*100</f>
        <v>3.5475459296759215</v>
      </c>
      <c r="AZ110" s="191">
        <f>(Paca!N110/Paca!N106-1)*100</f>
        <v>-7.1452982336073223</v>
      </c>
      <c r="BA110" s="191">
        <f>(Paca!O110/Paca!O106-1)*100</f>
        <v>-25.269858004527379</v>
      </c>
      <c r="BB110" s="191">
        <f>(Paca!P110/Paca!P106-1)*100</f>
        <v>-19.528519473965321</v>
      </c>
      <c r="BC110" s="191">
        <f>(Paca!Q110/Paca!Q106-1)*100</f>
        <v>20.69346429537562</v>
      </c>
      <c r="BD110" s="191">
        <f>(Paca!R110/Paca!R106-1)*100</f>
        <v>7.0204429488134323</v>
      </c>
      <c r="BE110" s="191">
        <f>(Paca!S110/Paca!S106-1)*100</f>
        <v>-9.6473027282955588</v>
      </c>
      <c r="BF110" s="184">
        <f>(Paca!T110/Paca!T106-1)*100</f>
        <v>-15.740205724026268</v>
      </c>
      <c r="BG110" s="100">
        <f>Paca!B110-Paca!B106</f>
        <v>-1166.6463220810037</v>
      </c>
      <c r="BH110" s="100">
        <f>Paca!C110-Paca!C106</f>
        <v>-33.461148559000009</v>
      </c>
      <c r="BI110" s="100">
        <f>Paca!D110-Paca!D106</f>
        <v>-822.88308524599961</v>
      </c>
      <c r="BJ110" s="120">
        <f>Paca!E110-Paca!E106</f>
        <v>10.360552160999987</v>
      </c>
      <c r="BK110" s="120">
        <f>Paca!F110-Paca!F106</f>
        <v>-288.26930863899997</v>
      </c>
      <c r="BL110" s="120">
        <f>Paca!G110-Paca!G106</f>
        <v>-116.65907098100001</v>
      </c>
      <c r="BM110" s="120">
        <f>Paca!H110-Paca!H106</f>
        <v>-50.567389392999985</v>
      </c>
      <c r="BN110" s="120">
        <f>Paca!I110-Paca!I106</f>
        <v>-377.74786839399985</v>
      </c>
      <c r="BO110" s="100">
        <f>Paca!J110-Paca!J106</f>
        <v>-681.24642723500074</v>
      </c>
      <c r="BP110" s="100">
        <f>Paca!K110-Paca!K106</f>
        <v>958.09411425399594</v>
      </c>
      <c r="BQ110" s="120">
        <f>Paca!L110-Paca!L106</f>
        <v>439.33173283899941</v>
      </c>
      <c r="BR110" s="120">
        <f>Paca!M110-Paca!M106</f>
        <v>366.52723028999935</v>
      </c>
      <c r="BS110" s="120">
        <f>Paca!N110-Paca!N106</f>
        <v>-88.944707074000007</v>
      </c>
      <c r="BT110" s="120">
        <f>Paca!O110-Paca!O106</f>
        <v>-102.61236484400001</v>
      </c>
      <c r="BU110" s="120">
        <f>Paca!P110-Paca!P106</f>
        <v>-63.609175651999976</v>
      </c>
      <c r="BV110" s="120">
        <f>Paca!Q110-Paca!Q106</f>
        <v>23.631245863000004</v>
      </c>
      <c r="BW110" s="120">
        <f>Paca!R110-Paca!R106</f>
        <v>421.60293660400021</v>
      </c>
      <c r="BX110" s="120">
        <f>Paca!S110-Paca!S106</f>
        <v>-37.832783772000028</v>
      </c>
      <c r="BY110" s="100">
        <f>Paca!T110-Paca!T106</f>
        <v>-587.14977529499993</v>
      </c>
    </row>
    <row r="111" spans="1:77" x14ac:dyDescent="0.25">
      <c r="A111" s="37" t="str">
        <f>Paca!A111</f>
        <v>T1 2025</v>
      </c>
      <c r="B111" s="144">
        <f>('dep83'!B111/'dep83'!B110-1)*100</f>
        <v>-0.68110383376412953</v>
      </c>
      <c r="C111" s="179">
        <f>('dep83'!C111/'dep83'!C110-1)*100</f>
        <v>10.842482746978565</v>
      </c>
      <c r="D111" s="179">
        <f>('dep83'!D111/'dep83'!D110-1)*100</f>
        <v>9.4061267463164242</v>
      </c>
      <c r="E111" s="180">
        <f>('dep83'!E111/'dep83'!E110-1)*100</f>
        <v>6.7494679209767039</v>
      </c>
      <c r="F111" s="181">
        <f>('dep83'!F111/'dep83'!F110-1)*100</f>
        <v>17.227443283866496</v>
      </c>
      <c r="G111" s="181">
        <f>('dep83'!G111/'dep83'!G110-1)*100</f>
        <v>-15.146218574971204</v>
      </c>
      <c r="H111" s="181">
        <f>('dep83'!H111/'dep83'!H110-1)*100</f>
        <v>-35.729109727598875</v>
      </c>
      <c r="I111" s="182">
        <f>('dep83'!I111/'dep83'!I110-1)*100</f>
        <v>11.472090673030277</v>
      </c>
      <c r="J111" s="179">
        <f>('dep83'!J111/'dep83'!J110-1)*100</f>
        <v>-0.17172827942854019</v>
      </c>
      <c r="K111" s="179">
        <f>('dep83'!K111/'dep83'!K110-1)*100</f>
        <v>-3.398798916596879</v>
      </c>
      <c r="L111" s="180">
        <f>('dep83'!L111/'dep83'!L110-1)*100</f>
        <v>-3.1272881639058503</v>
      </c>
      <c r="M111" s="181">
        <f>('dep83'!M111/'dep83'!M110-1)*100</f>
        <v>-2.6035683265977494</v>
      </c>
      <c r="N111" s="181">
        <f>('dep83'!N111/'dep83'!N110-1)*100</f>
        <v>11.554957182702763</v>
      </c>
      <c r="O111" s="181">
        <f>('dep83'!O111/'dep83'!O110-1)*100</f>
        <v>-26.222702869275405</v>
      </c>
      <c r="P111" s="181">
        <f>('dep83'!P111/'dep83'!P110-1)*100</f>
        <v>9.0520673300760635</v>
      </c>
      <c r="Q111" s="181">
        <f>('dep83'!Q111/'dep83'!Q110-1)*100</f>
        <v>-11.107364264728837</v>
      </c>
      <c r="R111" s="181">
        <f>('dep83'!R111/'dep83'!R110-1)*100</f>
        <v>-7.3938120633201816</v>
      </c>
      <c r="S111" s="152">
        <f>('dep83'!S111/'dep83'!S110-1)*100</f>
        <v>0.59764194501017442</v>
      </c>
      <c r="T111" s="183">
        <f>('dep83'!T111/'dep83'!T110-1)*100</f>
        <v>-7.022674401734319</v>
      </c>
      <c r="U111" s="52">
        <f>'dep83'!B111-'dep83'!B110</f>
        <v>-44.770121335001022</v>
      </c>
      <c r="V111" s="52">
        <f>'dep83'!C111-'dep83'!C110</f>
        <v>4.1235469650000027</v>
      </c>
      <c r="W111" s="52">
        <f>'dep83'!D111-'dep83'!D110</f>
        <v>94.979969290000099</v>
      </c>
      <c r="X111" s="121">
        <f>'dep83'!E111-'dep83'!E110</f>
        <v>3.5783949540000037</v>
      </c>
      <c r="Y111" s="121">
        <f>'dep83'!F111-'dep83'!F110</f>
        <v>81.378199781999967</v>
      </c>
      <c r="Z111" s="121">
        <f>'dep83'!G111-'dep83'!G110</f>
        <v>-10.851554421000003</v>
      </c>
      <c r="AA111" s="121">
        <f>'dep83'!H111-'dep83'!H110</f>
        <v>-20.039364622000001</v>
      </c>
      <c r="AB111" s="121">
        <f>'dep83'!I111-'dep83'!I110</f>
        <v>40.914293596999983</v>
      </c>
      <c r="AC111" s="52">
        <f>'dep83'!J111-'dep83'!J110</f>
        <v>-3.9989189059997443</v>
      </c>
      <c r="AD111" s="52">
        <f>'dep83'!K111-'dep83'!K110</f>
        <v>-79.366191493000315</v>
      </c>
      <c r="AE111" s="121">
        <f>'dep83'!L111-'dep83'!L110</f>
        <v>-23.207677984000043</v>
      </c>
      <c r="AF111" s="121">
        <f>'dep83'!M111-'dep83'!M110</f>
        <v>-15.917056151999986</v>
      </c>
      <c r="AG111" s="121">
        <f>'dep83'!N111-'dep83'!N110</f>
        <v>16.597781811999994</v>
      </c>
      <c r="AH111" s="121">
        <f>'dep83'!O111-'dep83'!O110</f>
        <v>-2.7702505169999991</v>
      </c>
      <c r="AI111" s="121">
        <f>'dep83'!P111-'dep83'!P110</f>
        <v>1.3909664779999993</v>
      </c>
      <c r="AJ111" s="121">
        <f>'dep83'!Q111-'dep83'!Q110</f>
        <v>-2.9308138459999995</v>
      </c>
      <c r="AK111" s="121">
        <f>'dep83'!R111-'dep83'!R110</f>
        <v>-52.945292976000019</v>
      </c>
      <c r="AL111" s="121">
        <f>'dep83'!S111-'dep83'!S110</f>
        <v>0.41615169199999968</v>
      </c>
      <c r="AM111" s="52">
        <f>'dep83'!T111-'dep83'!T110</f>
        <v>-60.508527190999985</v>
      </c>
      <c r="AN111" s="189">
        <f>(Paca!B111/Paca!B107-1)*100</f>
        <v>-3.6774756905463168</v>
      </c>
      <c r="AO111" s="189">
        <f>(Paca!C111/Paca!C107-1)*100</f>
        <v>-0.53174380352619677</v>
      </c>
      <c r="AP111" s="189">
        <f>(Paca!D111/Paca!D107-1)*100</f>
        <v>-6.2109637515648242</v>
      </c>
      <c r="AQ111" s="190">
        <f>(Paca!E111/Paca!E107-1)*100</f>
        <v>-8.0803666364612781</v>
      </c>
      <c r="AR111" s="190">
        <f>(Paca!F111/Paca!F107-1)*100</f>
        <v>-10.837998733039701</v>
      </c>
      <c r="AS111" s="190">
        <f>(Paca!G111/Paca!G107-1)*100</f>
        <v>-6.0657133572358806</v>
      </c>
      <c r="AT111" s="190">
        <f>(Paca!H111/Paca!H107-1)*100</f>
        <v>-17.087687829827146</v>
      </c>
      <c r="AU111" s="190">
        <f>(Paca!I111/Paca!I107-1)*100</f>
        <v>1.1614580330078006</v>
      </c>
      <c r="AV111" s="189">
        <f>(Paca!J111/Paca!J107-1)*100</f>
        <v>-0.846925752014549</v>
      </c>
      <c r="AW111" s="189">
        <f>(Paca!K111/Paca!K107-1)*100</f>
        <v>-4.0152712167747513</v>
      </c>
      <c r="AX111" s="190">
        <f>(Paca!L111/Paca!L107-1)*100</f>
        <v>-1.5506737667031256</v>
      </c>
      <c r="AY111" s="190">
        <f>(Paca!M111/Paca!M107-1)*100</f>
        <v>-5.8737199542945646</v>
      </c>
      <c r="AZ111" s="190">
        <f>(Paca!N111/Paca!N107-1)*100</f>
        <v>-13.343281275659781</v>
      </c>
      <c r="BA111" s="190">
        <f>(Paca!O111/Paca!O107-1)*100</f>
        <v>-14.384913727042958</v>
      </c>
      <c r="BB111" s="190">
        <f>(Paca!P111/Paca!P107-1)*100</f>
        <v>-12.038301059151957</v>
      </c>
      <c r="BC111" s="190">
        <f>(Paca!Q111/Paca!Q107-1)*100</f>
        <v>27.630352402417667</v>
      </c>
      <c r="BD111" s="190">
        <f>(Paca!R111/Paca!R107-1)*100</f>
        <v>-3.6845683440256405E-2</v>
      </c>
      <c r="BE111" s="190">
        <f>(Paca!S111/Paca!S107-1)*100</f>
        <v>-17.646223863444199</v>
      </c>
      <c r="BF111" s="189">
        <f>(Paca!T111/Paca!T107-1)*100</f>
        <v>-3.0243604552386616</v>
      </c>
      <c r="BG111" s="53">
        <f>Paca!B111-Paca!B107</f>
        <v>-1982.956363410005</v>
      </c>
      <c r="BH111" s="53">
        <f>Paca!C111-Paca!C107</f>
        <v>-1.239143863999999</v>
      </c>
      <c r="BI111" s="53">
        <f>Paca!D111-Paca!D107</f>
        <v>-727.16363969699887</v>
      </c>
      <c r="BJ111" s="122">
        <f>Paca!E111-Paca!E107</f>
        <v>-140.8009748290001</v>
      </c>
      <c r="BK111" s="122">
        <f>Paca!F111-Paca!F107</f>
        <v>-378.48002368300013</v>
      </c>
      <c r="BL111" s="122">
        <f>Paca!G111-Paca!G107</f>
        <v>-44.225844336000023</v>
      </c>
      <c r="BM111" s="122">
        <f>Paca!H111-Paca!H107</f>
        <v>-215.70872221799982</v>
      </c>
      <c r="BN111" s="122">
        <f>Paca!I111-Paca!I107</f>
        <v>52.051925368999946</v>
      </c>
      <c r="BO111" s="53">
        <f>Paca!J111-Paca!J107</f>
        <v>-106.2553805360003</v>
      </c>
      <c r="BP111" s="53">
        <f>Paca!K111-Paca!K107</f>
        <v>-1045.7710435279987</v>
      </c>
      <c r="BQ111" s="122">
        <f>Paca!L111-Paca!L107</f>
        <v>-99.310502794999593</v>
      </c>
      <c r="BR111" s="122">
        <f>Paca!M111-Paca!M107</f>
        <v>-642.39295212800062</v>
      </c>
      <c r="BS111" s="122">
        <f>Paca!N111-Paca!N107</f>
        <v>-169.54423726200002</v>
      </c>
      <c r="BT111" s="122">
        <f>Paca!O111-Paca!O107</f>
        <v>-52.051850361999982</v>
      </c>
      <c r="BU111" s="122">
        <f>Paca!P111-Paca!P107</f>
        <v>-35.767069608999975</v>
      </c>
      <c r="BV111" s="122">
        <f>Paca!Q111-Paca!Q107</f>
        <v>30.37813869099999</v>
      </c>
      <c r="BW111" s="122">
        <f>Paca!R111-Paca!R107</f>
        <v>-2.2993307189999541</v>
      </c>
      <c r="BX111" s="122">
        <f>Paca!S111-Paca!S107</f>
        <v>-74.783239343999981</v>
      </c>
      <c r="BY111" s="53">
        <f>Paca!T111-Paca!T107</f>
        <v>-102.52715578499965</v>
      </c>
    </row>
    <row r="112" spans="1:77" x14ac:dyDescent="0.25">
      <c r="A112" s="37" t="str">
        <f>Paca!A112</f>
        <v>T2 2025</v>
      </c>
      <c r="B112" s="144">
        <f>('dep83'!B112/'dep83'!B111-1)*100</f>
        <v>-2.7335583478717562</v>
      </c>
      <c r="C112" s="179">
        <f>('dep83'!C112/'dep83'!C111-1)*100</f>
        <v>-1.8091309723740512</v>
      </c>
      <c r="D112" s="179">
        <f>('dep83'!D112/'dep83'!D111-1)*100</f>
        <v>0.53474562752029442</v>
      </c>
      <c r="E112" s="180">
        <f>('dep83'!E112/'dep83'!E111-1)*100</f>
        <v>8.7802989847101554</v>
      </c>
      <c r="F112" s="181">
        <f>('dep83'!F112/'dep83'!F111-1)*100</f>
        <v>-0.35429114754745861</v>
      </c>
      <c r="G112" s="181">
        <f>('dep83'!G112/'dep83'!G111-1)*100</f>
        <v>1.2928485275969015</v>
      </c>
      <c r="H112" s="181">
        <f>('dep83'!H112/'dep83'!H111-1)*100</f>
        <v>35.061694109165487</v>
      </c>
      <c r="I112" s="182">
        <f>('dep83'!I112/'dep83'!I111-1)*100</f>
        <v>-2.6473380450467321</v>
      </c>
      <c r="J112" s="179">
        <f>('dep83'!J112/'dep83'!J111-1)*100</f>
        <v>-6.8478345447324118</v>
      </c>
      <c r="K112" s="179">
        <f>('dep83'!K112/'dep83'!K111-1)*100</f>
        <v>1.7094183919479589</v>
      </c>
      <c r="L112" s="180">
        <f>('dep83'!L112/'dep83'!L111-1)*100</f>
        <v>-1.455752629928353</v>
      </c>
      <c r="M112" s="181">
        <f>('dep83'!M112/'dep83'!M111-1)*100</f>
        <v>-0.20813713430888336</v>
      </c>
      <c r="N112" s="181">
        <f>('dep83'!N112/'dep83'!N111-1)*100</f>
        <v>10.555116443038305</v>
      </c>
      <c r="O112" s="181">
        <f>('dep83'!O112/'dep83'!O111-1)*100</f>
        <v>30.857698699101753</v>
      </c>
      <c r="P112" s="181">
        <f>('dep83'!P112/'dep83'!P111-1)*100</f>
        <v>25.173226483630316</v>
      </c>
      <c r="Q112" s="181">
        <f>('dep83'!Q112/'dep83'!Q111-1)*100</f>
        <v>8.4247810611869376</v>
      </c>
      <c r="R112" s="181">
        <f>('dep83'!R112/'dep83'!R111-1)*100</f>
        <v>4.0360232163787924</v>
      </c>
      <c r="S112" s="152">
        <f>('dep83'!S112/'dep83'!S111-1)*100</f>
        <v>-2.8724061412257473</v>
      </c>
      <c r="T112" s="183">
        <f>('dep83'!T112/'dep83'!T111-1)*100</f>
        <v>-7.8611062609725391</v>
      </c>
      <c r="U112" s="52">
        <f>'dep83'!B112-'dep83'!B111</f>
        <v>-178.45765383999969</v>
      </c>
      <c r="V112" s="52">
        <f>'dep83'!C112-'dep83'!C111</f>
        <v>-0.76263803199999813</v>
      </c>
      <c r="W112" s="52">
        <f>'dep83'!D112-'dep83'!D111</f>
        <v>5.9075864220001222</v>
      </c>
      <c r="X112" s="121">
        <f>'dep83'!E112-'dep83'!E111</f>
        <v>4.9692833249999993</v>
      </c>
      <c r="Y112" s="121">
        <f>'dep83'!F112-'dep83'!F111</f>
        <v>-1.9618998939999983</v>
      </c>
      <c r="Z112" s="121">
        <f>'dep83'!G112-'dep83'!G111</f>
        <v>0.78597110300000139</v>
      </c>
      <c r="AA112" s="121">
        <f>'dep83'!H112-'dep83'!H111</f>
        <v>12.638890893999999</v>
      </c>
      <c r="AB112" s="121">
        <f>'dep83'!I112-'dep83'!I111</f>
        <v>-10.524659005999979</v>
      </c>
      <c r="AC112" s="52">
        <f>'dep83'!J112-'dep83'!J111</f>
        <v>-159.18699678700023</v>
      </c>
      <c r="AD112" s="52">
        <f>'dep83'!K112-'dep83'!K111</f>
        <v>38.560350062000452</v>
      </c>
      <c r="AE112" s="121">
        <f>'dep83'!L112-'dep83'!L111</f>
        <v>-10.46532764199992</v>
      </c>
      <c r="AF112" s="121">
        <f>'dep83'!M112-'dep83'!M111</f>
        <v>-1.239328353000019</v>
      </c>
      <c r="AG112" s="121">
        <f>'dep83'!N112-'dep83'!N111</f>
        <v>16.913504890000013</v>
      </c>
      <c r="AH112" s="121">
        <f>'dep83'!O112-'dep83'!O111</f>
        <v>2.4050707989999989</v>
      </c>
      <c r="AI112" s="121">
        <f>'dep83'!P112-'dep83'!P111</f>
        <v>4.2183409050000016</v>
      </c>
      <c r="AJ112" s="121">
        <f>'dep83'!Q112-'dep83'!Q111</f>
        <v>1.9760668240000001</v>
      </c>
      <c r="AK112" s="121">
        <f>'dep83'!R112-'dep83'!R111</f>
        <v>26.764097994000053</v>
      </c>
      <c r="AL112" s="121">
        <f>'dep83'!S112-'dep83'!S111</f>
        <v>-2.0120753550000074</v>
      </c>
      <c r="AM112" s="52">
        <f>'dep83'!T112-'dep83'!T111</f>
        <v>-62.975955505000002</v>
      </c>
      <c r="AN112" s="189">
        <f>(Paca!B112/Paca!B108-1)*100</f>
        <v>-3.5813574575791818</v>
      </c>
      <c r="AO112" s="189">
        <f>(Paca!C112/Paca!C108-1)*100</f>
        <v>9.4772187762779616</v>
      </c>
      <c r="AP112" s="189">
        <f>(Paca!D112/Paca!D108-1)*100</f>
        <v>-3.3457092898815266</v>
      </c>
      <c r="AQ112" s="190">
        <f>(Paca!E112/Paca!E108-1)*100</f>
        <v>0.66109784079781964</v>
      </c>
      <c r="AR112" s="190">
        <f>(Paca!F112/Paca!F108-1)*100</f>
        <v>-10.665657019914454</v>
      </c>
      <c r="AS112" s="190">
        <f>(Paca!G112/Paca!G108-1)*100</f>
        <v>-2.2376701968482959</v>
      </c>
      <c r="AT112" s="190">
        <f>(Paca!H112/Paca!H108-1)*100</f>
        <v>-12.373711483701689</v>
      </c>
      <c r="AU112" s="190">
        <f>(Paca!I112/Paca!I108-1)*100</f>
        <v>3.2476488701545403</v>
      </c>
      <c r="AV112" s="189">
        <f>(Paca!J112/Paca!J108-1)*100</f>
        <v>-4.2895364398777165</v>
      </c>
      <c r="AW112" s="189">
        <f>(Paca!K112/Paca!K108-1)*100</f>
        <v>-2.4935013068961731</v>
      </c>
      <c r="AX112" s="190">
        <f>(Paca!L112/Paca!L108-1)*100</f>
        <v>-1.9803610534346872</v>
      </c>
      <c r="AY112" s="190">
        <f>(Paca!M112/Paca!M108-1)*100</f>
        <v>-1.2418304096207922</v>
      </c>
      <c r="AZ112" s="190">
        <f>(Paca!N112/Paca!N108-1)*100</f>
        <v>-18.346873135206742</v>
      </c>
      <c r="BA112" s="190">
        <f>(Paca!O112/Paca!O108-1)*100</f>
        <v>-13.966676410913204</v>
      </c>
      <c r="BB112" s="190">
        <f>(Paca!P112/Paca!P108-1)*100</f>
        <v>-3.2017651478805309</v>
      </c>
      <c r="BC112" s="190">
        <f>(Paca!Q112/Paca!Q108-1)*100</f>
        <v>-10.263770059326749</v>
      </c>
      <c r="BD112" s="190">
        <f>(Paca!R112/Paca!R108-1)*100</f>
        <v>-0.93465202097584577</v>
      </c>
      <c r="BE112" s="190">
        <f>(Paca!S112/Paca!S108-1)*100</f>
        <v>1.2512569799912887</v>
      </c>
      <c r="BF112" s="189">
        <f>(Paca!T112/Paca!T108-1)*100</f>
        <v>-10.871897086680304</v>
      </c>
      <c r="BG112" s="53">
        <f>Paca!B112-Paca!B108</f>
        <v>-1936.561084601999</v>
      </c>
      <c r="BH112" s="53">
        <f>Paca!C112-Paca!C108</f>
        <v>22.798454604000028</v>
      </c>
      <c r="BI112" s="53">
        <f>Paca!D112-Paca!D108</f>
        <v>-379.20507077500042</v>
      </c>
      <c r="BJ112" s="122">
        <f>Paca!E112-Paca!E108</f>
        <v>10.409213796999893</v>
      </c>
      <c r="BK112" s="122">
        <f>Paca!F112-Paca!F108</f>
        <v>-362.55757505099973</v>
      </c>
      <c r="BL112" s="122">
        <f>Paca!G112-Paca!G108</f>
        <v>-16.783451068999966</v>
      </c>
      <c r="BM112" s="122">
        <f>Paca!H112-Paca!H108</f>
        <v>-152.45804602699991</v>
      </c>
      <c r="BN112" s="122">
        <f>Paca!I112-Paca!I108</f>
        <v>142.18478757499997</v>
      </c>
      <c r="BO112" s="53">
        <f>Paca!J112-Paca!J108</f>
        <v>-547.65984476500125</v>
      </c>
      <c r="BP112" s="53">
        <f>Paca!K112-Paca!K108</f>
        <v>-654.70611384699805</v>
      </c>
      <c r="BQ112" s="122">
        <f>Paca!L112-Paca!L108</f>
        <v>-127.6996316069999</v>
      </c>
      <c r="BR112" s="122">
        <f>Paca!M112-Paca!M108</f>
        <v>-134.38237806799953</v>
      </c>
      <c r="BS112" s="122">
        <f>Paca!N112-Paca!N108</f>
        <v>-266.96430493700018</v>
      </c>
      <c r="BT112" s="122">
        <f>Paca!O112-Paca!O108</f>
        <v>-49.415208779000011</v>
      </c>
      <c r="BU112" s="122">
        <f>Paca!P112-Paca!P108</f>
        <v>-9.3142762300000186</v>
      </c>
      <c r="BV112" s="122">
        <f>Paca!Q112-Paca!Q108</f>
        <v>-12.249690725000008</v>
      </c>
      <c r="BW112" s="122">
        <f>Paca!R112-Paca!R108</f>
        <v>-59.588556822999635</v>
      </c>
      <c r="BX112" s="122">
        <f>Paca!S112-Paca!S108</f>
        <v>4.9079333220000194</v>
      </c>
      <c r="BY112" s="53">
        <f>Paca!T112-Paca!T108</f>
        <v>-377.78850981899996</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Y183"/>
  <sheetViews>
    <sheetView zoomScaleNormal="100" workbookViewId="0">
      <pane xSplit="1" ySplit="10" topLeftCell="B101" activePane="bottomRight" state="frozen"/>
      <selection activeCell="B7" sqref="B7:K7"/>
      <selection pane="topRight" activeCell="B7" sqref="B7:K7"/>
      <selection pane="bottomLeft" activeCell="B7" sqref="B7:K7"/>
      <selection pane="bottomRight" activeCell="B7" sqref="B7:K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36</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tr">
        <f>'France métro'!B7</f>
        <v>: 18 septembre 2025</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('dep84'!B12/'dep84'!B11-1)*100</f>
        <v>2.9312306939354382</v>
      </c>
      <c r="C12" s="179">
        <f>('dep84'!C12/'dep84'!C11-1)*100</f>
        <v>57.18652338037289</v>
      </c>
      <c r="D12" s="179">
        <f>('dep84'!D12/'dep84'!D11-1)*100</f>
        <v>-2.1299542800029991</v>
      </c>
      <c r="E12" s="180">
        <f>('dep84'!E12/'dep84'!E11-1)*100</f>
        <v>-8.1177768689773444</v>
      </c>
      <c r="F12" s="181">
        <f>('dep84'!F12/'dep84'!F11-1)*100</f>
        <v>-16.393846278017133</v>
      </c>
      <c r="G12" s="181">
        <f>('dep84'!G12/'dep84'!G11-1)*100</f>
        <v>7.1193668062526472</v>
      </c>
      <c r="H12" s="181">
        <f>('dep84'!H12/'dep84'!H11-1)*100</f>
        <v>-16.16611878228764</v>
      </c>
      <c r="I12" s="182">
        <f>('dep84'!I12/'dep84'!I11-1)*100</f>
        <v>4.7639705599166193</v>
      </c>
      <c r="J12" s="179">
        <f>('dep84'!J12/'dep84'!J11-1)*100</f>
        <v>3.7734043757249314</v>
      </c>
      <c r="K12" s="179">
        <f>('dep84'!K12/'dep84'!K11-1)*100</f>
        <v>4.0157126298209223</v>
      </c>
      <c r="L12" s="180">
        <f>('dep84'!L12/'dep84'!L11-1)*100</f>
        <v>-8.6595422167954119</v>
      </c>
      <c r="M12" s="181">
        <f>('dep84'!M12/'dep84'!M11-1)*100</f>
        <v>-6.7889603090243273</v>
      </c>
      <c r="N12" s="181">
        <f>('dep84'!N12/'dep84'!N11-1)*100</f>
        <v>160.88554890759022</v>
      </c>
      <c r="O12" s="181">
        <f>('dep84'!O12/'dep84'!O11-1)*100</f>
        <v>10.680333471780701</v>
      </c>
      <c r="P12" s="181">
        <f>('dep84'!P12/'dep84'!P11-1)*100</f>
        <v>92.415063753163508</v>
      </c>
      <c r="Q12" s="181">
        <f>('dep84'!Q12/'dep84'!Q11-1)*100</f>
        <v>61.448507078860757</v>
      </c>
      <c r="R12" s="181">
        <f>('dep84'!R12/'dep84'!R11-1)*100</f>
        <v>45.749111342012625</v>
      </c>
      <c r="S12" s="152">
        <f>('dep84'!S12/'dep84'!S11-1)*100</f>
        <v>77.355233154946774</v>
      </c>
      <c r="T12" s="183">
        <f>('dep84'!T12/'dep84'!T11-1)*100</f>
        <v>83.162151740581564</v>
      </c>
      <c r="U12" s="52">
        <f>'dep84'!B12-'dep84'!B11</f>
        <v>128.17317998699946</v>
      </c>
      <c r="V12" s="52">
        <f>'dep84'!C12-'dep84'!C11</f>
        <v>18.709995209000006</v>
      </c>
      <c r="W12" s="52">
        <f>'dep84'!D12-'dep84'!D11</f>
        <v>-39.68351622299997</v>
      </c>
      <c r="X12" s="121">
        <f>'dep84'!E12-'dep84'!E11</f>
        <v>-51.624767216000009</v>
      </c>
      <c r="Y12" s="121">
        <f>'dep84'!F12-'dep84'!F11</f>
        <v>-22.794287989000011</v>
      </c>
      <c r="Z12" s="121">
        <f>'dep84'!G12-'dep84'!G11</f>
        <v>11.347853186999998</v>
      </c>
      <c r="AA12" s="121">
        <f>'dep84'!H12-'dep84'!H11</f>
        <v>-16.109569665000009</v>
      </c>
      <c r="AB12" s="121">
        <f>'dep84'!I12-'dep84'!I11</f>
        <v>39.497255460000019</v>
      </c>
      <c r="AC12" s="52">
        <f>'dep84'!J12-'dep84'!J11</f>
        <v>34.652295932000015</v>
      </c>
      <c r="AD12" s="52">
        <f>'dep84'!K12-'dep84'!K11</f>
        <v>59.951592306999828</v>
      </c>
      <c r="AE12" s="121">
        <f>'dep84'!L12-'dep84'!L11</f>
        <v>-47.778176272999985</v>
      </c>
      <c r="AF12" s="121">
        <f>'dep84'!M12-'dep84'!M11</f>
        <v>-42.102930861000004</v>
      </c>
      <c r="AG12" s="121">
        <f>'dep84'!N12-'dep84'!N11</f>
        <v>9.5264868180000004</v>
      </c>
      <c r="AH12" s="121">
        <f>'dep84'!O12-'dep84'!O11</f>
        <v>5.502456501999994</v>
      </c>
      <c r="AI12" s="121">
        <f>'dep84'!P12-'dep84'!P11</f>
        <v>15.574347796999998</v>
      </c>
      <c r="AJ12" s="121">
        <f>'dep84'!Q12-'dep84'!Q11</f>
        <v>7.8793183920000018</v>
      </c>
      <c r="AK12" s="121">
        <f>'dep84'!R12-'dep84'!R11</f>
        <v>100.72261138599998</v>
      </c>
      <c r="AL12" s="121">
        <f>'dep84'!S12-'dep84'!S11</f>
        <v>10.627478545999999</v>
      </c>
      <c r="AM12" s="52">
        <f>'dep84'!T12-'dep84'!T11</f>
        <v>54.542812762000011</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('dep84'!B13/'dep84'!B12-1)*100</f>
        <v>0.42063028845538142</v>
      </c>
      <c r="C13" s="179">
        <f>('dep84'!C13/'dep84'!C12-1)*100</f>
        <v>-28.427600903786022</v>
      </c>
      <c r="D13" s="179">
        <f>('dep84'!D13/'dep84'!D12-1)*100</f>
        <v>7.4214388630873263</v>
      </c>
      <c r="E13" s="180">
        <f>('dep84'!E13/'dep84'!E12-1)*100</f>
        <v>4.8646421359727299</v>
      </c>
      <c r="F13" s="181">
        <f>('dep84'!F13/'dep84'!F12-1)*100</f>
        <v>12.896392979544192</v>
      </c>
      <c r="G13" s="181">
        <f>('dep84'!G13/'dep84'!G12-1)*100</f>
        <v>-9.1824046355962743</v>
      </c>
      <c r="H13" s="181">
        <f>('dep84'!H13/'dep84'!H12-1)*100</f>
        <v>44.464365813347229</v>
      </c>
      <c r="I13" s="182">
        <f>('dep84'!I13/'dep84'!I12-1)*100</f>
        <v>8.1098358527596837</v>
      </c>
      <c r="J13" s="179">
        <f>('dep84'!J13/'dep84'!J12-1)*100</f>
        <v>-3.124148973811447</v>
      </c>
      <c r="K13" s="179">
        <f>('dep84'!K13/'dep84'!K12-1)*100</f>
        <v>-3.8666030518888395</v>
      </c>
      <c r="L13" s="180">
        <f>('dep84'!L13/'dep84'!L12-1)*100</f>
        <v>-0.44840773728226369</v>
      </c>
      <c r="M13" s="181">
        <f>('dep84'!M13/'dep84'!M12-1)*100</f>
        <v>8.3491428390042977</v>
      </c>
      <c r="N13" s="181">
        <f>('dep84'!N13/'dep84'!N12-1)*100</f>
        <v>67.54789306164956</v>
      </c>
      <c r="O13" s="181">
        <f>('dep84'!O13/'dep84'!O12-1)*100</f>
        <v>-24.470033655219957</v>
      </c>
      <c r="P13" s="181">
        <f>('dep84'!P13/'dep84'!P12-1)*100</f>
        <v>-41.937693742047784</v>
      </c>
      <c r="Q13" s="181">
        <f>('dep84'!Q13/'dep84'!Q12-1)*100</f>
        <v>-18.147562946556285</v>
      </c>
      <c r="R13" s="181">
        <f>('dep84'!R13/'dep84'!R12-1)*100</f>
        <v>-23.995616393187056</v>
      </c>
      <c r="S13" s="152">
        <f>('dep84'!S13/'dep84'!S12-1)*100</f>
        <v>-33.547035651101922</v>
      </c>
      <c r="T13" s="183">
        <f>('dep84'!T13/'dep84'!T12-1)*100</f>
        <v>-9.9536576084833346</v>
      </c>
      <c r="U13" s="52">
        <f>'dep84'!B13-'dep84'!B12</f>
        <v>18.931928995000817</v>
      </c>
      <c r="V13" s="52">
        <f>'dep84'!C13-'dep84'!C12</f>
        <v>-14.619600320000004</v>
      </c>
      <c r="W13" s="52">
        <f>'dep84'!D13-'dep84'!D12</f>
        <v>135.32491737500004</v>
      </c>
      <c r="X13" s="121">
        <f>'dep84'!E13-'dep84'!E12</f>
        <v>28.425190789999988</v>
      </c>
      <c r="Y13" s="121">
        <f>'dep84'!F13-'dep84'!F12</f>
        <v>14.991727351999984</v>
      </c>
      <c r="Z13" s="121">
        <f>'dep84'!G13-'dep84'!G12</f>
        <v>-15.678220300999982</v>
      </c>
      <c r="AA13" s="121">
        <f>'dep84'!H13-'dep84'!H12</f>
        <v>37.145811382000005</v>
      </c>
      <c r="AB13" s="121">
        <f>'dep84'!I13-'dep84'!I12</f>
        <v>70.440408152000032</v>
      </c>
      <c r="AC13" s="52">
        <f>'dep84'!J13-'dep84'!J12</f>
        <v>-29.772579604999919</v>
      </c>
      <c r="AD13" s="52">
        <f>'dep84'!K13-'dep84'!K12</f>
        <v>-60.043587698999772</v>
      </c>
      <c r="AE13" s="121">
        <f>'dep84'!L13-'dep84'!L12</f>
        <v>-2.2598047449999967</v>
      </c>
      <c r="AF13" s="121">
        <f>'dep84'!M13-'dep84'!M12</f>
        <v>48.263443264999978</v>
      </c>
      <c r="AG13" s="121">
        <f>'dep84'!N13-'dep84'!N12</f>
        <v>10.434642264999999</v>
      </c>
      <c r="AH13" s="121">
        <f>'dep84'!O13-'dep84'!O12</f>
        <v>-13.953296756</v>
      </c>
      <c r="AI13" s="121">
        <f>'dep84'!P13-'dep84'!P12</f>
        <v>-13.599117125999999</v>
      </c>
      <c r="AJ13" s="121">
        <f>'dep84'!Q13-'dep84'!Q12</f>
        <v>-3.7569002050000009</v>
      </c>
      <c r="AK13" s="121">
        <f>'dep84'!R13-'dep84'!R12</f>
        <v>-76.998477946999998</v>
      </c>
      <c r="AL13" s="121">
        <f>'dep84'!S13-'dep84'!S12</f>
        <v>-8.1740764499999976</v>
      </c>
      <c r="AM13" s="52">
        <f>'dep84'!T13-'dep84'!T12</f>
        <v>-11.957220756000012</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('dep84'!B14/'dep84'!B13-1)*100</f>
        <v>-1.6479326427384144</v>
      </c>
      <c r="C14" s="184">
        <f>('dep84'!C14/'dep84'!C13-1)*100</f>
        <v>-34.435215004916628</v>
      </c>
      <c r="D14" s="184">
        <f>('dep84'!D14/'dep84'!D13-1)*100</f>
        <v>0.74917829830813965</v>
      </c>
      <c r="E14" s="185">
        <f>('dep84'!E14/'dep84'!E13-1)*100</f>
        <v>-9.3219474568625671</v>
      </c>
      <c r="F14" s="186">
        <f>('dep84'!F14/'dep84'!F13-1)*100</f>
        <v>15.498966759764343</v>
      </c>
      <c r="G14" s="186">
        <f>('dep84'!G14/'dep84'!G13-1)*100</f>
        <v>-35.034195796986623</v>
      </c>
      <c r="H14" s="186">
        <f>('dep84'!H14/'dep84'!H13-1)*100</f>
        <v>19.257791454941021</v>
      </c>
      <c r="I14" s="187">
        <f>('dep84'!I14/'dep84'!I13-1)*100</f>
        <v>8.7897639274850938</v>
      </c>
      <c r="J14" s="184">
        <f>('dep84'!J14/'dep84'!J13-1)*100</f>
        <v>-7.5488241733397849</v>
      </c>
      <c r="K14" s="184">
        <f>('dep84'!K14/'dep84'!K13-1)*100</f>
        <v>-2.1580787384088196</v>
      </c>
      <c r="L14" s="185">
        <f>('dep84'!L14/'dep84'!L13-1)*100</f>
        <v>-0.77070497079824163</v>
      </c>
      <c r="M14" s="186">
        <f>('dep84'!M14/'dep84'!M13-1)*100</f>
        <v>-12.841338927837253</v>
      </c>
      <c r="N14" s="186">
        <f>('dep84'!N14/'dep84'!N13-1)*100</f>
        <v>-38.781665468757907</v>
      </c>
      <c r="O14" s="186">
        <f>('dep84'!O14/'dep84'!O13-1)*100</f>
        <v>-20.642680748661224</v>
      </c>
      <c r="P14" s="186">
        <f>('dep84'!P14/'dep84'!P13-1)*100</f>
        <v>31.104904511189968</v>
      </c>
      <c r="Q14" s="186">
        <f>('dep84'!Q14/'dep84'!Q13-1)*100</f>
        <v>51.274889820815602</v>
      </c>
      <c r="R14" s="186">
        <f>('dep84'!R14/'dep84'!R13-1)*100</f>
        <v>18.890375903047651</v>
      </c>
      <c r="S14" s="151">
        <f>('dep84'!S14/'dep84'!S13-1)*100</f>
        <v>64.174299034162658</v>
      </c>
      <c r="T14" s="188">
        <f>('dep84'!T14/'dep84'!T13-1)*100</f>
        <v>23.504620190273595</v>
      </c>
      <c r="U14" s="100">
        <f>'dep84'!B14-'dep84'!B13</f>
        <v>-74.482925184999658</v>
      </c>
      <c r="V14" s="100">
        <f>'dep84'!C14-'dep84'!C13</f>
        <v>-12.674874384999999</v>
      </c>
      <c r="W14" s="100">
        <f>'dep84'!D14-'dep84'!D13</f>
        <v>14.674584395000011</v>
      </c>
      <c r="X14" s="120">
        <f>'dep84'!E14-'dep84'!E13</f>
        <v>-57.120002917999955</v>
      </c>
      <c r="Y14" s="120">
        <f>'dep84'!F14-'dep84'!F13</f>
        <v>20.340715718000013</v>
      </c>
      <c r="Z14" s="120">
        <f>'dep84'!G14-'dep84'!G13</f>
        <v>-54.325344291000008</v>
      </c>
      <c r="AA14" s="120">
        <f>'dep84'!H14-'dep84'!H13</f>
        <v>23.241543220000011</v>
      </c>
      <c r="AB14" s="120">
        <f>'dep84'!I14-'dep84'!I13</f>
        <v>82.537672666000049</v>
      </c>
      <c r="AC14" s="100">
        <f>'dep84'!J14-'dep84'!J13</f>
        <v>-69.691461289000017</v>
      </c>
      <c r="AD14" s="100">
        <f>'dep84'!K14-'dep84'!K13</f>
        <v>-32.216519479999988</v>
      </c>
      <c r="AE14" s="120">
        <f>'dep84'!L14-'dep84'!L13</f>
        <v>-3.8666440050000119</v>
      </c>
      <c r="AF14" s="120">
        <f>'dep84'!M14-'dep84'!M13</f>
        <v>-80.428913156000021</v>
      </c>
      <c r="AG14" s="120">
        <f>'dep84'!N14-'dep84'!N13</f>
        <v>-10.037630026</v>
      </c>
      <c r="AH14" s="120">
        <f>'dep84'!O14-'dep84'!O13</f>
        <v>-8.890529990999994</v>
      </c>
      <c r="AI14" s="120">
        <f>'dep84'!P14-'dep84'!P13</f>
        <v>5.8563810280000013</v>
      </c>
      <c r="AJ14" s="120">
        <f>'dep84'!Q14-'dep84'!Q13</f>
        <v>8.688557866</v>
      </c>
      <c r="AK14" s="120">
        <f>'dep84'!R14-'dep84'!R13</f>
        <v>46.071194378999991</v>
      </c>
      <c r="AL14" s="120">
        <f>'dep84'!S14-'dep84'!S13</f>
        <v>10.391064425</v>
      </c>
      <c r="AM14" s="100">
        <f>'dep84'!T14-'dep84'!T13</f>
        <v>25.425345574000019</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('dep84'!B15/'dep84'!B14-1)*100</f>
        <v>7.6378517952831793</v>
      </c>
      <c r="C15" s="179">
        <f>('dep84'!C15/'dep84'!C14-1)*100</f>
        <v>136.66481553695075</v>
      </c>
      <c r="D15" s="179">
        <f>('dep84'!D15/'dep84'!D14-1)*100</f>
        <v>1.0602814525844995</v>
      </c>
      <c r="E15" s="180">
        <f>('dep84'!E15/'dep84'!E14-1)*100</f>
        <v>-0.49084962827053991</v>
      </c>
      <c r="F15" s="181">
        <f>('dep84'!F15/'dep84'!F14-1)*100</f>
        <v>-8.2580065258373025</v>
      </c>
      <c r="G15" s="181">
        <f>('dep84'!G15/'dep84'!G14-1)*100</f>
        <v>114.37520052218923</v>
      </c>
      <c r="H15" s="181">
        <f>('dep84'!H15/'dep84'!H14-1)*100</f>
        <v>-42.257256680095779</v>
      </c>
      <c r="I15" s="182">
        <f>('dep84'!I15/'dep84'!I14-1)*100</f>
        <v>-1.7846320645005687</v>
      </c>
      <c r="J15" s="179">
        <f>('dep84'!J15/'dep84'!J14-1)*100</f>
        <v>5.6482255530165837E-2</v>
      </c>
      <c r="K15" s="179">
        <f>('dep84'!K15/'dep84'!K14-1)*100</f>
        <v>17.181744059189796</v>
      </c>
      <c r="L15" s="180">
        <f>('dep84'!L15/'dep84'!L14-1)*100</f>
        <v>6.8004292448702763</v>
      </c>
      <c r="M15" s="181">
        <f>('dep84'!M15/'dep84'!M14-1)*100</f>
        <v>25.3223597794046</v>
      </c>
      <c r="N15" s="181">
        <f>('dep84'!N15/'dep84'!N14-1)*100</f>
        <v>157.69961465306253</v>
      </c>
      <c r="O15" s="181">
        <f>('dep84'!O15/'dep84'!O14-1)*100</f>
        <v>75.435027570466389</v>
      </c>
      <c r="P15" s="181">
        <f>('dep84'!P15/'dep84'!P14-1)*100</f>
        <v>54.407931240403641</v>
      </c>
      <c r="Q15" s="181">
        <f>('dep84'!Q15/'dep84'!Q14-1)*100</f>
        <v>-41.974977960554341</v>
      </c>
      <c r="R15" s="181">
        <f>('dep84'!R15/'dep84'!R14-1)*100</f>
        <v>12.872551106993345</v>
      </c>
      <c r="S15" s="152">
        <f>('dep84'!S15/'dep84'!S14-1)*100</f>
        <v>-44.746708923579661</v>
      </c>
      <c r="T15" s="183">
        <f>('dep84'!T15/'dep84'!T14-1)*100</f>
        <v>25.583186104676116</v>
      </c>
      <c r="U15" s="52">
        <f>'dep84'!B15-'dep84'!B14</f>
        <v>339.52518011800021</v>
      </c>
      <c r="V15" s="52">
        <f>'dep84'!C15-'dep84'!C14</f>
        <v>32.981334625000002</v>
      </c>
      <c r="W15" s="52">
        <f>'dep84'!D15-'dep84'!D14</f>
        <v>20.923931948000018</v>
      </c>
      <c r="X15" s="121">
        <f>'dep84'!E15-'dep84'!E14</f>
        <v>-2.7272956580000027</v>
      </c>
      <c r="Y15" s="121">
        <f>'dep84'!F15-'dep84'!F14</f>
        <v>-12.517477058999987</v>
      </c>
      <c r="Z15" s="121">
        <f>'dep84'!G15-'dep84'!G14</f>
        <v>115.21977477200001</v>
      </c>
      <c r="AA15" s="121">
        <f>'dep84'!H15-'dep84'!H14</f>
        <v>-60.820017941000017</v>
      </c>
      <c r="AB15" s="121">
        <f>'dep84'!I15-'dep84'!I14</f>
        <v>-18.23105216600004</v>
      </c>
      <c r="AC15" s="52">
        <f>'dep84'!J15-'dep84'!J14</f>
        <v>0.48208623499999703</v>
      </c>
      <c r="AD15" s="52">
        <f>'dep84'!K15-'dep84'!K14</f>
        <v>250.95944832199984</v>
      </c>
      <c r="AE15" s="121">
        <f>'dep84'!L15-'dep84'!L14</f>
        <v>33.854956603000005</v>
      </c>
      <c r="AF15" s="121">
        <f>'dep84'!M15-'dep84'!M14</f>
        <v>138.23455422200004</v>
      </c>
      <c r="AG15" s="121">
        <f>'dep84'!N15-'dep84'!N14</f>
        <v>24.987158444000002</v>
      </c>
      <c r="AH15" s="121">
        <f>'dep84'!O15-'dep84'!O14</f>
        <v>25.782296428999999</v>
      </c>
      <c r="AI15" s="121">
        <f>'dep84'!P15-'dep84'!P14</f>
        <v>13.43017291</v>
      </c>
      <c r="AJ15" s="121">
        <f>'dep84'!Q15-'dep84'!Q14</f>
        <v>-10.759703011000001</v>
      </c>
      <c r="AK15" s="121">
        <f>'dep84'!R15-'dep84'!R14</f>
        <v>37.325032638000039</v>
      </c>
      <c r="AL15" s="121">
        <f>'dep84'!S15-'dep84'!S14</f>
        <v>-11.895019913</v>
      </c>
      <c r="AM15" s="52">
        <f>'dep84'!T15-'dep84'!T14</f>
        <v>34.178378987999992</v>
      </c>
      <c r="AN15" s="189">
        <f>(Paca!B15/Paca!B11-1)*100</f>
        <v>13.006839271931403</v>
      </c>
      <c r="AO15" s="189">
        <f>(Paca!C15/Paca!C11-1)*100</f>
        <v>26.532095448738822</v>
      </c>
      <c r="AP15" s="189">
        <f>(Paca!D15/Paca!D11-1)*100</f>
        <v>12.927961714592652</v>
      </c>
      <c r="AQ15" s="190">
        <f>(Paca!E15/Paca!E11-1)*100</f>
        <v>10.123932121142399</v>
      </c>
      <c r="AR15" s="190">
        <f>(Paca!F15/Paca!F11-1)*100</f>
        <v>14.214339428897361</v>
      </c>
      <c r="AS15" s="190">
        <f>(Paca!G15/Paca!G11-1)*100</f>
        <v>25.576998094613444</v>
      </c>
      <c r="AT15" s="190">
        <f>(Paca!H15/Paca!H11-1)*100</f>
        <v>9.7255162242225737</v>
      </c>
      <c r="AU15" s="190">
        <f>(Paca!I15/Paca!I11-1)*100</f>
        <v>11.130284467846829</v>
      </c>
      <c r="AV15" s="189">
        <f>(Paca!J15/Paca!J11-1)*100</f>
        <v>12.717241472144792</v>
      </c>
      <c r="AW15" s="189">
        <f>(Paca!K15/Paca!K11-1)*100</f>
        <v>11.46420644374755</v>
      </c>
      <c r="AX15" s="190">
        <f>(Paca!L15/Paca!L11-1)*100</f>
        <v>9.7698511211775863</v>
      </c>
      <c r="AY15" s="190">
        <f>(Paca!M15/Paca!M11-1)*100</f>
        <v>8.5089396347975299</v>
      </c>
      <c r="AZ15" s="190">
        <f>(Paca!N15/Paca!N11-1)*100</f>
        <v>46.867956910454382</v>
      </c>
      <c r="BA15" s="190">
        <f>(Paca!O15/Paca!O11-1)*100</f>
        <v>17.409825859858842</v>
      </c>
      <c r="BB15" s="190">
        <f>(Paca!P15/Paca!P11-1)*100</f>
        <v>31.176323166126952</v>
      </c>
      <c r="BC15" s="190">
        <f>(Paca!Q15/Paca!Q11-1)*100</f>
        <v>-29.771224215209745</v>
      </c>
      <c r="BD15" s="190">
        <f>(Paca!R15/Paca!R11-1)*100</f>
        <v>10.002868182582159</v>
      </c>
      <c r="BE15" s="190">
        <f>(Paca!S15/Paca!S11-1)*100</f>
        <v>51.134303121190364</v>
      </c>
      <c r="BF15" s="189">
        <f>(Paca!T15/Paca!T11-1)*100</f>
        <v>36.29713101347609</v>
      </c>
      <c r="BG15" s="53">
        <f>Paca!B15-Paca!B11</f>
        <v>3723.0326362170053</v>
      </c>
      <c r="BH15" s="53">
        <f>Paca!C15-Paca!C11</f>
        <v>33.351572958999995</v>
      </c>
      <c r="BI15" s="53">
        <f>Paca!D15-Paca!D11</f>
        <v>1167.9170440350008</v>
      </c>
      <c r="BJ15" s="122">
        <f>Paca!E15-Paca!E11</f>
        <v>150.17983254400019</v>
      </c>
      <c r="BK15" s="122">
        <f>Paca!F15-Paca!F11</f>
        <v>165.87140547699983</v>
      </c>
      <c r="BL15" s="122">
        <f>Paca!G15-Paca!G11</f>
        <v>263.55316427000002</v>
      </c>
      <c r="BM15" s="122">
        <f>Paca!H15-Paca!H11</f>
        <v>52.068601686000079</v>
      </c>
      <c r="BN15" s="122">
        <f>Paca!I15-Paca!I11</f>
        <v>536.24404005799988</v>
      </c>
      <c r="BO15" s="53">
        <f>Paca!J15-Paca!J11</f>
        <v>1155.8661073099993</v>
      </c>
      <c r="BP15" s="53">
        <f>Paca!K15-Paca!K11</f>
        <v>1107.9263731900028</v>
      </c>
      <c r="BQ15" s="122">
        <f>Paca!L15-Paca!L11</f>
        <v>278.82486736500005</v>
      </c>
      <c r="BR15" s="122">
        <f>Paca!M15-Paca!M11</f>
        <v>241.59948635000001</v>
      </c>
      <c r="BS15" s="122">
        <f>Paca!N15-Paca!N11</f>
        <v>147.29523618100001</v>
      </c>
      <c r="BT15" s="122">
        <f>Paca!O15-Paca!O11</f>
        <v>80.586362382999994</v>
      </c>
      <c r="BU15" s="122">
        <f>Paca!P15-Paca!P11</f>
        <v>111.30329702299997</v>
      </c>
      <c r="BV15" s="122">
        <f>Paca!Q15-Paca!Q11</f>
        <v>-104.85435568400001</v>
      </c>
      <c r="BW15" s="122">
        <f>Paca!R15-Paca!R11</f>
        <v>223.07873440100002</v>
      </c>
      <c r="BX15" s="122">
        <f>Paca!S15-Paca!S11</f>
        <v>130.09274517100002</v>
      </c>
      <c r="BY15" s="53">
        <f>Paca!T15-Paca!T11</f>
        <v>257.97153872299998</v>
      </c>
    </row>
    <row r="16" spans="1:77" s="29" customFormat="1" x14ac:dyDescent="0.25">
      <c r="A16" s="37" t="str">
        <f>Paca!A16</f>
        <v>T2 2001</v>
      </c>
      <c r="B16" s="144">
        <f>('dep84'!B16/'dep84'!B15-1)*100</f>
        <v>-1.7414170582868316</v>
      </c>
      <c r="C16" s="179">
        <f>('dep84'!C16/'dep84'!C15-1)*100</f>
        <v>-42.358685276273292</v>
      </c>
      <c r="D16" s="179">
        <f>('dep84'!D16/'dep84'!D15-1)*100</f>
        <v>4.1840117347904826</v>
      </c>
      <c r="E16" s="180">
        <f>('dep84'!E16/'dep84'!E15-1)*100</f>
        <v>30.310788628104014</v>
      </c>
      <c r="F16" s="181">
        <f>('dep84'!F16/'dep84'!F15-1)*100</f>
        <v>-9.1232041076811594</v>
      </c>
      <c r="G16" s="181">
        <f>('dep84'!G16/'dep84'!G15-1)*100</f>
        <v>-53.541936515544663</v>
      </c>
      <c r="H16" s="181">
        <f>('dep84'!H16/'dep84'!H15-1)*100</f>
        <v>55.630994499593541</v>
      </c>
      <c r="I16" s="182">
        <f>('dep84'!I16/'dep84'!I15-1)*100</f>
        <v>-0.20561389506952299</v>
      </c>
      <c r="J16" s="179">
        <f>('dep84'!J16/'dep84'!J15-1)*100</f>
        <v>-7.8874487400726672</v>
      </c>
      <c r="K16" s="179">
        <f>('dep84'!K16/'dep84'!K15-1)*100</f>
        <v>-3.3887538061536437</v>
      </c>
      <c r="L16" s="180">
        <f>('dep84'!L16/'dep84'!L15-1)*100</f>
        <v>2.3108160625874063</v>
      </c>
      <c r="M16" s="181">
        <f>('dep84'!M16/'dep84'!M15-1)*100</f>
        <v>-4.7169748684361075</v>
      </c>
      <c r="N16" s="181">
        <f>('dep84'!N16/'dep84'!N15-1)*100</f>
        <v>-65.409199445157554</v>
      </c>
      <c r="O16" s="181">
        <f>('dep84'!O16/'dep84'!O15-1)*100</f>
        <v>78.093013593147091</v>
      </c>
      <c r="P16" s="181">
        <f>('dep84'!P16/'dep84'!P15-1)*100</f>
        <v>-46.265313983688053</v>
      </c>
      <c r="Q16" s="181">
        <f>('dep84'!Q16/'dep84'!Q15-1)*100</f>
        <v>79.872020475973017</v>
      </c>
      <c r="R16" s="181">
        <f>('dep84'!R16/'dep84'!R15-1)*100</f>
        <v>-17.66180494762849</v>
      </c>
      <c r="S16" s="152">
        <f>('dep84'!S16/'dep84'!S15-1)*100</f>
        <v>36.925710918108948</v>
      </c>
      <c r="T16" s="183">
        <f>('dep84'!T16/'dep84'!T15-1)*100</f>
        <v>-10.260723662898663</v>
      </c>
      <c r="U16" s="52">
        <f>'dep84'!B16-'dep84'!B15</f>
        <v>-83.323705868000616</v>
      </c>
      <c r="V16" s="52">
        <f>'dep84'!C16-'dep84'!C15</f>
        <v>-24.192885804999996</v>
      </c>
      <c r="W16" s="52">
        <f>'dep84'!D16-'dep84'!D15</f>
        <v>83.444080198999927</v>
      </c>
      <c r="X16" s="121">
        <f>'dep84'!E16-'dep84'!E15</f>
        <v>167.58842088799997</v>
      </c>
      <c r="Y16" s="121">
        <f>'dep84'!F16-'dep84'!F15</f>
        <v>-12.686947605000015</v>
      </c>
      <c r="Z16" s="121">
        <f>'dep84'!G16-'dep84'!G15</f>
        <v>-115.628201836</v>
      </c>
      <c r="AA16" s="121">
        <f>'dep84'!H16-'dep84'!H15</f>
        <v>46.233788431999997</v>
      </c>
      <c r="AB16" s="121">
        <f>'dep84'!I16-'dep84'!I15</f>
        <v>-2.0629796800000122</v>
      </c>
      <c r="AC16" s="52">
        <f>'dep84'!J16-'dep84'!J15</f>
        <v>-67.35882145000005</v>
      </c>
      <c r="AD16" s="52">
        <f>'dep84'!K16-'dep84'!K15</f>
        <v>-58.001106849999587</v>
      </c>
      <c r="AE16" s="121">
        <f>'dep84'!L16-'dep84'!L15</f>
        <v>12.286390401000062</v>
      </c>
      <c r="AF16" s="121">
        <f>'dep84'!M16-'dep84'!M15</f>
        <v>-32.270416277999971</v>
      </c>
      <c r="AG16" s="121">
        <f>'dep84'!N16-'dep84'!N15</f>
        <v>-26.707844651999999</v>
      </c>
      <c r="AH16" s="121">
        <f>'dep84'!O16-'dep84'!O15</f>
        <v>46.824919118000004</v>
      </c>
      <c r="AI16" s="121">
        <f>'dep84'!P16-'dep84'!P15</f>
        <v>-17.633743098</v>
      </c>
      <c r="AJ16" s="121">
        <f>'dep84'!Q16-'dep84'!Q15</f>
        <v>11.880091678000001</v>
      </c>
      <c r="AK16" s="121">
        <f>'dep84'!R16-'dep84'!R15</f>
        <v>-57.804146967000008</v>
      </c>
      <c r="AL16" s="121">
        <f>'dep84'!S16-'dep84'!S15</f>
        <v>5.4236429479999995</v>
      </c>
      <c r="AM16" s="52">
        <f>'dep84'!T16-'dep84'!T15</f>
        <v>-17.214971961999993</v>
      </c>
      <c r="AN16" s="189">
        <f>(Paca!B16/Paca!B12-1)*100</f>
        <v>0.82500466599457756</v>
      </c>
      <c r="AO16" s="189">
        <f>(Paca!C16/Paca!C12-1)*100</f>
        <v>-12.828649001416693</v>
      </c>
      <c r="AP16" s="189">
        <f>(Paca!D16/Paca!D12-1)*100</f>
        <v>0.39869282290490027</v>
      </c>
      <c r="AQ16" s="190">
        <f>(Paca!E16/Paca!E12-1)*100</f>
        <v>16.828689128530129</v>
      </c>
      <c r="AR16" s="190">
        <f>(Paca!F16/Paca!F12-1)*100</f>
        <v>4.8387781993476819</v>
      </c>
      <c r="AS16" s="190">
        <f>(Paca!G16/Paca!G12-1)*100</f>
        <v>-26.959879555951428</v>
      </c>
      <c r="AT16" s="190">
        <f>(Paca!H16/Paca!H12-1)*100</f>
        <v>45.244272691495738</v>
      </c>
      <c r="AU16" s="190">
        <f>(Paca!I16/Paca!I12-1)*100</f>
        <v>-3.0724965496245038</v>
      </c>
      <c r="AV16" s="189">
        <f>(Paca!J16/Paca!J12-1)*100</f>
        <v>-8.1164665883137754E-2</v>
      </c>
      <c r="AW16" s="189">
        <f>(Paca!K16/Paca!K12-1)*100</f>
        <v>1.9672381077932899</v>
      </c>
      <c r="AX16" s="190">
        <f>(Paca!L16/Paca!L12-1)*100</f>
        <v>0.86158811417769154</v>
      </c>
      <c r="AY16" s="190">
        <f>(Paca!M16/Paca!M12-1)*100</f>
        <v>4.3209091226171559</v>
      </c>
      <c r="AZ16" s="190">
        <f>(Paca!N16/Paca!N12-1)*100</f>
        <v>0.88656633348804803</v>
      </c>
      <c r="BA16" s="190">
        <f>(Paca!O16/Paca!O12-1)*100</f>
        <v>-1.4321286692159041</v>
      </c>
      <c r="BB16" s="190">
        <f>(Paca!P16/Paca!P12-1)*100</f>
        <v>20.508848875715756</v>
      </c>
      <c r="BC16" s="190">
        <f>(Paca!Q16/Paca!Q12-1)*100</f>
        <v>-16.333100143810388</v>
      </c>
      <c r="BD16" s="190">
        <f>(Paca!R16/Paca!R12-1)*100</f>
        <v>-2.7286602695986706</v>
      </c>
      <c r="BE16" s="190">
        <f>(Paca!S16/Paca!S12-1)*100</f>
        <v>31.076406729924532</v>
      </c>
      <c r="BF16" s="189">
        <f>(Paca!T16/Paca!T12-1)*100</f>
        <v>4.4940469117076276</v>
      </c>
      <c r="BG16" s="53">
        <f>Paca!B16-Paca!B12</f>
        <v>251.72532525599308</v>
      </c>
      <c r="BH16" s="53">
        <f>Paca!C16-Paca!C12</f>
        <v>-16.775204880999993</v>
      </c>
      <c r="BI16" s="53">
        <f>Paca!D16-Paca!D12</f>
        <v>39.244170942998608</v>
      </c>
      <c r="BJ16" s="122">
        <f>Paca!E16-Paca!E12</f>
        <v>265.51609736900014</v>
      </c>
      <c r="BK16" s="122">
        <f>Paca!F16-Paca!F12</f>
        <v>59.426734732999876</v>
      </c>
      <c r="BL16" s="122">
        <f>Paca!G16-Paca!G12</f>
        <v>-353.64860439400002</v>
      </c>
      <c r="BM16" s="122">
        <f>Paca!H16-Paca!H12</f>
        <v>228.35978846199998</v>
      </c>
      <c r="BN16" s="122">
        <f>Paca!I16-Paca!I12</f>
        <v>-160.40984522700001</v>
      </c>
      <c r="BO16" s="53">
        <f>Paca!J16-Paca!J12</f>
        <v>-7.7127457010010403</v>
      </c>
      <c r="BP16" s="53">
        <f>Paca!K16-Paca!K12</f>
        <v>201.61865797799874</v>
      </c>
      <c r="BQ16" s="122">
        <f>Paca!L16-Paca!L12</f>
        <v>26.151224289999845</v>
      </c>
      <c r="BR16" s="122">
        <f>Paca!M16-Paca!M12</f>
        <v>118.04580290900003</v>
      </c>
      <c r="BS16" s="122">
        <f>Paca!N16-Paca!N12</f>
        <v>3.3408906139999885</v>
      </c>
      <c r="BT16" s="122">
        <f>Paca!O16-Paca!O12</f>
        <v>-8.0631091479999668</v>
      </c>
      <c r="BU16" s="122">
        <f>Paca!P16-Paca!P12</f>
        <v>78.021010144999991</v>
      </c>
      <c r="BV16" s="122">
        <f>Paca!Q16-Paca!Q12</f>
        <v>-44.78668425799998</v>
      </c>
      <c r="BW16" s="122">
        <f>Paca!R16-Paca!R12</f>
        <v>-70.087586087000091</v>
      </c>
      <c r="BX16" s="122">
        <f>Paca!S16-Paca!S12</f>
        <v>98.997109512999998</v>
      </c>
      <c r="BY16" s="53">
        <f>Paca!T16-Paca!T12</f>
        <v>35.350446916999999</v>
      </c>
    </row>
    <row r="17" spans="1:77" s="29" customFormat="1" x14ac:dyDescent="0.25">
      <c r="A17" s="37" t="str">
        <f>Paca!A17</f>
        <v>T3 2001</v>
      </c>
      <c r="B17" s="144">
        <f>('dep84'!B17/'dep84'!B16-1)*100</f>
        <v>5.168323000806474</v>
      </c>
      <c r="C17" s="179">
        <f>('dep84'!C17/'dep84'!C16-1)*100</f>
        <v>29.553495477053637</v>
      </c>
      <c r="D17" s="179">
        <f>('dep84'!D17/'dep84'!D16-1)*100</f>
        <v>6.9557573534055894</v>
      </c>
      <c r="E17" s="180">
        <f>('dep84'!E17/'dep84'!E16-1)*100</f>
        <v>16.554013427366755</v>
      </c>
      <c r="F17" s="181">
        <f>('dep84'!F17/'dep84'!F16-1)*100</f>
        <v>22.018099427326241</v>
      </c>
      <c r="G17" s="181">
        <f>('dep84'!G17/'dep84'!G16-1)*100</f>
        <v>17.976579915925186</v>
      </c>
      <c r="H17" s="181">
        <f>('dep84'!H17/'dep84'!H16-1)*100</f>
        <v>-41.903542682895591</v>
      </c>
      <c r="I17" s="182">
        <f>('dep84'!I17/'dep84'!I16-1)*100</f>
        <v>3.3551919330240265</v>
      </c>
      <c r="J17" s="179">
        <f>('dep84'!J17/'dep84'!J16-1)*100</f>
        <v>15.58384427020334</v>
      </c>
      <c r="K17" s="179">
        <f>('dep84'!K17/'dep84'!K16-1)*100</f>
        <v>-0.56182979166939928</v>
      </c>
      <c r="L17" s="180">
        <f>('dep84'!L17/'dep84'!L16-1)*100</f>
        <v>11.618977157048294</v>
      </c>
      <c r="M17" s="181">
        <f>('dep84'!M17/'dep84'!M16-1)*100</f>
        <v>-7.2824812632100393</v>
      </c>
      <c r="N17" s="181">
        <f>('dep84'!N17/'dep84'!N16-1)*100</f>
        <v>-37.577865509109955</v>
      </c>
      <c r="O17" s="181">
        <f>('dep84'!O17/'dep84'!O16-1)*100</f>
        <v>-39.458749584979593</v>
      </c>
      <c r="P17" s="181">
        <f>('dep84'!P17/'dep84'!P16-1)*100</f>
        <v>-20.398808328202691</v>
      </c>
      <c r="Q17" s="181">
        <f>('dep84'!Q17/'dep84'!Q16-1)*100</f>
        <v>-69.181750287119485</v>
      </c>
      <c r="R17" s="181">
        <f>('dep84'!R17/'dep84'!R16-1)*100</f>
        <v>18.708414860534429</v>
      </c>
      <c r="S17" s="152">
        <f>('dep84'!S17/'dep84'!S16-1)*100</f>
        <v>-26.392191316834968</v>
      </c>
      <c r="T17" s="183">
        <f>('dep84'!T17/'dep84'!T16-1)*100</f>
        <v>-16.316516394672774</v>
      </c>
      <c r="U17" s="52">
        <f>'dep84'!B17-'dep84'!B16</f>
        <v>242.98861579299955</v>
      </c>
      <c r="V17" s="52">
        <f>'dep84'!C17-'dep84'!C16</f>
        <v>9.7294420649999935</v>
      </c>
      <c r="W17" s="52">
        <f>'dep84'!D17-'dep84'!D16</f>
        <v>144.52671711399989</v>
      </c>
      <c r="X17" s="121">
        <f>'dep84'!E17-'dep84'!E16</f>
        <v>119.26978847399994</v>
      </c>
      <c r="Y17" s="121">
        <f>'dep84'!F17-'dep84'!F16</f>
        <v>27.825475212000001</v>
      </c>
      <c r="Z17" s="121">
        <f>'dep84'!G17-'dep84'!G16</f>
        <v>18.035902128999993</v>
      </c>
      <c r="AA17" s="121">
        <f>'dep84'!H17-'dep84'!H16</f>
        <v>-54.198777604999989</v>
      </c>
      <c r="AB17" s="121">
        <f>'dep84'!I17-'dep84'!I16</f>
        <v>33.594328903999894</v>
      </c>
      <c r="AC17" s="52">
        <f>'dep84'!J17-'dep84'!J16</f>
        <v>122.58895442699998</v>
      </c>
      <c r="AD17" s="52">
        <f>'dep84'!K17-'dep84'!K16</f>
        <v>-9.2902780360002453</v>
      </c>
      <c r="AE17" s="121">
        <f>'dep84'!L17-'dep84'!L16</f>
        <v>63.204555279999909</v>
      </c>
      <c r="AF17" s="121">
        <f>'dep84'!M17-'dep84'!M16</f>
        <v>-47.471823942000015</v>
      </c>
      <c r="AG17" s="121">
        <f>'dep84'!N17-'dep84'!N16</f>
        <v>-5.3075333129999986</v>
      </c>
      <c r="AH17" s="121">
        <f>'dep84'!O17-'dep84'!O16</f>
        <v>-42.136169751000011</v>
      </c>
      <c r="AI17" s="121">
        <f>'dep84'!P17-'dep84'!P16</f>
        <v>-4.1778082989999987</v>
      </c>
      <c r="AJ17" s="121">
        <f>'dep84'!Q17-'dep84'!Q16</f>
        <v>-18.508885972000002</v>
      </c>
      <c r="AK17" s="121">
        <f>'dep84'!R17-'dep84'!R16</f>
        <v>50.41528733399997</v>
      </c>
      <c r="AL17" s="121">
        <f>'dep84'!S17-'dep84'!S16</f>
        <v>-5.3078993729999997</v>
      </c>
      <c r="AM17" s="52">
        <f>'dep84'!T17-'dep84'!T16</f>
        <v>-24.566219777000015</v>
      </c>
      <c r="AN17" s="189">
        <f>(Paca!B17/Paca!B13-1)*100</f>
        <v>2.806584342087759</v>
      </c>
      <c r="AO17" s="189">
        <f>(Paca!C17/Paca!C13-1)*100</f>
        <v>28.232598763731676</v>
      </c>
      <c r="AP17" s="189">
        <f>(Paca!D17/Paca!D13-1)*100</f>
        <v>4.6197212210024485</v>
      </c>
      <c r="AQ17" s="190">
        <f>(Paca!E17/Paca!E13-1)*100</f>
        <v>10.842539977131004</v>
      </c>
      <c r="AR17" s="190">
        <f>(Paca!F17/Paca!F13-1)*100</f>
        <v>2.7312930379856937</v>
      </c>
      <c r="AS17" s="190">
        <f>(Paca!G17/Paca!G13-1)*100</f>
        <v>-18.597090574299912</v>
      </c>
      <c r="AT17" s="190">
        <f>(Paca!H17/Paca!H13-1)*100</f>
        <v>18.902627677556239</v>
      </c>
      <c r="AU17" s="190">
        <f>(Paca!I17/Paca!I13-1)*100</f>
        <v>6.7709033819508546</v>
      </c>
      <c r="AV17" s="189">
        <f>(Paca!J17/Paca!J13-1)*100</f>
        <v>1.6734456612883752</v>
      </c>
      <c r="AW17" s="189">
        <f>(Paca!K17/Paca!K13-1)*100</f>
        <v>2.061689010934753</v>
      </c>
      <c r="AX17" s="190">
        <f>(Paca!L17/Paca!L13-1)*100</f>
        <v>8.7762864268455143</v>
      </c>
      <c r="AY17" s="190">
        <f>(Paca!M17/Paca!M13-1)*100</f>
        <v>4.8625333448304886</v>
      </c>
      <c r="AZ17" s="190">
        <f>(Paca!N17/Paca!N13-1)*100</f>
        <v>-1.3711675257895295</v>
      </c>
      <c r="BA17" s="190">
        <f>(Paca!O17/Paca!O13-1)*100</f>
        <v>-3.8482584857098212</v>
      </c>
      <c r="BB17" s="190">
        <f>(Paca!P17/Paca!P13-1)*100</f>
        <v>-0.17765345868223648</v>
      </c>
      <c r="BC17" s="190">
        <f>(Paca!Q17/Paca!Q13-1)*100</f>
        <v>-13.190915335674614</v>
      </c>
      <c r="BD17" s="190">
        <f>(Paca!R17/Paca!R13-1)*100</f>
        <v>4.5035372742233237</v>
      </c>
      <c r="BE17" s="190">
        <f>(Paca!S17/Paca!S13-1)*100</f>
        <v>-41.686394534232939</v>
      </c>
      <c r="BF17" s="189">
        <f>(Paca!T17/Paca!T13-1)*100</f>
        <v>1.7872173172449823</v>
      </c>
      <c r="BG17" s="53">
        <f>Paca!B17-Paca!B13</f>
        <v>880.77795696099929</v>
      </c>
      <c r="BH17" s="53">
        <f>Paca!C17-Paca!C13</f>
        <v>26.210283822999997</v>
      </c>
      <c r="BI17" s="53">
        <f>Paca!D17-Paca!D13</f>
        <v>453.22048286100107</v>
      </c>
      <c r="BJ17" s="122">
        <f>Paca!E17-Paca!E13</f>
        <v>179.82150229299987</v>
      </c>
      <c r="BK17" s="122">
        <f>Paca!F17-Paca!F13</f>
        <v>34.31394304399987</v>
      </c>
      <c r="BL17" s="122">
        <f>Paca!G17-Paca!G13</f>
        <v>-224.664553716</v>
      </c>
      <c r="BM17" s="122">
        <f>Paca!H17-Paca!H13</f>
        <v>122.532801221</v>
      </c>
      <c r="BN17" s="122">
        <f>Paca!I17-Paca!I13</f>
        <v>341.21679001899975</v>
      </c>
      <c r="BO17" s="53">
        <f>Paca!J17-Paca!J13</f>
        <v>169.23832326900083</v>
      </c>
      <c r="BP17" s="53">
        <f>Paca!K17-Paca!K13</f>
        <v>217.63620303700009</v>
      </c>
      <c r="BQ17" s="122">
        <f>Paca!L17-Paca!L13</f>
        <v>267.86625971100011</v>
      </c>
      <c r="BR17" s="122">
        <f>Paca!M17-Paca!M13</f>
        <v>143.39349338599959</v>
      </c>
      <c r="BS17" s="122">
        <f>Paca!N17-Paca!N13</f>
        <v>-5.3194727679999687</v>
      </c>
      <c r="BT17" s="122">
        <f>Paca!O17-Paca!O13</f>
        <v>-19.768760925000038</v>
      </c>
      <c r="BU17" s="122">
        <f>Paca!P17-Paca!P13</f>
        <v>-0.77310473699998283</v>
      </c>
      <c r="BV17" s="122">
        <f>Paca!Q17-Paca!Q13</f>
        <v>-36.344316328000019</v>
      </c>
      <c r="BW17" s="122">
        <f>Paca!R17-Paca!R13</f>
        <v>106.79276328399965</v>
      </c>
      <c r="BX17" s="122">
        <f>Paca!S17-Paca!S13</f>
        <v>-238.21065858599997</v>
      </c>
      <c r="BY17" s="53">
        <f>Paca!T17-Paca!T13</f>
        <v>14.472663971000088</v>
      </c>
    </row>
    <row r="18" spans="1:77" s="105" customFormat="1" x14ac:dyDescent="0.25">
      <c r="A18" s="98" t="str">
        <f>Paca!A18</f>
        <v>T4 2001</v>
      </c>
      <c r="B18" s="143">
        <f>('dep84'!B18/'dep84'!B17-1)*100</f>
        <v>-4.8343499331738098</v>
      </c>
      <c r="C18" s="184">
        <f>('dep84'!C18/'dep84'!C17-1)*100</f>
        <v>40.628314063072679</v>
      </c>
      <c r="D18" s="184">
        <f>('dep84'!D18/'dep84'!D17-1)*100</f>
        <v>-5.6280740651938554</v>
      </c>
      <c r="E18" s="185">
        <f>('dep84'!E18/'dep84'!E17-1)*100</f>
        <v>2.9749643044624907</v>
      </c>
      <c r="F18" s="186">
        <f>('dep84'!F18/'dep84'!F17-1)*100</f>
        <v>-5.7435755684736689</v>
      </c>
      <c r="G18" s="186">
        <f>('dep84'!G18/'dep84'!G17-1)*100</f>
        <v>18.365265002400299</v>
      </c>
      <c r="H18" s="186">
        <f>('dep84'!H18/'dep84'!H17-1)*100</f>
        <v>-75.713104818992647</v>
      </c>
      <c r="I18" s="187">
        <f>('dep84'!I18/'dep84'!I17-1)*100</f>
        <v>-10.247314006156149</v>
      </c>
      <c r="J18" s="184">
        <f>('dep84'!J18/'dep84'!J17-1)*100</f>
        <v>-23.402862298562908</v>
      </c>
      <c r="K18" s="184">
        <f>('dep84'!K18/'dep84'!K17-1)*100</f>
        <v>5.3305091873887323</v>
      </c>
      <c r="L18" s="185">
        <f>('dep84'!L18/'dep84'!L17-1)*100</f>
        <v>-2.0291626862911749</v>
      </c>
      <c r="M18" s="186">
        <f>('dep84'!M18/'dep84'!M17-1)*100</f>
        <v>3.0985016939683918</v>
      </c>
      <c r="N18" s="186">
        <f>('dep84'!N18/'dep84'!N17-1)*100</f>
        <v>-71.141767650820469</v>
      </c>
      <c r="O18" s="186">
        <f>('dep84'!O18/'dep84'!O17-1)*100</f>
        <v>-20.332778726047749</v>
      </c>
      <c r="P18" s="186">
        <f>('dep84'!P18/'dep84'!P17-1)*100</f>
        <v>510.4935167577205</v>
      </c>
      <c r="Q18" s="186">
        <f>('dep84'!Q18/'dep84'!Q17-1)*100</f>
        <v>139.59693570794792</v>
      </c>
      <c r="R18" s="186">
        <f>('dep84'!R18/'dep84'!R17-1)*100</f>
        <v>-0.46028747436208661</v>
      </c>
      <c r="S18" s="151">
        <f>('dep84'!S18/'dep84'!S17-1)*100</f>
        <v>49.968329138037035</v>
      </c>
      <c r="T18" s="188">
        <f>('dep84'!T18/'dep84'!T17-1)*100</f>
        <v>-4.8818180029893572</v>
      </c>
      <c r="U18" s="100">
        <f>'dep84'!B18-'dep84'!B17</f>
        <v>-239.03379782499997</v>
      </c>
      <c r="V18" s="100">
        <f>'dep84'!C18-'dep84'!C17</f>
        <v>17.328342267000004</v>
      </c>
      <c r="W18" s="100">
        <f>'dep84'!D18-'dep84'!D17</f>
        <v>-125.07418618599968</v>
      </c>
      <c r="X18" s="120">
        <f>'dep84'!E18-'dep84'!E17</f>
        <v>24.982513898000093</v>
      </c>
      <c r="Y18" s="120">
        <f>'dep84'!F18-'dep84'!F17</f>
        <v>-8.8566474440000036</v>
      </c>
      <c r="Z18" s="120">
        <f>'dep84'!G18-'dep84'!G17</f>
        <v>21.73821108700001</v>
      </c>
      <c r="AA18" s="120">
        <f>'dep84'!H18-'dep84'!H17</f>
        <v>-56.893081405000004</v>
      </c>
      <c r="AB18" s="120">
        <f>'dep84'!I18-'dep84'!I17</f>
        <v>-106.04518232199985</v>
      </c>
      <c r="AC18" s="100">
        <f>'dep84'!J18-'dep84'!J17</f>
        <v>-212.78590332399995</v>
      </c>
      <c r="AD18" s="100">
        <f>'dep84'!K18-'dep84'!K17</f>
        <v>87.648758213000065</v>
      </c>
      <c r="AE18" s="120">
        <f>'dep84'!L18-'dep84'!L17</f>
        <v>-12.320700144999932</v>
      </c>
      <c r="AF18" s="120">
        <f>'dep84'!M18-'dep84'!M17</f>
        <v>18.727080658999967</v>
      </c>
      <c r="AG18" s="120">
        <f>'dep84'!N18-'dep84'!N17</f>
        <v>-6.2722576210000005</v>
      </c>
      <c r="AH18" s="120">
        <f>'dep84'!O18-'dep84'!O17</f>
        <v>-13.144977808999997</v>
      </c>
      <c r="AI18" s="120">
        <f>'dep84'!P18-'dep84'!P17</f>
        <v>83.224943953000007</v>
      </c>
      <c r="AJ18" s="120">
        <f>'dep84'!Q18-'dep84'!Q17</f>
        <v>11.509927537999999</v>
      </c>
      <c r="AK18" s="120">
        <f>'dep84'!R18-'dep84'!R17</f>
        <v>-1.4724342719999868</v>
      </c>
      <c r="AL18" s="120">
        <f>'dep84'!S18-'dep84'!S17</f>
        <v>7.3971759099999996</v>
      </c>
      <c r="AM18" s="100">
        <f>'dep84'!T18-'dep84'!T17</f>
        <v>-6.1508087950000032</v>
      </c>
      <c r="AN18" s="184">
        <f>(Paca!B18/Paca!B14-1)*100</f>
        <v>1.4305685387001388</v>
      </c>
      <c r="AO18" s="184">
        <f>(Paca!C18/Paca!C14-1)*100</f>
        <v>63.716863604256034</v>
      </c>
      <c r="AP18" s="184">
        <f>(Paca!D18/Paca!D14-1)*100</f>
        <v>-4.0654178146090958</v>
      </c>
      <c r="AQ18" s="191">
        <f>(Paca!E18/Paca!E14-1)*100</f>
        <v>33.817105868553845</v>
      </c>
      <c r="AR18" s="191">
        <f>(Paca!F18/Paca!F14-1)*100</f>
        <v>-5.1317816840906083</v>
      </c>
      <c r="AS18" s="191">
        <f>(Paca!G18/Paca!G14-1)*100</f>
        <v>-26.830664988198848</v>
      </c>
      <c r="AT18" s="191">
        <f>(Paca!H18/Paca!H14-1)*100</f>
        <v>-2.7540942561676829E-2</v>
      </c>
      <c r="AU18" s="191">
        <f>(Paca!I18/Paca!I14-1)*100</f>
        <v>-9.4806896245238299</v>
      </c>
      <c r="AV18" s="184">
        <f>(Paca!J18/Paca!J14-1)*100</f>
        <v>-5.7888644031070307</v>
      </c>
      <c r="AW18" s="184">
        <f>(Paca!K18/Paca!K14-1)*100</f>
        <v>12.10207824784364</v>
      </c>
      <c r="AX18" s="191">
        <f>(Paca!L18/Paca!L14-1)*100</f>
        <v>-3.2751772312815786</v>
      </c>
      <c r="AY18" s="191">
        <f>(Paca!M18/Paca!M14-1)*100</f>
        <v>11.717007007395686</v>
      </c>
      <c r="AZ18" s="191">
        <f>(Paca!N18/Paca!N14-1)*100</f>
        <v>1.8435466473527118</v>
      </c>
      <c r="BA18" s="191">
        <f>(Paca!O18/Paca!O14-1)*100</f>
        <v>-9.4709240830021297</v>
      </c>
      <c r="BB18" s="191">
        <f>(Paca!P18/Paca!P14-1)*100</f>
        <v>136.54256840240407</v>
      </c>
      <c r="BC18" s="191">
        <f>(Paca!Q18/Paca!Q14-1)*100</f>
        <v>1.6642769199339602</v>
      </c>
      <c r="BD18" s="191">
        <f>(Paca!R18/Paca!R14-1)*100</f>
        <v>18.781204882288449</v>
      </c>
      <c r="BE18" s="191">
        <f>(Paca!S18/Paca!S14-1)*100</f>
        <v>21.009037176987544</v>
      </c>
      <c r="BF18" s="184">
        <f>(Paca!T18/Paca!T14-1)*100</f>
        <v>7.405113895654436</v>
      </c>
      <c r="BG18" s="100">
        <f>Paca!B18-Paca!B14</f>
        <v>441.8723382140015</v>
      </c>
      <c r="BH18" s="100">
        <f>Paca!C18-Paca!C14</f>
        <v>65.047210593999992</v>
      </c>
      <c r="BI18" s="100">
        <f>Paca!D18-Paca!D14</f>
        <v>-397.48123056799886</v>
      </c>
      <c r="BJ18" s="120">
        <f>Paca!E18-Paca!E14</f>
        <v>487.98848520800016</v>
      </c>
      <c r="BK18" s="120">
        <f>Paca!F18-Paca!F14</f>
        <v>-67.187915189000023</v>
      </c>
      <c r="BL18" s="120">
        <f>Paca!G18-Paca!G14</f>
        <v>-335.395423661</v>
      </c>
      <c r="BM18" s="120">
        <f>Paca!H18-Paca!H14</f>
        <v>-0.18822301699992749</v>
      </c>
      <c r="BN18" s="120">
        <f>Paca!I18-Paca!I14</f>
        <v>-482.69815390900021</v>
      </c>
      <c r="BO18" s="100">
        <f>Paca!J18-Paca!J14</f>
        <v>-559.38331611000103</v>
      </c>
      <c r="BP18" s="100">
        <f>Paca!K18-Paca!K14</f>
        <v>1271.6352481040012</v>
      </c>
      <c r="BQ18" s="120">
        <f>Paca!L18-Paca!L14</f>
        <v>-108.96990480600016</v>
      </c>
      <c r="BR18" s="120">
        <f>Paca!M18-Paca!M14</f>
        <v>348.4627687709999</v>
      </c>
      <c r="BS18" s="120">
        <f>Paca!N18-Paca!N14</f>
        <v>7.7156366309999953</v>
      </c>
      <c r="BT18" s="120">
        <f>Paca!O18-Paca!O14</f>
        <v>-55.41601071499997</v>
      </c>
      <c r="BU18" s="120">
        <f>Paca!P18-Paca!P14</f>
        <v>598.96672418799994</v>
      </c>
      <c r="BV18" s="120">
        <f>Paca!Q18-Paca!Q14</f>
        <v>4.383186204000026</v>
      </c>
      <c r="BW18" s="120">
        <f>Paca!R18-Paca!R14</f>
        <v>412.19064848900007</v>
      </c>
      <c r="BX18" s="120">
        <f>Paca!S18-Paca!S14</f>
        <v>64.302199341999994</v>
      </c>
      <c r="BY18" s="100">
        <f>Paca!T18-Paca!T14</f>
        <v>62.05442619400003</v>
      </c>
    </row>
    <row r="19" spans="1:77" s="29" customFormat="1" x14ac:dyDescent="0.25">
      <c r="A19" s="37" t="str">
        <f>Paca!A19</f>
        <v>T1 2002</v>
      </c>
      <c r="B19" s="144">
        <f>('dep84'!B19/'dep84'!B18-1)*100</f>
        <v>5.2152997354409036</v>
      </c>
      <c r="C19" s="179">
        <f>('dep84'!C19/'dep84'!C18-1)*100</f>
        <v>-15.1531657965714</v>
      </c>
      <c r="D19" s="179">
        <f>('dep84'!D19/'dep84'!D18-1)*100</f>
        <v>6.2437176299840358</v>
      </c>
      <c r="E19" s="180">
        <f>('dep84'!E19/'dep84'!E18-1)*100</f>
        <v>-1.9346952063247214</v>
      </c>
      <c r="F19" s="181">
        <f>('dep84'!F19/'dep84'!F18-1)*100</f>
        <v>2.2950897934736814</v>
      </c>
      <c r="G19" s="181">
        <f>('dep84'!G19/'dep84'!G18-1)*100</f>
        <v>-15.883276702263116</v>
      </c>
      <c r="H19" s="181">
        <f>('dep84'!H19/'dep84'!H18-1)*100</f>
        <v>274.16385102686365</v>
      </c>
      <c r="I19" s="182">
        <f>('dep84'!I19/'dep84'!I18-1)*100</f>
        <v>12.549277915849055</v>
      </c>
      <c r="J19" s="179">
        <f>('dep84'!J19/'dep84'!J18-1)*100</f>
        <v>38.311301985192479</v>
      </c>
      <c r="K19" s="179">
        <f>('dep84'!K19/'dep84'!K18-1)*100</f>
        <v>-9.9702548355314562</v>
      </c>
      <c r="L19" s="180">
        <f>('dep84'!L19/'dep84'!L18-1)*100</f>
        <v>-3.9832039119280349</v>
      </c>
      <c r="M19" s="181">
        <f>('dep84'!M19/'dep84'!M18-1)*100</f>
        <v>-13.816204447094194</v>
      </c>
      <c r="N19" s="181">
        <f>('dep84'!N19/'dep84'!N18-1)*100</f>
        <v>411.53873787520371</v>
      </c>
      <c r="O19" s="181">
        <f>('dep84'!O19/'dep84'!O18-1)*100</f>
        <v>-52.969778813974344</v>
      </c>
      <c r="P19" s="181">
        <f>('dep84'!P19/'dep84'!P18-1)*100</f>
        <v>-63.285184067126984</v>
      </c>
      <c r="Q19" s="181">
        <f>('dep84'!Q19/'dep84'!Q18-1)*100</f>
        <v>-60.763358328440376</v>
      </c>
      <c r="R19" s="181">
        <f>('dep84'!R19/'dep84'!R18-1)*100</f>
        <v>7.4150777803259738</v>
      </c>
      <c r="S19" s="152">
        <f>('dep84'!S19/'dep84'!S18-1)*100</f>
        <v>23.861432403132078</v>
      </c>
      <c r="T19" s="183">
        <f>('dep84'!T19/'dep84'!T18-1)*100</f>
        <v>24.537870018346574</v>
      </c>
      <c r="U19" s="52">
        <f>'dep84'!B19-'dep84'!B18</f>
        <v>245.40348176400039</v>
      </c>
      <c r="V19" s="52">
        <f>'dep84'!C19-'dep84'!C18</f>
        <v>-9.0887542720000027</v>
      </c>
      <c r="W19" s="52">
        <f>'dep84'!D19-'dep84'!D18</f>
        <v>130.94651778299976</v>
      </c>
      <c r="X19" s="121">
        <f>'dep84'!E19-'dep84'!E18</f>
        <v>-16.73010182400003</v>
      </c>
      <c r="Y19" s="121">
        <f>'dep84'!F19-'dep84'!F18</f>
        <v>3.3357819950000192</v>
      </c>
      <c r="Z19" s="121">
        <f>'dep84'!G19-'dep84'!G18</f>
        <v>-22.253123531000014</v>
      </c>
      <c r="AA19" s="121">
        <f>'dep84'!H19-'dep84'!H18</f>
        <v>50.034618254999998</v>
      </c>
      <c r="AB19" s="121">
        <f>'dep84'!I19-'dep84'!I18</f>
        <v>116.55934288799995</v>
      </c>
      <c r="AC19" s="52">
        <f>'dep84'!J19-'dep84'!J18</f>
        <v>266.81689671499998</v>
      </c>
      <c r="AD19" s="52">
        <f>'dep84'!K19-'dep84'!K18</f>
        <v>-172.67820033800012</v>
      </c>
      <c r="AE19" s="121">
        <f>'dep84'!L19-'dep84'!L18</f>
        <v>-23.694518078999977</v>
      </c>
      <c r="AF19" s="121">
        <f>'dep84'!M19-'dep84'!M18</f>
        <v>-86.091336129999945</v>
      </c>
      <c r="AG19" s="121">
        <f>'dep84'!N19-'dep84'!N18</f>
        <v>10.470795631000001</v>
      </c>
      <c r="AH19" s="121">
        <f>'dep84'!O19-'dep84'!O18</f>
        <v>-27.281670033999998</v>
      </c>
      <c r="AI19" s="121">
        <f>'dep84'!P19-'dep84'!P18</f>
        <v>-62.986341608000004</v>
      </c>
      <c r="AJ19" s="121">
        <f>'dep84'!Q19-'dep84'!Q18</f>
        <v>-12.003827133999998</v>
      </c>
      <c r="AK19" s="121">
        <f>'dep84'!R19-'dep84'!R18</f>
        <v>23.611243156</v>
      </c>
      <c r="AL19" s="121">
        <f>'dep84'!S19-'dep84'!S18</f>
        <v>5.297453860000001</v>
      </c>
      <c r="AM19" s="52">
        <f>'dep84'!T19-'dep84'!T18</f>
        <v>29.407021876000002</v>
      </c>
      <c r="AN19" s="189">
        <f>(Paca!B19/Paca!B15-1)*100</f>
        <v>0.23863644962891506</v>
      </c>
      <c r="AO19" s="189">
        <f>(Paca!C19/Paca!C15-1)*100</f>
        <v>-10.520160482597641</v>
      </c>
      <c r="AP19" s="189">
        <f>(Paca!D19/Paca!D15-1)*100</f>
        <v>1.0751549087854473</v>
      </c>
      <c r="AQ19" s="190">
        <f>(Paca!E19/Paca!E15-1)*100</f>
        <v>18.828169413792327</v>
      </c>
      <c r="AR19" s="190">
        <f>(Paca!F19/Paca!F15-1)*100</f>
        <v>3.7565973512662776</v>
      </c>
      <c r="AS19" s="190">
        <f>(Paca!G19/Paca!G15-1)*100</f>
        <v>-21.443001336494451</v>
      </c>
      <c r="AT19" s="190">
        <f>(Paca!H19/Paca!H15-1)*100</f>
        <v>22.273394701417782</v>
      </c>
      <c r="AU19" s="190">
        <f>(Paca!I19/Paca!I15-1)*100</f>
        <v>-1.8926172060277913</v>
      </c>
      <c r="AV19" s="189">
        <f>(Paca!J19/Paca!J15-1)*100</f>
        <v>-5.9062426172421301</v>
      </c>
      <c r="AW19" s="189">
        <f>(Paca!K19/Paca!K15-1)*100</f>
        <v>6.2348612479057763</v>
      </c>
      <c r="AX19" s="190">
        <f>(Paca!L19/Paca!L15-1)*100</f>
        <v>8.8755219514562214</v>
      </c>
      <c r="AY19" s="190">
        <f>(Paca!M19/Paca!M15-1)*100</f>
        <v>10.680234366618336</v>
      </c>
      <c r="AZ19" s="190">
        <f>(Paca!N19/Paca!N15-1)*100</f>
        <v>2.6062308991299687</v>
      </c>
      <c r="BA19" s="190">
        <f>(Paca!O19/Paca!O15-1)*100</f>
        <v>-33.083482721611844</v>
      </c>
      <c r="BB19" s="190">
        <f>(Paca!P19/Paca!P15-1)*100</f>
        <v>-10.914185384077468</v>
      </c>
      <c r="BC19" s="190">
        <f>(Paca!Q19/Paca!Q15-1)*100</f>
        <v>6.2534813503033915</v>
      </c>
      <c r="BD19" s="190">
        <f>(Paca!R19/Paca!R15-1)*100</f>
        <v>13.197583351940168</v>
      </c>
      <c r="BE19" s="190">
        <f>(Paca!S19/Paca!S15-1)*100</f>
        <v>-14.519321531769814</v>
      </c>
      <c r="BF19" s="189">
        <f>(Paca!T19/Paca!T15-1)*100</f>
        <v>-8.4966826607139048</v>
      </c>
      <c r="BG19" s="53">
        <f>Paca!B19-Paca!B15</f>
        <v>77.190983949993097</v>
      </c>
      <c r="BH19" s="53">
        <f>Paca!C19-Paca!C15</f>
        <v>-16.732769770999994</v>
      </c>
      <c r="BI19" s="53">
        <f>Paca!D19-Paca!D15</f>
        <v>109.68682627899943</v>
      </c>
      <c r="BJ19" s="122">
        <f>Paca!E19-Paca!E15</f>
        <v>307.57582568499993</v>
      </c>
      <c r="BK19" s="122">
        <f>Paca!F19-Paca!F15</f>
        <v>50.067986096000141</v>
      </c>
      <c r="BL19" s="122">
        <f>Paca!G19-Paca!G15</f>
        <v>-277.46891339599995</v>
      </c>
      <c r="BM19" s="122">
        <f>Paca!H19-Paca!H15</f>
        <v>130.84505014599995</v>
      </c>
      <c r="BN19" s="122">
        <f>Paca!I19-Paca!I15</f>
        <v>-101.33312225200007</v>
      </c>
      <c r="BO19" s="53">
        <f>Paca!J19-Paca!J15</f>
        <v>-605.08480428700022</v>
      </c>
      <c r="BP19" s="53">
        <f>Paca!K19-Paca!K15</f>
        <v>671.62851097399653</v>
      </c>
      <c r="BQ19" s="122">
        <f>Paca!L19-Paca!L15</f>
        <v>278.04848698800015</v>
      </c>
      <c r="BR19" s="122">
        <f>Paca!M19-Paca!M15</f>
        <v>329.053766602</v>
      </c>
      <c r="BS19" s="122">
        <f>Paca!N19-Paca!N15</f>
        <v>12.029639755999995</v>
      </c>
      <c r="BT19" s="122">
        <f>Paca!O19-Paca!O15</f>
        <v>-179.79714487199999</v>
      </c>
      <c r="BU19" s="122">
        <f>Paca!P19-Paca!P15</f>
        <v>-51.112828461999982</v>
      </c>
      <c r="BV19" s="122">
        <f>Paca!Q19-Paca!Q15</f>
        <v>15.467735583000007</v>
      </c>
      <c r="BW19" s="122">
        <f>Paca!R19-Paca!R15</f>
        <v>323.76660308700002</v>
      </c>
      <c r="BX19" s="122">
        <f>Paca!S19-Paca!S15</f>
        <v>-55.827747708000004</v>
      </c>
      <c r="BY19" s="53">
        <f>Paca!T19-Paca!T15</f>
        <v>-82.306779244999916</v>
      </c>
    </row>
    <row r="20" spans="1:77" s="29" customFormat="1" x14ac:dyDescent="0.25">
      <c r="A20" s="37" t="str">
        <f>Paca!A20</f>
        <v>T2 2002</v>
      </c>
      <c r="B20" s="144">
        <f>('dep84'!B20/'dep84'!B19-1)*100</f>
        <v>-3.5176035327121546</v>
      </c>
      <c r="C20" s="179">
        <f>('dep84'!C20/'dep84'!C19-1)*100</f>
        <v>-23.427595369355071</v>
      </c>
      <c r="D20" s="179">
        <f>('dep84'!D20/'dep84'!D19-1)*100</f>
        <v>-0.99525132984079612</v>
      </c>
      <c r="E20" s="180">
        <f>('dep84'!E20/'dep84'!E19-1)*100</f>
        <v>-5.1070513030247566</v>
      </c>
      <c r="F20" s="181">
        <f>('dep84'!F20/'dep84'!F19-1)*100</f>
        <v>2.3172827754713188</v>
      </c>
      <c r="G20" s="181">
        <f>('dep84'!G20/'dep84'!G19-1)*100</f>
        <v>8.2187629648097662</v>
      </c>
      <c r="H20" s="181">
        <f>('dep84'!H20/'dep84'!H19-1)*100</f>
        <v>-59.750763048202195</v>
      </c>
      <c r="I20" s="182">
        <f>('dep84'!I20/'dep84'!I19-1)*100</f>
        <v>4.6683319138687951</v>
      </c>
      <c r="J20" s="179">
        <f>('dep84'!J20/'dep84'!J19-1)*100</f>
        <v>-16.560224434564418</v>
      </c>
      <c r="K20" s="179">
        <f>('dep84'!K20/'dep84'!K19-1)*100</f>
        <v>0.82792989282916007</v>
      </c>
      <c r="L20" s="180">
        <f>('dep84'!L20/'dep84'!L19-1)*100</f>
        <v>3.3668733811016649</v>
      </c>
      <c r="M20" s="181">
        <f>('dep84'!M20/'dep84'!M19-1)*100</f>
        <v>3.2973731035745857E-2</v>
      </c>
      <c r="N20" s="181">
        <f>('dep84'!N20/'dep84'!N19-1)*100</f>
        <v>-40.060609424144566</v>
      </c>
      <c r="O20" s="181">
        <f>('dep84'!O20/'dep84'!O19-1)*100</f>
        <v>86.270913102416529</v>
      </c>
      <c r="P20" s="181">
        <f>('dep84'!P20/'dep84'!P19-1)*100</f>
        <v>-3.7270776735851552</v>
      </c>
      <c r="Q20" s="181">
        <f>('dep84'!Q20/'dep84'!Q19-1)*100</f>
        <v>-33.812365901227516</v>
      </c>
      <c r="R20" s="181">
        <f>('dep84'!R20/'dep84'!R19-1)*100</f>
        <v>-2.530782964347067</v>
      </c>
      <c r="S20" s="152">
        <f>('dep84'!S20/'dep84'!S19-1)*100</f>
        <v>-34.700790520389745</v>
      </c>
      <c r="T20" s="183">
        <f>('dep84'!T20/'dep84'!T19-1)*100</f>
        <v>4.3924653667348101</v>
      </c>
      <c r="U20" s="52">
        <f>'dep84'!B20-'dep84'!B19</f>
        <v>-174.15150513500066</v>
      </c>
      <c r="V20" s="52">
        <f>'dep84'!C20-'dep84'!C19</f>
        <v>-11.922417992</v>
      </c>
      <c r="W20" s="52">
        <f>'dep84'!D20-'dep84'!D19</f>
        <v>-22.176179350999973</v>
      </c>
      <c r="X20" s="121">
        <f>'dep84'!E20-'dep84'!E19</f>
        <v>-43.308349380999971</v>
      </c>
      <c r="Y20" s="121">
        <f>'dep84'!F20-'dep84'!F19</f>
        <v>3.4453377289999878</v>
      </c>
      <c r="Z20" s="121">
        <f>'dep84'!G20-'dep84'!G19</f>
        <v>9.6858932650000042</v>
      </c>
      <c r="AA20" s="121">
        <f>'dep84'!H20-'dep84'!H19</f>
        <v>-40.800518435999997</v>
      </c>
      <c r="AB20" s="121">
        <f>'dep84'!I20-'dep84'!I19</f>
        <v>48.801457472000038</v>
      </c>
      <c r="AC20" s="52">
        <f>'dep84'!J20-'dep84'!J19</f>
        <v>-159.51822375400002</v>
      </c>
      <c r="AD20" s="52">
        <f>'dep84'!K20-'dep84'!K19</f>
        <v>12.909542126999895</v>
      </c>
      <c r="AE20" s="121">
        <f>'dep84'!L20-'dep84'!L19</f>
        <v>19.230445019999934</v>
      </c>
      <c r="AF20" s="121">
        <f>'dep84'!M20-'dep84'!M19</f>
        <v>0.17707791700001962</v>
      </c>
      <c r="AG20" s="121">
        <f>'dep84'!N20-'dep84'!N19</f>
        <v>-5.2139281380000009</v>
      </c>
      <c r="AH20" s="121">
        <f>'dep84'!O20-'dep84'!O19</f>
        <v>20.897012784999998</v>
      </c>
      <c r="AI20" s="121">
        <f>'dep84'!P20-'dep84'!P19</f>
        <v>-1.3619279589999991</v>
      </c>
      <c r="AJ20" s="121">
        <f>'dep84'!Q20-'dep84'!Q19</f>
        <v>-2.6208692299999994</v>
      </c>
      <c r="AK20" s="121">
        <f>'dep84'!R20-'dep84'!R19</f>
        <v>-8.6561204789999806</v>
      </c>
      <c r="AL20" s="121">
        <f>'dep84'!S20-'dep84'!S19</f>
        <v>-9.5421477890000013</v>
      </c>
      <c r="AM20" s="52">
        <f>'dep84'!T20-'dep84'!T19</f>
        <v>6.5557738349999966</v>
      </c>
      <c r="AN20" s="189">
        <f>(Paca!B20/Paca!B16-1)*100</f>
        <v>5.9602807233191113</v>
      </c>
      <c r="AO20" s="189">
        <f>(Paca!C20/Paca!C16-1)*100</f>
        <v>-3.1287851042205883</v>
      </c>
      <c r="AP20" s="189">
        <f>(Paca!D20/Paca!D16-1)*100</f>
        <v>7.3406705741041467</v>
      </c>
      <c r="AQ20" s="190">
        <f>(Paca!E20/Paca!E16-1)*100</f>
        <v>1.1499123616911078</v>
      </c>
      <c r="AR20" s="190">
        <f>(Paca!F20/Paca!F16-1)*100</f>
        <v>2.1637807169296863</v>
      </c>
      <c r="AS20" s="190">
        <f>(Paca!G20/Paca!G16-1)*100</f>
        <v>49.677603724867289</v>
      </c>
      <c r="AT20" s="190">
        <f>(Paca!H20/Paca!H16-1)*100</f>
        <v>-9.8703522114154669</v>
      </c>
      <c r="AU20" s="190">
        <f>(Paca!I20/Paca!I16-1)*100</f>
        <v>5.3903482487802412</v>
      </c>
      <c r="AV20" s="189">
        <f>(Paca!J20/Paca!J16-1)*100</f>
        <v>-3.1761336365973558</v>
      </c>
      <c r="AW20" s="189">
        <f>(Paca!K20/Paca!K16-1)*100</f>
        <v>12.397200659731</v>
      </c>
      <c r="AX20" s="190">
        <f>(Paca!L20/Paca!L16-1)*100</f>
        <v>19.732578684054513</v>
      </c>
      <c r="AY20" s="190">
        <f>(Paca!M20/Paca!M16-1)*100</f>
        <v>11.668108086398776</v>
      </c>
      <c r="AZ20" s="190">
        <f>(Paca!N20/Paca!N16-1)*100</f>
        <v>18.20343018190156</v>
      </c>
      <c r="BA20" s="190">
        <f>(Paca!O20/Paca!O16-1)*100</f>
        <v>-27.562856832071748</v>
      </c>
      <c r="BB20" s="190">
        <f>(Paca!P20/Paca!P16-1)*100</f>
        <v>10.507600071775492</v>
      </c>
      <c r="BC20" s="190">
        <f>(Paca!Q20/Paca!Q16-1)*100</f>
        <v>21.764520970707089</v>
      </c>
      <c r="BD20" s="190">
        <f>(Paca!R20/Paca!R16-1)*100</f>
        <v>16.536624261969823</v>
      </c>
      <c r="BE20" s="190">
        <f>(Paca!S20/Paca!S16-1)*100</f>
        <v>-16.42522178381094</v>
      </c>
      <c r="BF20" s="189">
        <f>(Paca!T20/Paca!T16-1)*100</f>
        <v>14.32437184791462</v>
      </c>
      <c r="BG20" s="53">
        <f>Paca!B20-Paca!B16</f>
        <v>1833.6036792080049</v>
      </c>
      <c r="BH20" s="53">
        <f>Paca!C20-Paca!C16</f>
        <v>-3.5664523209999999</v>
      </c>
      <c r="BI20" s="53">
        <f>Paca!D20-Paca!D16</f>
        <v>725.43838929900085</v>
      </c>
      <c r="BJ20" s="122">
        <f>Paca!E20-Paca!E16</f>
        <v>21.196044109000013</v>
      </c>
      <c r="BK20" s="122">
        <f>Paca!F20-Paca!F16</f>
        <v>27.860015259999955</v>
      </c>
      <c r="BL20" s="122">
        <f>Paca!G20-Paca!G16</f>
        <v>475.96620805500004</v>
      </c>
      <c r="BM20" s="122">
        <f>Paca!H20-Paca!H16</f>
        <v>-72.358188748999964</v>
      </c>
      <c r="BN20" s="122">
        <f>Paca!I20-Paca!I16</f>
        <v>272.77431062399955</v>
      </c>
      <c r="BO20" s="53">
        <f>Paca!J20-Paca!J16</f>
        <v>-301.57000107699969</v>
      </c>
      <c r="BP20" s="53">
        <f>Paca!K20-Paca!K16</f>
        <v>1295.5616318229986</v>
      </c>
      <c r="BQ20" s="122">
        <f>Paca!L20-Paca!L16</f>
        <v>604.09045223300018</v>
      </c>
      <c r="BR20" s="122">
        <f>Paca!M20-Paca!M16</f>
        <v>332.54255157999978</v>
      </c>
      <c r="BS20" s="122">
        <f>Paca!N20-Paca!N16</f>
        <v>69.205019373000027</v>
      </c>
      <c r="BT20" s="122">
        <f>Paca!O20-Paca!O16</f>
        <v>-152.96078610300003</v>
      </c>
      <c r="BU20" s="122">
        <f>Paca!P20-Paca!P16</f>
        <v>48.171786934000011</v>
      </c>
      <c r="BV20" s="122">
        <f>Paca!Q20-Paca!Q16</f>
        <v>49.932473049999999</v>
      </c>
      <c r="BW20" s="122">
        <f>Paca!R20-Paca!R16</f>
        <v>413.164873274</v>
      </c>
      <c r="BX20" s="122">
        <f>Paca!S20-Paca!S16</f>
        <v>-68.584738517999995</v>
      </c>
      <c r="BY20" s="53">
        <f>Paca!T20-Paca!T16</f>
        <v>117.74011148399995</v>
      </c>
    </row>
    <row r="21" spans="1:77" s="29" customFormat="1" x14ac:dyDescent="0.25">
      <c r="A21" s="37" t="str">
        <f>Paca!A21</f>
        <v>T3 2002</v>
      </c>
      <c r="B21" s="144">
        <f>('dep84'!B21/'dep84'!B20-1)*100</f>
        <v>2.6955469649126984</v>
      </c>
      <c r="C21" s="179">
        <f>('dep84'!C21/'dep84'!C20-1)*100</f>
        <v>209.0676749078707</v>
      </c>
      <c r="D21" s="179">
        <f>('dep84'!D21/'dep84'!D20-1)*100</f>
        <v>-3.7987294439093433</v>
      </c>
      <c r="E21" s="180">
        <f>('dep84'!E21/'dep84'!E20-1)*100</f>
        <v>0.37039144653101541</v>
      </c>
      <c r="F21" s="181">
        <f>('dep84'!F21/'dep84'!F20-1)*100</f>
        <v>-11.24025501986301</v>
      </c>
      <c r="G21" s="181">
        <f>('dep84'!G21/'dep84'!G20-1)*100</f>
        <v>6.7386145300726286</v>
      </c>
      <c r="H21" s="181">
        <f>('dep84'!H21/'dep84'!H20-1)*100</f>
        <v>55.788260427556779</v>
      </c>
      <c r="I21" s="182">
        <f>('dep84'!I21/'dep84'!I20-1)*100</f>
        <v>-8.5552359182842643</v>
      </c>
      <c r="J21" s="179">
        <f>('dep84'!J21/'dep84'!J20-1)*100</f>
        <v>3.5758970560274772</v>
      </c>
      <c r="K21" s="179">
        <f>('dep84'!K21/'dep84'!K20-1)*100</f>
        <v>7.0872206766084966</v>
      </c>
      <c r="L21" s="180">
        <f>('dep84'!L21/'dep84'!L20-1)*100</f>
        <v>-0.50016913893978776</v>
      </c>
      <c r="M21" s="181">
        <f>('dep84'!M21/'dep84'!M20-1)*100</f>
        <v>1.5703612227741859</v>
      </c>
      <c r="N21" s="181">
        <f>('dep84'!N21/'dep84'!N20-1)*100</f>
        <v>36.906553082833767</v>
      </c>
      <c r="O21" s="181">
        <f>('dep84'!O21/'dep84'!O20-1)*100</f>
        <v>-23.336967581084632</v>
      </c>
      <c r="P21" s="181">
        <f>('dep84'!P21/'dep84'!P20-1)*100</f>
        <v>32.3392359649215</v>
      </c>
      <c r="Q21" s="181">
        <f>('dep84'!Q21/'dep84'!Q20-1)*100</f>
        <v>2462.0511638891094</v>
      </c>
      <c r="R21" s="181">
        <f>('dep84'!R21/'dep84'!R20-1)*100</f>
        <v>-6.4974312327759742</v>
      </c>
      <c r="S21" s="152">
        <f>('dep84'!S21/'dep84'!S20-1)*100</f>
        <v>-13.574376512755759</v>
      </c>
      <c r="T21" s="183">
        <f>('dep84'!T21/'dep84'!T20-1)*100</f>
        <v>-5.8240968201431098</v>
      </c>
      <c r="U21" s="52">
        <f>'dep84'!B21-'dep84'!B20</f>
        <v>128.7583280380004</v>
      </c>
      <c r="V21" s="52">
        <f>'dep84'!C21-'dep84'!C20</f>
        <v>81.469641330000002</v>
      </c>
      <c r="W21" s="52">
        <f>'dep84'!D21-'dep84'!D20</f>
        <v>-83.800835266999911</v>
      </c>
      <c r="X21" s="121">
        <f>'dep84'!E21-'dep84'!E20</f>
        <v>2.9805492479999884</v>
      </c>
      <c r="Y21" s="121">
        <f>'dep84'!F21-'dep84'!F20</f>
        <v>-17.099284148999999</v>
      </c>
      <c r="Z21" s="121">
        <f>'dep84'!G21-'dep84'!G20</f>
        <v>8.5942187380000092</v>
      </c>
      <c r="AA21" s="121">
        <f>'dep84'!H21-'dep84'!H20</f>
        <v>15.332843279999999</v>
      </c>
      <c r="AB21" s="121">
        <f>'dep84'!I21-'dep84'!I20</f>
        <v>-93.609162384000001</v>
      </c>
      <c r="AC21" s="52">
        <f>'dep84'!J21-'dep84'!J20</f>
        <v>28.741022968000038</v>
      </c>
      <c r="AD21" s="52">
        <f>'dep84'!K21-'dep84'!K20</f>
        <v>111.4228036840002</v>
      </c>
      <c r="AE21" s="121">
        <f>'dep84'!L21-'dep84'!L20</f>
        <v>-2.9529821529999936</v>
      </c>
      <c r="AF21" s="121">
        <f>'dep84'!M21-'dep84'!M20</f>
        <v>8.4360482619999857</v>
      </c>
      <c r="AG21" s="121">
        <f>'dep84'!N21-'dep84'!N20</f>
        <v>2.8791434140000005</v>
      </c>
      <c r="AH21" s="121">
        <f>'dep84'!O21-'dep84'!O20</f>
        <v>-10.529537124000001</v>
      </c>
      <c r="AI21" s="121">
        <f>'dep84'!P21-'dep84'!P20</f>
        <v>11.376786339999995</v>
      </c>
      <c r="AJ21" s="121">
        <f>'dep84'!Q21-'dep84'!Q20</f>
        <v>126.31174155799999</v>
      </c>
      <c r="AK21" s="121">
        <f>'dep84'!R21-'dep84'!R20</f>
        <v>-21.660952960000031</v>
      </c>
      <c r="AL21" s="121">
        <f>'dep84'!S21-'dep84'!S20</f>
        <v>-2.437443652999999</v>
      </c>
      <c r="AM21" s="52">
        <f>'dep84'!T21-'dep84'!T20</f>
        <v>-9.0743046769999864</v>
      </c>
      <c r="AN21" s="189">
        <f>(Paca!B21/Paca!B17-1)*100</f>
        <v>-3.2833131532608695</v>
      </c>
      <c r="AO21" s="189">
        <f>(Paca!C21/Paca!C17-1)*100</f>
        <v>88.218749769561015</v>
      </c>
      <c r="AP21" s="189">
        <f>(Paca!D21/Paca!D17-1)*100</f>
        <v>-4.1545860402749879</v>
      </c>
      <c r="AQ21" s="190">
        <f>(Paca!E21/Paca!E17-1)*100</f>
        <v>0.8513674938479987</v>
      </c>
      <c r="AR21" s="190">
        <f>(Paca!F21/Paca!F17-1)*100</f>
        <v>-8.6406099542509764</v>
      </c>
      <c r="AS21" s="190">
        <f>(Paca!G21/Paca!G17-1)*100</f>
        <v>32.230089652765884</v>
      </c>
      <c r="AT21" s="190">
        <f>(Paca!H21/Paca!H17-1)*100</f>
        <v>-25.629780812895298</v>
      </c>
      <c r="AU21" s="190">
        <f>(Paca!I21/Paca!I17-1)*100</f>
        <v>-8.3624105042831136</v>
      </c>
      <c r="AV21" s="189">
        <f>(Paca!J21/Paca!J17-1)*100</f>
        <v>-15.158290931573026</v>
      </c>
      <c r="AW21" s="189">
        <f>(Paca!K21/Paca!K17-1)*100</f>
        <v>6.1468460645731415</v>
      </c>
      <c r="AX21" s="190">
        <f>(Paca!L21/Paca!L17-1)*100</f>
        <v>-0.61743550772275224</v>
      </c>
      <c r="AY21" s="190">
        <f>(Paca!M21/Paca!M17-1)*100</f>
        <v>7.0423677316999722E-2</v>
      </c>
      <c r="AZ21" s="190">
        <f>(Paca!N21/Paca!N17-1)*100</f>
        <v>33.716569652473382</v>
      </c>
      <c r="BA21" s="190">
        <f>(Paca!O21/Paca!O17-1)*100</f>
        <v>-10.083465359621101</v>
      </c>
      <c r="BB21" s="190">
        <f>(Paca!P21/Paca!P17-1)*100</f>
        <v>39.604668848617884</v>
      </c>
      <c r="BC21" s="190">
        <f>(Paca!Q21/Paca!Q17-1)*100</f>
        <v>66.913374295835354</v>
      </c>
      <c r="BD21" s="190">
        <f>(Paca!R21/Paca!R17-1)*100</f>
        <v>9.3331737566900053</v>
      </c>
      <c r="BE21" s="190">
        <f>(Paca!S21/Paca!S17-1)*100</f>
        <v>11.402261657172041</v>
      </c>
      <c r="BF21" s="189">
        <f>(Paca!T21/Paca!T17-1)*100</f>
        <v>19.226229654487813</v>
      </c>
      <c r="BG21" s="53">
        <f>Paca!B21-Paca!B17</f>
        <v>-1059.3063507999977</v>
      </c>
      <c r="BH21" s="53">
        <f>Paca!C21-Paca!C17</f>
        <v>105.02198201700001</v>
      </c>
      <c r="BI21" s="53">
        <f>Paca!D21-Paca!D17</f>
        <v>-426.41755575000025</v>
      </c>
      <c r="BJ21" s="122">
        <f>Paca!E21-Paca!E17</f>
        <v>15.650712837000128</v>
      </c>
      <c r="BK21" s="122">
        <f>Paca!F21-Paca!F17</f>
        <v>-111.51915855700008</v>
      </c>
      <c r="BL21" s="122">
        <f>Paca!G21-Paca!G17</f>
        <v>316.95017213200003</v>
      </c>
      <c r="BM21" s="122">
        <f>Paca!H21-Paca!H17</f>
        <v>-197.54522035899993</v>
      </c>
      <c r="BN21" s="122">
        <f>Paca!I21-Paca!I17</f>
        <v>-449.9540618029996</v>
      </c>
      <c r="BO21" s="53">
        <f>Paca!J21-Paca!J17</f>
        <v>-1558.6366318540004</v>
      </c>
      <c r="BP21" s="53">
        <f>Paca!K21-Paca!K17</f>
        <v>662.25168616500014</v>
      </c>
      <c r="BQ21" s="122">
        <f>Paca!L21-Paca!L17</f>
        <v>-20.499017891000221</v>
      </c>
      <c r="BR21" s="122">
        <f>Paca!M21-Paca!M17</f>
        <v>2.1777393430002121</v>
      </c>
      <c r="BS21" s="122">
        <f>Paca!N21-Paca!N17</f>
        <v>129.01058538499996</v>
      </c>
      <c r="BT21" s="122">
        <f>Paca!O21-Paca!O17</f>
        <v>-49.806059020999953</v>
      </c>
      <c r="BU21" s="122">
        <f>Paca!P21-Paca!P17</f>
        <v>172.04372149700004</v>
      </c>
      <c r="BV21" s="122">
        <f>Paca!Q21-Paca!Q17</f>
        <v>160.044103761</v>
      </c>
      <c r="BW21" s="122">
        <f>Paca!R21-Paca!R17</f>
        <v>231.28549904800002</v>
      </c>
      <c r="BX21" s="122">
        <f>Paca!S21-Paca!S17</f>
        <v>37.995114043000001</v>
      </c>
      <c r="BY21" s="53">
        <f>Paca!T21-Paca!T17</f>
        <v>158.47416862199998</v>
      </c>
    </row>
    <row r="22" spans="1:77" s="105" customFormat="1" x14ac:dyDescent="0.25">
      <c r="A22" s="98" t="str">
        <f>Paca!A22</f>
        <v>T4 2002</v>
      </c>
      <c r="B22" s="143">
        <f>('dep84'!B22/'dep84'!B21-1)*100</f>
        <v>-0.61351012327720555</v>
      </c>
      <c r="C22" s="184">
        <f>('dep84'!C22/'dep84'!C21-1)*100</f>
        <v>-45.076833045164676</v>
      </c>
      <c r="D22" s="184">
        <f>('dep84'!D22/'dep84'!D21-1)*100</f>
        <v>3.542044153372248</v>
      </c>
      <c r="E22" s="185">
        <f>('dep84'!E22/'dep84'!E21-1)*100</f>
        <v>2.880258844834227</v>
      </c>
      <c r="F22" s="186">
        <f>('dep84'!F22/'dep84'!F21-1)*100</f>
        <v>5.5841722565560081</v>
      </c>
      <c r="G22" s="186">
        <f>('dep84'!G22/'dep84'!G21-1)*100</f>
        <v>-14.151713446996538</v>
      </c>
      <c r="H22" s="186">
        <f>('dep84'!H22/'dep84'!H21-1)*100</f>
        <v>29.902891822301726</v>
      </c>
      <c r="I22" s="187">
        <f>('dep84'!I22/'dep84'!I21-1)*100</f>
        <v>5.0799301994821411</v>
      </c>
      <c r="J22" s="184">
        <f>('dep84'!J22/'dep84'!J21-1)*100</f>
        <v>3.2593148957551055</v>
      </c>
      <c r="K22" s="184">
        <f>('dep84'!K22/'dep84'!K21-1)*100</f>
        <v>-4.9944125294228314</v>
      </c>
      <c r="L22" s="185">
        <f>('dep84'!L22/'dep84'!L21-1)*100</f>
        <v>-4.3432317813680061</v>
      </c>
      <c r="M22" s="186">
        <f>('dep84'!M22/'dep84'!M21-1)*100</f>
        <v>6.1659248132014177</v>
      </c>
      <c r="N22" s="186">
        <f>('dep84'!N22/'dep84'!N21-1)*100</f>
        <v>95.247177735333082</v>
      </c>
      <c r="O22" s="186">
        <f>('dep84'!O22/'dep84'!O21-1)*100</f>
        <v>72.952105969835699</v>
      </c>
      <c r="P22" s="186">
        <f>('dep84'!P22/'dep84'!P21-1)*100</f>
        <v>-3.9485722413635349</v>
      </c>
      <c r="Q22" s="186">
        <f>('dep84'!Q22/'dep84'!Q21-1)*100</f>
        <v>-85.519961865744392</v>
      </c>
      <c r="R22" s="186">
        <f>('dep84'!R22/'dep84'!R21-1)*100</f>
        <v>-2.8095817184413452</v>
      </c>
      <c r="S22" s="151">
        <f>('dep84'!S22/'dep84'!S21-1)*100</f>
        <v>-29.7475094491374</v>
      </c>
      <c r="T22" s="188">
        <f>('dep84'!T22/'dep84'!T21-1)*100</f>
        <v>4.0727337197672187</v>
      </c>
      <c r="U22" s="100">
        <f>'dep84'!B22-'dep84'!B21</f>
        <v>-30.095514426999216</v>
      </c>
      <c r="V22" s="100">
        <f>'dep84'!C22-'dep84'!C21</f>
        <v>-54.289506798000005</v>
      </c>
      <c r="W22" s="100">
        <f>'dep84'!D22-'dep84'!D21</f>
        <v>75.170036808000077</v>
      </c>
      <c r="X22" s="120">
        <f>'dep84'!E22-'dep84'!E21</f>
        <v>23.263362604000008</v>
      </c>
      <c r="Y22" s="120">
        <f>'dep84'!F22-'dep84'!F21</f>
        <v>7.5400915160000181</v>
      </c>
      <c r="Z22" s="120">
        <f>'dep84'!G22-'dep84'!G21</f>
        <v>-19.264883029000003</v>
      </c>
      <c r="AA22" s="120">
        <f>'dep84'!H22-'dep84'!H21</f>
        <v>12.803473140000001</v>
      </c>
      <c r="AB22" s="120">
        <f>'dep84'!I22-'dep84'!I21</f>
        <v>50.827992577000032</v>
      </c>
      <c r="AC22" s="100">
        <f>'dep84'!J22-'dep84'!J21</f>
        <v>27.133276397000031</v>
      </c>
      <c r="AD22" s="100">
        <f>'dep84'!K22-'dep84'!K21</f>
        <v>-84.085320727999942</v>
      </c>
      <c r="AE22" s="120">
        <f>'dep84'!L22-'dep84'!L21</f>
        <v>-25.514042791999941</v>
      </c>
      <c r="AF22" s="120">
        <f>'dep84'!M22-'dep84'!M21</f>
        <v>33.643774596999947</v>
      </c>
      <c r="AG22" s="120">
        <f>'dep84'!N22-'dep84'!N21</f>
        <v>10.172698304999999</v>
      </c>
      <c r="AH22" s="120">
        <f>'dep84'!O22-'dep84'!O21</f>
        <v>25.234150250000006</v>
      </c>
      <c r="AI22" s="120">
        <f>'dep84'!P22-'dep84'!P21</f>
        <v>-1.8383091879999967</v>
      </c>
      <c r="AJ22" s="120">
        <f>'dep84'!Q22-'dep84'!Q21</f>
        <v>-112.409223091</v>
      </c>
      <c r="AK22" s="120">
        <f>'dep84'!R22-'dep84'!R21</f>
        <v>-8.7579221039999879</v>
      </c>
      <c r="AL22" s="120">
        <f>'dep84'!S22-'dep84'!S21</f>
        <v>-4.6164467049999995</v>
      </c>
      <c r="AM22" s="100">
        <f>'dep84'!T22-'dep84'!T21</f>
        <v>5.9759998939999832</v>
      </c>
      <c r="AN22" s="184">
        <f>(Paca!B22/Paca!B18-1)*100</f>
        <v>2.3388107657884127</v>
      </c>
      <c r="AO22" s="184">
        <f>(Paca!C22/Paca!C18-1)*100</f>
        <v>-5.7191753570768444</v>
      </c>
      <c r="AP22" s="184">
        <f>(Paca!D22/Paca!D18-1)*100</f>
        <v>6.6272331386917349</v>
      </c>
      <c r="AQ22" s="191">
        <f>(Paca!E22/Paca!E18-1)*100</f>
        <v>3.5113751954034989</v>
      </c>
      <c r="AR22" s="191">
        <f>(Paca!F22/Paca!F18-1)*100</f>
        <v>10.598045817633128</v>
      </c>
      <c r="AS22" s="191">
        <f>(Paca!G22/Paca!G18-1)*100</f>
        <v>13.052866405400643</v>
      </c>
      <c r="AT22" s="191">
        <f>(Paca!H22/Paca!H18-1)*100</f>
        <v>-18.696882767343158</v>
      </c>
      <c r="AU22" s="191">
        <f>(Paca!I22/Paca!I18-1)*100</f>
        <v>9.3416828789770321</v>
      </c>
      <c r="AV22" s="184">
        <f>(Paca!J22/Paca!J18-1)*100</f>
        <v>5.4556679665835439</v>
      </c>
      <c r="AW22" s="184">
        <f>(Paca!K22/Paca!K18-1)*100</f>
        <v>-3.8747679282691516</v>
      </c>
      <c r="AX22" s="191">
        <f>(Paca!L22/Paca!L18-1)*100</f>
        <v>6.5968500336188285</v>
      </c>
      <c r="AY22" s="191">
        <f>(Paca!M22/Paca!M18-1)*100</f>
        <v>-5.0308540021709147</v>
      </c>
      <c r="AZ22" s="191">
        <f>(Paca!N22/Paca!N18-1)*100</f>
        <v>27.165449981276481</v>
      </c>
      <c r="BA22" s="191">
        <f>(Paca!O22/Paca!O18-1)*100</f>
        <v>-14.119646983476175</v>
      </c>
      <c r="BB22" s="191">
        <f>(Paca!P22/Paca!P18-1)*100</f>
        <v>-54.502096154403176</v>
      </c>
      <c r="BC22" s="191">
        <f>(Paca!Q22/Paca!Q18-1)*100</f>
        <v>-2.214265320982256</v>
      </c>
      <c r="BD22" s="191">
        <f>(Paca!R22/Paca!R18-1)*100</f>
        <v>2.1132909389312005</v>
      </c>
      <c r="BE22" s="191">
        <f>(Paca!S22/Paca!S18-1)*100</f>
        <v>-7.0726972576732212</v>
      </c>
      <c r="BF22" s="184">
        <f>(Paca!T22/Paca!T18-1)*100</f>
        <v>8.9373163300657588</v>
      </c>
      <c r="BG22" s="100">
        <f>Paca!B22-Paca!B18</f>
        <v>732.7436935989972</v>
      </c>
      <c r="BH22" s="100">
        <f>Paca!C22-Paca!C18</f>
        <v>-9.5587502909999955</v>
      </c>
      <c r="BI22" s="100">
        <f>Paca!D22-Paca!D18</f>
        <v>621.61126618599883</v>
      </c>
      <c r="BJ22" s="120">
        <f>Paca!E22-Paca!E18</f>
        <v>67.805044770999984</v>
      </c>
      <c r="BK22" s="120">
        <f>Paca!F22-Paca!F18</f>
        <v>131.63443995000011</v>
      </c>
      <c r="BL22" s="120">
        <f>Paca!G22-Paca!G18</f>
        <v>119.38800552499993</v>
      </c>
      <c r="BM22" s="120">
        <f>Paca!H22-Paca!H18</f>
        <v>-127.74488232300007</v>
      </c>
      <c r="BN22" s="120">
        <f>Paca!I22-Paca!I18</f>
        <v>430.52865826299967</v>
      </c>
      <c r="BO22" s="100">
        <f>Paca!J22-Paca!J18</f>
        <v>496.66814019200137</v>
      </c>
      <c r="BP22" s="100">
        <f>Paca!K22-Paca!K18</f>
        <v>-456.41715683800248</v>
      </c>
      <c r="BQ22" s="120">
        <f>Paca!L22-Paca!L18</f>
        <v>212.2982036100002</v>
      </c>
      <c r="BR22" s="120">
        <f>Paca!M22-Paca!M18</f>
        <v>-167.14781338199964</v>
      </c>
      <c r="BS22" s="120">
        <f>Paca!N22-Paca!N18</f>
        <v>115.78920004100007</v>
      </c>
      <c r="BT22" s="120">
        <f>Paca!O22-Paca!O18</f>
        <v>-74.791945309000027</v>
      </c>
      <c r="BU22" s="120">
        <f>Paca!P22-Paca!P18</f>
        <v>-565.53194473999997</v>
      </c>
      <c r="BV22" s="120">
        <f>Paca!Q22-Paca!Q18</f>
        <v>-5.9287394450000193</v>
      </c>
      <c r="BW22" s="120">
        <f>Paca!R22-Paca!R18</f>
        <v>55.091132657999879</v>
      </c>
      <c r="BX22" s="120">
        <f>Paca!S22-Paca!S18</f>
        <v>-26.19525027100002</v>
      </c>
      <c r="BY22" s="100">
        <f>Paca!T22-Paca!T18</f>
        <v>80.440194349999956</v>
      </c>
    </row>
    <row r="23" spans="1:77" s="29" customFormat="1" x14ac:dyDescent="0.25">
      <c r="A23" s="37" t="str">
        <f>Paca!A23</f>
        <v>T1 2003</v>
      </c>
      <c r="B23" s="144">
        <f>('dep84'!B23/'dep84'!B22-1)*100</f>
        <v>-0.60834570345692507</v>
      </c>
      <c r="C23" s="179">
        <f>('dep84'!C23/'dep84'!C22-1)*100</f>
        <v>106.65979467482209</v>
      </c>
      <c r="D23" s="179">
        <f>('dep84'!D23/'dep84'!D22-1)*100</f>
        <v>-0.77963473657026716</v>
      </c>
      <c r="E23" s="180">
        <f>('dep84'!E23/'dep84'!E22-1)*100</f>
        <v>2.1030323919409621</v>
      </c>
      <c r="F23" s="181">
        <f>('dep84'!F23/'dep84'!F22-1)*100</f>
        <v>7.534355699620221</v>
      </c>
      <c r="G23" s="181">
        <f>('dep84'!G23/'dep84'!G22-1)*100</f>
        <v>26.587118013215871</v>
      </c>
      <c r="H23" s="181">
        <f>('dep84'!H23/'dep84'!H22-1)*100</f>
        <v>-58.779212242946656</v>
      </c>
      <c r="I23" s="182">
        <f>('dep84'!I23/'dep84'!I22-1)*100</f>
        <v>-4.1588954577896242</v>
      </c>
      <c r="J23" s="179">
        <f>('dep84'!J23/'dep84'!J22-1)*100</f>
        <v>-1.4076421191327348</v>
      </c>
      <c r="K23" s="179">
        <f>('dep84'!K23/'dep84'!K22-1)*100</f>
        <v>-4.7966557034478168</v>
      </c>
      <c r="L23" s="180">
        <f>('dep84'!L23/'dep84'!L22-1)*100</f>
        <v>-4.1738973726508917</v>
      </c>
      <c r="M23" s="181">
        <f>('dep84'!M23/'dep84'!M22-1)*100</f>
        <v>-3.8724662680904465</v>
      </c>
      <c r="N23" s="181">
        <f>('dep84'!N23/'dep84'!N22-1)*100</f>
        <v>-26.718571758790787</v>
      </c>
      <c r="O23" s="181">
        <f>('dep84'!O23/'dep84'!O22-1)*100</f>
        <v>-41.747228372797629</v>
      </c>
      <c r="P23" s="181">
        <f>('dep84'!P23/'dep84'!P22-1)*100</f>
        <v>17.71703113805383</v>
      </c>
      <c r="Q23" s="181">
        <f>('dep84'!Q23/'dep84'!Q22-1)*100</f>
        <v>15.642318742371675</v>
      </c>
      <c r="R23" s="181">
        <f>('dep84'!R23/'dep84'!R22-1)*100</f>
        <v>-6.3909947229986885</v>
      </c>
      <c r="S23" s="152">
        <f>('dep84'!S23/'dep84'!S22-1)*100</f>
        <v>74.966174907070553</v>
      </c>
      <c r="T23" s="183">
        <f>('dep84'!T23/'dep84'!T22-1)*100</f>
        <v>3.7600947664741424</v>
      </c>
      <c r="U23" s="52">
        <f>'dep84'!B23-'dep84'!B22</f>
        <v>-29.659090935000677</v>
      </c>
      <c r="V23" s="52">
        <f>'dep84'!C23-'dep84'!C22</f>
        <v>70.553540882000007</v>
      </c>
      <c r="W23" s="52">
        <f>'dep84'!D23-'dep84'!D22</f>
        <v>-17.131630854999912</v>
      </c>
      <c r="X23" s="121">
        <f>'dep84'!E23-'dep84'!E22</f>
        <v>17.475072302999934</v>
      </c>
      <c r="Y23" s="121">
        <f>'dep84'!F23-'dep84'!F22</f>
        <v>10.741446000999986</v>
      </c>
      <c r="Z23" s="121">
        <f>'dep84'!G23-'dep84'!G22</f>
        <v>31.071358731999993</v>
      </c>
      <c r="AA23" s="121">
        <f>'dep84'!H23-'dep84'!H22</f>
        <v>-32.693181503999995</v>
      </c>
      <c r="AB23" s="121">
        <f>'dep84'!I23-'dep84'!I22</f>
        <v>-43.726326387000086</v>
      </c>
      <c r="AC23" s="52">
        <f>'dep84'!J23-'dep84'!J22</f>
        <v>-12.100335442000073</v>
      </c>
      <c r="AD23" s="52">
        <f>'dep84'!K23-'dep84'!K22</f>
        <v>-76.722627572000192</v>
      </c>
      <c r="AE23" s="121">
        <f>'dep84'!L23-'dep84'!L22</f>
        <v>-23.454368463000037</v>
      </c>
      <c r="AF23" s="121">
        <f>'dep84'!M23-'dep84'!M22</f>
        <v>-22.432582864999972</v>
      </c>
      <c r="AG23" s="121">
        <f>'dep84'!N23-'dep84'!N22</f>
        <v>-5.5716272379999996</v>
      </c>
      <c r="AH23" s="121">
        <f>'dep84'!O23-'dep84'!O22</f>
        <v>-24.974934238000003</v>
      </c>
      <c r="AI23" s="121">
        <f>'dep84'!P23-'dep84'!P22</f>
        <v>7.9227005790000007</v>
      </c>
      <c r="AJ23" s="121">
        <f>'dep84'!Q23-'dep84'!Q22</f>
        <v>2.9771813139999992</v>
      </c>
      <c r="AK23" s="121">
        <f>'dep84'!R23-'dep84'!R22</f>
        <v>-19.362049226000011</v>
      </c>
      <c r="AL23" s="121">
        <f>'dep84'!S23-'dep84'!S22</f>
        <v>8.1730525650000008</v>
      </c>
      <c r="AM23" s="52">
        <f>'dep84'!T23-'dep84'!T22</f>
        <v>5.7419620520000194</v>
      </c>
      <c r="AN23" s="189">
        <f>(Paca!B23/Paca!B19-1)*100</f>
        <v>-2.2309486819448443</v>
      </c>
      <c r="AO23" s="189">
        <f>(Paca!C23/Paca!C19-1)*100</f>
        <v>69.693945121893393</v>
      </c>
      <c r="AP23" s="189">
        <f>(Paca!D23/Paca!D19-1)*100</f>
        <v>-2.5580053322384444</v>
      </c>
      <c r="AQ23" s="190">
        <f>(Paca!E23/Paca!E19-1)*100</f>
        <v>0.73110613983222716</v>
      </c>
      <c r="AR23" s="190">
        <f>(Paca!F23/Paca!F19-1)*100</f>
        <v>5.3878723418574914</v>
      </c>
      <c r="AS23" s="190">
        <f>(Paca!G23/Paca!G19-1)*100</f>
        <v>1.0141580605337985</v>
      </c>
      <c r="AT23" s="190">
        <f>(Paca!H23/Paca!H19-1)*100</f>
        <v>-23.471604357604491</v>
      </c>
      <c r="AU23" s="190">
        <f>(Paca!I23/Paca!I19-1)*100</f>
        <v>-3.6968008731543267</v>
      </c>
      <c r="AV23" s="189">
        <f>(Paca!J23/Paca!J19-1)*100</f>
        <v>-3.8424496002025577</v>
      </c>
      <c r="AW23" s="189">
        <f>(Paca!K23/Paca!K19-1)*100</f>
        <v>-2.7328964779480991</v>
      </c>
      <c r="AX23" s="190">
        <f>(Paca!L23/Paca!L19-1)*100</f>
        <v>-1.1496023470684347</v>
      </c>
      <c r="AY23" s="190">
        <f>(Paca!M23/Paca!M19-1)*100</f>
        <v>-8.8664366516679856</v>
      </c>
      <c r="AZ23" s="190">
        <f>(Paca!N23/Paca!N19-1)*100</f>
        <v>18.987199768575636</v>
      </c>
      <c r="BA23" s="190">
        <f>(Paca!O23/Paca!O19-1)*100</f>
        <v>-32.540045509499848</v>
      </c>
      <c r="BB23" s="190">
        <f>(Paca!P23/Paca!P19-1)*100</f>
        <v>20.59551839076077</v>
      </c>
      <c r="BC23" s="190">
        <f>(Paca!Q23/Paca!Q19-1)*100</f>
        <v>0.70435724551867196</v>
      </c>
      <c r="BD23" s="190">
        <f>(Paca!R23/Paca!R19-1)*100</f>
        <v>-6.9444888180743352</v>
      </c>
      <c r="BE23" s="190">
        <f>(Paca!S23/Paca!S19-1)*100</f>
        <v>49.378455434615411</v>
      </c>
      <c r="BF23" s="189">
        <f>(Paca!T23/Paca!T19-1)*100</f>
        <v>14.031343623549741</v>
      </c>
      <c r="BG23" s="53">
        <f>Paca!B23-Paca!B19</f>
        <v>-723.36006468799314</v>
      </c>
      <c r="BH23" s="53">
        <f>Paca!C23-Paca!C19</f>
        <v>99.189503460999987</v>
      </c>
      <c r="BI23" s="53">
        <f>Paca!D23-Paca!D19</f>
        <v>-263.77236275699943</v>
      </c>
      <c r="BJ23" s="122">
        <f>Paca!E23-Paca!E19</f>
        <v>14.192010996999898</v>
      </c>
      <c r="BK23" s="122">
        <f>Paca!F23-Paca!F19</f>
        <v>74.507242923000149</v>
      </c>
      <c r="BL23" s="122">
        <f>Paca!G23-Paca!G19</f>
        <v>10.309065287999942</v>
      </c>
      <c r="BM23" s="122">
        <f>Paca!H23-Paca!H19</f>
        <v>-168.59536488499998</v>
      </c>
      <c r="BN23" s="122">
        <f>Paca!I23-Paca!I19</f>
        <v>-194.18531708000046</v>
      </c>
      <c r="BO23" s="53">
        <f>Paca!J23-Paca!J19</f>
        <v>-370.40253859499899</v>
      </c>
      <c r="BP23" s="53">
        <f>Paca!K23-Paca!K19</f>
        <v>-312.74657825499889</v>
      </c>
      <c r="BQ23" s="122">
        <f>Paca!L23-Paca!L19</f>
        <v>-39.210693685000024</v>
      </c>
      <c r="BR23" s="122">
        <f>Paca!M23-Paca!M19</f>
        <v>-302.3467252559999</v>
      </c>
      <c r="BS23" s="122">
        <f>Paca!N23-Paca!N19</f>
        <v>89.923745327999939</v>
      </c>
      <c r="BT23" s="122">
        <f>Paca!O23-Paca!O19</f>
        <v>-118.337681135</v>
      </c>
      <c r="BU23" s="122">
        <f>Paca!P23-Paca!P19</f>
        <v>85.925065415999995</v>
      </c>
      <c r="BV23" s="122">
        <f>Paca!Q23-Paca!Q19</f>
        <v>1.851147544000014</v>
      </c>
      <c r="BW23" s="122">
        <f>Paca!R23-Paca!R19</f>
        <v>-192.84797075400002</v>
      </c>
      <c r="BX23" s="122">
        <f>Paca!S23-Paca!S19</f>
        <v>162.29653428699999</v>
      </c>
      <c r="BY23" s="53">
        <f>Paca!T23-Paca!T19</f>
        <v>124.371911458</v>
      </c>
    </row>
    <row r="24" spans="1:77" s="29" customFormat="1" x14ac:dyDescent="0.25">
      <c r="A24" s="37" t="str">
        <f>Paca!A24</f>
        <v>T2 2003</v>
      </c>
      <c r="B24" s="144">
        <f>('dep84'!B24/'dep84'!B23-1)*100</f>
        <v>6.8306256713013269</v>
      </c>
      <c r="C24" s="179">
        <f>('dep84'!C24/'dep84'!C23-1)*100</f>
        <v>-12.828044922007775</v>
      </c>
      <c r="D24" s="179">
        <f>('dep84'!D24/'dep84'!D23-1)*100</f>
        <v>1.8210971580211233</v>
      </c>
      <c r="E24" s="180">
        <f>('dep84'!E24/'dep84'!E23-1)*100</f>
        <v>-0.1028433659806427</v>
      </c>
      <c r="F24" s="181">
        <f>('dep84'!F24/'dep84'!F23-1)*100</f>
        <v>6.9252976491260609</v>
      </c>
      <c r="G24" s="181">
        <f>('dep84'!G24/'dep84'!G23-1)*100</f>
        <v>10.450810984414339</v>
      </c>
      <c r="H24" s="181">
        <f>('dep84'!H24/'dep84'!H23-1)*100</f>
        <v>-42.560410462320085</v>
      </c>
      <c r="I24" s="182">
        <f>('dep84'!I24/'dep84'!I23-1)*100</f>
        <v>2.4072843159062218</v>
      </c>
      <c r="J24" s="179">
        <f>('dep84'!J24/'dep84'!J23-1)*100</f>
        <v>11.626632669246174</v>
      </c>
      <c r="K24" s="179">
        <f>('dep84'!K24/'dep84'!K23-1)*100</f>
        <v>13.147045051411244</v>
      </c>
      <c r="L24" s="180">
        <f>('dep84'!L24/'dep84'!L23-1)*100</f>
        <v>12.886579369170658</v>
      </c>
      <c r="M24" s="181">
        <f>('dep84'!M24/'dep84'!M23-1)*100</f>
        <v>13.067273049549556</v>
      </c>
      <c r="N24" s="181">
        <f>('dep84'!N24/'dep84'!N23-1)*100</f>
        <v>47.518497966722293</v>
      </c>
      <c r="O24" s="181">
        <f>('dep84'!O24/'dep84'!O23-1)*100</f>
        <v>39.713605024480934</v>
      </c>
      <c r="P24" s="181">
        <f>('dep84'!P24/'dep84'!P23-1)*100</f>
        <v>30.723902680109806</v>
      </c>
      <c r="Q24" s="181">
        <f>('dep84'!Q24/'dep84'!Q23-1)*100</f>
        <v>-83.988377329724017</v>
      </c>
      <c r="R24" s="181">
        <f>('dep84'!R24/'dep84'!R23-1)*100</f>
        <v>13.504655691615985</v>
      </c>
      <c r="S24" s="152">
        <f>('dep84'!S24/'dep84'!S23-1)*100</f>
        <v>5.0155009223595393</v>
      </c>
      <c r="T24" s="183">
        <f>('dep84'!T24/'dep84'!T23-1)*100</f>
        <v>6.3650977186958446</v>
      </c>
      <c r="U24" s="52">
        <f>'dep84'!B24-'dep84'!B23</f>
        <v>330.99222748400098</v>
      </c>
      <c r="V24" s="52">
        <f>'dep84'!C24-'dep84'!C23</f>
        <v>-17.536161520999997</v>
      </c>
      <c r="W24" s="52">
        <f>'dep84'!D24-'dep84'!D23</f>
        <v>39.704658509000183</v>
      </c>
      <c r="X24" s="121">
        <f>'dep84'!E24-'dep84'!E23</f>
        <v>-0.87254521699992438</v>
      </c>
      <c r="Y24" s="121">
        <f>'dep84'!F24-'dep84'!F23</f>
        <v>10.617012077999988</v>
      </c>
      <c r="Z24" s="121">
        <f>'dep84'!G24-'dep84'!G23</f>
        <v>15.460676296999992</v>
      </c>
      <c r="AA24" s="121">
        <f>'dep84'!H24-'dep84'!H23</f>
        <v>-9.7578810370000024</v>
      </c>
      <c r="AB24" s="121">
        <f>'dep84'!I24-'dep84'!I23</f>
        <v>24.257396388000075</v>
      </c>
      <c r="AC24" s="52">
        <f>'dep84'!J24-'dep84'!J23</f>
        <v>98.537686458000053</v>
      </c>
      <c r="AD24" s="52">
        <f>'dep84'!K24-'dep84'!K23</f>
        <v>200.20055498200009</v>
      </c>
      <c r="AE24" s="121">
        <f>'dep84'!L24-'dep84'!L23</f>
        <v>69.391049371999998</v>
      </c>
      <c r="AF24" s="121">
        <f>'dep84'!M24-'dep84'!M23</f>
        <v>72.765313272999947</v>
      </c>
      <c r="AG24" s="121">
        <f>'dep84'!N24-'dep84'!N23</f>
        <v>7.2614849750000001</v>
      </c>
      <c r="AH24" s="121">
        <f>'dep84'!O24-'dep84'!O23</f>
        <v>13.839889143999997</v>
      </c>
      <c r="AI24" s="121">
        <f>'dep84'!P24-'dep84'!P23</f>
        <v>16.173275178999994</v>
      </c>
      <c r="AJ24" s="121">
        <f>'dep84'!Q24-'dep84'!Q23</f>
        <v>-18.485880238</v>
      </c>
      <c r="AK24" s="121">
        <f>'dep84'!R24-'dep84'!R23</f>
        <v>38.298697771000036</v>
      </c>
      <c r="AL24" s="121">
        <f>'dep84'!S24-'dep84'!S23</f>
        <v>0.95672550599999795</v>
      </c>
      <c r="AM24" s="52">
        <f>'dep84'!T24-'dep84'!T23</f>
        <v>10.085489056</v>
      </c>
      <c r="AN24" s="189">
        <f>(Paca!B24/Paca!B20-1)*100</f>
        <v>2.3908961081838154</v>
      </c>
      <c r="AO24" s="189">
        <f>(Paca!C24/Paca!C20-1)*100</f>
        <v>119.64101041627097</v>
      </c>
      <c r="AP24" s="189">
        <f>(Paca!D24/Paca!D20-1)*100</f>
        <v>-5.2841185878481856</v>
      </c>
      <c r="AQ24" s="190">
        <f>(Paca!E24/Paca!E20-1)*100</f>
        <v>-0.73591613835444214</v>
      </c>
      <c r="AR24" s="190">
        <f>(Paca!F24/Paca!F20-1)*100</f>
        <v>8.7514082389327896</v>
      </c>
      <c r="AS24" s="190">
        <f>(Paca!G24/Paca!G20-1)*100</f>
        <v>-14.528376505993968</v>
      </c>
      <c r="AT24" s="190">
        <f>(Paca!H24/Paca!H20-1)*100</f>
        <v>-11.025789761103667</v>
      </c>
      <c r="AU24" s="190">
        <f>(Paca!I24/Paca!I20-1)*100</f>
        <v>-7.1389117700757172</v>
      </c>
      <c r="AV24" s="189">
        <f>(Paca!J24/Paca!J20-1)*100</f>
        <v>4.7489408822026347</v>
      </c>
      <c r="AW24" s="189">
        <f>(Paca!K24/Paca!K20-1)*100</f>
        <v>5.5287501342987211</v>
      </c>
      <c r="AX24" s="190">
        <f>(Paca!L24/Paca!L20-1)*100</f>
        <v>4.2987302130756744</v>
      </c>
      <c r="AY24" s="190">
        <f>(Paca!M24/Paca!M20-1)*100</f>
        <v>12.122570125862264</v>
      </c>
      <c r="AZ24" s="190">
        <f>(Paca!N24/Paca!N20-1)*100</f>
        <v>30.248650275498477</v>
      </c>
      <c r="BA24" s="190">
        <f>(Paca!O24/Paca!O20-1)*100</f>
        <v>-24.476058037782177</v>
      </c>
      <c r="BB24" s="190">
        <f>(Paca!P24/Paca!P20-1)*100</f>
        <v>2.2266715610659293</v>
      </c>
      <c r="BC24" s="190">
        <f>(Paca!Q24/Paca!Q20-1)*100</f>
        <v>-12.771665362366647</v>
      </c>
      <c r="BD24" s="190">
        <f>(Paca!R24/Paca!R20-1)*100</f>
        <v>-1.2800215709895202</v>
      </c>
      <c r="BE24" s="190">
        <f>(Paca!S24/Paca!S20-1)*100</f>
        <v>37.29740015090988</v>
      </c>
      <c r="BF24" s="189">
        <f>(Paca!T24/Paca!T20-1)*100</f>
        <v>12.961629748474923</v>
      </c>
      <c r="BG24" s="53">
        <f>Paca!B24-Paca!B20</f>
        <v>779.36798527899373</v>
      </c>
      <c r="BH24" s="53">
        <f>Paca!C24-Paca!C20</f>
        <v>132.10994314999999</v>
      </c>
      <c r="BI24" s="53">
        <f>Paca!D24-Paca!D20</f>
        <v>-560.53361101800147</v>
      </c>
      <c r="BJ24" s="122">
        <f>Paca!E24-Paca!E20</f>
        <v>-13.720941404000087</v>
      </c>
      <c r="BK24" s="122">
        <f>Paca!F24-Paca!F20</f>
        <v>115.11793842799989</v>
      </c>
      <c r="BL24" s="122">
        <f>Paca!G24-Paca!G20</f>
        <v>-208.34802569299995</v>
      </c>
      <c r="BM24" s="122">
        <f>Paca!H24-Paca!H20</f>
        <v>-72.850480068000024</v>
      </c>
      <c r="BN24" s="122">
        <f>Paca!I24-Paca!I20</f>
        <v>-380.73210228100015</v>
      </c>
      <c r="BO24" s="53">
        <f>Paca!J24-Paca!J20</f>
        <v>436.58474279700022</v>
      </c>
      <c r="BP24" s="53">
        <f>Paca!K24-Paca!K20</f>
        <v>649.4069093850012</v>
      </c>
      <c r="BQ24" s="122">
        <f>Paca!L24-Paca!L20</f>
        <v>157.56895480699995</v>
      </c>
      <c r="BR24" s="122">
        <f>Paca!M24-Paca!M20</f>
        <v>385.8074810170001</v>
      </c>
      <c r="BS24" s="122">
        <f>Paca!N24-Paca!N20</f>
        <v>135.93160429399995</v>
      </c>
      <c r="BT24" s="122">
        <f>Paca!O24-Paca!O20</f>
        <v>-98.391745662000005</v>
      </c>
      <c r="BU24" s="122">
        <f>Paca!P24-Paca!P20</f>
        <v>11.280738492999944</v>
      </c>
      <c r="BV24" s="122">
        <f>Paca!Q24-Paca!Q20</f>
        <v>-35.678144387000003</v>
      </c>
      <c r="BW24" s="122">
        <f>Paca!R24-Paca!R20</f>
        <v>-37.269730703999812</v>
      </c>
      <c r="BX24" s="122">
        <f>Paca!S24-Paca!S20</f>
        <v>130.15775152700002</v>
      </c>
      <c r="BY24" s="53">
        <f>Paca!T24-Paca!T20</f>
        <v>121.80000096499998</v>
      </c>
    </row>
    <row r="25" spans="1:77" s="29" customFormat="1" x14ac:dyDescent="0.25">
      <c r="A25" s="37" t="str">
        <f>Paca!A25</f>
        <v>T3 2003</v>
      </c>
      <c r="B25" s="144">
        <f>('dep84'!B25/'dep84'!B24-1)*100</f>
        <v>-3.7461382748697258</v>
      </c>
      <c r="C25" s="179">
        <f>('dep84'!C25/'dep84'!C24-1)*100</f>
        <v>-56.025439552455445</v>
      </c>
      <c r="D25" s="179">
        <f>('dep84'!D25/'dep84'!D24-1)*100</f>
        <v>7.2315118171561998E-2</v>
      </c>
      <c r="E25" s="180">
        <f>('dep84'!E25/'dep84'!E24-1)*100</f>
        <v>3.5685253637012915</v>
      </c>
      <c r="F25" s="181">
        <f>('dep84'!F25/'dep84'!F24-1)*100</f>
        <v>-6.7174696666748694</v>
      </c>
      <c r="G25" s="181">
        <f>('dep84'!G25/'dep84'!G24-1)*100</f>
        <v>-14.447389141891087</v>
      </c>
      <c r="H25" s="181">
        <f>('dep84'!H25/'dep84'!H24-1)*100</f>
        <v>264.04133938195758</v>
      </c>
      <c r="I25" s="182">
        <f>('dep84'!I25/'dep84'!I24-1)*100</f>
        <v>-2.7902757676727785</v>
      </c>
      <c r="J25" s="179">
        <f>('dep84'!J25/'dep84'!J24-1)*100</f>
        <v>-8.3144499514974939</v>
      </c>
      <c r="K25" s="179">
        <f>('dep84'!K25/'dep84'!K24-1)*100</f>
        <v>-3.9385896614402838</v>
      </c>
      <c r="L25" s="180">
        <f>('dep84'!L25/'dep84'!L24-1)*100</f>
        <v>-21.707135061747373</v>
      </c>
      <c r="M25" s="181">
        <f>('dep84'!M25/'dep84'!M24-1)*100</f>
        <v>11.827448139422803</v>
      </c>
      <c r="N25" s="181">
        <f>('dep84'!N25/'dep84'!N24-1)*100</f>
        <v>-33.637375904108566</v>
      </c>
      <c r="O25" s="181">
        <f>('dep84'!O25/'dep84'!O24-1)*100</f>
        <v>-14.084884276278075</v>
      </c>
      <c r="P25" s="181">
        <f>('dep84'!P25/'dep84'!P24-1)*100</f>
        <v>-28.146039532227096</v>
      </c>
      <c r="Q25" s="181">
        <f>('dep84'!Q25/'dep84'!Q24-1)*100</f>
        <v>140.06441266224905</v>
      </c>
      <c r="R25" s="181">
        <f>('dep84'!R25/'dep84'!R24-1)*100</f>
        <v>1.9812867363061537</v>
      </c>
      <c r="S25" s="152">
        <f>('dep84'!S25/'dep84'!S24-1)*100</f>
        <v>60.487505493440331</v>
      </c>
      <c r="T25" s="183">
        <f>('dep84'!T25/'dep84'!T24-1)*100</f>
        <v>10.532903041308138</v>
      </c>
      <c r="U25" s="52">
        <f>'dep84'!B25-'dep84'!B24</f>
        <v>-193.92637759800073</v>
      </c>
      <c r="V25" s="52">
        <f>'dep84'!C25-'dep84'!C24</f>
        <v>-66.763043089000007</v>
      </c>
      <c r="W25" s="52">
        <f>'dep84'!D25-'dep84'!D24</f>
        <v>1.6053702889994383</v>
      </c>
      <c r="X25" s="121">
        <f>'dep84'!E25-'dep84'!E24</f>
        <v>30.244999028999928</v>
      </c>
      <c r="Y25" s="121">
        <f>'dep84'!F25-'dep84'!F24</f>
        <v>-11.011590417999997</v>
      </c>
      <c r="Z25" s="121">
        <f>'dep84'!G25-'dep84'!G24</f>
        <v>-23.606781158999979</v>
      </c>
      <c r="AA25" s="121">
        <f>'dep84'!H25-'dep84'!H24</f>
        <v>34.772263840999997</v>
      </c>
      <c r="AB25" s="121">
        <f>'dep84'!I25-'dep84'!I24</f>
        <v>-28.793521004000013</v>
      </c>
      <c r="AC25" s="52">
        <f>'dep84'!J25-'dep84'!J24</f>
        <v>-78.659242031000076</v>
      </c>
      <c r="AD25" s="52">
        <f>'dep84'!K25-'dep84'!K24</f>
        <v>-67.861128719000135</v>
      </c>
      <c r="AE25" s="121">
        <f>'dep84'!L25-'dep84'!L24</f>
        <v>-131.950373587</v>
      </c>
      <c r="AF25" s="121">
        <f>'dep84'!M25-'dep84'!M24</f>
        <v>74.467608663000078</v>
      </c>
      <c r="AG25" s="121">
        <f>'dep84'!N25-'dep84'!N24</f>
        <v>-7.5828301640000007</v>
      </c>
      <c r="AH25" s="121">
        <f>'dep84'!O25-'dep84'!O24</f>
        <v>-6.8578073589999988</v>
      </c>
      <c r="AI25" s="121">
        <f>'dep84'!P25-'dep84'!P24</f>
        <v>-19.368406587999992</v>
      </c>
      <c r="AJ25" s="121">
        <f>'dep84'!Q25-'dep84'!Q24</f>
        <v>4.9361016640000006</v>
      </c>
      <c r="AK25" s="121">
        <f>'dep84'!R25-'dep84'!R24</f>
        <v>6.377662000999976</v>
      </c>
      <c r="AL25" s="121">
        <f>'dep84'!S25-'dep84'!S24</f>
        <v>12.116916651</v>
      </c>
      <c r="AM25" s="52">
        <f>'dep84'!T25-'dep84'!T24</f>
        <v>17.751665951999996</v>
      </c>
      <c r="AN25" s="189">
        <f>(Paca!B25/Paca!B21-1)*100</f>
        <v>8.0313926539230973</v>
      </c>
      <c r="AO25" s="189">
        <f>(Paca!C25/Paca!C21-1)*100</f>
        <v>-42.231374818121445</v>
      </c>
      <c r="AP25" s="189">
        <f>(Paca!D25/Paca!D21-1)*100</f>
        <v>5.7324559410236509</v>
      </c>
      <c r="AQ25" s="190">
        <f>(Paca!E25/Paca!E21-1)*100</f>
        <v>5.6900797822696303</v>
      </c>
      <c r="AR25" s="190">
        <f>(Paca!F25/Paca!F21-1)*100</f>
        <v>28.152628400351041</v>
      </c>
      <c r="AS25" s="190">
        <f>(Paca!G25/Paca!G21-1)*100</f>
        <v>-4.4151826591148797</v>
      </c>
      <c r="AT25" s="190">
        <f>(Paca!H25/Paca!H21-1)*100</f>
        <v>-9.7027926927350521</v>
      </c>
      <c r="AU25" s="190">
        <f>(Paca!I25/Paca!I21-1)*100</f>
        <v>4.8574763374296781</v>
      </c>
      <c r="AV25" s="189">
        <f>(Paca!J25/Paca!J21-1)*100</f>
        <v>16.576586813065951</v>
      </c>
      <c r="AW25" s="189">
        <f>(Paca!K25/Paca!K21-1)*100</f>
        <v>4.062403529999381</v>
      </c>
      <c r="AX25" s="190">
        <f>(Paca!L25/Paca!L21-1)*100</f>
        <v>4.3164332190042121</v>
      </c>
      <c r="AY25" s="190">
        <f>(Paca!M25/Paca!M21-1)*100</f>
        <v>18.750142274934657</v>
      </c>
      <c r="AZ25" s="190">
        <f>(Paca!N25/Paca!N21-1)*100</f>
        <v>13.652063183572661</v>
      </c>
      <c r="BA25" s="190">
        <f>(Paca!O25/Paca!O21-1)*100</f>
        <v>-12.960786791073142</v>
      </c>
      <c r="BB25" s="190">
        <f>(Paca!P25/Paca!P21-1)*100</f>
        <v>-7.2575585676551206</v>
      </c>
      <c r="BC25" s="190">
        <f>(Paca!Q25/Paca!Q21-1)*100</f>
        <v>-51.86345386042224</v>
      </c>
      <c r="BD25" s="190">
        <f>(Paca!R25/Paca!R21-1)*100</f>
        <v>-4.2644620936752471</v>
      </c>
      <c r="BE25" s="190">
        <f>(Paca!S25/Paca!S21-1)*100</f>
        <v>25.928371666165617</v>
      </c>
      <c r="BF25" s="189">
        <f>(Paca!T25/Paca!T21-1)*100</f>
        <v>12.835615316255943</v>
      </c>
      <c r="BG25" s="53">
        <f>Paca!B25-Paca!B21</f>
        <v>2506.1181357549976</v>
      </c>
      <c r="BH25" s="53">
        <f>Paca!C25-Paca!C21</f>
        <v>-94.627510730000012</v>
      </c>
      <c r="BI25" s="53">
        <f>Paca!D25-Paca!D21</f>
        <v>563.92244671700064</v>
      </c>
      <c r="BJ25" s="122">
        <f>Paca!E25-Paca!E21</f>
        <v>105.49143640800003</v>
      </c>
      <c r="BK25" s="122">
        <f>Paca!F25-Paca!F21</f>
        <v>331.95347709399994</v>
      </c>
      <c r="BL25" s="122">
        <f>Paca!G25-Paca!G21</f>
        <v>-57.412762770000199</v>
      </c>
      <c r="BM25" s="122">
        <f>Paca!H25-Paca!H21</f>
        <v>-55.618266425000002</v>
      </c>
      <c r="BN25" s="122">
        <f>Paca!I25-Paca!I21</f>
        <v>239.5085624100002</v>
      </c>
      <c r="BO25" s="53">
        <f>Paca!J25-Paca!J21</f>
        <v>1446.1027823250006</v>
      </c>
      <c r="BP25" s="53">
        <f>Paca!K25-Paca!K21</f>
        <v>464.58040788399921</v>
      </c>
      <c r="BQ25" s="122">
        <f>Paca!L25-Paca!L21</f>
        <v>142.421868249</v>
      </c>
      <c r="BR25" s="122">
        <f>Paca!M25-Paca!M21</f>
        <v>580.2264255619998</v>
      </c>
      <c r="BS25" s="122">
        <f>Paca!N25-Paca!N21</f>
        <v>69.849850252000067</v>
      </c>
      <c r="BT25" s="122">
        <f>Paca!O25-Paca!O21</f>
        <v>-57.562983521000035</v>
      </c>
      <c r="BU25" s="122">
        <f>Paca!P25-Paca!P21</f>
        <v>-44.013198851000084</v>
      </c>
      <c r="BV25" s="122">
        <f>Paca!Q25-Paca!Q21</f>
        <v>-207.05194763</v>
      </c>
      <c r="BW25" s="122">
        <f>Paca!R25-Paca!R21</f>
        <v>-115.54077249199963</v>
      </c>
      <c r="BX25" s="122">
        <f>Paca!S25-Paca!S21</f>
        <v>96.251166314999978</v>
      </c>
      <c r="BY25" s="53">
        <f>Paca!T25-Paca!T21</f>
        <v>126.14000955900008</v>
      </c>
    </row>
    <row r="26" spans="1:77" s="105" customFormat="1" x14ac:dyDescent="0.25">
      <c r="A26" s="98" t="str">
        <f>Paca!A26</f>
        <v>T4 2003</v>
      </c>
      <c r="B26" s="143">
        <f>('dep84'!B26/'dep84'!B25-1)*100</f>
        <v>4.2286338264899914</v>
      </c>
      <c r="C26" s="184">
        <f>('dep84'!C26/'dep84'!C25-1)*100</f>
        <v>185.85874575417424</v>
      </c>
      <c r="D26" s="184">
        <f>('dep84'!D26/'dep84'!D25-1)*100</f>
        <v>4.3815732108740679</v>
      </c>
      <c r="E26" s="185">
        <f>('dep84'!E26/'dep84'!E25-1)*100</f>
        <v>2.2913713699550531</v>
      </c>
      <c r="F26" s="186">
        <f>('dep84'!F26/'dep84'!F25-1)*100</f>
        <v>31.275875847570902</v>
      </c>
      <c r="G26" s="186">
        <f>('dep84'!G26/'dep84'!G25-1)*100</f>
        <v>12.067204570416234</v>
      </c>
      <c r="H26" s="186">
        <f>('dep84'!H26/'dep84'!H25-1)*100</f>
        <v>-42.973919716624451</v>
      </c>
      <c r="I26" s="187">
        <f>('dep84'!I26/'dep84'!I25-1)*100</f>
        <v>3.3031330919111923</v>
      </c>
      <c r="J26" s="184">
        <f>('dep84'!J26/'dep84'!J25-1)*100</f>
        <v>13.078992100410769</v>
      </c>
      <c r="K26" s="184">
        <f>('dep84'!K26/'dep84'!K25-1)*100</f>
        <v>-4.3211502478871733</v>
      </c>
      <c r="L26" s="185">
        <f>('dep84'!L26/'dep84'!L25-1)*100</f>
        <v>8.4918941926970035</v>
      </c>
      <c r="M26" s="186">
        <f>('dep84'!M26/'dep84'!M25-1)*100</f>
        <v>-9.8651682869654529</v>
      </c>
      <c r="N26" s="186">
        <f>('dep84'!N26/'dep84'!N25-1)*100</f>
        <v>-14.012471236377277</v>
      </c>
      <c r="O26" s="186">
        <f>('dep84'!O26/'dep84'!O25-1)*100</f>
        <v>81.418498728183806</v>
      </c>
      <c r="P26" s="186">
        <f>('dep84'!P26/'dep84'!P25-1)*100</f>
        <v>-15.346888557851345</v>
      </c>
      <c r="Q26" s="186">
        <f>('dep84'!Q26/'dep84'!Q25-1)*100</f>
        <v>13.658877254941038</v>
      </c>
      <c r="R26" s="186">
        <f>('dep84'!R26/'dep84'!R25-1)*100</f>
        <v>-14.196385308142167</v>
      </c>
      <c r="S26" s="151">
        <f>('dep84'!S26/'dep84'!S25-1)*100</f>
        <v>-66.570918456125838</v>
      </c>
      <c r="T26" s="188">
        <f>('dep84'!T26/'dep84'!T25-1)*100</f>
        <v>-13.934160853155076</v>
      </c>
      <c r="U26" s="100">
        <f>'dep84'!B26-'dep84'!B25</f>
        <v>210.70329324999966</v>
      </c>
      <c r="V26" s="100">
        <f>'dep84'!C26-'dep84'!C25</f>
        <v>97.394708126000012</v>
      </c>
      <c r="W26" s="100">
        <f>'dep84'!D26-'dep84'!D25</f>
        <v>97.339730744000008</v>
      </c>
      <c r="X26" s="120">
        <f>'dep84'!E26-'dep84'!E25</f>
        <v>20.113519093000036</v>
      </c>
      <c r="Y26" s="120">
        <f>'dep84'!F26-'dep84'!F25</f>
        <v>47.824906948000006</v>
      </c>
      <c r="Z26" s="120">
        <f>'dep84'!G26-'dep84'!G25</f>
        <v>16.868922626</v>
      </c>
      <c r="AA26" s="120">
        <f>'dep84'!H26-'dep84'!H25</f>
        <v>-20.602347628999997</v>
      </c>
      <c r="AB26" s="120">
        <f>'dep84'!I26-'dep84'!I25</f>
        <v>33.134729705999916</v>
      </c>
      <c r="AC26" s="100">
        <f>'dep84'!J26-'dep84'!J25</f>
        <v>113.44657947200005</v>
      </c>
      <c r="AD26" s="100">
        <f>'dep84'!K26-'dep84'!K25</f>
        <v>-71.520191389000047</v>
      </c>
      <c r="AE26" s="120">
        <f>'dep84'!L26-'dep84'!L25</f>
        <v>40.414282727000057</v>
      </c>
      <c r="AF26" s="120">
        <f>'dep84'!M26-'dep84'!M25</f>
        <v>-69.45911860800004</v>
      </c>
      <c r="AG26" s="120">
        <f>'dep84'!N26-'dep84'!N25</f>
        <v>-2.0962713799999992</v>
      </c>
      <c r="AH26" s="120">
        <f>'dep84'!O26-'dep84'!O25</f>
        <v>34.058433409000003</v>
      </c>
      <c r="AI26" s="120">
        <f>'dep84'!P26-'dep84'!P25</f>
        <v>-7.5883551800000006</v>
      </c>
      <c r="AJ26" s="120">
        <f>'dep84'!Q26-'dep84'!Q25</f>
        <v>1.155577503</v>
      </c>
      <c r="AK26" s="120">
        <f>'dep84'!R26-'dep84'!R25</f>
        <v>-46.602845231999993</v>
      </c>
      <c r="AL26" s="120">
        <f>'dep84'!S26-'dep84'!S25</f>
        <v>-21.401894628000001</v>
      </c>
      <c r="AM26" s="100">
        <f>'dep84'!T26-'dep84'!T25</f>
        <v>-25.957533702999996</v>
      </c>
      <c r="AN26" s="184">
        <f>(Paca!B26/Paca!B22-1)*100</f>
        <v>7.8277107506806276</v>
      </c>
      <c r="AO26" s="184">
        <f>(Paca!C26/Paca!C22-1)*100</f>
        <v>64.719600182106944</v>
      </c>
      <c r="AP26" s="184">
        <f>(Paca!D26/Paca!D22-1)*100</f>
        <v>2.837199452937722</v>
      </c>
      <c r="AQ26" s="191">
        <f>(Paca!E26/Paca!E22-1)*100</f>
        <v>-6.9839315901966126</v>
      </c>
      <c r="AR26" s="191">
        <f>(Paca!F26/Paca!F22-1)*100</f>
        <v>7.01102187638456</v>
      </c>
      <c r="AS26" s="191">
        <f>(Paca!G26/Paca!G22-1)*100</f>
        <v>29.815135971236749</v>
      </c>
      <c r="AT26" s="191">
        <f>(Paca!H26/Paca!H22-1)*100</f>
        <v>-12.015588283659673</v>
      </c>
      <c r="AU26" s="191">
        <f>(Paca!I26/Paca!I22-1)*100</f>
        <v>1.6964529665419725</v>
      </c>
      <c r="AV26" s="184">
        <f>(Paca!J26/Paca!J22-1)*100</f>
        <v>12.799690668944287</v>
      </c>
      <c r="AW26" s="184">
        <f>(Paca!K26/Paca!K22-1)*100</f>
        <v>6.600761397305388</v>
      </c>
      <c r="AX26" s="191">
        <f>(Paca!L26/Paca!L22-1)*100</f>
        <v>0.91571244815569219</v>
      </c>
      <c r="AY26" s="191">
        <f>(Paca!M26/Paca!M22-1)*100</f>
        <v>5.6151340698193941</v>
      </c>
      <c r="AZ26" s="191">
        <f>(Paca!N26/Paca!N22-1)*100</f>
        <v>8.6360968381570036</v>
      </c>
      <c r="BA26" s="191">
        <f>(Paca!O26/Paca!O22-1)*100</f>
        <v>61.377120544798849</v>
      </c>
      <c r="BB26" s="191">
        <f>(Paca!P26/Paca!P22-1)*100</f>
        <v>7.4910710047599416</v>
      </c>
      <c r="BC26" s="191">
        <f>(Paca!Q26/Paca!Q22-1)*100</f>
        <v>4.7221085207322711</v>
      </c>
      <c r="BD26" s="191">
        <f>(Paca!R26/Paca!R22-1)*100</f>
        <v>2.6719860318021871</v>
      </c>
      <c r="BE26" s="191">
        <f>(Paca!S26/Paca!S22-1)*100</f>
        <v>27.29005953532495</v>
      </c>
      <c r="BF26" s="184">
        <f>(Paca!T26/Paca!T22-1)*100</f>
        <v>15.075323768543946</v>
      </c>
      <c r="BG26" s="100">
        <f>Paca!B26-Paca!B22</f>
        <v>2509.7596932009983</v>
      </c>
      <c r="BH26" s="100">
        <f>Paca!C26-Paca!C22</f>
        <v>101.98279300499999</v>
      </c>
      <c r="BI26" s="100">
        <f>Paca!D26-Paca!D22</f>
        <v>283.75572697400094</v>
      </c>
      <c r="BJ26" s="120">
        <f>Paca!E26-Paca!E22</f>
        <v>-139.59595213500006</v>
      </c>
      <c r="BK26" s="120">
        <f>Paca!F26-Paca!F22</f>
        <v>96.310250605999954</v>
      </c>
      <c r="BL26" s="120">
        <f>Paca!G26-Paca!G22</f>
        <v>308.29975270800014</v>
      </c>
      <c r="BM26" s="120">
        <f>Paca!H26-Paca!H22</f>
        <v>-66.746199394999962</v>
      </c>
      <c r="BN26" s="120">
        <f>Paca!I26-Paca!I22</f>
        <v>85.487875190000523</v>
      </c>
      <c r="BO26" s="100">
        <f>Paca!J26-Paca!J22</f>
        <v>1228.8185875729996</v>
      </c>
      <c r="BP26" s="100">
        <f>Paca!K26-Paca!K22</f>
        <v>747.39071890300147</v>
      </c>
      <c r="BQ26" s="120">
        <f>Paca!L26-Paca!L22</f>
        <v>31.4132736319998</v>
      </c>
      <c r="BR26" s="120">
        <f>Paca!M26-Paca!M22</f>
        <v>177.17467643400005</v>
      </c>
      <c r="BS26" s="120">
        <f>Paca!N26-Paca!N22</f>
        <v>46.809907842999905</v>
      </c>
      <c r="BT26" s="120">
        <f>Paca!O26-Paca!O22</f>
        <v>279.21022684099995</v>
      </c>
      <c r="BU26" s="120">
        <f>Paca!P26-Paca!P22</f>
        <v>35.365454037999996</v>
      </c>
      <c r="BV26" s="120">
        <f>Paca!Q26-Paca!Q22</f>
        <v>12.36357799000001</v>
      </c>
      <c r="BW26" s="120">
        <f>Paca!R26-Paca!R22</f>
        <v>71.127716620000228</v>
      </c>
      <c r="BX26" s="120">
        <f>Paca!S26-Paca!S22</f>
        <v>93.925885504999997</v>
      </c>
      <c r="BY26" s="100">
        <f>Paca!T26-Paca!T22</f>
        <v>147.81186674600008</v>
      </c>
    </row>
    <row r="27" spans="1:77" s="29" customFormat="1" x14ac:dyDescent="0.25">
      <c r="A27" s="37" t="str">
        <f>Paca!A27</f>
        <v>T1 2004</v>
      </c>
      <c r="B27" s="144">
        <f>('dep84'!B27/'dep84'!B26-1)*100</f>
        <v>-3.0513157594521889</v>
      </c>
      <c r="C27" s="179">
        <f>('dep84'!C27/'dep84'!C26-1)*100</f>
        <v>-56.626931861805893</v>
      </c>
      <c r="D27" s="179">
        <f>('dep84'!D27/'dep84'!D26-1)*100</f>
        <v>-5.6780866234548704</v>
      </c>
      <c r="E27" s="180">
        <f>('dep84'!E27/'dep84'!E26-1)*100</f>
        <v>-9.8012964327530145</v>
      </c>
      <c r="F27" s="181">
        <f>('dep84'!F27/'dep84'!F26-1)*100</f>
        <v>-24.673492401235052</v>
      </c>
      <c r="G27" s="181">
        <f>('dep84'!G27/'dep84'!G26-1)*100</f>
        <v>6.0381437828004758</v>
      </c>
      <c r="H27" s="181">
        <f>('dep84'!H27/'dep84'!H26-1)*100</f>
        <v>5.3646000489412371</v>
      </c>
      <c r="I27" s="182">
        <f>('dep84'!I27/'dep84'!I26-1)*100</f>
        <v>-0.48830108861634969</v>
      </c>
      <c r="J27" s="179">
        <f>('dep84'!J27/'dep84'!J26-1)*100</f>
        <v>12.735104198326042</v>
      </c>
      <c r="K27" s="179">
        <f>('dep84'!K27/'dep84'!K26-1)*100</f>
        <v>-2.3238449250727489</v>
      </c>
      <c r="L27" s="180">
        <f>('dep84'!L27/'dep84'!L26-1)*100</f>
        <v>-7.0619658158716732</v>
      </c>
      <c r="M27" s="181">
        <f>('dep84'!M27/'dep84'!M26-1)*100</f>
        <v>2.9161256411708081</v>
      </c>
      <c r="N27" s="181">
        <f>('dep84'!N27/'dep84'!N26-1)*100</f>
        <v>96.53216147723171</v>
      </c>
      <c r="O27" s="181">
        <f>('dep84'!O27/'dep84'!O26-1)*100</f>
        <v>-70.422779046610245</v>
      </c>
      <c r="P27" s="181">
        <f>('dep84'!P27/'dep84'!P26-1)*100</f>
        <v>-14.646291144003154</v>
      </c>
      <c r="Q27" s="181">
        <f>('dep84'!Q27/'dep84'!Q26-1)*100</f>
        <v>69.235348819672353</v>
      </c>
      <c r="R27" s="181">
        <f>('dep84'!R27/'dep84'!R26-1)*100</f>
        <v>3.3354874875449303</v>
      </c>
      <c r="S27" s="152">
        <f>('dep84'!S27/'dep84'!S26-1)*100</f>
        <v>114.07810913314229</v>
      </c>
      <c r="T27" s="183">
        <f>('dep84'!T27/'dep84'!T26-1)*100</f>
        <v>-18.764461144872257</v>
      </c>
      <c r="U27" s="52">
        <f>'dep84'!B27-'dep84'!B26</f>
        <v>-158.46941015399989</v>
      </c>
      <c r="V27" s="52">
        <f>'dep84'!C27-'dep84'!C26</f>
        <v>-84.825587010000007</v>
      </c>
      <c r="W27" s="52">
        <f>'dep84'!D27-'dep84'!D26</f>
        <v>-131.66972236299989</v>
      </c>
      <c r="X27" s="121">
        <f>'dep84'!E27-'dep84'!E26</f>
        <v>-88.006572033999987</v>
      </c>
      <c r="Y27" s="121">
        <f>'dep84'!F27-'dep84'!F26</f>
        <v>-49.529073449000009</v>
      </c>
      <c r="Z27" s="121">
        <f>'dep84'!G27-'dep84'!G26</f>
        <v>9.4593797419999817</v>
      </c>
      <c r="AA27" s="121">
        <f>'dep84'!H27-'dep84'!H26</f>
        <v>1.466636918999999</v>
      </c>
      <c r="AB27" s="121">
        <f>'dep84'!I27-'dep84'!I26</f>
        <v>-5.0600935410000147</v>
      </c>
      <c r="AC27" s="52">
        <f>'dep84'!J27-'dep84'!J26</f>
        <v>124.91125163799995</v>
      </c>
      <c r="AD27" s="52">
        <f>'dep84'!K27-'dep84'!K26</f>
        <v>-36.80038733299989</v>
      </c>
      <c r="AE27" s="121">
        <f>'dep84'!L27-'dep84'!L26</f>
        <v>-36.463067698000032</v>
      </c>
      <c r="AF27" s="121">
        <f>'dep84'!M27-'dep84'!M26</f>
        <v>18.506472821999978</v>
      </c>
      <c r="AG27" s="121">
        <f>'dep84'!N27-'dep84'!N26</f>
        <v>12.417674434</v>
      </c>
      <c r="AH27" s="121">
        <f>'dep84'!O27-'dep84'!O26</f>
        <v>-53.443673939</v>
      </c>
      <c r="AI27" s="121">
        <f>'dep84'!P27-'dep84'!P26</f>
        <v>-6.1305282640000058</v>
      </c>
      <c r="AJ27" s="121">
        <f>'dep84'!Q27-'dep84'!Q26</f>
        <v>6.6575635749999993</v>
      </c>
      <c r="AK27" s="121">
        <f>'dep84'!R27-'dep84'!R26</f>
        <v>9.3950599140000008</v>
      </c>
      <c r="AL27" s="121">
        <f>'dep84'!S27-'dep84'!S26</f>
        <v>12.260111823000001</v>
      </c>
      <c r="AM27" s="52">
        <f>'dep84'!T27-'dep84'!T26</f>
        <v>-30.084965086000011</v>
      </c>
      <c r="AN27" s="189">
        <f>(Paca!B27/Paca!B23-1)*100</f>
        <v>7.8191650592948081</v>
      </c>
      <c r="AO27" s="189">
        <f>(Paca!C27/Paca!C23-1)*100</f>
        <v>-43.112454742761983</v>
      </c>
      <c r="AP27" s="189">
        <f>(Paca!D27/Paca!D23-1)*100</f>
        <v>2.2777101782420983</v>
      </c>
      <c r="AQ27" s="190">
        <f>(Paca!E27/Paca!E23-1)*100</f>
        <v>-9.02546193917998</v>
      </c>
      <c r="AR27" s="190">
        <f>(Paca!F27/Paca!F23-1)*100</f>
        <v>-5.412898486707185</v>
      </c>
      <c r="AS27" s="190">
        <f>(Paca!G27/Paca!G23-1)*100</f>
        <v>32.004711257458055</v>
      </c>
      <c r="AT27" s="190">
        <f>(Paca!H27/Paca!H23-1)*100</f>
        <v>9.9636466414611427</v>
      </c>
      <c r="AU27" s="190">
        <f>(Paca!I27/Paca!I23-1)*100</f>
        <v>1.993157195403672</v>
      </c>
      <c r="AV27" s="189">
        <f>(Paca!J27/Paca!J23-1)*100</f>
        <v>20.136229657863367</v>
      </c>
      <c r="AW27" s="189">
        <f>(Paca!K27/Paca!K23-1)*100</f>
        <v>4.0894025757124863</v>
      </c>
      <c r="AX27" s="190">
        <f>(Paca!L27/Paca!L23-1)*100</f>
        <v>-8.8455823505984021E-2</v>
      </c>
      <c r="AY27" s="190">
        <f>(Paca!M27/Paca!M23-1)*100</f>
        <v>5.6635937848319218</v>
      </c>
      <c r="AZ27" s="190">
        <f>(Paca!N27/Paca!N23-1)*100</f>
        <v>-7.5723372246792593</v>
      </c>
      <c r="BA27" s="190">
        <f>(Paca!O27/Paca!O23-1)*100</f>
        <v>118.70540168417247</v>
      </c>
      <c r="BB27" s="190">
        <f>(Paca!P27/Paca!P23-1)*100</f>
        <v>-4.1631183656508641</v>
      </c>
      <c r="BC27" s="190">
        <f>(Paca!Q27/Paca!Q23-1)*100</f>
        <v>-17.141348549221867</v>
      </c>
      <c r="BD27" s="190">
        <f>(Paca!R27/Paca!R23-1)*100</f>
        <v>8.7967086094815627</v>
      </c>
      <c r="BE27" s="190">
        <f>(Paca!S27/Paca!S23-1)*100</f>
        <v>-25.945394010226931</v>
      </c>
      <c r="BF27" s="189">
        <f>(Paca!T27/Paca!T23-1)*100</f>
        <v>3.1942359871363291</v>
      </c>
      <c r="BG27" s="53">
        <f>Paca!B27-Paca!B23</f>
        <v>2478.7157722849952</v>
      </c>
      <c r="BH27" s="53">
        <f>Paca!C27-Paca!C23</f>
        <v>-104.12134393599999</v>
      </c>
      <c r="BI27" s="53">
        <f>Paca!D27-Paca!D23</f>
        <v>228.86135882299823</v>
      </c>
      <c r="BJ27" s="122">
        <f>Paca!E27-Paca!E23</f>
        <v>-176.48042867499998</v>
      </c>
      <c r="BK27" s="122">
        <f>Paca!F27-Paca!F23</f>
        <v>-78.886323270000275</v>
      </c>
      <c r="BL27" s="122">
        <f>Paca!G27-Paca!G23</f>
        <v>328.63196610099999</v>
      </c>
      <c r="BM27" s="122">
        <f>Paca!H27-Paca!H23</f>
        <v>54.770131085000003</v>
      </c>
      <c r="BN27" s="122">
        <f>Paca!I27-Paca!I23</f>
        <v>100.82601358200009</v>
      </c>
      <c r="BO27" s="53">
        <f>Paca!J27-Paca!J23</f>
        <v>1866.4971096949994</v>
      </c>
      <c r="BP27" s="53">
        <f>Paca!K27-Paca!K23</f>
        <v>455.19264428799943</v>
      </c>
      <c r="BQ27" s="122">
        <f>Paca!L27-Paca!L23</f>
        <v>-2.9823714590002055</v>
      </c>
      <c r="BR27" s="122">
        <f>Paca!M27-Paca!M23</f>
        <v>176.00564687799988</v>
      </c>
      <c r="BS27" s="122">
        <f>Paca!N27-Paca!N23</f>
        <v>-42.672064790999912</v>
      </c>
      <c r="BT27" s="122">
        <f>Paca!O27-Paca!O23</f>
        <v>291.22015234100002</v>
      </c>
      <c r="BU27" s="122">
        <f>Paca!P27-Paca!P23</f>
        <v>-20.945805741000015</v>
      </c>
      <c r="BV27" s="122">
        <f>Paca!Q27-Paca!Q23</f>
        <v>-45.367129014</v>
      </c>
      <c r="BW27" s="122">
        <f>Paca!R27-Paca!R23</f>
        <v>227.31971129699969</v>
      </c>
      <c r="BX27" s="122">
        <f>Paca!S27-Paca!S23</f>
        <v>-127.38549522299996</v>
      </c>
      <c r="BY27" s="53">
        <f>Paca!T27-Paca!T23</f>
        <v>32.286003414999868</v>
      </c>
    </row>
    <row r="28" spans="1:77" s="29" customFormat="1" x14ac:dyDescent="0.25">
      <c r="A28" s="37" t="str">
        <f>Paca!A28</f>
        <v>T2 2004</v>
      </c>
      <c r="B28" s="144">
        <f>('dep84'!B28/'dep84'!B27-1)*100</f>
        <v>-2.5437008934827143</v>
      </c>
      <c r="C28" s="179">
        <f>('dep84'!C28/'dep84'!C27-1)*100</f>
        <v>127.41285407306916</v>
      </c>
      <c r="D28" s="179">
        <f>('dep84'!D28/'dep84'!D27-1)*100</f>
        <v>-3.7210786214319613</v>
      </c>
      <c r="E28" s="180">
        <f>('dep84'!E28/'dep84'!E27-1)*100</f>
        <v>-14.024886787175895</v>
      </c>
      <c r="F28" s="181">
        <f>('dep84'!F28/'dep84'!F27-1)*100</f>
        <v>10.092665812583679</v>
      </c>
      <c r="G28" s="181">
        <f>('dep84'!G28/'dep84'!G27-1)*100</f>
        <v>11.518370884893493</v>
      </c>
      <c r="H28" s="181">
        <f>('dep84'!H28/'dep84'!H27-1)*100</f>
        <v>83.62124930252395</v>
      </c>
      <c r="I28" s="182">
        <f>('dep84'!I28/'dep84'!I27-1)*100</f>
        <v>-2.5488943286467225</v>
      </c>
      <c r="J28" s="179">
        <f>('dep84'!J28/'dep84'!J27-1)*100</f>
        <v>-9.7215278263676037</v>
      </c>
      <c r="K28" s="179">
        <f>('dep84'!K28/'dep84'!K27-1)*100</f>
        <v>-2.5825272520040077</v>
      </c>
      <c r="L28" s="180">
        <f>('dep84'!L28/'dep84'!L27-1)*100</f>
        <v>25.979370978461034</v>
      </c>
      <c r="M28" s="181">
        <f>('dep84'!M28/'dep84'!M27-1)*100</f>
        <v>-17.710995010781517</v>
      </c>
      <c r="N28" s="181">
        <f>('dep84'!N28/'dep84'!N27-1)*100</f>
        <v>-11.006496135328625</v>
      </c>
      <c r="O28" s="181">
        <f>('dep84'!O28/'dep84'!O27-1)*100</f>
        <v>20.501444856967545</v>
      </c>
      <c r="P28" s="181">
        <f>('dep84'!P28/'dep84'!P27-1)*100</f>
        <v>-3.1976579395015969</v>
      </c>
      <c r="Q28" s="181">
        <f>('dep84'!Q28/'dep84'!Q27-1)*100</f>
        <v>-71.588224025752496</v>
      </c>
      <c r="R28" s="181">
        <f>('dep84'!R28/'dep84'!R27-1)*100</f>
        <v>-10.475909214981726</v>
      </c>
      <c r="S28" s="152">
        <f>('dep84'!S28/'dep84'!S27-1)*100</f>
        <v>-32.476988998691127</v>
      </c>
      <c r="T28" s="183">
        <f>('dep84'!T28/'dep84'!T27-1)*100</f>
        <v>13.799992378068925</v>
      </c>
      <c r="U28" s="52">
        <f>'dep84'!B28-'dep84'!B27</f>
        <v>-128.07555638299982</v>
      </c>
      <c r="V28" s="52">
        <f>'dep84'!C28-'dep84'!C27</f>
        <v>82.782250877999999</v>
      </c>
      <c r="W28" s="52">
        <f>'dep84'!D28-'dep84'!D27</f>
        <v>-81.388932888999989</v>
      </c>
      <c r="X28" s="121">
        <f>'dep84'!E28-'dep84'!E27</f>
        <v>-113.58768289400007</v>
      </c>
      <c r="Y28" s="121">
        <f>'dep84'!F28-'dep84'!F27</f>
        <v>15.261010929000008</v>
      </c>
      <c r="Z28" s="121">
        <f>'dep84'!G28-'dep84'!G27</f>
        <v>19.134291465000018</v>
      </c>
      <c r="AA28" s="121">
        <f>'dep84'!H28-'dep84'!H27</f>
        <v>24.087772371999996</v>
      </c>
      <c r="AB28" s="121">
        <f>'dep84'!I28-'dep84'!I27</f>
        <v>-26.284324760999993</v>
      </c>
      <c r="AC28" s="52">
        <f>'dep84'!J28-'dep84'!J27</f>
        <v>-107.49611074899997</v>
      </c>
      <c r="AD28" s="52">
        <f>'dep84'!K28-'dep84'!K27</f>
        <v>-39.946498303999988</v>
      </c>
      <c r="AE28" s="121">
        <f>'dep84'!L28-'dep84'!L27</f>
        <v>124.666482653</v>
      </c>
      <c r="AF28" s="121">
        <f>'dep84'!M28-'dep84'!M27</f>
        <v>-115.67614616499998</v>
      </c>
      <c r="AG28" s="121">
        <f>'dep84'!N28-'dep84'!N27</f>
        <v>-2.782601114000002</v>
      </c>
      <c r="AH28" s="121">
        <f>'dep84'!O28-'dep84'!O27</f>
        <v>4.6017707729999984</v>
      </c>
      <c r="AI28" s="121">
        <f>'dep84'!P28-'dep84'!P27</f>
        <v>-1.142416948999994</v>
      </c>
      <c r="AJ28" s="121">
        <f>'dep84'!Q28-'dep84'!Q27</f>
        <v>-11.649843925999999</v>
      </c>
      <c r="AK28" s="121">
        <f>'dep84'!R28-'dep84'!R27</f>
        <v>-30.491687274000014</v>
      </c>
      <c r="AL28" s="121">
        <f>'dep84'!S28-'dep84'!S27</f>
        <v>-7.4720563020000021</v>
      </c>
      <c r="AM28" s="52">
        <f>'dep84'!T28-'dep84'!T27</f>
        <v>17.973734680999996</v>
      </c>
      <c r="AN28" s="189">
        <f>(Paca!B28/Paca!B24-1)*100</f>
        <v>5.3197579423877484</v>
      </c>
      <c r="AO28" s="189">
        <f>(Paca!C28/Paca!C24-1)*100</f>
        <v>-7.846673070454413</v>
      </c>
      <c r="AP28" s="189">
        <f>(Paca!D28/Paca!D24-1)*100</f>
        <v>7.3882842883007172</v>
      </c>
      <c r="AQ28" s="190">
        <f>(Paca!E28/Paca!E24-1)*100</f>
        <v>-9.4179940753707179</v>
      </c>
      <c r="AR28" s="190">
        <f>(Paca!F28/Paca!F24-1)*100</f>
        <v>7.6855658129544757</v>
      </c>
      <c r="AS28" s="190">
        <f>(Paca!G28/Paca!G24-1)*100</f>
        <v>19.108261113430114</v>
      </c>
      <c r="AT28" s="190">
        <f>(Paca!H28/Paca!H24-1)*100</f>
        <v>7.1938827680013473</v>
      </c>
      <c r="AU28" s="190">
        <f>(Paca!I28/Paca!I24-1)*100</f>
        <v>10.705364930565153</v>
      </c>
      <c r="AV28" s="189">
        <f>(Paca!J28/Paca!J24-1)*100</f>
        <v>15.618213148542193</v>
      </c>
      <c r="AW28" s="189">
        <f>(Paca!K28/Paca!K24-1)*100</f>
        <v>-2.9912171874286742</v>
      </c>
      <c r="AX28" s="190">
        <f>(Paca!L28/Paca!L24-1)*100</f>
        <v>-4.9453427023716028</v>
      </c>
      <c r="AY28" s="190">
        <f>(Paca!M28/Paca!M24-1)*100</f>
        <v>-11.237853516996733</v>
      </c>
      <c r="AZ28" s="190">
        <f>(Paca!N28/Paca!N24-1)*100</f>
        <v>15.372929312758178</v>
      </c>
      <c r="BA28" s="190">
        <f>(Paca!O28/Paca!O24-1)*100</f>
        <v>76.675752943892263</v>
      </c>
      <c r="BB28" s="190">
        <f>(Paca!P28/Paca!P24-1)*100</f>
        <v>-0.21098153424251587</v>
      </c>
      <c r="BC28" s="190">
        <f>(Paca!Q28/Paca!Q24-1)*100</f>
        <v>3.6455221090406331</v>
      </c>
      <c r="BD28" s="190">
        <f>(Paca!R28/Paca!R24-1)*100</f>
        <v>1.2376527556166694</v>
      </c>
      <c r="BE28" s="190">
        <f>(Paca!S28/Paca!S24-1)*100</f>
        <v>-30.646372455500536</v>
      </c>
      <c r="BF28" s="189">
        <f>(Paca!T28/Paca!T24-1)*100</f>
        <v>-7.6289925235674794</v>
      </c>
      <c r="BG28" s="53">
        <f>Paca!B28-Paca!B24</f>
        <v>1775.5588543120029</v>
      </c>
      <c r="BH28" s="53">
        <f>Paca!C28-Paca!C24</f>
        <v>-19.030685169999998</v>
      </c>
      <c r="BI28" s="53">
        <f>Paca!D28-Paca!D24</f>
        <v>742.32742650399996</v>
      </c>
      <c r="BJ28" s="122">
        <f>Paca!E28-Paca!E24</f>
        <v>-174.30351064899992</v>
      </c>
      <c r="BK28" s="122">
        <f>Paca!F28-Paca!F24</f>
        <v>109.94507891400008</v>
      </c>
      <c r="BL28" s="122">
        <f>Paca!G28-Paca!G24</f>
        <v>234.21538740200003</v>
      </c>
      <c r="BM28" s="122">
        <f>Paca!H28-Paca!H24</f>
        <v>42.291219534999982</v>
      </c>
      <c r="BN28" s="122">
        <f>Paca!I28-Paca!I24</f>
        <v>530.17925130200001</v>
      </c>
      <c r="BO28" s="53">
        <f>Paca!J28-Paca!J24</f>
        <v>1504.0171112640001</v>
      </c>
      <c r="BP28" s="53">
        <f>Paca!K28-Paca!K24</f>
        <v>-370.77349789099935</v>
      </c>
      <c r="BQ28" s="122">
        <f>Paca!L28-Paca!L24</f>
        <v>-189.06270981700027</v>
      </c>
      <c r="BR28" s="122">
        <f>Paca!M28-Paca!M24</f>
        <v>-401.0073665079999</v>
      </c>
      <c r="BS28" s="122">
        <f>Paca!N28-Paca!N24</f>
        <v>89.979650836000019</v>
      </c>
      <c r="BT28" s="122">
        <f>Paca!O28-Paca!O24</f>
        <v>232.78762568099995</v>
      </c>
      <c r="BU28" s="122">
        <f>Paca!P28-Paca!P24</f>
        <v>-1.0926725580000038</v>
      </c>
      <c r="BV28" s="122">
        <f>Paca!Q28-Paca!Q24</f>
        <v>8.8832532890000095</v>
      </c>
      <c r="BW28" s="122">
        <f>Paca!R28-Paca!R24</f>
        <v>35.574829816999681</v>
      </c>
      <c r="BX28" s="122">
        <f>Paca!S28-Paca!S24</f>
        <v>-146.836108631</v>
      </c>
      <c r="BY28" s="53">
        <f>Paca!T28-Paca!T24</f>
        <v>-80.981500395000012</v>
      </c>
    </row>
    <row r="29" spans="1:77" s="29" customFormat="1" x14ac:dyDescent="0.25">
      <c r="A29" s="37" t="str">
        <f>Paca!A29</f>
        <v>T3 2004</v>
      </c>
      <c r="B29" s="144">
        <f>('dep84'!B29/'dep84'!B28-1)*100</f>
        <v>-4.4273235746694724</v>
      </c>
      <c r="C29" s="179">
        <f>('dep84'!C29/'dep84'!C28-1)*100</f>
        <v>-46.183485990523408</v>
      </c>
      <c r="D29" s="179">
        <f>('dep84'!D29/'dep84'!D28-1)*100</f>
        <v>-2.8681300493706097</v>
      </c>
      <c r="E29" s="180">
        <f>('dep84'!E29/'dep84'!E28-1)*100</f>
        <v>-6.7245796987937094</v>
      </c>
      <c r="F29" s="181">
        <f>('dep84'!F29/'dep84'!F28-1)*100</f>
        <v>24.686984980860704</v>
      </c>
      <c r="G29" s="181">
        <f>('dep84'!G29/'dep84'!G28-1)*100</f>
        <v>-34.584213091428452</v>
      </c>
      <c r="H29" s="181">
        <f>('dep84'!H29/'dep84'!H28-1)*100</f>
        <v>33.92558501085454</v>
      </c>
      <c r="I29" s="182">
        <f>('dep84'!I29/'dep84'!I28-1)*100</f>
        <v>-0.85047732228946682</v>
      </c>
      <c r="J29" s="179">
        <f>('dep84'!J29/'dep84'!J28-1)*100</f>
        <v>4.8396679616507177</v>
      </c>
      <c r="K29" s="179">
        <f>('dep84'!K29/'dep84'!K28-1)*100</f>
        <v>-10.1874788312172</v>
      </c>
      <c r="L29" s="180">
        <f>('dep84'!L29/'dep84'!L28-1)*100</f>
        <v>-13.90284137661536</v>
      </c>
      <c r="M29" s="181">
        <f>('dep84'!M29/'dep84'!M28-1)*100</f>
        <v>-9.7372960110340685</v>
      </c>
      <c r="N29" s="181">
        <f>('dep84'!N29/'dep84'!N28-1)*100</f>
        <v>30.201618789526851</v>
      </c>
      <c r="O29" s="181">
        <f>('dep84'!O29/'dep84'!O28-1)*100</f>
        <v>-32.599542184657416</v>
      </c>
      <c r="P29" s="181">
        <f>('dep84'!P29/'dep84'!P28-1)*100</f>
        <v>25.963352998183751</v>
      </c>
      <c r="Q29" s="181">
        <f>('dep84'!Q29/'dep84'!Q28-1)*100</f>
        <v>244.10997372865765</v>
      </c>
      <c r="R29" s="181">
        <f>('dep84'!R29/'dep84'!R28-1)*100</f>
        <v>-12.846560067544033</v>
      </c>
      <c r="S29" s="152">
        <f>('dep84'!S29/'dep84'!S28-1)*100</f>
        <v>-12.216843443620085</v>
      </c>
      <c r="T29" s="183">
        <f>('dep84'!T29/'dep84'!T28-1)*100</f>
        <v>11.191998314810991</v>
      </c>
      <c r="U29" s="52">
        <f>'dep84'!B29-'dep84'!B28</f>
        <v>-217.24579932200049</v>
      </c>
      <c r="V29" s="52">
        <f>'dep84'!C29-'dep84'!C28</f>
        <v>-68.237908374</v>
      </c>
      <c r="W29" s="52">
        <f>'dep84'!D29-'dep84'!D28</f>
        <v>-60.398557155000162</v>
      </c>
      <c r="X29" s="121">
        <f>'dep84'!E29-'dep84'!E28</f>
        <v>-46.824136556999974</v>
      </c>
      <c r="Y29" s="121">
        <f>'dep84'!F29-'dep84'!F28</f>
        <v>41.096406734999988</v>
      </c>
      <c r="Z29" s="121">
        <f>'dep84'!G29-'dep84'!G28</f>
        <v>-64.068660108000017</v>
      </c>
      <c r="AA29" s="121">
        <f>'dep84'!H29-'dep84'!H28</f>
        <v>17.944454891000007</v>
      </c>
      <c r="AB29" s="121">
        <f>'dep84'!I29-'dep84'!I28</f>
        <v>-8.5466221159999805</v>
      </c>
      <c r="AC29" s="52">
        <f>'dep84'!J29-'dep84'!J28</f>
        <v>48.312331370999914</v>
      </c>
      <c r="AD29" s="52">
        <f>'dep84'!K29-'dep84'!K28</f>
        <v>-153.51025041799994</v>
      </c>
      <c r="AE29" s="121">
        <f>'dep84'!L29-'dep84'!L28</f>
        <v>-84.047360337999976</v>
      </c>
      <c r="AF29" s="121">
        <f>'dep84'!M29-'dep84'!M28</f>
        <v>-52.333651050000014</v>
      </c>
      <c r="AG29" s="121">
        <f>'dep84'!N29-'dep84'!N28</f>
        <v>6.7950146430000018</v>
      </c>
      <c r="AH29" s="121">
        <f>'dep84'!O29-'dep84'!O28</f>
        <v>-8.8174756169999995</v>
      </c>
      <c r="AI29" s="121">
        <f>'dep84'!P29-'dep84'!P28</f>
        <v>8.9792337250000003</v>
      </c>
      <c r="AJ29" s="121">
        <f>'dep84'!Q29-'dep84'!Q28</f>
        <v>11.286581559</v>
      </c>
      <c r="AK29" s="121">
        <f>'dep84'!R29-'dep84'!R28</f>
        <v>-33.47468520999999</v>
      </c>
      <c r="AL29" s="121">
        <f>'dep84'!S29-'dep84'!S28</f>
        <v>-1.8979081299999994</v>
      </c>
      <c r="AM29" s="52">
        <f>'dep84'!T29-'dep84'!T28</f>
        <v>16.588585254000009</v>
      </c>
      <c r="AN29" s="189">
        <f>(Paca!B29/Paca!B25-1)*100</f>
        <v>3.654506258028456</v>
      </c>
      <c r="AO29" s="189">
        <f>(Paca!C29/Paca!C25-1)*100</f>
        <v>12.220245872968349</v>
      </c>
      <c r="AP29" s="189">
        <f>(Paca!D29/Paca!D25-1)*100</f>
        <v>-1.4700817312662151</v>
      </c>
      <c r="AQ29" s="190">
        <f>(Paca!E29/Paca!E25-1)*100</f>
        <v>-19.047367156716877</v>
      </c>
      <c r="AR29" s="190">
        <f>(Paca!F29/Paca!F25-1)*100</f>
        <v>-3.9094561582886045</v>
      </c>
      <c r="AS29" s="190">
        <f>(Paca!G29/Paca!G25-1)*100</f>
        <v>19.029534381274573</v>
      </c>
      <c r="AT29" s="190">
        <f>(Paca!H29/Paca!H25-1)*100</f>
        <v>20.946625366235573</v>
      </c>
      <c r="AU29" s="190">
        <f>(Paca!I29/Paca!I25-1)*100</f>
        <v>-1.2679270255402941</v>
      </c>
      <c r="AV29" s="189">
        <f>(Paca!J29/Paca!J25-1)*100</f>
        <v>14.388828074424943</v>
      </c>
      <c r="AW29" s="189">
        <f>(Paca!K29/Paca!K25-1)*100</f>
        <v>6.0388882503992214E-2</v>
      </c>
      <c r="AX29" s="190">
        <f>(Paca!L29/Paca!L25-1)*100</f>
        <v>-2.0344113221670734</v>
      </c>
      <c r="AY29" s="190">
        <f>(Paca!M29/Paca!M25-1)*100</f>
        <v>-11.806330924395336</v>
      </c>
      <c r="AZ29" s="190">
        <f>(Paca!N29/Paca!N25-1)*100</f>
        <v>20.63768335340832</v>
      </c>
      <c r="BA29" s="190">
        <f>(Paca!O29/Paca!O25-1)*100</f>
        <v>27.392518165873557</v>
      </c>
      <c r="BB29" s="190">
        <f>(Paca!P29/Paca!P25-1)*100</f>
        <v>-8.3117664134024221</v>
      </c>
      <c r="BC29" s="190">
        <f>(Paca!Q29/Paca!Q25-1)*100</f>
        <v>61.587689986797557</v>
      </c>
      <c r="BD29" s="190">
        <f>(Paca!R29/Paca!R25-1)*100</f>
        <v>12.228958809983137</v>
      </c>
      <c r="BE29" s="190">
        <f>(Paca!S29/Paca!S25-1)*100</f>
        <v>-22.170889751240953</v>
      </c>
      <c r="BF29" s="189">
        <f>(Paca!T29/Paca!T25-1)*100</f>
        <v>-9.1518924690555679</v>
      </c>
      <c r="BG29" s="53">
        <f>Paca!B29-Paca!B25</f>
        <v>1231.9394561969966</v>
      </c>
      <c r="BH29" s="53">
        <f>Paca!C29-Paca!C25</f>
        <v>15.818094723999991</v>
      </c>
      <c r="BI29" s="53">
        <f>Paca!D29-Paca!D25</f>
        <v>-152.90738357300143</v>
      </c>
      <c r="BJ29" s="122">
        <f>Paca!E29-Paca!E25</f>
        <v>-373.22268175500017</v>
      </c>
      <c r="BK29" s="122">
        <f>Paca!F29-Paca!F25</f>
        <v>-59.074783587999946</v>
      </c>
      <c r="BL29" s="122">
        <f>Paca!G29-Paca!G25</f>
        <v>236.52488901300012</v>
      </c>
      <c r="BM29" s="122">
        <f>Paca!H29-Paca!H25</f>
        <v>108.41991932499991</v>
      </c>
      <c r="BN29" s="122">
        <f>Paca!I29-Paca!I25</f>
        <v>-65.55472656800066</v>
      </c>
      <c r="BO29" s="53">
        <f>Paca!J29-Paca!J25</f>
        <v>1463.3250542409987</v>
      </c>
      <c r="BP29" s="53">
        <f>Paca!K29-Paca!K25</f>
        <v>7.1866860919999453</v>
      </c>
      <c r="BQ29" s="122">
        <f>Paca!L29-Paca!L25</f>
        <v>-70.023392177000005</v>
      </c>
      <c r="BR29" s="122">
        <f>Paca!M29-Paca!M25</f>
        <v>-433.85242317999973</v>
      </c>
      <c r="BS29" s="122">
        <f>Paca!N29-Paca!N25</f>
        <v>120.00669037199998</v>
      </c>
      <c r="BT29" s="122">
        <f>Paca!O29-Paca!O25</f>
        <v>105.89094987200002</v>
      </c>
      <c r="BU29" s="122">
        <f>Paca!P29-Paca!P25</f>
        <v>-46.748129546999962</v>
      </c>
      <c r="BV29" s="122">
        <f>Paca!Q29-Paca!Q25</f>
        <v>118.35503155400002</v>
      </c>
      <c r="BW29" s="122">
        <f>Paca!R29-Paca!R25</f>
        <v>317.20036067799992</v>
      </c>
      <c r="BX29" s="122">
        <f>Paca!S29-Paca!S25</f>
        <v>-103.64240147999999</v>
      </c>
      <c r="BY29" s="53">
        <f>Paca!T29-Paca!T25</f>
        <v>-101.48299528700011</v>
      </c>
    </row>
    <row r="30" spans="1:77" s="105" customFormat="1" x14ac:dyDescent="0.25">
      <c r="A30" s="98" t="str">
        <f>Paca!A30</f>
        <v>T4 2004</v>
      </c>
      <c r="B30" s="143">
        <f>('dep84'!B30/'dep84'!B29-1)*100</f>
        <v>1.8303719184502798</v>
      </c>
      <c r="C30" s="184">
        <f>('dep84'!C30/'dep84'!C29-1)*100</f>
        <v>48.223821059499919</v>
      </c>
      <c r="D30" s="184">
        <f>('dep84'!D30/'dep84'!D29-1)*100</f>
        <v>2.8926462201469549</v>
      </c>
      <c r="E30" s="185">
        <f>('dep84'!E30/'dep84'!E29-1)*100</f>
        <v>10.71171707601588</v>
      </c>
      <c r="F30" s="186">
        <f>('dep84'!F30/'dep84'!F29-1)*100</f>
        <v>-15.308325619890951</v>
      </c>
      <c r="G30" s="186">
        <f>('dep84'!G30/'dep84'!G29-1)*100</f>
        <v>15.920527998188639</v>
      </c>
      <c r="H30" s="186">
        <f>('dep84'!H30/'dep84'!H29-1)*100</f>
        <v>-7.707413612152525</v>
      </c>
      <c r="I30" s="187">
        <f>('dep84'!I30/'dep84'!I29-1)*100</f>
        <v>0.75650685517014704</v>
      </c>
      <c r="J30" s="184">
        <f>('dep84'!J30/'dep84'!J29-1)*100</f>
        <v>0.8553927804784367</v>
      </c>
      <c r="K30" s="184">
        <f>('dep84'!K30/'dep84'!K29-1)*100</f>
        <v>-0.53271090403052002</v>
      </c>
      <c r="L30" s="185">
        <f>('dep84'!L30/'dep84'!L29-1)*100</f>
        <v>-7.9564309220391589</v>
      </c>
      <c r="M30" s="186">
        <f>('dep84'!M30/'dep84'!M29-1)*100</f>
        <v>3.2100669511954338</v>
      </c>
      <c r="N30" s="186">
        <f>('dep84'!N30/'dep84'!N29-1)*100</f>
        <v>-14.466301408336834</v>
      </c>
      <c r="O30" s="186">
        <f>('dep84'!O30/'dep84'!O29-1)*100</f>
        <v>83.445289044621759</v>
      </c>
      <c r="P30" s="186">
        <f>('dep84'!P30/'dep84'!P29-1)*100</f>
        <v>48.345790841361321</v>
      </c>
      <c r="Q30" s="186">
        <f>('dep84'!Q30/'dep84'!Q29-1)*100</f>
        <v>-33.684097385932432</v>
      </c>
      <c r="R30" s="186">
        <f>('dep84'!R30/'dep84'!R29-1)*100</f>
        <v>-6.498323160375719</v>
      </c>
      <c r="S30" s="151">
        <f>('dep84'!S30/'dep84'!S29-1)*100</f>
        <v>49.210780879532123</v>
      </c>
      <c r="T30" s="188">
        <f>('dep84'!T30/'dep84'!T29-1)*100</f>
        <v>-8.1413693496722122</v>
      </c>
      <c r="U30" s="100">
        <f>'dep84'!B30-'dep84'!B29</f>
        <v>85.838716683000712</v>
      </c>
      <c r="V30" s="100">
        <f>'dep84'!C30-'dep84'!C29</f>
        <v>38.345656476999991</v>
      </c>
      <c r="W30" s="100">
        <f>'dep84'!D30-'dep84'!D29</f>
        <v>59.167714703000456</v>
      </c>
      <c r="X30" s="120">
        <f>'dep84'!E30-'dep84'!E29</f>
        <v>69.571431663999988</v>
      </c>
      <c r="Y30" s="120">
        <f>'dep84'!F30-'dep84'!F29</f>
        <v>-31.774930777999998</v>
      </c>
      <c r="Z30" s="120">
        <f>'dep84'!G30-'dep84'!G29</f>
        <v>19.293356089000014</v>
      </c>
      <c r="AA30" s="120">
        <f>'dep84'!H30-'dep84'!H29</f>
        <v>-5.4597799900000012</v>
      </c>
      <c r="AB30" s="120">
        <f>'dep84'!I30-'dep84'!I29</f>
        <v>7.5376377180000418</v>
      </c>
      <c r="AC30" s="100">
        <f>'dep84'!J30-'dep84'!J29</f>
        <v>8.952279770000132</v>
      </c>
      <c r="AD30" s="100">
        <f>'dep84'!K30-'dep84'!K29</f>
        <v>-7.2094002139999702</v>
      </c>
      <c r="AE30" s="120">
        <f>'dep84'!L30-'dep84'!L29</f>
        <v>-41.412135478000039</v>
      </c>
      <c r="AF30" s="120">
        <f>'dep84'!M30-'dep84'!M29</f>
        <v>15.572742108999989</v>
      </c>
      <c r="AG30" s="120">
        <f>'dep84'!N30-'dep84'!N29</f>
        <v>-4.2377376680000012</v>
      </c>
      <c r="AH30" s="120">
        <f>'dep84'!O30-'dep84'!O29</f>
        <v>15.212389483999999</v>
      </c>
      <c r="AI30" s="120">
        <f>'dep84'!P30-'dep84'!P29</f>
        <v>21.061115967999996</v>
      </c>
      <c r="AJ30" s="120">
        <f>'dep84'!Q30-'dep84'!Q29</f>
        <v>-5.3591890200000005</v>
      </c>
      <c r="AK30" s="120">
        <f>'dep84'!R30-'dep84'!R29</f>
        <v>-14.757591616000013</v>
      </c>
      <c r="AL30" s="120">
        <f>'dep84'!S30-'dep84'!S29</f>
        <v>6.7110060069999999</v>
      </c>
      <c r="AM30" s="100">
        <f>'dep84'!T30-'dep84'!T29</f>
        <v>-13.417534052999997</v>
      </c>
      <c r="AN30" s="184">
        <f>(Paca!B30/Paca!B26-1)*100</f>
        <v>2.5457452765273114</v>
      </c>
      <c r="AO30" s="184">
        <f>(Paca!C30/Paca!C26-1)*100</f>
        <v>-13.149876428374451</v>
      </c>
      <c r="AP30" s="184">
        <f>(Paca!D30/Paca!D26-1)*100</f>
        <v>1.072509102116137</v>
      </c>
      <c r="AQ30" s="191">
        <f>(Paca!E30/Paca!E26-1)*100</f>
        <v>-9.1660121109295787</v>
      </c>
      <c r="AR30" s="191">
        <f>(Paca!F30/Paca!F26-1)*100</f>
        <v>-0.67209029635114659</v>
      </c>
      <c r="AS30" s="191">
        <f>(Paca!G30/Paca!G26-1)*100</f>
        <v>13.659353266568131</v>
      </c>
      <c r="AT30" s="191">
        <f>(Paca!H30/Paca!H26-1)*100</f>
        <v>35.676236850995416</v>
      </c>
      <c r="AU30" s="191">
        <f>(Paca!I30/Paca!I26-1)*100</f>
        <v>-1.3097065643661421</v>
      </c>
      <c r="AV30" s="184">
        <f>(Paca!J30/Paca!J26-1)*100</f>
        <v>11.804342353233089</v>
      </c>
      <c r="AW30" s="184">
        <f>(Paca!K30/Paca!K26-1)*100</f>
        <v>-2.4764184837507308</v>
      </c>
      <c r="AX30" s="191">
        <f>(Paca!L30/Paca!L26-1)*100</f>
        <v>-6.3816539302371522</v>
      </c>
      <c r="AY30" s="191">
        <f>(Paca!M30/Paca!M26-1)*100</f>
        <v>-6.7297053565592684</v>
      </c>
      <c r="AZ30" s="191">
        <f>(Paca!N30/Paca!N26-1)*100</f>
        <v>-2.1319549265233939</v>
      </c>
      <c r="BA30" s="191">
        <f>(Paca!O30/Paca!O26-1)*100</f>
        <v>-16.18139239789236</v>
      </c>
      <c r="BB30" s="191">
        <f>(Paca!P30/Paca!P26-1)*100</f>
        <v>11.532416978280891</v>
      </c>
      <c r="BC30" s="191">
        <f>(Paca!Q30/Paca!Q26-1)*100</f>
        <v>-2.808199475485329</v>
      </c>
      <c r="BD30" s="191">
        <f>(Paca!R30/Paca!R26-1)*100</f>
        <v>8.2091378259851133</v>
      </c>
      <c r="BE30" s="191">
        <f>(Paca!S30/Paca!S26-1)*100</f>
        <v>0.55693217292105412</v>
      </c>
      <c r="BF30" s="184">
        <f>(Paca!T30/Paca!T26-1)*100</f>
        <v>-15.550943995243893</v>
      </c>
      <c r="BG30" s="100">
        <f>Paca!B30-Paca!B26</f>
        <v>880.12164658700931</v>
      </c>
      <c r="BH30" s="100">
        <f>Paca!C30-Paca!C26</f>
        <v>-34.131708453999977</v>
      </c>
      <c r="BI30" s="100">
        <f>Paca!D30-Paca!D26</f>
        <v>110.30774228799964</v>
      </c>
      <c r="BJ30" s="120">
        <f>Paca!E30-Paca!E26</f>
        <v>-170.41634798700011</v>
      </c>
      <c r="BK30" s="120">
        <f>Paca!F30-Paca!F26</f>
        <v>-9.8797812080001677</v>
      </c>
      <c r="BL30" s="120">
        <f>Paca!G30-Paca!G26</f>
        <v>183.35461765399987</v>
      </c>
      <c r="BM30" s="120">
        <f>Paca!H30-Paca!H26</f>
        <v>174.36779509500002</v>
      </c>
      <c r="BN30" s="120">
        <f>Paca!I30-Paca!I26</f>
        <v>-67.118541266000648</v>
      </c>
      <c r="BO30" s="100">
        <f>Paca!J30-Paca!J26</f>
        <v>1278.3153475609997</v>
      </c>
      <c r="BP30" s="100">
        <f>Paca!K30-Paca!K26</f>
        <v>-298.90832421499908</v>
      </c>
      <c r="BQ30" s="120">
        <f>Paca!L30-Paca!L26</f>
        <v>-220.92563865900001</v>
      </c>
      <c r="BR30" s="120">
        <f>Paca!M30-Paca!M26</f>
        <v>-224.26614763200041</v>
      </c>
      <c r="BS30" s="120">
        <f>Paca!N30-Paca!N26</f>
        <v>-12.553720489999932</v>
      </c>
      <c r="BT30" s="120">
        <f>Paca!O30-Paca!O26</f>
        <v>-118.79076062499996</v>
      </c>
      <c r="BU30" s="120">
        <f>Paca!P30-Paca!P26</f>
        <v>58.523198175000061</v>
      </c>
      <c r="BV30" s="120">
        <f>Paca!Q30-Paca!Q26</f>
        <v>-7.6997130610000113</v>
      </c>
      <c r="BW30" s="120">
        <f>Paca!R30-Paca!R26</f>
        <v>224.36452670199969</v>
      </c>
      <c r="BX30" s="120">
        <f>Paca!S30-Paca!S26</f>
        <v>2.4399313750000147</v>
      </c>
      <c r="BY30" s="100">
        <f>Paca!T30-Paca!T26</f>
        <v>-175.4614105930001</v>
      </c>
    </row>
    <row r="31" spans="1:77" s="29" customFormat="1" x14ac:dyDescent="0.25">
      <c r="A31" s="37" t="str">
        <f>Paca!A31</f>
        <v>T1 2005</v>
      </c>
      <c r="B31" s="144">
        <f>('dep84'!B31/'dep84'!B30-1)*100</f>
        <v>-0.9510621671685815</v>
      </c>
      <c r="C31" s="179">
        <f>('dep84'!C31/'dep84'!C30-1)*100</f>
        <v>-46.389363528541892</v>
      </c>
      <c r="D31" s="179">
        <f>('dep84'!D31/'dep84'!D30-1)*100</f>
        <v>-0.263609452323188</v>
      </c>
      <c r="E31" s="180">
        <f>('dep84'!E31/'dep84'!E30-1)*100</f>
        <v>14.16337083771959</v>
      </c>
      <c r="F31" s="181">
        <f>('dep84'!F31/'dep84'!F30-1)*100</f>
        <v>8.2904939976721437</v>
      </c>
      <c r="G31" s="181">
        <f>('dep84'!G31/'dep84'!G30-1)*100</f>
        <v>-10.362511430056976</v>
      </c>
      <c r="H31" s="181">
        <f>('dep84'!H31/'dep84'!H30-1)*100</f>
        <v>-68.357881578976176</v>
      </c>
      <c r="I31" s="182">
        <f>('dep84'!I31/'dep84'!I30-1)*100</f>
        <v>-6.2472475217608565</v>
      </c>
      <c r="J31" s="179">
        <f>('dep84'!J31/'dep84'!J30-1)*100</f>
        <v>-2.4210116142577287</v>
      </c>
      <c r="K31" s="179">
        <f>('dep84'!K31/'dep84'!K30-1)*100</f>
        <v>2.2554738904846383</v>
      </c>
      <c r="L31" s="180">
        <f>('dep84'!L31/'dep84'!L30-1)*100</f>
        <v>7.4077216242964372</v>
      </c>
      <c r="M31" s="181">
        <f>('dep84'!M31/'dep84'!M30-1)*100</f>
        <v>-2.2623184372123961</v>
      </c>
      <c r="N31" s="181">
        <f>('dep84'!N31/'dep84'!N30-1)*100</f>
        <v>60.834163386846726</v>
      </c>
      <c r="O31" s="181">
        <f>('dep84'!O31/'dep84'!O30-1)*100</f>
        <v>-41.12129133818965</v>
      </c>
      <c r="P31" s="181">
        <f>('dep84'!P31/'dep84'!P30-1)*100</f>
        <v>-47.43127553701251</v>
      </c>
      <c r="Q31" s="181">
        <f>('dep84'!Q31/'dep84'!Q30-1)*100</f>
        <v>-37.042344657123991</v>
      </c>
      <c r="R31" s="181">
        <f>('dep84'!R31/'dep84'!R30-1)*100</f>
        <v>14.312454942510167</v>
      </c>
      <c r="S31" s="152">
        <f>('dep84'!S31/'dep84'!S30-1)*100</f>
        <v>43.636724789802848</v>
      </c>
      <c r="T31" s="183">
        <f>('dep84'!T31/'dep84'!T30-1)*100</f>
        <v>6.6039469808482076</v>
      </c>
      <c r="U31" s="52">
        <f>'dep84'!B31-'dep84'!B30</f>
        <v>-45.418219815000157</v>
      </c>
      <c r="V31" s="52">
        <f>'dep84'!C31-'dep84'!C30</f>
        <v>-54.675275095999993</v>
      </c>
      <c r="W31" s="52">
        <f>'dep84'!D31-'dep84'!D30</f>
        <v>-5.5479787580002267</v>
      </c>
      <c r="X31" s="121">
        <f>'dep84'!E31-'dep84'!E30</f>
        <v>101.84320545900005</v>
      </c>
      <c r="Y31" s="121">
        <f>'dep84'!F31-'dep84'!F30</f>
        <v>14.573975999000027</v>
      </c>
      <c r="Z31" s="121">
        <f>'dep84'!G31-'dep84'!G30</f>
        <v>-14.557127516000008</v>
      </c>
      <c r="AA31" s="121">
        <f>'dep84'!H31-'dep84'!H30</f>
        <v>-44.691186926</v>
      </c>
      <c r="AB31" s="121">
        <f>'dep84'!I31-'dep84'!I30</f>
        <v>-62.716845774000035</v>
      </c>
      <c r="AC31" s="52">
        <f>'dep84'!J31-'dep84'!J30</f>
        <v>-25.554304382000055</v>
      </c>
      <c r="AD31" s="52">
        <f>'dep84'!K31-'dep84'!K30</f>
        <v>30.361668519999967</v>
      </c>
      <c r="AE31" s="121">
        <f>'dep84'!L31-'dep84'!L30</f>
        <v>35.48848286499998</v>
      </c>
      <c r="AF31" s="121">
        <f>'dep84'!M31-'dep84'!M30</f>
        <v>-11.327310249999982</v>
      </c>
      <c r="AG31" s="121">
        <f>'dep84'!N31-'dep84'!N30</f>
        <v>15.242680657999998</v>
      </c>
      <c r="AH31" s="121">
        <f>'dep84'!O31-'dep84'!O30</f>
        <v>-13.752096798</v>
      </c>
      <c r="AI31" s="121">
        <f>'dep84'!P31-'dep84'!P30</f>
        <v>-30.652277089000002</v>
      </c>
      <c r="AJ31" s="121">
        <f>'dep84'!Q31-'dep84'!Q30</f>
        <v>-3.9083217909999997</v>
      </c>
      <c r="AK31" s="121">
        <f>'dep84'!R31-'dep84'!R30</f>
        <v>30.39119065600002</v>
      </c>
      <c r="AL31" s="121">
        <f>'dep84'!S31-'dep84'!S30</f>
        <v>8.8793202690000008</v>
      </c>
      <c r="AM31" s="52">
        <f>'dep84'!T31-'dep84'!T30</f>
        <v>9.9976699009999948</v>
      </c>
      <c r="AN31" s="189">
        <f>(Paca!B31/Paca!B27-1)*100</f>
        <v>4.7322418016342294</v>
      </c>
      <c r="AO31" s="189">
        <f>(Paca!C31/Paca!C27-1)*100</f>
        <v>18.539499006945313</v>
      </c>
      <c r="AP31" s="189">
        <f>(Paca!D31/Paca!D27-1)*100</f>
        <v>-1.2970234815704473</v>
      </c>
      <c r="AQ31" s="190">
        <f>(Paca!E31/Paca!E27-1)*100</f>
        <v>0.46012499051590883</v>
      </c>
      <c r="AR31" s="190">
        <f>(Paca!F31/Paca!F27-1)*100</f>
        <v>1.9618141113634247</v>
      </c>
      <c r="AS31" s="190">
        <f>(Paca!G31/Paca!G27-1)*100</f>
        <v>11.224297523801541</v>
      </c>
      <c r="AT31" s="190">
        <f>(Paca!H31/Paca!H27-1)*100</f>
        <v>5.6662785875419397</v>
      </c>
      <c r="AU31" s="190">
        <f>(Paca!I31/Paca!I27-1)*100</f>
        <v>-6.8788828690312993</v>
      </c>
      <c r="AV31" s="189">
        <f>(Paca!J31/Paca!J27-1)*100</f>
        <v>7.8102411481109302</v>
      </c>
      <c r="AW31" s="189">
        <f>(Paca!K31/Paca!K27-1)*100</f>
        <v>7.4128447690081867</v>
      </c>
      <c r="AX31" s="190">
        <f>(Paca!L31/Paca!L27-1)*100</f>
        <v>3.9579692002395639</v>
      </c>
      <c r="AY31" s="190">
        <f>(Paca!M31/Paca!M27-1)*100</f>
        <v>15.628040808271004</v>
      </c>
      <c r="AZ31" s="190">
        <f>(Paca!N31/Paca!N27-1)*100</f>
        <v>25.389692245500981</v>
      </c>
      <c r="BA31" s="190">
        <f>(Paca!O31/Paca!O27-1)*100</f>
        <v>9.8544111280213684</v>
      </c>
      <c r="BB31" s="190">
        <f>(Paca!P31/Paca!P27-1)*100</f>
        <v>4.0367539126520136</v>
      </c>
      <c r="BC31" s="190">
        <f>(Paca!Q31/Paca!Q27-1)*100</f>
        <v>39.848516239859343</v>
      </c>
      <c r="BD31" s="190">
        <f>(Paca!R31/Paca!R27-1)*100</f>
        <v>-1.5048502460628166</v>
      </c>
      <c r="BE31" s="190">
        <f>(Paca!S31/Paca!S27-1)*100</f>
        <v>-10.257076740140281</v>
      </c>
      <c r="BF31" s="189">
        <f>(Paca!T31/Paca!T27-1)*100</f>
        <v>-0.32029712057780602</v>
      </c>
      <c r="BG31" s="53">
        <f>Paca!B31-Paca!B27</f>
        <v>1617.4439548930022</v>
      </c>
      <c r="BH31" s="53">
        <f>Paca!C31-Paca!C27</f>
        <v>25.471363967999991</v>
      </c>
      <c r="BI31" s="53">
        <f>Paca!D31-Paca!D27</f>
        <v>-133.29161950899834</v>
      </c>
      <c r="BJ31" s="122">
        <f>Paca!E31-Paca!E27</f>
        <v>8.1850774170000022</v>
      </c>
      <c r="BK31" s="122">
        <f>Paca!F31-Paca!F27</f>
        <v>27.043419434000043</v>
      </c>
      <c r="BL31" s="122">
        <f>Paca!G31-Paca!G27</f>
        <v>152.14037879800003</v>
      </c>
      <c r="BM31" s="122">
        <f>Paca!H31-Paca!H27</f>
        <v>34.250941983999951</v>
      </c>
      <c r="BN31" s="122">
        <f>Paca!I31-Paca!I27</f>
        <v>-354.91143714200007</v>
      </c>
      <c r="BO31" s="53">
        <f>Paca!J31-Paca!J27</f>
        <v>869.73632150699996</v>
      </c>
      <c r="BP31" s="53">
        <f>Paca!K31-Paca!K27</f>
        <v>858.8687296019998</v>
      </c>
      <c r="BQ31" s="122">
        <f>Paca!L31-Paca!L27</f>
        <v>133.32862062300001</v>
      </c>
      <c r="BR31" s="122">
        <f>Paca!M31-Paca!M27</f>
        <v>513.17373386000008</v>
      </c>
      <c r="BS31" s="122">
        <f>Paca!N31-Paca!N27</f>
        <v>132.24312979599995</v>
      </c>
      <c r="BT31" s="122">
        <f>Paca!O31-Paca!O27</f>
        <v>52.873873725000067</v>
      </c>
      <c r="BU31" s="122">
        <f>Paca!P31-Paca!P27</f>
        <v>19.46450041899999</v>
      </c>
      <c r="BV31" s="122">
        <f>Paca!Q31-Paca!Q27</f>
        <v>87.386898626999994</v>
      </c>
      <c r="BW31" s="122">
        <f>Paca!R31-Paca!R27</f>
        <v>-42.308334584000022</v>
      </c>
      <c r="BX31" s="122">
        <f>Paca!S31-Paca!S27</f>
        <v>-37.293692864000036</v>
      </c>
      <c r="BY31" s="53">
        <f>Paca!T31-Paca!T27</f>
        <v>-3.3408406749999813</v>
      </c>
    </row>
    <row r="32" spans="1:77" s="29" customFormat="1" x14ac:dyDescent="0.25">
      <c r="A32" s="37" t="str">
        <f>Paca!A32</f>
        <v>T2 2005</v>
      </c>
      <c r="B32" s="144">
        <f>('dep84'!B32/'dep84'!B31-1)*100</f>
        <v>-0.69998098391889085</v>
      </c>
      <c r="C32" s="179">
        <f>('dep84'!C32/'dep84'!C31-1)*100</f>
        <v>-5.4468119911186381</v>
      </c>
      <c r="D32" s="179">
        <f>('dep84'!D32/'dep84'!D31-1)*100</f>
        <v>-6.4545296476981262</v>
      </c>
      <c r="E32" s="180">
        <f>('dep84'!E32/'dep84'!E31-1)*100</f>
        <v>-7.0531400640960413</v>
      </c>
      <c r="F32" s="181">
        <f>('dep84'!F32/'dep84'!F31-1)*100</f>
        <v>-0.58050471512453017</v>
      </c>
      <c r="G32" s="181">
        <f>('dep84'!G32/'dep84'!G31-1)*100</f>
        <v>-12.991191260564106</v>
      </c>
      <c r="H32" s="181">
        <f>('dep84'!H32/'dep84'!H31-1)*100</f>
        <v>-69.115906220732057</v>
      </c>
      <c r="I32" s="182">
        <f>('dep84'!I32/'dep84'!I31-1)*100</f>
        <v>-4.8686969745607929</v>
      </c>
      <c r="J32" s="179">
        <f>('dep84'!J32/'dep84'!J31-1)*100</f>
        <v>12.916620030144955</v>
      </c>
      <c r="K32" s="179">
        <f>('dep84'!K32/'dep84'!K31-1)*100</f>
        <v>-1.0467325321852905</v>
      </c>
      <c r="L32" s="180">
        <f>('dep84'!L32/'dep84'!L31-1)*100</f>
        <v>5.6237868979819305</v>
      </c>
      <c r="M32" s="181">
        <f>('dep84'!M32/'dep84'!M31-1)*100</f>
        <v>-5.5010481362954167</v>
      </c>
      <c r="N32" s="181">
        <f>('dep84'!N32/'dep84'!N31-1)*100</f>
        <v>-51.113429269736422</v>
      </c>
      <c r="O32" s="181">
        <f>('dep84'!O32/'dep84'!O31-1)*100</f>
        <v>-4.9769259198328086</v>
      </c>
      <c r="P32" s="181">
        <f>('dep84'!P32/'dep84'!P31-1)*100</f>
        <v>17.675052295169191</v>
      </c>
      <c r="Q32" s="181">
        <f>('dep84'!Q32/'dep84'!Q31-1)*100</f>
        <v>23.662432640481089</v>
      </c>
      <c r="R32" s="181">
        <f>('dep84'!R32/'dep84'!R31-1)*100</f>
        <v>-0.23812914572258759</v>
      </c>
      <c r="S32" s="152">
        <f>('dep84'!S32/'dep84'!S31-1)*100</f>
        <v>-6.3163389059460844</v>
      </c>
      <c r="T32" s="183">
        <f>('dep84'!T32/'dep84'!T31-1)*100</f>
        <v>-7.9385072369940861</v>
      </c>
      <c r="U32" s="52">
        <f>'dep84'!B32-'dep84'!B31</f>
        <v>-33.109854057000121</v>
      </c>
      <c r="V32" s="52">
        <f>'dep84'!C32-'dep84'!C31</f>
        <v>-3.4416437280000025</v>
      </c>
      <c r="W32" s="52">
        <f>'dep84'!D32-'dep84'!D31</f>
        <v>-135.48526272700019</v>
      </c>
      <c r="X32" s="121">
        <f>'dep84'!E32-'dep84'!E31</f>
        <v>-57.899488284999961</v>
      </c>
      <c r="Y32" s="121">
        <f>'dep84'!F32-'dep84'!F31</f>
        <v>-1.1050800210000205</v>
      </c>
      <c r="Z32" s="121">
        <f>'dep84'!G32-'dep84'!G31</f>
        <v>-16.358720056999999</v>
      </c>
      <c r="AA32" s="121">
        <f>'dep84'!H32-'dep84'!H31</f>
        <v>-14.298051328999998</v>
      </c>
      <c r="AB32" s="121">
        <f>'dep84'!I32-'dep84'!I31</f>
        <v>-45.823923035000007</v>
      </c>
      <c r="AC32" s="52">
        <f>'dep84'!J32-'dep84'!J31</f>
        <v>133.03698257700012</v>
      </c>
      <c r="AD32" s="52">
        <f>'dep84'!K32-'dep84'!K31</f>
        <v>-14.408212938999895</v>
      </c>
      <c r="AE32" s="121">
        <f>'dep84'!L32-'dep84'!L31</f>
        <v>28.937908555000035</v>
      </c>
      <c r="AF32" s="121">
        <f>'dep84'!M32-'dep84'!M31</f>
        <v>-26.920339898999998</v>
      </c>
      <c r="AG32" s="121">
        <f>'dep84'!N32-'dep84'!N31</f>
        <v>-20.598098700999998</v>
      </c>
      <c r="AH32" s="121">
        <f>'dep84'!O32-'dep84'!O31</f>
        <v>-0.97998996599999799</v>
      </c>
      <c r="AI32" s="121">
        <f>'dep84'!P32-'dep84'!P31</f>
        <v>6.0046277030000041</v>
      </c>
      <c r="AJ32" s="121">
        <f>'dep84'!Q32-'dep84'!Q31</f>
        <v>1.5718090399999989</v>
      </c>
      <c r="AK32" s="121">
        <f>'dep84'!R32-'dep84'!R31</f>
        <v>-0.5780157709999969</v>
      </c>
      <c r="AL32" s="121">
        <f>'dep84'!S32-'dep84'!S31</f>
        <v>-1.8461139000000024</v>
      </c>
      <c r="AM32" s="52">
        <f>'dep84'!T32-'dep84'!T31</f>
        <v>-12.811717240000007</v>
      </c>
      <c r="AN32" s="189">
        <f>(Paca!B32/Paca!B28-1)*100</f>
        <v>-0.9548255844500031</v>
      </c>
      <c r="AO32" s="189">
        <f>(Paca!C32/Paca!C28-1)*100</f>
        <v>-33.011831043107684</v>
      </c>
      <c r="AP32" s="189">
        <f>(Paca!D32/Paca!D28-1)*100</f>
        <v>-10.351673166174303</v>
      </c>
      <c r="AQ32" s="190">
        <f>(Paca!E32/Paca!E28-1)*100</f>
        <v>1.4744517057684092</v>
      </c>
      <c r="AR32" s="190">
        <f>(Paca!F32/Paca!F28-1)*100</f>
        <v>-6.4891461805789863</v>
      </c>
      <c r="AS32" s="190">
        <f>(Paca!G32/Paca!G28-1)*100</f>
        <v>-15.394099960626018</v>
      </c>
      <c r="AT32" s="190">
        <f>(Paca!H32/Paca!H28-1)*100</f>
        <v>-11.850782721743247</v>
      </c>
      <c r="AU32" s="190">
        <f>(Paca!I32/Paca!I28-1)*100</f>
        <v>-13.538033896810287</v>
      </c>
      <c r="AV32" s="189">
        <f>(Paca!J32/Paca!J28-1)*100</f>
        <v>8.1096670388479666</v>
      </c>
      <c r="AW32" s="189">
        <f>(Paca!K32/Paca!K28-1)*100</f>
        <v>-1.2321213200118031</v>
      </c>
      <c r="AX32" s="190">
        <f>(Paca!L32/Paca!L28-1)*100</f>
        <v>-3.3034471286948919</v>
      </c>
      <c r="AY32" s="190">
        <f>(Paca!M32/Paca!M28-1)*100</f>
        <v>1.4576890412130616</v>
      </c>
      <c r="AZ32" s="190">
        <f>(Paca!N32/Paca!N28-1)*100</f>
        <v>-9.2578781872498119</v>
      </c>
      <c r="BA32" s="190">
        <f>(Paca!O32/Paca!O28-1)*100</f>
        <v>-3.5260691201293159</v>
      </c>
      <c r="BB32" s="190">
        <f>(Paca!P32/Paca!P28-1)*100</f>
        <v>-17.407629919564005</v>
      </c>
      <c r="BC32" s="190">
        <f>(Paca!Q32/Paca!Q28-1)*100</f>
        <v>9.116274401328873</v>
      </c>
      <c r="BD32" s="190">
        <f>(Paca!R32/Paca!R28-1)*100</f>
        <v>-0.35130773498067702</v>
      </c>
      <c r="BE32" s="190">
        <f>(Paca!S32/Paca!S28-1)*100</f>
        <v>25.372784268785644</v>
      </c>
      <c r="BF32" s="189">
        <f>(Paca!T32/Paca!T28-1)*100</f>
        <v>10.22802553177069</v>
      </c>
      <c r="BG32" s="53">
        <f>Paca!B32-Paca!B28</f>
        <v>-335.64261838899984</v>
      </c>
      <c r="BH32" s="53">
        <f>Paca!C32-Paca!C28</f>
        <v>-73.781842936999993</v>
      </c>
      <c r="BI32" s="53">
        <f>Paca!D32-Paca!D28</f>
        <v>-1116.9130466699989</v>
      </c>
      <c r="BJ32" s="122">
        <f>Paca!E32-Paca!E28</f>
        <v>24.718391556999904</v>
      </c>
      <c r="BK32" s="122">
        <f>Paca!F32-Paca!F28</f>
        <v>-99.964316614999916</v>
      </c>
      <c r="BL32" s="122">
        <f>Paca!G32-Paca!G28</f>
        <v>-224.74520937600005</v>
      </c>
      <c r="BM32" s="122">
        <f>Paca!H32-Paca!H28</f>
        <v>-74.679927981999981</v>
      </c>
      <c r="BN32" s="122">
        <f>Paca!I32-Paca!I28</f>
        <v>-742.24198425399936</v>
      </c>
      <c r="BO32" s="53">
        <f>Paca!J32-Paca!J28</f>
        <v>902.92298471100003</v>
      </c>
      <c r="BP32" s="53">
        <f>Paca!K32-Paca!K28</f>
        <v>-148.15805377800098</v>
      </c>
      <c r="BQ32" s="122">
        <f>Paca!L32-Paca!L28</f>
        <v>-120.04670559999977</v>
      </c>
      <c r="BR32" s="122">
        <f>Paca!M32-Paca!M28</f>
        <v>46.170190726999863</v>
      </c>
      <c r="BS32" s="122">
        <f>Paca!N32-Paca!N28</f>
        <v>-62.517709045999936</v>
      </c>
      <c r="BT32" s="122">
        <f>Paca!O32-Paca!O28</f>
        <v>-18.913400260999992</v>
      </c>
      <c r="BU32" s="122">
        <f>Paca!P32-Paca!P28</f>
        <v>-89.963840304999962</v>
      </c>
      <c r="BV32" s="122">
        <f>Paca!Q32-Paca!Q28</f>
        <v>23.023971635999999</v>
      </c>
      <c r="BW32" s="122">
        <f>Paca!R32-Paca!R28</f>
        <v>-10.222892580999996</v>
      </c>
      <c r="BX32" s="122">
        <f>Paca!S32-Paca!S28</f>
        <v>84.312331652000012</v>
      </c>
      <c r="BY32" s="53">
        <f>Paca!T32-Paca!T28</f>
        <v>100.28734028500003</v>
      </c>
    </row>
    <row r="33" spans="1:77" s="29" customFormat="1" x14ac:dyDescent="0.25">
      <c r="A33" s="37" t="str">
        <f>Paca!A33</f>
        <v>T3 2005</v>
      </c>
      <c r="B33" s="144">
        <f>('dep84'!B33/'dep84'!B32-1)*100</f>
        <v>0.46441434683515137</v>
      </c>
      <c r="C33" s="179">
        <f>('dep84'!C33/'dep84'!C32-1)*100</f>
        <v>-12.262237787724683</v>
      </c>
      <c r="D33" s="179">
        <f>('dep84'!D33/'dep84'!D32-1)*100</f>
        <v>-2.0403991112905029E-2</v>
      </c>
      <c r="E33" s="180">
        <f>('dep84'!E33/'dep84'!E32-1)*100</f>
        <v>-2.6267786787934622</v>
      </c>
      <c r="F33" s="181">
        <f>('dep84'!F33/'dep84'!F32-1)*100</f>
        <v>-8.551093458362157</v>
      </c>
      <c r="G33" s="181">
        <f>('dep84'!G33/'dep84'!G32-1)*100</f>
        <v>0.40636399300975068</v>
      </c>
      <c r="H33" s="181">
        <f>('dep84'!H33/'dep84'!H32-1)*100</f>
        <v>159.15958188637984</v>
      </c>
      <c r="I33" s="182">
        <f>('dep84'!I33/'dep84'!I32-1)*100</f>
        <v>2.8157782089110128</v>
      </c>
      <c r="J33" s="179">
        <f>('dep84'!J33/'dep84'!J32-1)*100</f>
        <v>0.39564221286927381</v>
      </c>
      <c r="K33" s="179">
        <f>('dep84'!K33/'dep84'!K32-1)*100</f>
        <v>2.4588354331646745</v>
      </c>
      <c r="L33" s="180">
        <f>('dep84'!L33/'dep84'!L32-1)*100</f>
        <v>6.9298473667945171</v>
      </c>
      <c r="M33" s="181">
        <f>('dep84'!M33/'dep84'!M32-1)*100</f>
        <v>-0.74944875536401279</v>
      </c>
      <c r="N33" s="181">
        <f>('dep84'!N33/'dep84'!N32-1)*100</f>
        <v>21.66921423780337</v>
      </c>
      <c r="O33" s="181">
        <f>('dep84'!O33/'dep84'!O32-1)*100</f>
        <v>35.757098043164383</v>
      </c>
      <c r="P33" s="181">
        <f>('dep84'!P33/'dep84'!P32-1)*100</f>
        <v>-9.1623611661557085</v>
      </c>
      <c r="Q33" s="181">
        <f>('dep84'!Q33/'dep84'!Q32-1)*100</f>
        <v>-3.7968218697003397</v>
      </c>
      <c r="R33" s="181">
        <f>('dep84'!R33/'dep84'!R32-1)*100</f>
        <v>-0.18268836268368061</v>
      </c>
      <c r="S33" s="152">
        <f>('dep84'!S33/'dep84'!S32-1)*100</f>
        <v>-26.47328529429155</v>
      </c>
      <c r="T33" s="183">
        <f>('dep84'!T33/'dep84'!T32-1)*100</f>
        <v>-5.7563860625807202</v>
      </c>
      <c r="U33" s="52">
        <f>'dep84'!B33-'dep84'!B32</f>
        <v>21.813531626999975</v>
      </c>
      <c r="V33" s="52">
        <f>'dep84'!C33-'dep84'!C32</f>
        <v>-7.326042539999996</v>
      </c>
      <c r="W33" s="52">
        <f>'dep84'!D33-'dep84'!D32</f>
        <v>-0.40065018399991459</v>
      </c>
      <c r="X33" s="121">
        <f>'dep84'!E33-'dep84'!E32</f>
        <v>-20.042432150000081</v>
      </c>
      <c r="Y33" s="121">
        <f>'dep84'!F33-'dep84'!F32</f>
        <v>-16.183825338999981</v>
      </c>
      <c r="Z33" s="121">
        <f>'dep84'!G33-'dep84'!G32</f>
        <v>0.44522422400000039</v>
      </c>
      <c r="AA33" s="121">
        <f>'dep84'!H33-'dep84'!H32</f>
        <v>10.168724875000001</v>
      </c>
      <c r="AB33" s="121">
        <f>'dep84'!I33-'dep84'!I32</f>
        <v>25.211658206000038</v>
      </c>
      <c r="AC33" s="52">
        <f>'dep84'!J33-'dep84'!J32</f>
        <v>4.6013364919999731</v>
      </c>
      <c r="AD33" s="52">
        <f>'dep84'!K33-'dep84'!K32</f>
        <v>33.491453688000092</v>
      </c>
      <c r="AE33" s="121">
        <f>'dep84'!L33-'dep84'!L32</f>
        <v>37.663761194000017</v>
      </c>
      <c r="AF33" s="121">
        <f>'dep84'!M33-'dep84'!M32</f>
        <v>-3.4658042350000073</v>
      </c>
      <c r="AG33" s="121">
        <f>'dep84'!N33-'dep84'!N32</f>
        <v>4.2689871990000015</v>
      </c>
      <c r="AH33" s="121">
        <f>'dep84'!O33-'dep84'!O32</f>
        <v>6.6903955360000005</v>
      </c>
      <c r="AI33" s="121">
        <f>'dep84'!P33-'dep84'!P32</f>
        <v>-3.6628335640000032</v>
      </c>
      <c r="AJ33" s="121">
        <f>'dep84'!Q33-'dep84'!Q32</f>
        <v>-0.31188780899999902</v>
      </c>
      <c r="AK33" s="121">
        <f>'dep84'!R33-'dep84'!R32</f>
        <v>-0.44238725100001375</v>
      </c>
      <c r="AL33" s="121">
        <f>'dep84'!S33-'dep84'!S32</f>
        <v>-7.2487773820000001</v>
      </c>
      <c r="AM33" s="52">
        <f>'dep84'!T33-'dep84'!T32</f>
        <v>-8.5525658290000024</v>
      </c>
      <c r="AN33" s="189">
        <f>(Paca!B33/Paca!B29-1)*100</f>
        <v>3.4567539684587478</v>
      </c>
      <c r="AO33" s="189">
        <f>(Paca!C33/Paca!C29-1)*100</f>
        <v>16.896757929848107</v>
      </c>
      <c r="AP33" s="189">
        <f>(Paca!D33/Paca!D29-1)*100</f>
        <v>-4.4963348378362022</v>
      </c>
      <c r="AQ33" s="190">
        <f>(Paca!E33/Paca!E29-1)*100</f>
        <v>-0.17885546588668477</v>
      </c>
      <c r="AR33" s="190">
        <f>(Paca!F33/Paca!F29-1)*100</f>
        <v>-0.45611667825063984</v>
      </c>
      <c r="AS33" s="190">
        <f>(Paca!G33/Paca!G29-1)*100</f>
        <v>-17.009028555269591</v>
      </c>
      <c r="AT33" s="190">
        <f>(Paca!H33/Paca!H29-1)*100</f>
        <v>12.461744034914734</v>
      </c>
      <c r="AU33" s="190">
        <f>(Paca!I33/Paca!I29-1)*100</f>
        <v>-5.4403615868771071</v>
      </c>
      <c r="AV33" s="189">
        <f>(Paca!J33/Paca!J29-1)*100</f>
        <v>6.5797899674009175</v>
      </c>
      <c r="AW33" s="189">
        <f>(Paca!K33/Paca!K29-1)*100</f>
        <v>6.4294195939765153</v>
      </c>
      <c r="AX33" s="190">
        <f>(Paca!L33/Paca!L29-1)*100</f>
        <v>13.028501774517508</v>
      </c>
      <c r="AY33" s="190">
        <f>(Paca!M33/Paca!M29-1)*100</f>
        <v>3.8660889130389453</v>
      </c>
      <c r="AZ33" s="190">
        <f>(Paca!N33/Paca!N29-1)*100</f>
        <v>-7.3302277112321734</v>
      </c>
      <c r="BA33" s="190">
        <f>(Paca!O33/Paca!O29-1)*100</f>
        <v>41.424331308060736</v>
      </c>
      <c r="BB33" s="190">
        <f>(Paca!P33/Paca!P29-1)*100</f>
        <v>-19.157574619020291</v>
      </c>
      <c r="BC33" s="190">
        <f>(Paca!Q33/Paca!Q29-1)*100</f>
        <v>-10.340443267507116</v>
      </c>
      <c r="BD33" s="190">
        <f>(Paca!R33/Paca!R29-1)*100</f>
        <v>5.6238207481184244</v>
      </c>
      <c r="BE33" s="190">
        <f>(Paca!S33/Paca!S29-1)*100</f>
        <v>4.2914504897774597</v>
      </c>
      <c r="BF33" s="189">
        <f>(Paca!T33/Paca!T29-1)*100</f>
        <v>11.224317772632265</v>
      </c>
      <c r="BG33" s="53">
        <f>Paca!B33-Paca!B29</f>
        <v>1207.8619834030033</v>
      </c>
      <c r="BH33" s="53">
        <f>Paca!C33-Paca!C29</f>
        <v>24.544196882000023</v>
      </c>
      <c r="BI33" s="53">
        <f>Paca!D33-Paca!D29</f>
        <v>-460.80135158199846</v>
      </c>
      <c r="BJ33" s="122">
        <f>Paca!E33-Paca!E29</f>
        <v>-2.8370453019999786</v>
      </c>
      <c r="BK33" s="122">
        <f>Paca!F33-Paca!F29</f>
        <v>-6.6228115320000143</v>
      </c>
      <c r="BL33" s="122">
        <f>Paca!G33-Paca!G29</f>
        <v>-251.64188535099993</v>
      </c>
      <c r="BM33" s="122">
        <f>Paca!H33-Paca!H29</f>
        <v>78.013110866000034</v>
      </c>
      <c r="BN33" s="122">
        <f>Paca!I33-Paca!I29</f>
        <v>-277.71272026299994</v>
      </c>
      <c r="BO33" s="53">
        <f>Paca!J33-Paca!J29</f>
        <v>765.43977571000141</v>
      </c>
      <c r="BP33" s="53">
        <f>Paca!K33-Paca!K29</f>
        <v>765.60654674700163</v>
      </c>
      <c r="BQ33" s="122">
        <f>Paca!L33-Paca!L29</f>
        <v>439.31133653200004</v>
      </c>
      <c r="BR33" s="122">
        <f>Paca!M33-Paca!M29</f>
        <v>125.29574532300012</v>
      </c>
      <c r="BS33" s="122">
        <f>Paca!N33-Paca!N29</f>
        <v>-51.421526939000046</v>
      </c>
      <c r="BT33" s="122">
        <f>Paca!O33-Paca!O29</f>
        <v>203.99819026699998</v>
      </c>
      <c r="BU33" s="122">
        <f>Paca!P33-Paca!P29</f>
        <v>-98.792742332999978</v>
      </c>
      <c r="BV33" s="122">
        <f>Paca!Q33-Paca!Q29</f>
        <v>-32.109995093000009</v>
      </c>
      <c r="BW33" s="122">
        <f>Paca!R33-Paca!R29</f>
        <v>163.71203002099992</v>
      </c>
      <c r="BX33" s="122">
        <f>Paca!S33-Paca!S29</f>
        <v>15.613508969000009</v>
      </c>
      <c r="BY33" s="53">
        <f>Paca!T33-Paca!T29</f>
        <v>113.07281564600009</v>
      </c>
    </row>
    <row r="34" spans="1:77" s="105" customFormat="1" x14ac:dyDescent="0.25">
      <c r="A34" s="98" t="str">
        <f>Paca!A34</f>
        <v>T4 2005</v>
      </c>
      <c r="B34" s="143">
        <f>('dep84'!B34/'dep84'!B33-1)*100</f>
        <v>4.0347532156916222</v>
      </c>
      <c r="C34" s="184">
        <f>('dep84'!C34/'dep84'!C33-1)*100</f>
        <v>-28.353833320632639</v>
      </c>
      <c r="D34" s="184">
        <f>('dep84'!D34/'dep84'!D33-1)*100</f>
        <v>6.730208056923459</v>
      </c>
      <c r="E34" s="185">
        <f>('dep84'!E34/'dep84'!E33-1)*100</f>
        <v>9.9202476443641441</v>
      </c>
      <c r="F34" s="186">
        <f>('dep84'!F34/'dep84'!F33-1)*100</f>
        <v>7.4177933645116934</v>
      </c>
      <c r="G34" s="186">
        <f>('dep84'!G34/'dep84'!G33-1)*100</f>
        <v>34.938600752201012</v>
      </c>
      <c r="H34" s="186">
        <f>('dep84'!H34/'dep84'!H33-1)*100</f>
        <v>-22.046567548525086</v>
      </c>
      <c r="I34" s="187">
        <f>('dep84'!I34/'dep84'!I33-1)*100</f>
        <v>1.1731215888081792</v>
      </c>
      <c r="J34" s="184">
        <f>('dep84'!J34/'dep84'!J33-1)*100</f>
        <v>5.3922840858974475</v>
      </c>
      <c r="K34" s="184">
        <f>('dep84'!K34/'dep84'!K33-1)*100</f>
        <v>-1.0521144919335312</v>
      </c>
      <c r="L34" s="185">
        <f>('dep84'!L34/'dep84'!L33-1)*100</f>
        <v>-8.020627850352934</v>
      </c>
      <c r="M34" s="186">
        <f>('dep84'!M34/'dep84'!M33-1)*100</f>
        <v>-6.7000925269147587</v>
      </c>
      <c r="N34" s="186">
        <f>('dep84'!N34/'dep84'!N33-1)*100</f>
        <v>4.1301293661510696</v>
      </c>
      <c r="O34" s="186">
        <f>('dep84'!O34/'dep84'!O33-1)*100</f>
        <v>188.71641648405136</v>
      </c>
      <c r="P34" s="186">
        <f>('dep84'!P34/'dep84'!P33-1)*100</f>
        <v>-5.7557811486312342</v>
      </c>
      <c r="Q34" s="186">
        <f>('dep84'!Q34/'dep84'!Q33-1)*100</f>
        <v>60.85628917970287</v>
      </c>
      <c r="R34" s="186">
        <f>('dep84'!R34/'dep84'!R33-1)*100</f>
        <v>7.1509440746795994</v>
      </c>
      <c r="S34" s="151">
        <f>('dep84'!S34/'dep84'!S33-1)*100</f>
        <v>-31.031854156666959</v>
      </c>
      <c r="T34" s="188">
        <f>('dep84'!T34/'dep84'!T33-1)*100</f>
        <v>17.747842022990135</v>
      </c>
      <c r="U34" s="100">
        <f>'dep84'!B34-'dep84'!B33</f>
        <v>190.39239171300051</v>
      </c>
      <c r="V34" s="100">
        <f>'dep84'!C34-'dep84'!C33</f>
        <v>-14.862711160000003</v>
      </c>
      <c r="W34" s="100">
        <f>'dep84'!D34-'dep84'!D33</f>
        <v>132.12654799600023</v>
      </c>
      <c r="X34" s="120">
        <f>'dep84'!E34-'dep84'!E33</f>
        <v>73.703649185000017</v>
      </c>
      <c r="Y34" s="120">
        <f>'dep84'!F34-'dep84'!F33</f>
        <v>12.838455431999961</v>
      </c>
      <c r="Z34" s="120">
        <f>'dep84'!G34-'dep84'!G33</f>
        <v>38.435303504999993</v>
      </c>
      <c r="AA34" s="120">
        <f>'dep84'!H34-'dep84'!H33</f>
        <v>-3.6504126570000004</v>
      </c>
      <c r="AB34" s="120">
        <f>'dep84'!I34-'dep84'!I33</f>
        <v>10.799552531000018</v>
      </c>
      <c r="AC34" s="100">
        <f>'dep84'!J34-'dep84'!J33</f>
        <v>62.960620332999952</v>
      </c>
      <c r="AD34" s="100">
        <f>'dep84'!K34-'dep84'!K33</f>
        <v>-14.683072846000186</v>
      </c>
      <c r="AE34" s="120">
        <f>'dep84'!L34-'dep84'!L33</f>
        <v>-46.613029657000084</v>
      </c>
      <c r="AF34" s="120">
        <f>'dep84'!M34-'dep84'!M33</f>
        <v>-30.75217328399998</v>
      </c>
      <c r="AG34" s="120">
        <f>'dep84'!N34-'dep84'!N33</f>
        <v>0.98997914899999984</v>
      </c>
      <c r="AH34" s="120">
        <f>'dep84'!O34-'dep84'!O33</f>
        <v>47.935996036999995</v>
      </c>
      <c r="AI34" s="120">
        <f>'dep84'!P34-'dep84'!P33</f>
        <v>-2.0901617099999967</v>
      </c>
      <c r="AJ34" s="120">
        <f>'dep84'!Q34-'dep84'!Q33</f>
        <v>4.8092024919999998</v>
      </c>
      <c r="AK34" s="120">
        <f>'dep84'!R34-'dep84'!R33</f>
        <v>17.284665116000014</v>
      </c>
      <c r="AL34" s="120">
        <f>'dep84'!S34-'dep84'!S33</f>
        <v>-6.2475509889999987</v>
      </c>
      <c r="AM34" s="100">
        <f>'dep84'!T34-'dep84'!T33</f>
        <v>24.851007390000007</v>
      </c>
      <c r="AN34" s="184">
        <f>(Paca!B34/Paca!B30-1)*100</f>
        <v>5.9776017566145256</v>
      </c>
      <c r="AO34" s="184">
        <f>(Paca!C34/Paca!C30-1)*100</f>
        <v>-51.724167776602869</v>
      </c>
      <c r="AP34" s="184">
        <f>(Paca!D34/Paca!D30-1)*100</f>
        <v>-2.3312059533970642</v>
      </c>
      <c r="AQ34" s="191">
        <f>(Paca!E34/Paca!E30-1)*100</f>
        <v>2.7082016830076938</v>
      </c>
      <c r="AR34" s="191">
        <f>(Paca!F34/Paca!F30-1)*100</f>
        <v>-1.1605978746338175</v>
      </c>
      <c r="AS34" s="191">
        <f>(Paca!G34/Paca!G30-1)*100</f>
        <v>-17.194090972684251</v>
      </c>
      <c r="AT34" s="191">
        <f>(Paca!H34/Paca!H30-1)*100</f>
        <v>-14.306993453900052</v>
      </c>
      <c r="AU34" s="191">
        <f>(Paca!I34/Paca!I30-1)*100</f>
        <v>1.7018953912012247</v>
      </c>
      <c r="AV34" s="184">
        <f>(Paca!J34/Paca!J30-1)*100</f>
        <v>7.4492506103563505</v>
      </c>
      <c r="AW34" s="184">
        <f>(Paca!K34/Paca!K30-1)*100</f>
        <v>10.95634753645529</v>
      </c>
      <c r="AX34" s="191">
        <f>(Paca!L34/Paca!L30-1)*100</f>
        <v>10.695714520430212</v>
      </c>
      <c r="AY34" s="191">
        <f>(Paca!M34/Paca!M30-1)*100</f>
        <v>20.285296612787953</v>
      </c>
      <c r="AZ34" s="191">
        <f>(Paca!N34/Paca!N30-1)*100</f>
        <v>16.955403250308688</v>
      </c>
      <c r="BA34" s="191">
        <f>(Paca!O34/Paca!O30-1)*100</f>
        <v>39.557436581875024</v>
      </c>
      <c r="BB34" s="191">
        <f>(Paca!P34/Paca!P30-1)*100</f>
        <v>-25.821593630943486</v>
      </c>
      <c r="BC34" s="191">
        <f>(Paca!Q34/Paca!Q30-1)*100</f>
        <v>3.4585095676969324</v>
      </c>
      <c r="BD34" s="191">
        <f>(Paca!R34/Paca!R30-1)*100</f>
        <v>6.5732717626209913</v>
      </c>
      <c r="BE34" s="191">
        <f>(Paca!S34/Paca!S30-1)*100</f>
        <v>-19.53120905903808</v>
      </c>
      <c r="BF34" s="184">
        <f>(Paca!T34/Paca!T30-1)*100</f>
        <v>30.069923421770927</v>
      </c>
      <c r="BG34" s="100">
        <f>Paca!B34-Paca!B30</f>
        <v>2119.2021191479944</v>
      </c>
      <c r="BH34" s="100">
        <f>Paca!C34-Paca!C30</f>
        <v>-116.60047189700001</v>
      </c>
      <c r="BI34" s="100">
        <f>Paca!D34-Paca!D30</f>
        <v>-242.33642667799904</v>
      </c>
      <c r="BJ34" s="120">
        <f>Paca!E34-Paca!E30</f>
        <v>45.736214131999986</v>
      </c>
      <c r="BK34" s="120">
        <f>Paca!F34-Paca!F30</f>
        <v>-16.946217219999653</v>
      </c>
      <c r="BL34" s="120">
        <f>Paca!G34-Paca!G30</f>
        <v>-262.32888626599993</v>
      </c>
      <c r="BM34" s="120">
        <f>Paca!H34-Paca!H30</f>
        <v>-94.872294721999992</v>
      </c>
      <c r="BN34" s="120">
        <f>Paca!I34-Paca!I30</f>
        <v>86.074757398000656</v>
      </c>
      <c r="BO34" s="100">
        <f>Paca!J34-Paca!J30</f>
        <v>901.91884883300008</v>
      </c>
      <c r="BP34" s="100">
        <f>Paca!K34-Paca!K30</f>
        <v>1289.7021229990005</v>
      </c>
      <c r="BQ34" s="120">
        <f>Paca!L34-Paca!L30</f>
        <v>346.64395961299988</v>
      </c>
      <c r="BR34" s="120">
        <f>Paca!M34-Paca!M30</f>
        <v>630.5105879040002</v>
      </c>
      <c r="BS34" s="120">
        <f>Paca!N34-Paca!N30</f>
        <v>97.711003269999992</v>
      </c>
      <c r="BT34" s="120">
        <f>Paca!O34-Paca!O30</f>
        <v>243.40828479699996</v>
      </c>
      <c r="BU34" s="120">
        <f>Paca!P34-Paca!P30</f>
        <v>-146.14766144100003</v>
      </c>
      <c r="BV34" s="120">
        <f>Paca!Q34-Paca!Q30</f>
        <v>9.2164823609999758</v>
      </c>
      <c r="BW34" s="120">
        <f>Paca!R34-Paca!R30</f>
        <v>194.40264566900032</v>
      </c>
      <c r="BX34" s="120">
        <f>Paca!S34-Paca!S30</f>
        <v>-86.043179173999988</v>
      </c>
      <c r="BY34" s="100">
        <f>Paca!T34-Paca!T30</f>
        <v>286.51804589100004</v>
      </c>
    </row>
    <row r="35" spans="1:77" s="29" customFormat="1" x14ac:dyDescent="0.25">
      <c r="A35" s="37" t="str">
        <f>Paca!A35</f>
        <v>T1 2006</v>
      </c>
      <c r="B35" s="144">
        <f>('dep84'!B35/'dep84'!B34-1)*100</f>
        <v>1.4747941672225151</v>
      </c>
      <c r="C35" s="179">
        <f>('dep84'!C35/'dep84'!C34-1)*100</f>
        <v>23.03682889345875</v>
      </c>
      <c r="D35" s="179">
        <f>('dep84'!D35/'dep84'!D34-1)*100</f>
        <v>5.548169420473914</v>
      </c>
      <c r="E35" s="180">
        <f>('dep84'!E35/'dep84'!E34-1)*100</f>
        <v>9.3698465389323804</v>
      </c>
      <c r="F35" s="181">
        <f>('dep84'!F35/'dep84'!F34-1)*100</f>
        <v>-5.7490675239857509</v>
      </c>
      <c r="G35" s="181">
        <f>('dep84'!G35/'dep84'!G34-1)*100</f>
        <v>-3.5816786476004614</v>
      </c>
      <c r="H35" s="181">
        <f>('dep84'!H35/'dep84'!H34-1)*100</f>
        <v>101.87092581602246</v>
      </c>
      <c r="I35" s="182">
        <f>('dep84'!I35/'dep84'!I34-1)*100</f>
        <v>4.5725123039027205</v>
      </c>
      <c r="J35" s="179">
        <f>('dep84'!J35/'dep84'!J34-1)*100</f>
        <v>-0.98312766328740864</v>
      </c>
      <c r="K35" s="179">
        <f>('dep84'!K35/'dep84'!K34-1)*100</f>
        <v>-8.6329866740086914E-2</v>
      </c>
      <c r="L35" s="180">
        <f>('dep84'!L35/'dep84'!L34-1)*100</f>
        <v>-0.17138369550679933</v>
      </c>
      <c r="M35" s="181">
        <f>('dep84'!M35/'dep84'!M34-1)*100</f>
        <v>20.830468746254315</v>
      </c>
      <c r="N35" s="181">
        <f>('dep84'!N35/'dep84'!N34-1)*100</f>
        <v>-10.519738729934303</v>
      </c>
      <c r="O35" s="181">
        <f>('dep84'!O35/'dep84'!O34-1)*100</f>
        <v>-74.234489468278952</v>
      </c>
      <c r="P35" s="181">
        <f>('dep84'!P35/'dep84'!P34-1)*100</f>
        <v>60.404832484037343</v>
      </c>
      <c r="Q35" s="181">
        <f>('dep84'!Q35/'dep84'!Q34-1)*100</f>
        <v>-67.141150540187382</v>
      </c>
      <c r="R35" s="181">
        <f>('dep84'!R35/'dep84'!R34-1)*100</f>
        <v>-18.904886430404989</v>
      </c>
      <c r="S35" s="152">
        <f>('dep84'!S35/'dep84'!S34-1)*100</f>
        <v>31.788007911792459</v>
      </c>
      <c r="T35" s="183">
        <f>('dep84'!T35/'dep84'!T34-1)*100</f>
        <v>-23.783309491170002</v>
      </c>
      <c r="U35" s="52">
        <f>'dep84'!B35-'dep84'!B34</f>
        <v>72.400650083999608</v>
      </c>
      <c r="V35" s="52">
        <f>'dep84'!C35-'dep84'!C34</f>
        <v>8.6517091589999993</v>
      </c>
      <c r="W35" s="52">
        <f>'dep84'!D35-'dep84'!D34</f>
        <v>116.25152768499947</v>
      </c>
      <c r="X35" s="121">
        <f>'dep84'!E35-'dep84'!E34</f>
        <v>76.520298118000028</v>
      </c>
      <c r="Y35" s="121">
        <f>'dep84'!F35-'dep84'!F34</f>
        <v>-10.688375006999962</v>
      </c>
      <c r="Z35" s="121">
        <f>'dep84'!G35-'dep84'!G34</f>
        <v>-5.3167669839999974</v>
      </c>
      <c r="AA35" s="121">
        <f>'dep84'!H35-'dep84'!H34</f>
        <v>13.148810735999998</v>
      </c>
      <c r="AB35" s="121">
        <f>'dep84'!I35-'dep84'!I34</f>
        <v>42.587560822</v>
      </c>
      <c r="AC35" s="52">
        <f>'dep84'!J35-'dep84'!J34</f>
        <v>-12.098038636999945</v>
      </c>
      <c r="AD35" s="52">
        <f>'dep84'!K35-'dep84'!K34</f>
        <v>-1.1921242959999745</v>
      </c>
      <c r="AE35" s="121">
        <f>'dep84'!L35-'dep84'!L34</f>
        <v>-0.91613380599994798</v>
      </c>
      <c r="AF35" s="121">
        <f>'dep84'!M35-'dep84'!M34</f>
        <v>89.202139075000048</v>
      </c>
      <c r="AG35" s="121">
        <f>'dep84'!N35-'dep84'!N34</f>
        <v>-2.6256918380000016</v>
      </c>
      <c r="AH35" s="121">
        <f>'dep84'!O35-'dep84'!O34</f>
        <v>-54.441399310999998</v>
      </c>
      <c r="AI35" s="121">
        <f>'dep84'!P35-'dep84'!P34</f>
        <v>20.672929257999996</v>
      </c>
      <c r="AJ35" s="121">
        <f>'dep84'!Q35-'dep84'!Q34</f>
        <v>-8.5348210820000006</v>
      </c>
      <c r="AK35" s="121">
        <f>'dep84'!R35-'dep84'!R34</f>
        <v>-48.962959767000001</v>
      </c>
      <c r="AL35" s="121">
        <f>'dep84'!S35-'dep84'!S34</f>
        <v>4.4138131749999996</v>
      </c>
      <c r="AM35" s="52">
        <f>'dep84'!T35-'dep84'!T34</f>
        <v>-39.212423826999995</v>
      </c>
      <c r="AN35" s="189">
        <f>(Paca!B35/Paca!B31-1)*100</f>
        <v>4.8919320767209618</v>
      </c>
      <c r="AO35" s="189">
        <f>(Paca!C35/Paca!C31-1)*100</f>
        <v>-37.904705578836229</v>
      </c>
      <c r="AP35" s="189">
        <f>(Paca!D35/Paca!D31-1)*100</f>
        <v>8.4897738991474014E-2</v>
      </c>
      <c r="AQ35" s="190">
        <f>(Paca!E35/Paca!E31-1)*100</f>
        <v>1.5354164521311997</v>
      </c>
      <c r="AR35" s="190">
        <f>(Paca!F35/Paca!F31-1)*100</f>
        <v>3.1117279572940415</v>
      </c>
      <c r="AS35" s="190">
        <f>(Paca!G35/Paca!G31-1)*100</f>
        <v>-14.741550118199498</v>
      </c>
      <c r="AT35" s="190">
        <f>(Paca!H35/Paca!H31-1)*100</f>
        <v>-11.746550515176846</v>
      </c>
      <c r="AU35" s="190">
        <f>(Paca!I35/Paca!I31-1)*100</f>
        <v>4.8851247664276842</v>
      </c>
      <c r="AV35" s="189">
        <f>(Paca!J35/Paca!J31-1)*100</f>
        <v>12.907680055081205</v>
      </c>
      <c r="AW35" s="189">
        <f>(Paca!K35/Paca!K31-1)*100</f>
        <v>1.6883487481929915</v>
      </c>
      <c r="AX35" s="190">
        <f>(Paca!L35/Paca!L31-1)*100</f>
        <v>-4.2310251159321073</v>
      </c>
      <c r="AY35" s="190">
        <f>(Paca!M35/Paca!M31-1)*100</f>
        <v>4.8178290219303976</v>
      </c>
      <c r="AZ35" s="190">
        <f>(Paca!N35/Paca!N31-1)*100</f>
        <v>-13.170481265652779</v>
      </c>
      <c r="BA35" s="190">
        <f>(Paca!O35/Paca!O31-1)*100</f>
        <v>1.295383318070864</v>
      </c>
      <c r="BB35" s="190">
        <f>(Paca!P35/Paca!P31-1)*100</f>
        <v>-9.9503467186401355</v>
      </c>
      <c r="BC35" s="190">
        <f>(Paca!Q35/Paca!Q31-1)*100</f>
        <v>-10.669070185684326</v>
      </c>
      <c r="BD35" s="190">
        <f>(Paca!R35/Paca!R31-1)*100</f>
        <v>9.6735360101337431</v>
      </c>
      <c r="BE35" s="190">
        <f>(Paca!S35/Paca!S31-1)*100</f>
        <v>20.993275832942171</v>
      </c>
      <c r="BF35" s="189">
        <f>(Paca!T35/Paca!T31-1)*100</f>
        <v>4.2811298652038365</v>
      </c>
      <c r="BG35" s="53">
        <f>Paca!B35-Paca!B31</f>
        <v>1751.1491258599999</v>
      </c>
      <c r="BH35" s="53">
        <f>Paca!C35-Paca!C31</f>
        <v>-61.732010685999995</v>
      </c>
      <c r="BI35" s="53">
        <f>Paca!D35-Paca!D31</f>
        <v>8.6115510370000266</v>
      </c>
      <c r="BJ35" s="122">
        <f>Paca!E35-Paca!E31</f>
        <v>27.438911183000073</v>
      </c>
      <c r="BK35" s="122">
        <f>Paca!F35-Paca!F31</f>
        <v>43.736389194000139</v>
      </c>
      <c r="BL35" s="122">
        <f>Paca!G35-Paca!G31</f>
        <v>-222.24302920700006</v>
      </c>
      <c r="BM35" s="122">
        <f>Paca!H35-Paca!H31</f>
        <v>-75.027652821999936</v>
      </c>
      <c r="BN35" s="122">
        <f>Paca!I35-Paca!I31</f>
        <v>234.7069326890005</v>
      </c>
      <c r="BO35" s="53">
        <f>Paca!J35-Paca!J31</f>
        <v>1549.6419813209995</v>
      </c>
      <c r="BP35" s="53">
        <f>Paca!K35-Paca!K31</f>
        <v>210.11655134399916</v>
      </c>
      <c r="BQ35" s="122">
        <f>Paca!L35-Paca!L31</f>
        <v>-148.16798205899977</v>
      </c>
      <c r="BR35" s="122">
        <f>Paca!M35-Paca!M31</f>
        <v>182.92557689799969</v>
      </c>
      <c r="BS35" s="122">
        <f>Paca!N35-Paca!N31</f>
        <v>-86.015984366999987</v>
      </c>
      <c r="BT35" s="122">
        <f>Paca!O35-Paca!O31</f>
        <v>7.6353025839999873</v>
      </c>
      <c r="BU35" s="122">
        <f>Paca!P35-Paca!P31</f>
        <v>-49.915565275000006</v>
      </c>
      <c r="BV35" s="122">
        <f>Paca!Q35-Paca!Q31</f>
        <v>-32.720400170999994</v>
      </c>
      <c r="BW35" s="122">
        <f>Paca!R35-Paca!R31</f>
        <v>267.87534543700031</v>
      </c>
      <c r="BX35" s="122">
        <f>Paca!S35-Paca!S31</f>
        <v>68.500258297000016</v>
      </c>
      <c r="BY35" s="53">
        <f>Paca!T35-Paca!T31</f>
        <v>44.511052844000005</v>
      </c>
    </row>
    <row r="36" spans="1:77" s="29" customFormat="1" x14ac:dyDescent="0.25">
      <c r="A36" s="37" t="str">
        <f>Paca!A36</f>
        <v>T2 2006</v>
      </c>
      <c r="B36" s="144">
        <f>('dep84'!B36/'dep84'!B35-1)*100</f>
        <v>3.8281800456039017</v>
      </c>
      <c r="C36" s="179">
        <f>('dep84'!C36/'dep84'!C35-1)*100</f>
        <v>-50.647251311678133</v>
      </c>
      <c r="D36" s="179">
        <f>('dep84'!D36/'dep84'!D35-1)*100</f>
        <v>-0.85112457824443322</v>
      </c>
      <c r="E36" s="180">
        <f>('dep84'!E36/'dep84'!E35-1)*100</f>
        <v>2.8817624104480632</v>
      </c>
      <c r="F36" s="181">
        <f>('dep84'!F36/'dep84'!F35-1)*100</f>
        <v>-10.710070411558492</v>
      </c>
      <c r="G36" s="181">
        <f>('dep84'!G36/'dep84'!G35-1)*100</f>
        <v>10.989651866407923</v>
      </c>
      <c r="H36" s="181">
        <f>('dep84'!H36/'dep84'!H35-1)*100</f>
        <v>37.919729319824413</v>
      </c>
      <c r="I36" s="182">
        <f>('dep84'!I36/'dep84'!I35-1)*100</f>
        <v>-5.277917330018056</v>
      </c>
      <c r="J36" s="179">
        <f>('dep84'!J36/'dep84'!J35-1)*100</f>
        <v>-4.4677257693383599</v>
      </c>
      <c r="K36" s="179">
        <f>('dep84'!K36/'dep84'!K35-1)*100</f>
        <v>18.688516320293736</v>
      </c>
      <c r="L36" s="180">
        <f>('dep84'!L36/'dep84'!L35-1)*100</f>
        <v>-6.2694952947977223</v>
      </c>
      <c r="M36" s="181">
        <f>('dep84'!M36/'dep84'!M35-1)*100</f>
        <v>31.698504705278509</v>
      </c>
      <c r="N36" s="181">
        <f>('dep84'!N36/'dep84'!N35-1)*100</f>
        <v>51.241225208879747</v>
      </c>
      <c r="O36" s="181">
        <f>('dep84'!O36/'dep84'!O35-1)*100</f>
        <v>-30.451312305797551</v>
      </c>
      <c r="P36" s="181">
        <f>('dep84'!P36/'dep84'!P35-1)*100</f>
        <v>39.977042578876684</v>
      </c>
      <c r="Q36" s="181">
        <f>('dep84'!Q36/'dep84'!Q35-1)*100</f>
        <v>229.49819833234554</v>
      </c>
      <c r="R36" s="181">
        <f>('dep84'!R36/'dep84'!R35-1)*100</f>
        <v>38.486675916184289</v>
      </c>
      <c r="S36" s="152">
        <f>('dep84'!S36/'dep84'!S35-1)*100</f>
        <v>50.423090537140268</v>
      </c>
      <c r="T36" s="183">
        <f>('dep84'!T36/'dep84'!T35-1)*100</f>
        <v>23.493970538690292</v>
      </c>
      <c r="U36" s="52">
        <f>'dep84'!B36-'dep84'!B35</f>
        <v>190.70478435399855</v>
      </c>
      <c r="V36" s="52">
        <f>'dep84'!C36-'dep84'!C35</f>
        <v>-23.402929525999998</v>
      </c>
      <c r="W36" s="52">
        <f>'dep84'!D36-'dep84'!D35</f>
        <v>-18.823171184999865</v>
      </c>
      <c r="X36" s="121">
        <f>'dep84'!E36-'dep84'!E35</f>
        <v>25.739490749999959</v>
      </c>
      <c r="Y36" s="121">
        <f>'dep84'!F36-'dep84'!F35</f>
        <v>-18.766887688000025</v>
      </c>
      <c r="Z36" s="121">
        <f>'dep84'!G36-'dep84'!G35</f>
        <v>15.729123060999996</v>
      </c>
      <c r="AA36" s="121">
        <f>'dep84'!H36-'dep84'!H35</f>
        <v>9.8804158670000035</v>
      </c>
      <c r="AB36" s="121">
        <f>'dep84'!I36-'dep84'!I35</f>
        <v>-51.40531317500006</v>
      </c>
      <c r="AC36" s="52">
        <f>'dep84'!J36-'dep84'!J35</f>
        <v>-54.437824715000033</v>
      </c>
      <c r="AD36" s="52">
        <f>'dep84'!K36-'dep84'!K35</f>
        <v>257.84588510899948</v>
      </c>
      <c r="AE36" s="121">
        <f>'dep84'!L36-'dep84'!L35</f>
        <v>-33.456232868000029</v>
      </c>
      <c r="AF36" s="121">
        <f>'dep84'!M36-'dep84'!M35</f>
        <v>164.01798124299989</v>
      </c>
      <c r="AG36" s="121">
        <f>'dep84'!N36-'dep84'!N35</f>
        <v>11.444202909000005</v>
      </c>
      <c r="AH36" s="121">
        <f>'dep84'!O36-'dep84'!O35</f>
        <v>-5.7539796139999986</v>
      </c>
      <c r="AI36" s="121">
        <f>'dep84'!P36-'dep84'!P35</f>
        <v>21.946155142999999</v>
      </c>
      <c r="AJ36" s="121">
        <f>'dep84'!Q36-'dep84'!Q35</f>
        <v>9.5859967049999995</v>
      </c>
      <c r="AK36" s="121">
        <f>'dep84'!R36-'dep84'!R35</f>
        <v>80.834857878999998</v>
      </c>
      <c r="AL36" s="121">
        <f>'dep84'!S36-'dep84'!S35</f>
        <v>9.2269037120000021</v>
      </c>
      <c r="AM36" s="52">
        <f>'dep84'!T36-'dep84'!T35</f>
        <v>29.522824671000009</v>
      </c>
      <c r="AN36" s="189">
        <f>(Paca!B36/Paca!B32-1)*100</f>
        <v>9.2714239833323155</v>
      </c>
      <c r="AO36" s="189">
        <f>(Paca!C36/Paca!C32-1)*100</f>
        <v>-43.32822549573163</v>
      </c>
      <c r="AP36" s="189">
        <f>(Paca!D36/Paca!D32-1)*100</f>
        <v>9.975352294045269</v>
      </c>
      <c r="AQ36" s="190">
        <f>(Paca!E36/Paca!E32-1)*100</f>
        <v>12.708112947947292</v>
      </c>
      <c r="AR36" s="190">
        <f>(Paca!F36/Paca!F32-1)*100</f>
        <v>5.7541202067805219</v>
      </c>
      <c r="AS36" s="190">
        <f>(Paca!G36/Paca!G32-1)*100</f>
        <v>14.32450563834311</v>
      </c>
      <c r="AT36" s="190">
        <f>(Paca!H36/Paca!H32-1)*100</f>
        <v>28.511617244542322</v>
      </c>
      <c r="AU36" s="190">
        <f>(Paca!I36/Paca!I32-1)*100</f>
        <v>6.9720489781855743</v>
      </c>
      <c r="AV36" s="189">
        <f>(Paca!J36/Paca!J32-1)*100</f>
        <v>12.319889264086004</v>
      </c>
      <c r="AW36" s="189">
        <f>(Paca!K36/Paca!K32-1)*100</f>
        <v>5.8243906942264223</v>
      </c>
      <c r="AX36" s="190">
        <f>(Paca!L36/Paca!L32-1)*100</f>
        <v>-6.8537633051072522</v>
      </c>
      <c r="AY36" s="190">
        <f>(Paca!M36/Paca!M32-1)*100</f>
        <v>19.842433996773835</v>
      </c>
      <c r="AZ36" s="190">
        <f>(Paca!N36/Paca!N32-1)*100</f>
        <v>-1.4080631090950368</v>
      </c>
      <c r="BA36" s="190">
        <f>(Paca!O36/Paca!O32-1)*100</f>
        <v>-10.625563540449622</v>
      </c>
      <c r="BB36" s="190">
        <f>(Paca!P36/Paca!P32-1)*100</f>
        <v>26.819003053083044</v>
      </c>
      <c r="BC36" s="190">
        <f>(Paca!Q36/Paca!Q32-1)*100</f>
        <v>-8.1903513169201414E-2</v>
      </c>
      <c r="BD36" s="190">
        <f>(Paca!R36/Paca!R32-1)*100</f>
        <v>8.4693431451487555</v>
      </c>
      <c r="BE36" s="190">
        <f>(Paca!S36/Paca!S32-1)*100</f>
        <v>-0.31138689253483731</v>
      </c>
      <c r="BF36" s="189">
        <f>(Paca!T36/Paca!T32-1)*100</f>
        <v>14.185349214419452</v>
      </c>
      <c r="BG36" s="53">
        <f>Paca!B36-Paca!B32</f>
        <v>3227.9947226040022</v>
      </c>
      <c r="BH36" s="53">
        <f>Paca!C36-Paca!C32</f>
        <v>-64.87074643199999</v>
      </c>
      <c r="BI36" s="53">
        <f>Paca!D36-Paca!D32</f>
        <v>964.89319439899919</v>
      </c>
      <c r="BJ36" s="122">
        <f>Paca!E36-Paca!E32</f>
        <v>216.18593465999993</v>
      </c>
      <c r="BK36" s="122">
        <f>Paca!F36-Paca!F32</f>
        <v>82.889285584999925</v>
      </c>
      <c r="BL36" s="122">
        <f>Paca!G36-Paca!G32</f>
        <v>176.93609309399994</v>
      </c>
      <c r="BM36" s="122">
        <f>Paca!H36-Paca!H32</f>
        <v>158.37884349600006</v>
      </c>
      <c r="BN36" s="122">
        <f>Paca!I36-Paca!I32</f>
        <v>330.5030375639999</v>
      </c>
      <c r="BO36" s="53">
        <f>Paca!J36-Paca!J32</f>
        <v>1482.9244267220001</v>
      </c>
      <c r="BP36" s="53">
        <f>Paca!K36-Paca!K32</f>
        <v>691.73223979500108</v>
      </c>
      <c r="BQ36" s="122">
        <f>Paca!L36-Paca!L32</f>
        <v>-240.83687325900019</v>
      </c>
      <c r="BR36" s="122">
        <f>Paca!M36-Paca!M32</f>
        <v>637.64166932999979</v>
      </c>
      <c r="BS36" s="122">
        <f>Paca!N36-Paca!N32</f>
        <v>-8.6282484710000062</v>
      </c>
      <c r="BT36" s="122">
        <f>Paca!O36-Paca!O32</f>
        <v>-54.984558134999986</v>
      </c>
      <c r="BU36" s="122">
        <f>Paca!P36-Paca!P32</f>
        <v>114.47506515800001</v>
      </c>
      <c r="BV36" s="122">
        <f>Paca!Q36-Paca!Q32</f>
        <v>-0.22571213700001636</v>
      </c>
      <c r="BW36" s="122">
        <f>Paca!R36-Paca!R32</f>
        <v>245.5881559469999</v>
      </c>
      <c r="BX36" s="122">
        <f>Paca!S36-Paca!S32</f>
        <v>-1.2972586380000166</v>
      </c>
      <c r="BY36" s="53">
        <f>Paca!T36-Paca!T32</f>
        <v>153.31560811999998</v>
      </c>
    </row>
    <row r="37" spans="1:77" s="29" customFormat="1" x14ac:dyDescent="0.25">
      <c r="A37" s="37" t="str">
        <f>Paca!A37</f>
        <v>T3 2006</v>
      </c>
      <c r="B37" s="144">
        <f>('dep84'!B37/'dep84'!B36-1)*100</f>
        <v>0.19531372362093791</v>
      </c>
      <c r="C37" s="179">
        <f>('dep84'!C37/'dep84'!C36-1)*100</f>
        <v>105.05654077984134</v>
      </c>
      <c r="D37" s="179">
        <f>('dep84'!D37/'dep84'!D36-1)*100</f>
        <v>4.1924865830473612</v>
      </c>
      <c r="E37" s="180">
        <f>('dep84'!E37/'dep84'!E36-1)*100</f>
        <v>-0.6446287305807874</v>
      </c>
      <c r="F37" s="181">
        <f>('dep84'!F37/'dep84'!F36-1)*100</f>
        <v>5.9910010325747942</v>
      </c>
      <c r="G37" s="181">
        <f>('dep84'!G37/'dep84'!G36-1)*100</f>
        <v>-15.115084117289957</v>
      </c>
      <c r="H37" s="181">
        <f>('dep84'!H37/'dep84'!H36-1)*100</f>
        <v>194.19413879439568</v>
      </c>
      <c r="I37" s="182">
        <f>('dep84'!I37/'dep84'!I36-1)*100</f>
        <v>4.6289523674344135</v>
      </c>
      <c r="J37" s="179">
        <f>('dep84'!J37/'dep84'!J36-1)*100</f>
        <v>6.4718033322389346</v>
      </c>
      <c r="K37" s="179">
        <f>('dep84'!K37/'dep84'!K36-1)*100</f>
        <v>-9.4441377392625814</v>
      </c>
      <c r="L37" s="180">
        <f>('dep84'!L37/'dep84'!L36-1)*100</f>
        <v>-5.0146471269260307</v>
      </c>
      <c r="M37" s="181">
        <f>('dep84'!M37/'dep84'!M36-1)*100</f>
        <v>-4.7510007790474091</v>
      </c>
      <c r="N37" s="181">
        <f>('dep84'!N37/'dep84'!N36-1)*100</f>
        <v>-9.43338509852396</v>
      </c>
      <c r="O37" s="181">
        <f>('dep84'!O37/'dep84'!O36-1)*100</f>
        <v>-27.64067676441385</v>
      </c>
      <c r="P37" s="181">
        <f>('dep84'!P37/'dep84'!P36-1)*100</f>
        <v>-47.454337604509966</v>
      </c>
      <c r="Q37" s="181">
        <f>('dep84'!Q37/'dep84'!Q36-1)*100</f>
        <v>-40.473633659869805</v>
      </c>
      <c r="R37" s="181">
        <f>('dep84'!R37/'dep84'!R36-1)*100</f>
        <v>-14.934969253237018</v>
      </c>
      <c r="S37" s="152">
        <f>('dep84'!S37/'dep84'!S36-1)*100</f>
        <v>-17.796922677523909</v>
      </c>
      <c r="T37" s="183">
        <f>('dep84'!T37/'dep84'!T36-1)*100</f>
        <v>-17.055568665912269</v>
      </c>
      <c r="U37" s="52">
        <f>'dep84'!B37-'dep84'!B36</f>
        <v>10.102229602000989</v>
      </c>
      <c r="V37" s="52">
        <f>'dep84'!C37-'dep84'!C36</f>
        <v>23.957902125</v>
      </c>
      <c r="W37" s="52">
        <f>'dep84'!D37-'dep84'!D36</f>
        <v>91.930396660000042</v>
      </c>
      <c r="X37" s="121">
        <f>'dep84'!E37-'dep84'!E36</f>
        <v>-5.9236560140000165</v>
      </c>
      <c r="Y37" s="121">
        <f>'dep84'!F37-'dep84'!F36</f>
        <v>9.3735004340000216</v>
      </c>
      <c r="Z37" s="121">
        <f>'dep84'!G37-'dep84'!G36</f>
        <v>-24.011187159000002</v>
      </c>
      <c r="AA37" s="121">
        <f>'dep84'!H37-'dep84'!H36</f>
        <v>69.786675488</v>
      </c>
      <c r="AB37" s="121">
        <f>'dep84'!I37-'dep84'!I36</f>
        <v>42.705063911000025</v>
      </c>
      <c r="AC37" s="52">
        <f>'dep84'!J37-'dep84'!J36</f>
        <v>75.333766686999979</v>
      </c>
      <c r="AD37" s="52">
        <f>'dep84'!K37-'dep84'!K36</f>
        <v>-154.6523039259996</v>
      </c>
      <c r="AE37" s="121">
        <f>'dep84'!L37-'dep84'!L36</f>
        <v>-25.082209494999972</v>
      </c>
      <c r="AF37" s="121">
        <f>'dep84'!M37-'dep84'!M36</f>
        <v>-32.375660100999994</v>
      </c>
      <c r="AG37" s="121">
        <f>'dep84'!N37-'dep84'!N36</f>
        <v>-3.1864256900000036</v>
      </c>
      <c r="AH37" s="121">
        <f>'dep84'!O37-'dep84'!O36</f>
        <v>-3.6324522790000007</v>
      </c>
      <c r="AI37" s="121">
        <f>'dep84'!P37-'dep84'!P36</f>
        <v>-36.465360505</v>
      </c>
      <c r="AJ37" s="121">
        <f>'dep84'!Q37-'dep84'!Q36</f>
        <v>-5.5703596410000014</v>
      </c>
      <c r="AK37" s="121">
        <f>'dep84'!R37-'dep84'!R36</f>
        <v>-43.441078636000015</v>
      </c>
      <c r="AL37" s="121">
        <f>'dep84'!S37-'dep84'!S36</f>
        <v>-4.8987575790000015</v>
      </c>
      <c r="AM37" s="52">
        <f>'dep84'!T37-'dep84'!T36</f>
        <v>-26.467531944000001</v>
      </c>
      <c r="AN37" s="189">
        <f>(Paca!B37/Paca!B33-1)*100</f>
        <v>8.2457684152794197</v>
      </c>
      <c r="AO37" s="189">
        <f>(Paca!C37/Paca!C33-1)*100</f>
        <v>-40.778865622229389</v>
      </c>
      <c r="AP37" s="189">
        <f>(Paca!D37/Paca!D33-1)*100</f>
        <v>12.232998977125643</v>
      </c>
      <c r="AQ37" s="190">
        <f>(Paca!E37/Paca!E33-1)*100</f>
        <v>20.450185812708167</v>
      </c>
      <c r="AR37" s="190">
        <f>(Paca!F37/Paca!F33-1)*100</f>
        <v>6.0017601213894878</v>
      </c>
      <c r="AS37" s="190">
        <f>(Paca!G37/Paca!G33-1)*100</f>
        <v>12.538064379115067</v>
      </c>
      <c r="AT37" s="190">
        <f>(Paca!H37/Paca!H33-1)*100</f>
        <v>26.919267823478044</v>
      </c>
      <c r="AU37" s="190">
        <f>(Paca!I37/Paca!I33-1)*100</f>
        <v>9.1837343499363122</v>
      </c>
      <c r="AV37" s="189">
        <f>(Paca!J37/Paca!J33-1)*100</f>
        <v>12.116586324356771</v>
      </c>
      <c r="AW37" s="189">
        <f>(Paca!K37/Paca!K33-1)*100</f>
        <v>0.96958483022688835</v>
      </c>
      <c r="AX37" s="190">
        <f>(Paca!L37/Paca!L33-1)*100</f>
        <v>-10.44267350271577</v>
      </c>
      <c r="AY37" s="190">
        <f>(Paca!M37/Paca!M33-1)*100</f>
        <v>24.051877924555185</v>
      </c>
      <c r="AZ37" s="190">
        <f>(Paca!N37/Paca!N33-1)*100</f>
        <v>-12.699599033175858</v>
      </c>
      <c r="BA37" s="190">
        <f>(Paca!O37/Paca!O33-1)*100</f>
        <v>-14.709620349574493</v>
      </c>
      <c r="BB37" s="190">
        <f>(Paca!P37/Paca!P33-1)*100</f>
        <v>7.775681461039663</v>
      </c>
      <c r="BC37" s="190">
        <f>(Paca!Q37/Paca!Q33-1)*100</f>
        <v>37.07071669359803</v>
      </c>
      <c r="BD37" s="190">
        <f>(Paca!R37/Paca!R33-1)*100</f>
        <v>-6.9119269580457443</v>
      </c>
      <c r="BE37" s="190">
        <f>(Paca!S37/Paca!S33-1)*100</f>
        <v>-7.0775917988774477</v>
      </c>
      <c r="BF37" s="189">
        <f>(Paca!T37/Paca!T33-1)*100</f>
        <v>20.312998829089501</v>
      </c>
      <c r="BG37" s="53">
        <f>Paca!B37-Paca!B33</f>
        <v>2980.8410858329953</v>
      </c>
      <c r="BH37" s="53">
        <f>Paca!C37-Paca!C33</f>
        <v>-69.244143967000014</v>
      </c>
      <c r="BI37" s="53">
        <f>Paca!D37-Paca!D33</f>
        <v>1197.3140458739981</v>
      </c>
      <c r="BJ37" s="122">
        <f>Paca!E37-Paca!E33</f>
        <v>323.80522869900005</v>
      </c>
      <c r="BK37" s="122">
        <f>Paca!F37-Paca!F33</f>
        <v>86.748037013000157</v>
      </c>
      <c r="BL37" s="122">
        <f>Paca!G37-Paca!G33</f>
        <v>153.94470785499993</v>
      </c>
      <c r="BM37" s="122">
        <f>Paca!H37-Paca!H33</f>
        <v>189.52077655000005</v>
      </c>
      <c r="BN37" s="122">
        <f>Paca!I37-Paca!I33</f>
        <v>443.29529575700053</v>
      </c>
      <c r="BO37" s="53">
        <f>Paca!J37-Paca!J33</f>
        <v>1502.2912455179994</v>
      </c>
      <c r="BP37" s="53">
        <f>Paca!K37-Paca!K33</f>
        <v>122.88004871500016</v>
      </c>
      <c r="BQ37" s="122">
        <f>Paca!L37-Paca!L33</f>
        <v>-397.994989541</v>
      </c>
      <c r="BR37" s="122">
        <f>Paca!M37-Paca!M33</f>
        <v>809.63123674100007</v>
      </c>
      <c r="BS37" s="122">
        <f>Paca!N37-Paca!N33</f>
        <v>-82.557324041000015</v>
      </c>
      <c r="BT37" s="122">
        <f>Paca!O37-Paca!O33</f>
        <v>-102.44633022400001</v>
      </c>
      <c r="BU37" s="122">
        <f>Paca!P37-Paca!P33</f>
        <v>32.41621547699998</v>
      </c>
      <c r="BV37" s="122">
        <f>Paca!Q37-Paca!Q33</f>
        <v>103.211633796</v>
      </c>
      <c r="BW37" s="122">
        <f>Paca!R37-Paca!R33</f>
        <v>-212.52505508700006</v>
      </c>
      <c r="BX37" s="122">
        <f>Paca!S37-Paca!S33</f>
        <v>-26.855338405999987</v>
      </c>
      <c r="BY37" s="53">
        <f>Paca!T37-Paca!T33</f>
        <v>227.59988969300002</v>
      </c>
    </row>
    <row r="38" spans="1:77" s="105" customFormat="1" x14ac:dyDescent="0.25">
      <c r="A38" s="98" t="str">
        <f>Paca!A38</f>
        <v>T4 2006</v>
      </c>
      <c r="B38" s="143">
        <f>('dep84'!B38/'dep84'!B37-1)*100</f>
        <v>2.5627953922558122</v>
      </c>
      <c r="C38" s="184">
        <f>('dep84'!C38/'dep84'!C37-1)*100</f>
        <v>-58.971572165220735</v>
      </c>
      <c r="D38" s="184">
        <f>('dep84'!D38/'dep84'!D37-1)*100</f>
        <v>-1.8641886905783833</v>
      </c>
      <c r="E38" s="185">
        <f>('dep84'!E38/'dep84'!E37-1)*100</f>
        <v>-6.4008819842471194</v>
      </c>
      <c r="F38" s="186">
        <f>('dep84'!F38/'dep84'!F37-1)*100</f>
        <v>8.7196880199235984</v>
      </c>
      <c r="G38" s="186">
        <f>('dep84'!G38/'dep84'!G37-1)*100</f>
        <v>-0.60263433091173324</v>
      </c>
      <c r="H38" s="186">
        <f>('dep84'!H38/'dep84'!H37-1)*100</f>
        <v>-56.70557147681501</v>
      </c>
      <c r="I38" s="187">
        <f>('dep84'!I38/'dep84'!I37-1)*100</f>
        <v>6.4389278777307046</v>
      </c>
      <c r="J38" s="184">
        <f>('dep84'!J38/'dep84'!J37-1)*100</f>
        <v>-2.662299044055727</v>
      </c>
      <c r="K38" s="184">
        <f>('dep84'!K38/'dep84'!K37-1)*100</f>
        <v>14.512237214961132</v>
      </c>
      <c r="L38" s="185">
        <f>('dep84'!L38/'dep84'!L37-1)*100</f>
        <v>27.552713976807965</v>
      </c>
      <c r="M38" s="186">
        <f>('dep84'!M38/'dep84'!M37-1)*100</f>
        <v>-5.5655181654216239</v>
      </c>
      <c r="N38" s="186">
        <f>('dep84'!N38/'dep84'!N37-1)*100</f>
        <v>38.817021239904449</v>
      </c>
      <c r="O38" s="186">
        <f>('dep84'!O38/'dep84'!O37-1)*100</f>
        <v>89.322210307696565</v>
      </c>
      <c r="P38" s="186">
        <f>('dep84'!P38/'dep84'!P37-1)*100</f>
        <v>83.721851106914215</v>
      </c>
      <c r="Q38" s="186">
        <f>('dep84'!Q38/'dep84'!Q37-1)*100</f>
        <v>18.002199581276777</v>
      </c>
      <c r="R38" s="186">
        <f>('dep84'!R38/'dep84'!R37-1)*100</f>
        <v>23.602916633967919</v>
      </c>
      <c r="S38" s="151">
        <f>('dep84'!S38/'dep84'!S37-1)*100</f>
        <v>28.17480299119428</v>
      </c>
      <c r="T38" s="188">
        <f>('dep84'!T38/'dep84'!T37-1)*100</f>
        <v>16.140966145804093</v>
      </c>
      <c r="U38" s="100">
        <f>'dep84'!B38-'dep84'!B37</f>
        <v>132.8146000960005</v>
      </c>
      <c r="V38" s="100">
        <f>'dep84'!C38-'dep84'!C37</f>
        <v>-27.576682731000002</v>
      </c>
      <c r="W38" s="100">
        <f>'dep84'!D38-'dep84'!D37</f>
        <v>-42.590596657999868</v>
      </c>
      <c r="X38" s="120">
        <f>'dep84'!E38-'dep84'!E37</f>
        <v>-58.440152955999906</v>
      </c>
      <c r="Y38" s="120">
        <f>'dep84'!F38-'dep84'!F37</f>
        <v>14.460135078999969</v>
      </c>
      <c r="Z38" s="120">
        <f>'dep84'!G38-'dep84'!G37</f>
        <v>-0.81261990499999115</v>
      </c>
      <c r="AA38" s="120">
        <f>'dep84'!H38-'dep84'!H37</f>
        <v>-59.950959694000005</v>
      </c>
      <c r="AB38" s="120">
        <f>'dep84'!I38-'dep84'!I37</f>
        <v>62.15300081800001</v>
      </c>
      <c r="AC38" s="100">
        <f>'dep84'!J38-'dep84'!J37</f>
        <v>-32.995583847000034</v>
      </c>
      <c r="AD38" s="100">
        <f>'dep84'!K38-'dep84'!K37</f>
        <v>215.20136451300027</v>
      </c>
      <c r="AE38" s="120">
        <f>'dep84'!L38-'dep84'!L37</f>
        <v>130.90204684500003</v>
      </c>
      <c r="AF38" s="120">
        <f>'dep84'!M38-'dep84'!M37</f>
        <v>-36.124309635999907</v>
      </c>
      <c r="AG38" s="120">
        <f>'dep84'!N38-'dep84'!N37</f>
        <v>11.874807321000002</v>
      </c>
      <c r="AH38" s="120">
        <f>'dep84'!O38-'dep84'!O37</f>
        <v>8.4938620420000017</v>
      </c>
      <c r="AI38" s="120">
        <f>'dep84'!P38-'dep84'!P37</f>
        <v>33.804949313000002</v>
      </c>
      <c r="AJ38" s="120">
        <f>'dep84'!Q38-'dep84'!Q37</f>
        <v>1.4748436550000008</v>
      </c>
      <c r="AK38" s="120">
        <f>'dep84'!R38-'dep84'!R37</f>
        <v>58.400020975999979</v>
      </c>
      <c r="AL38" s="120">
        <f>'dep84'!S38-'dep84'!S37</f>
        <v>6.3751439969999986</v>
      </c>
      <c r="AM38" s="100">
        <f>'dep84'!T38-'dep84'!T37</f>
        <v>20.776098818999998</v>
      </c>
      <c r="AN38" s="184">
        <f>(Paca!B38/Paca!B34-1)*100</f>
        <v>4.5617957398360387</v>
      </c>
      <c r="AO38" s="184">
        <f>(Paca!C38/Paca!C34-1)*100</f>
        <v>3.9010313434220345</v>
      </c>
      <c r="AP38" s="184">
        <f>(Paca!D38/Paca!D34-1)*100</f>
        <v>6.7327587510942255</v>
      </c>
      <c r="AQ38" s="191">
        <f>(Paca!E38/Paca!E34-1)*100</f>
        <v>1.475128084227495</v>
      </c>
      <c r="AR38" s="191">
        <f>(Paca!F38/Paca!F34-1)*100</f>
        <v>12.690364156190782</v>
      </c>
      <c r="AS38" s="191">
        <f>(Paca!G38/Paca!G34-1)*100</f>
        <v>-0.24161721000601766</v>
      </c>
      <c r="AT38" s="191">
        <f>(Paca!H38/Paca!H34-1)*100</f>
        <v>37.552965757156322</v>
      </c>
      <c r="AU38" s="191">
        <f>(Paca!I38/Paca!I34-1)*100</f>
        <v>5.1423283824651556</v>
      </c>
      <c r="AV38" s="184">
        <f>(Paca!J38/Paca!J34-1)*100</f>
        <v>8.0376544134625583</v>
      </c>
      <c r="AW38" s="184">
        <f>(Paca!K38/Paca!K34-1)*100</f>
        <v>-0.45116174451316216</v>
      </c>
      <c r="AX38" s="191">
        <f>(Paca!L38/Paca!L34-1)*100</f>
        <v>2.9833272904414176</v>
      </c>
      <c r="AY38" s="191">
        <f>(Paca!M38/Paca!M34-1)*100</f>
        <v>9.7518420095995992</v>
      </c>
      <c r="AZ38" s="191">
        <f>(Paca!N38/Paca!N34-1)*100</f>
        <v>1.1838696645632307</v>
      </c>
      <c r="BA38" s="191">
        <f>(Paca!O38/Paca!O34-1)*100</f>
        <v>-44.068266025767564</v>
      </c>
      <c r="BB38" s="191">
        <f>(Paca!P38/Paca!P34-1)*100</f>
        <v>18.717822310068065</v>
      </c>
      <c r="BC38" s="191">
        <f>(Paca!Q38/Paca!Q34-1)*100</f>
        <v>-8.7159063498116645</v>
      </c>
      <c r="BD38" s="191">
        <f>(Paca!R38/Paca!R34-1)*100</f>
        <v>-6.8210832316053516</v>
      </c>
      <c r="BE38" s="191">
        <f>(Paca!S38/Paca!S34-1)*100</f>
        <v>9.5135644014066045E-2</v>
      </c>
      <c r="BF38" s="184">
        <f>(Paca!T38/Paca!T34-1)*100</f>
        <v>3.1782923243943495</v>
      </c>
      <c r="BG38" s="100">
        <f>Paca!B38-Paca!B34</f>
        <v>1713.938855018001</v>
      </c>
      <c r="BH38" s="100">
        <f>Paca!C38-Paca!C34</f>
        <v>4.2453744839999956</v>
      </c>
      <c r="BI38" s="100">
        <f>Paca!D38-Paca!D34</f>
        <v>683.57620183899962</v>
      </c>
      <c r="BJ38" s="120">
        <f>Paca!E38-Paca!E34</f>
        <v>25.586687533000031</v>
      </c>
      <c r="BK38" s="120">
        <f>Paca!F38-Paca!F34</f>
        <v>183.14505302999964</v>
      </c>
      <c r="BL38" s="120">
        <f>Paca!G38-Paca!G34</f>
        <v>-3.052502929999946</v>
      </c>
      <c r="BM38" s="120">
        <f>Paca!H38-Paca!H34</f>
        <v>213.39323551999996</v>
      </c>
      <c r="BN38" s="120">
        <f>Paca!I38-Paca!I34</f>
        <v>264.5037286859997</v>
      </c>
      <c r="BO38" s="100">
        <f>Paca!J38-Paca!J34</f>
        <v>1045.6530251069998</v>
      </c>
      <c r="BP38" s="100">
        <f>Paca!K38-Paca!K34</f>
        <v>-58.926145602003089</v>
      </c>
      <c r="BQ38" s="120">
        <f>Paca!L38-Paca!L34</f>
        <v>107.03000434200021</v>
      </c>
      <c r="BR38" s="120">
        <f>Paca!M38-Paca!M34</f>
        <v>364.5945912520001</v>
      </c>
      <c r="BS38" s="120">
        <f>Paca!N38-Paca!N34</f>
        <v>7.9792033369999444</v>
      </c>
      <c r="BT38" s="120">
        <f>Paca!O38-Paca!O34</f>
        <v>-378.43052624299997</v>
      </c>
      <c r="BU38" s="120">
        <f>Paca!P38-Paca!P34</f>
        <v>78.585360056999946</v>
      </c>
      <c r="BV38" s="120">
        <f>Paca!Q38-Paca!Q34</f>
        <v>-24.030067328999991</v>
      </c>
      <c r="BW38" s="120">
        <f>Paca!R38-Paca!R34</f>
        <v>-214.99196575500036</v>
      </c>
      <c r="BX38" s="120">
        <f>Paca!S38-Paca!S34</f>
        <v>0.33725473699996655</v>
      </c>
      <c r="BY38" s="100">
        <f>Paca!T38-Paca!T34</f>
        <v>39.390399189999926</v>
      </c>
    </row>
    <row r="39" spans="1:77" s="29" customFormat="1" x14ac:dyDescent="0.25">
      <c r="A39" s="37" t="str">
        <f>Paca!A39</f>
        <v>T1 2007</v>
      </c>
      <c r="B39" s="144">
        <f>('dep84'!B39/'dep84'!B38-1)*100</f>
        <v>0.22503180824551272</v>
      </c>
      <c r="C39" s="179">
        <f>('dep84'!C39/'dep84'!C38-1)*100</f>
        <v>166.51513146423488</v>
      </c>
      <c r="D39" s="179">
        <f>('dep84'!D39/'dep84'!D38-1)*100</f>
        <v>3.8638178989980565</v>
      </c>
      <c r="E39" s="180">
        <f>('dep84'!E39/'dep84'!E38-1)*100</f>
        <v>-1.2497295433123723</v>
      </c>
      <c r="F39" s="181">
        <f>('dep84'!F39/'dep84'!F38-1)*100</f>
        <v>0.45730922039162181</v>
      </c>
      <c r="G39" s="181">
        <f>('dep84'!G39/'dep84'!G38-1)*100</f>
        <v>28.803645698068369</v>
      </c>
      <c r="H39" s="181">
        <f>('dep84'!H39/'dep84'!H38-1)*100</f>
        <v>180.98806702418901</v>
      </c>
      <c r="I39" s="182">
        <f>('dep84'!I39/'dep84'!I38-1)*100</f>
        <v>-2.4297007091763301</v>
      </c>
      <c r="J39" s="179">
        <f>('dep84'!J39/'dep84'!J38-1)*100</f>
        <v>-0.70158192098398464</v>
      </c>
      <c r="K39" s="179">
        <f>('dep84'!K39/'dep84'!K38-1)*100</f>
        <v>-5.91746737940041</v>
      </c>
      <c r="L39" s="180">
        <f>('dep84'!L39/'dep84'!L38-1)*100</f>
        <v>-4.2961579362078677</v>
      </c>
      <c r="M39" s="181">
        <f>('dep84'!M39/'dep84'!M38-1)*100</f>
        <v>-9.3715413688665645</v>
      </c>
      <c r="N39" s="181">
        <f>('dep84'!N39/'dep84'!N38-1)*100</f>
        <v>1.0664280504279366</v>
      </c>
      <c r="O39" s="181">
        <f>('dep84'!O39/'dep84'!O38-1)*100</f>
        <v>-83.282311914580731</v>
      </c>
      <c r="P39" s="181">
        <f>('dep84'!P39/'dep84'!P38-1)*100</f>
        <v>-22.643640988965132</v>
      </c>
      <c r="Q39" s="181">
        <f>('dep84'!Q39/'dep84'!Q38-1)*100</f>
        <v>86.794576057074011</v>
      </c>
      <c r="R39" s="181">
        <f>('dep84'!R39/'dep84'!R38-1)*100</f>
        <v>1.7156810658840449</v>
      </c>
      <c r="S39" s="152">
        <f>('dep84'!S39/'dep84'!S38-1)*100</f>
        <v>2.3911009534106187</v>
      </c>
      <c r="T39" s="183">
        <f>('dep84'!T39/'dep84'!T38-1)*100</f>
        <v>1.5595723924795468</v>
      </c>
      <c r="U39" s="52">
        <f>'dep84'!B39-'dep84'!B38</f>
        <v>11.960949139000149</v>
      </c>
      <c r="V39" s="52">
        <f>'dep84'!C39-'dep84'!C38</f>
        <v>31.947574876000001</v>
      </c>
      <c r="W39" s="52">
        <f>'dep84'!D39-'dep84'!D38</f>
        <v>86.629941779000092</v>
      </c>
      <c r="X39" s="121">
        <f>'dep84'!E39-'dep84'!E38</f>
        <v>-10.679706484000008</v>
      </c>
      <c r="Y39" s="121">
        <f>'dep84'!F39-'dep84'!F38</f>
        <v>0.82449790900002995</v>
      </c>
      <c r="Z39" s="121">
        <f>'dep84'!G39-'dep84'!G38</f>
        <v>38.60609915500001</v>
      </c>
      <c r="AA39" s="121">
        <f>'dep84'!H39-'dep84'!H38</f>
        <v>82.84234068100001</v>
      </c>
      <c r="AB39" s="121">
        <f>'dep84'!I39-'dep84'!I38</f>
        <v>-24.96328948200005</v>
      </c>
      <c r="AC39" s="52">
        <f>'dep84'!J39-'dep84'!J38</f>
        <v>-8.4636647959998754</v>
      </c>
      <c r="AD39" s="52">
        <f>'dep84'!K39-'dep84'!K38</f>
        <v>-100.48434919200008</v>
      </c>
      <c r="AE39" s="121">
        <f>'dep84'!L39-'dep84'!L38</f>
        <v>-26.034665124000071</v>
      </c>
      <c r="AF39" s="121">
        <f>'dep84'!M39-'dep84'!M38</f>
        <v>-57.442797194000036</v>
      </c>
      <c r="AG39" s="121">
        <f>'dep84'!N39-'dep84'!N38</f>
        <v>0.45287531299999984</v>
      </c>
      <c r="AH39" s="121">
        <f>'dep84'!O39-'dep84'!O38</f>
        <v>-14.993398376000002</v>
      </c>
      <c r="AI39" s="121">
        <f>'dep84'!P39-'dep84'!P38</f>
        <v>-16.797650470999997</v>
      </c>
      <c r="AJ39" s="121">
        <f>'dep84'!Q39-'dep84'!Q38</f>
        <v>8.3907948090000009</v>
      </c>
      <c r="AK39" s="121">
        <f>'dep84'!R39-'dep84'!R38</f>
        <v>5.247018651000019</v>
      </c>
      <c r="AL39" s="121">
        <f>'dep84'!S39-'dep84'!S38</f>
        <v>0.69347320000000323</v>
      </c>
      <c r="AM39" s="52">
        <f>'dep84'!T39-'dep84'!T38</f>
        <v>2.3314464719999819</v>
      </c>
      <c r="AN39" s="189">
        <f>(Paca!B39/Paca!B35-1)*100</f>
        <v>7.2122717671663228</v>
      </c>
      <c r="AO39" s="189">
        <f>(Paca!C39/Paca!C35-1)*100</f>
        <v>17.14404459010894</v>
      </c>
      <c r="AP39" s="189">
        <f>(Paca!D39/Paca!D35-1)*100</f>
        <v>7.680778802553867</v>
      </c>
      <c r="AQ39" s="190">
        <f>(Paca!E39/Paca!E35-1)*100</f>
        <v>-2.1219356641756892</v>
      </c>
      <c r="AR39" s="190">
        <f>(Paca!F39/Paca!F35-1)*100</f>
        <v>13.244595426280625</v>
      </c>
      <c r="AS39" s="190">
        <f>(Paca!G39/Paca!G35-1)*100</f>
        <v>-0.67410348116095919</v>
      </c>
      <c r="AT39" s="190">
        <f>(Paca!H39/Paca!H35-1)*100</f>
        <v>55.566757988034766</v>
      </c>
      <c r="AU39" s="190">
        <f>(Paca!I39/Paca!I35-1)*100</f>
        <v>6.3848628842164912</v>
      </c>
      <c r="AV39" s="189">
        <f>(Paca!J39/Paca!J35-1)*100</f>
        <v>2.0393775511485135</v>
      </c>
      <c r="AW39" s="189">
        <f>(Paca!K39/Paca!K35-1)*100</f>
        <v>10.833940245714913</v>
      </c>
      <c r="AX39" s="190">
        <f>(Paca!L39/Paca!L35-1)*100</f>
        <v>17.216395813312712</v>
      </c>
      <c r="AY39" s="190">
        <f>(Paca!M39/Paca!M35-1)*100</f>
        <v>13.517870826371015</v>
      </c>
      <c r="AZ39" s="190">
        <f>(Paca!N39/Paca!N35-1)*100</f>
        <v>23.396480642842299</v>
      </c>
      <c r="BA39" s="190">
        <f>(Paca!O39/Paca!O35-1)*100</f>
        <v>-32.412791255827969</v>
      </c>
      <c r="BB39" s="190">
        <f>(Paca!P39/Paca!P35-1)*100</f>
        <v>18.826408184495634</v>
      </c>
      <c r="BC39" s="190">
        <f>(Paca!Q39/Paca!Q35-1)*100</f>
        <v>-1.5727654176132644</v>
      </c>
      <c r="BD39" s="190">
        <f>(Paca!R39/Paca!R35-1)*100</f>
        <v>9.0237683901739594</v>
      </c>
      <c r="BE39" s="190">
        <f>(Paca!S39/Paca!S35-1)*100</f>
        <v>-9.6924390648766909</v>
      </c>
      <c r="BF39" s="189">
        <f>(Paca!T39/Paca!T35-1)*100</f>
        <v>24.299358996510144</v>
      </c>
      <c r="BG39" s="53">
        <f>Paca!B39-Paca!B35</f>
        <v>2708.0512647720025</v>
      </c>
      <c r="BH39" s="53">
        <f>Paca!C39-Paca!C35</f>
        <v>17.337611745999993</v>
      </c>
      <c r="BI39" s="53">
        <f>Paca!D39-Paca!D35</f>
        <v>779.75660736600003</v>
      </c>
      <c r="BJ39" s="122">
        <f>Paca!E39-Paca!E35</f>
        <v>-38.502634866000108</v>
      </c>
      <c r="BK39" s="122">
        <f>Paca!F39-Paca!F35</f>
        <v>191.94997740699978</v>
      </c>
      <c r="BL39" s="122">
        <f>Paca!G39-Paca!G35</f>
        <v>-8.6646095459998378</v>
      </c>
      <c r="BM39" s="122">
        <f>Paca!H39-Paca!H35</f>
        <v>313.22596620100001</v>
      </c>
      <c r="BN39" s="122">
        <f>Paca!I39-Paca!I35</f>
        <v>321.7479081700003</v>
      </c>
      <c r="BO39" s="53">
        <f>Paca!J39-Paca!J35</f>
        <v>276.44217402899994</v>
      </c>
      <c r="BP39" s="53">
        <f>Paca!K39-Paca!K35</f>
        <v>1371.057709005001</v>
      </c>
      <c r="BQ39" s="122">
        <f>Paca!L39-Paca!L35</f>
        <v>577.39875119999988</v>
      </c>
      <c r="BR39" s="122">
        <f>Paca!M39-Paca!M35</f>
        <v>537.98046061200057</v>
      </c>
      <c r="BS39" s="122">
        <f>Paca!N39-Paca!N35</f>
        <v>132.67694024900004</v>
      </c>
      <c r="BT39" s="122">
        <f>Paca!O39-Paca!O35</f>
        <v>-193.52364585500004</v>
      </c>
      <c r="BU39" s="122">
        <f>Paca!P39-Paca!P35</f>
        <v>85.044708197000034</v>
      </c>
      <c r="BV39" s="122">
        <f>Paca!Q39-Paca!Q35</f>
        <v>-4.3088149210000211</v>
      </c>
      <c r="BW39" s="122">
        <f>Paca!R39-Paca!R35</f>
        <v>274.05471428800001</v>
      </c>
      <c r="BX39" s="122">
        <f>Paca!S39-Paca!S35</f>
        <v>-38.265404765000028</v>
      </c>
      <c r="BY39" s="53">
        <f>Paca!T39-Paca!T35</f>
        <v>263.45716262600013</v>
      </c>
    </row>
    <row r="40" spans="1:77" s="29" customFormat="1" x14ac:dyDescent="0.25">
      <c r="A40" s="37" t="str">
        <f>Paca!A40</f>
        <v>T2 2007</v>
      </c>
      <c r="B40" s="144">
        <f>('dep84'!B40/'dep84'!B39-1)*100</f>
        <v>-2.5743060501893567</v>
      </c>
      <c r="C40" s="179">
        <f>('dep84'!C40/'dep84'!C39-1)*100</f>
        <v>-23.944613284993356</v>
      </c>
      <c r="D40" s="179">
        <f>('dep84'!D40/'dep84'!D39-1)*100</f>
        <v>-0.94582602126160875</v>
      </c>
      <c r="E40" s="180">
        <f>('dep84'!E40/'dep84'!E39-1)*100</f>
        <v>6.2308222701846994</v>
      </c>
      <c r="F40" s="181">
        <f>('dep84'!F40/'dep84'!F39-1)*100</f>
        <v>-9.3207715020645505</v>
      </c>
      <c r="G40" s="181">
        <f>('dep84'!G40/'dep84'!G39-1)*100</f>
        <v>18.416952060852299</v>
      </c>
      <c r="H40" s="181">
        <f>('dep84'!H40/'dep84'!H39-1)*100</f>
        <v>-55.778365144528387</v>
      </c>
      <c r="I40" s="182">
        <f>('dep84'!I40/'dep84'!I39-1)*100</f>
        <v>-1.7736682580948071</v>
      </c>
      <c r="J40" s="179">
        <f>('dep84'!J40/'dep84'!J39-1)*100</f>
        <v>-3.6521204499975091</v>
      </c>
      <c r="K40" s="179">
        <f>('dep84'!K40/'dep84'!K39-1)*100</f>
        <v>-2.5654187181642696</v>
      </c>
      <c r="L40" s="180">
        <f>('dep84'!L40/'dep84'!L39-1)*100</f>
        <v>-9.8556698112826311</v>
      </c>
      <c r="M40" s="181">
        <f>('dep84'!M40/'dep84'!M39-1)*100</f>
        <v>11.740373494591626</v>
      </c>
      <c r="N40" s="181">
        <f>('dep84'!N40/'dep84'!N39-1)*100</f>
        <v>6.2649319227565226</v>
      </c>
      <c r="O40" s="181">
        <f>('dep84'!O40/'dep84'!O39-1)*100</f>
        <v>470.72620018684904</v>
      </c>
      <c r="P40" s="181">
        <f>('dep84'!P40/'dep84'!P39-1)*100</f>
        <v>3.1032179807795268</v>
      </c>
      <c r="Q40" s="181">
        <f>('dep84'!Q40/'dep84'!Q39-1)*100</f>
        <v>-80.975793325943471</v>
      </c>
      <c r="R40" s="181">
        <f>('dep84'!R40/'dep84'!R39-1)*100</f>
        <v>-14.873021452183977</v>
      </c>
      <c r="S40" s="152">
        <f>('dep84'!S40/'dep84'!S39-1)*100</f>
        <v>-22.874837815794113</v>
      </c>
      <c r="T40" s="183">
        <f>('dep84'!T40/'dep84'!T39-1)*100</f>
        <v>-11.944352883669207</v>
      </c>
      <c r="U40" s="52">
        <f>'dep84'!B40-'dep84'!B39</f>
        <v>-137.13809546599987</v>
      </c>
      <c r="V40" s="52">
        <f>'dep84'!C40-'dep84'!C39</f>
        <v>-12.243734138999997</v>
      </c>
      <c r="W40" s="52">
        <f>'dep84'!D40-'dep84'!D39</f>
        <v>-22.025557668000147</v>
      </c>
      <c r="X40" s="121">
        <f>'dep84'!E40-'dep84'!E39</f>
        <v>52.580769502999942</v>
      </c>
      <c r="Y40" s="121">
        <f>'dep84'!F40-'dep84'!F39</f>
        <v>-16.881576589000019</v>
      </c>
      <c r="Z40" s="121">
        <f>'dep84'!G40-'dep84'!G39</f>
        <v>31.794673883999991</v>
      </c>
      <c r="AA40" s="121">
        <f>'dep84'!H40-'dep84'!H39</f>
        <v>-71.739125318000006</v>
      </c>
      <c r="AB40" s="121">
        <f>'dep84'!I40-'dep84'!I39</f>
        <v>-17.780299147999926</v>
      </c>
      <c r="AC40" s="52">
        <f>'dep84'!J40-'dep84'!J39</f>
        <v>-43.748935264000011</v>
      </c>
      <c r="AD40" s="52">
        <f>'dep84'!K40-'dep84'!K39</f>
        <v>-40.985459687000002</v>
      </c>
      <c r="AE40" s="121">
        <f>'dep84'!L40-'dep84'!L39</f>
        <v>-57.159349204000023</v>
      </c>
      <c r="AF40" s="121">
        <f>'dep84'!M40-'dep84'!M39</f>
        <v>65.218538183999954</v>
      </c>
      <c r="AG40" s="121">
        <f>'dep84'!N40-'dep84'!N39</f>
        <v>2.6888734340000013</v>
      </c>
      <c r="AH40" s="121">
        <f>'dep84'!O40-'dep84'!O39</f>
        <v>14.167456803</v>
      </c>
      <c r="AI40" s="121">
        <f>'dep84'!P40-'dep84'!P39</f>
        <v>1.7807812849999962</v>
      </c>
      <c r="AJ40" s="121">
        <f>'dep84'!Q40-'dep84'!Q39</f>
        <v>-14.622781400000001</v>
      </c>
      <c r="AK40" s="121">
        <f>'dep84'!R40-'dep84'!R39</f>
        <v>-46.266129084999989</v>
      </c>
      <c r="AL40" s="121">
        <f>'dep84'!S40-'dep84'!S39</f>
        <v>-6.7928497040000018</v>
      </c>
      <c r="AM40" s="52">
        <f>'dep84'!T40-'dep84'!T39</f>
        <v>-18.134408707999995</v>
      </c>
      <c r="AN40" s="189">
        <f>(Paca!B40/Paca!B36-1)*100</f>
        <v>5.6551070533854109</v>
      </c>
      <c r="AO40" s="189">
        <f>(Paca!C40/Paca!C36-1)*100</f>
        <v>35.30219273755926</v>
      </c>
      <c r="AP40" s="189">
        <f>(Paca!D40/Paca!D36-1)*100</f>
        <v>3.80945586220931</v>
      </c>
      <c r="AQ40" s="190">
        <f>(Paca!E40/Paca!E36-1)*100</f>
        <v>-3.4393406459667042</v>
      </c>
      <c r="AR40" s="190">
        <f>(Paca!F40/Paca!F36-1)*100</f>
        <v>3.4511160111683648</v>
      </c>
      <c r="AS40" s="190">
        <f>(Paca!G40/Paca!G36-1)*100</f>
        <v>-3.9604061248296185</v>
      </c>
      <c r="AT40" s="190">
        <f>(Paca!H40/Paca!H36-1)*100</f>
        <v>31.406398283492475</v>
      </c>
      <c r="AU40" s="190">
        <f>(Paca!I40/Paca!I36-1)*100</f>
        <v>4.9366534962303366</v>
      </c>
      <c r="AV40" s="189">
        <f>(Paca!J40/Paca!J36-1)*100</f>
        <v>2.2379822123220761</v>
      </c>
      <c r="AW40" s="189">
        <f>(Paca!K40/Paca!K36-1)*100</f>
        <v>9.9670797629429551</v>
      </c>
      <c r="AX40" s="190">
        <f>(Paca!L40/Paca!L36-1)*100</f>
        <v>10.078285794724229</v>
      </c>
      <c r="AY40" s="190">
        <f>(Paca!M40/Paca!M36-1)*100</f>
        <v>19.347045817630224</v>
      </c>
      <c r="AZ40" s="190">
        <f>(Paca!N40/Paca!N36-1)*100</f>
        <v>32.351015260148628</v>
      </c>
      <c r="BA40" s="190">
        <f>(Paca!O40/Paca!O36-1)*100</f>
        <v>19.081124173807694</v>
      </c>
      <c r="BB40" s="190">
        <f>(Paca!P40/Paca!P36-1)*100</f>
        <v>-2.9044950010610249</v>
      </c>
      <c r="BC40" s="190">
        <f>(Paca!Q40/Paca!Q36-1)*100</f>
        <v>-6.8654307781121364</v>
      </c>
      <c r="BD40" s="190">
        <f>(Paca!R40/Paca!R36-1)*100</f>
        <v>0.17987753594592704</v>
      </c>
      <c r="BE40" s="190">
        <f>(Paca!S40/Paca!S36-1)*100</f>
        <v>-18.541009335835945</v>
      </c>
      <c r="BF40" s="189">
        <f>(Paca!T40/Paca!T36-1)*100</f>
        <v>13.047302529692573</v>
      </c>
      <c r="BG40" s="53">
        <f>Paca!B40-Paca!B36</f>
        <v>2151.4626327980004</v>
      </c>
      <c r="BH40" s="53">
        <f>Paca!C40-Paca!C36</f>
        <v>29.953424779999992</v>
      </c>
      <c r="BI40" s="53">
        <f>Paca!D40-Paca!D36</f>
        <v>405.23720266300006</v>
      </c>
      <c r="BJ40" s="122">
        <f>Paca!E40-Paca!E36</f>
        <v>-65.944220556999881</v>
      </c>
      <c r="BK40" s="122">
        <f>Paca!F40-Paca!F36</f>
        <v>52.574641672000098</v>
      </c>
      <c r="BL40" s="122">
        <f>Paca!G40-Paca!G36</f>
        <v>-55.926268874000016</v>
      </c>
      <c r="BM40" s="122">
        <f>Paca!H40-Paca!H36</f>
        <v>224.20011864200001</v>
      </c>
      <c r="BN40" s="122">
        <f>Paca!I40-Paca!I36</f>
        <v>250.33293177999985</v>
      </c>
      <c r="BO40" s="53">
        <f>Paca!J40-Paca!J36</f>
        <v>302.56975368299936</v>
      </c>
      <c r="BP40" s="53">
        <f>Paca!K40-Paca!K36</f>
        <v>1252.683129289002</v>
      </c>
      <c r="BQ40" s="122">
        <f>Paca!L40-Paca!L36</f>
        <v>329.87230952100026</v>
      </c>
      <c r="BR40" s="122">
        <f>Paca!M40-Paca!M36</f>
        <v>745.087069961</v>
      </c>
      <c r="BS40" s="122">
        <f>Paca!N40-Paca!N36</f>
        <v>195.44737237899994</v>
      </c>
      <c r="BT40" s="122">
        <f>Paca!O40-Paca!O36</f>
        <v>88.248237596000024</v>
      </c>
      <c r="BU40" s="122">
        <f>Paca!P40-Paca!P36</f>
        <v>-15.722559169999954</v>
      </c>
      <c r="BV40" s="122">
        <f>Paca!Q40-Paca!Q36</f>
        <v>-18.904462171999967</v>
      </c>
      <c r="BW40" s="122">
        <f>Paca!R40-Paca!R36</f>
        <v>5.6577223250001225</v>
      </c>
      <c r="BX40" s="122">
        <f>Paca!S40-Paca!S36</f>
        <v>-77.002561151000009</v>
      </c>
      <c r="BY40" s="53">
        <f>Paca!T40-Paca!T36</f>
        <v>161.01912238299997</v>
      </c>
    </row>
    <row r="41" spans="1:77" s="29" customFormat="1" x14ac:dyDescent="0.25">
      <c r="A41" s="37" t="str">
        <f>Paca!A41</f>
        <v>T3 2007</v>
      </c>
      <c r="B41" s="144">
        <f>('dep84'!B41/'dep84'!B40-1)*100</f>
        <v>-0.11757274109615024</v>
      </c>
      <c r="C41" s="179">
        <f>('dep84'!C41/'dep84'!C40-1)*100</f>
        <v>-77.981118617227878</v>
      </c>
      <c r="D41" s="179">
        <f>('dep84'!D41/'dep84'!D40-1)*100</f>
        <v>1.4759831888801145</v>
      </c>
      <c r="E41" s="180">
        <f>('dep84'!E41/'dep84'!E40-1)*100</f>
        <v>2.3120445269563472</v>
      </c>
      <c r="F41" s="181">
        <f>('dep84'!F41/'dep84'!F40-1)*100</f>
        <v>-1.4548635369982965</v>
      </c>
      <c r="G41" s="181">
        <f>('dep84'!G41/'dep84'!G40-1)*100</f>
        <v>-22.296475558146479</v>
      </c>
      <c r="H41" s="181">
        <f>('dep84'!H41/'dep84'!H40-1)*100</f>
        <v>126.8758428471203</v>
      </c>
      <c r="I41" s="182">
        <f>('dep84'!I41/'dep84'!I40-1)*100</f>
        <v>-1.1039996823853482</v>
      </c>
      <c r="J41" s="179">
        <f>('dep84'!J41/'dep84'!J40-1)*100</f>
        <v>7.7722577717028729</v>
      </c>
      <c r="K41" s="179">
        <f>('dep84'!K41/'dep84'!K40-1)*100</f>
        <v>-7.9291146996831934</v>
      </c>
      <c r="L41" s="180">
        <f>('dep84'!L41/'dep84'!L40-1)*100</f>
        <v>-11.705403210394538</v>
      </c>
      <c r="M41" s="181">
        <f>('dep84'!M41/'dep84'!M40-1)*100</f>
        <v>-19.122097542590801</v>
      </c>
      <c r="N41" s="181">
        <f>('dep84'!N41/'dep84'!N40-1)*100</f>
        <v>7.7092300913351952</v>
      </c>
      <c r="O41" s="181">
        <f>('dep84'!O41/'dep84'!O40-1)*100</f>
        <v>10.885050086998959</v>
      </c>
      <c r="P41" s="181">
        <f>('dep84'!P41/'dep84'!P40-1)*100</f>
        <v>7.2537797601235354</v>
      </c>
      <c r="Q41" s="181">
        <f>('dep84'!Q41/'dep84'!Q40-1)*100</f>
        <v>118.9628836995213</v>
      </c>
      <c r="R41" s="181">
        <f>('dep84'!R41/'dep84'!R40-1)*100</f>
        <v>18.947054085547286</v>
      </c>
      <c r="S41" s="152">
        <f>('dep84'!S41/'dep84'!S40-1)*100</f>
        <v>-32.62680501146685</v>
      </c>
      <c r="T41" s="183">
        <f>('dep84'!T41/'dep84'!T40-1)*100</f>
        <v>17.878064035873177</v>
      </c>
      <c r="U41" s="52">
        <f>'dep84'!B41-'dep84'!B40</f>
        <v>-6.1020826800004215</v>
      </c>
      <c r="V41" s="52">
        <f>'dep84'!C41-'dep84'!C40</f>
        <v>-30.326724290000001</v>
      </c>
      <c r="W41" s="52">
        <f>'dep84'!D41-'dep84'!D40</f>
        <v>34.0462941400001</v>
      </c>
      <c r="X41" s="121">
        <f>'dep84'!E41-'dep84'!E40</f>
        <v>20.726611687000059</v>
      </c>
      <c r="Y41" s="121">
        <f>'dep84'!F41-'dep84'!F40</f>
        <v>-2.3894129759999885</v>
      </c>
      <c r="Z41" s="121">
        <f>'dep84'!G41-'dep84'!G40</f>
        <v>-45.581300760000005</v>
      </c>
      <c r="AA41" s="121">
        <f>'dep84'!H41-'dep84'!H40</f>
        <v>72.161247203999991</v>
      </c>
      <c r="AB41" s="121">
        <f>'dep84'!I41-'dep84'!I40</f>
        <v>-10.870851014999971</v>
      </c>
      <c r="AC41" s="52">
        <f>'dep84'!J41-'dep84'!J40</f>
        <v>89.703988242999912</v>
      </c>
      <c r="AD41" s="52">
        <f>'dep84'!K41-'dep84'!K40</f>
        <v>-123.42677304599988</v>
      </c>
      <c r="AE41" s="121">
        <f>'dep84'!L41-'dep84'!L40</f>
        <v>-61.196407033999947</v>
      </c>
      <c r="AF41" s="121">
        <f>'dep84'!M41-'dep84'!M40</f>
        <v>-118.69564775699996</v>
      </c>
      <c r="AG41" s="121">
        <f>'dep84'!N41-'dep84'!N40</f>
        <v>3.5160494989999975</v>
      </c>
      <c r="AH41" s="121">
        <f>'dep84'!O41-'dep84'!O40</f>
        <v>1.8697423610000001</v>
      </c>
      <c r="AI41" s="121">
        <f>'dep84'!P41-'dep84'!P40</f>
        <v>4.2917546420000008</v>
      </c>
      <c r="AJ41" s="121">
        <f>'dep84'!Q41-'dep84'!Q40</f>
        <v>4.0868887379999999</v>
      </c>
      <c r="AK41" s="121">
        <f>'dep84'!R41-'dep84'!R40</f>
        <v>50.173324071000025</v>
      </c>
      <c r="AL41" s="121">
        <f>'dep84'!S41-'dep84'!S40</f>
        <v>-7.4724775660000002</v>
      </c>
      <c r="AM41" s="52">
        <f>'dep84'!T41-'dep84'!T40</f>
        <v>23.901132273000002</v>
      </c>
      <c r="AN41" s="189">
        <f>(Paca!B41/Paca!B37-1)*100</f>
        <v>-1.4009966590493028</v>
      </c>
      <c r="AO41" s="189">
        <f>(Paca!C41/Paca!C37-1)*100</f>
        <v>-6.3655067586906089</v>
      </c>
      <c r="AP41" s="189">
        <f>(Paca!D41/Paca!D37-1)*100</f>
        <v>-1.7385706053004824</v>
      </c>
      <c r="AQ41" s="190">
        <f>(Paca!E41/Paca!E37-1)*100</f>
        <v>0.64475147808005229</v>
      </c>
      <c r="AR41" s="190">
        <f>(Paca!F41/Paca!F37-1)*100</f>
        <v>2.862526484129968</v>
      </c>
      <c r="AS41" s="190">
        <f>(Paca!G41/Paca!G37-1)*100</f>
        <v>-21.241396719190131</v>
      </c>
      <c r="AT41" s="190">
        <f>(Paca!H41/Paca!H37-1)*100</f>
        <v>11.666130911487492</v>
      </c>
      <c r="AU41" s="190">
        <f>(Paca!I41/Paca!I37-1)*100</f>
        <v>-1.0980789412907033</v>
      </c>
      <c r="AV41" s="189">
        <f>(Paca!J41/Paca!J37-1)*100</f>
        <v>-4.2574783336401634</v>
      </c>
      <c r="AW41" s="189">
        <f>(Paca!K41/Paca!K37-1)*100</f>
        <v>1.8375810825585148</v>
      </c>
      <c r="AX41" s="190">
        <f>(Paca!L41/Paca!L37-1)*100</f>
        <v>6.8372812776020808</v>
      </c>
      <c r="AY41" s="190">
        <f>(Paca!M41/Paca!M37-1)*100</f>
        <v>-2.2311541250622513</v>
      </c>
      <c r="AZ41" s="190">
        <f>(Paca!N41/Paca!N37-1)*100</f>
        <v>31.653026407427465</v>
      </c>
      <c r="BA41" s="190">
        <f>(Paca!O41/Paca!O37-1)*100</f>
        <v>-29.880560087661866</v>
      </c>
      <c r="BB41" s="190">
        <f>(Paca!P41/Paca!P37-1)*100</f>
        <v>9.1483219014631079</v>
      </c>
      <c r="BC41" s="190">
        <f>(Paca!Q41/Paca!Q37-1)*100</f>
        <v>-41.482378455648238</v>
      </c>
      <c r="BD41" s="190">
        <f>(Paca!R41/Paca!R37-1)*100</f>
        <v>7.268208336138926</v>
      </c>
      <c r="BE41" s="190">
        <f>(Paca!S41/Paca!S37-1)*100</f>
        <v>0.55807638196998521</v>
      </c>
      <c r="BF41" s="189">
        <f>(Paca!T41/Paca!T37-1)*100</f>
        <v>0.43363861696663619</v>
      </c>
      <c r="BG41" s="53">
        <f>Paca!B41-Paca!B37</f>
        <v>-548.22106329999224</v>
      </c>
      <c r="BH41" s="53">
        <f>Paca!C41-Paca!C37</f>
        <v>-6.4011442740000035</v>
      </c>
      <c r="BI41" s="53">
        <f>Paca!D41-Paca!D37</f>
        <v>-190.98006565399919</v>
      </c>
      <c r="BJ41" s="122">
        <f>Paca!E41-Paca!E37</f>
        <v>12.296638893999898</v>
      </c>
      <c r="BK41" s="122">
        <f>Paca!F41-Paca!F37</f>
        <v>43.857473804999927</v>
      </c>
      <c r="BL41" s="122">
        <f>Paca!G41-Paca!G37</f>
        <v>-293.5058620750001</v>
      </c>
      <c r="BM41" s="122">
        <f>Paca!H41-Paca!H37</f>
        <v>104.24326068999994</v>
      </c>
      <c r="BN41" s="122">
        <f>Paca!I41-Paca!I37</f>
        <v>-57.871576968000227</v>
      </c>
      <c r="BO41" s="53">
        <f>Paca!J41-Paca!J37</f>
        <v>-591.82889943100054</v>
      </c>
      <c r="BP41" s="53">
        <f>Paca!K41-Paca!K37</f>
        <v>235.14331937399947</v>
      </c>
      <c r="BQ41" s="122">
        <f>Paca!L41-Paca!L37</f>
        <v>233.37292630899992</v>
      </c>
      <c r="BR41" s="122">
        <f>Paca!M41-Paca!M37</f>
        <v>-93.168945370000074</v>
      </c>
      <c r="BS41" s="122">
        <f>Paca!N41-Paca!N37</f>
        <v>179.63753083800009</v>
      </c>
      <c r="BT41" s="122">
        <f>Paca!O41-Paca!O37</f>
        <v>-177.49401905399998</v>
      </c>
      <c r="BU41" s="122">
        <f>Paca!P41-Paca!P37</f>
        <v>41.104187201000002</v>
      </c>
      <c r="BV41" s="122">
        <f>Paca!Q41-Paca!Q37</f>
        <v>-158.309144992</v>
      </c>
      <c r="BW41" s="122">
        <f>Paca!R41-Paca!R37</f>
        <v>208.03308293500004</v>
      </c>
      <c r="BX41" s="122">
        <f>Paca!S41-Paca!S37</f>
        <v>1.9677015070000152</v>
      </c>
      <c r="BY41" s="53">
        <f>Paca!T41-Paca!T37</f>
        <v>5.8457266849998177</v>
      </c>
    </row>
    <row r="42" spans="1:77" s="105" customFormat="1" x14ac:dyDescent="0.25">
      <c r="A42" s="98" t="str">
        <f>Paca!A42</f>
        <v>T4 2007</v>
      </c>
      <c r="B42" s="143">
        <f>('dep84'!B42/'dep84'!B41-1)*100</f>
        <v>3.9046138093541849</v>
      </c>
      <c r="C42" s="184">
        <f>('dep84'!C42/'dep84'!C41-1)*100</f>
        <v>567.97558389859046</v>
      </c>
      <c r="D42" s="184">
        <f>('dep84'!D42/'dep84'!D41-1)*100</f>
        <v>-1.2306910191583031</v>
      </c>
      <c r="E42" s="185">
        <f>('dep84'!E42/'dep84'!E41-1)*100</f>
        <v>-5.4187191603976004</v>
      </c>
      <c r="F42" s="186">
        <f>('dep84'!F42/'dep84'!F41-1)*100</f>
        <v>20.48581417537698</v>
      </c>
      <c r="G42" s="186">
        <f>('dep84'!G42/'dep84'!G41-1)*100</f>
        <v>-23.394639508916015</v>
      </c>
      <c r="H42" s="186">
        <f>('dep84'!H42/'dep84'!H41-1)*100</f>
        <v>24.652574398663575</v>
      </c>
      <c r="I42" s="187">
        <f>('dep84'!I42/'dep84'!I41-1)*100</f>
        <v>-0.70969482778947546</v>
      </c>
      <c r="J42" s="184">
        <f>('dep84'!J42/'dep84'!J41-1)*100</f>
        <v>0.68947969114436791</v>
      </c>
      <c r="K42" s="184">
        <f>('dep84'!K42/'dep84'!K41-1)*100</f>
        <v>15.896965711316247</v>
      </c>
      <c r="L42" s="185">
        <f>('dep84'!L42/'dep84'!L41-1)*100</f>
        <v>34.020796652750263</v>
      </c>
      <c r="M42" s="186">
        <f>('dep84'!M42/'dep84'!M41-1)*100</f>
        <v>28.403877810326851</v>
      </c>
      <c r="N42" s="186">
        <f>('dep84'!N42/'dep84'!N41-1)*100</f>
        <v>-9.5879713104590749</v>
      </c>
      <c r="O42" s="186">
        <f>('dep84'!O42/'dep84'!O41-1)*100</f>
        <v>-35.476639322402278</v>
      </c>
      <c r="P42" s="186">
        <f>('dep84'!P42/'dep84'!P41-1)*100</f>
        <v>-33.997897258631482</v>
      </c>
      <c r="Q42" s="186">
        <f>('dep84'!Q42/'dep84'!Q41-1)*100</f>
        <v>-18.965276773351281</v>
      </c>
      <c r="R42" s="186">
        <f>('dep84'!R42/'dep84'!R41-1)*100</f>
        <v>-13.44677101572367</v>
      </c>
      <c r="S42" s="151">
        <f>('dep84'!S42/'dep84'!S41-1)*100</f>
        <v>32.530982829561395</v>
      </c>
      <c r="T42" s="188">
        <f>('dep84'!T42/'dep84'!T41-1)*100</f>
        <v>-34.156581778920227</v>
      </c>
      <c r="U42" s="100">
        <f>'dep84'!B42-'dep84'!B41</f>
        <v>202.41310077599974</v>
      </c>
      <c r="V42" s="100">
        <f>'dep84'!C42-'dep84'!C41</f>
        <v>48.636348400999999</v>
      </c>
      <c r="W42" s="100">
        <f>'dep84'!D42-'dep84'!D41</f>
        <v>-28.807179257999906</v>
      </c>
      <c r="X42" s="120">
        <f>'dep84'!E42-'dep84'!E41</f>
        <v>-49.699901006000005</v>
      </c>
      <c r="Y42" s="120">
        <f>'dep84'!F42-'dep84'!F41</f>
        <v>33.155637496999987</v>
      </c>
      <c r="Z42" s="120">
        <f>'dep84'!G42-'dep84'!G41</f>
        <v>-37.162726656999993</v>
      </c>
      <c r="AA42" s="120">
        <f>'dep84'!H42-'dep84'!H41</f>
        <v>31.810875677000013</v>
      </c>
      <c r="AB42" s="120">
        <f>'dep84'!I42-'dep84'!I41</f>
        <v>-6.9110647690000633</v>
      </c>
      <c r="AC42" s="100">
        <f>'dep84'!J42-'dep84'!J41</f>
        <v>8.576162788999909</v>
      </c>
      <c r="AD42" s="100">
        <f>'dep84'!K42-'dep84'!K41</f>
        <v>227.83541435299981</v>
      </c>
      <c r="AE42" s="120">
        <f>'dep84'!L42-'dep84'!L41</f>
        <v>157.042844538</v>
      </c>
      <c r="AF42" s="120">
        <f>'dep84'!M42-'dep84'!M41</f>
        <v>142.59581534799997</v>
      </c>
      <c r="AG42" s="120">
        <f>'dep84'!N42-'dep84'!N41</f>
        <v>-4.7100294210000015</v>
      </c>
      <c r="AH42" s="120">
        <f>'dep84'!O42-'dep84'!O41</f>
        <v>-6.7572004989999996</v>
      </c>
      <c r="AI42" s="120">
        <f>'dep84'!P42-'dep84'!P41</f>
        <v>-21.574223996999997</v>
      </c>
      <c r="AJ42" s="120">
        <f>'dep84'!Q42-'dep84'!Q41</f>
        <v>-1.4266289099999998</v>
      </c>
      <c r="AK42" s="120">
        <f>'dep84'!R42-'dep84'!R41</f>
        <v>-42.354823840000051</v>
      </c>
      <c r="AL42" s="120">
        <f>'dep84'!S42-'dep84'!S41</f>
        <v>5.0196611340000015</v>
      </c>
      <c r="AM42" s="100">
        <f>'dep84'!T42-'dep84'!T41</f>
        <v>-53.827645508999993</v>
      </c>
      <c r="AN42" s="184">
        <f>(Paca!B42/Paca!B38-1)*100</f>
        <v>-2.3813060438213296</v>
      </c>
      <c r="AO42" s="184">
        <f>(Paca!C42/Paca!C38-1)*100</f>
        <v>-0.60317833747499661</v>
      </c>
      <c r="AP42" s="184">
        <f>(Paca!D42/Paca!D38-1)*100</f>
        <v>-4.9632221405448202</v>
      </c>
      <c r="AQ42" s="191">
        <f>(Paca!E42/Paca!E38-1)*100</f>
        <v>3.8109594801414515</v>
      </c>
      <c r="AR42" s="191">
        <f>(Paca!F42/Paca!F38-1)*100</f>
        <v>5.1712806261511091</v>
      </c>
      <c r="AS42" s="191">
        <f>(Paca!G42/Paca!G38-1)*100</f>
        <v>-31.525694209358292</v>
      </c>
      <c r="AT42" s="191">
        <f>(Paca!H42/Paca!H38-1)*100</f>
        <v>13.660647714263362</v>
      </c>
      <c r="AU42" s="191">
        <f>(Paca!I42/Paca!I38-1)*100</f>
        <v>-7.3680819133176705</v>
      </c>
      <c r="AV42" s="184">
        <f>(Paca!J42/Paca!J38-1)*100</f>
        <v>-8.3152153135686131</v>
      </c>
      <c r="AW42" s="184">
        <f>(Paca!K42/Paca!K38-1)*100</f>
        <v>5.2134530408538327</v>
      </c>
      <c r="AX42" s="191">
        <f>(Paca!L42/Paca!L38-1)*100</f>
        <v>1.1035141758051425</v>
      </c>
      <c r="AY42" s="191">
        <f>(Paca!M42/Paca!M38-1)*100</f>
        <v>7.0814674910380848</v>
      </c>
      <c r="AZ42" s="191">
        <f>(Paca!N42/Paca!N38-1)*100</f>
        <v>6.0331217698309958</v>
      </c>
      <c r="BA42" s="191">
        <f>(Paca!O42/Paca!O38-1)*100</f>
        <v>6.7038802146724086</v>
      </c>
      <c r="BB42" s="191">
        <f>(Paca!P42/Paca!P38-1)*100</f>
        <v>-27.342954550045008</v>
      </c>
      <c r="BC42" s="191">
        <f>(Paca!Q42/Paca!Q38-1)*100</f>
        <v>7.7161885551802145</v>
      </c>
      <c r="BD42" s="191">
        <f>(Paca!R42/Paca!R38-1)*100</f>
        <v>12.076373937300588</v>
      </c>
      <c r="BE42" s="191">
        <f>(Paca!S42/Paca!S38-1)*100</f>
        <v>9.9659728314468445</v>
      </c>
      <c r="BF42" s="184">
        <f>(Paca!T42/Paca!T38-1)*100</f>
        <v>7.3408329145850493</v>
      </c>
      <c r="BG42" s="100">
        <f>Paca!B42-Paca!B38</f>
        <v>-935.508497058996</v>
      </c>
      <c r="BH42" s="100">
        <f>Paca!C42-Paca!C38</f>
        <v>-0.68202793000000383</v>
      </c>
      <c r="BI42" s="100">
        <f>Paca!D42-Paca!D38</f>
        <v>-537.84276389200022</v>
      </c>
      <c r="BJ42" s="120">
        <f>Paca!E42-Paca!E38</f>
        <v>67.077717085000131</v>
      </c>
      <c r="BK42" s="120">
        <f>Paca!F42-Paca!F38</f>
        <v>84.101936542000203</v>
      </c>
      <c r="BL42" s="120">
        <f>Paca!G42-Paca!G38</f>
        <v>-397.32169826200004</v>
      </c>
      <c r="BM42" s="120">
        <f>Paca!H42-Paca!H38</f>
        <v>106.77698589800002</v>
      </c>
      <c r="BN42" s="120">
        <f>Paca!I42-Paca!I38</f>
        <v>-398.47770515499997</v>
      </c>
      <c r="BO42" s="100">
        <f>Paca!J42-Paca!J38</f>
        <v>-1168.7104166030003</v>
      </c>
      <c r="BP42" s="100">
        <f>Paca!K42-Paca!K38</f>
        <v>677.8559764770016</v>
      </c>
      <c r="BQ42" s="120">
        <f>Paca!L42-Paca!L38</f>
        <v>40.770822979000059</v>
      </c>
      <c r="BR42" s="120">
        <f>Paca!M42-Paca!M38</f>
        <v>290.57526910700017</v>
      </c>
      <c r="BS42" s="120">
        <f>Paca!N42-Paca!N38</f>
        <v>41.144237255999997</v>
      </c>
      <c r="BT42" s="120">
        <f>Paca!O42-Paca!O38</f>
        <v>32.199173800999972</v>
      </c>
      <c r="BU42" s="120">
        <f>Paca!P42-Paca!P38</f>
        <v>-136.28488413999997</v>
      </c>
      <c r="BV42" s="120">
        <f>Paca!Q42-Paca!Q38</f>
        <v>19.419604103000012</v>
      </c>
      <c r="BW42" s="120">
        <f>Paca!R42-Paca!R38</f>
        <v>354.66888640200023</v>
      </c>
      <c r="BX42" s="120">
        <f>Paca!S42-Paca!S38</f>
        <v>35.362866969000038</v>
      </c>
      <c r="BY42" s="100">
        <f>Paca!T42-Paca!T38</f>
        <v>93.870734889000005</v>
      </c>
    </row>
    <row r="43" spans="1:77" s="29" customFormat="1" x14ac:dyDescent="0.25">
      <c r="A43" s="37" t="str">
        <f>Paca!A43</f>
        <v>T1 2008</v>
      </c>
      <c r="B43" s="144">
        <f>('dep84'!B43/'dep84'!B42-1)*100</f>
        <v>3.8422587978213851</v>
      </c>
      <c r="C43" s="179">
        <f>('dep84'!C43/'dep84'!C42-1)*100</f>
        <v>-48.96397881325997</v>
      </c>
      <c r="D43" s="179">
        <f>('dep84'!D43/'dep84'!D42-1)*100</f>
        <v>-0.56875686422659388</v>
      </c>
      <c r="E43" s="180">
        <f>('dep84'!E43/'dep84'!E42-1)*100</f>
        <v>-2.11301881618986</v>
      </c>
      <c r="F43" s="181">
        <f>('dep84'!F43/'dep84'!F42-1)*100</f>
        <v>-1.0605863606501065</v>
      </c>
      <c r="G43" s="181">
        <f>('dep84'!G43/'dep84'!G42-1)*100</f>
        <v>26.302965402041778</v>
      </c>
      <c r="H43" s="181">
        <f>('dep84'!H43/'dep84'!H42-1)*100</f>
        <v>-79.679846400403591</v>
      </c>
      <c r="I43" s="182">
        <f>('dep84'!I43/'dep84'!I42-1)*100</f>
        <v>10.694472847497117</v>
      </c>
      <c r="J43" s="179">
        <f>('dep84'!J43/'dep84'!J42-1)*100</f>
        <v>7.7765452224009435</v>
      </c>
      <c r="K43" s="179">
        <f>('dep84'!K43/'dep84'!K42-1)*100</f>
        <v>8.2649108779160976</v>
      </c>
      <c r="L43" s="180">
        <f>('dep84'!L43/'dep84'!L42-1)*100</f>
        <v>-3.5464051902095117</v>
      </c>
      <c r="M43" s="181">
        <f>('dep84'!M43/'dep84'!M42-1)*100</f>
        <v>10.840653067777506</v>
      </c>
      <c r="N43" s="181">
        <f>('dep84'!N43/'dep84'!N42-1)*100</f>
        <v>20.871754974728685</v>
      </c>
      <c r="O43" s="181">
        <f>('dep84'!O43/'dep84'!O42-1)*100</f>
        <v>17.569435047433114</v>
      </c>
      <c r="P43" s="181">
        <f>('dep84'!P43/'dep84'!P42-1)*100</f>
        <v>-5.7845712334420707</v>
      </c>
      <c r="Q43" s="181">
        <f>('dep84'!Q43/'dep84'!Q42-1)*100</f>
        <v>17.700213063058136</v>
      </c>
      <c r="R43" s="181">
        <f>('dep84'!R43/'dep84'!R42-1)*100</f>
        <v>27.580837702814542</v>
      </c>
      <c r="S43" s="152">
        <f>('dep84'!S43/'dep84'!S42-1)*100</f>
        <v>19.869367625937805</v>
      </c>
      <c r="T43" s="183">
        <f>('dep84'!T43/'dep84'!T42-1)*100</f>
        <v>12.947580089667742</v>
      </c>
      <c r="U43" s="52">
        <f>'dep84'!B43-'dep84'!B42</f>
        <v>206.95788535300017</v>
      </c>
      <c r="V43" s="52">
        <f>'dep84'!C43-'dep84'!C42</f>
        <v>-28.007128484000003</v>
      </c>
      <c r="W43" s="52">
        <f>'dep84'!D43-'dep84'!D42</f>
        <v>-13.149231460999999</v>
      </c>
      <c r="X43" s="121">
        <f>'dep84'!E43-'dep84'!E42</f>
        <v>-18.330209811000032</v>
      </c>
      <c r="Y43" s="121">
        <f>'dep84'!F43-'dep84'!F42</f>
        <v>-2.0681693999999879</v>
      </c>
      <c r="Z43" s="121">
        <f>'dep84'!G43-'dep84'!G42</f>
        <v>32.007745694000008</v>
      </c>
      <c r="AA43" s="121">
        <f>'dep84'!H43-'dep84'!H42</f>
        <v>-128.16312453500001</v>
      </c>
      <c r="AB43" s="121">
        <f>'dep84'!I43-'dep84'!I42</f>
        <v>103.40452659100004</v>
      </c>
      <c r="AC43" s="52">
        <f>'dep84'!J43-'dep84'!J42</f>
        <v>97.396272507000049</v>
      </c>
      <c r="AD43" s="52">
        <f>'dep84'!K43-'dep84'!K42</f>
        <v>137.28314956199983</v>
      </c>
      <c r="AE43" s="121">
        <f>'dep84'!L43-'dep84'!L42</f>
        <v>-21.939878744999987</v>
      </c>
      <c r="AF43" s="121">
        <f>'dep84'!M43-'dep84'!M42</f>
        <v>69.881582419999972</v>
      </c>
      <c r="AG43" s="121">
        <f>'dep84'!N43-'dep84'!N42</f>
        <v>9.2700499860000036</v>
      </c>
      <c r="AH43" s="121">
        <f>'dep84'!O43-'dep84'!O42</f>
        <v>2.1592310109999993</v>
      </c>
      <c r="AI43" s="121">
        <f>'dep84'!P43-'dep84'!P42</f>
        <v>-2.4227693549999998</v>
      </c>
      <c r="AJ43" s="121">
        <f>'dep84'!Q43-'dep84'!Q42</f>
        <v>1.0789504059999997</v>
      </c>
      <c r="AK43" s="121">
        <f>'dep84'!R43-'dep84'!R42</f>
        <v>75.19268579300001</v>
      </c>
      <c r="AL43" s="121">
        <f>'dep84'!S43-'dep84'!S42</f>
        <v>4.0632980459999999</v>
      </c>
      <c r="AM43" s="52">
        <f>'dep84'!T43-'dep84'!T42</f>
        <v>13.434823228999988</v>
      </c>
      <c r="AN43" s="189">
        <f>(Paca!B43/Paca!B39-1)*100</f>
        <v>0.69599383874239251</v>
      </c>
      <c r="AO43" s="189">
        <f>(Paca!C43/Paca!C39-1)*100</f>
        <v>12.237540688647265</v>
      </c>
      <c r="AP43" s="189">
        <f>(Paca!D43/Paca!D39-1)*100</f>
        <v>4.6829699632330968</v>
      </c>
      <c r="AQ43" s="190">
        <f>(Paca!E43/Paca!E39-1)*100</f>
        <v>4.6491078998174951</v>
      </c>
      <c r="AR43" s="190">
        <f>(Paca!F43/Paca!F39-1)*100</f>
        <v>19.963090935940087</v>
      </c>
      <c r="AS43" s="190">
        <f>(Paca!G43/Paca!G39-1)*100</f>
        <v>-17.153842491235871</v>
      </c>
      <c r="AT43" s="190">
        <f>(Paca!H43/Paca!H39-1)*100</f>
        <v>34.337081278078706</v>
      </c>
      <c r="AU43" s="190">
        <f>(Paca!I43/Paca!I39-1)*100</f>
        <v>0.36596757958116122</v>
      </c>
      <c r="AV43" s="189">
        <f>(Paca!J43/Paca!J39-1)*100</f>
        <v>-4.3575014954373987</v>
      </c>
      <c r="AW43" s="189">
        <f>(Paca!K43/Paca!K39-1)*100</f>
        <v>2.9948629232432911</v>
      </c>
      <c r="AX43" s="190">
        <f>(Paca!L43/Paca!L39-1)*100</f>
        <v>5.1711589323232054</v>
      </c>
      <c r="AY43" s="190">
        <f>(Paca!M43/Paca!M39-1)*100</f>
        <v>-1.1824725398829727</v>
      </c>
      <c r="AZ43" s="190">
        <f>(Paca!N43/Paca!N39-1)*100</f>
        <v>9.3727787628676396</v>
      </c>
      <c r="BA43" s="190">
        <f>(Paca!O43/Paca!O39-1)*100</f>
        <v>15.660944237446706</v>
      </c>
      <c r="BB43" s="190">
        <f>(Paca!P43/Paca!P39-1)*100</f>
        <v>-10.69138267570805</v>
      </c>
      <c r="BC43" s="190">
        <f>(Paca!Q43/Paca!Q39-1)*100</f>
        <v>-26.64148622738939</v>
      </c>
      <c r="BD43" s="190">
        <f>(Paca!R43/Paca!R39-1)*100</f>
        <v>2.9020478440228592</v>
      </c>
      <c r="BE43" s="190">
        <f>(Paca!S43/Paca!S39-1)*100</f>
        <v>48.959800149951185</v>
      </c>
      <c r="BF43" s="189">
        <f>(Paca!T43/Paca!T39-1)*100</f>
        <v>-4.7195985366854432</v>
      </c>
      <c r="BG43" s="53">
        <f>Paca!B43-Paca!B39</f>
        <v>280.17842655499408</v>
      </c>
      <c r="BH43" s="53">
        <f>Paca!C43-Paca!C39</f>
        <v>14.497407589999995</v>
      </c>
      <c r="BI43" s="53">
        <f>Paca!D43-Paca!D39</f>
        <v>511.93328262499926</v>
      </c>
      <c r="BJ43" s="122">
        <f>Paca!E43-Paca!E39</f>
        <v>82.568279716999996</v>
      </c>
      <c r="BK43" s="122">
        <f>Paca!F43-Paca!F39</f>
        <v>327.63828067000009</v>
      </c>
      <c r="BL43" s="122">
        <f>Paca!G43-Paca!G39</f>
        <v>-219.00112139900011</v>
      </c>
      <c r="BM43" s="122">
        <f>Paca!H43-Paca!H39</f>
        <v>301.10840356200003</v>
      </c>
      <c r="BN43" s="122">
        <f>Paca!I43-Paca!I39</f>
        <v>19.619440074999147</v>
      </c>
      <c r="BO43" s="53">
        <f>Paca!J43-Paca!J39</f>
        <v>-602.71501500500017</v>
      </c>
      <c r="BP43" s="53">
        <f>Paca!K43-Paca!K39</f>
        <v>420.06744127300044</v>
      </c>
      <c r="BQ43" s="122">
        <f>Paca!L43-Paca!L39</f>
        <v>203.28711417900013</v>
      </c>
      <c r="BR43" s="122">
        <f>Paca!M43-Paca!M39</f>
        <v>-53.421184232000087</v>
      </c>
      <c r="BS43" s="122">
        <f>Paca!N43-Paca!N39</f>
        <v>65.586741122999911</v>
      </c>
      <c r="BT43" s="122">
        <f>Paca!O43-Paca!O39</f>
        <v>63.197523379000017</v>
      </c>
      <c r="BU43" s="122">
        <f>Paca!P43-Paca!P39</f>
        <v>-57.388737260000028</v>
      </c>
      <c r="BV43" s="122">
        <f>Paca!Q43-Paca!Q39</f>
        <v>-71.840214587999981</v>
      </c>
      <c r="BW43" s="122">
        <f>Paca!R43-Paca!R39</f>
        <v>96.089314389999799</v>
      </c>
      <c r="BX43" s="122">
        <f>Paca!S43-Paca!S39</f>
        <v>174.55688428200006</v>
      </c>
      <c r="BY43" s="53">
        <f>Paca!T43-Paca!T39</f>
        <v>-63.604689927999971</v>
      </c>
    </row>
    <row r="44" spans="1:77" s="29" customFormat="1" x14ac:dyDescent="0.25">
      <c r="A44" s="37" t="str">
        <f>Paca!A44</f>
        <v>T2 2008</v>
      </c>
      <c r="B44" s="144">
        <f>('dep84'!B44/'dep84'!B43-1)*100</f>
        <v>-11.045399049954675</v>
      </c>
      <c r="C44" s="179">
        <f>('dep84'!C44/'dep84'!C43-1)*100</f>
        <v>15.460081056346397</v>
      </c>
      <c r="D44" s="179">
        <f>('dep84'!D44/'dep84'!D43-1)*100</f>
        <v>-13.044881809182984</v>
      </c>
      <c r="E44" s="180">
        <f>('dep84'!E44/'dep84'!E43-1)*100</f>
        <v>-22.09067568505716</v>
      </c>
      <c r="F44" s="181">
        <f>('dep84'!F44/'dep84'!F43-1)*100</f>
        <v>-6.4980051503782725</v>
      </c>
      <c r="G44" s="181">
        <f>('dep84'!G44/'dep84'!G43-1)*100</f>
        <v>10.402085247838521</v>
      </c>
      <c r="H44" s="181">
        <f>('dep84'!H44/'dep84'!H43-1)*100</f>
        <v>-41.749627074842302</v>
      </c>
      <c r="I44" s="182">
        <f>('dep84'!I44/'dep84'!I43-1)*100</f>
        <v>-9.5386886597876632</v>
      </c>
      <c r="J44" s="179">
        <f>('dep84'!J44/'dep84'!J43-1)*100</f>
        <v>-8.0694843019929685</v>
      </c>
      <c r="K44" s="179">
        <f>('dep84'!K44/'dep84'!K43-1)*100</f>
        <v>-12.915369330907712</v>
      </c>
      <c r="L44" s="180">
        <f>('dep84'!L44/'dep84'!L43-1)*100</f>
        <v>-17.978596839681018</v>
      </c>
      <c r="M44" s="181">
        <f>('dep84'!M44/'dep84'!M43-1)*100</f>
        <v>-16.462082696977689</v>
      </c>
      <c r="N44" s="181">
        <f>('dep84'!N44/'dep84'!N43-1)*100</f>
        <v>1.5866897117289946</v>
      </c>
      <c r="O44" s="181">
        <f>('dep84'!O44/'dep84'!O43-1)*100</f>
        <v>36.707599347255737</v>
      </c>
      <c r="P44" s="181">
        <f>('dep84'!P44/'dep84'!P43-1)*100</f>
        <v>23.996803941047084</v>
      </c>
      <c r="Q44" s="181">
        <f>('dep84'!Q44/'dep84'!Q43-1)*100</f>
        <v>67.178570282496338</v>
      </c>
      <c r="R44" s="181">
        <f>('dep84'!R44/'dep84'!R43-1)*100</f>
        <v>-5.5980051087570981</v>
      </c>
      <c r="S44" s="152">
        <f>('dep84'!S44/'dep84'!S43-1)*100</f>
        <v>-33.982910682781572</v>
      </c>
      <c r="T44" s="183">
        <f>('dep84'!T44/'dep84'!T43-1)*100</f>
        <v>15.989379744660637</v>
      </c>
      <c r="U44" s="52">
        <f>'dep84'!B44-'dep84'!B43</f>
        <v>-617.80426438700033</v>
      </c>
      <c r="V44" s="52">
        <f>'dep84'!C44-'dep84'!C43</f>
        <v>4.513157170000003</v>
      </c>
      <c r="W44" s="52">
        <f>'dep84'!D44-'dep84'!D43</f>
        <v>-299.87256664500001</v>
      </c>
      <c r="X44" s="121">
        <f>'dep84'!E44-'dep84'!E43</f>
        <v>-187.58495634200005</v>
      </c>
      <c r="Y44" s="121">
        <f>'dep84'!F44-'dep84'!F43</f>
        <v>-12.53687956600001</v>
      </c>
      <c r="Z44" s="121">
        <f>'dep84'!G44-'dep84'!G43</f>
        <v>15.987638876999995</v>
      </c>
      <c r="AA44" s="121">
        <f>'dep84'!H44-'dep84'!H43</f>
        <v>-13.645648669999996</v>
      </c>
      <c r="AB44" s="121">
        <f>'dep84'!I44-'dep84'!I43</f>
        <v>-102.09272094400001</v>
      </c>
      <c r="AC44" s="52">
        <f>'dep84'!J44-'dep84'!J43</f>
        <v>-108.92452469399996</v>
      </c>
      <c r="AD44" s="52">
        <f>'dep84'!K44-'dep84'!K43</f>
        <v>-232.2595669650002</v>
      </c>
      <c r="AE44" s="121">
        <f>'dep84'!L44-'dep84'!L43</f>
        <v>-107.28032517299999</v>
      </c>
      <c r="AF44" s="121">
        <f>'dep84'!M44-'dep84'!M43</f>
        <v>-117.622698765</v>
      </c>
      <c r="AG44" s="121">
        <f>'dep84'!N44-'dep84'!N43</f>
        <v>0.85180452299999843</v>
      </c>
      <c r="AH44" s="121">
        <f>'dep84'!O44-'dep84'!O43</f>
        <v>5.3038560230000016</v>
      </c>
      <c r="AI44" s="121">
        <f>'dep84'!P44-'dep84'!P43</f>
        <v>9.4692663040000014</v>
      </c>
      <c r="AJ44" s="121">
        <f>'dep84'!Q44-'dep84'!Q43</f>
        <v>4.8198219420000008</v>
      </c>
      <c r="AK44" s="121">
        <f>'dep84'!R44-'dep84'!R43</f>
        <v>-19.470938488000002</v>
      </c>
      <c r="AL44" s="121">
        <f>'dep84'!S44-'dep84'!S43</f>
        <v>-8.3303533310000013</v>
      </c>
      <c r="AM44" s="52">
        <f>'dep84'!T44-'dep84'!T43</f>
        <v>18.739236747000021</v>
      </c>
      <c r="AN44" s="189">
        <f>(Paca!B44/Paca!B40-1)*100</f>
        <v>-5.7216610176227034</v>
      </c>
      <c r="AO44" s="189">
        <f>(Paca!C44/Paca!C40-1)*100</f>
        <v>31.121629702059028</v>
      </c>
      <c r="AP44" s="189">
        <f>(Paca!D44/Paca!D40-1)*100</f>
        <v>-5.8292353448871959</v>
      </c>
      <c r="AQ44" s="190">
        <f>(Paca!E44/Paca!E40-1)*100</f>
        <v>-16.760620001544201</v>
      </c>
      <c r="AR44" s="190">
        <f>(Paca!F44/Paca!F40-1)*100</f>
        <v>13.618376845661007</v>
      </c>
      <c r="AS44" s="190">
        <f>(Paca!G44/Paca!G40-1)*100</f>
        <v>-24.017210728380746</v>
      </c>
      <c r="AT44" s="190">
        <f>(Paca!H44/Paca!H40-1)*100</f>
        <v>34.807004337182221</v>
      </c>
      <c r="AU44" s="190">
        <f>(Paca!I44/Paca!I40-1)*100</f>
        <v>-10.313824879161205</v>
      </c>
      <c r="AV44" s="189">
        <f>(Paca!J44/Paca!J40-1)*100</f>
        <v>-8.7844283361495084</v>
      </c>
      <c r="AW44" s="189">
        <f>(Paca!K44/Paca!K40-1)*100</f>
        <v>-3.6965092153381729</v>
      </c>
      <c r="AX44" s="190">
        <f>(Paca!L44/Paca!L40-1)*100</f>
        <v>-2.344610873489883</v>
      </c>
      <c r="AY44" s="190">
        <f>(Paca!M44/Paca!M40-1)*100</f>
        <v>-7.2206069845279881</v>
      </c>
      <c r="AZ44" s="190">
        <f>(Paca!N44/Paca!N40-1)*100</f>
        <v>-20.428986297441721</v>
      </c>
      <c r="BA44" s="190">
        <f>(Paca!O44/Paca!O40-1)*100</f>
        <v>-16.099528412210862</v>
      </c>
      <c r="BB44" s="190">
        <f>(Paca!P44/Paca!P40-1)*100</f>
        <v>1.8513656833585079</v>
      </c>
      <c r="BC44" s="190">
        <f>(Paca!Q44/Paca!Q40-1)*100</f>
        <v>-24.974182927148181</v>
      </c>
      <c r="BD44" s="190">
        <f>(Paca!R44/Paca!R40-1)*100</f>
        <v>0.92126436381727572</v>
      </c>
      <c r="BE44" s="190">
        <f>(Paca!S44/Paca!S40-1)*100</f>
        <v>54.023490208913415</v>
      </c>
      <c r="BF44" s="189">
        <f>(Paca!T44/Paca!T40-1)*100</f>
        <v>2.3803513818607458</v>
      </c>
      <c r="BG44" s="53">
        <f>Paca!B44-Paca!B40</f>
        <v>-2299.8822183950033</v>
      </c>
      <c r="BH44" s="53">
        <f>Paca!C44-Paca!C40</f>
        <v>35.728268512</v>
      </c>
      <c r="BI44" s="53">
        <f>Paca!D44-Paca!D40</f>
        <v>-643.71683437799948</v>
      </c>
      <c r="BJ44" s="122">
        <f>Paca!E44-Paca!E40</f>
        <v>-310.307197911</v>
      </c>
      <c r="BK44" s="122">
        <f>Paca!F44-Paca!F40</f>
        <v>214.6235087739999</v>
      </c>
      <c r="BL44" s="122">
        <f>Paca!G44-Paca!G40</f>
        <v>-325.72343514799991</v>
      </c>
      <c r="BM44" s="122">
        <f>Paca!H44-Paca!H40</f>
        <v>326.5132903199999</v>
      </c>
      <c r="BN44" s="122">
        <f>Paca!I44-Paca!I40</f>
        <v>-548.82300041300005</v>
      </c>
      <c r="BO44" s="53">
        <f>Paca!J44-Paca!J40</f>
        <v>-1214.2123757949994</v>
      </c>
      <c r="BP44" s="53">
        <f>Paca!K44-Paca!K40</f>
        <v>-510.89044494100381</v>
      </c>
      <c r="BQ44" s="122">
        <f>Paca!L44-Paca!L40</f>
        <v>-84.475665922000189</v>
      </c>
      <c r="BR44" s="122">
        <f>Paca!M44-Paca!M40</f>
        <v>-331.87745208999968</v>
      </c>
      <c r="BS44" s="122">
        <f>Paca!N44-Paca!N40</f>
        <v>-163.34882535700001</v>
      </c>
      <c r="BT44" s="122">
        <f>Paca!O44-Paca!O40</f>
        <v>-88.666213818000017</v>
      </c>
      <c r="BU44" s="122">
        <f>Paca!P44-Paca!P40</f>
        <v>9.7306967609999901</v>
      </c>
      <c r="BV44" s="122">
        <f>Paca!Q44-Paca!Q40</f>
        <v>-64.046991194000015</v>
      </c>
      <c r="BW44" s="122">
        <f>Paca!R44-Paca!R40</f>
        <v>29.028825707000124</v>
      </c>
      <c r="BX44" s="122">
        <f>Paca!S44-Paca!S40</f>
        <v>182.765180972</v>
      </c>
      <c r="BY44" s="53">
        <f>Paca!T44-Paca!T40</f>
        <v>33.209168207000175</v>
      </c>
    </row>
    <row r="45" spans="1:77" s="29" customFormat="1" x14ac:dyDescent="0.25">
      <c r="A45" s="37" t="str">
        <f>Paca!A45</f>
        <v>T3 2008</v>
      </c>
      <c r="B45" s="144">
        <f>('dep84'!B45/'dep84'!B44-1)*100</f>
        <v>4.5883768712536188</v>
      </c>
      <c r="C45" s="179">
        <f>('dep84'!C45/'dep84'!C44-1)*100</f>
        <v>8.2977031487199149</v>
      </c>
      <c r="D45" s="179">
        <f>('dep84'!D45/'dep84'!D44-1)*100</f>
        <v>2.4929750154224273</v>
      </c>
      <c r="E45" s="180">
        <f>('dep84'!E45/'dep84'!E44-1)*100</f>
        <v>0.90864597478494957</v>
      </c>
      <c r="F45" s="181">
        <f>('dep84'!F45/'dep84'!F44-1)*100</f>
        <v>21.060281559309523</v>
      </c>
      <c r="G45" s="181">
        <f>('dep84'!G45/'dep84'!G44-1)*100</f>
        <v>1.0035480808919139</v>
      </c>
      <c r="H45" s="181">
        <f>('dep84'!H45/'dep84'!H44-1)*100</f>
        <v>-73.669495737141531</v>
      </c>
      <c r="I45" s="182">
        <f>('dep84'!I45/'dep84'!I44-1)*100</f>
        <v>1.8747546221774103</v>
      </c>
      <c r="J45" s="179">
        <f>('dep84'!J45/'dep84'!J44-1)*100</f>
        <v>-7.6699773408191563</v>
      </c>
      <c r="K45" s="179">
        <f>('dep84'!K45/'dep84'!K44-1)*100</f>
        <v>17.017674197870104</v>
      </c>
      <c r="L45" s="180">
        <f>('dep84'!L45/'dep84'!L44-1)*100</f>
        <v>43.322035452627581</v>
      </c>
      <c r="M45" s="181">
        <f>('dep84'!M45/'dep84'!M44-1)*100</f>
        <v>10.889079887915297</v>
      </c>
      <c r="N45" s="181">
        <f>('dep84'!N45/'dep84'!N44-1)*100</f>
        <v>-7.5004663216371448E-2</v>
      </c>
      <c r="O45" s="181">
        <f>('dep84'!O45/'dep84'!O44-1)*100</f>
        <v>26.893996453376289</v>
      </c>
      <c r="P45" s="181">
        <f>('dep84'!P45/'dep84'!P44-1)*100</f>
        <v>-4.2455471989482074</v>
      </c>
      <c r="Q45" s="181">
        <f>('dep84'!Q45/'dep84'!Q44-1)*100</f>
        <v>10.916043605705838</v>
      </c>
      <c r="R45" s="181">
        <f>('dep84'!R45/'dep84'!R44-1)*100</f>
        <v>-6.869401474283765</v>
      </c>
      <c r="S45" s="152">
        <f>('dep84'!S45/'dep84'!S44-1)*100</f>
        <v>46.545340469857408</v>
      </c>
      <c r="T45" s="183">
        <f>('dep84'!T45/'dep84'!T44-1)*100</f>
        <v>3.1903032095217387</v>
      </c>
      <c r="U45" s="52">
        <f>'dep84'!B45-'dep84'!B44</f>
        <v>228.29530948800038</v>
      </c>
      <c r="V45" s="52">
        <f>'dep84'!C45-'dep84'!C44</f>
        <v>2.7967808889999972</v>
      </c>
      <c r="W45" s="52">
        <f>'dep84'!D45-'dep84'!D44</f>
        <v>49.832154458999867</v>
      </c>
      <c r="X45" s="121">
        <f>'dep84'!E45-'dep84'!E44</f>
        <v>6.0113657370000055</v>
      </c>
      <c r="Y45" s="121">
        <f>'dep84'!F45-'dep84'!F44</f>
        <v>37.992200829000012</v>
      </c>
      <c r="Z45" s="121">
        <f>'dep84'!G45-'dep84'!G44</f>
        <v>1.7028617189999977</v>
      </c>
      <c r="AA45" s="121">
        <f>'dep84'!H45-'dep84'!H44</f>
        <v>-14.025811315</v>
      </c>
      <c r="AB45" s="121">
        <f>'dep84'!I45-'dep84'!I44</f>
        <v>18.15153748900002</v>
      </c>
      <c r="AC45" s="52">
        <f>'dep84'!J45-'dep84'!J44</f>
        <v>-95.177363381000077</v>
      </c>
      <c r="AD45" s="52">
        <f>'dep84'!K45-'dep84'!K44</f>
        <v>266.50692680100042</v>
      </c>
      <c r="AE45" s="121">
        <f>'dep84'!L45-'dep84'!L44</f>
        <v>212.031475489</v>
      </c>
      <c r="AF45" s="121">
        <f>'dep84'!M45-'dep84'!M44</f>
        <v>64.995185612</v>
      </c>
      <c r="AG45" s="121">
        <f>'dep84'!N45-'dep84'!N44</f>
        <v>-4.0904681000000664E-2</v>
      </c>
      <c r="AH45" s="121">
        <f>'dep84'!O45-'dep84'!O44</f>
        <v>5.3123140769999999</v>
      </c>
      <c r="AI45" s="121">
        <f>'dep84'!P45-'dep84'!P44</f>
        <v>-2.0773376470000002</v>
      </c>
      <c r="AJ45" s="121">
        <f>'dep84'!Q45-'dep84'!Q44</f>
        <v>1.3093209179999992</v>
      </c>
      <c r="AK45" s="121">
        <f>'dep84'!R45-'dep84'!R44</f>
        <v>-22.555562651999992</v>
      </c>
      <c r="AL45" s="121">
        <f>'dep84'!S45-'dep84'!S44</f>
        <v>7.5324356849999994</v>
      </c>
      <c r="AM45" s="52">
        <f>'dep84'!T45-'dep84'!T44</f>
        <v>4.3368107199999884</v>
      </c>
      <c r="AN45" s="189">
        <f>(Paca!B45/Paca!B41-1)*100</f>
        <v>-1.0725691588291175</v>
      </c>
      <c r="AO45" s="189">
        <f>(Paca!C45/Paca!C41-1)*100</f>
        <v>93.369270066176895</v>
      </c>
      <c r="AP45" s="189">
        <f>(Paca!D45/Paca!D41-1)*100</f>
        <v>-1.7474864310042859</v>
      </c>
      <c r="AQ45" s="190">
        <f>(Paca!E45/Paca!E41-1)*100</f>
        <v>-17.926980769979362</v>
      </c>
      <c r="AR45" s="190">
        <f>(Paca!F45/Paca!F41-1)*100</f>
        <v>27.090788103890517</v>
      </c>
      <c r="AS45" s="190">
        <f>(Paca!G45/Paca!G41-1)*100</f>
        <v>-3.8275400602651777</v>
      </c>
      <c r="AT45" s="190">
        <f>(Paca!H45/Paca!H41-1)*100</f>
        <v>31.917224698299741</v>
      </c>
      <c r="AU45" s="190">
        <f>(Paca!I45/Paca!I41-1)*100</f>
        <v>-10.518753368177002</v>
      </c>
      <c r="AV45" s="189">
        <f>(Paca!J45/Paca!J41-1)*100</f>
        <v>-7.2307872728705984</v>
      </c>
      <c r="AW45" s="189">
        <f>(Paca!K45/Paca!K41-1)*100</f>
        <v>5.0323141079406719</v>
      </c>
      <c r="AX45" s="190">
        <f>(Paca!L45/Paca!L41-1)*100</f>
        <v>2.6733158270609847</v>
      </c>
      <c r="AY45" s="190">
        <f>(Paca!M45/Paca!M41-1)*100</f>
        <v>13.40253555290014</v>
      </c>
      <c r="AZ45" s="190">
        <f>(Paca!N45/Paca!N41-1)*100</f>
        <v>-7.17070536466532</v>
      </c>
      <c r="BA45" s="190">
        <f>(Paca!O45/Paca!O41-1)*100</f>
        <v>21.23637917371348</v>
      </c>
      <c r="BB45" s="190">
        <f>(Paca!P45/Paca!P41-1)*100</f>
        <v>10.73693812131804</v>
      </c>
      <c r="BC45" s="190">
        <f>(Paca!Q45/Paca!Q41-1)*100</f>
        <v>11.375201507325205</v>
      </c>
      <c r="BD45" s="190">
        <f>(Paca!R45/Paca!R41-1)*100</f>
        <v>-4.0933738387381897</v>
      </c>
      <c r="BE45" s="190">
        <f>(Paca!S45/Paca!S41-1)*100</f>
        <v>6.730676373741673</v>
      </c>
      <c r="BF45" s="189">
        <f>(Paca!T45/Paca!T41-1)*100</f>
        <v>-0.48386990556694709</v>
      </c>
      <c r="BG45" s="53">
        <f>Paca!B45-Paca!B41</f>
        <v>-413.82473719700647</v>
      </c>
      <c r="BH45" s="53">
        <f>Paca!C45-Paca!C41</f>
        <v>87.915299551000018</v>
      </c>
      <c r="BI45" s="53">
        <f>Paca!D45-Paca!D41</f>
        <v>-188.62210855200101</v>
      </c>
      <c r="BJ45" s="122">
        <f>Paca!E45-Paca!E41</f>
        <v>-344.10608903299999</v>
      </c>
      <c r="BK45" s="122">
        <f>Paca!F45-Paca!F41</f>
        <v>426.9459770420001</v>
      </c>
      <c r="BL45" s="122">
        <f>Paca!G45-Paca!G41</f>
        <v>-41.653496206999989</v>
      </c>
      <c r="BM45" s="122">
        <f>Paca!H45-Paca!H41</f>
        <v>318.46941611500006</v>
      </c>
      <c r="BN45" s="122">
        <f>Paca!I45-Paca!I41</f>
        <v>-548.27791646900005</v>
      </c>
      <c r="BO45" s="53">
        <f>Paca!J45-Paca!J41</f>
        <v>-962.35247687300034</v>
      </c>
      <c r="BP45" s="53">
        <f>Paca!K45-Paca!K41</f>
        <v>655.7857110620007</v>
      </c>
      <c r="BQ45" s="122">
        <f>Paca!L45-Paca!L41</f>
        <v>97.485522280000168</v>
      </c>
      <c r="BR45" s="122">
        <f>Paca!M45-Paca!M41</f>
        <v>547.17854996299957</v>
      </c>
      <c r="BS45" s="122">
        <f>Paca!N45-Paca!N41</f>
        <v>-53.576527529000032</v>
      </c>
      <c r="BT45" s="122">
        <f>Paca!O45-Paca!O41</f>
        <v>88.453271284999971</v>
      </c>
      <c r="BU45" s="122">
        <f>Paca!P45-Paca!P41</f>
        <v>52.655305931000044</v>
      </c>
      <c r="BV45" s="122">
        <f>Paca!Q45-Paca!Q41</f>
        <v>25.403181933999974</v>
      </c>
      <c r="BW45" s="122">
        <f>Paca!R45-Paca!R41</f>
        <v>-125.67748294000012</v>
      </c>
      <c r="BX45" s="122">
        <f>Paca!S45-Paca!S41</f>
        <v>23.863890137999988</v>
      </c>
      <c r="BY45" s="53">
        <f>Paca!T45-Paca!T41</f>
        <v>-6.5511623849999978</v>
      </c>
    </row>
    <row r="46" spans="1:77" s="105" customFormat="1" x14ac:dyDescent="0.25">
      <c r="A46" s="98" t="str">
        <f>Paca!A46</f>
        <v>T4 2008</v>
      </c>
      <c r="B46" s="143">
        <f>('dep84'!B46/'dep84'!B45-1)*100</f>
        <v>-7.2575582352746419</v>
      </c>
      <c r="C46" s="184">
        <f>('dep84'!C46/'dep84'!C45-1)*100</f>
        <v>-28.58465457081758</v>
      </c>
      <c r="D46" s="184">
        <f>('dep84'!D46/'dep84'!D45-1)*100</f>
        <v>-6.1538644520832246</v>
      </c>
      <c r="E46" s="185">
        <f>('dep84'!E46/'dep84'!E45-1)*100</f>
        <v>9.9435790039247074</v>
      </c>
      <c r="F46" s="186">
        <f>('dep84'!F46/'dep84'!F45-1)*100</f>
        <v>-13.679845173780025</v>
      </c>
      <c r="G46" s="186">
        <f>('dep84'!G46/'dep84'!G45-1)*100</f>
        <v>-17.920684271633014</v>
      </c>
      <c r="H46" s="186">
        <f>('dep84'!H46/'dep84'!H45-1)*100</f>
        <v>-100</v>
      </c>
      <c r="I46" s="187">
        <f>('dep84'!I46/'dep84'!I45-1)*100</f>
        <v>-12.861038470044228</v>
      </c>
      <c r="J46" s="184">
        <f>('dep84'!J46/'dep84'!J45-1)*100</f>
        <v>-1.1171590326726544</v>
      </c>
      <c r="K46" s="184">
        <f>('dep84'!K46/'dep84'!K45-1)*100</f>
        <v>-12.98194106205619</v>
      </c>
      <c r="L46" s="185">
        <f>('dep84'!L46/'dep84'!L45-1)*100</f>
        <v>-20.828638628248029</v>
      </c>
      <c r="M46" s="186">
        <f>('dep84'!M46/'dep84'!M45-1)*100</f>
        <v>-7.0487837001036553</v>
      </c>
      <c r="N46" s="186">
        <f>('dep84'!N46/'dep84'!N45-1)*100</f>
        <v>-1.1481150954094299</v>
      </c>
      <c r="O46" s="186">
        <f>('dep84'!O46/'dep84'!O45-1)*100</f>
        <v>-25.673065959043527</v>
      </c>
      <c r="P46" s="186">
        <f>('dep84'!P46/'dep84'!P45-1)*100</f>
        <v>2.9662270124314993</v>
      </c>
      <c r="Q46" s="186">
        <f>('dep84'!Q46/'dep84'!Q45-1)*100</f>
        <v>-42.511433164599431</v>
      </c>
      <c r="R46" s="186">
        <f>('dep84'!R46/'dep84'!R45-1)*100</f>
        <v>-11.640259216513282</v>
      </c>
      <c r="S46" s="151">
        <f>('dep84'!S46/'dep84'!S45-1)*100</f>
        <v>7.4989461089602916</v>
      </c>
      <c r="T46" s="188">
        <f>('dep84'!T46/'dep84'!T45-1)*100</f>
        <v>6.8033438146501313</v>
      </c>
      <c r="U46" s="100">
        <f>'dep84'!B46-'dep84'!B45</f>
        <v>-377.66945294700054</v>
      </c>
      <c r="V46" s="100">
        <f>'dep84'!C46-'dep84'!C45</f>
        <v>-10.434045921999999</v>
      </c>
      <c r="W46" s="100">
        <f>'dep84'!D46-'dep84'!D45</f>
        <v>-126.07638953800006</v>
      </c>
      <c r="X46" s="120">
        <f>'dep84'!E46-'dep84'!E45</f>
        <v>66.38188062200004</v>
      </c>
      <c r="Y46" s="120">
        <f>'dep84'!F46-'dep84'!F45</f>
        <v>-29.875359570000001</v>
      </c>
      <c r="Z46" s="120">
        <f>'dep84'!G46-'dep84'!G45</f>
        <v>-30.713719682999994</v>
      </c>
      <c r="AA46" s="120">
        <f>'dep84'!H46-'dep84'!H45</f>
        <v>-5.0130203949999999</v>
      </c>
      <c r="AB46" s="120">
        <f>'dep84'!I46-'dep84'!I45</f>
        <v>-126.85617051200006</v>
      </c>
      <c r="AC46" s="100">
        <f>'dep84'!J46-'dep84'!J45</f>
        <v>-12.799633437000011</v>
      </c>
      <c r="AD46" s="100">
        <f>'dep84'!K46-'dep84'!K45</f>
        <v>-237.90271126000016</v>
      </c>
      <c r="AE46" s="120">
        <f>'dep84'!L46-'dep84'!L45</f>
        <v>-146.10508612900003</v>
      </c>
      <c r="AF46" s="120">
        <f>'dep84'!M46-'dep84'!M45</f>
        <v>-46.654438631999938</v>
      </c>
      <c r="AG46" s="120">
        <f>'dep84'!N46-'dep84'!N45</f>
        <v>-0.62566852599999834</v>
      </c>
      <c r="AH46" s="120">
        <f>'dep84'!O46-'dep84'!O45</f>
        <v>-6.4349801630000023</v>
      </c>
      <c r="AI46" s="120">
        <f>'dep84'!P46-'dep84'!P45</f>
        <v>1.3897503199999974</v>
      </c>
      <c r="AJ46" s="120">
        <f>'dep84'!Q46-'dep84'!Q45</f>
        <v>-5.6556296239999995</v>
      </c>
      <c r="AK46" s="120">
        <f>'dep84'!R46-'dep84'!R45</f>
        <v>-35.59506676899997</v>
      </c>
      <c r="AL46" s="120">
        <f>'dep84'!S46-'dep84'!S45</f>
        <v>1.7784082629999993</v>
      </c>
      <c r="AM46" s="100">
        <f>'dep84'!T46-'dep84'!T45</f>
        <v>9.5433272100000011</v>
      </c>
      <c r="AN46" s="184">
        <f>(Paca!B46/Paca!B42-1)*100</f>
        <v>-8.459723150054332</v>
      </c>
      <c r="AO46" s="184">
        <f>(Paca!C46/Paca!C42-1)*100</f>
        <v>40.571369497237697</v>
      </c>
      <c r="AP46" s="184">
        <f>(Paca!D46/Paca!D42-1)*100</f>
        <v>-5.182048413786589</v>
      </c>
      <c r="AQ46" s="191">
        <f>(Paca!E46/Paca!E42-1)*100</f>
        <v>-8.8501762277718665</v>
      </c>
      <c r="AR46" s="191">
        <f>(Paca!F46/Paca!F42-1)*100</f>
        <v>4.6295102785045561</v>
      </c>
      <c r="AS46" s="191">
        <f>(Paca!G46/Paca!G42-1)*100</f>
        <v>9.0776875836576352</v>
      </c>
      <c r="AT46" s="191">
        <f>(Paca!H46/Paca!H42-1)*100</f>
        <v>49.64856803430262</v>
      </c>
      <c r="AU46" s="191">
        <f>(Paca!I46/Paca!I42-1)*100</f>
        <v>-19.374156377965225</v>
      </c>
      <c r="AV46" s="184">
        <f>(Paca!J46/Paca!J42-1)*100</f>
        <v>-12.821852412355007</v>
      </c>
      <c r="AW46" s="184">
        <f>(Paca!K46/Paca!K42-1)*100</f>
        <v>-8.080843225320999</v>
      </c>
      <c r="AX46" s="191">
        <f>(Paca!L46/Paca!L42-1)*100</f>
        <v>-10.134799731248068</v>
      </c>
      <c r="AY46" s="191">
        <f>(Paca!M46/Paca!M42-1)*100</f>
        <v>-6.1139776675801389</v>
      </c>
      <c r="AZ46" s="191">
        <f>(Paca!N46/Paca!N42-1)*100</f>
        <v>-14.368978637955465</v>
      </c>
      <c r="BA46" s="191">
        <f>(Paca!O46/Paca!O42-1)*100</f>
        <v>-7.2523163626493918</v>
      </c>
      <c r="BB46" s="191">
        <f>(Paca!P46/Paca!P42-1)*100</f>
        <v>65.345424193352116</v>
      </c>
      <c r="BC46" s="191">
        <f>(Paca!Q46/Paca!Q42-1)*100</f>
        <v>-14.644938961424492</v>
      </c>
      <c r="BD46" s="191">
        <f>(Paca!R46/Paca!R42-1)*100</f>
        <v>-15.619904298555454</v>
      </c>
      <c r="BE46" s="191">
        <f>(Paca!S46/Paca!S42-1)*100</f>
        <v>8.5605762313534228E-3</v>
      </c>
      <c r="BF46" s="184">
        <f>(Paca!T46/Paca!T42-1)*100</f>
        <v>0.10966444478806014</v>
      </c>
      <c r="BG46" s="100">
        <f>Paca!B46-Paca!B42</f>
        <v>-3244.30492533301</v>
      </c>
      <c r="BH46" s="100">
        <f>Paca!C46-Paca!C42</f>
        <v>45.598293460000008</v>
      </c>
      <c r="BI46" s="100">
        <f>Paca!D46-Paca!D42</f>
        <v>-533.6847415150005</v>
      </c>
      <c r="BJ46" s="120">
        <f>Paca!E46-Paca!E42</f>
        <v>-161.71081501499998</v>
      </c>
      <c r="BK46" s="120">
        <f>Paca!F46-Paca!F42</f>
        <v>79.184486532999927</v>
      </c>
      <c r="BL46" s="120">
        <f>Paca!G46-Paca!G42</f>
        <v>78.339445716</v>
      </c>
      <c r="BM46" s="120">
        <f>Paca!H46-Paca!H42</f>
        <v>441.08594497400009</v>
      </c>
      <c r="BN46" s="120">
        <f>Paca!I46-Paca!I42</f>
        <v>-970.58380372300007</v>
      </c>
      <c r="BO46" s="100">
        <f>Paca!J46-Paca!J42</f>
        <v>-1652.2716780390001</v>
      </c>
      <c r="BP46" s="100">
        <f>Paca!K46-Paca!K42</f>
        <v>-1105.4520736670001</v>
      </c>
      <c r="BQ46" s="120">
        <f>Paca!L46-Paca!L42</f>
        <v>-378.5759177660002</v>
      </c>
      <c r="BR46" s="120">
        <f>Paca!M46-Paca!M42</f>
        <v>-268.64177311900039</v>
      </c>
      <c r="BS46" s="120">
        <f>Paca!N46-Paca!N42</f>
        <v>-103.90450354199993</v>
      </c>
      <c r="BT46" s="120">
        <f>Paca!O46-Paca!O42</f>
        <v>-37.168534330999989</v>
      </c>
      <c r="BU46" s="120">
        <f>Paca!P46-Paca!P42</f>
        <v>236.64381815300004</v>
      </c>
      <c r="BV46" s="120">
        <f>Paca!Q46-Paca!Q42</f>
        <v>-39.701423989000006</v>
      </c>
      <c r="BW46" s="120">
        <f>Paca!R46-Paca!R42</f>
        <v>-514.13714235099997</v>
      </c>
      <c r="BX46" s="120">
        <f>Paca!S46-Paca!S42</f>
        <v>3.3403277999980219E-2</v>
      </c>
      <c r="BY46" s="100">
        <f>Paca!T46-Paca!T42</f>
        <v>1.5052744280001207</v>
      </c>
    </row>
    <row r="47" spans="1:77" s="29" customFormat="1" x14ac:dyDescent="0.25">
      <c r="A47" s="37" t="str">
        <f>Paca!A47</f>
        <v>T1 2009</v>
      </c>
      <c r="B47" s="144">
        <f>('dep84'!B47/'dep84'!B46-1)*100</f>
        <v>-6.158640785856873</v>
      </c>
      <c r="C47" s="179">
        <f>('dep84'!C47/'dep84'!C46-1)*100</f>
        <v>0.21812042156779121</v>
      </c>
      <c r="D47" s="179">
        <f>('dep84'!D47/'dep84'!D46-1)*100</f>
        <v>-8.1242196704069727</v>
      </c>
      <c r="E47" s="180">
        <f>('dep84'!E47/'dep84'!E46-1)*100</f>
        <v>4.4854097983477503</v>
      </c>
      <c r="F47" s="181">
        <f>('dep84'!F47/'dep84'!F46-1)*100</f>
        <v>4.0043202781341769</v>
      </c>
      <c r="G47" s="181">
        <f>('dep84'!G47/'dep84'!G46-1)*100</f>
        <v>10.009841729910796</v>
      </c>
      <c r="H47" s="181" t="e">
        <f>('dep84'!H47/'dep84'!H46-1)*100</f>
        <v>#DIV/0!</v>
      </c>
      <c r="I47" s="182">
        <f>('dep84'!I47/'dep84'!I46-1)*100</f>
        <v>-24.520227353448341</v>
      </c>
      <c r="J47" s="179">
        <f>('dep84'!J47/'dep84'!J46-1)*100</f>
        <v>-4.7346388130766748</v>
      </c>
      <c r="K47" s="179">
        <f>('dep84'!K47/'dep84'!K46-1)*100</f>
        <v>-5.4852803339278449</v>
      </c>
      <c r="L47" s="180">
        <f>('dep84'!L47/'dep84'!L46-1)*100</f>
        <v>-14.704290330332004</v>
      </c>
      <c r="M47" s="181">
        <f>('dep84'!M47/'dep84'!M46-1)*100</f>
        <v>-1.7193979238860457</v>
      </c>
      <c r="N47" s="181">
        <f>('dep84'!N47/'dep84'!N46-1)*100</f>
        <v>16.88872332221143</v>
      </c>
      <c r="O47" s="181">
        <f>('dep84'!O47/'dep84'!O46-1)*100</f>
        <v>4.0100033778560862</v>
      </c>
      <c r="P47" s="181">
        <f>('dep84'!P47/'dep84'!P46-1)*100</f>
        <v>-25.290375622327776</v>
      </c>
      <c r="Q47" s="181">
        <f>('dep84'!Q47/'dep84'!Q46-1)*100</f>
        <v>79.88396736878957</v>
      </c>
      <c r="R47" s="181">
        <f>('dep84'!R47/'dep84'!R46-1)*100</f>
        <v>-2.5962161167954356</v>
      </c>
      <c r="S47" s="152">
        <f>('dep84'!S47/'dep84'!S46-1)*100</f>
        <v>31.492646575296888</v>
      </c>
      <c r="T47" s="183">
        <f>('dep84'!T47/'dep84'!T46-1)*100</f>
        <v>2.106387426137335E-2</v>
      </c>
      <c r="U47" s="52">
        <f>'dep84'!B47-'dep84'!B46</f>
        <v>-297.22458522099987</v>
      </c>
      <c r="V47" s="52">
        <f>'dep84'!C47-'dep84'!C46</f>
        <v>5.686010600000202E-2</v>
      </c>
      <c r="W47" s="52">
        <f>'dep84'!D47-'dep84'!D46</f>
        <v>-156.20102837400009</v>
      </c>
      <c r="X47" s="121">
        <f>'dep84'!E47-'dep84'!E46</f>
        <v>32.921439849999956</v>
      </c>
      <c r="Y47" s="121">
        <f>'dep84'!F47-'dep84'!F46</f>
        <v>7.5487140779999891</v>
      </c>
      <c r="Z47" s="121">
        <f>'dep84'!G47-'dep84'!G46</f>
        <v>14.081170778000001</v>
      </c>
      <c r="AA47" s="121">
        <f>'dep84'!H47-'dep84'!H46</f>
        <v>0</v>
      </c>
      <c r="AB47" s="121">
        <f>'dep84'!I47-'dep84'!I46</f>
        <v>-210.75235307999992</v>
      </c>
      <c r="AC47" s="52">
        <f>'dep84'!J47-'dep84'!J46</f>
        <v>-53.640191595000033</v>
      </c>
      <c r="AD47" s="52">
        <f>'dep84'!K47-'dep84'!K46</f>
        <v>-87.471782705999885</v>
      </c>
      <c r="AE47" s="121">
        <f>'dep84'!L47-'dep84'!L46</f>
        <v>-81.661364311999989</v>
      </c>
      <c r="AF47" s="121">
        <f>'dep84'!M47-'dep84'!M46</f>
        <v>-10.578163108000012</v>
      </c>
      <c r="AG47" s="121">
        <f>'dep84'!N47-'dep84'!N46</f>
        <v>9.09788949</v>
      </c>
      <c r="AH47" s="121">
        <f>'dep84'!O47-'dep84'!O46</f>
        <v>0.74706851400000218</v>
      </c>
      <c r="AI47" s="121">
        <f>'dep84'!P47-'dep84'!P46</f>
        <v>-12.200636160000002</v>
      </c>
      <c r="AJ47" s="121">
        <f>'dep84'!Q47-'dep84'!Q46</f>
        <v>6.1096498609999994</v>
      </c>
      <c r="AK47" s="121">
        <f>'dep84'!R47-'dep84'!R46</f>
        <v>-7.0149153540000384</v>
      </c>
      <c r="AL47" s="121">
        <f>'dep84'!S47-'dep84'!S46</f>
        <v>8.0286883630000005</v>
      </c>
      <c r="AM47" s="52">
        <f>'dep84'!T47-'dep84'!T46</f>
        <v>3.1557348000006868E-2</v>
      </c>
      <c r="AN47" s="189">
        <f>(Paca!B47/Paca!B43-1)*100</f>
        <v>-20.868311956910681</v>
      </c>
      <c r="AO47" s="189">
        <f>(Paca!C47/Paca!C43-1)*100</f>
        <v>7.4641381925889982</v>
      </c>
      <c r="AP47" s="189">
        <f>(Paca!D47/Paca!D43-1)*100</f>
        <v>-24.914205977593152</v>
      </c>
      <c r="AQ47" s="190">
        <f>(Paca!E47/Paca!E43-1)*100</f>
        <v>-18.163461398478198</v>
      </c>
      <c r="AR47" s="190">
        <f>(Paca!F47/Paca!F43-1)*100</f>
        <v>-9.0263514530998243</v>
      </c>
      <c r="AS47" s="190">
        <f>(Paca!G47/Paca!G43-1)*100</f>
        <v>-29.140112888599589</v>
      </c>
      <c r="AT47" s="190">
        <f>(Paca!H47/Paca!H43-1)*100</f>
        <v>13.762419508414659</v>
      </c>
      <c r="AU47" s="190">
        <f>(Paca!I47/Paca!I43-1)*100</f>
        <v>-40.696862031684041</v>
      </c>
      <c r="AV47" s="189">
        <f>(Paca!J47/Paca!J43-1)*100</f>
        <v>-19.034992114707418</v>
      </c>
      <c r="AW47" s="189">
        <f>(Paca!K47/Paca!K43-1)*100</f>
        <v>-21.011205095935047</v>
      </c>
      <c r="AX47" s="190">
        <f>(Paca!L47/Paca!L43-1)*100</f>
        <v>-29.914890096915205</v>
      </c>
      <c r="AY47" s="190">
        <f>(Paca!M47/Paca!M43-1)*100</f>
        <v>-11.198037086715118</v>
      </c>
      <c r="AZ47" s="190">
        <f>(Paca!N47/Paca!N43-1)*100</f>
        <v>-25.629301001317273</v>
      </c>
      <c r="BA47" s="190">
        <f>(Paca!O47/Paca!O43-1)*100</f>
        <v>-20.296169875914881</v>
      </c>
      <c r="BB47" s="190">
        <f>(Paca!P47/Paca!P43-1)*100</f>
        <v>3.9387116616087736</v>
      </c>
      <c r="BC47" s="190">
        <f>(Paca!Q47/Paca!Q43-1)*100</f>
        <v>-3.7000310537788961</v>
      </c>
      <c r="BD47" s="190">
        <f>(Paca!R47/Paca!R43-1)*100</f>
        <v>-24.727614179314717</v>
      </c>
      <c r="BE47" s="190">
        <f>(Paca!S47/Paca!S43-1)*100</f>
        <v>-33.286449136579044</v>
      </c>
      <c r="BF47" s="189">
        <f>(Paca!T47/Paca!T43-1)*100</f>
        <v>-5.0246275417710979</v>
      </c>
      <c r="BG47" s="53">
        <f>Paca!B47-Paca!B43</f>
        <v>-8459.1905884900007</v>
      </c>
      <c r="BH47" s="53">
        <f>Paca!C47-Paca!C43</f>
        <v>9.9246228920000021</v>
      </c>
      <c r="BI47" s="53">
        <f>Paca!D47-Paca!D43</f>
        <v>-2851.1172616439981</v>
      </c>
      <c r="BJ47" s="122">
        <f>Paca!E47-Paca!E43</f>
        <v>-337.58081422199984</v>
      </c>
      <c r="BK47" s="122">
        <f>Paca!F47-Paca!F43</f>
        <v>-177.71608593699989</v>
      </c>
      <c r="BL47" s="122">
        <f>Paca!G47-Paca!G43</f>
        <v>-308.21127405799996</v>
      </c>
      <c r="BM47" s="122">
        <f>Paca!H47-Paca!H43</f>
        <v>162.12507872899982</v>
      </c>
      <c r="BN47" s="122">
        <f>Paca!I47-Paca!I43</f>
        <v>-2189.7341661559994</v>
      </c>
      <c r="BO47" s="53">
        <f>Paca!J47-Paca!J43</f>
        <v>-2518.1296117780003</v>
      </c>
      <c r="BP47" s="53">
        <f>Paca!K47-Paca!K43</f>
        <v>-3035.3487574740029</v>
      </c>
      <c r="BQ47" s="122">
        <f>Paca!L47-Paca!L43</f>
        <v>-1236.8186811830001</v>
      </c>
      <c r="BR47" s="122">
        <f>Paca!M47-Paca!M43</f>
        <v>-499.91749061500013</v>
      </c>
      <c r="BS47" s="122">
        <f>Paca!N47-Paca!N43</f>
        <v>-196.15243058299995</v>
      </c>
      <c r="BT47" s="122">
        <f>Paca!O47-Paca!O43</f>
        <v>-94.728996945000006</v>
      </c>
      <c r="BU47" s="122">
        <f>Paca!P47-Paca!P43</f>
        <v>18.881667649999997</v>
      </c>
      <c r="BV47" s="122">
        <f>Paca!Q47-Paca!Q43</f>
        <v>-7.3192244470000105</v>
      </c>
      <c r="BW47" s="122">
        <f>Paca!R47-Paca!R43</f>
        <v>-842.51328981899997</v>
      </c>
      <c r="BX47" s="122">
        <f>Paca!S47-Paca!S43</f>
        <v>-176.78031153200004</v>
      </c>
      <c r="BY47" s="53">
        <f>Paca!T47-Paca!T43</f>
        <v>-64.519580485999995</v>
      </c>
    </row>
    <row r="48" spans="1:77" s="29" customFormat="1" x14ac:dyDescent="0.25">
      <c r="A48" s="37" t="str">
        <f>Paca!A48</f>
        <v>T2 2009</v>
      </c>
      <c r="B48" s="144">
        <f>('dep84'!B48/'dep84'!B47-1)*100</f>
        <v>7.2458522171374051</v>
      </c>
      <c r="C48" s="179">
        <f>('dep84'!C48/'dep84'!C47-1)*100</f>
        <v>19.332368848263769</v>
      </c>
      <c r="D48" s="179">
        <f>('dep84'!D48/'dep84'!D47-1)*100</f>
        <v>3.1829134511872637</v>
      </c>
      <c r="E48" s="180">
        <f>('dep84'!E48/'dep84'!E47-1)*100</f>
        <v>10.489041644597318</v>
      </c>
      <c r="F48" s="181">
        <f>('dep84'!F48/'dep84'!F47-1)*100</f>
        <v>1.2508701408001643</v>
      </c>
      <c r="G48" s="181">
        <f>('dep84'!G48/'dep84'!G47-1)*100</f>
        <v>-24.49474540939547</v>
      </c>
      <c r="H48" s="181" t="e">
        <f>('dep84'!H48/'dep84'!H47-1)*100</f>
        <v>#DIV/0!</v>
      </c>
      <c r="I48" s="182">
        <f>('dep84'!I48/'dep84'!I47-1)*100</f>
        <v>5.2329862257516346E-2</v>
      </c>
      <c r="J48" s="179">
        <f>('dep84'!J48/'dep84'!J47-1)*100</f>
        <v>18.746773083117695</v>
      </c>
      <c r="K48" s="179">
        <f>('dep84'!K48/'dep84'!K47-1)*100</f>
        <v>4.0900629132197608</v>
      </c>
      <c r="L48" s="180">
        <f>('dep84'!L48/'dep84'!L47-1)*100</f>
        <v>9.8345554049221526</v>
      </c>
      <c r="M48" s="181">
        <f>('dep84'!M48/'dep84'!M47-1)*100</f>
        <v>1.9247192870030849</v>
      </c>
      <c r="N48" s="181">
        <f>('dep84'!N48/'dep84'!N47-1)*100</f>
        <v>-47.556031626388553</v>
      </c>
      <c r="O48" s="181">
        <f>('dep84'!O48/'dep84'!O47-1)*100</f>
        <v>59.467454551157431</v>
      </c>
      <c r="P48" s="181">
        <f>('dep84'!P48/'dep84'!P47-1)*100</f>
        <v>23.674700167384554</v>
      </c>
      <c r="Q48" s="181">
        <f>('dep84'!Q48/'dep84'!Q47-1)*100</f>
        <v>-13.696220668347802</v>
      </c>
      <c r="R48" s="181">
        <f>('dep84'!R48/'dep84'!R47-1)*100</f>
        <v>11.410742933586615</v>
      </c>
      <c r="S48" s="152">
        <f>('dep84'!S48/'dep84'!S47-1)*100</f>
        <v>-44.257883075970497</v>
      </c>
      <c r="T48" s="183">
        <f>('dep84'!T48/'dep84'!T47-1)*100</f>
        <v>1.9391152979475468</v>
      </c>
      <c r="U48" s="52">
        <f>'dep84'!B48-'dep84'!B47</f>
        <v>328.15846951900039</v>
      </c>
      <c r="V48" s="52">
        <f>'dep84'!C48-'dep84'!C47</f>
        <v>5.0505963729999976</v>
      </c>
      <c r="W48" s="52">
        <f>'dep84'!D48-'dep84'!D47</f>
        <v>56.224823570000126</v>
      </c>
      <c r="X48" s="121">
        <f>'dep84'!E48-'dep84'!E47</f>
        <v>80.439276155000016</v>
      </c>
      <c r="Y48" s="121">
        <f>'dep84'!F48-'dep84'!F47</f>
        <v>2.4524929930000212</v>
      </c>
      <c r="Z48" s="121">
        <f>'dep84'!G48-'dep84'!G47</f>
        <v>-37.906704063000006</v>
      </c>
      <c r="AA48" s="121">
        <f>'dep84'!H48-'dep84'!H47</f>
        <v>10.900267603</v>
      </c>
      <c r="AB48" s="121">
        <f>'dep84'!I48-'dep84'!I47</f>
        <v>0.33949088199995003</v>
      </c>
      <c r="AC48" s="52">
        <f>'dep84'!J48-'dep84'!J47</f>
        <v>202.33220170300001</v>
      </c>
      <c r="AD48" s="52">
        <f>'dep84'!K48-'dep84'!K47</f>
        <v>61.645103886999777</v>
      </c>
      <c r="AE48" s="121">
        <f>'dep84'!L48-'dep84'!L47</f>
        <v>46.585898976999999</v>
      </c>
      <c r="AF48" s="121">
        <f>'dep84'!M48-'dep84'!M47</f>
        <v>11.637751188000038</v>
      </c>
      <c r="AG48" s="121">
        <f>'dep84'!N48-'dep84'!N47</f>
        <v>-29.944844260000004</v>
      </c>
      <c r="AH48" s="121">
        <f>'dep84'!O48-'dep84'!O47</f>
        <v>11.523121850999999</v>
      </c>
      <c r="AI48" s="121">
        <f>'dep84'!P48-'dep84'!P47</f>
        <v>8.5327345820000033</v>
      </c>
      <c r="AJ48" s="121">
        <f>'dep84'!Q48-'dep84'!Q47</f>
        <v>-1.8842993499999992</v>
      </c>
      <c r="AK48" s="121">
        <f>'dep84'!R48-'dep84'!R47</f>
        <v>30.031107130999999</v>
      </c>
      <c r="AL48" s="121">
        <f>'dep84'!S48-'dep84'!S47</f>
        <v>-14.836366232</v>
      </c>
      <c r="AM48" s="52">
        <f>'dep84'!T48-'dep84'!T47</f>
        <v>2.9057439859999761</v>
      </c>
      <c r="AN48" s="189">
        <f>(Paca!B48/Paca!B44-1)*100</f>
        <v>-13.059666579776351</v>
      </c>
      <c r="AO48" s="189">
        <f>(Paca!C48/Paca!C44-1)*100</f>
        <v>-12.31368477349376</v>
      </c>
      <c r="AP48" s="189">
        <f>(Paca!D48/Paca!D44-1)*100</f>
        <v>-18.07740188596728</v>
      </c>
      <c r="AQ48" s="190">
        <f>(Paca!E48/Paca!E44-1)*100</f>
        <v>1.7425640155704691</v>
      </c>
      <c r="AR48" s="190">
        <f>(Paca!F48/Paca!F44-1)*100</f>
        <v>0.32784201502287225</v>
      </c>
      <c r="AS48" s="190">
        <f>(Paca!G48/Paca!G44-1)*100</f>
        <v>-24.58452108093492</v>
      </c>
      <c r="AT48" s="190">
        <f>(Paca!H48/Paca!H44-1)*100</f>
        <v>-14.195625369015474</v>
      </c>
      <c r="AU48" s="190">
        <f>(Paca!I48/Paca!I44-1)*100</f>
        <v>-31.006802438750125</v>
      </c>
      <c r="AV48" s="189">
        <f>(Paca!J48/Paca!J44-1)*100</f>
        <v>-15.105192484667263</v>
      </c>
      <c r="AW48" s="189">
        <f>(Paca!K48/Paca!K44-1)*100</f>
        <v>-7.9453337214278497</v>
      </c>
      <c r="AX48" s="190">
        <f>(Paca!L48/Paca!L44-1)*100</f>
        <v>1.2364383744366103</v>
      </c>
      <c r="AY48" s="190">
        <f>(Paca!M48/Paca!M44-1)*100</f>
        <v>-2.3793965262680961</v>
      </c>
      <c r="AZ48" s="190">
        <f>(Paca!N48/Paca!N44-1)*100</f>
        <v>-17.761655540697163</v>
      </c>
      <c r="BA48" s="190">
        <f>(Paca!O48/Paca!O44-1)*100</f>
        <v>-3.3064702193742912</v>
      </c>
      <c r="BB48" s="190">
        <f>(Paca!P48/Paca!P44-1)*100</f>
        <v>-6.244724071945706</v>
      </c>
      <c r="BC48" s="190">
        <f>(Paca!Q48/Paca!Q44-1)*100</f>
        <v>6.4453939356203138</v>
      </c>
      <c r="BD48" s="190">
        <f>(Paca!R48/Paca!R44-1)*100</f>
        <v>-19.578384449905116</v>
      </c>
      <c r="BE48" s="190">
        <f>(Paca!S48/Paca!S44-1)*100</f>
        <v>-43.689455095731645</v>
      </c>
      <c r="BF48" s="189">
        <f>(Paca!T48/Paca!T44-1)*100</f>
        <v>-6.208013979055405</v>
      </c>
      <c r="BG48" s="53">
        <f>Paca!B48-Paca!B44</f>
        <v>-4949.1142884450019</v>
      </c>
      <c r="BH48" s="53">
        <f>Paca!C48-Paca!C44</f>
        <v>-18.535828759999987</v>
      </c>
      <c r="BI48" s="53">
        <f>Paca!D48-Paca!D44</f>
        <v>-1879.9027678250004</v>
      </c>
      <c r="BJ48" s="122">
        <f>Paca!E48-Paca!E44</f>
        <v>26.854640818000007</v>
      </c>
      <c r="BK48" s="122">
        <f>Paca!F48-Paca!F44</f>
        <v>5.8703653899999608</v>
      </c>
      <c r="BL48" s="122">
        <f>Paca!G48-Paca!G44</f>
        <v>-253.33979936100013</v>
      </c>
      <c r="BM48" s="122">
        <f>Paca!H48-Paca!H44</f>
        <v>-179.51519018999988</v>
      </c>
      <c r="BN48" s="122">
        <f>Paca!I48-Paca!I44</f>
        <v>-1479.7727844820001</v>
      </c>
      <c r="BO48" s="53">
        <f>Paca!J48-Paca!J44</f>
        <v>-1904.4799243670004</v>
      </c>
      <c r="BP48" s="53">
        <f>Paca!K48-Paca!K44</f>
        <v>-1057.523823751997</v>
      </c>
      <c r="BQ48" s="122">
        <f>Paca!L48-Paca!L44</f>
        <v>43.504034996999962</v>
      </c>
      <c r="BR48" s="122">
        <f>Paca!M48-Paca!M44</f>
        <v>-101.46643230500013</v>
      </c>
      <c r="BS48" s="122">
        <f>Paca!N48-Paca!N44</f>
        <v>-113.00756907999994</v>
      </c>
      <c r="BT48" s="122">
        <f>Paca!O48-Paca!O44</f>
        <v>-15.278264570999966</v>
      </c>
      <c r="BU48" s="122">
        <f>Paca!P48-Paca!P44</f>
        <v>-33.429650756000058</v>
      </c>
      <c r="BV48" s="122">
        <f>Paca!Q48-Paca!Q44</f>
        <v>12.401312281000003</v>
      </c>
      <c r="BW48" s="122">
        <f>Paca!R48-Paca!R44</f>
        <v>-622.59371282800021</v>
      </c>
      <c r="BX48" s="122">
        <f>Paca!S48-Paca!S44</f>
        <v>-227.65354149000001</v>
      </c>
      <c r="BY48" s="53">
        <f>Paca!T48-Paca!T44</f>
        <v>-88.671943741000177</v>
      </c>
    </row>
    <row r="49" spans="1:77" s="29" customFormat="1" x14ac:dyDescent="0.25">
      <c r="A49" s="37" t="str">
        <f>Paca!A49</f>
        <v>T3 2009</v>
      </c>
      <c r="B49" s="144">
        <f>('dep84'!B49/'dep84'!B48-1)*100</f>
        <v>-2.3880064147227209</v>
      </c>
      <c r="C49" s="179">
        <f>('dep84'!C49/'dep84'!C48-1)*100</f>
        <v>74.663343536932246</v>
      </c>
      <c r="D49" s="179">
        <f>('dep84'!D49/'dep84'!D48-1)*100</f>
        <v>1.5919302589797901</v>
      </c>
      <c r="E49" s="180">
        <f>('dep84'!E49/'dep84'!E48-1)*100</f>
        <v>2.4512632284612312</v>
      </c>
      <c r="F49" s="181">
        <f>('dep84'!F49/'dep84'!F48-1)*100</f>
        <v>-9.9288233859768926</v>
      </c>
      <c r="G49" s="181">
        <f>('dep84'!G49/'dep84'!G48-1)*100</f>
        <v>26.66439195011634</v>
      </c>
      <c r="H49" s="181">
        <f>('dep84'!H49/'dep84'!H48-1)*100</f>
        <v>103.90334411499128</v>
      </c>
      <c r="I49" s="182">
        <f>('dep84'!I49/'dep84'!I48-1)*100</f>
        <v>-2.2379956346300856</v>
      </c>
      <c r="J49" s="179">
        <f>('dep84'!J49/'dep84'!J48-1)*100</f>
        <v>-16.06016020024844</v>
      </c>
      <c r="K49" s="179">
        <f>('dep84'!K49/'dep84'!K48-1)*100</f>
        <v>3.4882471236711954</v>
      </c>
      <c r="L49" s="180">
        <f>('dep84'!L49/'dep84'!L48-1)*100</f>
        <v>-1.5656953516457461</v>
      </c>
      <c r="M49" s="181">
        <f>('dep84'!M49/'dep84'!M48-1)*100</f>
        <v>9.8066053166458556</v>
      </c>
      <c r="N49" s="181">
        <f>('dep84'!N49/'dep84'!N48-1)*100</f>
        <v>80.261445589442502</v>
      </c>
      <c r="O49" s="181">
        <f>('dep84'!O49/'dep84'!O48-1)*100</f>
        <v>-6.1807276638446424</v>
      </c>
      <c r="P49" s="181">
        <f>('dep84'!P49/'dep84'!P48-1)*100</f>
        <v>-13.282040853300426</v>
      </c>
      <c r="Q49" s="181">
        <f>('dep84'!Q49/'dep84'!Q48-1)*100</f>
        <v>-59.306531468365279</v>
      </c>
      <c r="R49" s="181">
        <f>('dep84'!R49/'dep84'!R48-1)*100</f>
        <v>-7.4422127345590727</v>
      </c>
      <c r="S49" s="152">
        <f>('dep84'!S49/'dep84'!S48-1)*100</f>
        <v>67.555356689177245</v>
      </c>
      <c r="T49" s="183">
        <f>('dep84'!T49/'dep84'!T48-1)*100</f>
        <v>-11.242903698168972</v>
      </c>
      <c r="U49" s="52">
        <f>'dep84'!B49-'dep84'!B48</f>
        <v>-115.98721994900006</v>
      </c>
      <c r="V49" s="52">
        <f>'dep84'!C49-'dep84'!C48</f>
        <v>23.276800595000001</v>
      </c>
      <c r="W49" s="52">
        <f>'dep84'!D49-'dep84'!D48</f>
        <v>29.015836532000094</v>
      </c>
      <c r="X49" s="121">
        <f>'dep84'!E49-'dep84'!E48</f>
        <v>20.770239348000018</v>
      </c>
      <c r="Y49" s="121">
        <f>'dep84'!F49-'dep84'!F48</f>
        <v>-19.710248477000022</v>
      </c>
      <c r="Z49" s="121">
        <f>'dep84'!G49-'dep84'!G48</f>
        <v>31.156736090999999</v>
      </c>
      <c r="AA49" s="121">
        <f>'dep84'!H49-'dep84'!H48</f>
        <v>11.325742557000002</v>
      </c>
      <c r="AB49" s="121">
        <f>'dep84'!I49-'dep84'!I48</f>
        <v>-14.526632986999971</v>
      </c>
      <c r="AC49" s="52">
        <f>'dep84'!J49-'dep84'!J48</f>
        <v>-205.83071110899982</v>
      </c>
      <c r="AD49" s="52">
        <f>'dep84'!K49-'dep84'!K48</f>
        <v>54.72491759400009</v>
      </c>
      <c r="AE49" s="121">
        <f>'dep84'!L49-'dep84'!L48</f>
        <v>-8.1460300500000358</v>
      </c>
      <c r="AF49" s="121">
        <f>'dep84'!M49-'dep84'!M48</f>
        <v>60.436581385999943</v>
      </c>
      <c r="AG49" s="121">
        <f>'dep84'!N49-'dep84'!N48</f>
        <v>26.504460946000002</v>
      </c>
      <c r="AH49" s="121">
        <f>'dep84'!O49-'dep84'!O48</f>
        <v>-1.9098641430000001</v>
      </c>
      <c r="AI49" s="121">
        <f>'dep84'!P49-'dep84'!P48</f>
        <v>-5.920377877</v>
      </c>
      <c r="AJ49" s="121">
        <f>'dep84'!Q49-'dep84'!Q48</f>
        <v>-7.0417644430000008</v>
      </c>
      <c r="AK49" s="121">
        <f>'dep84'!R49-'dep84'!R48</f>
        <v>-21.821599069000001</v>
      </c>
      <c r="AL49" s="121">
        <f>'dep84'!S49-'dep84'!S48</f>
        <v>12.623510844000002</v>
      </c>
      <c r="AM49" s="52">
        <f>'dep84'!T49-'dep84'!T48</f>
        <v>-17.174063560999997</v>
      </c>
      <c r="AN49" s="189">
        <f>(Paca!B49/Paca!B45-1)*100</f>
        <v>-12.172946232747284</v>
      </c>
      <c r="AO49" s="189">
        <f>(Paca!C49/Paca!C45-1)*100</f>
        <v>28.840470966972354</v>
      </c>
      <c r="AP49" s="189">
        <f>(Paca!D49/Paca!D45-1)*100</f>
        <v>-18.113880234600465</v>
      </c>
      <c r="AQ49" s="190">
        <f>(Paca!E49/Paca!E45-1)*100</f>
        <v>2.8937295503192129</v>
      </c>
      <c r="AR49" s="190">
        <f>(Paca!F49/Paca!F45-1)*100</f>
        <v>-9.2614687528575264</v>
      </c>
      <c r="AS49" s="190">
        <f>(Paca!G49/Paca!G45-1)*100</f>
        <v>-16.340872393100014</v>
      </c>
      <c r="AT49" s="190">
        <f>(Paca!H49/Paca!H45-1)*100</f>
        <v>-29.806032540852158</v>
      </c>
      <c r="AU49" s="190">
        <f>(Paca!I49/Paca!I45-1)*100</f>
        <v>-26.109274084080212</v>
      </c>
      <c r="AV49" s="189">
        <f>(Paca!J49/Paca!J45-1)*100</f>
        <v>-15.474573831853588</v>
      </c>
      <c r="AW49" s="189">
        <f>(Paca!K49/Paca!K45-1)*100</f>
        <v>-6.7281491684275334</v>
      </c>
      <c r="AX49" s="190">
        <f>(Paca!L49/Paca!L45-1)*100</f>
        <v>1.5940247761537352</v>
      </c>
      <c r="AY49" s="190">
        <f>(Paca!M49/Paca!M45-1)*100</f>
        <v>-4.9893678305241052</v>
      </c>
      <c r="AZ49" s="190">
        <f>(Paca!N49/Paca!N45-1)*100</f>
        <v>-14.003763841372718</v>
      </c>
      <c r="BA49" s="190">
        <f>(Paca!O49/Paca!O45-1)*100</f>
        <v>-38.793373271619799</v>
      </c>
      <c r="BB49" s="190">
        <f>(Paca!P49/Paca!P45-1)*100</f>
        <v>9.1772369099585305E-2</v>
      </c>
      <c r="BC49" s="190">
        <f>(Paca!Q49/Paca!Q45-1)*100</f>
        <v>-28.438781780124867</v>
      </c>
      <c r="BD49" s="190">
        <f>(Paca!R49/Paca!R45-1)*100</f>
        <v>-10.675923027572743</v>
      </c>
      <c r="BE49" s="190">
        <f>(Paca!S49/Paca!S45-1)*100</f>
        <v>-19.016744848953216</v>
      </c>
      <c r="BF49" s="189">
        <f>(Paca!T49/Paca!T45-1)*100</f>
        <v>3.9903279689074811</v>
      </c>
      <c r="BG49" s="53">
        <f>Paca!B49-Paca!B45</f>
        <v>-4646.2607329309976</v>
      </c>
      <c r="BH49" s="53">
        <f>Paca!C49-Paca!C45</f>
        <v>52.511001652999994</v>
      </c>
      <c r="BI49" s="53">
        <f>Paca!D49-Paca!D45</f>
        <v>-1921.029104973999</v>
      </c>
      <c r="BJ49" s="122">
        <f>Paca!E49-Paca!E45</f>
        <v>45.587266770000042</v>
      </c>
      <c r="BK49" s="122">
        <f>Paca!F49-Paca!F45</f>
        <v>-185.50055997200002</v>
      </c>
      <c r="BL49" s="122">
        <f>Paca!G49-Paca!G45</f>
        <v>-171.02424365799993</v>
      </c>
      <c r="BM49" s="122">
        <f>Paca!H49-Paca!H45</f>
        <v>-392.32708169</v>
      </c>
      <c r="BN49" s="122">
        <f>Paca!I49-Paca!I45</f>
        <v>-1217.7644864240001</v>
      </c>
      <c r="BO49" s="53">
        <f>Paca!J49-Paca!J45</f>
        <v>-1910.6060646669994</v>
      </c>
      <c r="BP49" s="53">
        <f>Paca!K49-Paca!K45</f>
        <v>-920.9005960930026</v>
      </c>
      <c r="BQ49" s="122">
        <f>Paca!L49-Paca!L45</f>
        <v>59.681881819999944</v>
      </c>
      <c r="BR49" s="122">
        <f>Paca!M49-Paca!M45</f>
        <v>-230.99915104499996</v>
      </c>
      <c r="BS49" s="122">
        <f>Paca!N49-Paca!N45</f>
        <v>-97.127567580000004</v>
      </c>
      <c r="BT49" s="122">
        <f>Paca!O49-Paca!O45</f>
        <v>-195.89526135899996</v>
      </c>
      <c r="BU49" s="122">
        <f>Paca!P49-Paca!P45</f>
        <v>0.49838635599996906</v>
      </c>
      <c r="BV49" s="122">
        <f>Paca!Q49-Paca!Q45</f>
        <v>-70.734047771999997</v>
      </c>
      <c r="BW49" s="122">
        <f>Paca!R49-Paca!R45</f>
        <v>-314.36204976599993</v>
      </c>
      <c r="BX49" s="122">
        <f>Paca!S49-Paca!S45</f>
        <v>-71.962786746999996</v>
      </c>
      <c r="BY49" s="53">
        <f>Paca!T49-Paca!T45</f>
        <v>53.764031150000164</v>
      </c>
    </row>
    <row r="50" spans="1:77" s="105" customFormat="1" x14ac:dyDescent="0.25">
      <c r="A50" s="98" t="str">
        <f>Paca!A50</f>
        <v>T4 2009</v>
      </c>
      <c r="B50" s="143">
        <f>('dep84'!B50/'dep84'!B49-1)*100</f>
        <v>-2.5834082223620936</v>
      </c>
      <c r="C50" s="184">
        <f>('dep84'!C50/'dep84'!C49-1)*100</f>
        <v>-7.1479388776664488</v>
      </c>
      <c r="D50" s="184">
        <f>('dep84'!D50/'dep84'!D49-1)*100</f>
        <v>-8.3061256452243821</v>
      </c>
      <c r="E50" s="185">
        <f>('dep84'!E50/'dep84'!E49-1)*100</f>
        <v>-15.391101634766603</v>
      </c>
      <c r="F50" s="186">
        <f>('dep84'!F50/'dep84'!F49-1)*100</f>
        <v>-10.74927088939106</v>
      </c>
      <c r="G50" s="186">
        <f>('dep84'!G50/'dep84'!G49-1)*100</f>
        <v>-36.925604188454031</v>
      </c>
      <c r="H50" s="186">
        <f>('dep84'!H50/'dep84'!H49-1)*100</f>
        <v>-54.307709337427937</v>
      </c>
      <c r="I50" s="187">
        <f>('dep84'!I50/'dep84'!I49-1)*100</f>
        <v>10.361075138016563</v>
      </c>
      <c r="J50" s="184">
        <f>('dep84'!J50/'dep84'!J49-1)*100</f>
        <v>1.2372533682442066</v>
      </c>
      <c r="K50" s="184">
        <f>('dep84'!K50/'dep84'!K49-1)*100</f>
        <v>0.91091176989108735</v>
      </c>
      <c r="L50" s="185">
        <f>('dep84'!L50/'dep84'!L49-1)*100</f>
        <v>19.486385479535762</v>
      </c>
      <c r="M50" s="186">
        <f>('dep84'!M50/'dep84'!M49-1)*100</f>
        <v>0.7272955538322412</v>
      </c>
      <c r="N50" s="186">
        <f>('dep84'!N50/'dep84'!N49-1)*100</f>
        <v>-38.72739056290213</v>
      </c>
      <c r="O50" s="186">
        <f>('dep84'!O50/'dep84'!O49-1)*100</f>
        <v>-60.421982205491645</v>
      </c>
      <c r="P50" s="186">
        <f>('dep84'!P50/'dep84'!P49-1)*100</f>
        <v>-44.927609282332085</v>
      </c>
      <c r="Q50" s="186">
        <f>('dep84'!Q50/'dep84'!Q49-1)*100</f>
        <v>-39.369845083505616</v>
      </c>
      <c r="R50" s="186">
        <f>('dep84'!R50/'dep84'!R49-1)*100</f>
        <v>-7.0349626423367395</v>
      </c>
      <c r="S50" s="151">
        <f>('dep84'!S50/'dep84'!S49-1)*100</f>
        <v>-35.12822930505375</v>
      </c>
      <c r="T50" s="188">
        <f>('dep84'!T50/'dep84'!T49-1)*100</f>
        <v>5.2481917710778481</v>
      </c>
      <c r="U50" s="100">
        <f>'dep84'!B50-'dep84'!B49</f>
        <v>-122.48160543300037</v>
      </c>
      <c r="V50" s="100">
        <f>'dep84'!C50-'dep84'!C49</f>
        <v>-3.892229602999997</v>
      </c>
      <c r="W50" s="100">
        <f>'dep84'!D50-'dep84'!D49</f>
        <v>-153.80440234800017</v>
      </c>
      <c r="X50" s="120">
        <f>'dep84'!E50-'dep84'!E49</f>
        <v>-133.60988017</v>
      </c>
      <c r="Y50" s="120">
        <f>'dep84'!F50-'dep84'!F49</f>
        <v>-19.220255533</v>
      </c>
      <c r="Z50" s="120">
        <f>'dep84'!G50-'dep84'!G49</f>
        <v>-54.651542469999995</v>
      </c>
      <c r="AA50" s="120">
        <f>'dep84'!H50-'dep84'!H49</f>
        <v>-12.070436995000001</v>
      </c>
      <c r="AB50" s="120">
        <f>'dep84'!I50-'dep84'!I49</f>
        <v>65.747712819999947</v>
      </c>
      <c r="AC50" s="100">
        <f>'dep84'!J50-'dep84'!J49</f>
        <v>13.310276648999888</v>
      </c>
      <c r="AD50" s="100">
        <f>'dep84'!K50-'dep84'!K49</f>
        <v>14.789218182999775</v>
      </c>
      <c r="AE50" s="120">
        <f>'dep84'!L50-'dep84'!L49</f>
        <v>99.796776346999991</v>
      </c>
      <c r="AF50" s="120">
        <f>'dep84'!M50-'dep84'!M49</f>
        <v>4.9217618060000632</v>
      </c>
      <c r="AG50" s="120">
        <f>'dep84'!N50-'dep84'!N49</f>
        <v>-23.053299007</v>
      </c>
      <c r="AH50" s="120">
        <f>'dep84'!O50-'dep84'!O49</f>
        <v>-17.516603353000001</v>
      </c>
      <c r="AI50" s="120">
        <f>'dep84'!P50-'dep84'!P49</f>
        <v>-17.366286963</v>
      </c>
      <c r="AJ50" s="120">
        <f>'dep84'!Q50-'dep84'!Q49</f>
        <v>-1.9022490799999998</v>
      </c>
      <c r="AK50" s="120">
        <f>'dep84'!R50-'dep84'!R49</f>
        <v>-19.092344019999985</v>
      </c>
      <c r="AL50" s="120">
        <f>'dep84'!S50-'dep84'!S49</f>
        <v>-10.998537547000002</v>
      </c>
      <c r="AM50" s="100">
        <f>'dep84'!T50-'dep84'!T49</f>
        <v>7.1155316859999971</v>
      </c>
      <c r="AN50" s="184">
        <f>(Paca!B50/Paca!B46-1)*100</f>
        <v>-3.137590082660846</v>
      </c>
      <c r="AO50" s="184">
        <f>(Paca!C50/Paca!C46-1)*100</f>
        <v>24.551434690033958</v>
      </c>
      <c r="AP50" s="184">
        <f>(Paca!D50/Paca!D46-1)*100</f>
        <v>-9.2195127889789887</v>
      </c>
      <c r="AQ50" s="191">
        <f>(Paca!E50/Paca!E46-1)*100</f>
        <v>-9.8986220479995168</v>
      </c>
      <c r="AR50" s="191">
        <f>(Paca!F50/Paca!F46-1)*100</f>
        <v>4.1042901163688139</v>
      </c>
      <c r="AS50" s="191">
        <f>(Paca!G50/Paca!G46-1)*100</f>
        <v>-9.8508621010045534</v>
      </c>
      <c r="AT50" s="191">
        <f>(Paca!H50/Paca!H46-1)*100</f>
        <v>-34.44870383439136</v>
      </c>
      <c r="AU50" s="191">
        <f>(Paca!I50/Paca!I46-1)*100</f>
        <v>-6.3913656525858675</v>
      </c>
      <c r="AV50" s="184">
        <f>(Paca!J50/Paca!J46-1)*100</f>
        <v>-2.5601679315986448</v>
      </c>
      <c r="AW50" s="184">
        <f>(Paca!K50/Paca!K46-1)*100</f>
        <v>2.1059559022185148E-2</v>
      </c>
      <c r="AX50" s="191">
        <f>(Paca!L50/Paca!L46-1)*100</f>
        <v>14.920972662892318</v>
      </c>
      <c r="AY50" s="191">
        <f>(Paca!M50/Paca!M46-1)*100</f>
        <v>4.1308109141583227</v>
      </c>
      <c r="AZ50" s="191">
        <f>(Paca!N50/Paca!N46-1)*100</f>
        <v>-8.0610487076667177</v>
      </c>
      <c r="BA50" s="191">
        <f>(Paca!O50/Paca!O46-1)*100</f>
        <v>-37.934220683700346</v>
      </c>
      <c r="BB50" s="191">
        <f>(Paca!P50/Paca!P46-1)*100</f>
        <v>-8.215714904569948</v>
      </c>
      <c r="BC50" s="191">
        <f>(Paca!Q50/Paca!Q46-1)*100</f>
        <v>-20.759106624190483</v>
      </c>
      <c r="BD50" s="191">
        <f>(Paca!R50/Paca!R46-1)*100</f>
        <v>-8.9165933455833564</v>
      </c>
      <c r="BE50" s="191">
        <f>(Paca!S50/Paca!S46-1)*100</f>
        <v>-23.965046500482046</v>
      </c>
      <c r="BF50" s="184">
        <f>(Paca!T50/Paca!T46-1)*100</f>
        <v>3.2741493638760888</v>
      </c>
      <c r="BG50" s="100">
        <f>Paca!B50-Paca!B46</f>
        <v>-1101.473214079997</v>
      </c>
      <c r="BH50" s="100">
        <f>Paca!C50-Paca!C46</f>
        <v>38.788472130999992</v>
      </c>
      <c r="BI50" s="100">
        <f>Paca!D50-Paca!D46</f>
        <v>-900.28882593399976</v>
      </c>
      <c r="BJ50" s="120">
        <f>Paca!E50-Paca!E46</f>
        <v>-164.86092144500003</v>
      </c>
      <c r="BK50" s="120">
        <f>Paca!F50-Paca!F46</f>
        <v>73.450929601000098</v>
      </c>
      <c r="BL50" s="120">
        <f>Paca!G50-Paca!G46</f>
        <v>-92.728967555000054</v>
      </c>
      <c r="BM50" s="120">
        <f>Paca!H50-Paca!H46</f>
        <v>-457.99627269200005</v>
      </c>
      <c r="BN50" s="120">
        <f>Paca!I50-Paca!I46</f>
        <v>-258.15359384299973</v>
      </c>
      <c r="BO50" s="100">
        <f>Paca!J50-Paca!J46</f>
        <v>-287.61184959899947</v>
      </c>
      <c r="BP50" s="100">
        <f>Paca!K50-Paca!K46</f>
        <v>2.6481253709989687</v>
      </c>
      <c r="BQ50" s="120">
        <f>Paca!L50-Paca!L46</f>
        <v>500.87169967099999</v>
      </c>
      <c r="BR50" s="120">
        <f>Paca!M50-Paca!M46</f>
        <v>170.40642004700021</v>
      </c>
      <c r="BS50" s="120">
        <f>Paca!N50-Paca!N46</f>
        <v>-49.915007639000009</v>
      </c>
      <c r="BT50" s="120">
        <f>Paca!O50-Paca!O46</f>
        <v>-180.31544727400001</v>
      </c>
      <c r="BU50" s="120">
        <f>Paca!P50-Paca!P46</f>
        <v>-49.194610148000038</v>
      </c>
      <c r="BV50" s="120">
        <f>Paca!Q50-Paca!Q46</f>
        <v>-48.034851780999986</v>
      </c>
      <c r="BW50" s="120">
        <f>Paca!R50-Paca!R46</f>
        <v>-247.65071417400031</v>
      </c>
      <c r="BX50" s="120">
        <f>Paca!S50-Paca!S46</f>
        <v>-93.519363331000022</v>
      </c>
      <c r="BY50" s="100">
        <f>Paca!T50-Paca!T46</f>
        <v>44.990863950999938</v>
      </c>
    </row>
    <row r="51" spans="1:77" s="29" customFormat="1" x14ac:dyDescent="0.25">
      <c r="A51" s="37" t="str">
        <f>Paca!A51</f>
        <v>T1 2010</v>
      </c>
      <c r="B51" s="144">
        <f>('dep84'!B51/'dep84'!B50-1)*100</f>
        <v>13.715776916954582</v>
      </c>
      <c r="C51" s="179">
        <f>('dep84'!C51/'dep84'!C50-1)*100</f>
        <v>15.062300047974997</v>
      </c>
      <c r="D51" s="179">
        <f>('dep84'!D51/'dep84'!D50-1)*100</f>
        <v>5.2245497669532126</v>
      </c>
      <c r="E51" s="180">
        <f>('dep84'!E51/'dep84'!E50-1)*100</f>
        <v>-0.91507948575485498</v>
      </c>
      <c r="F51" s="181">
        <f>('dep84'!F51/'dep84'!F50-1)*100</f>
        <v>10.296002807470828</v>
      </c>
      <c r="G51" s="181">
        <f>('dep84'!G51/'dep84'!G50-1)*100</f>
        <v>27.659832396924443</v>
      </c>
      <c r="H51" s="181">
        <f>('dep84'!H51/'dep84'!H50-1)*100</f>
        <v>13.665832715213377</v>
      </c>
      <c r="I51" s="182">
        <f>('dep84'!I51/'dep84'!I50-1)*100</f>
        <v>7.3950576191001094</v>
      </c>
      <c r="J51" s="179">
        <f>('dep84'!J51/'dep84'!J50-1)*100</f>
        <v>8.1563050552073015</v>
      </c>
      <c r="K51" s="179">
        <f>('dep84'!K51/'dep84'!K50-1)*100</f>
        <v>26.467418615781725</v>
      </c>
      <c r="L51" s="180">
        <f>('dep84'!L51/'dep84'!L50-1)*100</f>
        <v>-6.6417325605343187</v>
      </c>
      <c r="M51" s="181">
        <f>('dep84'!M51/'dep84'!M50-1)*100</f>
        <v>47.170752406433422</v>
      </c>
      <c r="N51" s="181">
        <f>('dep84'!N51/'dep84'!N50-1)*100</f>
        <v>40.07707331920507</v>
      </c>
      <c r="O51" s="181">
        <f>('dep84'!O51/'dep84'!O50-1)*100</f>
        <v>-1.489611649250655</v>
      </c>
      <c r="P51" s="181">
        <f>('dep84'!P51/'dep84'!P50-1)*100</f>
        <v>130.46008284030967</v>
      </c>
      <c r="Q51" s="181">
        <f>('dep84'!Q51/'dep84'!Q50-1)*100</f>
        <v>234.93532040768574</v>
      </c>
      <c r="R51" s="181">
        <f>('dep84'!R51/'dep84'!R50-1)*100</f>
        <v>39.213491410246078</v>
      </c>
      <c r="S51" s="152">
        <f>('dep84'!S51/'dep84'!S50-1)*100</f>
        <v>23.137985442301723</v>
      </c>
      <c r="T51" s="183">
        <f>('dep84'!T51/'dep84'!T50-1)*100</f>
        <v>10.297956190505619</v>
      </c>
      <c r="U51" s="52">
        <f>'dep84'!B51-'dep84'!B50</f>
        <v>633.47747479700047</v>
      </c>
      <c r="V51" s="52">
        <f>'dep84'!C51-'dep84'!C50</f>
        <v>7.6155358089999936</v>
      </c>
      <c r="W51" s="52">
        <f>'dep84'!D51-'dep84'!D50</f>
        <v>88.707321095000225</v>
      </c>
      <c r="X51" s="121">
        <f>'dep84'!E51-'dep84'!E50</f>
        <v>-6.7211521729999504</v>
      </c>
      <c r="Y51" s="121">
        <f>'dep84'!F51-'dep84'!F50</f>
        <v>16.430870574000011</v>
      </c>
      <c r="Z51" s="121">
        <f>'dep84'!G51-'dep84'!G50</f>
        <v>25.821261566999993</v>
      </c>
      <c r="AA51" s="121">
        <f>'dep84'!H51-'dep84'!H50</f>
        <v>1.3878436399999998</v>
      </c>
      <c r="AB51" s="121">
        <f>'dep84'!I51-'dep84'!I50</f>
        <v>51.788497486999972</v>
      </c>
      <c r="AC51" s="52">
        <f>'dep84'!J51-'dep84'!J50</f>
        <v>88.830529715000011</v>
      </c>
      <c r="AD51" s="52">
        <f>'dep84'!K51-'dep84'!K50</f>
        <v>433.62929953200046</v>
      </c>
      <c r="AE51" s="121">
        <f>'dep84'!L51-'dep84'!L50</f>
        <v>-40.642932049999899</v>
      </c>
      <c r="AF51" s="121">
        <f>'dep84'!M51-'dep84'!M50</f>
        <v>321.53602343399996</v>
      </c>
      <c r="AG51" s="121">
        <f>'dep84'!N51-'dep84'!N50</f>
        <v>14.617638692</v>
      </c>
      <c r="AH51" s="121">
        <f>'dep84'!O51-'dep84'!O50</f>
        <v>-0.1709157269999988</v>
      </c>
      <c r="AI51" s="121">
        <f>'dep84'!P51-'dep84'!P50</f>
        <v>27.771877670999999</v>
      </c>
      <c r="AJ51" s="121">
        <f>'dep84'!Q51-'dep84'!Q50</f>
        <v>6.8824120250000007</v>
      </c>
      <c r="AK51" s="121">
        <f>'dep84'!R51-'dep84'!R50</f>
        <v>98.935605405999979</v>
      </c>
      <c r="AL51" s="121">
        <f>'dep84'!S51-'dep84'!S50</f>
        <v>4.6995900810000002</v>
      </c>
      <c r="AM51" s="52">
        <f>'dep84'!T51-'dep84'!T50</f>
        <v>14.694788646000006</v>
      </c>
      <c r="AN51" s="189">
        <f>(Paca!B51/Paca!B47-1)*100</f>
        <v>9.8119569979588039</v>
      </c>
      <c r="AO51" s="189">
        <f>(Paca!C51/Paca!C47-1)*100</f>
        <v>55.770188625107544</v>
      </c>
      <c r="AP51" s="189">
        <f>(Paca!D51/Paca!D47-1)*100</f>
        <v>13.381449334763285</v>
      </c>
      <c r="AQ51" s="190">
        <f>(Paca!E51/Paca!E47-1)*100</f>
        <v>-0.6648075907437434</v>
      </c>
      <c r="AR51" s="190">
        <f>(Paca!F51/Paca!F47-1)*100</f>
        <v>14.971053695438652</v>
      </c>
      <c r="AS51" s="190">
        <f>(Paca!G51/Paca!G47-1)*100</f>
        <v>23.045584827186815</v>
      </c>
      <c r="AT51" s="190">
        <f>(Paca!H51/Paca!H47-1)*100</f>
        <v>-28.765794906651788</v>
      </c>
      <c r="AU51" s="190">
        <f>(Paca!I51/Paca!I47-1)*100</f>
        <v>34.616366057990568</v>
      </c>
      <c r="AV51" s="189">
        <f>(Paca!J51/Paca!J47-1)*100</f>
        <v>2.134829863639931</v>
      </c>
      <c r="AW51" s="189">
        <f>(Paca!K51/Paca!K47-1)*100</f>
        <v>13.678553451509767</v>
      </c>
      <c r="AX51" s="190">
        <f>(Paca!L51/Paca!L47-1)*100</f>
        <v>21.679019450306015</v>
      </c>
      <c r="AY51" s="190">
        <f>(Paca!M51/Paca!M47-1)*100</f>
        <v>13.973493293558882</v>
      </c>
      <c r="AZ51" s="190">
        <f>(Paca!N51/Paca!N47-1)*100</f>
        <v>13.784021080078478</v>
      </c>
      <c r="BA51" s="190">
        <f>(Paca!O51/Paca!O47-1)*100</f>
        <v>0.26677130486980616</v>
      </c>
      <c r="BB51" s="190">
        <f>(Paca!P51/Paca!P47-1)*100</f>
        <v>22.836438310312502</v>
      </c>
      <c r="BC51" s="190">
        <f>(Paca!Q51/Paca!Q47-1)*100</f>
        <v>9.8519578706278246</v>
      </c>
      <c r="BD51" s="190">
        <f>(Paca!R51/Paca!R47-1)*100</f>
        <v>9.0559595661589896</v>
      </c>
      <c r="BE51" s="190">
        <f>(Paca!S51/Paca!S47-1)*100</f>
        <v>-18.500441971530389</v>
      </c>
      <c r="BF51" s="189">
        <f>(Paca!T51/Paca!T47-1)*100</f>
        <v>10.524057281406595</v>
      </c>
      <c r="BG51" s="53">
        <f>Paca!B51-Paca!B47</f>
        <v>3147.3682251340033</v>
      </c>
      <c r="BH51" s="53">
        <f>Paca!C51-Paca!C47</f>
        <v>79.689300728000006</v>
      </c>
      <c r="BI51" s="53">
        <f>Paca!D51-Paca!D47</f>
        <v>1149.8176228839984</v>
      </c>
      <c r="BJ51" s="122">
        <f>Paca!E51-Paca!E47</f>
        <v>-10.111657773000161</v>
      </c>
      <c r="BK51" s="122">
        <f>Paca!F51-Paca!F47</f>
        <v>268.15288944100007</v>
      </c>
      <c r="BL51" s="122">
        <f>Paca!G51-Paca!G47</f>
        <v>172.72113397400005</v>
      </c>
      <c r="BM51" s="122">
        <f>Paca!H51-Paca!H47</f>
        <v>-385.50552604399991</v>
      </c>
      <c r="BN51" s="122">
        <f>Paca!I51-Paca!I47</f>
        <v>1104.5607832859996</v>
      </c>
      <c r="BO51" s="53">
        <f>Paca!J51-Paca!J47</f>
        <v>228.6577948030008</v>
      </c>
      <c r="BP51" s="53">
        <f>Paca!K51-Paca!K47</f>
        <v>1560.8576453620026</v>
      </c>
      <c r="BQ51" s="122">
        <f>Paca!L51-Paca!L47</f>
        <v>628.17987441600008</v>
      </c>
      <c r="BR51" s="122">
        <f>Paca!M51-Paca!M47</f>
        <v>553.96711770799993</v>
      </c>
      <c r="BS51" s="122">
        <f>Paca!N51-Paca!N47</f>
        <v>78.457546757000046</v>
      </c>
      <c r="BT51" s="122">
        <f>Paca!O51-Paca!O47</f>
        <v>0.99240091100000427</v>
      </c>
      <c r="BU51" s="122">
        <f>Paca!P51-Paca!P47</f>
        <v>113.78679358099998</v>
      </c>
      <c r="BV51" s="122">
        <f>Paca!Q51-Paca!Q47</f>
        <v>18.76758490200001</v>
      </c>
      <c r="BW51" s="122">
        <f>Paca!R51-Paca!R47</f>
        <v>232.2548012430002</v>
      </c>
      <c r="BX51" s="122">
        <f>Paca!S51-Paca!S47</f>
        <v>-65.548474155999997</v>
      </c>
      <c r="BY51" s="53">
        <f>Paca!T51-Paca!T47</f>
        <v>128.34586135699988</v>
      </c>
    </row>
    <row r="52" spans="1:77" s="29" customFormat="1" x14ac:dyDescent="0.25">
      <c r="A52" s="37" t="str">
        <f>Paca!A52</f>
        <v>T2 2010</v>
      </c>
      <c r="B52" s="144">
        <f>('dep84'!B52/'dep84'!B51-1)*100</f>
        <v>2.6794514342323161</v>
      </c>
      <c r="C52" s="179">
        <f>('dep84'!C52/'dep84'!C51-1)*100</f>
        <v>7.1025499280731985</v>
      </c>
      <c r="D52" s="179">
        <f>('dep84'!D52/'dep84'!D51-1)*100</f>
        <v>13.466756763514631</v>
      </c>
      <c r="E52" s="180">
        <f>('dep84'!E52/'dep84'!E51-1)*100</f>
        <v>3.867741174135797</v>
      </c>
      <c r="F52" s="181">
        <f>('dep84'!F52/'dep84'!F51-1)*100</f>
        <v>-2.3969054802313039</v>
      </c>
      <c r="G52" s="181">
        <f>('dep84'!G52/'dep84'!G51-1)*100</f>
        <v>3.2823487421165032</v>
      </c>
      <c r="H52" s="181">
        <f>('dep84'!H52/'dep84'!H51-1)*100</f>
        <v>0.61205448259824546</v>
      </c>
      <c r="I52" s="182">
        <f>('dep84'!I52/'dep84'!I51-1)*100</f>
        <v>28.278880290061448</v>
      </c>
      <c r="J52" s="179">
        <f>('dep84'!J52/'dep84'!J51-1)*100</f>
        <v>3.7325936901323242</v>
      </c>
      <c r="K52" s="179">
        <f>('dep84'!K52/'dep84'!K51-1)*100</f>
        <v>-6.8379092657340994</v>
      </c>
      <c r="L52" s="180">
        <f>('dep84'!L52/'dep84'!L51-1)*100</f>
        <v>-4.1014582724183901</v>
      </c>
      <c r="M52" s="181">
        <f>('dep84'!M52/'dep84'!M51-1)*100</f>
        <v>-21.568368212927027</v>
      </c>
      <c r="N52" s="181">
        <f>('dep84'!N52/'dep84'!N51-1)*100</f>
        <v>19.095337566470548</v>
      </c>
      <c r="O52" s="181">
        <f>('dep84'!O52/'dep84'!O51-1)*100</f>
        <v>-3.6693095360608718</v>
      </c>
      <c r="P52" s="181">
        <f>('dep84'!P52/'dep84'!P51-1)*100</f>
        <v>36.516748437606019</v>
      </c>
      <c r="Q52" s="181">
        <f>('dep84'!Q52/'dep84'!Q51-1)*100</f>
        <v>134.76146046962393</v>
      </c>
      <c r="R52" s="181">
        <f>('dep84'!R52/'dep84'!R51-1)*100</f>
        <v>16.312345422368836</v>
      </c>
      <c r="S52" s="152">
        <f>('dep84'!S52/'dep84'!S51-1)*100</f>
        <v>1.3859933642239364</v>
      </c>
      <c r="T52" s="183">
        <f>('dep84'!T52/'dep84'!T51-1)*100</f>
        <v>-3.9961312171090002</v>
      </c>
      <c r="U52" s="52">
        <f>'dep84'!B52-'dep84'!B51</f>
        <v>140.72698285100068</v>
      </c>
      <c r="V52" s="52">
        <f>'dep84'!C52-'dep84'!C51</f>
        <v>4.1319638790000042</v>
      </c>
      <c r="W52" s="52">
        <f>'dep84'!D52-'dep84'!D51</f>
        <v>240.59726474899981</v>
      </c>
      <c r="X52" s="121">
        <f>'dep84'!E52-'dep84'!E51</f>
        <v>28.148151379999945</v>
      </c>
      <c r="Y52" s="121">
        <f>'dep84'!F52-'dep84'!F51</f>
        <v>-4.2189327659999947</v>
      </c>
      <c r="Z52" s="121">
        <f>'dep84'!G52-'dep84'!G51</f>
        <v>3.9117122920000043</v>
      </c>
      <c r="AA52" s="121">
        <f>'dep84'!H52-'dep84'!H51</f>
        <v>7.0652000000000825E-2</v>
      </c>
      <c r="AB52" s="121">
        <f>'dep84'!I52-'dep84'!I51</f>
        <v>212.685681843</v>
      </c>
      <c r="AC52" s="52">
        <f>'dep84'!J52-'dep84'!J51</f>
        <v>43.967457351000121</v>
      </c>
      <c r="AD52" s="52">
        <f>'dep84'!K52-'dep84'!K51</f>
        <v>-141.68015406199993</v>
      </c>
      <c r="AE52" s="121">
        <f>'dep84'!L52-'dep84'!L51</f>
        <v>-23.431210623000084</v>
      </c>
      <c r="AF52" s="121">
        <f>'dep84'!M52-'dep84'!M51</f>
        <v>-216.36929604800002</v>
      </c>
      <c r="AG52" s="121">
        <f>'dep84'!N52-'dep84'!N51</f>
        <v>9.7560860800000029</v>
      </c>
      <c r="AH52" s="121">
        <f>'dep84'!O52-'dep84'!O51</f>
        <v>-0.41473945000000079</v>
      </c>
      <c r="AI52" s="121">
        <f>'dep84'!P52-'dep84'!P51</f>
        <v>17.914942022000005</v>
      </c>
      <c r="AJ52" s="121">
        <f>'dep84'!Q52-'dep84'!Q51</f>
        <v>13.222665512999999</v>
      </c>
      <c r="AK52" s="121">
        <f>'dep84'!R52-'dep84'!R51</f>
        <v>57.294751297000005</v>
      </c>
      <c r="AL52" s="121">
        <f>'dep84'!S52-'dep84'!S51</f>
        <v>0.34664714699999877</v>
      </c>
      <c r="AM52" s="52">
        <f>'dep84'!T52-'dep84'!T51</f>
        <v>-6.2895490660000064</v>
      </c>
      <c r="AN52" s="189">
        <f>(Paca!B52/Paca!B48-1)*100</f>
        <v>11.63664962618116</v>
      </c>
      <c r="AO52" s="189">
        <f>(Paca!C52/Paca!C48-1)*100</f>
        <v>62.758512392197098</v>
      </c>
      <c r="AP52" s="189">
        <f>(Paca!D52/Paca!D48-1)*100</f>
        <v>22.954146924826535</v>
      </c>
      <c r="AQ52" s="190">
        <f>(Paca!E52/Paca!E48-1)*100</f>
        <v>2.0833423013054242</v>
      </c>
      <c r="AR52" s="190">
        <f>(Paca!F52/Paca!F48-1)*100</f>
        <v>23.098126657440954</v>
      </c>
      <c r="AS52" s="190">
        <f>(Paca!G52/Paca!G48-1)*100</f>
        <v>26.392202540625043</v>
      </c>
      <c r="AT52" s="190">
        <f>(Paca!H52/Paca!H48-1)*100</f>
        <v>-11.603158209442487</v>
      </c>
      <c r="AU52" s="190">
        <f>(Paca!I52/Paca!I48-1)*100</f>
        <v>43.390901263095529</v>
      </c>
      <c r="AV52" s="189">
        <f>(Paca!J52/Paca!J48-1)*100</f>
        <v>6.8994478618307209</v>
      </c>
      <c r="AW52" s="189">
        <f>(Paca!K52/Paca!K48-1)*100</f>
        <v>8.1144714830670317</v>
      </c>
      <c r="AX52" s="190">
        <f>(Paca!L52/Paca!L48-1)*100</f>
        <v>-4.4989802092332383</v>
      </c>
      <c r="AY52" s="190">
        <f>(Paca!M52/Paca!M48-1)*100</f>
        <v>8.1856638067277387</v>
      </c>
      <c r="AZ52" s="190">
        <f>(Paca!N52/Paca!N48-1)*100</f>
        <v>26.85485519596369</v>
      </c>
      <c r="BA52" s="190">
        <f>(Paca!O52/Paca!O48-1)*100</f>
        <v>-23.030476687296453</v>
      </c>
      <c r="BB52" s="190">
        <f>(Paca!P52/Paca!P48-1)*100</f>
        <v>44.945014206127354</v>
      </c>
      <c r="BC52" s="190">
        <f>(Paca!Q52/Paca!Q48-1)*100</f>
        <v>-2.7364762671074683</v>
      </c>
      <c r="BD52" s="190">
        <f>(Paca!R52/Paca!R48-1)*100</f>
        <v>21.999038604761779</v>
      </c>
      <c r="BE52" s="190">
        <f>(Paca!S52/Paca!S48-1)*100</f>
        <v>-2.2082763924023197</v>
      </c>
      <c r="BF52" s="189">
        <f>(Paca!T52/Paca!T48-1)*100</f>
        <v>4.6916028118717978</v>
      </c>
      <c r="BG52" s="53">
        <f>Paca!B52-Paca!B48</f>
        <v>3833.9341837140018</v>
      </c>
      <c r="BH52" s="53">
        <f>Paca!C52-Paca!C48</f>
        <v>82.837777442999993</v>
      </c>
      <c r="BI52" s="53">
        <f>Paca!D52-Paca!D48</f>
        <v>1955.5289446319985</v>
      </c>
      <c r="BJ52" s="122">
        <f>Paca!E52-Paca!E48</f>
        <v>32.665846484999975</v>
      </c>
      <c r="BK52" s="122">
        <f>Paca!F52-Paca!F48</f>
        <v>414.95285114500007</v>
      </c>
      <c r="BL52" s="122">
        <f>Paca!G52-Paca!G48</f>
        <v>205.10573248900005</v>
      </c>
      <c r="BM52" s="122">
        <f>Paca!H52-Paca!H48</f>
        <v>-125.9019098980001</v>
      </c>
      <c r="BN52" s="122">
        <f>Paca!I52-Paca!I48</f>
        <v>1428.7064244109997</v>
      </c>
      <c r="BO52" s="53">
        <f>Paca!J52-Paca!J48</f>
        <v>738.49166880399935</v>
      </c>
      <c r="BP52" s="53">
        <f>Paca!K52-Paca!K48</f>
        <v>994.22358870799872</v>
      </c>
      <c r="BQ52" s="122">
        <f>Paca!L52-Paca!L48</f>
        <v>-160.25367753699993</v>
      </c>
      <c r="BR52" s="122">
        <f>Paca!M52-Paca!M48</f>
        <v>340.76184334899972</v>
      </c>
      <c r="BS52" s="122">
        <f>Paca!N52-Paca!N48</f>
        <v>140.51453917100002</v>
      </c>
      <c r="BT52" s="122">
        <f>Paca!O52-Paca!O48</f>
        <v>-102.89866786600004</v>
      </c>
      <c r="BU52" s="122">
        <f>Paca!P52-Paca!P48</f>
        <v>225.57752344400006</v>
      </c>
      <c r="BV52" s="122">
        <f>Paca!Q52-Paca!Q48</f>
        <v>-5.6044982399999981</v>
      </c>
      <c r="BW52" s="122">
        <f>Paca!R52-Paca!R48</f>
        <v>562.60601815200016</v>
      </c>
      <c r="BX52" s="122">
        <f>Paca!S52-Paca!S48</f>
        <v>-6.4794917649999775</v>
      </c>
      <c r="BY52" s="53">
        <f>Paca!T52-Paca!T48</f>
        <v>62.85220412700005</v>
      </c>
    </row>
    <row r="53" spans="1:77" s="29" customFormat="1" x14ac:dyDescent="0.25">
      <c r="A53" s="37" t="str">
        <f>Paca!A53</f>
        <v>T3 2010</v>
      </c>
      <c r="B53" s="144">
        <f>('dep84'!B53/'dep84'!B52-1)*100</f>
        <v>2.4295657114433045</v>
      </c>
      <c r="C53" s="179">
        <f>('dep84'!C53/'dep84'!C52-1)*100</f>
        <v>-35.007454059398569</v>
      </c>
      <c r="D53" s="179">
        <f>('dep84'!D53/'dep84'!D52-1)*100</f>
        <v>3.5985492248624462</v>
      </c>
      <c r="E53" s="180">
        <f>('dep84'!E53/'dep84'!E52-1)*100</f>
        <v>7.0810589988338668</v>
      </c>
      <c r="F53" s="181">
        <f>('dep84'!F53/'dep84'!F52-1)*100</f>
        <v>9.8285751991650017</v>
      </c>
      <c r="G53" s="181">
        <f>('dep84'!G53/'dep84'!G52-1)*100</f>
        <v>-16.674693675356721</v>
      </c>
      <c r="H53" s="181">
        <f>('dep84'!H53/'dep84'!H52-1)*100</f>
        <v>-65.188167619091359</v>
      </c>
      <c r="I53" s="182">
        <f>('dep84'!I53/'dep84'!I52-1)*100</f>
        <v>3.1751003818881962</v>
      </c>
      <c r="J53" s="179">
        <f>('dep84'!J53/'dep84'!J52-1)*100</f>
        <v>0.84529046326793367</v>
      </c>
      <c r="K53" s="179">
        <f>('dep84'!K53/'dep84'!K52-1)*100</f>
        <v>3.3444024795481253</v>
      </c>
      <c r="L53" s="180">
        <f>('dep84'!L53/'dep84'!L52-1)*100</f>
        <v>2.6930280182293487</v>
      </c>
      <c r="M53" s="181">
        <f>('dep84'!M53/'dep84'!M52-1)*100</f>
        <v>9.6381941053478304</v>
      </c>
      <c r="N53" s="181">
        <f>('dep84'!N53/'dep84'!N52-1)*100</f>
        <v>-37.940503226022592</v>
      </c>
      <c r="O53" s="181">
        <f>('dep84'!O53/'dep84'!O52-1)*100</f>
        <v>50.298704871779321</v>
      </c>
      <c r="P53" s="181">
        <f>('dep84'!P53/'dep84'!P52-1)*100</f>
        <v>-3.1247934606913885</v>
      </c>
      <c r="Q53" s="181">
        <f>('dep84'!Q53/'dep84'!Q52-1)*100</f>
        <v>-59.044903082024767</v>
      </c>
      <c r="R53" s="181">
        <f>('dep84'!R53/'dep84'!R52-1)*100</f>
        <v>-0.1660119700692575</v>
      </c>
      <c r="S53" s="152">
        <f>('dep84'!S53/'dep84'!S52-1)*100</f>
        <v>31.351079644381976</v>
      </c>
      <c r="T53" s="183">
        <f>('dep84'!T53/'dep84'!T52-1)*100</f>
        <v>3.3082568506742405</v>
      </c>
      <c r="U53" s="52">
        <f>'dep84'!B53-'dep84'!B52</f>
        <v>131.02183464399877</v>
      </c>
      <c r="V53" s="52">
        <f>'dep84'!C53-'dep84'!C52</f>
        <v>-21.812355101999998</v>
      </c>
      <c r="W53" s="52">
        <f>'dep84'!D53-'dep84'!D52</f>
        <v>72.949741804000041</v>
      </c>
      <c r="X53" s="121">
        <f>'dep84'!E53-'dep84'!E52</f>
        <v>53.526811524999971</v>
      </c>
      <c r="Y53" s="121">
        <f>'dep84'!F53-'dep84'!F52</f>
        <v>16.885185965999995</v>
      </c>
      <c r="Z53" s="121">
        <f>'dep84'!G53-'dep84'!G52</f>
        <v>-20.524195974000008</v>
      </c>
      <c r="AA53" s="121">
        <f>'dep84'!H53-'dep84'!H52</f>
        <v>-7.5709986400000009</v>
      </c>
      <c r="AB53" s="121">
        <f>'dep84'!I53-'dep84'!I52</f>
        <v>30.632938927000055</v>
      </c>
      <c r="AC53" s="52">
        <f>'dep84'!J53-'dep84'!J52</f>
        <v>10.328609059999962</v>
      </c>
      <c r="AD53" s="52">
        <f>'dep84'!K53-'dep84'!K52</f>
        <v>64.557016284999463</v>
      </c>
      <c r="AE53" s="121">
        <f>'dep84'!L53-'dep84'!L52</f>
        <v>14.753983908000009</v>
      </c>
      <c r="AF53" s="121">
        <f>'dep84'!M53-'dep84'!M52</f>
        <v>75.834226618000002</v>
      </c>
      <c r="AG53" s="121">
        <f>'dep84'!N53-'dep84'!N52</f>
        <v>-23.085863843000006</v>
      </c>
      <c r="AH53" s="121">
        <f>'dep84'!O53-'dep84'!O52</f>
        <v>5.4766183049999988</v>
      </c>
      <c r="AI53" s="121">
        <f>'dep84'!P53-'dep84'!P52</f>
        <v>-2.0928136540000111</v>
      </c>
      <c r="AJ53" s="121">
        <f>'dep84'!Q53-'dep84'!Q52</f>
        <v>-13.600739411999999</v>
      </c>
      <c r="AK53" s="121">
        <f>'dep84'!R53-'dep84'!R52</f>
        <v>-0.67820915199996534</v>
      </c>
      <c r="AL53" s="121">
        <f>'dep84'!S53-'dep84'!S52</f>
        <v>7.9498135149999989</v>
      </c>
      <c r="AM53" s="52">
        <f>'dep84'!T53-'dep84'!T52</f>
        <v>4.9988225970000144</v>
      </c>
      <c r="AN53" s="189">
        <f>(Paca!B53/Paca!B49-1)*100</f>
        <v>13.71673220755525</v>
      </c>
      <c r="AO53" s="189">
        <f>(Paca!C53/Paca!C49-1)*100</f>
        <v>-16.607566835556963</v>
      </c>
      <c r="AP53" s="189">
        <f>(Paca!D53/Paca!D49-1)*100</f>
        <v>24.869812614384745</v>
      </c>
      <c r="AQ53" s="190">
        <f>(Paca!E53/Paca!E49-1)*100</f>
        <v>4.5381854326720372E-2</v>
      </c>
      <c r="AR53" s="190">
        <f>(Paca!F53/Paca!F49-1)*100</f>
        <v>28.393604577057129</v>
      </c>
      <c r="AS53" s="190">
        <f>(Paca!G53/Paca!G49-1)*100</f>
        <v>13.24717593463205</v>
      </c>
      <c r="AT53" s="190">
        <f>(Paca!H53/Paca!H49-1)*100</f>
        <v>-2.840023056759744</v>
      </c>
      <c r="AU53" s="190">
        <f>(Paca!I53/Paca!I49-1)*100</f>
        <v>45.069243954131252</v>
      </c>
      <c r="AV53" s="189">
        <f>(Paca!J53/Paca!J49-1)*100</f>
        <v>16.861601688608818</v>
      </c>
      <c r="AW53" s="189">
        <f>(Paca!K53/Paca!K49-1)*100</f>
        <v>4.9075628320362163</v>
      </c>
      <c r="AX53" s="190">
        <f>(Paca!L53/Paca!L49-1)*100</f>
        <v>-5.6546207642601765</v>
      </c>
      <c r="AY53" s="190">
        <f>(Paca!M53/Paca!M49-1)*100</f>
        <v>5.6430180872295566</v>
      </c>
      <c r="AZ53" s="190">
        <f>(Paca!N53/Paca!N49-1)*100</f>
        <v>3.2079679940786976</v>
      </c>
      <c r="BA53" s="190">
        <f>(Paca!O53/Paca!O49-1)*100</f>
        <v>28.349764148591028</v>
      </c>
      <c r="BB53" s="190">
        <f>(Paca!P53/Paca!P49-1)*100</f>
        <v>18.329993998287254</v>
      </c>
      <c r="BC53" s="190">
        <f>(Paca!Q53/Paca!Q49-1)*100</f>
        <v>-1.8809369659852027</v>
      </c>
      <c r="BD53" s="190">
        <f>(Paca!R53/Paca!R49-1)*100</f>
        <v>15.598868799781386</v>
      </c>
      <c r="BE53" s="190">
        <f>(Paca!S53/Paca!S49-1)*100</f>
        <v>-6.5095746925275089</v>
      </c>
      <c r="BF53" s="189">
        <f>(Paca!T53/Paca!T49-1)*100</f>
        <v>6.5070107408934375</v>
      </c>
      <c r="BG53" s="53">
        <f>Paca!B53-Paca!B49</f>
        <v>4598.1893132620025</v>
      </c>
      <c r="BH53" s="53">
        <f>Paca!C53-Paca!C49</f>
        <v>-38.958862401000005</v>
      </c>
      <c r="BI53" s="53">
        <f>Paca!D53-Paca!D49</f>
        <v>2159.7588291810007</v>
      </c>
      <c r="BJ53" s="122">
        <f>Paca!E53-Paca!E49</f>
        <v>0.73562547699998504</v>
      </c>
      <c r="BK53" s="122">
        <f>Paca!F53-Paca!F49</f>
        <v>516.03318872499972</v>
      </c>
      <c r="BL53" s="122">
        <f>Paca!G53-Paca!G49</f>
        <v>115.98960662499996</v>
      </c>
      <c r="BM53" s="122">
        <f>Paca!H53-Paca!H49</f>
        <v>-26.240117320000081</v>
      </c>
      <c r="BN53" s="122">
        <f>Paca!I53-Paca!I49</f>
        <v>1553.2405256740003</v>
      </c>
      <c r="BO53" s="53">
        <f>Paca!J53-Paca!J49</f>
        <v>1759.7000632390009</v>
      </c>
      <c r="BP53" s="53">
        <f>Paca!K53-Paca!K49</f>
        <v>626.51807646700036</v>
      </c>
      <c r="BQ53" s="122">
        <f>Paca!L53-Paca!L49</f>
        <v>-215.08944074100009</v>
      </c>
      <c r="BR53" s="122">
        <f>Paca!M53-Paca!M49</f>
        <v>248.22671006600012</v>
      </c>
      <c r="BS53" s="122">
        <f>Paca!N53-Paca!N49</f>
        <v>19.134063225999967</v>
      </c>
      <c r="BT53" s="122">
        <f>Paca!O53-Paca!O49</f>
        <v>87.622225710000009</v>
      </c>
      <c r="BU53" s="122">
        <f>Paca!P53-Paca!P49</f>
        <v>99.635683315000051</v>
      </c>
      <c r="BV53" s="122">
        <f>Paca!Q53-Paca!Q49</f>
        <v>-3.3478769669999906</v>
      </c>
      <c r="BW53" s="122">
        <f>Paca!R53-Paca!R49</f>
        <v>410.2856432829999</v>
      </c>
      <c r="BX53" s="122">
        <f>Paca!S53-Paca!S49</f>
        <v>-19.948931425000012</v>
      </c>
      <c r="BY53" s="53">
        <f>Paca!T53-Paca!T49</f>
        <v>91.171206775999963</v>
      </c>
    </row>
    <row r="54" spans="1:77" s="105" customFormat="1" x14ac:dyDescent="0.25">
      <c r="A54" s="98" t="str">
        <f>Paca!A54</f>
        <v>T4 2010</v>
      </c>
      <c r="B54" s="143">
        <f>('dep84'!B54/'dep84'!B53-1)*100</f>
        <v>1.4700460585189479</v>
      </c>
      <c r="C54" s="184">
        <f>('dep84'!C54/'dep84'!C53-1)*100</f>
        <v>53.905192758041778</v>
      </c>
      <c r="D54" s="184">
        <f>('dep84'!D54/'dep84'!D53-1)*100</f>
        <v>7.8262649495323355</v>
      </c>
      <c r="E54" s="185">
        <f>('dep84'!E54/'dep84'!E53-1)*100</f>
        <v>-1.6329638950330461</v>
      </c>
      <c r="F54" s="186">
        <f>('dep84'!F54/'dep84'!F53-1)*100</f>
        <v>10.990840515310719</v>
      </c>
      <c r="G54" s="186">
        <f>('dep84'!G54/'dep84'!G53-1)*100</f>
        <v>19.504773638233665</v>
      </c>
      <c r="H54" s="186">
        <f>('dep84'!H54/'dep84'!H53-1)*100</f>
        <v>204.21400480444052</v>
      </c>
      <c r="I54" s="187">
        <f>('dep84'!I54/'dep84'!I53-1)*100</f>
        <v>12.91740820362428</v>
      </c>
      <c r="J54" s="184">
        <f>('dep84'!J54/'dep84'!J53-1)*100</f>
        <v>-6.3215867605201037</v>
      </c>
      <c r="K54" s="184">
        <f>('dep84'!K54/'dep84'!K53-1)*100</f>
        <v>-0.3679499938756825</v>
      </c>
      <c r="L54" s="185">
        <f>('dep84'!L54/'dep84'!L53-1)*100</f>
        <v>-2.3872738124834814</v>
      </c>
      <c r="M54" s="186">
        <f>('dep84'!M54/'dep84'!M53-1)*100</f>
        <v>-9.6019545605675489</v>
      </c>
      <c r="N54" s="186">
        <f>('dep84'!N54/'dep84'!N53-1)*100</f>
        <v>34.444068397897354</v>
      </c>
      <c r="O54" s="186">
        <f>('dep84'!O54/'dep84'!O53-1)*100</f>
        <v>-20.96400855318079</v>
      </c>
      <c r="P54" s="186">
        <f>('dep84'!P54/'dep84'!P53-1)*100</f>
        <v>-2.2061804480234981</v>
      </c>
      <c r="Q54" s="186">
        <f>('dep84'!Q54/'dep84'!Q53-1)*100</f>
        <v>-27.568094091825245</v>
      </c>
      <c r="R54" s="186">
        <f>('dep84'!R54/'dep84'!R53-1)*100</f>
        <v>20.807136712089779</v>
      </c>
      <c r="S54" s="151">
        <f>('dep84'!S54/'dep84'!S53-1)*100</f>
        <v>-4.4568732449820958</v>
      </c>
      <c r="T54" s="188">
        <f>('dep84'!T54/'dep84'!T53-1)*100</f>
        <v>-12.654002039039259</v>
      </c>
      <c r="U54" s="100">
        <f>'dep84'!B54-'dep84'!B53</f>
        <v>81.20285522300037</v>
      </c>
      <c r="V54" s="100">
        <f>'dep84'!C54-'dep84'!C53</f>
        <v>21.829117822000001</v>
      </c>
      <c r="W54" s="100">
        <f>'dep84'!D54-'dep84'!D53</f>
        <v>164.36317855900006</v>
      </c>
      <c r="X54" s="120">
        <f>'dep84'!E54-'dep84'!E53</f>
        <v>-13.217898159000015</v>
      </c>
      <c r="Y54" s="120">
        <f>'dep84'!F54-'dep84'!F53</f>
        <v>20.737745426999993</v>
      </c>
      <c r="Z54" s="120">
        <f>'dep84'!G54-'dep84'!G53</f>
        <v>20.004427264</v>
      </c>
      <c r="AA54" s="120">
        <f>'dep84'!H54-'dep84'!H53</f>
        <v>8.2565155010000009</v>
      </c>
      <c r="AB54" s="120">
        <f>'dep84'!I54-'dep84'!I53</f>
        <v>128.58238852600005</v>
      </c>
      <c r="AC54" s="100">
        <f>'dep84'!J54-'dep84'!J53</f>
        <v>-77.896437175000074</v>
      </c>
      <c r="AD54" s="100">
        <f>'dep84'!K54-'dep84'!K53</f>
        <v>-7.3400779439994039</v>
      </c>
      <c r="AE54" s="120">
        <f>'dep84'!L54-'dep84'!L53</f>
        <v>-13.431101382999941</v>
      </c>
      <c r="AF54" s="120">
        <f>'dep84'!M54-'dep84'!M53</f>
        <v>-82.830658418999974</v>
      </c>
      <c r="AG54" s="120">
        <f>'dep84'!N54-'dep84'!N53</f>
        <v>13.006658440999999</v>
      </c>
      <c r="AH54" s="120">
        <f>'dep84'!O54-'dep84'!O53</f>
        <v>-3.4307197089999981</v>
      </c>
      <c r="AI54" s="120">
        <f>'dep84'!P54-'dep84'!P53</f>
        <v>-1.4314062719999967</v>
      </c>
      <c r="AJ54" s="120">
        <f>'dep84'!Q54-'dep84'!Q53</f>
        <v>-2.6007272370000001</v>
      </c>
      <c r="AK54" s="120">
        <f>'dep84'!R54-'dep84'!R53</f>
        <v>84.862336190000008</v>
      </c>
      <c r="AL54" s="120">
        <f>'dep84'!S54-'dep84'!S53</f>
        <v>-1.4844595549999973</v>
      </c>
      <c r="AM54" s="100">
        <f>'dep84'!T54-'dep84'!T53</f>
        <v>-19.752926038999988</v>
      </c>
      <c r="AN54" s="184">
        <f>(Paca!B54/Paca!B50-1)*100</f>
        <v>14.466176107373506</v>
      </c>
      <c r="AO54" s="184">
        <f>(Paca!C54/Paca!C50-1)*100</f>
        <v>6.9295723116132413</v>
      </c>
      <c r="AP54" s="184">
        <f>(Paca!D54/Paca!D50-1)*100</f>
        <v>27.788345710301886</v>
      </c>
      <c r="AQ54" s="191">
        <f>(Paca!E54/Paca!E50-1)*100</f>
        <v>10.164626174336288</v>
      </c>
      <c r="AR54" s="191">
        <f>(Paca!F54/Paca!F50-1)*100</f>
        <v>17.869330140336672</v>
      </c>
      <c r="AS54" s="191">
        <f>(Paca!G54/Paca!G50-1)*100</f>
        <v>34.216751679275689</v>
      </c>
      <c r="AT54" s="191">
        <f>(Paca!H54/Paca!H50-1)*100</f>
        <v>35.417075537610508</v>
      </c>
      <c r="AU54" s="191">
        <f>(Paca!I54/Paca!I50-1)*100</f>
        <v>36.469473188706218</v>
      </c>
      <c r="AV54" s="184">
        <f>(Paca!J54/Paca!J50-1)*100</f>
        <v>11.452520799110054</v>
      </c>
      <c r="AW54" s="184">
        <f>(Paca!K54/Paca!K50-1)*100</f>
        <v>9.6053206952230852</v>
      </c>
      <c r="AX54" s="191">
        <f>(Paca!L54/Paca!L50-1)*100</f>
        <v>-6.2570114732827697</v>
      </c>
      <c r="AY54" s="191">
        <f>(Paca!M54/Paca!M50-1)*100</f>
        <v>10.310625732434154</v>
      </c>
      <c r="AZ54" s="191">
        <f>(Paca!N54/Paca!N50-1)*100</f>
        <v>15.119117026680495</v>
      </c>
      <c r="BA54" s="191">
        <f>(Paca!O54/Paca!O50-1)*100</f>
        <v>41.344637715055896</v>
      </c>
      <c r="BB54" s="191">
        <f>(Paca!P54/Paca!P50-1)*100</f>
        <v>15.206024977581812</v>
      </c>
      <c r="BC54" s="191">
        <f>(Paca!Q54/Paca!Q50-1)*100</f>
        <v>3.2868410559057315</v>
      </c>
      <c r="BD54" s="191">
        <f>(Paca!R54/Paca!R50-1)*100</f>
        <v>27.748689665298663</v>
      </c>
      <c r="BE54" s="191">
        <f>(Paca!S54/Paca!S50-1)*100</f>
        <v>2.3310314725640824</v>
      </c>
      <c r="BF54" s="184">
        <f>(Paca!T54/Paca!T50-1)*100</f>
        <v>-1.3818798849030811</v>
      </c>
      <c r="BG54" s="100">
        <f>Paca!B54-Paca!B50</f>
        <v>4919.1124946620039</v>
      </c>
      <c r="BH54" s="100">
        <f>Paca!C54-Paca!C50</f>
        <v>13.635810687000003</v>
      </c>
      <c r="BI54" s="100">
        <f>Paca!D54-Paca!D50</f>
        <v>2463.3668414400017</v>
      </c>
      <c r="BJ54" s="120">
        <f>Paca!E54-Paca!E50</f>
        <v>152.53370689999997</v>
      </c>
      <c r="BK54" s="120">
        <f>Paca!F54-Paca!F50</f>
        <v>332.9171319080001</v>
      </c>
      <c r="BL54" s="120">
        <f>Paca!G54-Paca!G50</f>
        <v>290.36317775700002</v>
      </c>
      <c r="BM54" s="120">
        <f>Paca!H54-Paca!H50</f>
        <v>308.66190985699996</v>
      </c>
      <c r="BN54" s="120">
        <f>Paca!I54-Paca!I50</f>
        <v>1378.8909150180002</v>
      </c>
      <c r="BO54" s="100">
        <f>Paca!J54-Paca!J50</f>
        <v>1253.6489395360004</v>
      </c>
      <c r="BP54" s="100">
        <f>Paca!K54-Paca!K50</f>
        <v>1208.0713623640022</v>
      </c>
      <c r="BQ54" s="120">
        <f>Paca!L54-Paca!L50</f>
        <v>-241.37684341799968</v>
      </c>
      <c r="BR54" s="120">
        <f>Paca!M54-Paca!M50</f>
        <v>442.90941268200004</v>
      </c>
      <c r="BS54" s="120">
        <f>Paca!N54-Paca!N50</f>
        <v>86.072728611000002</v>
      </c>
      <c r="BT54" s="120">
        <f>Paca!O54-Paca!O50</f>
        <v>121.97565831600002</v>
      </c>
      <c r="BU54" s="120">
        <f>Paca!P54-Paca!P50</f>
        <v>83.571114139999963</v>
      </c>
      <c r="BV54" s="120">
        <f>Paca!Q54-Paca!Q50</f>
        <v>6.0266484919999925</v>
      </c>
      <c r="BW54" s="120">
        <f>Paca!R54-Paca!R50</f>
        <v>701.97617051700036</v>
      </c>
      <c r="BX54" s="120">
        <f>Paca!S54-Paca!S50</f>
        <v>6.9164730240000267</v>
      </c>
      <c r="BY54" s="100">
        <f>Paca!T54-Paca!T50</f>
        <v>-19.610459364999997</v>
      </c>
    </row>
    <row r="55" spans="1:77" s="29" customFormat="1" x14ac:dyDescent="0.25">
      <c r="A55" s="37" t="str">
        <f>Paca!A55</f>
        <v>T1 2011</v>
      </c>
      <c r="B55" s="144">
        <f>('dep84'!B55/'dep84'!B54-1)*100</f>
        <v>-3.7924677046014654</v>
      </c>
      <c r="C55" s="179">
        <f>('dep84'!C55/'dep84'!C54-1)*100</f>
        <v>5.7837787719563494</v>
      </c>
      <c r="D55" s="179">
        <f>('dep84'!D55/'dep84'!D54-1)*100</f>
        <v>-3.185240856050553</v>
      </c>
      <c r="E55" s="180">
        <f>('dep84'!E55/'dep84'!E54-1)*100</f>
        <v>-7.615341882677118</v>
      </c>
      <c r="F55" s="181">
        <f>('dep84'!F55/'dep84'!F54-1)*100</f>
        <v>-18.971724698646053</v>
      </c>
      <c r="G55" s="181">
        <f>('dep84'!G55/'dep84'!G54-1)*100</f>
        <v>-19.465952736529456</v>
      </c>
      <c r="H55" s="181">
        <f>('dep84'!H55/'dep84'!H54-1)*100</f>
        <v>67.415496279043523</v>
      </c>
      <c r="I55" s="182">
        <f>('dep84'!I55/'dep84'!I54-1)*100</f>
        <v>3.8970079680466174</v>
      </c>
      <c r="J55" s="179">
        <f>('dep84'!J55/'dep84'!J54-1)*100</f>
        <v>-6.0523810414752859</v>
      </c>
      <c r="K55" s="179">
        <f>('dep84'!K55/'dep84'!K54-1)*100</f>
        <v>-3.65736745579196</v>
      </c>
      <c r="L55" s="180">
        <f>('dep84'!L55/'dep84'!L54-1)*100</f>
        <v>6.8403542804519324</v>
      </c>
      <c r="M55" s="181">
        <f>('dep84'!M55/'dep84'!M54-1)*100</f>
        <v>-5.5549433190909774</v>
      </c>
      <c r="N55" s="181">
        <f>('dep84'!N55/'dep84'!N54-1)*100</f>
        <v>-22.832863833795358</v>
      </c>
      <c r="O55" s="181">
        <f>('dep84'!O55/'dep84'!O54-1)*100</f>
        <v>-8.0078965746330546</v>
      </c>
      <c r="P55" s="181">
        <f>('dep84'!P55/'dep84'!P54-1)*100</f>
        <v>6.5433190227041971</v>
      </c>
      <c r="Q55" s="181">
        <f>('dep84'!Q55/'dep84'!Q54-1)*100</f>
        <v>110.37494437951661</v>
      </c>
      <c r="R55" s="181">
        <f>('dep84'!R55/'dep84'!R54-1)*100</f>
        <v>-11.510933789739642</v>
      </c>
      <c r="S55" s="152">
        <f>('dep84'!S55/'dep84'!S54-1)*100</f>
        <v>-29.18900065007286</v>
      </c>
      <c r="T55" s="183">
        <f>('dep84'!T55/'dep84'!T54-1)*100</f>
        <v>-1.0914915910840817</v>
      </c>
      <c r="U55" s="52">
        <f>'dep84'!B55-'dep84'!B54</f>
        <v>-212.56908673900034</v>
      </c>
      <c r="V55" s="52">
        <f>'dep84'!C55-'dep84'!C54</f>
        <v>3.60471162999999</v>
      </c>
      <c r="W55" s="52">
        <f>'dep84'!D55-'dep84'!D54</f>
        <v>-72.130148169999757</v>
      </c>
      <c r="X55" s="121">
        <f>'dep84'!E55-'dep84'!E54</f>
        <v>-60.635199388999922</v>
      </c>
      <c r="Y55" s="121">
        <f>'dep84'!F55-'dep84'!F54</f>
        <v>-39.730550902999994</v>
      </c>
      <c r="Z55" s="121">
        <f>'dep84'!G55-'dep84'!G54</f>
        <v>-23.858664243999996</v>
      </c>
      <c r="AA55" s="121">
        <f>'dep84'!H55-'dep84'!H54</f>
        <v>8.2918267170000011</v>
      </c>
      <c r="AB55" s="121">
        <f>'dep84'!I55-'dep84'!I54</f>
        <v>43.802439649000007</v>
      </c>
      <c r="AC55" s="52">
        <f>'dep84'!J55-'dep84'!J54</f>
        <v>-69.864616535000096</v>
      </c>
      <c r="AD55" s="52">
        <f>'dep84'!K55-'dep84'!K54</f>
        <v>-72.690814328000442</v>
      </c>
      <c r="AE55" s="121">
        <f>'dep84'!L55-'dep84'!L54</f>
        <v>37.565954753999904</v>
      </c>
      <c r="AF55" s="121">
        <f>'dep84'!M55-'dep84'!M54</f>
        <v>-43.318173800000068</v>
      </c>
      <c r="AG55" s="121">
        <f>'dep84'!N55-'dep84'!N54</f>
        <v>-11.591865290999998</v>
      </c>
      <c r="AH55" s="121">
        <f>'dep84'!O55-'dep84'!O54</f>
        <v>-1.0357483980000008</v>
      </c>
      <c r="AI55" s="121">
        <f>'dep84'!P55-'dep84'!P54</f>
        <v>4.151751854000004</v>
      </c>
      <c r="AJ55" s="121">
        <f>'dep84'!Q55-'dep84'!Q54</f>
        <v>7.5420337989999995</v>
      </c>
      <c r="AK55" s="121">
        <f>'dep84'!R55-'dep84'!R54</f>
        <v>-56.716028185000027</v>
      </c>
      <c r="AL55" s="121">
        <f>'dep84'!S55-'dep84'!S54</f>
        <v>-9.2887390610000011</v>
      </c>
      <c r="AM55" s="52">
        <f>'dep84'!T55-'dep84'!T54</f>
        <v>-1.4882193360000144</v>
      </c>
      <c r="AN55" s="189">
        <f>(Paca!B55/Paca!B51-1)*100</f>
        <v>9.1473515721055101</v>
      </c>
      <c r="AO55" s="189">
        <f>(Paca!C55/Paca!C51-1)*100</f>
        <v>-23.1667409462062</v>
      </c>
      <c r="AP55" s="189">
        <f>(Paca!D55/Paca!D51-1)*100</f>
        <v>14.840962028809045</v>
      </c>
      <c r="AQ55" s="190">
        <f>(Paca!E55/Paca!E51-1)*100</f>
        <v>0.85631549369815652</v>
      </c>
      <c r="AR55" s="190">
        <f>(Paca!F55/Paca!F51-1)*100</f>
        <v>-0.45305856357028551</v>
      </c>
      <c r="AS55" s="190">
        <f>(Paca!G55/Paca!G51-1)*100</f>
        <v>21.245183897442878</v>
      </c>
      <c r="AT55" s="190">
        <f>(Paca!H55/Paca!H51-1)*100</f>
        <v>25.635541377870339</v>
      </c>
      <c r="AU55" s="190">
        <f>(Paca!I55/Paca!I51-1)*100</f>
        <v>23.318132238650023</v>
      </c>
      <c r="AV55" s="189">
        <f>(Paca!J55/Paca!J51-1)*100</f>
        <v>10.961293537496775</v>
      </c>
      <c r="AW55" s="189">
        <f>(Paca!K55/Paca!K51-1)*100</f>
        <v>4.5448468870236791</v>
      </c>
      <c r="AX55" s="190">
        <f>(Paca!L55/Paca!L51-1)*100</f>
        <v>5.7800254446149779E-2</v>
      </c>
      <c r="AY55" s="190">
        <f>(Paca!M55/Paca!M51-1)*100</f>
        <v>5.1246414755428349</v>
      </c>
      <c r="AZ55" s="190">
        <f>(Paca!N55/Paca!N51-1)*100</f>
        <v>-6.4435727254081083</v>
      </c>
      <c r="BA55" s="190">
        <f>(Paca!O55/Paca!O51-1)*100</f>
        <v>7.4127173385069467</v>
      </c>
      <c r="BB55" s="190">
        <f>(Paca!P55/Paca!P51-1)*100</f>
        <v>1.6249467466257217</v>
      </c>
      <c r="BC55" s="190">
        <f>(Paca!Q55/Paca!Q51-1)*100</f>
        <v>-11.772638524549549</v>
      </c>
      <c r="BD55" s="190">
        <f>(Paca!R55/Paca!R51-1)*100</f>
        <v>13.991775821244733</v>
      </c>
      <c r="BE55" s="190">
        <f>(Paca!S55/Paca!S51-1)*100</f>
        <v>-2.2870085028826925</v>
      </c>
      <c r="BF55" s="189">
        <f>(Paca!T55/Paca!T51-1)*100</f>
        <v>2.9021427934829758</v>
      </c>
      <c r="BG55" s="53">
        <f>Paca!B55-Paca!B51</f>
        <v>3222.0844750260003</v>
      </c>
      <c r="BH55" s="53">
        <f>Paca!C55-Paca!C51</f>
        <v>-51.564070166999983</v>
      </c>
      <c r="BI55" s="53">
        <f>Paca!D55-Paca!D51</f>
        <v>1445.8720572700004</v>
      </c>
      <c r="BJ55" s="122">
        <f>Paca!E55-Paca!E51</f>
        <v>12.937886364000178</v>
      </c>
      <c r="BK55" s="122">
        <f>Paca!F55-Paca!F51</f>
        <v>-9.3298136270000214</v>
      </c>
      <c r="BL55" s="122">
        <f>Paca!G55-Paca!G51</f>
        <v>195.92248312599986</v>
      </c>
      <c r="BM55" s="122">
        <f>Paca!H55-Paca!H51</f>
        <v>244.7289257760001</v>
      </c>
      <c r="BN55" s="122">
        <f>Paca!I55-Paca!I51</f>
        <v>1001.6125756310003</v>
      </c>
      <c r="BO55" s="53">
        <f>Paca!J55-Paca!J51</f>
        <v>1199.1083280220009</v>
      </c>
      <c r="BP55" s="53">
        <f>Paca!K55-Paca!K51</f>
        <v>589.5503742949968</v>
      </c>
      <c r="BQ55" s="122">
        <f>Paca!L55-Paca!L51</f>
        <v>2.0379326859997491</v>
      </c>
      <c r="BR55" s="122">
        <f>Paca!M55-Paca!M51</f>
        <v>231.55083031999948</v>
      </c>
      <c r="BS55" s="122">
        <f>Paca!N55-Paca!N51</f>
        <v>-41.731770248000089</v>
      </c>
      <c r="BT55" s="122">
        <f>Paca!O55-Paca!O51</f>
        <v>27.649196281000002</v>
      </c>
      <c r="BU55" s="122">
        <f>Paca!P55-Paca!P51</f>
        <v>9.9455736450000813</v>
      </c>
      <c r="BV55" s="122">
        <f>Paca!Q55-Paca!Q51</f>
        <v>-24.635844501999998</v>
      </c>
      <c r="BW55" s="122">
        <f>Paca!R55-Paca!R51</f>
        <v>391.33840214799966</v>
      </c>
      <c r="BX55" s="122">
        <f>Paca!S55-Paca!S51</f>
        <v>-6.6039460349999786</v>
      </c>
      <c r="BY55" s="53">
        <f>Paca!T55-Paca!T51</f>
        <v>39.117785606000098</v>
      </c>
    </row>
    <row r="56" spans="1:77" s="29" customFormat="1" x14ac:dyDescent="0.25">
      <c r="A56" s="37" t="str">
        <f>Paca!A56</f>
        <v>T2 2011</v>
      </c>
      <c r="B56" s="144">
        <f>('dep84'!B56/'dep84'!B55-1)*100</f>
        <v>-2.785518457723013E-2</v>
      </c>
      <c r="C56" s="179">
        <f>('dep84'!C56/'dep84'!C55-1)*100</f>
        <v>15.684378531534149</v>
      </c>
      <c r="D56" s="179">
        <f>('dep84'!D56/'dep84'!D55-1)*100</f>
        <v>-1.3977046630380685</v>
      </c>
      <c r="E56" s="180">
        <f>('dep84'!E56/'dep84'!E55-1)*100</f>
        <v>-3.7826768989415838</v>
      </c>
      <c r="F56" s="181">
        <f>('dep84'!F56/'dep84'!F55-1)*100</f>
        <v>17.436356448202051</v>
      </c>
      <c r="G56" s="181">
        <f>('dep84'!G56/'dep84'!G55-1)*100</f>
        <v>8.8378894045410217</v>
      </c>
      <c r="H56" s="181">
        <f>('dep84'!H56/'dep84'!H55-1)*100</f>
        <v>-18.140574679976286</v>
      </c>
      <c r="I56" s="182">
        <f>('dep84'!I56/'dep84'!I55-1)*100</f>
        <v>-3.2020727297484508</v>
      </c>
      <c r="J56" s="179">
        <f>('dep84'!J56/'dep84'!J55-1)*100</f>
        <v>7.1253625294985801</v>
      </c>
      <c r="K56" s="179">
        <f>('dep84'!K56/'dep84'!K55-1)*100</f>
        <v>-3.5487406515139597</v>
      </c>
      <c r="L56" s="180">
        <f>('dep84'!L56/'dep84'!L55-1)*100</f>
        <v>-15.300992564025151</v>
      </c>
      <c r="M56" s="181">
        <f>('dep84'!M56/'dep84'!M55-1)*100</f>
        <v>5.9705887747093511</v>
      </c>
      <c r="N56" s="181">
        <f>('dep84'!N56/'dep84'!N55-1)*100</f>
        <v>2.3676476673467839</v>
      </c>
      <c r="O56" s="181">
        <f>('dep84'!O56/'dep84'!O55-1)*100</f>
        <v>-25.544372432345895</v>
      </c>
      <c r="P56" s="181">
        <f>('dep84'!P56/'dep84'!P55-1)*100</f>
        <v>5.6869761711933586</v>
      </c>
      <c r="Q56" s="181">
        <f>('dep84'!Q56/'dep84'!Q55-1)*100</f>
        <v>-5.3940364036797694</v>
      </c>
      <c r="R56" s="181">
        <f>('dep84'!R56/'dep84'!R55-1)*100</f>
        <v>-5.7981489259136492</v>
      </c>
      <c r="S56" s="152">
        <f>('dep84'!S56/'dep84'!S55-1)*100</f>
        <v>9.6537795640268875</v>
      </c>
      <c r="T56" s="183">
        <f>('dep84'!T56/'dep84'!T55-1)*100</f>
        <v>7.0297760771664608</v>
      </c>
      <c r="U56" s="52">
        <f>'dep84'!B56-'dep84'!B55</f>
        <v>-1.5020809260004171</v>
      </c>
      <c r="V56" s="52">
        <f>'dep84'!C56-'dep84'!C55</f>
        <v>10.340588279000002</v>
      </c>
      <c r="W56" s="52">
        <f>'dep84'!D56-'dep84'!D55</f>
        <v>-30.643017563000285</v>
      </c>
      <c r="X56" s="121">
        <f>'dep84'!E56-'dep84'!E55</f>
        <v>-27.824957386000051</v>
      </c>
      <c r="Y56" s="121">
        <f>'dep84'!F56-'dep84'!F55</f>
        <v>29.587625067999994</v>
      </c>
      <c r="Z56" s="121">
        <f>'dep84'!G56-'dep84'!G55</f>
        <v>8.7236563430000018</v>
      </c>
      <c r="AA56" s="121">
        <f>'dep84'!H56-'dep84'!H55</f>
        <v>-3.7354005410000006</v>
      </c>
      <c r="AB56" s="121">
        <f>'dep84'!I56-'dep84'!I55</f>
        <v>-37.393941046999998</v>
      </c>
      <c r="AC56" s="52">
        <f>'dep84'!J56-'dep84'!J55</f>
        <v>77.272286048000069</v>
      </c>
      <c r="AD56" s="52">
        <f>'dep84'!K56-'dep84'!K55</f>
        <v>-67.952229220999925</v>
      </c>
      <c r="AE56" s="121">
        <f>'dep84'!L56-'dep84'!L55</f>
        <v>-89.778172143999939</v>
      </c>
      <c r="AF56" s="121">
        <f>'dep84'!M56-'dep84'!M55</f>
        <v>43.973081348000051</v>
      </c>
      <c r="AG56" s="121">
        <f>'dep84'!N56-'dep84'!N55</f>
        <v>0.92756082200000378</v>
      </c>
      <c r="AH56" s="121">
        <f>'dep84'!O56-'dep84'!O55</f>
        <v>-3.0393562069999991</v>
      </c>
      <c r="AI56" s="121">
        <f>'dep84'!P56-'dep84'!P55</f>
        <v>3.8445093680000042</v>
      </c>
      <c r="AJ56" s="121">
        <f>'dep84'!Q56-'dep84'!Q55</f>
        <v>-0.77540012000000047</v>
      </c>
      <c r="AK56" s="121">
        <f>'dep84'!R56-'dep84'!R55</f>
        <v>-25.279834826000013</v>
      </c>
      <c r="AL56" s="121">
        <f>'dep84'!S56-'dep84'!S55</f>
        <v>2.1753825380000009</v>
      </c>
      <c r="AM56" s="52">
        <f>'dep84'!T56-'dep84'!T55</f>
        <v>9.480291531000006</v>
      </c>
      <c r="AN56" s="189">
        <f>(Paca!B56/Paca!B52-1)*100</f>
        <v>0.52602724918815458</v>
      </c>
      <c r="AO56" s="189">
        <f>(Paca!C56/Paca!C52-1)*100</f>
        <v>-11.274493377408156</v>
      </c>
      <c r="AP56" s="189">
        <f>(Paca!D56/Paca!D52-1)*100</f>
        <v>3.9597894291471647</v>
      </c>
      <c r="AQ56" s="190">
        <f>(Paca!E56/Paca!E52-1)*100</f>
        <v>-5.6366343295865544</v>
      </c>
      <c r="AR56" s="190">
        <f>(Paca!F56/Paca!F52-1)*100</f>
        <v>-3.6491174394276404</v>
      </c>
      <c r="AS56" s="190">
        <f>(Paca!G56/Paca!G52-1)*100</f>
        <v>1.2251276322254645</v>
      </c>
      <c r="AT56" s="190">
        <f>(Paca!H56/Paca!H52-1)*100</f>
        <v>26.011244347042961</v>
      </c>
      <c r="AU56" s="190">
        <f>(Paca!I56/Paca!I52-1)*100</f>
        <v>6.8661554771648037</v>
      </c>
      <c r="AV56" s="189">
        <f>(Paca!J56/Paca!J52-1)*100</f>
        <v>1.2289683106039506</v>
      </c>
      <c r="AW56" s="189">
        <f>(Paca!K56/Paca!K52-1)*100</f>
        <v>-2.1904831638673961</v>
      </c>
      <c r="AX56" s="190">
        <f>(Paca!L56/Paca!L52-1)*100</f>
        <v>-2.743554917333535</v>
      </c>
      <c r="AY56" s="190">
        <f>(Paca!M56/Paca!M52-1)*100</f>
        <v>3.282216892577039</v>
      </c>
      <c r="AZ56" s="190">
        <f>(Paca!N56/Paca!N52-1)*100</f>
        <v>-13.128325413246621</v>
      </c>
      <c r="BA56" s="190">
        <f>(Paca!O56/Paca!O52-1)*100</f>
        <v>13.437683684240852</v>
      </c>
      <c r="BB56" s="190">
        <f>(Paca!P56/Paca!P52-1)*100</f>
        <v>-17.81568632216538</v>
      </c>
      <c r="BC56" s="190">
        <f>(Paca!Q56/Paca!Q52-1)*100</f>
        <v>6.8475525336115561</v>
      </c>
      <c r="BD56" s="190">
        <f>(Paca!R56/Paca!R52-1)*100</f>
        <v>-5.703234951377711</v>
      </c>
      <c r="BE56" s="190">
        <f>(Paca!S56/Paca!S52-1)*100</f>
        <v>-3.4238223619471153</v>
      </c>
      <c r="BF56" s="189">
        <f>(Paca!T56/Paca!T52-1)*100</f>
        <v>-3.3892132738720604</v>
      </c>
      <c r="BG56" s="53">
        <f>Paca!B56-Paca!B52</f>
        <v>193.47806320199743</v>
      </c>
      <c r="BH56" s="53">
        <f>Paca!C56-Paca!C52</f>
        <v>-24.221249599999993</v>
      </c>
      <c r="BI56" s="53">
        <f>Paca!D56-Paca!D52</f>
        <v>414.78053196600013</v>
      </c>
      <c r="BJ56" s="122">
        <f>Paca!E56-Paca!E52</f>
        <v>-90.221081092000077</v>
      </c>
      <c r="BK56" s="122">
        <f>Paca!F56-Paca!F52</f>
        <v>-80.697722646999864</v>
      </c>
      <c r="BL56" s="122">
        <f>Paca!G56-Paca!G52</f>
        <v>12.033827465000059</v>
      </c>
      <c r="BM56" s="122">
        <f>Paca!H56-Paca!H52</f>
        <v>249.49048208000011</v>
      </c>
      <c r="BN56" s="122">
        <f>Paca!I56-Paca!I52</f>
        <v>324.17502616000002</v>
      </c>
      <c r="BO56" s="53">
        <f>Paca!J56-Paca!J52</f>
        <v>140.62010238600124</v>
      </c>
      <c r="BP56" s="53">
        <f>Paca!K56-Paca!K52</f>
        <v>-290.16670204699949</v>
      </c>
      <c r="BQ56" s="122">
        <f>Paca!L56-Paca!L52</f>
        <v>-93.328780020000067</v>
      </c>
      <c r="BR56" s="122">
        <f>Paca!M56-Paca!M52</f>
        <v>147.82028852300027</v>
      </c>
      <c r="BS56" s="122">
        <f>Paca!N56-Paca!N52</f>
        <v>-87.139462237000089</v>
      </c>
      <c r="BT56" s="122">
        <f>Paca!O56-Paca!O52</f>
        <v>46.211496836000038</v>
      </c>
      <c r="BU56" s="122">
        <f>Paca!P56-Paca!P52</f>
        <v>-129.60451792600009</v>
      </c>
      <c r="BV56" s="122">
        <f>Paca!Q56-Paca!Q52</f>
        <v>13.640504192999998</v>
      </c>
      <c r="BW56" s="122">
        <f>Paca!R56-Paca!R52</f>
        <v>-177.94194902399977</v>
      </c>
      <c r="BX56" s="122">
        <f>Paca!S56-Paca!S52</f>
        <v>-9.8242823919999864</v>
      </c>
      <c r="BY56" s="53">
        <f>Paca!T56-Paca!T52</f>
        <v>-47.534619502999931</v>
      </c>
    </row>
    <row r="57" spans="1:77" s="29" customFormat="1" x14ac:dyDescent="0.25">
      <c r="A57" s="37" t="str">
        <f>Paca!A57</f>
        <v>T3 2011</v>
      </c>
      <c r="B57" s="144">
        <f>('dep84'!B57/'dep84'!B56-1)*100</f>
        <v>6.1950039488542163</v>
      </c>
      <c r="C57" s="179">
        <f>('dep84'!C57/'dep84'!C56-1)*100</f>
        <v>-13.8631092774538</v>
      </c>
      <c r="D57" s="179">
        <f>('dep84'!D57/'dep84'!D56-1)*100</f>
        <v>3.9067943677854045</v>
      </c>
      <c r="E57" s="180">
        <f>('dep84'!E57/'dep84'!E56-1)*100</f>
        <v>1.6632990726599406</v>
      </c>
      <c r="F57" s="181">
        <f>('dep84'!F57/'dep84'!F56-1)*100</f>
        <v>12.80810743865044</v>
      </c>
      <c r="G57" s="181">
        <f>('dep84'!G57/'dep84'!G56-1)*100</f>
        <v>-1.3748423362547335E-2</v>
      </c>
      <c r="H57" s="181">
        <f>('dep84'!H57/'dep84'!H56-1)*100</f>
        <v>1.4551973343351454</v>
      </c>
      <c r="I57" s="182">
        <f>('dep84'!I57/'dep84'!I56-1)*100</f>
        <v>4.1514417253461389</v>
      </c>
      <c r="J57" s="179">
        <f>('dep84'!J57/'dep84'!J56-1)*100</f>
        <v>19.410208513045156</v>
      </c>
      <c r="K57" s="179">
        <f>('dep84'!K57/'dep84'!K56-1)*100</f>
        <v>1.5731367718547107</v>
      </c>
      <c r="L57" s="180">
        <f>('dep84'!L57/'dep84'!L56-1)*100</f>
        <v>13.368082419428905</v>
      </c>
      <c r="M57" s="181">
        <f>('dep84'!M57/'dep84'!M56-1)*100</f>
        <v>-8.7375828815310701</v>
      </c>
      <c r="N57" s="181">
        <f>('dep84'!N57/'dep84'!N56-1)*100</f>
        <v>-1.653964266782959</v>
      </c>
      <c r="O57" s="181">
        <f>('dep84'!O57/'dep84'!O56-1)*100</f>
        <v>6.9392620640682967</v>
      </c>
      <c r="P57" s="181">
        <f>('dep84'!P57/'dep84'!P56-1)*100</f>
        <v>-46.144426078556201</v>
      </c>
      <c r="Q57" s="181">
        <f>('dep84'!Q57/'dep84'!Q56-1)*100</f>
        <v>51.46832278477298</v>
      </c>
      <c r="R57" s="181">
        <f>('dep84'!R57/'dep84'!R56-1)*100</f>
        <v>14.979433764598094</v>
      </c>
      <c r="S57" s="152">
        <f>('dep84'!S57/'dep84'!S56-1)*100</f>
        <v>-18.993137007153905</v>
      </c>
      <c r="T57" s="183">
        <f>('dep84'!T57/'dep84'!T56-1)*100</f>
        <v>3.8374326339512876</v>
      </c>
      <c r="U57" s="52">
        <f>'dep84'!B57-'dep84'!B56</f>
        <v>333.97033168800044</v>
      </c>
      <c r="V57" s="52">
        <f>'dep84'!C57-'dep84'!C56</f>
        <v>-10.573366735999997</v>
      </c>
      <c r="W57" s="52">
        <f>'dep84'!D57-'dep84'!D56</f>
        <v>84.454674779000015</v>
      </c>
      <c r="X57" s="121">
        <f>'dep84'!E57-'dep84'!E56</f>
        <v>11.772233730000039</v>
      </c>
      <c r="Y57" s="121">
        <f>'dep84'!F57-'dep84'!F56</f>
        <v>25.523598157000009</v>
      </c>
      <c r="Z57" s="121">
        <f>'dep84'!G57-'dep84'!G56</f>
        <v>-1.4770084999994992E-2</v>
      </c>
      <c r="AA57" s="121">
        <f>'dep84'!H57-'dep84'!H56</f>
        <v>0.2452882350000003</v>
      </c>
      <c r="AB57" s="121">
        <f>'dep84'!I57-'dep84'!I56</f>
        <v>46.928324741999859</v>
      </c>
      <c r="AC57" s="52">
        <f>'dep84'!J57-'dep84'!J56</f>
        <v>225.49623786699999</v>
      </c>
      <c r="AD57" s="52">
        <f>'dep84'!K57-'dep84'!K56</f>
        <v>29.053859529000192</v>
      </c>
      <c r="AE57" s="121">
        <f>'dep84'!L57-'dep84'!L56</f>
        <v>66.435252572000024</v>
      </c>
      <c r="AF57" s="121">
        <f>'dep84'!M57-'dep84'!M56</f>
        <v>-68.194036034999954</v>
      </c>
      <c r="AG57" s="121">
        <f>'dep84'!N57-'dep84'!N56</f>
        <v>-0.66330637000000081</v>
      </c>
      <c r="AH57" s="121">
        <f>'dep84'!O57-'dep84'!O56</f>
        <v>0.61474808100000011</v>
      </c>
      <c r="AI57" s="121">
        <f>'dep84'!P57-'dep84'!P56</f>
        <v>-32.968579565000006</v>
      </c>
      <c r="AJ57" s="121">
        <f>'dep84'!Q57-'dep84'!Q56</f>
        <v>6.9995564480000017</v>
      </c>
      <c r="AK57" s="121">
        <f>'dep84'!R57-'dep84'!R56</f>
        <v>61.523310984000034</v>
      </c>
      <c r="AL57" s="121">
        <f>'dep84'!S57-'dep84'!S56</f>
        <v>-4.6930865859999997</v>
      </c>
      <c r="AM57" s="52">
        <f>'dep84'!T57-'dep84'!T56</f>
        <v>5.5389262489999851</v>
      </c>
      <c r="AN57" s="189">
        <f>(Paca!B57/Paca!B53-1)*100</f>
        <v>-0.28259077733338023</v>
      </c>
      <c r="AO57" s="189">
        <f>(Paca!C57/Paca!C53-1)*100</f>
        <v>-6.4045688075382357</v>
      </c>
      <c r="AP57" s="189">
        <f>(Paca!D57/Paca!D53-1)*100</f>
        <v>2.7082276085296009</v>
      </c>
      <c r="AQ57" s="190">
        <f>(Paca!E57/Paca!E53-1)*100</f>
        <v>-2.8887823084846942</v>
      </c>
      <c r="AR57" s="190">
        <f>(Paca!F57/Paca!F53-1)*100</f>
        <v>-4.7460981081916316</v>
      </c>
      <c r="AS57" s="190">
        <f>(Paca!G57/Paca!G53-1)*100</f>
        <v>-11.433884817857709</v>
      </c>
      <c r="AT57" s="190">
        <f>(Paca!H57/Paca!H53-1)*100</f>
        <v>25.525897445556357</v>
      </c>
      <c r="AU57" s="190">
        <f>(Paca!I57/Paca!I53-1)*100</f>
        <v>6.7106674057932691</v>
      </c>
      <c r="AV57" s="189">
        <f>(Paca!J57/Paca!J53-1)*100</f>
        <v>1.8413257880062872</v>
      </c>
      <c r="AW57" s="189">
        <f>(Paca!K57/Paca!K53-1)*100</f>
        <v>-3.8985323423511908</v>
      </c>
      <c r="AX57" s="190">
        <f>(Paca!L57/Paca!L53-1)*100</f>
        <v>-8.4746525498491376E-2</v>
      </c>
      <c r="AY57" s="190">
        <f>(Paca!M57/Paca!M53-1)*100</f>
        <v>-6.153318720135581</v>
      </c>
      <c r="AZ57" s="190">
        <f>(Paca!N57/Paca!N53-1)*100</f>
        <v>2.1099746479561698</v>
      </c>
      <c r="BA57" s="190">
        <f>(Paca!O57/Paca!O53-1)*100</f>
        <v>-14.263988389092198</v>
      </c>
      <c r="BB57" s="190">
        <f>(Paca!P57/Paca!P53-1)*100</f>
        <v>-18.261904083095558</v>
      </c>
      <c r="BC57" s="190">
        <f>(Paca!Q57/Paca!Q53-1)*100</f>
        <v>32.914176423607763</v>
      </c>
      <c r="BD57" s="190">
        <f>(Paca!R57/Paca!R53-1)*100</f>
        <v>-3.4776030197983476</v>
      </c>
      <c r="BE57" s="190">
        <f>(Paca!S57/Paca!S53-1)*100</f>
        <v>-8.3156568800323178</v>
      </c>
      <c r="BF57" s="189">
        <f>(Paca!T57/Paca!T53-1)*100</f>
        <v>-6.1191600583658357</v>
      </c>
      <c r="BG57" s="53">
        <f>Paca!B57-Paca!B53</f>
        <v>-107.72550608600432</v>
      </c>
      <c r="BH57" s="53">
        <f>Paca!C57-Paca!C53</f>
        <v>-12.529011259000015</v>
      </c>
      <c r="BI57" s="53">
        <f>Paca!D57-Paca!D53</f>
        <v>293.68067262899785</v>
      </c>
      <c r="BJ57" s="122">
        <f>Paca!E57-Paca!E53</f>
        <v>-46.847496375999981</v>
      </c>
      <c r="BK57" s="122">
        <f>Paca!F57-Paca!F53</f>
        <v>-110.74833542499982</v>
      </c>
      <c r="BL57" s="122">
        <f>Paca!G57-Paca!G53</f>
        <v>-113.37491253499991</v>
      </c>
      <c r="BM57" s="122">
        <f>Paca!H57-Paca!H53</f>
        <v>229.14602592600011</v>
      </c>
      <c r="BN57" s="122">
        <f>Paca!I57-Paca!I53</f>
        <v>335.50539103899973</v>
      </c>
      <c r="BO57" s="53">
        <f>Paca!J57-Paca!J53</f>
        <v>224.56511590899936</v>
      </c>
      <c r="BP57" s="53">
        <f>Paca!K57-Paca!K53</f>
        <v>-522.12642860500091</v>
      </c>
      <c r="BQ57" s="122">
        <f>Paca!L57-Paca!L53</f>
        <v>-3.0412921639999695</v>
      </c>
      <c r="BR57" s="122">
        <f>Paca!M57-Paca!M53</f>
        <v>-285.94814236699949</v>
      </c>
      <c r="BS57" s="122">
        <f>Paca!N57-Paca!N53</f>
        <v>12.988758520000033</v>
      </c>
      <c r="BT57" s="122">
        <f>Paca!O57-Paca!O53</f>
        <v>-56.584942903000012</v>
      </c>
      <c r="BU57" s="122">
        <f>Paca!P57-Paca!P53</f>
        <v>-117.46094235300006</v>
      </c>
      <c r="BV57" s="122">
        <f>Paca!Q57-Paca!Q53</f>
        <v>57.481968560000013</v>
      </c>
      <c r="BW57" s="122">
        <f>Paca!R57-Paca!R53</f>
        <v>-105.73695602599992</v>
      </c>
      <c r="BX57" s="122">
        <f>Paca!S57-Paca!S53</f>
        <v>-23.824879871999997</v>
      </c>
      <c r="BY57" s="53">
        <f>Paca!T57-Paca!T53</f>
        <v>-91.315854760000093</v>
      </c>
    </row>
    <row r="58" spans="1:77" s="105" customFormat="1" x14ac:dyDescent="0.25">
      <c r="A58" s="98" t="str">
        <f>Paca!A58</f>
        <v>T4 2011</v>
      </c>
      <c r="B58" s="143">
        <f>('dep84'!B58/'dep84'!B57-1)*100</f>
        <v>-4.1090246071612153</v>
      </c>
      <c r="C58" s="184">
        <f>('dep84'!C58/'dep84'!C57-1)*100</f>
        <v>-4.2242077818310459</v>
      </c>
      <c r="D58" s="184">
        <f>('dep84'!D58/'dep84'!D57-1)*100</f>
        <v>-2.6597613701416556</v>
      </c>
      <c r="E58" s="185">
        <f>('dep84'!E58/'dep84'!E57-1)*100</f>
        <v>2.1595471845006875</v>
      </c>
      <c r="F58" s="186">
        <f>('dep84'!F58/'dep84'!F57-1)*100</f>
        <v>-7.8495111374601194</v>
      </c>
      <c r="G58" s="186">
        <f>('dep84'!G58/'dep84'!G57-1)*100</f>
        <v>1.5300264155679422</v>
      </c>
      <c r="H58" s="186">
        <f>('dep84'!H58/'dep84'!H57-1)*100</f>
        <v>-31.66723543014993</v>
      </c>
      <c r="I58" s="187">
        <f>('dep84'!I58/'dep84'!I57-1)*100</f>
        <v>-4.5750943743853689</v>
      </c>
      <c r="J58" s="184">
        <f>('dep84'!J58/'dep84'!J57-1)*100</f>
        <v>-11.852095754330483</v>
      </c>
      <c r="K58" s="184">
        <f>('dep84'!K58/'dep84'!K57-1)*100</f>
        <v>-1.5085167322514192</v>
      </c>
      <c r="L58" s="185">
        <f>('dep84'!L58/'dep84'!L57-1)*100</f>
        <v>5.020423365822424E-2</v>
      </c>
      <c r="M58" s="186">
        <f>('dep84'!M58/'dep84'!M57-1)*100</f>
        <v>2.8228653665019143</v>
      </c>
      <c r="N58" s="186">
        <f>('dep84'!N58/'dep84'!N57-1)*100</f>
        <v>-5.8978911416398656</v>
      </c>
      <c r="O58" s="186">
        <f>('dep84'!O58/'dep84'!O57-1)*100</f>
        <v>2.7911672169598667</v>
      </c>
      <c r="P58" s="186">
        <f>('dep84'!P58/'dep84'!P57-1)*100</f>
        <v>-7.3711413600764946</v>
      </c>
      <c r="Q58" s="186">
        <f>('dep84'!Q58/'dep84'!Q57-1)*100</f>
        <v>36.149810163814955</v>
      </c>
      <c r="R58" s="186">
        <f>('dep84'!R58/'dep84'!R57-1)*100</f>
        <v>-11.766382420538058</v>
      </c>
      <c r="S58" s="151">
        <f>('dep84'!S58/'dep84'!S57-1)*100</f>
        <v>21.627898099128107</v>
      </c>
      <c r="T58" s="188">
        <f>('dep84'!T58/'dep84'!T57-1)*100</f>
        <v>13.340787009705156</v>
      </c>
      <c r="U58" s="100">
        <f>'dep84'!B58-'dep84'!B57</f>
        <v>-235.23889344599957</v>
      </c>
      <c r="V58" s="100">
        <f>'dep84'!C58-'dep84'!C57</f>
        <v>-2.7751541559999993</v>
      </c>
      <c r="W58" s="100">
        <f>'dep84'!D58-'dep84'!D57</f>
        <v>-59.743376193000131</v>
      </c>
      <c r="X58" s="120">
        <f>'dep84'!E58-'dep84'!E57</f>
        <v>15.538726659999952</v>
      </c>
      <c r="Y58" s="120">
        <f>'dep84'!F58-'dep84'!F57</f>
        <v>-17.645739345999999</v>
      </c>
      <c r="Z58" s="120">
        <f>'dep84'!G58-'dep84'!G57</f>
        <v>1.6434985060000002</v>
      </c>
      <c r="AA58" s="120">
        <f>'dep84'!H58-'dep84'!H57</f>
        <v>-5.4155089570000019</v>
      </c>
      <c r="AB58" s="120">
        <f>'dep84'!I58-'dep84'!I57</f>
        <v>-53.864353056000027</v>
      </c>
      <c r="AC58" s="100">
        <f>'dep84'!J58-'dep84'!J57</f>
        <v>-164.416617008</v>
      </c>
      <c r="AD58" s="100">
        <f>'dep84'!K58-'dep84'!K57</f>
        <v>-28.298690925000074</v>
      </c>
      <c r="AE58" s="120">
        <f>'dep84'!L58-'dep84'!L57</f>
        <v>0.28285288899996885</v>
      </c>
      <c r="AF58" s="120">
        <f>'dep84'!M58-'dep84'!M57</f>
        <v>20.106534291000003</v>
      </c>
      <c r="AG58" s="120">
        <f>'dep84'!N58-'dep84'!N57</f>
        <v>-2.3261711030000001</v>
      </c>
      <c r="AH58" s="120">
        <f>'dep84'!O58-'dep84'!O57</f>
        <v>0.26442768999999977</v>
      </c>
      <c r="AI58" s="120">
        <f>'dep84'!P58-'dep84'!P57</f>
        <v>-2.8362622570000013</v>
      </c>
      <c r="AJ58" s="120">
        <f>'dep84'!Q58-'dep84'!Q57</f>
        <v>7.4466054140000004</v>
      </c>
      <c r="AK58" s="120">
        <f>'dep84'!R58-'dep84'!R57</f>
        <v>-55.565781607000019</v>
      </c>
      <c r="AL58" s="120">
        <f>'dep84'!S58-'dep84'!S57</f>
        <v>4.3291037579999987</v>
      </c>
      <c r="AM58" s="100">
        <f>'dep84'!T58-'dep84'!T57</f>
        <v>19.994944836000002</v>
      </c>
      <c r="AN58" s="184">
        <f>(Paca!B58/Paca!B54-1)*100</f>
        <v>-1.8610517125634329</v>
      </c>
      <c r="AO58" s="184">
        <f>(Paca!C58/Paca!C54-1)*100</f>
        <v>-7.1057558366796947</v>
      </c>
      <c r="AP58" s="184">
        <f>(Paca!D58/Paca!D54-1)*100</f>
        <v>-3.3204635740296307</v>
      </c>
      <c r="AQ58" s="191">
        <f>(Paca!E58/Paca!E54-1)*100</f>
        <v>0.54106627174390631</v>
      </c>
      <c r="AR58" s="191">
        <f>(Paca!F58/Paca!F54-1)*100</f>
        <v>-5.2300596014881577</v>
      </c>
      <c r="AS58" s="191">
        <f>(Paca!G58/Paca!G54-1)*100</f>
        <v>-24.531510251686118</v>
      </c>
      <c r="AT58" s="191">
        <f>(Paca!H58/Paca!H54-1)*100</f>
        <v>-3.035892144738217</v>
      </c>
      <c r="AU58" s="191">
        <f>(Paca!I58/Paca!I54-1)*100</f>
        <v>0.87200153224087362</v>
      </c>
      <c r="AV58" s="184">
        <f>(Paca!J58/Paca!J54-1)*100</f>
        <v>4.4500128967639441</v>
      </c>
      <c r="AW58" s="184">
        <f>(Paca!K58/Paca!K54-1)*100</f>
        <v>-7.218914514414287</v>
      </c>
      <c r="AX58" s="191">
        <f>(Paca!L58/Paca!L54-1)*100</f>
        <v>-4.3860768804041106</v>
      </c>
      <c r="AY58" s="191">
        <f>(Paca!M58/Paca!M54-1)*100</f>
        <v>-8.5904558001408624</v>
      </c>
      <c r="AZ58" s="191">
        <f>(Paca!N58/Paca!N54-1)*100</f>
        <v>-1.2398909935601998</v>
      </c>
      <c r="BA58" s="191">
        <f>(Paca!O58/Paca!O54-1)*100</f>
        <v>-8.4166990745122678</v>
      </c>
      <c r="BB58" s="191">
        <f>(Paca!P58/Paca!P54-1)*100</f>
        <v>-26.022644772869352</v>
      </c>
      <c r="BC58" s="191">
        <f>(Paca!Q58/Paca!Q54-1)*100</f>
        <v>-1.4152097570348299</v>
      </c>
      <c r="BD58" s="191">
        <f>(Paca!R58/Paca!R54-1)*100</f>
        <v>-5.4392348783202094</v>
      </c>
      <c r="BE58" s="191">
        <f>(Paca!S58/Paca!S54-1)*100</f>
        <v>-14.165125537602119</v>
      </c>
      <c r="BF58" s="184">
        <f>(Paca!T58/Paca!T54-1)*100</f>
        <v>8.4991663373081607</v>
      </c>
      <c r="BG58" s="100">
        <f>Paca!B58-Paca!B54</f>
        <v>-724.38362199699623</v>
      </c>
      <c r="BH58" s="100">
        <f>Paca!C58-Paca!C54</f>
        <v>-14.951426913000006</v>
      </c>
      <c r="BI58" s="100">
        <f>Paca!D58-Paca!D54</f>
        <v>-376.14592942600211</v>
      </c>
      <c r="BJ58" s="120">
        <f>Paca!E58-Paca!E54</f>
        <v>8.9447259870000835</v>
      </c>
      <c r="BK58" s="120">
        <f>Paca!F58-Paca!F54</f>
        <v>-114.85114399400027</v>
      </c>
      <c r="BL58" s="120">
        <f>Paca!G58-Paca!G54</f>
        <v>-279.40474182000003</v>
      </c>
      <c r="BM58" s="120">
        <f>Paca!H58-Paca!H54</f>
        <v>-35.828622429000006</v>
      </c>
      <c r="BN58" s="120">
        <f>Paca!I58-Paca!I54</f>
        <v>44.993852829999923</v>
      </c>
      <c r="BO58" s="100">
        <f>Paca!J58-Paca!J54</f>
        <v>542.90771563300041</v>
      </c>
      <c r="BP58" s="100">
        <f>Paca!K58-Paca!K54</f>
        <v>-995.1401671090025</v>
      </c>
      <c r="BQ58" s="120">
        <f>Paca!L58-Paca!L54</f>
        <v>-158.61479227100017</v>
      </c>
      <c r="BR58" s="120">
        <f>Paca!M58-Paca!M54</f>
        <v>-407.06470041100056</v>
      </c>
      <c r="BS58" s="120">
        <f>Paca!N58-Paca!N54</f>
        <v>-8.1258742539999957</v>
      </c>
      <c r="BT58" s="120">
        <f>Paca!O58-Paca!O54</f>
        <v>-35.097413871000015</v>
      </c>
      <c r="BU58" s="120">
        <f>Paca!P58-Paca!P54</f>
        <v>-164.76581770899998</v>
      </c>
      <c r="BV58" s="120">
        <f>Paca!Q58-Paca!Q54</f>
        <v>-2.680173864000011</v>
      </c>
      <c r="BW58" s="120">
        <f>Paca!R58-Paca!R54</f>
        <v>-175.78190107099999</v>
      </c>
      <c r="BX58" s="120">
        <f>Paca!S58-Paca!S54</f>
        <v>-43.009493657999997</v>
      </c>
      <c r="BY58" s="100">
        <f>Paca!T58-Paca!T54</f>
        <v>118.946185818</v>
      </c>
    </row>
    <row r="59" spans="1:77" s="29" customFormat="1" x14ac:dyDescent="0.25">
      <c r="A59" s="37" t="str">
        <f>Paca!A59</f>
        <v>T1 2012</v>
      </c>
      <c r="B59" s="144">
        <f>('dep84'!B59/'dep84'!B58-1)*100</f>
        <v>-3.871361607128887</v>
      </c>
      <c r="C59" s="179">
        <f>('dep84'!C59/'dep84'!C58-1)*100</f>
        <v>21.079392335467297</v>
      </c>
      <c r="D59" s="179">
        <f>('dep84'!D59/'dep84'!D58-1)*100</f>
        <v>1.0151100552586945</v>
      </c>
      <c r="E59" s="180">
        <f>('dep84'!E59/'dep84'!E58-1)*100</f>
        <v>12.327741164272311</v>
      </c>
      <c r="F59" s="181">
        <f>('dep84'!F59/'dep84'!F58-1)*100</f>
        <v>-0.6974471959188655</v>
      </c>
      <c r="G59" s="181">
        <f>('dep84'!G59/'dep84'!G58-1)*100</f>
        <v>7.0849325964698284</v>
      </c>
      <c r="H59" s="181">
        <f>('dep84'!H59/'dep84'!H58-1)*100</f>
        <v>58.711522485265853</v>
      </c>
      <c r="I59" s="182">
        <f>('dep84'!I59/'dep84'!I58-1)*100</f>
        <v>-7.2601758507671033</v>
      </c>
      <c r="J59" s="179">
        <f>('dep84'!J59/'dep84'!J58-1)*100</f>
        <v>-1.5690404368395416</v>
      </c>
      <c r="K59" s="179">
        <f>('dep84'!K59/'dep84'!K58-1)*100</f>
        <v>-11.775993601812484</v>
      </c>
      <c r="L59" s="180">
        <f>('dep84'!L59/'dep84'!L58-1)*100</f>
        <v>-11.055164326794319</v>
      </c>
      <c r="M59" s="181">
        <f>('dep84'!M59/'dep84'!M58-1)*100</f>
        <v>-12.71679539668088</v>
      </c>
      <c r="N59" s="181">
        <f>('dep84'!N59/'dep84'!N58-1)*100</f>
        <v>54.018045236817102</v>
      </c>
      <c r="O59" s="181">
        <f>('dep84'!O59/'dep84'!O58-1)*100</f>
        <v>-38.00331153487182</v>
      </c>
      <c r="P59" s="181">
        <f>('dep84'!P59/'dep84'!P58-1)*100</f>
        <v>23.586841274990689</v>
      </c>
      <c r="Q59" s="181">
        <f>('dep84'!Q59/'dep84'!Q58-1)*100</f>
        <v>-36.625607344252508</v>
      </c>
      <c r="R59" s="181">
        <f>('dep84'!R59/'dep84'!R58-1)*100</f>
        <v>-17.410982621617499</v>
      </c>
      <c r="S59" s="152">
        <f>('dep84'!S59/'dep84'!S58-1)*100</f>
        <v>-16.676450695734481</v>
      </c>
      <c r="T59" s="183">
        <f>('dep84'!T59/'dep84'!T58-1)*100</f>
        <v>-6.6054659622854057</v>
      </c>
      <c r="U59" s="52">
        <f>'dep84'!B59-'dep84'!B58</f>
        <v>-212.52589843199894</v>
      </c>
      <c r="V59" s="52">
        <f>'dep84'!C59-'dep84'!C58</f>
        <v>13.263424830999995</v>
      </c>
      <c r="W59" s="52">
        <f>'dep84'!D59-'dep84'!D58</f>
        <v>22.194870931000423</v>
      </c>
      <c r="X59" s="121">
        <f>'dep84'!E59-'dep84'!E58</f>
        <v>90.618150942000057</v>
      </c>
      <c r="Y59" s="121">
        <f>'dep84'!F59-'dep84'!F58</f>
        <v>-1.4447949860000051</v>
      </c>
      <c r="Z59" s="121">
        <f>'dep84'!G59-'dep84'!G58</f>
        <v>7.7268166469999926</v>
      </c>
      <c r="AA59" s="121">
        <f>'dep84'!H59-'dep84'!H58</f>
        <v>6.860905880999999</v>
      </c>
      <c r="AB59" s="121">
        <f>'dep84'!I59-'dep84'!I58</f>
        <v>-81.566207552999913</v>
      </c>
      <c r="AC59" s="52">
        <f>'dep84'!J59-'dep84'!J58</f>
        <v>-19.18654090799987</v>
      </c>
      <c r="AD59" s="52">
        <f>'dep84'!K59-'dep84'!K58</f>
        <v>-217.57673389000001</v>
      </c>
      <c r="AE59" s="121">
        <f>'dep84'!L59-'dep84'!L58</f>
        <v>-62.316558170000008</v>
      </c>
      <c r="AF59" s="121">
        <f>'dep84'!M59-'dep84'!M58</f>
        <v>-93.135326099000054</v>
      </c>
      <c r="AG59" s="121">
        <f>'dep84'!N59-'dep84'!N58</f>
        <v>20.048557218999996</v>
      </c>
      <c r="AH59" s="121">
        <f>'dep84'!O59-'dep84'!O58</f>
        <v>-3.7008230040000001</v>
      </c>
      <c r="AI59" s="121">
        <f>'dep84'!P59-'dep84'!P58</f>
        <v>8.4067424600000038</v>
      </c>
      <c r="AJ59" s="121">
        <f>'dep84'!Q59-'dep84'!Q58</f>
        <v>-10.271980730000003</v>
      </c>
      <c r="AK59" s="121">
        <f>'dep84'!R59-'dep84'!R58</f>
        <v>-72.547397244000024</v>
      </c>
      <c r="AL59" s="121">
        <f>'dep84'!S59-'dep84'!S58</f>
        <v>-4.0599483220000003</v>
      </c>
      <c r="AM59" s="52">
        <f>'dep84'!T59-'dep84'!T58</f>
        <v>-11.220919395999999</v>
      </c>
      <c r="AN59" s="189">
        <f>(Paca!B59/Paca!B55-1)*100</f>
        <v>-6.1650802740661153</v>
      </c>
      <c r="AO59" s="189">
        <f>(Paca!C59/Paca!C55-1)*100</f>
        <v>27.094963566134346</v>
      </c>
      <c r="AP59" s="189">
        <f>(Paca!D59/Paca!D55-1)*100</f>
        <v>-3.8999223916275083</v>
      </c>
      <c r="AQ59" s="190">
        <f>(Paca!E59/Paca!E55-1)*100</f>
        <v>8.1506329971000824</v>
      </c>
      <c r="AR59" s="190">
        <f>(Paca!F59/Paca!F55-1)*100</f>
        <v>7.4286206187945902</v>
      </c>
      <c r="AS59" s="190">
        <f>(Paca!G59/Paca!G55-1)*100</f>
        <v>-44.054576553688477</v>
      </c>
      <c r="AT59" s="190">
        <f>(Paca!H59/Paca!H55-1)*100</f>
        <v>12.720837915068216</v>
      </c>
      <c r="AU59" s="190">
        <f>(Paca!I59/Paca!I55-1)*100</f>
        <v>-7.0380521872028705</v>
      </c>
      <c r="AV59" s="189">
        <f>(Paca!J59/Paca!J55-1)*100</f>
        <v>-2.5890025326974153</v>
      </c>
      <c r="AW59" s="189">
        <f>(Paca!K59/Paca!K55-1)*100</f>
        <v>-11.168238301029698</v>
      </c>
      <c r="AX59" s="190">
        <f>(Paca!L59/Paca!L55-1)*100</f>
        <v>-2.010584295673068</v>
      </c>
      <c r="AY59" s="190">
        <f>(Paca!M59/Paca!M55-1)*100</f>
        <v>-17.726018132841968</v>
      </c>
      <c r="AZ59" s="190">
        <f>(Paca!N59/Paca!N55-1)*100</f>
        <v>9.3430913074738839</v>
      </c>
      <c r="BA59" s="190">
        <f>(Paca!O59/Paca!O55-1)*100</f>
        <v>-20.549739878761841</v>
      </c>
      <c r="BB59" s="190">
        <f>(Paca!P59/Paca!P55-1)*100</f>
        <v>-29.654058516672034</v>
      </c>
      <c r="BC59" s="190">
        <f>(Paca!Q59/Paca!Q55-1)*100</f>
        <v>7.790952040793675</v>
      </c>
      <c r="BD59" s="190">
        <f>(Paca!R59/Paca!R55-1)*100</f>
        <v>-11.608923348050137</v>
      </c>
      <c r="BE59" s="190">
        <f>(Paca!S59/Paca!S55-1)*100</f>
        <v>-12.673040631875555</v>
      </c>
      <c r="BF59" s="189">
        <f>(Paca!T59/Paca!T55-1)*100</f>
        <v>-10.916280065748241</v>
      </c>
      <c r="BG59" s="53">
        <f>Paca!B59-Paca!B55</f>
        <v>-2370.2463643710071</v>
      </c>
      <c r="BH59" s="53">
        <f>Paca!C59-Paca!C55</f>
        <v>46.336163739999989</v>
      </c>
      <c r="BI59" s="53">
        <f>Paca!D59-Paca!D55</f>
        <v>-436.33554923300107</v>
      </c>
      <c r="BJ59" s="122">
        <f>Paca!E59-Paca!E55</f>
        <v>124.20067813299988</v>
      </c>
      <c r="BK59" s="122">
        <f>Paca!F59-Paca!F55</f>
        <v>152.28415750600016</v>
      </c>
      <c r="BL59" s="122">
        <f>Paca!G59-Paca!G55</f>
        <v>-492.58287535999989</v>
      </c>
      <c r="BM59" s="122">
        <f>Paca!H59-Paca!H55</f>
        <v>152.57066705299985</v>
      </c>
      <c r="BN59" s="122">
        <f>Paca!I59-Paca!I55</f>
        <v>-372.80817656500039</v>
      </c>
      <c r="BO59" s="53">
        <f>Paca!J59-Paca!J55</f>
        <v>-314.26831525400121</v>
      </c>
      <c r="BP59" s="53">
        <f>Paca!K59-Paca!K55</f>
        <v>-1514.5686589959987</v>
      </c>
      <c r="BQ59" s="122">
        <f>Paca!L59-Paca!L55</f>
        <v>-70.930549034999785</v>
      </c>
      <c r="BR59" s="122">
        <f>Paca!M59-Paca!M55</f>
        <v>-841.97378989199979</v>
      </c>
      <c r="BS59" s="122">
        <f>Paca!N59-Paca!N55</f>
        <v>56.611452118000102</v>
      </c>
      <c r="BT59" s="122">
        <f>Paca!O59-Paca!O55</f>
        <v>-82.331704014000024</v>
      </c>
      <c r="BU59" s="122">
        <f>Paca!P59-Paca!P55</f>
        <v>-184.44852056600007</v>
      </c>
      <c r="BV59" s="122">
        <f>Paca!Q59-Paca!Q55</f>
        <v>14.384258104999986</v>
      </c>
      <c r="BW59" s="122">
        <f>Paca!R59-Paca!R55</f>
        <v>-370.12216361099991</v>
      </c>
      <c r="BX59" s="122">
        <f>Paca!S59-Paca!S55</f>
        <v>-35.757642101000016</v>
      </c>
      <c r="BY59" s="53">
        <f>Paca!T59-Paca!T55</f>
        <v>-151.41000462800002</v>
      </c>
    </row>
    <row r="60" spans="1:77" s="29" customFormat="1" x14ac:dyDescent="0.25">
      <c r="A60" s="37" t="str">
        <f>Paca!A60</f>
        <v>T2 2012</v>
      </c>
      <c r="B60" s="144">
        <f>('dep84'!B60/'dep84'!B59-1)*100</f>
        <v>-1.9471512476724406</v>
      </c>
      <c r="C60" s="179">
        <f>('dep84'!C60/'dep84'!C59-1)*100</f>
        <v>-1.5516504391682284</v>
      </c>
      <c r="D60" s="179">
        <f>('dep84'!D60/'dep84'!D59-1)*100</f>
        <v>-1.4088147334458068</v>
      </c>
      <c r="E60" s="180">
        <f>('dep84'!E60/'dep84'!E59-1)*100</f>
        <v>-3.8559631672063999</v>
      </c>
      <c r="F60" s="181">
        <f>('dep84'!F60/'dep84'!F59-1)*100</f>
        <v>-1.4915136320095002</v>
      </c>
      <c r="G60" s="181">
        <f>('dep84'!G60/'dep84'!G59-1)*100</f>
        <v>-3.0433519429324041</v>
      </c>
      <c r="H60" s="181">
        <f>('dep84'!H60/'dep84'!H59-1)*100</f>
        <v>-38.553986095823198</v>
      </c>
      <c r="I60" s="182">
        <f>('dep84'!I60/'dep84'!I59-1)*100</f>
        <v>1.3912578758293881</v>
      </c>
      <c r="J60" s="179">
        <f>('dep84'!J60/'dep84'!J59-1)*100</f>
        <v>-7.7706518429364273</v>
      </c>
      <c r="K60" s="179">
        <f>('dep84'!K60/'dep84'!K59-1)*100</f>
        <v>1.7134610614327084</v>
      </c>
      <c r="L60" s="180">
        <f>('dep84'!L60/'dep84'!L59-1)*100</f>
        <v>2.8776226941350513</v>
      </c>
      <c r="M60" s="181">
        <f>('dep84'!M60/'dep84'!M59-1)*100</f>
        <v>6.9453537376487295</v>
      </c>
      <c r="N60" s="181">
        <f>('dep84'!N60/'dep84'!N59-1)*100</f>
        <v>-39.102654774965352</v>
      </c>
      <c r="O60" s="181">
        <f>('dep84'!O60/'dep84'!O59-1)*100</f>
        <v>171.94547714063609</v>
      </c>
      <c r="P60" s="181">
        <f>('dep84'!P60/'dep84'!P59-1)*100</f>
        <v>7.4346005785488778</v>
      </c>
      <c r="Q60" s="181">
        <f>('dep84'!Q60/'dep84'!Q59-1)*100</f>
        <v>-34.795681634551414</v>
      </c>
      <c r="R60" s="181">
        <f>('dep84'!R60/'dep84'!R59-1)*100</f>
        <v>-5.5503672470627485</v>
      </c>
      <c r="S60" s="152">
        <f>('dep84'!S60/'dep84'!S59-1)*100</f>
        <v>15.214995558803214</v>
      </c>
      <c r="T60" s="183">
        <f>('dep84'!T60/'dep84'!T59-1)*100</f>
        <v>-3.061260531756127</v>
      </c>
      <c r="U60" s="52">
        <f>'dep84'!B60-'dep84'!B59</f>
        <v>-102.75444079300087</v>
      </c>
      <c r="V60" s="52">
        <f>'dep84'!C60-'dep84'!C59</f>
        <v>-1.1821204069999993</v>
      </c>
      <c r="W60" s="52">
        <f>'dep84'!D60-'dep84'!D59</f>
        <v>-31.115710365000268</v>
      </c>
      <c r="X60" s="121">
        <f>'dep84'!E60-'dep84'!E59</f>
        <v>-31.838426144999971</v>
      </c>
      <c r="Y60" s="121">
        <f>'dep84'!F60-'dep84'!F59</f>
        <v>-3.0681920019999893</v>
      </c>
      <c r="Z60" s="121">
        <f>'dep84'!G60-'dep84'!G59</f>
        <v>-3.5542291959999943</v>
      </c>
      <c r="AA60" s="121">
        <f>'dep84'!H60-'dep84'!H59</f>
        <v>-7.1504909829999974</v>
      </c>
      <c r="AB60" s="121">
        <f>'dep84'!I60-'dep84'!I59</f>
        <v>14.495627961000082</v>
      </c>
      <c r="AC60" s="52">
        <f>'dep84'!J60-'dep84'!J59</f>
        <v>-93.530168731999993</v>
      </c>
      <c r="AD60" s="52">
        <f>'dep84'!K60-'dep84'!K59</f>
        <v>27.930319746000123</v>
      </c>
      <c r="AE60" s="121">
        <f>'dep84'!L60-'dep84'!L59</f>
        <v>14.427558473999966</v>
      </c>
      <c r="AF60" s="121">
        <f>'dep84'!M60-'dep84'!M59</f>
        <v>44.397836606000055</v>
      </c>
      <c r="AG60" s="121">
        <f>'dep84'!N60-'dep84'!N59</f>
        <v>-22.352294508999996</v>
      </c>
      <c r="AH60" s="121">
        <f>'dep84'!O60-'dep84'!O59</f>
        <v>10.380926643999999</v>
      </c>
      <c r="AI60" s="121">
        <f>'dep84'!P60-'dep84'!P59</f>
        <v>3.2748230010000015</v>
      </c>
      <c r="AJ60" s="121">
        <f>'dep84'!Q60-'dep84'!Q59</f>
        <v>-6.1845559069999982</v>
      </c>
      <c r="AK60" s="121">
        <f>'dep84'!R60-'dep84'!R59</f>
        <v>-19.100404855999955</v>
      </c>
      <c r="AL60" s="121">
        <f>'dep84'!S60-'dep84'!S59</f>
        <v>3.0864302930000029</v>
      </c>
      <c r="AM60" s="52">
        <f>'dep84'!T60-'dep84'!T59</f>
        <v>-4.8567610350000052</v>
      </c>
      <c r="AN60" s="189">
        <f>(Paca!B60/Paca!B56-1)*100</f>
        <v>-3.9384164042688297</v>
      </c>
      <c r="AO60" s="189">
        <f>(Paca!C60/Paca!C56-1)*100</f>
        <v>-6.4746826766062693</v>
      </c>
      <c r="AP60" s="189">
        <f>(Paca!D60/Paca!D56-1)*100</f>
        <v>-2.1766741572713855</v>
      </c>
      <c r="AQ60" s="190">
        <f>(Paca!E60/Paca!E56-1)*100</f>
        <v>5.9767064643716283</v>
      </c>
      <c r="AR60" s="190">
        <f>(Paca!F60/Paca!F56-1)*100</f>
        <v>2.8657954647623773</v>
      </c>
      <c r="AS60" s="190">
        <f>(Paca!G60/Paca!G56-1)*100</f>
        <v>-26.23252831797376</v>
      </c>
      <c r="AT60" s="190">
        <f>(Paca!H60/Paca!H56-1)*100</f>
        <v>9.931536896427783</v>
      </c>
      <c r="AU60" s="190">
        <f>(Paca!I60/Paca!I56-1)*100</f>
        <v>-4.9068749429536096</v>
      </c>
      <c r="AV60" s="189">
        <f>(Paca!J60/Paca!J56-1)*100</f>
        <v>-1.2559674797852582</v>
      </c>
      <c r="AW60" s="189">
        <f>(Paca!K60/Paca!K56-1)*100</f>
        <v>-7.9632063479111892</v>
      </c>
      <c r="AX60" s="190">
        <f>(Paca!L60/Paca!L56-1)*100</f>
        <v>-2.2334118056410612</v>
      </c>
      <c r="AY60" s="190">
        <f>(Paca!M60/Paca!M56-1)*100</f>
        <v>-13.478518475904123</v>
      </c>
      <c r="AZ60" s="190">
        <f>(Paca!N60/Paca!N56-1)*100</f>
        <v>8.6542067265844338</v>
      </c>
      <c r="BA60" s="190">
        <f>(Paca!O60/Paca!O56-1)*100</f>
        <v>-16.616349587237455</v>
      </c>
      <c r="BB60" s="190">
        <f>(Paca!P60/Paca!P56-1)*100</f>
        <v>-26.922596237378116</v>
      </c>
      <c r="BC60" s="190">
        <f>(Paca!Q60/Paca!Q56-1)*100</f>
        <v>-1.079371145117225</v>
      </c>
      <c r="BD60" s="190">
        <f>(Paca!R60/Paca!R56-1)*100</f>
        <v>-4.1868188978439917</v>
      </c>
      <c r="BE60" s="190">
        <f>(Paca!S60/Paca!S56-1)*100</f>
        <v>-10.664712713201119</v>
      </c>
      <c r="BF60" s="189">
        <f>(Paca!T60/Paca!T56-1)*100</f>
        <v>-2.1849168073107994</v>
      </c>
      <c r="BG60" s="53">
        <f>Paca!B60-Paca!B56</f>
        <v>-1456.2087647689987</v>
      </c>
      <c r="BH60" s="53">
        <f>Paca!C60-Paca!C56</f>
        <v>-12.341458457000016</v>
      </c>
      <c r="BI60" s="53">
        <f>Paca!D60-Paca!D56</f>
        <v>-237.0309649819992</v>
      </c>
      <c r="BJ60" s="122">
        <f>Paca!E60-Paca!E56</f>
        <v>90.272093585999983</v>
      </c>
      <c r="BK60" s="122">
        <f>Paca!F60-Paca!F56</f>
        <v>61.062464197999816</v>
      </c>
      <c r="BL60" s="122">
        <f>Paca!G60-Paca!G56</f>
        <v>-260.82602850300009</v>
      </c>
      <c r="BM60" s="122">
        <f>Paca!H60-Paca!H56</f>
        <v>120.03796215399984</v>
      </c>
      <c r="BN60" s="122">
        <f>Paca!I60-Paca!I56</f>
        <v>-247.57745641699967</v>
      </c>
      <c r="BO60" s="53">
        <f>Paca!J60-Paca!J56</f>
        <v>-145.47552409400123</v>
      </c>
      <c r="BP60" s="53">
        <f>Paca!K60-Paca!K56</f>
        <v>-1031.7553685520015</v>
      </c>
      <c r="BQ60" s="122">
        <f>Paca!L60-Paca!L56</f>
        <v>-73.890589206000186</v>
      </c>
      <c r="BR60" s="122">
        <f>Paca!M60-Paca!M56</f>
        <v>-626.95226949500011</v>
      </c>
      <c r="BS60" s="122">
        <f>Paca!N60-Paca!N56</f>
        <v>49.901201306000075</v>
      </c>
      <c r="BT60" s="122">
        <f>Paca!O60-Paca!O56</f>
        <v>-64.821427782000001</v>
      </c>
      <c r="BU60" s="122">
        <f>Paca!P60-Paca!P56</f>
        <v>-160.96203505899996</v>
      </c>
      <c r="BV60" s="122">
        <f>Paca!Q60-Paca!Q56</f>
        <v>-2.2973672889999932</v>
      </c>
      <c r="BW60" s="122">
        <f>Paca!R60-Paca!R56</f>
        <v>-123.17939018800007</v>
      </c>
      <c r="BX60" s="122">
        <f>Paca!S60-Paca!S56</f>
        <v>-29.553490839000006</v>
      </c>
      <c r="BY60" s="53">
        <f>Paca!T60-Paca!T56</f>
        <v>-29.605448684000066</v>
      </c>
    </row>
    <row r="61" spans="1:77" s="29" customFormat="1" x14ac:dyDescent="0.25">
      <c r="A61" s="37" t="str">
        <f>Paca!A61</f>
        <v>T3 2012</v>
      </c>
      <c r="B61" s="144">
        <f>('dep84'!B61/'dep84'!B60-1)*100</f>
        <v>-5.1831575760853728</v>
      </c>
      <c r="C61" s="179">
        <f>('dep84'!C61/'dep84'!C60-1)*100</f>
        <v>5.7923199825663074</v>
      </c>
      <c r="D61" s="179">
        <f>('dep84'!D61/'dep84'!D60-1)*100</f>
        <v>-10.861582154878102</v>
      </c>
      <c r="E61" s="180">
        <f>('dep84'!E61/'dep84'!E60-1)*100</f>
        <v>-14.499533799279929</v>
      </c>
      <c r="F61" s="181">
        <f>('dep84'!F61/'dep84'!F60-1)*100</f>
        <v>-4.3406433273272089</v>
      </c>
      <c r="G61" s="181">
        <f>('dep84'!G61/'dep84'!G60-1)*100</f>
        <v>1.1134756870213369</v>
      </c>
      <c r="H61" s="181">
        <f>('dep84'!H61/'dep84'!H60-1)*100</f>
        <v>-62.23492682387203</v>
      </c>
      <c r="I61" s="182">
        <f>('dep84'!I61/'dep84'!I60-1)*100</f>
        <v>-10.107999912330424</v>
      </c>
      <c r="J61" s="179">
        <f>('dep84'!J61/'dep84'!J60-1)*100</f>
        <v>2.2582632910921552</v>
      </c>
      <c r="K61" s="179">
        <f>('dep84'!K61/'dep84'!K60-1)*100</f>
        <v>-0.89316972957205198</v>
      </c>
      <c r="L61" s="180">
        <f>('dep84'!L61/'dep84'!L60-1)*100</f>
        <v>-0.73560330504357507</v>
      </c>
      <c r="M61" s="181">
        <f>('dep84'!M61/'dep84'!M60-1)*100</f>
        <v>1.9661102605800229</v>
      </c>
      <c r="N61" s="181">
        <f>('dep84'!N61/'dep84'!N60-1)*100</f>
        <v>36.737296265090478</v>
      </c>
      <c r="O61" s="181">
        <f>('dep84'!O61/'dep84'!O60-1)*100</f>
        <v>-22.551307144810117</v>
      </c>
      <c r="P61" s="181">
        <f>('dep84'!P61/'dep84'!P60-1)*100</f>
        <v>-34.271957051306821</v>
      </c>
      <c r="Q61" s="181">
        <f>('dep84'!Q61/'dep84'!Q60-1)*100</f>
        <v>-22.352720748360312</v>
      </c>
      <c r="R61" s="181">
        <f>('dep84'!R61/'dep84'!R60-1)*100</f>
        <v>-4.624636335505139</v>
      </c>
      <c r="S61" s="152">
        <f>('dep84'!S61/'dep84'!S60-1)*100</f>
        <v>1.2790598883568371</v>
      </c>
      <c r="T61" s="183">
        <f>('dep84'!T61/'dep84'!T60-1)*100</f>
        <v>-30.097590036128384</v>
      </c>
      <c r="U61" s="52">
        <f>'dep84'!B61-'dep84'!B60</f>
        <v>-268.19800372500049</v>
      </c>
      <c r="V61" s="52">
        <f>'dep84'!C61-'dep84'!C60</f>
        <v>4.3443900580000019</v>
      </c>
      <c r="W61" s="52">
        <f>'dep84'!D61-'dep84'!D60</f>
        <v>-236.51408798900002</v>
      </c>
      <c r="X61" s="121">
        <f>'dep84'!E61-'dep84'!E60</f>
        <v>-115.10524305300009</v>
      </c>
      <c r="Y61" s="121">
        <f>'dep84'!F61-'dep84'!F60</f>
        <v>-8.7959561080000128</v>
      </c>
      <c r="Z61" s="121">
        <f>'dep84'!G61-'dep84'!G60</f>
        <v>1.2608156269999995</v>
      </c>
      <c r="AA61" s="121">
        <f>'dep84'!H61-'dep84'!H60</f>
        <v>-7.0924204760000009</v>
      </c>
      <c r="AB61" s="121">
        <f>'dep84'!I61-'dep84'!I60</f>
        <v>-106.78128397900002</v>
      </c>
      <c r="AC61" s="52">
        <f>'dep84'!J61-'dep84'!J60</f>
        <v>25.069056017999856</v>
      </c>
      <c r="AD61" s="52">
        <f>'dep84'!K61-'dep84'!K60</f>
        <v>-14.808603210000229</v>
      </c>
      <c r="AE61" s="121">
        <f>'dep84'!L61-'dep84'!L60</f>
        <v>-3.7942294019999281</v>
      </c>
      <c r="AF61" s="121">
        <f>'dep84'!M61-'dep84'!M60</f>
        <v>13.441174816999933</v>
      </c>
      <c r="AG61" s="121">
        <f>'dep84'!N61-'dep84'!N60</f>
        <v>12.788553309000001</v>
      </c>
      <c r="AH61" s="121">
        <f>'dep84'!O61-'dep84'!O60</f>
        <v>-3.7025328959999992</v>
      </c>
      <c r="AI61" s="121">
        <f>'dep84'!P61-'dep84'!P60</f>
        <v>-16.218596505000004</v>
      </c>
      <c r="AJ61" s="121">
        <f>'dep84'!Q61-'dep84'!Q60</f>
        <v>-2.5905377359999999</v>
      </c>
      <c r="AK61" s="121">
        <f>'dep84'!R61-'dep84'!R60</f>
        <v>-15.031375141000012</v>
      </c>
      <c r="AL61" s="121">
        <f>'dep84'!S61-'dep84'!S60</f>
        <v>0.29894034399999825</v>
      </c>
      <c r="AM61" s="52">
        <f>'dep84'!T61-'dep84'!T60</f>
        <v>-46.288758601999987</v>
      </c>
      <c r="AN61" s="189">
        <f>(Paca!B61/Paca!B57-1)*100</f>
        <v>-6.5950416747749259</v>
      </c>
      <c r="AO61" s="189">
        <f>(Paca!C61/Paca!C57-1)*100</f>
        <v>25.944997733492038</v>
      </c>
      <c r="AP61" s="189">
        <f>(Paca!D61/Paca!D57-1)*100</f>
        <v>-5.859578790514119</v>
      </c>
      <c r="AQ61" s="190">
        <f>(Paca!E61/Paca!E57-1)*100</f>
        <v>-5.0521372547147276</v>
      </c>
      <c r="AR61" s="190">
        <f>(Paca!F61/Paca!F57-1)*100</f>
        <v>-3.0517815130559844</v>
      </c>
      <c r="AS61" s="190">
        <f>(Paca!G61/Paca!G57-1)*100</f>
        <v>-18.212200232850474</v>
      </c>
      <c r="AT61" s="190">
        <f>(Paca!H61/Paca!H57-1)*100</f>
        <v>20.518746782382035</v>
      </c>
      <c r="AU61" s="190">
        <f>(Paca!I61/Paca!I57-1)*100</f>
        <v>-10.805858763222332</v>
      </c>
      <c r="AV61" s="189">
        <f>(Paca!J61/Paca!J57-1)*100</f>
        <v>-8.1780094860793522</v>
      </c>
      <c r="AW61" s="189">
        <f>(Paca!K61/Paca!K57-1)*100</f>
        <v>-4.6753979697003345</v>
      </c>
      <c r="AX61" s="190">
        <f>(Paca!L61/Paca!L57-1)*100</f>
        <v>-2.8313156832074249</v>
      </c>
      <c r="AY61" s="190">
        <f>(Paca!M61/Paca!M57-1)*100</f>
        <v>-7.7560482221907918</v>
      </c>
      <c r="AZ61" s="190">
        <f>(Paca!N61/Paca!N57-1)*100</f>
        <v>-9.6770084978488935</v>
      </c>
      <c r="BA61" s="190">
        <f>(Paca!O61/Paca!O57-1)*100</f>
        <v>-0.10202285009479617</v>
      </c>
      <c r="BB61" s="190">
        <f>(Paca!P61/Paca!P57-1)*100</f>
        <v>-29.670329033234253</v>
      </c>
      <c r="BC61" s="190">
        <f>(Paca!Q61/Paca!Q57-1)*100</f>
        <v>-10.589491256699834</v>
      </c>
      <c r="BD61" s="190">
        <f>(Paca!R61/Paca!R57-1)*100</f>
        <v>2.3381440974442835</v>
      </c>
      <c r="BE61" s="190">
        <f>(Paca!S61/Paca!S57-1)*100</f>
        <v>4.2393491815966522</v>
      </c>
      <c r="BF61" s="189">
        <f>(Paca!T61/Paca!T57-1)*100</f>
        <v>-20.296574213823561</v>
      </c>
      <c r="BG61" s="53">
        <f>Paca!B61-Paca!B57</f>
        <v>-2506.969727413998</v>
      </c>
      <c r="BH61" s="53">
        <f>Paca!C61-Paca!C57</f>
        <v>47.504547997000003</v>
      </c>
      <c r="BI61" s="53">
        <f>Paca!D61-Paca!D57</f>
        <v>-652.62219299499884</v>
      </c>
      <c r="BJ61" s="122">
        <f>Paca!E61-Paca!E57</f>
        <v>-79.563908853999919</v>
      </c>
      <c r="BK61" s="122">
        <f>Paca!F61-Paca!F57</f>
        <v>-67.832325857999876</v>
      </c>
      <c r="BL61" s="122">
        <f>Paca!G61-Paca!G57</f>
        <v>-159.93855354300001</v>
      </c>
      <c r="BM61" s="122">
        <f>Paca!H61-Paca!H57</f>
        <v>231.21471850399985</v>
      </c>
      <c r="BN61" s="122">
        <f>Paca!I61-Paca!I57</f>
        <v>-576.50212324400036</v>
      </c>
      <c r="BO61" s="53">
        <f>Paca!J61-Paca!J57</f>
        <v>-1015.7417705730004</v>
      </c>
      <c r="BP61" s="53">
        <f>Paca!K61-Paca!K57</f>
        <v>-601.75975495300008</v>
      </c>
      <c r="BQ61" s="122">
        <f>Paca!L61-Paca!L57</f>
        <v>-101.52110363699967</v>
      </c>
      <c r="BR61" s="122">
        <f>Paca!M61-Paca!M57</f>
        <v>-338.24959768400049</v>
      </c>
      <c r="BS61" s="122">
        <f>Paca!N61-Paca!N57</f>
        <v>-60.827462038000021</v>
      </c>
      <c r="BT61" s="122">
        <f>Paca!O61-Paca!O57</f>
        <v>-0.34699293599999237</v>
      </c>
      <c r="BU61" s="122">
        <f>Paca!P61-Paca!P57</f>
        <v>-155.98911799899997</v>
      </c>
      <c r="BV61" s="122">
        <f>Paca!Q61-Paca!Q57</f>
        <v>-24.580744965000008</v>
      </c>
      <c r="BW61" s="122">
        <f>Paca!R61-Paca!R57</f>
        <v>68.619282169000144</v>
      </c>
      <c r="BX61" s="122">
        <f>Paca!S61-Paca!S57</f>
        <v>11.135982136999985</v>
      </c>
      <c r="BY61" s="53">
        <f>Paca!T61-Paca!T57</f>
        <v>-284.35055689000001</v>
      </c>
    </row>
    <row r="62" spans="1:77" s="105" customFormat="1" x14ac:dyDescent="0.25">
      <c r="A62" s="98" t="str">
        <f>Paca!A62</f>
        <v>T4 2012</v>
      </c>
      <c r="B62" s="143">
        <f>('dep84'!B62/'dep84'!B61-1)*100</f>
        <v>-6.0467850067350115</v>
      </c>
      <c r="C62" s="184">
        <f>('dep84'!C62/'dep84'!C61-1)*100</f>
        <v>-32.247908432049663</v>
      </c>
      <c r="D62" s="184">
        <f>('dep84'!D62/'dep84'!D61-1)*100</f>
        <v>-8.1134962540835414</v>
      </c>
      <c r="E62" s="185">
        <f>('dep84'!E62/'dep84'!E61-1)*100</f>
        <v>-10.401076272107856</v>
      </c>
      <c r="F62" s="186">
        <f>('dep84'!F62/'dep84'!F61-1)*100</f>
        <v>-2.463730984631296</v>
      </c>
      <c r="G62" s="186">
        <f>('dep84'!G62/'dep84'!G61-1)*100</f>
        <v>-12.29965379985557</v>
      </c>
      <c r="H62" s="186">
        <f>('dep84'!H62/'dep84'!H61-1)*100</f>
        <v>-58.853544543089129</v>
      </c>
      <c r="I62" s="187">
        <f>('dep84'!I62/'dep84'!I61-1)*100</f>
        <v>-6.8970425829628308</v>
      </c>
      <c r="J62" s="184">
        <f>('dep84'!J62/'dep84'!J61-1)*100</f>
        <v>-13.907430858900105</v>
      </c>
      <c r="K62" s="184">
        <f>('dep84'!K62/'dep84'!K61-1)*100</f>
        <v>1.9088398825634956</v>
      </c>
      <c r="L62" s="185">
        <f>('dep84'!L62/'dep84'!L61-1)*100</f>
        <v>-7.2318218576748912</v>
      </c>
      <c r="M62" s="186">
        <f>('dep84'!M62/'dep84'!M61-1)*100</f>
        <v>17.675250434203015</v>
      </c>
      <c r="N62" s="186">
        <f>('dep84'!N62/'dep84'!N61-1)*100</f>
        <v>-20.089227297566413</v>
      </c>
      <c r="O62" s="186">
        <f>('dep84'!O62/'dep84'!O61-1)*100</f>
        <v>-38.104477248325551</v>
      </c>
      <c r="P62" s="186">
        <f>('dep84'!P62/'dep84'!P61-1)*100</f>
        <v>7.5386047762083352</v>
      </c>
      <c r="Q62" s="186">
        <f>('dep84'!Q62/'dep84'!Q61-1)*100</f>
        <v>-45.336834532330037</v>
      </c>
      <c r="R62" s="186">
        <f>('dep84'!R62/'dep84'!R61-1)*100</f>
        <v>-13.028350038324731</v>
      </c>
      <c r="S62" s="151">
        <f>('dep84'!S62/'dep84'!S61-1)*100</f>
        <v>7.230156661875875</v>
      </c>
      <c r="T62" s="188">
        <f>('dep84'!T62/'dep84'!T61-1)*100</f>
        <v>12.009795426659608</v>
      </c>
      <c r="U62" s="100">
        <f>'dep84'!B62-'dep84'!B61</f>
        <v>-296.6683011389996</v>
      </c>
      <c r="V62" s="100">
        <f>'dep84'!C62-'dep84'!C61</f>
        <v>-25.587741750999996</v>
      </c>
      <c r="W62" s="100">
        <f>'dep84'!D62-'dep84'!D61</f>
        <v>-157.48416224799985</v>
      </c>
      <c r="X62" s="120">
        <f>'dep84'!E62-'dep84'!E61</f>
        <v>-70.59725768699991</v>
      </c>
      <c r="Y62" s="120">
        <f>'dep84'!F62-'dep84'!F61</f>
        <v>-4.7758391749999873</v>
      </c>
      <c r="Z62" s="120">
        <f>'dep84'!G62-'dep84'!G61</f>
        <v>-14.082273379</v>
      </c>
      <c r="AA62" s="120">
        <f>'dep84'!H62-'dep84'!H61</f>
        <v>-2.5329303410000001</v>
      </c>
      <c r="AB62" s="120">
        <f>'dep84'!I62-'dep84'!I61</f>
        <v>-65.495861665999996</v>
      </c>
      <c r="AC62" s="100">
        <f>'dep84'!J62-'dep84'!J61</f>
        <v>-157.87331485899995</v>
      </c>
      <c r="AD62" s="100">
        <f>'dep84'!K62-'dep84'!K61</f>
        <v>31.365570219000119</v>
      </c>
      <c r="AE62" s="120">
        <f>'dep84'!L62-'dep84'!L61</f>
        <v>-37.027222878000032</v>
      </c>
      <c r="AF62" s="120">
        <f>'dep84'!M62-'dep84'!M61</f>
        <v>123.21137047399998</v>
      </c>
      <c r="AG62" s="120">
        <f>'dep84'!N62-'dep84'!N61</f>
        <v>-9.5623458769999985</v>
      </c>
      <c r="AH62" s="120">
        <f>'dep84'!O62-'dep84'!O61</f>
        <v>-4.8452624489999998</v>
      </c>
      <c r="AI62" s="120">
        <f>'dep84'!P62-'dep84'!P61</f>
        <v>2.3448552639999996</v>
      </c>
      <c r="AJ62" s="120">
        <f>'dep84'!Q62-'dep84'!Q61</f>
        <v>-4.0797820900000001</v>
      </c>
      <c r="AK62" s="120">
        <f>'dep84'!R62-'dep84'!R61</f>
        <v>-40.387479628999984</v>
      </c>
      <c r="AL62" s="120">
        <f>'dep84'!S62-'dep84'!S61</f>
        <v>1.7114374040000015</v>
      </c>
      <c r="AM62" s="100">
        <f>'dep84'!T62-'dep84'!T61</f>
        <v>12.911347500000005</v>
      </c>
      <c r="AN62" s="184">
        <f>(Paca!B62/Paca!B58-1)*100</f>
        <v>-10.122924265868816</v>
      </c>
      <c r="AO62" s="184">
        <f>(Paca!C62/Paca!C58-1)*100</f>
        <v>-14.873457033005266</v>
      </c>
      <c r="AP62" s="184">
        <f>(Paca!D62/Paca!D58-1)*100</f>
        <v>-5.8727321448514447</v>
      </c>
      <c r="AQ62" s="191">
        <f>(Paca!E62/Paca!E58-1)*100</f>
        <v>-12.990735353265103</v>
      </c>
      <c r="AR62" s="191">
        <f>(Paca!F62/Paca!F58-1)*100</f>
        <v>7.7273195898718505</v>
      </c>
      <c r="AS62" s="191">
        <f>(Paca!G62/Paca!G58-1)*100</f>
        <v>-18.976822949540249</v>
      </c>
      <c r="AT62" s="191">
        <f>(Paca!H62/Paca!H58-1)*100</f>
        <v>19.628405585939014</v>
      </c>
      <c r="AU62" s="191">
        <f>(Paca!I62/Paca!I58-1)*100</f>
        <v>-12.480208933458981</v>
      </c>
      <c r="AV62" s="184">
        <f>(Paca!J62/Paca!J58-1)*100</f>
        <v>-16.772040413364774</v>
      </c>
      <c r="AW62" s="184">
        <f>(Paca!K62/Paca!K58-1)*100</f>
        <v>-5.0114369175450868</v>
      </c>
      <c r="AX62" s="191">
        <f>(Paca!L62/Paca!L58-1)*100</f>
        <v>3.9546699829919874</v>
      </c>
      <c r="AY62" s="191">
        <f>(Paca!M62/Paca!M58-1)*100</f>
        <v>-3.096554690080755</v>
      </c>
      <c r="AZ62" s="191">
        <f>(Paca!N62/Paca!N58-1)*100</f>
        <v>-5.57373103010812</v>
      </c>
      <c r="BA62" s="191">
        <f>(Paca!O62/Paca!O58-1)*100</f>
        <v>-28.080118992547089</v>
      </c>
      <c r="BB62" s="191">
        <f>(Paca!P62/Paca!P58-1)*100</f>
        <v>-19.741502333561133</v>
      </c>
      <c r="BC62" s="191">
        <f>(Paca!Q62/Paca!Q58-1)*100</f>
        <v>6.7114868950444606</v>
      </c>
      <c r="BD62" s="191">
        <f>(Paca!R62/Paca!R58-1)*100</f>
        <v>-12.940723755186989</v>
      </c>
      <c r="BE62" s="191">
        <f>(Paca!S62/Paca!S58-1)*100</f>
        <v>-9.5401381403321217</v>
      </c>
      <c r="BF62" s="184">
        <f>(Paca!T62/Paca!T58-1)*100</f>
        <v>-27.420525266888763</v>
      </c>
      <c r="BG62" s="100">
        <f>Paca!B62-Paca!B58</f>
        <v>-3866.852166100005</v>
      </c>
      <c r="BH62" s="100">
        <f>Paca!C62-Paca!C58</f>
        <v>-29.071878194999982</v>
      </c>
      <c r="BI62" s="100">
        <f>Paca!D62-Paca!D58</f>
        <v>-643.17980319699927</v>
      </c>
      <c r="BJ62" s="120">
        <f>Paca!E62-Paca!E58</f>
        <v>-215.9204619950001</v>
      </c>
      <c r="BK62" s="120">
        <f>Paca!F62-Paca!F58</f>
        <v>160.81559768900024</v>
      </c>
      <c r="BL62" s="120">
        <f>Paca!G62-Paca!G58</f>
        <v>-163.11678437399996</v>
      </c>
      <c r="BM62" s="120">
        <f>Paca!H62-Paca!H58</f>
        <v>224.61554083300007</v>
      </c>
      <c r="BN62" s="120">
        <f>Paca!I62-Paca!I58</f>
        <v>-649.57369534999998</v>
      </c>
      <c r="BO62" s="100">
        <f>Paca!J62-Paca!J58</f>
        <v>-2137.2687818800005</v>
      </c>
      <c r="BP62" s="100">
        <f>Paca!K62-Paca!K58</f>
        <v>-640.96464414599905</v>
      </c>
      <c r="BQ62" s="120">
        <f>Paca!L62-Paca!L58</f>
        <v>136.74102545300002</v>
      </c>
      <c r="BR62" s="120">
        <f>Paca!M62-Paca!M58</f>
        <v>-134.12740851799936</v>
      </c>
      <c r="BS62" s="120">
        <f>Paca!N62-Paca!N58</f>
        <v>-36.075649597000051</v>
      </c>
      <c r="BT62" s="120">
        <f>Paca!O62-Paca!O58</f>
        <v>-107.237962412</v>
      </c>
      <c r="BU62" s="120">
        <f>Paca!P62-Paca!P58</f>
        <v>-92.468685724000011</v>
      </c>
      <c r="BV62" s="120">
        <f>Paca!Q62-Paca!Q58</f>
        <v>12.530569710999998</v>
      </c>
      <c r="BW62" s="120">
        <f>Paca!R62-Paca!R58</f>
        <v>-395.46302859900015</v>
      </c>
      <c r="BX62" s="120">
        <f>Paca!S62-Paca!S58</f>
        <v>-24.863504460000001</v>
      </c>
      <c r="BY62" s="100">
        <f>Paca!T62-Paca!T58</f>
        <v>-416.36705868199988</v>
      </c>
    </row>
    <row r="63" spans="1:77" s="29" customFormat="1" x14ac:dyDescent="0.25">
      <c r="A63" s="37" t="str">
        <f>Paca!A63</f>
        <v>T1 2013</v>
      </c>
      <c r="B63" s="144">
        <f>('dep84'!B63/'dep84'!B62-1)*100</f>
        <v>-2.7615509873400557</v>
      </c>
      <c r="C63" s="179">
        <f>('dep84'!C63/'dep84'!C62-1)*100</f>
        <v>33.932926115851501</v>
      </c>
      <c r="D63" s="179">
        <f>('dep84'!D63/'dep84'!D62-1)*100</f>
        <v>-2.2262653857107684</v>
      </c>
      <c r="E63" s="180">
        <f>('dep84'!E63/'dep84'!E62-1)*100</f>
        <v>-8.9275696560651383</v>
      </c>
      <c r="F63" s="181">
        <f>('dep84'!F63/'dep84'!F62-1)*100</f>
        <v>-11.181051982295653</v>
      </c>
      <c r="G63" s="181">
        <f>('dep84'!G63/'dep84'!G62-1)*100</f>
        <v>14.814454943874455</v>
      </c>
      <c r="H63" s="181">
        <f>('dep84'!H63/'dep84'!H62-1)*100</f>
        <v>278.57165087322124</v>
      </c>
      <c r="I63" s="182">
        <f>('dep84'!I63/'dep84'!I62-1)*100</f>
        <v>1.8004962961352122</v>
      </c>
      <c r="J63" s="179">
        <f>('dep84'!J63/'dep84'!J62-1)*100</f>
        <v>-10.677974460930539</v>
      </c>
      <c r="K63" s="179">
        <f>('dep84'!K63/'dep84'!K62-1)*100</f>
        <v>1.6860940133902602</v>
      </c>
      <c r="L63" s="180">
        <f>('dep84'!L63/'dep84'!L62-1)*100</f>
        <v>14.767092500694879</v>
      </c>
      <c r="M63" s="181">
        <f>('dep84'!M63/'dep84'!M62-1)*100</f>
        <v>-6.5135201829377714</v>
      </c>
      <c r="N63" s="181">
        <f>('dep84'!N63/'dep84'!N62-1)*100</f>
        <v>0.49224393942941536</v>
      </c>
      <c r="O63" s="181">
        <f>('dep84'!O63/'dep84'!O62-1)*100</f>
        <v>-48.284408417462707</v>
      </c>
      <c r="P63" s="181">
        <f>('dep84'!P63/'dep84'!P62-1)*100</f>
        <v>11.090101231766457</v>
      </c>
      <c r="Q63" s="181">
        <f>('dep84'!Q63/'dep84'!Q62-1)*100</f>
        <v>79.118472503228318</v>
      </c>
      <c r="R63" s="181">
        <f>('dep84'!R63/'dep84'!R62-1)*100</f>
        <v>7.3784937058120947</v>
      </c>
      <c r="S63" s="152">
        <f>('dep84'!S63/'dep84'!S62-1)*100</f>
        <v>-48.685304473310644</v>
      </c>
      <c r="T63" s="183">
        <f>('dep84'!T63/'dep84'!T62-1)*100</f>
        <v>-24.671967439743415</v>
      </c>
      <c r="U63" s="52">
        <f>'dep84'!B63-'dep84'!B62</f>
        <v>-127.29499521700018</v>
      </c>
      <c r="V63" s="52">
        <f>'dep84'!C63-'dep84'!C62</f>
        <v>18.242082908</v>
      </c>
      <c r="W63" s="52">
        <f>'dep84'!D63-'dep84'!D62</f>
        <v>-39.706125001000146</v>
      </c>
      <c r="X63" s="121">
        <f>'dep84'!E63-'dep84'!E62</f>
        <v>-54.293218905999993</v>
      </c>
      <c r="Y63" s="121">
        <f>'dep84'!F63-'dep84'!F62</f>
        <v>-21.14001122900001</v>
      </c>
      <c r="Z63" s="121">
        <f>'dep84'!G63-'dep84'!G62</f>
        <v>14.875338896000002</v>
      </c>
      <c r="AA63" s="121">
        <f>'dep84'!H63-'dep84'!H62</f>
        <v>4.9331005680000004</v>
      </c>
      <c r="AB63" s="121">
        <f>'dep84'!I63-'dep84'!I62</f>
        <v>15.918665669999996</v>
      </c>
      <c r="AC63" s="52">
        <f>'dep84'!J63-'dep84'!J62</f>
        <v>-104.35574533600004</v>
      </c>
      <c r="AD63" s="52">
        <f>'dep84'!K63-'dep84'!K62</f>
        <v>28.234319895999761</v>
      </c>
      <c r="AE63" s="121">
        <f>'dep84'!L63-'dep84'!L62</f>
        <v>70.140271660999986</v>
      </c>
      <c r="AF63" s="121">
        <f>'dep84'!M63-'dep84'!M62</f>
        <v>-53.43011473699994</v>
      </c>
      <c r="AG63" s="121">
        <f>'dep84'!N63-'dep84'!N62</f>
        <v>0.18723495199999718</v>
      </c>
      <c r="AH63" s="121">
        <f>'dep84'!O63-'dep84'!O62</f>
        <v>-3.8002087019999999</v>
      </c>
      <c r="AI63" s="121">
        <f>'dep84'!P63-'dep84'!P62</f>
        <v>3.7095819849999998</v>
      </c>
      <c r="AJ63" s="121">
        <f>'dep84'!Q63-'dep84'!Q62</f>
        <v>3.8918710710000006</v>
      </c>
      <c r="AK63" s="121">
        <f>'dep84'!R63-'dep84'!R62</f>
        <v>19.893113199999959</v>
      </c>
      <c r="AL63" s="121">
        <f>'dep84'!S63-'dep84'!S62</f>
        <v>-12.357429534000001</v>
      </c>
      <c r="AM63" s="52">
        <f>'dep84'!T63-'dep84'!T62</f>
        <v>-29.709527684000008</v>
      </c>
      <c r="AN63" s="189">
        <f>(Paca!B63/Paca!B59-1)*100</f>
        <v>-3.1912631683361226</v>
      </c>
      <c r="AO63" s="189">
        <f>(Paca!C63/Paca!C59-1)*100</f>
        <v>-16.296269828525677</v>
      </c>
      <c r="AP63" s="189">
        <f>(Paca!D63/Paca!D59-1)*100</f>
        <v>-3.5314093781139699</v>
      </c>
      <c r="AQ63" s="190">
        <f>(Paca!E63/Paca!E59-1)*100</f>
        <v>-11.786560193818962</v>
      </c>
      <c r="AR63" s="190">
        <f>(Paca!F63/Paca!F59-1)*100</f>
        <v>-4.2867657152522165</v>
      </c>
      <c r="AS63" s="190">
        <f>(Paca!G63/Paca!G59-1)*100</f>
        <v>24.20648230078428</v>
      </c>
      <c r="AT63" s="190">
        <f>(Paca!H63/Paca!H59-1)*100</f>
        <v>8.7864968892968243</v>
      </c>
      <c r="AU63" s="190">
        <f>(Paca!I63/Paca!I59-1)*100</f>
        <v>-7.3362920730696395</v>
      </c>
      <c r="AV63" s="189">
        <f>(Paca!J63/Paca!J59-1)*100</f>
        <v>-9.9424798789500279</v>
      </c>
      <c r="AW63" s="189">
        <f>(Paca!K63/Paca!K59-1)*100</f>
        <v>4.9437246618132979</v>
      </c>
      <c r="AX63" s="190">
        <f>(Paca!L63/Paca!L59-1)*100</f>
        <v>14.339114110663598</v>
      </c>
      <c r="AY63" s="190">
        <f>(Paca!M63/Paca!M59-1)*100</f>
        <v>10.119974271650234</v>
      </c>
      <c r="AZ63" s="190">
        <f>(Paca!N63/Paca!N59-1)*100</f>
        <v>-2.2665833899836563</v>
      </c>
      <c r="BA63" s="190">
        <f>(Paca!O63/Paca!O59-1)*100</f>
        <v>-6.7180043891944319</v>
      </c>
      <c r="BB63" s="190">
        <f>(Paca!P63/Paca!P59-1)*100</f>
        <v>-10.973718043406199</v>
      </c>
      <c r="BC63" s="190">
        <f>(Paca!Q63/Paca!Q59-1)*100</f>
        <v>7.509925120629557</v>
      </c>
      <c r="BD63" s="190">
        <f>(Paca!R63/Paca!R59-1)*100</f>
        <v>-8.8228980313459715</v>
      </c>
      <c r="BE63" s="190">
        <f>(Paca!S63/Paca!S59-1)*100</f>
        <v>9.130394317244761</v>
      </c>
      <c r="BF63" s="189">
        <f>(Paca!T63/Paca!T59-1)*100</f>
        <v>-12.633318457943577</v>
      </c>
      <c r="BG63" s="53">
        <f>Paca!B63-Paca!B59</f>
        <v>-1151.2823852659931</v>
      </c>
      <c r="BH63" s="53">
        <f>Paca!C63-Paca!C59</f>
        <v>-35.419958779000012</v>
      </c>
      <c r="BI63" s="53">
        <f>Paca!D63-Paca!D59</f>
        <v>-379.69636293899748</v>
      </c>
      <c r="BJ63" s="122">
        <f>Paca!E63-Paca!E59</f>
        <v>-194.24451887300006</v>
      </c>
      <c r="BK63" s="122">
        <f>Paca!F63-Paca!F59</f>
        <v>-94.405281952000223</v>
      </c>
      <c r="BL63" s="122">
        <f>Paca!G63-Paca!G59</f>
        <v>151.42044764299999</v>
      </c>
      <c r="BM63" s="122">
        <f>Paca!H63-Paca!H59</f>
        <v>118.78874500799998</v>
      </c>
      <c r="BN63" s="122">
        <f>Paca!I63-Paca!I59</f>
        <v>-361.25575476499944</v>
      </c>
      <c r="BO63" s="53">
        <f>Paca!J63-Paca!J59</f>
        <v>-1175.630469149999</v>
      </c>
      <c r="BP63" s="53">
        <f>Paca!K63-Paca!K59</f>
        <v>595.56181343600292</v>
      </c>
      <c r="BQ63" s="122">
        <f>Paca!L63-Paca!L59</f>
        <v>495.69270140699973</v>
      </c>
      <c r="BR63" s="122">
        <f>Paca!M63-Paca!M59</f>
        <v>395.48435529000062</v>
      </c>
      <c r="BS63" s="122">
        <f>Paca!N63-Paca!N59</f>
        <v>-15.016777695000087</v>
      </c>
      <c r="BT63" s="122">
        <f>Paca!O63-Paca!O59</f>
        <v>-21.384366145999991</v>
      </c>
      <c r="BU63" s="122">
        <f>Paca!P63-Paca!P59</f>
        <v>-48.015768002999948</v>
      </c>
      <c r="BV63" s="122">
        <f>Paca!Q63-Paca!Q59</f>
        <v>14.945651486999992</v>
      </c>
      <c r="BW63" s="122">
        <f>Paca!R63-Paca!R59</f>
        <v>-248.64105077900012</v>
      </c>
      <c r="BX63" s="122">
        <f>Paca!S63-Paca!S59</f>
        <v>22.497067874999999</v>
      </c>
      <c r="BY63" s="53">
        <f>Paca!T63-Paca!T59</f>
        <v>-156.09740783400002</v>
      </c>
    </row>
    <row r="64" spans="1:77" s="29" customFormat="1" x14ac:dyDescent="0.25">
      <c r="A64" s="37" t="str">
        <f>Paca!A64</f>
        <v>T2 2013</v>
      </c>
      <c r="B64" s="144">
        <f>('dep84'!B64/'dep84'!B63-1)*100</f>
        <v>-1.4544083116576845</v>
      </c>
      <c r="C64" s="179">
        <f>('dep84'!C64/'dep84'!C63-1)*100</f>
        <v>-30.063597241381757</v>
      </c>
      <c r="D64" s="179">
        <f>('dep84'!D64/'dep84'!D63-1)*100</f>
        <v>0.38106199814944564</v>
      </c>
      <c r="E64" s="180">
        <f>('dep84'!E64/'dep84'!E63-1)*100</f>
        <v>-2.6358731427620463</v>
      </c>
      <c r="F64" s="181">
        <f>('dep84'!F64/'dep84'!F63-1)*100</f>
        <v>0.25182801811856059</v>
      </c>
      <c r="G64" s="181">
        <f>('dep84'!G64/'dep84'!G63-1)*100</f>
        <v>-28.105841776390829</v>
      </c>
      <c r="H64" s="181">
        <f>('dep84'!H64/'dep84'!H63-1)*100</f>
        <v>-5.1701777419647543</v>
      </c>
      <c r="I64" s="182">
        <f>('dep84'!I64/'dep84'!I63-1)*100</f>
        <v>5.9519205835950384</v>
      </c>
      <c r="J64" s="179">
        <f>('dep84'!J64/'dep84'!J63-1)*100</f>
        <v>10.450957967244001</v>
      </c>
      <c r="K64" s="179">
        <f>('dep84'!K64/'dep84'!K63-1)*100</f>
        <v>-8.5126468032059037</v>
      </c>
      <c r="L64" s="180">
        <f>('dep84'!L64/'dep84'!L63-1)*100</f>
        <v>-6.2729928679403528</v>
      </c>
      <c r="M64" s="181">
        <f>('dep84'!M64/'dep84'!M63-1)*100</f>
        <v>-17.525532681689192</v>
      </c>
      <c r="N64" s="181">
        <f>('dep84'!N64/'dep84'!N63-1)*100</f>
        <v>16.225473949817058</v>
      </c>
      <c r="O64" s="181">
        <f>('dep84'!O64/'dep84'!O63-1)*100</f>
        <v>160.31715911552612</v>
      </c>
      <c r="P64" s="181">
        <f>('dep84'!P64/'dep84'!P63-1)*100</f>
        <v>23.906820235010962</v>
      </c>
      <c r="Q64" s="181">
        <f>('dep84'!Q64/'dep84'!Q63-1)*100</f>
        <v>83.66250159912336</v>
      </c>
      <c r="R64" s="181">
        <f>('dep84'!R64/'dep84'!R63-1)*100</f>
        <v>-1.8708991011328613</v>
      </c>
      <c r="S64" s="152">
        <f>('dep84'!S64/'dep84'!S63-1)*100</f>
        <v>0.57708420386559656</v>
      </c>
      <c r="T64" s="183">
        <f>('dep84'!T64/'dep84'!T63-1)*100</f>
        <v>3.8928122575107027</v>
      </c>
      <c r="U64" s="52">
        <f>'dep84'!B64-'dep84'!B63</f>
        <v>-65.190248091000285</v>
      </c>
      <c r="V64" s="52">
        <f>'dep84'!C64-'dep84'!C63</f>
        <v>-21.646187478000002</v>
      </c>
      <c r="W64" s="52">
        <f>'dep84'!D64-'dep84'!D63</f>
        <v>6.6450524930000938</v>
      </c>
      <c r="X64" s="121">
        <f>'dep84'!E64-'dep84'!E63</f>
        <v>-14.599022386000001</v>
      </c>
      <c r="Y64" s="121">
        <f>'dep84'!F64-'dep84'!F63</f>
        <v>0.4228946780000058</v>
      </c>
      <c r="Z64" s="121">
        <f>'dep84'!G64-'dep84'!G63</f>
        <v>-32.402189440000001</v>
      </c>
      <c r="AA64" s="121">
        <f>'dep84'!H64-'dep84'!H63</f>
        <v>-0.34660642900000038</v>
      </c>
      <c r="AB64" s="121">
        <f>'dep84'!I64-'dep84'!I63</f>
        <v>53.569976069999939</v>
      </c>
      <c r="AC64" s="52">
        <f>'dep84'!J64-'dep84'!J63</f>
        <v>91.230940168000075</v>
      </c>
      <c r="AD64" s="52">
        <f>'dep84'!K64-'dep84'!K63</f>
        <v>-144.95116978800002</v>
      </c>
      <c r="AE64" s="121">
        <f>'dep84'!L64-'dep84'!L63</f>
        <v>-34.195158531000004</v>
      </c>
      <c r="AF64" s="121">
        <f>'dep84'!M64-'dep84'!M63</f>
        <v>-134.39724852100005</v>
      </c>
      <c r="AG64" s="121">
        <f>'dep84'!N64-'dep84'!N63</f>
        <v>6.2020673970000004</v>
      </c>
      <c r="AH64" s="121">
        <f>'dep84'!O64-'dep84'!O63</f>
        <v>6.525323373</v>
      </c>
      <c r="AI64" s="121">
        <f>'dep84'!P64-'dep84'!P63</f>
        <v>8.883551856000004</v>
      </c>
      <c r="AJ64" s="121">
        <f>'dep84'!Q64-'dep84'!Q63</f>
        <v>7.3714304779999988</v>
      </c>
      <c r="AK64" s="121">
        <f>'dep84'!R64-'dep84'!R63</f>
        <v>-5.4163000670000088</v>
      </c>
      <c r="AL64" s="121">
        <f>'dep84'!S64-'dep84'!S63</f>
        <v>7.5164227000000139E-2</v>
      </c>
      <c r="AM64" s="52">
        <f>'dep84'!T64-'dep84'!T63</f>
        <v>3.5311165140000043</v>
      </c>
      <c r="AN64" s="189">
        <f>(Paca!B64/Paca!B60-1)*100</f>
        <v>-1.352918609728726</v>
      </c>
      <c r="AO64" s="189">
        <f>(Paca!C64/Paca!C60-1)*100</f>
        <v>-9.2879773581551426</v>
      </c>
      <c r="AP64" s="189">
        <f>(Paca!D64/Paca!D60-1)*100</f>
        <v>-0.95163254942557396</v>
      </c>
      <c r="AQ64" s="190">
        <f>(Paca!E64/Paca!E60-1)*100</f>
        <v>-6.4566529245204451</v>
      </c>
      <c r="AR64" s="190">
        <f>(Paca!F64/Paca!F60-1)*100</f>
        <v>-1.0834987053321865</v>
      </c>
      <c r="AS64" s="190">
        <f>(Paca!G64/Paca!G60-1)*100</f>
        <v>6.0290874582822784</v>
      </c>
      <c r="AT64" s="190">
        <f>(Paca!H64/Paca!H60-1)*100</f>
        <v>9.2819319450734294</v>
      </c>
      <c r="AU64" s="190">
        <f>(Paca!I64/Paca!I60-1)*100</f>
        <v>-2.955945126377435</v>
      </c>
      <c r="AV64" s="189">
        <f>(Paca!J64/Paca!J60-1)*100</f>
        <v>-2.0579258612105522</v>
      </c>
      <c r="AW64" s="189">
        <f>(Paca!K64/Paca!K60-1)*100</f>
        <v>0.80211119177060475</v>
      </c>
      <c r="AX64" s="190">
        <f>(Paca!L64/Paca!L60-1)*100</f>
        <v>14.423406373820157</v>
      </c>
      <c r="AY64" s="190">
        <f>(Paca!M64/Paca!M60-1)*100</f>
        <v>-7.6312395568604918</v>
      </c>
      <c r="AZ64" s="190">
        <f>(Paca!N64/Paca!N60-1)*100</f>
        <v>9.1593482724454223</v>
      </c>
      <c r="BA64" s="190">
        <f>(Paca!O64/Paca!O60-1)*100</f>
        <v>4.1740076813061355</v>
      </c>
      <c r="BB64" s="190">
        <f>(Paca!P64/Paca!P60-1)*100</f>
        <v>-9.1534297120870693</v>
      </c>
      <c r="BC64" s="190">
        <f>(Paca!Q64/Paca!Q60-1)*100</f>
        <v>12.604529144743415</v>
      </c>
      <c r="BD64" s="190">
        <f>(Paca!R64/Paca!R60-1)*100</f>
        <v>-6.1024880775911612</v>
      </c>
      <c r="BE64" s="190">
        <f>(Paca!S64/Paca!S60-1)*100</f>
        <v>20.50316871062283</v>
      </c>
      <c r="BF64" s="189">
        <f>(Paca!T64/Paca!T60-1)*100</f>
        <v>-16.816358242842387</v>
      </c>
      <c r="BG64" s="53">
        <f>Paca!B64-Paca!B60</f>
        <v>-480.53322549699806</v>
      </c>
      <c r="BH64" s="53">
        <f>Paca!C64-Paca!C60</f>
        <v>-16.557636175999988</v>
      </c>
      <c r="BI64" s="53">
        <f>Paca!D64-Paca!D60</f>
        <v>-101.37325130999852</v>
      </c>
      <c r="BJ64" s="122">
        <f>Paca!E64-Paca!E60</f>
        <v>-103.34975419800003</v>
      </c>
      <c r="BK64" s="122">
        <f>Paca!F64-Paca!F60</f>
        <v>-23.748080967000078</v>
      </c>
      <c r="BL64" s="122">
        <f>Paca!G64-Paca!G60</f>
        <v>44.220867766000083</v>
      </c>
      <c r="BM64" s="122">
        <f>Paca!H64-Paca!H60</f>
        <v>123.32832499000006</v>
      </c>
      <c r="BN64" s="122">
        <f>Paca!I64-Paca!I60</f>
        <v>-141.82460890099992</v>
      </c>
      <c r="BO64" s="53">
        <f>Paca!J64-Paca!J60</f>
        <v>-235.37054868999985</v>
      </c>
      <c r="BP64" s="53">
        <f>Paca!K64-Paca!K60</f>
        <v>95.649966933002361</v>
      </c>
      <c r="BQ64" s="122">
        <f>Paca!L64-Paca!L60</f>
        <v>466.52897470000016</v>
      </c>
      <c r="BR64" s="122">
        <f>Paca!M64-Paca!M60</f>
        <v>-307.12230235900006</v>
      </c>
      <c r="BS64" s="122">
        <f>Paca!N64-Paca!N60</f>
        <v>57.384533293999993</v>
      </c>
      <c r="BT64" s="122">
        <f>Paca!O64-Paca!O60</f>
        <v>13.577415857000005</v>
      </c>
      <c r="BU64" s="122">
        <f>Paca!P64-Paca!P60</f>
        <v>-39.992032515999995</v>
      </c>
      <c r="BV64" s="122">
        <f>Paca!Q64-Paca!Q60</f>
        <v>26.53830155</v>
      </c>
      <c r="BW64" s="122">
        <f>Paca!R64-Paca!R60</f>
        <v>-172.02282404000016</v>
      </c>
      <c r="BX64" s="122">
        <f>Paca!S64-Paca!S60</f>
        <v>50.757900446999997</v>
      </c>
      <c r="BY64" s="53">
        <f>Paca!T64-Paca!T60</f>
        <v>-222.88175625400004</v>
      </c>
    </row>
    <row r="65" spans="1:77" s="29" customFormat="1" x14ac:dyDescent="0.25">
      <c r="A65" s="37" t="str">
        <f>Paca!A65</f>
        <v>T3 2013</v>
      </c>
      <c r="B65" s="144">
        <f>('dep84'!B65/'dep84'!B64-1)*100</f>
        <v>2.0660190992400462</v>
      </c>
      <c r="C65" s="179">
        <f>('dep84'!C65/'dep84'!C64-1)*100</f>
        <v>90.348663017971546</v>
      </c>
      <c r="D65" s="179">
        <f>('dep84'!D65/'dep84'!D64-1)*100</f>
        <v>0.15512034404918662</v>
      </c>
      <c r="E65" s="180">
        <f>('dep84'!E65/'dep84'!E64-1)*100</f>
        <v>-11.962943337602393</v>
      </c>
      <c r="F65" s="181">
        <f>('dep84'!F65/'dep84'!F64-1)*100</f>
        <v>-11.622714491930729</v>
      </c>
      <c r="G65" s="181">
        <f>('dep84'!G65/'dep84'!G64-1)*100</f>
        <v>25.699554502376621</v>
      </c>
      <c r="H65" s="181">
        <f>('dep84'!H65/'dep84'!H64-1)*100</f>
        <v>-38.547830014324802</v>
      </c>
      <c r="I65" s="182">
        <f>('dep84'!I65/'dep84'!I64-1)*100</f>
        <v>7.1248496364297864</v>
      </c>
      <c r="J65" s="179">
        <f>('dep84'!J65/'dep84'!J64-1)*100</f>
        <v>4.7867203984048645</v>
      </c>
      <c r="K65" s="179">
        <f>('dep84'!K65/'dep84'!K64-1)*100</f>
        <v>1.5302655120038589</v>
      </c>
      <c r="L65" s="180">
        <f>('dep84'!L65/'dep84'!L64-1)*100</f>
        <v>0.5476451600933574</v>
      </c>
      <c r="M65" s="181">
        <f>('dep84'!M65/'dep84'!M64-1)*100</f>
        <v>5.4373470306759542</v>
      </c>
      <c r="N65" s="181">
        <f>('dep84'!N65/'dep84'!N64-1)*100</f>
        <v>4.6653797299566646</v>
      </c>
      <c r="O65" s="181">
        <f>('dep84'!O65/'dep84'!O64-1)*100</f>
        <v>3.7005368499601898</v>
      </c>
      <c r="P65" s="181">
        <f>('dep84'!P65/'dep84'!P64-1)*100</f>
        <v>-21.089242811871266</v>
      </c>
      <c r="Q65" s="181">
        <f>('dep84'!Q65/'dep84'!Q64-1)*100</f>
        <v>-15.503266275159822</v>
      </c>
      <c r="R65" s="181">
        <f>('dep84'!R65/'dep84'!R64-1)*100</f>
        <v>-1.5359812251735216</v>
      </c>
      <c r="S65" s="152">
        <f>('dep84'!S65/'dep84'!S64-1)*100</f>
        <v>5.8694369661902002</v>
      </c>
      <c r="T65" s="183">
        <f>('dep84'!T65/'dep84'!T64-1)*100</f>
        <v>-28.591270985258387</v>
      </c>
      <c r="U65" s="52">
        <f>'dep84'!B65-'dep84'!B64</f>
        <v>91.257342904999859</v>
      </c>
      <c r="V65" s="52">
        <f>'dep84'!C65-'dep84'!C64</f>
        <v>45.495190871999995</v>
      </c>
      <c r="W65" s="52">
        <f>'dep84'!D65-'dep84'!D64</f>
        <v>2.7153343959998892</v>
      </c>
      <c r="X65" s="121">
        <f>'dep84'!E65-'dep84'!E64</f>
        <v>-64.511373535000075</v>
      </c>
      <c r="Y65" s="121">
        <f>'dep84'!F65-'dep84'!F64</f>
        <v>-19.567171080000008</v>
      </c>
      <c r="Z65" s="121">
        <f>'dep84'!G65-'dep84'!G64</f>
        <v>21.300851164999997</v>
      </c>
      <c r="AA65" s="121">
        <f>'dep84'!H65-'dep84'!H64</f>
        <v>-2.450620217</v>
      </c>
      <c r="AB65" s="121">
        <f>'dep84'!I65-'dep84'!I64</f>
        <v>67.943648063000069</v>
      </c>
      <c r="AC65" s="52">
        <f>'dep84'!J65-'dep84'!J64</f>
        <v>46.152326315999971</v>
      </c>
      <c r="AD65" s="52">
        <f>'dep84'!K65-'dep84'!K64</f>
        <v>23.838831497000001</v>
      </c>
      <c r="AE65" s="121">
        <f>'dep84'!L65-'dep84'!L64</f>
        <v>2.7980394350000211</v>
      </c>
      <c r="AF65" s="121">
        <f>'dep84'!M65-'dep84'!M64</f>
        <v>34.38948894300006</v>
      </c>
      <c r="AG65" s="121">
        <f>'dep84'!N65-'dep84'!N64</f>
        <v>2.0726568870000008</v>
      </c>
      <c r="AH65" s="121">
        <f>'dep84'!O65-'dep84'!O64</f>
        <v>0.39209342500000055</v>
      </c>
      <c r="AI65" s="121">
        <f>'dep84'!P65-'dep84'!P64</f>
        <v>-9.7100401349999999</v>
      </c>
      <c r="AJ65" s="121">
        <f>'dep84'!Q65-'dep84'!Q64</f>
        <v>-2.5087918449999993</v>
      </c>
      <c r="AK65" s="121">
        <f>'dep84'!R65-'dep84'!R64</f>
        <v>-4.3635110199999758</v>
      </c>
      <c r="AL65" s="121">
        <f>'dep84'!S65-'dep84'!S64</f>
        <v>0.76889580699999982</v>
      </c>
      <c r="AM65" s="52">
        <f>'dep84'!T65-'dep84'!T64</f>
        <v>-26.944340175999997</v>
      </c>
      <c r="AN65" s="189">
        <f>(Paca!B65/Paca!B61-1)*100</f>
        <v>-1.7258727137014263</v>
      </c>
      <c r="AO65" s="189">
        <f>(Paca!C65/Paca!C61-1)*100</f>
        <v>-3.7358230634723988</v>
      </c>
      <c r="AP65" s="189">
        <f>(Paca!D65/Paca!D61-1)*100</f>
        <v>-1.7860588987032244</v>
      </c>
      <c r="AQ65" s="190">
        <f>(Paca!E65/Paca!E61-1)*100</f>
        <v>-9.396326732603077</v>
      </c>
      <c r="AR65" s="190">
        <f>(Paca!F65/Paca!F61-1)*100</f>
        <v>-0.38536080001251305</v>
      </c>
      <c r="AS65" s="190">
        <f>(Paca!G65/Paca!G61-1)*100</f>
        <v>11.871610287540113</v>
      </c>
      <c r="AT65" s="190">
        <f>(Paca!H65/Paca!H61-1)*100</f>
        <v>-7.6419635373509598</v>
      </c>
      <c r="AU65" s="190">
        <f>(Paca!I65/Paca!I61-1)*100</f>
        <v>-0.41922178586121239</v>
      </c>
      <c r="AV65" s="189">
        <f>(Paca!J65/Paca!J61-1)*100</f>
        <v>-3.4002064818677624</v>
      </c>
      <c r="AW65" s="189">
        <f>(Paca!K65/Paca!K61-1)*100</f>
        <v>0.97339822228186268</v>
      </c>
      <c r="AX65" s="190">
        <f>(Paca!L65/Paca!L61-1)*100</f>
        <v>4.9182382608283559</v>
      </c>
      <c r="AY65" s="190">
        <f>(Paca!M65/Paca!M61-1)*100</f>
        <v>3.9614345016688146</v>
      </c>
      <c r="AZ65" s="190">
        <f>(Paca!N65/Paca!N61-1)*100</f>
        <v>26.447478657238243</v>
      </c>
      <c r="BA65" s="190">
        <f>(Paca!O65/Paca!O61-1)*100</f>
        <v>7.9927093865443721</v>
      </c>
      <c r="BB65" s="190">
        <f>(Paca!P65/Paca!P61-1)*100</f>
        <v>6.3300262729805823</v>
      </c>
      <c r="BC65" s="190">
        <f>(Paca!Q65/Paca!Q61-1)*100</f>
        <v>-3.227327044208983</v>
      </c>
      <c r="BD65" s="190">
        <f>(Paca!R65/Paca!R61-1)*100</f>
        <v>-12.733443660589449</v>
      </c>
      <c r="BE65" s="190">
        <f>(Paca!S65/Paca!S61-1)*100</f>
        <v>-8.3552204830928503</v>
      </c>
      <c r="BF65" s="189">
        <f>(Paca!T65/Paca!T61-1)*100</f>
        <v>-13.303251663789052</v>
      </c>
      <c r="BG65" s="53">
        <f>Paca!B65-Paca!B61</f>
        <v>-612.7879815809938</v>
      </c>
      <c r="BH65" s="53">
        <f>Paca!C65-Paca!C61</f>
        <v>-8.6148709259999805</v>
      </c>
      <c r="BI65" s="53">
        <f>Paca!D65-Paca!D61</f>
        <v>-187.26963047299978</v>
      </c>
      <c r="BJ65" s="122">
        <f>Paca!E65-Paca!E61</f>
        <v>-140.50257172400006</v>
      </c>
      <c r="BK65" s="122">
        <f>Paca!F65-Paca!F61</f>
        <v>-8.3040630610003063</v>
      </c>
      <c r="BL65" s="122">
        <f>Paca!G65-Paca!G61</f>
        <v>85.268555153999955</v>
      </c>
      <c r="BM65" s="122">
        <f>Paca!H65-Paca!H61</f>
        <v>-103.7825202439999</v>
      </c>
      <c r="BN65" s="122">
        <f>Paca!I65-Paca!I61</f>
        <v>-19.949030597999808</v>
      </c>
      <c r="BO65" s="53">
        <f>Paca!J65-Paca!J61</f>
        <v>-387.78204491999895</v>
      </c>
      <c r="BP65" s="53">
        <f>Paca!K65-Paca!K61</f>
        <v>119.42633504700098</v>
      </c>
      <c r="BQ65" s="122">
        <f>Paca!L65-Paca!L61</f>
        <v>171.35781748699992</v>
      </c>
      <c r="BR65" s="122">
        <f>Paca!M65-Paca!M61</f>
        <v>159.36287934399979</v>
      </c>
      <c r="BS65" s="122">
        <f>Paca!N65-Paca!N61</f>
        <v>150.155471584</v>
      </c>
      <c r="BT65" s="122">
        <f>Paca!O65-Paca!O61</f>
        <v>27.156506393999962</v>
      </c>
      <c r="BU65" s="122">
        <f>Paca!P65-Paca!P61</f>
        <v>23.405398408999986</v>
      </c>
      <c r="BV65" s="122">
        <f>Paca!Q65-Paca!Q61</f>
        <v>-6.6980978550000145</v>
      </c>
      <c r="BW65" s="122">
        <f>Paca!R65-Paca!R61</f>
        <v>-382.43559361600001</v>
      </c>
      <c r="BX65" s="122">
        <f>Paca!S65-Paca!S61</f>
        <v>-22.878046699999999</v>
      </c>
      <c r="BY65" s="53">
        <f>Paca!T65-Paca!T61</f>
        <v>-148.54777030899993</v>
      </c>
    </row>
    <row r="66" spans="1:77" s="105" customFormat="1" x14ac:dyDescent="0.25">
      <c r="A66" s="98" t="str">
        <f>Paca!A66</f>
        <v>T4 2013</v>
      </c>
      <c r="B66" s="143">
        <f>('dep84'!B66/'dep84'!B65-1)*100</f>
        <v>7.4217000696030988</v>
      </c>
      <c r="C66" s="184">
        <f>('dep84'!C66/'dep84'!C65-1)*100</f>
        <v>22.1044796412186</v>
      </c>
      <c r="D66" s="184">
        <f>('dep84'!D66/'dep84'!D65-1)*100</f>
        <v>4.8507394061737319</v>
      </c>
      <c r="E66" s="185">
        <f>('dep84'!E66/'dep84'!E65-1)*100</f>
        <v>39.017922204003931</v>
      </c>
      <c r="F66" s="186">
        <f>('dep84'!F66/'dep84'!F65-1)*100</f>
        <v>10.807450661400875</v>
      </c>
      <c r="G66" s="186">
        <f>('dep84'!G66/'dep84'!G65-1)*100</f>
        <v>22.613960031353429</v>
      </c>
      <c r="H66" s="186">
        <f>('dep84'!H66/'dep84'!H65-1)*100</f>
        <v>2174.2533512221703</v>
      </c>
      <c r="I66" s="187">
        <f>('dep84'!I66/'dep84'!I65-1)*100</f>
        <v>-22.00334490783732</v>
      </c>
      <c r="J66" s="184">
        <f>('dep84'!J66/'dep84'!J65-1)*100</f>
        <v>9.3074226939587668</v>
      </c>
      <c r="K66" s="184">
        <f>('dep84'!K66/'dep84'!K65-1)*100</f>
        <v>7.2863984075316468</v>
      </c>
      <c r="L66" s="185">
        <f>('dep84'!L66/'dep84'!L65-1)*100</f>
        <v>-8.5162625912813752</v>
      </c>
      <c r="M66" s="186">
        <f>('dep84'!M66/'dep84'!M65-1)*100</f>
        <v>17.254939774404999</v>
      </c>
      <c r="N66" s="186">
        <f>('dep84'!N66/'dep84'!N65-1)*100</f>
        <v>33.107354534125456</v>
      </c>
      <c r="O66" s="186">
        <f>('dep84'!O66/'dep84'!O65-1)*100</f>
        <v>104.37734634667532</v>
      </c>
      <c r="P66" s="186">
        <f>('dep84'!P66/'dep84'!P65-1)*100</f>
        <v>35.439405534222466</v>
      </c>
      <c r="Q66" s="186">
        <f>('dep84'!Q66/'dep84'!Q65-1)*100</f>
        <v>7.1076931508022634</v>
      </c>
      <c r="R66" s="186">
        <f>('dep84'!R66/'dep84'!R65-1)*100</f>
        <v>0.59390148847522362</v>
      </c>
      <c r="S66" s="151">
        <f>('dep84'!S66/'dep84'!S65-1)*100</f>
        <v>11.231087918858385</v>
      </c>
      <c r="T66" s="188">
        <f>('dep84'!T66/'dep84'!T65-1)*100</f>
        <v>28.356651411770795</v>
      </c>
      <c r="U66" s="100">
        <f>'dep84'!B66-'dep84'!B65</f>
        <v>334.5939339180004</v>
      </c>
      <c r="V66" s="100">
        <f>'dep84'!C66-'dep84'!C65</f>
        <v>21.187215680000008</v>
      </c>
      <c r="W66" s="100">
        <f>'dep84'!D66-'dep84'!D65</f>
        <v>85.042430287000116</v>
      </c>
      <c r="X66" s="120">
        <f>'dep84'!E66-'dep84'!E65</f>
        <v>185.23706700100001</v>
      </c>
      <c r="Y66" s="120">
        <f>'dep84'!F66-'dep84'!F65</f>
        <v>16.079938827000007</v>
      </c>
      <c r="Z66" s="120">
        <f>'dep84'!G66-'dep84'!G65</f>
        <v>23.560349121000002</v>
      </c>
      <c r="AA66" s="120">
        <f>'dep84'!H66-'dep84'!H65</f>
        <v>84.942188879999989</v>
      </c>
      <c r="AB66" s="120">
        <f>'dep84'!I66-'dep84'!I65</f>
        <v>-224.77711354200005</v>
      </c>
      <c r="AC66" s="100">
        <f>'dep84'!J66-'dep84'!J65</f>
        <v>94.035366631999977</v>
      </c>
      <c r="AD66" s="100">
        <f>'dep84'!K66-'dep84'!K65</f>
        <v>115.24619864400029</v>
      </c>
      <c r="AE66" s="120">
        <f>'dep84'!L66-'dep84'!L65</f>
        <v>-43.749744900999985</v>
      </c>
      <c r="AF66" s="120">
        <f>'dep84'!M66-'dep84'!M65</f>
        <v>115.06588642099996</v>
      </c>
      <c r="AG66" s="120">
        <f>'dep84'!N66-'dep84'!N65</f>
        <v>15.394583679999997</v>
      </c>
      <c r="AH66" s="120">
        <f>'dep84'!O66-'dep84'!O65</f>
        <v>11.468644276999999</v>
      </c>
      <c r="AI66" s="120">
        <f>'dep84'!P66-'dep84'!P65</f>
        <v>12.876050665999998</v>
      </c>
      <c r="AJ66" s="120">
        <f>'dep84'!Q66-'dep84'!Q65</f>
        <v>0.97187411400000023</v>
      </c>
      <c r="AK66" s="120">
        <f>'dep84'!R66-'dep84'!R65</f>
        <v>1.6612773389999802</v>
      </c>
      <c r="AL66" s="120">
        <f>'dep84'!S66-'dep84'!S65</f>
        <v>1.5576270480000005</v>
      </c>
      <c r="AM66" s="100">
        <f>'dep84'!T66-'dep84'!T65</f>
        <v>19.082722674999999</v>
      </c>
      <c r="AN66" s="184">
        <f>(Paca!B66/Paca!B62-1)*100</f>
        <v>2.6181667799733299</v>
      </c>
      <c r="AO66" s="184">
        <f>(Paca!C66/Paca!C62-1)*100</f>
        <v>42.8085714510797</v>
      </c>
      <c r="AP66" s="184">
        <f>(Paca!D66/Paca!D62-1)*100</f>
        <v>0.79570344071480115</v>
      </c>
      <c r="AQ66" s="191">
        <f>(Paca!E66/Paca!E62-1)*100</f>
        <v>10.40231585638962</v>
      </c>
      <c r="AR66" s="191">
        <f>(Paca!F66/Paca!F62-1)*100</f>
        <v>-2.5206450843977324</v>
      </c>
      <c r="AS66" s="191">
        <f>(Paca!G66/Paca!G62-1)*100</f>
        <v>18.84806487420423</v>
      </c>
      <c r="AT66" s="191">
        <f>(Paca!H66/Paca!H62-1)*100</f>
        <v>4.2340858405190751</v>
      </c>
      <c r="AU66" s="191">
        <f>(Paca!I66/Paca!I62-1)*100</f>
        <v>-4.4152689051833782</v>
      </c>
      <c r="AV66" s="184">
        <f>(Paca!J66/Paca!J62-1)*100</f>
        <v>1.2512319058535892</v>
      </c>
      <c r="AW66" s="184">
        <f>(Paca!K66/Paca!K62-1)*100</f>
        <v>5.41193742297299</v>
      </c>
      <c r="AX66" s="191">
        <f>(Paca!L66/Paca!L62-1)*100</f>
        <v>7.1436058015326376</v>
      </c>
      <c r="AY66" s="191">
        <f>(Paca!M66/Paca!M62-1)*100</f>
        <v>4.7010762107793314</v>
      </c>
      <c r="AZ66" s="191">
        <f>(Paca!N66/Paca!N62-1)*100</f>
        <v>20.153869159077509</v>
      </c>
      <c r="BA66" s="191">
        <f>(Paca!O66/Paca!O62-1)*100</f>
        <v>31.650262306450738</v>
      </c>
      <c r="BB66" s="191">
        <f>(Paca!P66/Paca!P62-1)*100</f>
        <v>13.981154580421506</v>
      </c>
      <c r="BC66" s="191">
        <f>(Paca!Q66/Paca!Q62-1)*100</f>
        <v>2.9248346439233464</v>
      </c>
      <c r="BD66" s="191">
        <f>(Paca!R66/Paca!R62-1)*100</f>
        <v>-2.9668873929675321</v>
      </c>
      <c r="BE66" s="191">
        <f>(Paca!S66/Paca!S62-1)*100</f>
        <v>5.8734217103252329</v>
      </c>
      <c r="BF66" s="184">
        <f>(Paca!T66/Paca!T62-1)*100</f>
        <v>-4.0457493410089089</v>
      </c>
      <c r="BG66" s="100">
        <f>Paca!B66-Paca!B62</f>
        <v>898.87193914800446</v>
      </c>
      <c r="BH66" s="100">
        <f>Paca!C66-Paca!C62</f>
        <v>71.229008556999986</v>
      </c>
      <c r="BI66" s="100">
        <f>Paca!D66-Paca!D62</f>
        <v>82.027390232000471</v>
      </c>
      <c r="BJ66" s="120">
        <f>Paca!E66-Paca!E62</f>
        <v>150.43732423000006</v>
      </c>
      <c r="BK66" s="120">
        <f>Paca!F66-Paca!F62</f>
        <v>-56.511501780999879</v>
      </c>
      <c r="BL66" s="120">
        <f>Paca!G66-Paca!G62</f>
        <v>131.26567680200003</v>
      </c>
      <c r="BM66" s="120">
        <f>Paca!H66-Paca!H62</f>
        <v>57.962719141999969</v>
      </c>
      <c r="BN66" s="120">
        <f>Paca!I66-Paca!I62</f>
        <v>-201.12682816100005</v>
      </c>
      <c r="BO66" s="100">
        <f>Paca!J66-Paca!J62</f>
        <v>132.70286519900037</v>
      </c>
      <c r="BP66" s="100">
        <f>Paca!K66-Paca!K62</f>
        <v>657.50020218300415</v>
      </c>
      <c r="BQ66" s="120">
        <f>Paca!L66-Paca!L62</f>
        <v>256.77342279699997</v>
      </c>
      <c r="BR66" s="120">
        <f>Paca!M66-Paca!M62</f>
        <v>197.32190013299987</v>
      </c>
      <c r="BS66" s="120">
        <f>Paca!N66-Paca!N62</f>
        <v>123.17410558200004</v>
      </c>
      <c r="BT66" s="120">
        <f>Paca!O66-Paca!O62</f>
        <v>86.931241804000024</v>
      </c>
      <c r="BU66" s="120">
        <f>Paca!P66-Paca!P62</f>
        <v>52.559176123000043</v>
      </c>
      <c r="BV66" s="120">
        <f>Paca!Q66-Paca!Q62</f>
        <v>5.8272622020000142</v>
      </c>
      <c r="BW66" s="120">
        <f>Paca!R66-Paca!R62</f>
        <v>-78.933877458000097</v>
      </c>
      <c r="BX66" s="120">
        <f>Paca!S66-Paca!S62</f>
        <v>13.846970999999996</v>
      </c>
      <c r="BY66" s="100">
        <f>Paca!T66-Paca!T62</f>
        <v>-44.587527023000121</v>
      </c>
    </row>
    <row r="67" spans="1:77" s="29" customFormat="1" x14ac:dyDescent="0.25">
      <c r="A67" s="37" t="str">
        <f>Paca!A67</f>
        <v>T1 2014</v>
      </c>
      <c r="B67" s="144">
        <f>('dep84'!B67/'dep84'!B66-1)*100</f>
        <v>-9.9344115291042918</v>
      </c>
      <c r="C67" s="179">
        <f>('dep84'!C67/'dep84'!C66-1)*100</f>
        <v>-35.321962838667822</v>
      </c>
      <c r="D67" s="179">
        <f>('dep84'!D67/'dep84'!D66-1)*100</f>
        <v>-12.925801336093878</v>
      </c>
      <c r="E67" s="180">
        <f>('dep84'!E67/'dep84'!E66-1)*100</f>
        <v>-25.316905310903149</v>
      </c>
      <c r="F67" s="181">
        <f>('dep84'!F67/'dep84'!F66-1)*100</f>
        <v>8.6691551138148082</v>
      </c>
      <c r="G67" s="181">
        <f>('dep84'!G67/'dep84'!G66-1)*100</f>
        <v>-1.6175683511875594</v>
      </c>
      <c r="H67" s="181">
        <f>('dep84'!H67/'dep84'!H66-1)*100</f>
        <v>-36.19855443137083</v>
      </c>
      <c r="I67" s="182">
        <f>('dep84'!I67/'dep84'!I66-1)*100</f>
        <v>-6.3482519865256108</v>
      </c>
      <c r="J67" s="179">
        <f>('dep84'!J67/'dep84'!J66-1)*100</f>
        <v>-6.7489169332326293</v>
      </c>
      <c r="K67" s="179">
        <f>('dep84'!K67/'dep84'!K66-1)*100</f>
        <v>-7.9306650045337541</v>
      </c>
      <c r="L67" s="180">
        <f>('dep84'!L67/'dep84'!L66-1)*100</f>
        <v>-5.5387140605647422</v>
      </c>
      <c r="M67" s="181">
        <f>('dep84'!M67/'dep84'!M66-1)*100</f>
        <v>-18.738868079401037</v>
      </c>
      <c r="N67" s="181">
        <f>('dep84'!N67/'dep84'!N66-1)*100</f>
        <v>-27.734199557882555</v>
      </c>
      <c r="O67" s="181">
        <f>('dep84'!O67/'dep84'!O66-1)*100</f>
        <v>0.88686139392588625</v>
      </c>
      <c r="P67" s="181">
        <f>('dep84'!P67/'dep84'!P66-1)*100</f>
        <v>-9.0962018912908444</v>
      </c>
      <c r="Q67" s="181">
        <f>('dep84'!Q67/'dep84'!Q66-1)*100</f>
        <v>-27.590422886027444</v>
      </c>
      <c r="R67" s="181">
        <f>('dep84'!R67/'dep84'!R66-1)*100</f>
        <v>23.307527392541893</v>
      </c>
      <c r="S67" s="152">
        <f>('dep84'!S67/'dep84'!S66-1)*100</f>
        <v>-13.758443830562861</v>
      </c>
      <c r="T67" s="183">
        <f>('dep84'!T67/'dep84'!T66-1)*100</f>
        <v>8.033540186122945</v>
      </c>
      <c r="U67" s="52">
        <f>'dep84'!B67-'dep84'!B66</f>
        <v>-481.11492702999931</v>
      </c>
      <c r="V67" s="52">
        <f>'dep84'!C67-'dep84'!C66</f>
        <v>-41.339956792999999</v>
      </c>
      <c r="W67" s="52">
        <f>'dep84'!D67-'dep84'!D66</f>
        <v>-237.60561143199993</v>
      </c>
      <c r="X67" s="121">
        <f>'dep84'!E67-'dep84'!E66</f>
        <v>-167.08796428099998</v>
      </c>
      <c r="Y67" s="121">
        <f>'dep84'!F67-'dep84'!F66</f>
        <v>14.292456120999987</v>
      </c>
      <c r="Z67" s="121">
        <f>'dep84'!G67-'dep84'!G66</f>
        <v>-2.0663679700000017</v>
      </c>
      <c r="AA67" s="121">
        <f>'dep84'!H67-'dep84'!H66</f>
        <v>-32.162023944999994</v>
      </c>
      <c r="AB67" s="121">
        <f>'dep84'!I67-'dep84'!I66</f>
        <v>-50.581711357000017</v>
      </c>
      <c r="AC67" s="52">
        <f>'dep84'!J67-'dep84'!J66</f>
        <v>-74.532471321000003</v>
      </c>
      <c r="AD67" s="52">
        <f>'dep84'!K67-'dep84'!K66</f>
        <v>-134.57610887400028</v>
      </c>
      <c r="AE67" s="121">
        <f>'dep84'!L67-'dep84'!L66</f>
        <v>-26.030309066000029</v>
      </c>
      <c r="AF67" s="121">
        <f>'dep84'!M67-'dep84'!M66</f>
        <v>-146.52362055000003</v>
      </c>
      <c r="AG67" s="121">
        <f>'dep84'!N67-'dep84'!N66</f>
        <v>-17.165685734999997</v>
      </c>
      <c r="AH67" s="121">
        <f>'dep84'!O67-'dep84'!O66</f>
        <v>0.19915643199999877</v>
      </c>
      <c r="AI67" s="121">
        <f>'dep84'!P67-'dep84'!P66</f>
        <v>-4.4761164700000009</v>
      </c>
      <c r="AJ67" s="121">
        <f>'dep84'!Q67-'dep84'!Q66</f>
        <v>-4.0407349789999998</v>
      </c>
      <c r="AK67" s="121">
        <f>'dep84'!R67-'dep84'!R66</f>
        <v>65.583649954999998</v>
      </c>
      <c r="AL67" s="121">
        <f>'dep84'!S67-'dep84'!S66</f>
        <v>-2.1224484610000012</v>
      </c>
      <c r="AM67" s="52">
        <f>'dep84'!T67-'dep84'!T66</f>
        <v>6.9392213900000002</v>
      </c>
      <c r="AN67" s="189">
        <f>(Paca!B67/Paca!B63-1)*100</f>
        <v>-0.29853197235304441</v>
      </c>
      <c r="AO67" s="189">
        <f>(Paca!C67/Paca!C63-1)*100</f>
        <v>5.4513358445996696</v>
      </c>
      <c r="AP67" s="189">
        <f>(Paca!D67/Paca!D63-1)*100</f>
        <v>-0.48970038410057759</v>
      </c>
      <c r="AQ67" s="190">
        <f>(Paca!E67/Paca!E63-1)*100</f>
        <v>-1.4318799942843685</v>
      </c>
      <c r="AR67" s="190">
        <f>(Paca!F67/Paca!F63-1)*100</f>
        <v>3.9085333803736688</v>
      </c>
      <c r="AS67" s="190">
        <f>(Paca!G67/Paca!G63-1)*100</f>
        <v>3.1784345954210647</v>
      </c>
      <c r="AT67" s="190">
        <f>(Paca!H67/Paca!H63-1)*100</f>
        <v>-7.8965500367104262</v>
      </c>
      <c r="AU67" s="190">
        <f>(Paca!I67/Paca!I63-1)*100</f>
        <v>-0.45848077808403609</v>
      </c>
      <c r="AV67" s="189">
        <f>(Paca!J67/Paca!J63-1)*100</f>
        <v>-1.2751333079231486</v>
      </c>
      <c r="AW67" s="189">
        <f>(Paca!K67/Paca!K63-1)*100</f>
        <v>0.87592199801225235</v>
      </c>
      <c r="AX67" s="190">
        <f>(Paca!L67/Paca!L63-1)*100</f>
        <v>-7.5450679337196958</v>
      </c>
      <c r="AY67" s="190">
        <f>(Paca!M67/Paca!M63-1)*100</f>
        <v>5.0581918374681178</v>
      </c>
      <c r="AZ67" s="190">
        <f>(Paca!N67/Paca!N63-1)*100</f>
        <v>3.4869795946548487</v>
      </c>
      <c r="BA67" s="190">
        <f>(Paca!O67/Paca!O63-1)*100</f>
        <v>13.708067981822424</v>
      </c>
      <c r="BB67" s="190">
        <f>(Paca!P67/Paca!P63-1)*100</f>
        <v>7.5685342703765368</v>
      </c>
      <c r="BC67" s="190">
        <f>(Paca!Q67/Paca!Q63-1)*100</f>
        <v>-7.6744776193586546</v>
      </c>
      <c r="BD67" s="190">
        <f>(Paca!R67/Paca!R63-1)*100</f>
        <v>4.3797997028603319</v>
      </c>
      <c r="BE67" s="190">
        <f>(Paca!S67/Paca!S63-1)*100</f>
        <v>0.89485398769333369</v>
      </c>
      <c r="BF67" s="189">
        <f>(Paca!T67/Paca!T63-1)*100</f>
        <v>-3.5515079196686061</v>
      </c>
      <c r="BG67" s="53">
        <f>Paca!B67-Paca!B63</f>
        <v>-104.26166205600748</v>
      </c>
      <c r="BH67" s="53">
        <f>Paca!C67-Paca!C63</f>
        <v>9.9176230040000064</v>
      </c>
      <c r="BI67" s="53">
        <f>Paca!D67-Paca!D63</f>
        <v>-50.79310350400192</v>
      </c>
      <c r="BJ67" s="122">
        <f>Paca!E67-Paca!E63</f>
        <v>-20.816277703999958</v>
      </c>
      <c r="BK67" s="122">
        <f>Paca!F67-Paca!F63</f>
        <v>82.385799812000187</v>
      </c>
      <c r="BL67" s="122">
        <f>Paca!G67-Paca!G63</f>
        <v>24.695077013999935</v>
      </c>
      <c r="BM67" s="122">
        <f>Paca!H67-Paca!H63</f>
        <v>-116.1373515759999</v>
      </c>
      <c r="BN67" s="122">
        <f>Paca!I67-Paca!I63</f>
        <v>-20.920351050000136</v>
      </c>
      <c r="BO67" s="53">
        <f>Paca!J67-Paca!J63</f>
        <v>-135.78496556100072</v>
      </c>
      <c r="BP67" s="53">
        <f>Paca!K67-Paca!K63</f>
        <v>110.73743918999753</v>
      </c>
      <c r="BQ67" s="122">
        <f>Paca!L67-Paca!L63</f>
        <v>-298.22783855699981</v>
      </c>
      <c r="BR67" s="122">
        <f>Paca!M67-Paca!M63</f>
        <v>217.67637551499956</v>
      </c>
      <c r="BS67" s="122">
        <f>Paca!N67-Paca!N63</f>
        <v>22.578627414000039</v>
      </c>
      <c r="BT67" s="122">
        <f>Paca!O67-Paca!O63</f>
        <v>40.703352090999999</v>
      </c>
      <c r="BU67" s="122">
        <f>Paca!P67-Paca!P63</f>
        <v>29.482214408999994</v>
      </c>
      <c r="BV67" s="122">
        <f>Paca!Q67-Paca!Q63</f>
        <v>-16.420131368999989</v>
      </c>
      <c r="BW67" s="122">
        <f>Paca!R67-Paca!R63</f>
        <v>112.53862547900007</v>
      </c>
      <c r="BX67" s="122">
        <f>Paca!S67-Paca!S63</f>
        <v>2.4062142079999944</v>
      </c>
      <c r="BY67" s="53">
        <f>Paca!T67-Paca!T63</f>
        <v>-38.338655185000107</v>
      </c>
    </row>
    <row r="68" spans="1:77" x14ac:dyDescent="0.25">
      <c r="A68" s="37" t="str">
        <f>Paca!A68</f>
        <v>T2 2014</v>
      </c>
      <c r="B68" s="144">
        <f>('dep84'!B68/'dep84'!B67-1)*100</f>
        <v>1.1150054650862939</v>
      </c>
      <c r="C68" s="179">
        <f>('dep84'!C68/'dep84'!C67-1)*100</f>
        <v>39.074809872031622</v>
      </c>
      <c r="D68" s="179">
        <f>('dep84'!D68/'dep84'!D67-1)*100</f>
        <v>-2.4221048052238459</v>
      </c>
      <c r="E68" s="180">
        <f>('dep84'!E68/'dep84'!E67-1)*100</f>
        <v>4.4200658571704077</v>
      </c>
      <c r="F68" s="181">
        <f>('dep84'!F68/'dep84'!F67-1)*100</f>
        <v>-13.472343233955463</v>
      </c>
      <c r="G68" s="181">
        <f>('dep84'!G68/'dep84'!G67-1)*100</f>
        <v>3.8337795332756164</v>
      </c>
      <c r="H68" s="181">
        <f>('dep84'!H68/'dep84'!H67-1)*100</f>
        <v>18.413385484341838</v>
      </c>
      <c r="I68" s="182">
        <f>('dep84'!I68/'dep84'!I67-1)*100</f>
        <v>-6.9250309294636274</v>
      </c>
      <c r="J68" s="179">
        <f>('dep84'!J68/'dep84'!J67-1)*100</f>
        <v>-9.4281089658646344</v>
      </c>
      <c r="K68" s="179">
        <f>('dep84'!K68/'dep84'!K67-1)*100</f>
        <v>8.6027747493387707</v>
      </c>
      <c r="L68" s="180">
        <f>('dep84'!L68/'dep84'!L67-1)*100</f>
        <v>32.857651972040088</v>
      </c>
      <c r="M68" s="181">
        <f>('dep84'!M68/'dep84'!M67-1)*100</f>
        <v>2.3866811748879391</v>
      </c>
      <c r="N68" s="181">
        <f>('dep84'!N68/'dep84'!N67-1)*100</f>
        <v>-7.6184433278709385</v>
      </c>
      <c r="O68" s="181">
        <f>('dep84'!O68/'dep84'!O67-1)*100</f>
        <v>-25.502950807143364</v>
      </c>
      <c r="P68" s="181">
        <f>('dep84'!P68/'dep84'!P67-1)*100</f>
        <v>8.6629372741985335</v>
      </c>
      <c r="Q68" s="181">
        <f>('dep84'!Q68/'dep84'!Q67-1)*100</f>
        <v>40.054452486777812</v>
      </c>
      <c r="R68" s="181">
        <f>('dep84'!R68/'dep84'!R67-1)*100</f>
        <v>-7.9260325303093015</v>
      </c>
      <c r="S68" s="152">
        <f>('dep84'!S68/'dep84'!S67-1)*100</f>
        <v>14.537285161936332</v>
      </c>
      <c r="T68" s="183">
        <f>('dep84'!T68/'dep84'!T67-1)*100</f>
        <v>21.982910230387009</v>
      </c>
      <c r="U68" s="52">
        <f>'dep84'!B68-'dep84'!B67</f>
        <v>48.634289090999118</v>
      </c>
      <c r="V68" s="52">
        <f>'dep84'!C68-'dep84'!C67</f>
        <v>29.578687165999995</v>
      </c>
      <c r="W68" s="52">
        <f>'dep84'!D68-'dep84'!D67</f>
        <v>-38.768735306000053</v>
      </c>
      <c r="X68" s="121">
        <f>'dep84'!E68-'dep84'!E67</f>
        <v>21.786406193999994</v>
      </c>
      <c r="Y68" s="121">
        <f>'dep84'!F68-'dep84'!F67</f>
        <v>-24.136790625999993</v>
      </c>
      <c r="Z68" s="121">
        <f>'dep84'!G68-'dep84'!G67</f>
        <v>4.8182541859999901</v>
      </c>
      <c r="AA68" s="121">
        <f>'dep84'!H68-'dep84'!H67</f>
        <v>10.437976322000004</v>
      </c>
      <c r="AB68" s="121">
        <f>'dep84'!I68-'dep84'!I67</f>
        <v>-51.674581381999928</v>
      </c>
      <c r="AC68" s="52">
        <f>'dep84'!J68-'dep84'!J67</f>
        <v>-97.09344635299999</v>
      </c>
      <c r="AD68" s="52">
        <f>'dep84'!K68-'dep84'!K67</f>
        <v>134.4039150809997</v>
      </c>
      <c r="AE68" s="121">
        <f>'dep84'!L68-'dep84'!L67</f>
        <v>145.868245199</v>
      </c>
      <c r="AF68" s="121">
        <f>'dep84'!M68-'dep84'!M67</f>
        <v>15.164970251</v>
      </c>
      <c r="AG68" s="121">
        <f>'dep84'!N68-'dep84'!N67</f>
        <v>-3.4075683820000009</v>
      </c>
      <c r="AH68" s="121">
        <f>'dep84'!O68-'dep84'!O67</f>
        <v>-5.7778149929999998</v>
      </c>
      <c r="AI68" s="121">
        <f>'dep84'!P68-'dep84'!P67</f>
        <v>3.8751497189999995</v>
      </c>
      <c r="AJ68" s="121">
        <f>'dep84'!Q68-'dep84'!Q67</f>
        <v>4.2476509439999983</v>
      </c>
      <c r="AK68" s="121">
        <f>'dep84'!R68-'dep84'!R67</f>
        <v>-27.500767811000003</v>
      </c>
      <c r="AL68" s="121">
        <f>'dep84'!S68-'dep84'!S67</f>
        <v>1.9340501540000012</v>
      </c>
      <c r="AM68" s="52">
        <f>'dep84'!T68-'dep84'!T67</f>
        <v>20.513868502999998</v>
      </c>
      <c r="AN68" s="189">
        <f>(Paca!B68/Paca!B64-1)*100</f>
        <v>-2.1688398669691966</v>
      </c>
      <c r="AO68" s="189">
        <f>(Paca!C68/Paca!C64-1)*100</f>
        <v>47.379366532273949</v>
      </c>
      <c r="AP68" s="189">
        <f>(Paca!D68/Paca!D64-1)*100</f>
        <v>-4.9610428205378421</v>
      </c>
      <c r="AQ68" s="190">
        <f>(Paca!E68/Paca!E64-1)*100</f>
        <v>-0.48436651078030968</v>
      </c>
      <c r="AR68" s="190">
        <f>(Paca!F68/Paca!F64-1)*100</f>
        <v>-7.6231176867002421</v>
      </c>
      <c r="AS68" s="190">
        <f>(Paca!G68/Paca!G64-1)*100</f>
        <v>8.7444637735011987</v>
      </c>
      <c r="AT68" s="190">
        <f>(Paca!H68/Paca!H64-1)*100</f>
        <v>-7.30130162325956</v>
      </c>
      <c r="AU68" s="190">
        <f>(Paca!I68/Paca!I64-1)*100</f>
        <v>-6.7204270463422811</v>
      </c>
      <c r="AV68" s="189">
        <f>(Paca!J68/Paca!J64-1)*100</f>
        <v>-13.257913981728365</v>
      </c>
      <c r="AW68" s="189">
        <f>(Paca!K68/Paca!K64-1)*100</f>
        <v>9.9893549427868997</v>
      </c>
      <c r="AX68" s="190">
        <f>(Paca!L68/Paca!L64-1)*100</f>
        <v>7.4070975616674861</v>
      </c>
      <c r="AY68" s="190">
        <f>(Paca!M68/Paca!M64-1)*100</f>
        <v>23.231593072437008</v>
      </c>
      <c r="AZ68" s="190">
        <f>(Paca!N68/Paca!N64-1)*100</f>
        <v>3.4649464399829411</v>
      </c>
      <c r="BA68" s="190">
        <f>(Paca!O68/Paca!O64-1)*100</f>
        <v>5.6413015408300682</v>
      </c>
      <c r="BB68" s="190">
        <f>(Paca!P68/Paca!P64-1)*100</f>
        <v>5.0936756979709674</v>
      </c>
      <c r="BC68" s="190">
        <f>(Paca!Q68/Paca!Q64-1)*100</f>
        <v>-8.5392938640489575</v>
      </c>
      <c r="BD68" s="190">
        <f>(Paca!R68/Paca!R64-1)*100</f>
        <v>2.1166937770357608</v>
      </c>
      <c r="BE68" s="190">
        <f>(Paca!S68/Paca!S64-1)*100</f>
        <v>-12.002110011208366</v>
      </c>
      <c r="BF68" s="189">
        <f>(Paca!T68/Paca!T64-1)*100</f>
        <v>-2.6037235788700097</v>
      </c>
      <c r="BG68" s="53">
        <f>Paca!B68-Paca!B64</f>
        <v>-759.91230876799818</v>
      </c>
      <c r="BH68" s="53">
        <f>Paca!C68-Paca!C64</f>
        <v>76.618084128999982</v>
      </c>
      <c r="BI68" s="53">
        <f>Paca!D68-Paca!D64</f>
        <v>-523.4490125960001</v>
      </c>
      <c r="BJ68" s="122">
        <f>Paca!E68-Paca!E64</f>
        <v>-7.2525214180000148</v>
      </c>
      <c r="BK68" s="122">
        <f>Paca!F68-Paca!F64</f>
        <v>-165.27284214499991</v>
      </c>
      <c r="BL68" s="122">
        <f>Paca!G68-Paca!G64</f>
        <v>68.003909922999924</v>
      </c>
      <c r="BM68" s="122">
        <f>Paca!H68-Paca!H64</f>
        <v>-106.016413285</v>
      </c>
      <c r="BN68" s="122">
        <f>Paca!I68-Paca!I64</f>
        <v>-312.91114567099976</v>
      </c>
      <c r="BO68" s="53">
        <f>Paca!J68-Paca!J64</f>
        <v>-1485.1382679419985</v>
      </c>
      <c r="BP68" s="53">
        <f>Paca!K68-Paca!K64</f>
        <v>1200.7630658279995</v>
      </c>
      <c r="BQ68" s="122">
        <f>Paca!L68-Paca!L64</f>
        <v>274.14082748400006</v>
      </c>
      <c r="BR68" s="122">
        <f>Paca!M68-Paca!M64</f>
        <v>863.61539462600012</v>
      </c>
      <c r="BS68" s="122">
        <f>Paca!N68-Paca!N64</f>
        <v>23.696692936999966</v>
      </c>
      <c r="BT68" s="122">
        <f>Paca!O68-Paca!O64</f>
        <v>19.116243889999964</v>
      </c>
      <c r="BU68" s="122">
        <f>Paca!P68-Paca!P64</f>
        <v>20.217593162000014</v>
      </c>
      <c r="BV68" s="122">
        <f>Paca!Q68-Paca!Q64</f>
        <v>-20.24530463100001</v>
      </c>
      <c r="BW68" s="122">
        <f>Paca!R68-Paca!R64</f>
        <v>56.026210804000129</v>
      </c>
      <c r="BX68" s="122">
        <f>Paca!S68-Paca!S64</f>
        <v>-35.804592443999979</v>
      </c>
      <c r="BY68" s="53">
        <f>Paca!T68-Paca!T64</f>
        <v>-28.706178186999978</v>
      </c>
    </row>
    <row r="69" spans="1:77" x14ac:dyDescent="0.25">
      <c r="A69" s="37" t="str">
        <f>Paca!A69</f>
        <v>T3 2014</v>
      </c>
      <c r="B69" s="144">
        <f>('dep84'!B69/'dep84'!B68-1)*100</f>
        <v>-5.7237742171287849</v>
      </c>
      <c r="C69" s="179">
        <f>('dep84'!C69/'dep84'!C68-1)*100</f>
        <v>-7.2652635253934505</v>
      </c>
      <c r="D69" s="179">
        <f>('dep84'!D69/'dep84'!D68-1)*100</f>
        <v>-0.8710407664959674</v>
      </c>
      <c r="E69" s="180">
        <f>('dep84'!E69/'dep84'!E68-1)*100</f>
        <v>-1.0924596275992848</v>
      </c>
      <c r="F69" s="181">
        <f>('dep84'!F69/'dep84'!F68-1)*100</f>
        <v>13.205600566181275</v>
      </c>
      <c r="G69" s="181">
        <f>('dep84'!G69/'dep84'!G68-1)*100</f>
        <v>-13.687362352547506</v>
      </c>
      <c r="H69" s="181">
        <f>('dep84'!H69/'dep84'!H68-1)*100</f>
        <v>1.0670306206109093</v>
      </c>
      <c r="I69" s="182">
        <f>('dep84'!I69/'dep84'!I68-1)*100</f>
        <v>-1.6281286190571898</v>
      </c>
      <c r="J69" s="179">
        <f>('dep84'!J69/'dep84'!J68-1)*100</f>
        <v>-11.08890552580486</v>
      </c>
      <c r="K69" s="179">
        <f>('dep84'!K69/'dep84'!K68-1)*100</f>
        <v>-6.0618031994836841</v>
      </c>
      <c r="L69" s="180">
        <f>('dep84'!L69/'dep84'!L68-1)*100</f>
        <v>-3.9313992760157124</v>
      </c>
      <c r="M69" s="181">
        <f>('dep84'!M69/'dep84'!M68-1)*100</f>
        <v>-7.7256272748114192</v>
      </c>
      <c r="N69" s="181">
        <f>('dep84'!N69/'dep84'!N68-1)*100</f>
        <v>-6.878471165768496</v>
      </c>
      <c r="O69" s="181">
        <f>('dep84'!O69/'dep84'!O68-1)*100</f>
        <v>31.765777101436022</v>
      </c>
      <c r="P69" s="181">
        <f>('dep84'!P69/'dep84'!P68-1)*100</f>
        <v>-2.2616488561489012</v>
      </c>
      <c r="Q69" s="181">
        <f>('dep84'!Q69/'dep84'!Q68-1)*100</f>
        <v>-47.346342817441375</v>
      </c>
      <c r="R69" s="181">
        <f>('dep84'!R69/'dep84'!R68-1)*100</f>
        <v>-9.1647334133506888</v>
      </c>
      <c r="S69" s="152">
        <f>('dep84'!S69/'dep84'!S68-1)*100</f>
        <v>35.999730979098921</v>
      </c>
      <c r="T69" s="183">
        <f>('dep84'!T69/'dep84'!T68-1)*100</f>
        <v>-21.880824051454649</v>
      </c>
      <c r="U69" s="52">
        <f>'dep84'!B69-'dep84'!B68</f>
        <v>-252.44320170399897</v>
      </c>
      <c r="V69" s="52">
        <f>'dep84'!C69-'dep84'!C68</f>
        <v>-7.6485985559999961</v>
      </c>
      <c r="W69" s="52">
        <f>'dep84'!D69-'dep84'!D68</f>
        <v>-13.604376106000018</v>
      </c>
      <c r="X69" s="121">
        <f>'dep84'!E69-'dep84'!E68</f>
        <v>-5.6227168720000122</v>
      </c>
      <c r="Y69" s="121">
        <f>'dep84'!F69-'dep84'!F68</f>
        <v>20.471491441000012</v>
      </c>
      <c r="Z69" s="121">
        <f>'dep84'!G69-'dep84'!G68</f>
        <v>-17.861626350999998</v>
      </c>
      <c r="AA69" s="121">
        <f>'dep84'!H69-'dep84'!H68</f>
        <v>0.71624292099998854</v>
      </c>
      <c r="AB69" s="121">
        <f>'dep84'!I69-'dep84'!I68</f>
        <v>-11.307767245000036</v>
      </c>
      <c r="AC69" s="52">
        <f>'dep84'!J69-'dep84'!J68</f>
        <v>-103.43021853599998</v>
      </c>
      <c r="AD69" s="52">
        <f>'dep84'!K69-'dep84'!K68</f>
        <v>-102.85280064299945</v>
      </c>
      <c r="AE69" s="121">
        <f>'dep84'!L69-'dep84'!L68</f>
        <v>-23.187715291000018</v>
      </c>
      <c r="AF69" s="121">
        <f>'dep84'!M69-'dep84'!M68</f>
        <v>-50.260218520999956</v>
      </c>
      <c r="AG69" s="121">
        <f>'dep84'!N69-'dep84'!N68</f>
        <v>-2.8422058940000028</v>
      </c>
      <c r="AH69" s="121">
        <f>'dep84'!O69-'dep84'!O68</f>
        <v>5.361320292000002</v>
      </c>
      <c r="AI69" s="121">
        <f>'dep84'!P69-'dep84'!P68</f>
        <v>-1.0993346939999995</v>
      </c>
      <c r="AJ69" s="121">
        <f>'dep84'!Q69-'dep84'!Q68</f>
        <v>-7.0320407639999996</v>
      </c>
      <c r="AK69" s="121">
        <f>'dep84'!R69-'dep84'!R68</f>
        <v>-29.278286942999955</v>
      </c>
      <c r="AL69" s="121">
        <f>'dep84'!S69-'dep84'!S68</f>
        <v>5.4856811719999978</v>
      </c>
      <c r="AM69" s="52">
        <f>'dep84'!T69-'dep84'!T68</f>
        <v>-24.907207862999996</v>
      </c>
      <c r="AN69" s="189">
        <f>(Paca!B69/Paca!B65-1)*100</f>
        <v>-2.6498849956002712</v>
      </c>
      <c r="AO69" s="189">
        <f>(Paca!C69/Paca!C65-1)*100</f>
        <v>21.228577790205261</v>
      </c>
      <c r="AP69" s="189">
        <f>(Paca!D69/Paca!D65-1)*100</f>
        <v>-1.7585878703919144</v>
      </c>
      <c r="AQ69" s="190">
        <f>(Paca!E69/Paca!E65-1)*100</f>
        <v>10.384437602589758</v>
      </c>
      <c r="AR69" s="190">
        <f>(Paca!F69/Paca!F65-1)*100</f>
        <v>0.50969254505206507</v>
      </c>
      <c r="AS69" s="190">
        <f>(Paca!G69/Paca!G65-1)*100</f>
        <v>-1.6463301281026577</v>
      </c>
      <c r="AT69" s="190">
        <f>(Paca!H69/Paca!H65-1)*100</f>
        <v>3.2910249806875624</v>
      </c>
      <c r="AU69" s="190">
        <f>(Paca!I69/Paca!I65-1)*100</f>
        <v>-7.613458310613308</v>
      </c>
      <c r="AV69" s="189">
        <f>(Paca!J69/Paca!J65-1)*100</f>
        <v>-15.339701953904505</v>
      </c>
      <c r="AW69" s="189">
        <f>(Paca!K69/Paca!K65-1)*100</f>
        <v>7.0531951372106994</v>
      </c>
      <c r="AX69" s="190">
        <f>(Paca!L69/Paca!L65-1)*100</f>
        <v>2.3173552148527676</v>
      </c>
      <c r="AY69" s="190">
        <f>(Paca!M69/Paca!M65-1)*100</f>
        <v>9.735921445839125</v>
      </c>
      <c r="AZ69" s="190">
        <f>(Paca!N69/Paca!N65-1)*100</f>
        <v>4.9634540370540936</v>
      </c>
      <c r="BA69" s="190">
        <f>(Paca!O69/Paca!O65-1)*100</f>
        <v>8.0273969282921733</v>
      </c>
      <c r="BB69" s="190">
        <f>(Paca!P69/Paca!P65-1)*100</f>
        <v>21.003060577921495</v>
      </c>
      <c r="BC69" s="190">
        <f>(Paca!Q69/Paca!Q65-1)*100</f>
        <v>14.048152337346064</v>
      </c>
      <c r="BD69" s="190">
        <f>(Paca!R69/Paca!R65-1)*100</f>
        <v>7.7040134215351497</v>
      </c>
      <c r="BE69" s="190">
        <f>(Paca!S69/Paca!S65-1)*100</f>
        <v>1.6322328585278267</v>
      </c>
      <c r="BF69" s="189">
        <f>(Paca!T69/Paca!T65-1)*100</f>
        <v>2.6359155436395998</v>
      </c>
      <c r="BG69" s="53">
        <f>Paca!B69-Paca!B65</f>
        <v>-924.6293999460031</v>
      </c>
      <c r="BH69" s="53">
        <f>Paca!C69-Paca!C65</f>
        <v>47.124643469999995</v>
      </c>
      <c r="BI69" s="53">
        <f>Paca!D69-Paca!D65</f>
        <v>-181.09597130800103</v>
      </c>
      <c r="BJ69" s="122">
        <f>Paca!E69-Paca!E65</f>
        <v>140.68731786000012</v>
      </c>
      <c r="BK69" s="122">
        <f>Paca!F69-Paca!F65</f>
        <v>10.940937860000304</v>
      </c>
      <c r="BL69" s="122">
        <f>Paca!G69-Paca!G65</f>
        <v>-13.22866711100005</v>
      </c>
      <c r="BM69" s="122">
        <f>Paca!H69-Paca!H65</f>
        <v>41.278615429999945</v>
      </c>
      <c r="BN69" s="122">
        <f>Paca!I69-Paca!I65</f>
        <v>-360.77417534699998</v>
      </c>
      <c r="BO69" s="53">
        <f>Paca!J69-Paca!J65</f>
        <v>-1689.9564972200005</v>
      </c>
      <c r="BP69" s="53">
        <f>Paca!K69-Paca!K65</f>
        <v>873.7806602820001</v>
      </c>
      <c r="BQ69" s="122">
        <f>Paca!L69-Paca!L65</f>
        <v>84.71063887199989</v>
      </c>
      <c r="BR69" s="122">
        <f>Paca!M69-Paca!M65</f>
        <v>407.17772618100025</v>
      </c>
      <c r="BS69" s="122">
        <f>Paca!N69-Paca!N65</f>
        <v>35.632891503999986</v>
      </c>
      <c r="BT69" s="122">
        <f>Paca!O69-Paca!O65</f>
        <v>29.454323416000022</v>
      </c>
      <c r="BU69" s="122">
        <f>Paca!P69-Paca!P65</f>
        <v>82.575085440000009</v>
      </c>
      <c r="BV69" s="122">
        <f>Paca!Q69-Paca!Q65</f>
        <v>28.21502605500001</v>
      </c>
      <c r="BW69" s="122">
        <f>Paca!R69-Paca!R65</f>
        <v>201.91905438899994</v>
      </c>
      <c r="BX69" s="122">
        <f>Paca!S69-Paca!S65</f>
        <v>4.0959144250000179</v>
      </c>
      <c r="BY69" s="53">
        <f>Paca!T69-Paca!T65</f>
        <v>25.517764830000033</v>
      </c>
    </row>
    <row r="70" spans="1:77" s="106" customFormat="1" x14ac:dyDescent="0.25">
      <c r="A70" s="98" t="str">
        <f>Paca!A70</f>
        <v>T4 2014</v>
      </c>
      <c r="B70" s="143">
        <f>('dep84'!B70/'dep84'!B69-1)*100</f>
        <v>4.3185379763349907</v>
      </c>
      <c r="C70" s="184">
        <f>('dep84'!C70/'dep84'!C69-1)*100</f>
        <v>-28.576230878573373</v>
      </c>
      <c r="D70" s="184">
        <f>('dep84'!D70/'dep84'!D69-1)*100</f>
        <v>4.0123897101413064</v>
      </c>
      <c r="E70" s="185">
        <f>('dep84'!E70/'dep84'!E69-1)*100</f>
        <v>8.9994536376030165</v>
      </c>
      <c r="F70" s="186">
        <f>('dep84'!F70/'dep84'!F69-1)*100</f>
        <v>-5.1858393554500504</v>
      </c>
      <c r="G70" s="186">
        <f>('dep84'!G70/'dep84'!G69-1)*100</f>
        <v>-19.466389074430467</v>
      </c>
      <c r="H70" s="186">
        <f>('dep84'!H70/'dep84'!H69-1)*100</f>
        <v>-98.286286046277397</v>
      </c>
      <c r="I70" s="187">
        <f>('dep84'!I70/'dep84'!I69-1)*100</f>
        <v>16.687856485691622</v>
      </c>
      <c r="J70" s="184">
        <f>('dep84'!J70/'dep84'!J69-1)*100</f>
        <v>-3.0193420971399432</v>
      </c>
      <c r="K70" s="184">
        <f>('dep84'!K70/'dep84'!K69-1)*100</f>
        <v>10.789923561200654</v>
      </c>
      <c r="L70" s="185">
        <f>('dep84'!L70/'dep84'!L69-1)*100</f>
        <v>16.391878647264967</v>
      </c>
      <c r="M70" s="186">
        <f>('dep84'!M70/'dep84'!M69-1)*100</f>
        <v>10.062270683796637</v>
      </c>
      <c r="N70" s="186">
        <f>('dep84'!N70/'dep84'!N69-1)*100</f>
        <v>21.300495850130584</v>
      </c>
      <c r="O70" s="186">
        <f>('dep84'!O70/'dep84'!O69-1)*100</f>
        <v>-22.672581144795302</v>
      </c>
      <c r="P70" s="186">
        <f>('dep84'!P70/'dep84'!P69-1)*100</f>
        <v>-19.651733738952505</v>
      </c>
      <c r="Q70" s="186">
        <f>('dep84'!Q70/'dep84'!Q69-1)*100</f>
        <v>48.664685550741858</v>
      </c>
      <c r="R70" s="186">
        <f>('dep84'!R70/'dep84'!R69-1)*100</f>
        <v>6.9909782128951825</v>
      </c>
      <c r="S70" s="151">
        <f>('dep84'!S70/'dep84'!S69-1)*100</f>
        <v>3.7847804764527648</v>
      </c>
      <c r="T70" s="188">
        <f>('dep84'!T70/'dep84'!T69-1)*100</f>
        <v>-1.7973930730480592</v>
      </c>
      <c r="U70" s="100">
        <f>'dep84'!B70-'dep84'!B69</f>
        <v>179.56434946799891</v>
      </c>
      <c r="V70" s="100">
        <f>'dep84'!C70-'dep84'!C69</f>
        <v>-27.898309229000006</v>
      </c>
      <c r="W70" s="100">
        <f>'dep84'!D70-'dep84'!D69</f>
        <v>62.121767381999916</v>
      </c>
      <c r="X70" s="120">
        <f>'dep84'!E70-'dep84'!E69</f>
        <v>45.81275032700006</v>
      </c>
      <c r="Y70" s="120">
        <f>'dep84'!F70-'dep84'!F69</f>
        <v>-9.1007733689999952</v>
      </c>
      <c r="Z70" s="120">
        <f>'dep84'!G70-'dep84'!G69</f>
        <v>-21.926081458999988</v>
      </c>
      <c r="AA70" s="120">
        <f>'dep84'!H70-'dep84'!H69</f>
        <v>-66.678510675999988</v>
      </c>
      <c r="AB70" s="120">
        <f>'dep84'!I70-'dep84'!I69</f>
        <v>114.01438255899996</v>
      </c>
      <c r="AC70" s="100">
        <f>'dep84'!J70-'dep84'!J69</f>
        <v>-25.039579850999985</v>
      </c>
      <c r="AD70" s="100">
        <f>'dep84'!K70-'dep84'!K69</f>
        <v>171.97878510999999</v>
      </c>
      <c r="AE70" s="120">
        <f>'dep84'!L70-'dep84'!L69</f>
        <v>92.879742187000033</v>
      </c>
      <c r="AF70" s="120">
        <f>'dep84'!M70-'dep84'!M69</f>
        <v>60.404280891999974</v>
      </c>
      <c r="AG70" s="120">
        <f>'dep84'!N70-'dep84'!N69</f>
        <v>8.1960278510000037</v>
      </c>
      <c r="AH70" s="120">
        <f>'dep84'!O70-'dep84'!O69</f>
        <v>-5.0421511639999999</v>
      </c>
      <c r="AI70" s="120">
        <f>'dep84'!P70-'dep84'!P69</f>
        <v>-9.3362105280000023</v>
      </c>
      <c r="AJ70" s="120">
        <f>'dep84'!Q70-'dep84'!Q69</f>
        <v>3.8057250099999997</v>
      </c>
      <c r="AK70" s="120">
        <f>'dep84'!R70-'dep84'!R69</f>
        <v>20.287020589999997</v>
      </c>
      <c r="AL70" s="120">
        <f>'dep84'!S70-'dep84'!S69</f>
        <v>0.78435027200000107</v>
      </c>
      <c r="AM70" s="100">
        <f>'dep84'!T70-'dep84'!T69</f>
        <v>-1.5983139440000116</v>
      </c>
      <c r="AN70" s="184">
        <f>(Paca!B70/Paca!B66-1)*100</f>
        <v>0.17787502229074104</v>
      </c>
      <c r="AO70" s="184">
        <f>(Paca!C70/Paca!C66-1)*100</f>
        <v>-16.156387648619919</v>
      </c>
      <c r="AP70" s="184">
        <f>(Paca!D70/Paca!D66-1)*100</f>
        <v>-1.310635327434917</v>
      </c>
      <c r="AQ70" s="191">
        <f>(Paca!E70/Paca!E66-1)*100</f>
        <v>-0.39228551548144974</v>
      </c>
      <c r="AR70" s="191">
        <f>(Paca!F70/Paca!F66-1)*100</f>
        <v>-1.0037048716062924</v>
      </c>
      <c r="AS70" s="191">
        <f>(Paca!G70/Paca!G66-1)*100</f>
        <v>-9.212523430272979</v>
      </c>
      <c r="AT70" s="191">
        <f>(Paca!H70/Paca!H66-1)*100</f>
        <v>-9.8911635438965302</v>
      </c>
      <c r="AU70" s="191">
        <f>(Paca!I70/Paca!I66-1)*100</f>
        <v>2.5126574121448586</v>
      </c>
      <c r="AV70" s="184">
        <f>(Paca!J70/Paca!J66-1)*100</f>
        <v>-5.9186273274797525</v>
      </c>
      <c r="AW70" s="184">
        <f>(Paca!K70/Paca!K66-1)*100</f>
        <v>7.6535348308578222</v>
      </c>
      <c r="AX70" s="191">
        <f>(Paca!L70/Paca!L66-1)*100</f>
        <v>2.195339062424595</v>
      </c>
      <c r="AY70" s="191">
        <f>(Paca!M70/Paca!M66-1)*100</f>
        <v>12.500333152742193</v>
      </c>
      <c r="AZ70" s="191">
        <f>(Paca!N70/Paca!N66-1)*100</f>
        <v>0.74439519715314706</v>
      </c>
      <c r="BA70" s="191">
        <f>(Paca!O70/Paca!O66-1)*100</f>
        <v>-11.58762067781829</v>
      </c>
      <c r="BB70" s="191">
        <f>(Paca!P70/Paca!P66-1)*100</f>
        <v>21.664166462449884</v>
      </c>
      <c r="BC70" s="191">
        <f>(Paca!Q70/Paca!Q66-1)*100</f>
        <v>5.3484802494558448</v>
      </c>
      <c r="BD70" s="191">
        <f>(Paca!R70/Paca!R66-1)*100</f>
        <v>9.8141588024192927</v>
      </c>
      <c r="BE70" s="191">
        <f>(Paca!S70/Paca!S66-1)*100</f>
        <v>10.230319686640321</v>
      </c>
      <c r="BF70" s="184">
        <f>(Paca!T70/Paca!T66-1)*100</f>
        <v>-10.150536000014709</v>
      </c>
      <c r="BG70" s="100">
        <f>Paca!B70-Paca!B66</f>
        <v>62.667119712998101</v>
      </c>
      <c r="BH70" s="100">
        <f>Paca!C70-Paca!C66</f>
        <v>-38.390582676000008</v>
      </c>
      <c r="BI70" s="100">
        <f>Paca!D70-Paca!D66</f>
        <v>-136.18571282899939</v>
      </c>
      <c r="BJ70" s="120">
        <f>Paca!E70-Paca!E66</f>
        <v>-6.2633404650000557</v>
      </c>
      <c r="BK70" s="120">
        <f>Paca!F70-Paca!F66</f>
        <v>-21.935312579000311</v>
      </c>
      <c r="BL70" s="120">
        <f>Paca!G70-Paca!G66</f>
        <v>-76.252683906000016</v>
      </c>
      <c r="BM70" s="120">
        <f>Paca!H70-Paca!H66</f>
        <v>-141.13874029700014</v>
      </c>
      <c r="BN70" s="120">
        <f>Paca!I70-Paca!I66</f>
        <v>109.40436441800011</v>
      </c>
      <c r="BO70" s="100">
        <f>Paca!J70-Paca!J66</f>
        <v>-635.57060154600003</v>
      </c>
      <c r="BP70" s="100">
        <f>Paca!K70-Paca!K66</f>
        <v>980.15550383099799</v>
      </c>
      <c r="BQ70" s="120">
        <f>Paca!L70-Paca!L66</f>
        <v>84.547438015999887</v>
      </c>
      <c r="BR70" s="120">
        <f>Paca!M70-Paca!M66</f>
        <v>549.3520262029997</v>
      </c>
      <c r="BS70" s="120">
        <f>Paca!N70-Paca!N66</f>
        <v>5.4664112990000149</v>
      </c>
      <c r="BT70" s="120">
        <f>Paca!O70-Paca!O66</f>
        <v>-41.900052651999999</v>
      </c>
      <c r="BU70" s="120">
        <f>Paca!P70-Paca!P66</f>
        <v>92.828332122000006</v>
      </c>
      <c r="BV70" s="120">
        <f>Paca!Q70-Paca!Q66</f>
        <v>10.967655891999982</v>
      </c>
      <c r="BW70" s="120">
        <f>Paca!R70-Paca!R66</f>
        <v>253.35846419400013</v>
      </c>
      <c r="BX70" s="120">
        <f>Paca!S70-Paca!S66</f>
        <v>25.53522875699997</v>
      </c>
      <c r="BY70" s="100">
        <f>Paca!T70-Paca!T66</f>
        <v>-107.341487067</v>
      </c>
    </row>
    <row r="71" spans="1:77" x14ac:dyDescent="0.25">
      <c r="A71" s="37" t="str">
        <f>Paca!A71</f>
        <v>T1 2015</v>
      </c>
      <c r="B71" s="144">
        <f>('dep84'!B71/'dep84'!B70-1)*100</f>
        <v>2.7928583924708095</v>
      </c>
      <c r="C71" s="179">
        <f>('dep84'!C71/'dep84'!C70-1)*100</f>
        <v>31.603508061781717</v>
      </c>
      <c r="D71" s="179">
        <f>('dep84'!D71/'dep84'!D70-1)*100</f>
        <v>7.9513874885421831</v>
      </c>
      <c r="E71" s="180">
        <f>('dep84'!E71/'dep84'!E70-1)*100</f>
        <v>15.402453324370668</v>
      </c>
      <c r="F71" s="181">
        <f>('dep84'!F71/'dep84'!F70-1)*100</f>
        <v>-12.030754816910871</v>
      </c>
      <c r="G71" s="181">
        <f>('dep84'!G71/'dep84'!G70-1)*100</f>
        <v>-13.176208046001703</v>
      </c>
      <c r="H71" s="181">
        <f>('dep84'!H71/'dep84'!H70-1)*100</f>
        <v>1403.4095606828689</v>
      </c>
      <c r="I71" s="182">
        <f>('dep84'!I71/'dep84'!I70-1)*100</f>
        <v>7.3048690032272434</v>
      </c>
      <c r="J71" s="179">
        <f>('dep84'!J71/'dep84'!J70-1)*100</f>
        <v>-4.8725809561816824</v>
      </c>
      <c r="K71" s="179">
        <f>('dep84'!K71/'dep84'!K70-1)*100</f>
        <v>-1.0180608441057504</v>
      </c>
      <c r="L71" s="180">
        <f>('dep84'!L71/'dep84'!L70-1)*100</f>
        <v>-1.8695101362641631</v>
      </c>
      <c r="M71" s="181">
        <f>('dep84'!M71/'dep84'!M70-1)*100</f>
        <v>0.82006962748895074</v>
      </c>
      <c r="N71" s="181">
        <f>('dep84'!N71/'dep84'!N70-1)*100</f>
        <v>-27.999439704080576</v>
      </c>
      <c r="O71" s="181">
        <f>('dep84'!O71/'dep84'!O70-1)*100</f>
        <v>-41.362140669891225</v>
      </c>
      <c r="P71" s="181">
        <f>('dep84'!P71/'dep84'!P70-1)*100</f>
        <v>-14.963056066649106</v>
      </c>
      <c r="Q71" s="181">
        <f>('dep84'!Q71/'dep84'!Q70-1)*100</f>
        <v>-24.003472792776691</v>
      </c>
      <c r="R71" s="181">
        <f>('dep84'!R71/'dep84'!R70-1)*100</f>
        <v>7.9620051544515569</v>
      </c>
      <c r="S71" s="152">
        <f>('dep84'!S71/'dep84'!S70-1)*100</f>
        <v>-33.023037122668384</v>
      </c>
      <c r="T71" s="183">
        <f>('dep84'!T71/'dep84'!T70-1)*100</f>
        <v>32.320492205702635</v>
      </c>
      <c r="U71" s="52">
        <f>'dep84'!B71-'dep84'!B70</f>
        <v>121.14173274099994</v>
      </c>
      <c r="V71" s="52">
        <f>'dep84'!C71-'dep84'!C70</f>
        <v>22.036925091000001</v>
      </c>
      <c r="W71" s="52">
        <f>'dep84'!D71-'dep84'!D70</f>
        <v>128.04678765000017</v>
      </c>
      <c r="X71" s="121">
        <f>'dep84'!E71-'dep84'!E70</f>
        <v>85.464241678000008</v>
      </c>
      <c r="Y71" s="121">
        <f>'dep84'!F71-'dep84'!F70</f>
        <v>-20.018213698000011</v>
      </c>
      <c r="Z71" s="121">
        <f>'dep84'!G71-'dep84'!G70</f>
        <v>-11.952073071000001</v>
      </c>
      <c r="AA71" s="121">
        <f>'dep84'!H71-'dep84'!H70</f>
        <v>16.316076391999999</v>
      </c>
      <c r="AB71" s="121">
        <f>'dep84'!I71-'dep84'!I70</f>
        <v>58.236756349000075</v>
      </c>
      <c r="AC71" s="52">
        <f>'dep84'!J71-'dep84'!J70</f>
        <v>-39.188523838000037</v>
      </c>
      <c r="AD71" s="52">
        <f>'dep84'!K71-'dep84'!K70</f>
        <v>-17.977550013999917</v>
      </c>
      <c r="AE71" s="121">
        <f>'dep84'!L71-'dep84'!L70</f>
        <v>-12.329423583999983</v>
      </c>
      <c r="AF71" s="121">
        <f>'dep84'!M71-'dep84'!M70</f>
        <v>5.4182734380000284</v>
      </c>
      <c r="AG71" s="121">
        <f>'dep84'!N71-'dep84'!N70</f>
        <v>-13.068496594999999</v>
      </c>
      <c r="AH71" s="121">
        <f>'dep84'!O71-'dep84'!O70</f>
        <v>-7.1129772230000015</v>
      </c>
      <c r="AI71" s="121">
        <f>'dep84'!P71-'dep84'!P70</f>
        <v>-5.7117156479999949</v>
      </c>
      <c r="AJ71" s="121">
        <f>'dep84'!Q71-'dep84'!Q70</f>
        <v>-2.7906500489999999</v>
      </c>
      <c r="AK71" s="121">
        <f>'dep84'!R71-'dep84'!R70</f>
        <v>24.720083533999968</v>
      </c>
      <c r="AL71" s="121">
        <f>'dep84'!S71-'dep84'!S70</f>
        <v>-7.1026438869999993</v>
      </c>
      <c r="AM71" s="52">
        <f>'dep84'!T71-'dep84'!T70</f>
        <v>28.22409385200001</v>
      </c>
      <c r="AN71" s="189">
        <f>(Paca!B71/Paca!B67-1)*100</f>
        <v>-2.4873024087751494</v>
      </c>
      <c r="AO71" s="189">
        <f>(Paca!C71/Paca!C67-1)*100</f>
        <v>5.7876062580921372</v>
      </c>
      <c r="AP71" s="189">
        <f>(Paca!D71/Paca!D67-1)*100</f>
        <v>-1.9755886238410736</v>
      </c>
      <c r="AQ71" s="190">
        <f>(Paca!E71/Paca!E67-1)*100</f>
        <v>10.46489350511235</v>
      </c>
      <c r="AR71" s="190">
        <f>(Paca!F71/Paca!F67-1)*100</f>
        <v>-7.3056122884101011</v>
      </c>
      <c r="AS71" s="190">
        <f>(Paca!G71/Paca!G67-1)*100</f>
        <v>-5.2829283283189143</v>
      </c>
      <c r="AT71" s="190">
        <f>(Paca!H71/Paca!H67-1)*100</f>
        <v>-5.1391580434801742</v>
      </c>
      <c r="AU71" s="190">
        <f>(Paca!I71/Paca!I67-1)*100</f>
        <v>-1.8029764766765544</v>
      </c>
      <c r="AV71" s="189">
        <f>(Paca!J71/Paca!J67-1)*100</f>
        <v>-12.511769832913966</v>
      </c>
      <c r="AW71" s="189">
        <f>(Paca!K71/Paca!K67-1)*100</f>
        <v>5.8958351538580311</v>
      </c>
      <c r="AX71" s="190">
        <f>(Paca!L71/Paca!L67-1)*100</f>
        <v>7.7186114056884803</v>
      </c>
      <c r="AY71" s="190">
        <f>(Paca!M71/Paca!M67-1)*100</f>
        <v>5.8122381296400238</v>
      </c>
      <c r="AZ71" s="190">
        <f>(Paca!N71/Paca!N67-1)*100</f>
        <v>11.683783023127514</v>
      </c>
      <c r="BA71" s="190">
        <f>(Paca!O71/Paca!O67-1)*100</f>
        <v>-12.119889829781471</v>
      </c>
      <c r="BB71" s="190">
        <f>(Paca!P71/Paca!P67-1)*100</f>
        <v>19.103796521995275</v>
      </c>
      <c r="BC71" s="190">
        <f>(Paca!Q71/Paca!Q67-1)*100</f>
        <v>5.6132995054091195</v>
      </c>
      <c r="BD71" s="190">
        <f>(Paca!R71/Paca!R67-1)*100</f>
        <v>3.5980996814751531</v>
      </c>
      <c r="BE71" s="190">
        <f>(Paca!S71/Paca!S67-1)*100</f>
        <v>-6.6176042010160252</v>
      </c>
      <c r="BF71" s="189">
        <f>(Paca!T71/Paca!T67-1)*100</f>
        <v>-10.54952714560179</v>
      </c>
      <c r="BG71" s="53">
        <f>Paca!B71-Paca!B67</f>
        <v>-866.0918203419933</v>
      </c>
      <c r="BH71" s="53">
        <f>Paca!C71-Paca!C67</f>
        <v>11.103393212000015</v>
      </c>
      <c r="BI71" s="53">
        <f>Paca!D71-Paca!D67</f>
        <v>-203.9101552459997</v>
      </c>
      <c r="BJ71" s="122">
        <f>Paca!E71-Paca!E67</f>
        <v>149.95734347200005</v>
      </c>
      <c r="BK71" s="122">
        <f>Paca!F71-Paca!F67</f>
        <v>-160.00972256900013</v>
      </c>
      <c r="BL71" s="122">
        <f>Paca!G71-Paca!G67</f>
        <v>-42.350716196999997</v>
      </c>
      <c r="BM71" s="122">
        <f>Paca!H71-Paca!H67</f>
        <v>-69.614931182999953</v>
      </c>
      <c r="BN71" s="122">
        <f>Paca!I71-Paca!I67</f>
        <v>-81.89212876900001</v>
      </c>
      <c r="BO71" s="53">
        <f>Paca!J71-Paca!J67</f>
        <v>-1315.3502109609999</v>
      </c>
      <c r="BP71" s="53">
        <f>Paca!K71-Paca!K67</f>
        <v>751.90312917000119</v>
      </c>
      <c r="BQ71" s="122">
        <f>Paca!L71-Paca!L67</f>
        <v>282.06830398800003</v>
      </c>
      <c r="BR71" s="122">
        <f>Paca!M71-Paca!M67</f>
        <v>262.77819315800025</v>
      </c>
      <c r="BS71" s="122">
        <f>Paca!N71-Paca!N67</f>
        <v>78.291988915000047</v>
      </c>
      <c r="BT71" s="122">
        <f>Paca!O71-Paca!O67</f>
        <v>-40.920777776000023</v>
      </c>
      <c r="BU71" s="122">
        <f>Paca!P71-Paca!P67</f>
        <v>80.048510129999954</v>
      </c>
      <c r="BV71" s="122">
        <f>Paca!Q71-Paca!Q67</f>
        <v>11.088372120999992</v>
      </c>
      <c r="BW71" s="122">
        <f>Paca!R71-Paca!R67</f>
        <v>96.502153875000204</v>
      </c>
      <c r="BX71" s="122">
        <f>Paca!S71-Paca!S67</f>
        <v>-17.953615240999994</v>
      </c>
      <c r="BY71" s="53">
        <f>Paca!T71-Paca!T67</f>
        <v>-109.8379765169999</v>
      </c>
    </row>
    <row r="72" spans="1:77" x14ac:dyDescent="0.25">
      <c r="A72" s="37" t="str">
        <f>Paca!A72</f>
        <v>T2 2015</v>
      </c>
      <c r="B72" s="144">
        <f>('dep84'!B72/'dep84'!B71-1)*100</f>
        <v>-0.63101035140504802</v>
      </c>
      <c r="C72" s="179">
        <f>('dep84'!C72/'dep84'!C71-1)*100</f>
        <v>-28.910215122525294</v>
      </c>
      <c r="D72" s="179">
        <f>('dep84'!D72/'dep84'!D71-1)*100</f>
        <v>-1.6428084820320765</v>
      </c>
      <c r="E72" s="180">
        <f>('dep84'!E72/'dep84'!E71-1)*100</f>
        <v>-9.2950196626666362</v>
      </c>
      <c r="F72" s="181">
        <f>('dep84'!F72/'dep84'!F71-1)*100</f>
        <v>6.9225638378886734</v>
      </c>
      <c r="G72" s="181">
        <f>('dep84'!G72/'dep84'!G71-1)*100</f>
        <v>31.709704856040144</v>
      </c>
      <c r="H72" s="181">
        <f>('dep84'!H72/'dep84'!H71-1)*100</f>
        <v>-38.427209215681422</v>
      </c>
      <c r="I72" s="182">
        <f>('dep84'!I72/'dep84'!I71-1)*100</f>
        <v>0.30050439896374126</v>
      </c>
      <c r="J72" s="179">
        <f>('dep84'!J72/'dep84'!J71-1)*100</f>
        <v>-3.2581265754923927</v>
      </c>
      <c r="K72" s="179">
        <f>('dep84'!K72/'dep84'!K71-1)*100</f>
        <v>3.0446393899376867</v>
      </c>
      <c r="L72" s="180">
        <f>('dep84'!L72/'dep84'!L71-1)*100</f>
        <v>5.7166989335051932</v>
      </c>
      <c r="M72" s="181">
        <f>('dep84'!M72/'dep84'!M71-1)*100</f>
        <v>-1.0349378762929407</v>
      </c>
      <c r="N72" s="181">
        <f>('dep84'!N72/'dep84'!N71-1)*100</f>
        <v>23.103206450256074</v>
      </c>
      <c r="O72" s="181">
        <f>('dep84'!O72/'dep84'!O71-1)*100</f>
        <v>109.64069244268507</v>
      </c>
      <c r="P72" s="181">
        <f>('dep84'!P72/'dep84'!P71-1)*100</f>
        <v>6.5682917481756586</v>
      </c>
      <c r="Q72" s="181">
        <f>('dep84'!Q72/'dep84'!Q71-1)*100</f>
        <v>4.4060365616988451</v>
      </c>
      <c r="R72" s="181">
        <f>('dep84'!R72/'dep84'!R71-1)*100</f>
        <v>-1.7095899553474347</v>
      </c>
      <c r="S72" s="152">
        <f>('dep84'!S72/'dep84'!S71-1)*100</f>
        <v>52.08479324805306</v>
      </c>
      <c r="T72" s="183">
        <f>('dep84'!T72/'dep84'!T71-1)*100</f>
        <v>-1.1559632332668657</v>
      </c>
      <c r="U72" s="52">
        <f>'dep84'!B72-'dep84'!B71</f>
        <v>-28.134829763999733</v>
      </c>
      <c r="V72" s="52">
        <f>'dep84'!C72-'dep84'!C71</f>
        <v>-26.529831510999998</v>
      </c>
      <c r="W72" s="52">
        <f>'dep84'!D72-'dep84'!D71</f>
        <v>-28.55886442200017</v>
      </c>
      <c r="X72" s="121">
        <f>'dep84'!E72-'dep84'!E71</f>
        <v>-59.519585277000033</v>
      </c>
      <c r="Y72" s="121">
        <f>'dep84'!F72-'dep84'!F71</f>
        <v>10.132818880999992</v>
      </c>
      <c r="Z72" s="121">
        <f>'dep84'!G72-'dep84'!G71</f>
        <v>24.973749155999997</v>
      </c>
      <c r="AA72" s="121">
        <f>'dep84'!H72-'dep84'!H71</f>
        <v>-6.7165685540000002</v>
      </c>
      <c r="AB72" s="121">
        <f>'dep84'!I72-'dep84'!I71</f>
        <v>2.57072137199998</v>
      </c>
      <c r="AC72" s="52">
        <f>'dep84'!J72-'dep84'!J71</f>
        <v>-24.927200521000032</v>
      </c>
      <c r="AD72" s="52">
        <f>'dep84'!K72-'dep84'!K71</f>
        <v>53.216779744000178</v>
      </c>
      <c r="AE72" s="121">
        <f>'dep84'!L72-'dep84'!L71</f>
        <v>36.99680639099995</v>
      </c>
      <c r="AF72" s="121">
        <f>'dep84'!M72-'dep84'!M71</f>
        <v>-6.8940029560000085</v>
      </c>
      <c r="AG72" s="121">
        <f>'dep84'!N72-'dep84'!N71</f>
        <v>7.7639802739999979</v>
      </c>
      <c r="AH72" s="121">
        <f>'dep84'!O72-'dep84'!O71</f>
        <v>11.05600656</v>
      </c>
      <c r="AI72" s="121">
        <f>'dep84'!P72-'dep84'!P71</f>
        <v>2.1320940299999975</v>
      </c>
      <c r="AJ72" s="121">
        <f>'dep84'!Q72-'dep84'!Q71</f>
        <v>0.38928990600000013</v>
      </c>
      <c r="AK72" s="121">
        <f>'dep84'!R72-'dep84'!R71</f>
        <v>-5.730471792000003</v>
      </c>
      <c r="AL72" s="121">
        <f>'dep84'!S72-'dep84'!S71</f>
        <v>7.5030773310000001</v>
      </c>
      <c r="AM72" s="52">
        <f>'dep84'!T72-'dep84'!T71</f>
        <v>-1.3357130540000099</v>
      </c>
      <c r="AN72" s="189">
        <f>(Paca!B72/Paca!B68-1)*100</f>
        <v>8.8402167173875732</v>
      </c>
      <c r="AO72" s="189">
        <f>(Paca!C72/Paca!C68-1)*100</f>
        <v>-24.07492200114152</v>
      </c>
      <c r="AP72" s="189">
        <f>(Paca!D72/Paca!D68-1)*100</f>
        <v>5.6637227340315066</v>
      </c>
      <c r="AQ72" s="190">
        <f>(Paca!E72/Paca!E68-1)*100</f>
        <v>7.0651240238674751</v>
      </c>
      <c r="AR72" s="190">
        <f>(Paca!F72/Paca!F68-1)*100</f>
        <v>1.8315345739694067</v>
      </c>
      <c r="AS72" s="190">
        <f>(Paca!G72/Paca!G68-1)*100</f>
        <v>-1.6133818677328993</v>
      </c>
      <c r="AT72" s="190">
        <f>(Paca!H72/Paca!H68-1)*100</f>
        <v>-13.132361528959279</v>
      </c>
      <c r="AU72" s="190">
        <f>(Paca!I72/Paca!I68-1)*100</f>
        <v>14.192109542782427</v>
      </c>
      <c r="AV72" s="189">
        <f>(Paca!J72/Paca!J68-1)*100</f>
        <v>7.4939418582049999</v>
      </c>
      <c r="AW72" s="189">
        <f>(Paca!K72/Paca!K68-1)*100</f>
        <v>13.421541029874451</v>
      </c>
      <c r="AX72" s="190">
        <f>(Paca!L72/Paca!L68-1)*100</f>
        <v>9.4489627326880701</v>
      </c>
      <c r="AY72" s="190">
        <f>(Paca!M72/Paca!M68-1)*100</f>
        <v>10.548708980630849</v>
      </c>
      <c r="AZ72" s="190">
        <f>(Paca!N72/Paca!N68-1)*100</f>
        <v>10.526826690363865</v>
      </c>
      <c r="BA72" s="190">
        <f>(Paca!O72/Paca!O68-1)*100</f>
        <v>3.6326752913405924</v>
      </c>
      <c r="BB72" s="190">
        <f>(Paca!P72/Paca!P68-1)*100</f>
        <v>43.638007737443218</v>
      </c>
      <c r="BC72" s="190">
        <f>(Paca!Q72/Paca!Q68-1)*100</f>
        <v>-3.9831790167520253</v>
      </c>
      <c r="BD72" s="190">
        <f>(Paca!R72/Paca!R68-1)*100</f>
        <v>23.886967587505993</v>
      </c>
      <c r="BE72" s="190">
        <f>(Paca!S72/Paca!S68-1)*100</f>
        <v>3.469841140814256</v>
      </c>
      <c r="BF72" s="189">
        <f>(Paca!T72/Paca!T68-1)*100</f>
        <v>1.5842907170226406</v>
      </c>
      <c r="BG72" s="53">
        <f>Paca!B72-Paca!B68</f>
        <v>3030.2335820399967</v>
      </c>
      <c r="BH72" s="53">
        <f>Paca!C72-Paca!C68</f>
        <v>-57.377763018999985</v>
      </c>
      <c r="BI72" s="53">
        <f>Paca!D72-Paca!D68</f>
        <v>567.94339877200036</v>
      </c>
      <c r="BJ72" s="122">
        <f>Paca!E72-Paca!E68</f>
        <v>105.27518510600021</v>
      </c>
      <c r="BK72" s="122">
        <f>Paca!F72-Paca!F68</f>
        <v>36.681517436999911</v>
      </c>
      <c r="BL72" s="122">
        <f>Paca!G72-Paca!G68</f>
        <v>-13.644104227999946</v>
      </c>
      <c r="BM72" s="122">
        <f>Paca!H72-Paca!H68</f>
        <v>-176.76215334599988</v>
      </c>
      <c r="BN72" s="122">
        <f>Paca!I72-Paca!I68</f>
        <v>616.39295380299973</v>
      </c>
      <c r="BO72" s="53">
        <f>Paca!J72-Paca!J68</f>
        <v>728.16847561799841</v>
      </c>
      <c r="BP72" s="53">
        <f>Paca!K72-Paca!K68</f>
        <v>1774.4873783269995</v>
      </c>
      <c r="BQ72" s="122">
        <f>Paca!L72-Paca!L68</f>
        <v>375.61486518800029</v>
      </c>
      <c r="BR72" s="122">
        <f>Paca!M72-Paca!M68</f>
        <v>483.23986841999977</v>
      </c>
      <c r="BS72" s="122">
        <f>Paca!N72-Paca!N68</f>
        <v>74.487247347999983</v>
      </c>
      <c r="BT72" s="122">
        <f>Paca!O72-Paca!O68</f>
        <v>13.004197943999998</v>
      </c>
      <c r="BU72" s="122">
        <f>Paca!P72-Paca!P68</f>
        <v>182.02861256599994</v>
      </c>
      <c r="BV72" s="122">
        <f>Paca!Q72-Paca!Q68</f>
        <v>-8.637075823999993</v>
      </c>
      <c r="BW72" s="122">
        <f>Paca!R72-Paca!R68</f>
        <v>645.64082460200007</v>
      </c>
      <c r="BX72" s="122">
        <f>Paca!S72-Paca!S68</f>
        <v>9.1088380829999664</v>
      </c>
      <c r="BY72" s="53">
        <f>Paca!T72-Paca!T68</f>
        <v>17.01209234199996</v>
      </c>
    </row>
    <row r="73" spans="1:77" x14ac:dyDescent="0.25">
      <c r="A73" s="37" t="str">
        <f>Paca!A73</f>
        <v>T3 2015</v>
      </c>
      <c r="B73" s="144">
        <f>('dep84'!B73/'dep84'!B72-1)*100</f>
        <v>5.2228592281436503</v>
      </c>
      <c r="C73" s="179">
        <f>('dep84'!C73/'dep84'!C72-1)*100</f>
        <v>2.7643998694685701</v>
      </c>
      <c r="D73" s="179">
        <f>('dep84'!D73/'dep84'!D72-1)*100</f>
        <v>3.4510824817135299</v>
      </c>
      <c r="E73" s="180">
        <f>('dep84'!E73/'dep84'!E72-1)*100</f>
        <v>5.6124924468024417</v>
      </c>
      <c r="F73" s="181">
        <f>('dep84'!F73/'dep84'!F72-1)*100</f>
        <v>-4.591230889589804</v>
      </c>
      <c r="G73" s="181">
        <f>('dep84'!G73/'dep84'!G72-1)*100</f>
        <v>-28.209198338524498</v>
      </c>
      <c r="H73" s="181">
        <f>('dep84'!H73/'dep84'!H72-1)*100</f>
        <v>424.73852939117512</v>
      </c>
      <c r="I73" s="182">
        <f>('dep84'!I73/'dep84'!I72-1)*100</f>
        <v>1.998356571688209</v>
      </c>
      <c r="J73" s="179">
        <f>('dep84'!J73/'dep84'!J72-1)*100</f>
        <v>2.3589263289950368</v>
      </c>
      <c r="K73" s="179">
        <f>('dep84'!K73/'dep84'!K72-1)*100</f>
        <v>8.9466765906902168</v>
      </c>
      <c r="L73" s="180">
        <f>('dep84'!L73/'dep84'!L72-1)*100</f>
        <v>10.400675536523041</v>
      </c>
      <c r="M73" s="181">
        <f>('dep84'!M73/'dep84'!M72-1)*100</f>
        <v>9.4630706440986359</v>
      </c>
      <c r="N73" s="181">
        <f>('dep84'!N73/'dep84'!N72-1)*100</f>
        <v>20.467177136332857</v>
      </c>
      <c r="O73" s="181">
        <f>('dep84'!O73/'dep84'!O72-1)*100</f>
        <v>-44.729734837481757</v>
      </c>
      <c r="P73" s="181">
        <f>('dep84'!P73/'dep84'!P72-1)*100</f>
        <v>-54.964969127327187</v>
      </c>
      <c r="Q73" s="181">
        <f>('dep84'!Q73/'dep84'!Q72-1)*100</f>
        <v>45.660177971328196</v>
      </c>
      <c r="R73" s="181">
        <f>('dep84'!R73/'dep84'!R72-1)*100</f>
        <v>10.302658939860244</v>
      </c>
      <c r="S73" s="152">
        <f>('dep84'!S73/'dep84'!S72-1)*100</f>
        <v>43.104736260586328</v>
      </c>
      <c r="T73" s="183">
        <f>('dep84'!T73/'dep84'!T72-1)*100</f>
        <v>-7.0117313500301925</v>
      </c>
      <c r="U73" s="52">
        <f>'dep84'!B73-'dep84'!B72</f>
        <v>231.40194368999983</v>
      </c>
      <c r="V73" s="52">
        <f>'dep84'!C73-'dep84'!C72</f>
        <v>1.8033965409999979</v>
      </c>
      <c r="W73" s="52">
        <f>'dep84'!D73-'dep84'!D72</f>
        <v>59.008619815999964</v>
      </c>
      <c r="X73" s="121">
        <f>'dep84'!E73-'dep84'!E72</f>
        <v>32.598415178999971</v>
      </c>
      <c r="Y73" s="121">
        <f>'dep84'!F73-'dep84'!F72</f>
        <v>-7.1855796559999874</v>
      </c>
      <c r="Z73" s="121">
        <f>'dep84'!G73-'dep84'!G72</f>
        <v>-29.261734556999997</v>
      </c>
      <c r="AA73" s="121">
        <f>'dep84'!H73-'dep84'!H72</f>
        <v>45.710829711999999</v>
      </c>
      <c r="AB73" s="121">
        <f>'dep84'!I73-'dep84'!I72</f>
        <v>17.146689137999942</v>
      </c>
      <c r="AC73" s="52">
        <f>'dep84'!J73-'dep84'!J72</f>
        <v>17.45960548000005</v>
      </c>
      <c r="AD73" s="52">
        <f>'dep84'!K73-'dep84'!K72</f>
        <v>161.13870588299983</v>
      </c>
      <c r="AE73" s="121">
        <f>'dep84'!L73-'dep84'!L72</f>
        <v>71.158053175000077</v>
      </c>
      <c r="AF73" s="121">
        <f>'dep84'!M73-'dep84'!M72</f>
        <v>62.383705512999995</v>
      </c>
      <c r="AG73" s="121">
        <f>'dep84'!N73-'dep84'!N72</f>
        <v>8.4671933609999996</v>
      </c>
      <c r="AH73" s="121">
        <f>'dep84'!O73-'dep84'!O72</f>
        <v>-9.455803250999999</v>
      </c>
      <c r="AI73" s="121">
        <f>'dep84'!P73-'dep84'!P72</f>
        <v>-19.013755801000002</v>
      </c>
      <c r="AJ73" s="121">
        <f>'dep84'!Q73-'dep84'!Q72</f>
        <v>4.2119989640000011</v>
      </c>
      <c r="AK73" s="121">
        <f>'dep84'!R73-'dep84'!R72</f>
        <v>33.943677426000022</v>
      </c>
      <c r="AL73" s="121">
        <f>'dep84'!S73-'dep84'!S72</f>
        <v>9.4436364959999999</v>
      </c>
      <c r="AM73" s="52">
        <f>'dep84'!T73-'dep84'!T72</f>
        <v>-8.0083840299999878</v>
      </c>
      <c r="AN73" s="189">
        <f>(Paca!B73/Paca!B69-1)*100</f>
        <v>11.003011864739154</v>
      </c>
      <c r="AO73" s="189">
        <f>(Paca!C73/Paca!C69-1)*100</f>
        <v>-37.562500829499015</v>
      </c>
      <c r="AP73" s="189">
        <f>(Paca!D73/Paca!D69-1)*100</f>
        <v>3.9625786941389407</v>
      </c>
      <c r="AQ73" s="190">
        <f>(Paca!E73/Paca!E69-1)*100</f>
        <v>6.9052476591973555</v>
      </c>
      <c r="AR73" s="190">
        <f>(Paca!F73/Paca!F69-1)*100</f>
        <v>-1.6568981407184102</v>
      </c>
      <c r="AS73" s="190">
        <f>(Paca!G73/Paca!G69-1)*100</f>
        <v>0.45337663691356056</v>
      </c>
      <c r="AT73" s="190">
        <f>(Paca!H73/Paca!H69-1)*100</f>
        <v>-12.319793570480918</v>
      </c>
      <c r="AU73" s="190">
        <f>(Paca!I73/Paca!I69-1)*100</f>
        <v>11.1787639900218</v>
      </c>
      <c r="AV73" s="189">
        <f>(Paca!J73/Paca!J69-1)*100</f>
        <v>9.68696581663988</v>
      </c>
      <c r="AW73" s="189">
        <f>(Paca!K73/Paca!K69-1)*100</f>
        <v>17.809262454628239</v>
      </c>
      <c r="AX73" s="190">
        <f>(Paca!L73/Paca!L69-1)*100</f>
        <v>28.146107475928716</v>
      </c>
      <c r="AY73" s="190">
        <f>(Paca!M73/Paca!M69-1)*100</f>
        <v>17.084038679213265</v>
      </c>
      <c r="AZ73" s="190">
        <f>(Paca!N73/Paca!N69-1)*100</f>
        <v>1.5450151509027732</v>
      </c>
      <c r="BA73" s="190">
        <f>(Paca!O73/Paca!O69-1)*100</f>
        <v>-5.7409217797239958</v>
      </c>
      <c r="BB73" s="190">
        <f>(Paca!P73/Paca!P69-1)*100</f>
        <v>16.051401797680278</v>
      </c>
      <c r="BC73" s="190">
        <f>(Paca!Q73/Paca!Q69-1)*100</f>
        <v>-17.643386067346391</v>
      </c>
      <c r="BD73" s="190">
        <f>(Paca!R73/Paca!R69-1)*100</f>
        <v>17.72963328848698</v>
      </c>
      <c r="BE73" s="190">
        <f>(Paca!S73/Paca!S69-1)*100</f>
        <v>-7.5295777263273411E-2</v>
      </c>
      <c r="BF73" s="189">
        <f>(Paca!T73/Paca!T69-1)*100</f>
        <v>17.347874287829445</v>
      </c>
      <c r="BG73" s="53">
        <f>Paca!B73-Paca!B69</f>
        <v>3737.5647267369932</v>
      </c>
      <c r="BH73" s="53">
        <f>Paca!C73-Paca!C69</f>
        <v>-101.08499340200001</v>
      </c>
      <c r="BI73" s="53">
        <f>Paca!D73-Paca!D69</f>
        <v>400.88260532800268</v>
      </c>
      <c r="BJ73" s="122">
        <f>Paca!E73-Paca!E69</f>
        <v>103.26640960199984</v>
      </c>
      <c r="BK73" s="122">
        <f>Paca!F73-Paca!F69</f>
        <v>-35.74785807499984</v>
      </c>
      <c r="BL73" s="122">
        <f>Paca!G73-Paca!G69</f>
        <v>3.5830169940001042</v>
      </c>
      <c r="BM73" s="122">
        <f>Paca!H73-Paca!H69</f>
        <v>-159.60994973399988</v>
      </c>
      <c r="BN73" s="122">
        <f>Paca!I73-Paca!I69</f>
        <v>489.39098654100053</v>
      </c>
      <c r="BO73" s="53">
        <f>Paca!J73-Paca!J69</f>
        <v>903.49585394799942</v>
      </c>
      <c r="BP73" s="53">
        <f>Paca!K73-Paca!K69</f>
        <v>2361.9032115829996</v>
      </c>
      <c r="BQ73" s="122">
        <f>Paca!L73-Paca!L69</f>
        <v>1052.7202931920001</v>
      </c>
      <c r="BR73" s="122">
        <f>Paca!M73-Paca!M69</f>
        <v>784.05460953199963</v>
      </c>
      <c r="BS73" s="122">
        <f>Paca!N73-Paca!N69</f>
        <v>11.642276708000054</v>
      </c>
      <c r="BT73" s="122">
        <f>Paca!O73-Paca!O69</f>
        <v>-22.755681899000024</v>
      </c>
      <c r="BU73" s="122">
        <f>Paca!P73-Paca!P69</f>
        <v>76.361731613000018</v>
      </c>
      <c r="BV73" s="122">
        <f>Paca!Q73-Paca!Q69</f>
        <v>-40.413962924999993</v>
      </c>
      <c r="BW73" s="122">
        <f>Paca!R73-Paca!R69</f>
        <v>500.4859761419998</v>
      </c>
      <c r="BX73" s="122">
        <f>Paca!S73-Paca!S69</f>
        <v>-0.19203078000001028</v>
      </c>
      <c r="BY73" s="53">
        <f>Paca!T73-Paca!T69</f>
        <v>172.36804928000004</v>
      </c>
    </row>
    <row r="74" spans="1:77" s="106" customFormat="1" x14ac:dyDescent="0.25">
      <c r="A74" s="98" t="str">
        <f>Paca!A74</f>
        <v>T4 2015</v>
      </c>
      <c r="B74" s="143">
        <f>('dep84'!B74/'dep84'!B73-1)*100</f>
        <v>1.6759070092974504</v>
      </c>
      <c r="C74" s="184">
        <f>('dep84'!C74/'dep84'!C73-1)*100</f>
        <v>84.14792834716738</v>
      </c>
      <c r="D74" s="184">
        <f>('dep84'!D74/'dep84'!D73-1)*100</f>
        <v>-3.9142080188445116</v>
      </c>
      <c r="E74" s="185">
        <f>('dep84'!E74/'dep84'!E73-1)*100</f>
        <v>-7.6323869152554842</v>
      </c>
      <c r="F74" s="186">
        <f>('dep84'!F74/'dep84'!F73-1)*100</f>
        <v>-11.757058000538711</v>
      </c>
      <c r="G74" s="186">
        <f>('dep84'!G74/'dep84'!G73-1)*100</f>
        <v>1.8765178496089385</v>
      </c>
      <c r="H74" s="186">
        <f>('dep84'!H74/'dep84'!H73-1)*100</f>
        <v>21.527215146453106</v>
      </c>
      <c r="I74" s="187">
        <f>('dep84'!I74/'dep84'!I73-1)*100</f>
        <v>-2.1044063106998245</v>
      </c>
      <c r="J74" s="184">
        <f>('dep84'!J74/'dep84'!J73-1)*100</f>
        <v>1.6786108467591765</v>
      </c>
      <c r="K74" s="184">
        <f>('dep84'!K74/'dep84'!K73-1)*100</f>
        <v>2.9449840678638317</v>
      </c>
      <c r="L74" s="185">
        <f>('dep84'!L74/'dep84'!L73-1)*100</f>
        <v>4.3803957340964539</v>
      </c>
      <c r="M74" s="186">
        <f>('dep84'!M74/'dep84'!M73-1)*100</f>
        <v>-1.6429195735273572</v>
      </c>
      <c r="N74" s="186">
        <f>('dep84'!N74/'dep84'!N73-1)*100</f>
        <v>3.4153485279734053</v>
      </c>
      <c r="O74" s="186">
        <f>('dep84'!O74/'dep84'!O73-1)*100</f>
        <v>-28.016968150959119</v>
      </c>
      <c r="P74" s="186">
        <f>('dep84'!P74/'dep84'!P73-1)*100</f>
        <v>34.505436656108948</v>
      </c>
      <c r="Q74" s="186">
        <f>('dep84'!Q74/'dep84'!Q73-1)*100</f>
        <v>-59.939877926894013</v>
      </c>
      <c r="R74" s="186">
        <f>('dep84'!R74/'dep84'!R73-1)*100</f>
        <v>14.883617377456826</v>
      </c>
      <c r="S74" s="151">
        <f>('dep84'!S74/'dep84'!S73-1)*100</f>
        <v>-42.36247742832019</v>
      </c>
      <c r="T74" s="188">
        <f>('dep84'!T74/'dep84'!T73-1)*100</f>
        <v>19.254767703574394</v>
      </c>
      <c r="U74" s="100">
        <f>'dep84'!B74-'dep84'!B73</f>
        <v>78.130157212000995</v>
      </c>
      <c r="V74" s="100">
        <f>'dep84'!C74-'dep84'!C73</f>
        <v>56.412648191000002</v>
      </c>
      <c r="W74" s="100">
        <f>'dep84'!D74-'dep84'!D73</f>
        <v>-69.237130321999985</v>
      </c>
      <c r="X74" s="120">
        <f>'dep84'!E74-'dep84'!E73</f>
        <v>-46.818380570000045</v>
      </c>
      <c r="Y74" s="120">
        <f>'dep84'!F74-'dep84'!F73</f>
        <v>-17.555759718000019</v>
      </c>
      <c r="Z74" s="120">
        <f>'dep84'!G74-'dep84'!G73</f>
        <v>1.3974324529999933</v>
      </c>
      <c r="AA74" s="120">
        <f>'dep84'!H74-'dep84'!H73</f>
        <v>12.157051330999998</v>
      </c>
      <c r="AB74" s="120">
        <f>'dep84'!I74-'dep84'!I73</f>
        <v>-18.417473817999962</v>
      </c>
      <c r="AC74" s="100">
        <f>'dep84'!J74-'dep84'!J73</f>
        <v>12.717325735000031</v>
      </c>
      <c r="AD74" s="100">
        <f>'dep84'!K74-'dep84'!K73</f>
        <v>57.787654724000049</v>
      </c>
      <c r="AE74" s="120">
        <f>'dep84'!L74-'dep84'!L73</f>
        <v>33.086253099999908</v>
      </c>
      <c r="AF74" s="120">
        <f>'dep84'!M74-'dep84'!M73</f>
        <v>-11.855585748999943</v>
      </c>
      <c r="AG74" s="120">
        <f>'dep84'!N74-'dep84'!N73</f>
        <v>1.7021008640000019</v>
      </c>
      <c r="AH74" s="120">
        <f>'dep84'!O74-'dep84'!O73</f>
        <v>-3.2735184130000015</v>
      </c>
      <c r="AI74" s="120">
        <f>'dep84'!P74-'dep84'!P73</f>
        <v>5.3755129929999992</v>
      </c>
      <c r="AJ74" s="120">
        <f>'dep84'!Q74-'dep84'!Q73</f>
        <v>-8.0539206440000015</v>
      </c>
      <c r="AK74" s="120">
        <f>'dep84'!R74-'dep84'!R73</f>
        <v>54.088389063000022</v>
      </c>
      <c r="AL74" s="120">
        <f>'dep84'!S74-'dep84'!S73</f>
        <v>-13.281576489999999</v>
      </c>
      <c r="AM74" s="100">
        <f>'dep84'!T74-'dep84'!T73</f>
        <v>20.449658884000002</v>
      </c>
      <c r="AN74" s="184">
        <f>(Paca!B74/Paca!B70-1)*100</f>
        <v>8.4154112712578453</v>
      </c>
      <c r="AO74" s="184">
        <f>(Paca!C74/Paca!C70-1)*100</f>
        <v>10.354620805021163</v>
      </c>
      <c r="AP74" s="184">
        <f>(Paca!D74/Paca!D70-1)*100</f>
        <v>2.3567202129327169</v>
      </c>
      <c r="AQ74" s="191">
        <f>(Paca!E74/Paca!E70-1)*100</f>
        <v>-7.5599574008646364</v>
      </c>
      <c r="AR74" s="191">
        <f>(Paca!F74/Paca!F70-1)*100</f>
        <v>-1.5898664661766593</v>
      </c>
      <c r="AS74" s="191">
        <f>(Paca!G74/Paca!G70-1)*100</f>
        <v>11.933503498952103</v>
      </c>
      <c r="AT74" s="191">
        <f>(Paca!H74/Paca!H70-1)*100</f>
        <v>-14.258771547082748</v>
      </c>
      <c r="AU74" s="191">
        <f>(Paca!I74/Paca!I70-1)*100</f>
        <v>10.976997837737112</v>
      </c>
      <c r="AV74" s="184">
        <f>(Paca!J74/Paca!J70-1)*100</f>
        <v>4.6664752205056503</v>
      </c>
      <c r="AW74" s="184">
        <f>(Paca!K74/Paca!K70-1)*100</f>
        <v>14.175210516295223</v>
      </c>
      <c r="AX74" s="191">
        <f>(Paca!L74/Paca!L70-1)*100</f>
        <v>11.565090441023829</v>
      </c>
      <c r="AY74" s="191">
        <f>(Paca!M74/Paca!M70-1)*100</f>
        <v>9.1725342556726588</v>
      </c>
      <c r="AZ74" s="191">
        <f>(Paca!N74/Paca!N70-1)*100</f>
        <v>19.011413015002109</v>
      </c>
      <c r="BA74" s="191">
        <f>(Paca!O74/Paca!O70-1)*100</f>
        <v>10.69303758639759</v>
      </c>
      <c r="BB74" s="191">
        <f>(Paca!P74/Paca!P70-1)*100</f>
        <v>14.595669638409458</v>
      </c>
      <c r="BC74" s="191">
        <f>(Paca!Q74/Paca!Q70-1)*100</f>
        <v>-4.8426051405983657</v>
      </c>
      <c r="BD74" s="191">
        <f>(Paca!R74/Paca!R70-1)*100</f>
        <v>27.718847851294861</v>
      </c>
      <c r="BE74" s="191">
        <f>(Paca!S74/Paca!S70-1)*100</f>
        <v>7.0361655159784986</v>
      </c>
      <c r="BF74" s="184">
        <f>(Paca!T74/Paca!T70-1)*100</f>
        <v>29.685293385037781</v>
      </c>
      <c r="BG74" s="100">
        <f>Paca!B74-Paca!B70</f>
        <v>2970.105850355998</v>
      </c>
      <c r="BH74" s="100">
        <f>Paca!C74-Paca!C70</f>
        <v>20.629306073999999</v>
      </c>
      <c r="BI74" s="100">
        <f>Paca!D74-Paca!D70</f>
        <v>241.67295826899863</v>
      </c>
      <c r="BJ74" s="120">
        <f>Paca!E74-Paca!E70</f>
        <v>-120.23089241499997</v>
      </c>
      <c r="BK74" s="120">
        <f>Paca!F74-Paca!F70</f>
        <v>-34.396748135000053</v>
      </c>
      <c r="BL74" s="120">
        <f>Paca!G74-Paca!G70</f>
        <v>89.674804560999974</v>
      </c>
      <c r="BM74" s="120">
        <f>Paca!H74-Paca!H70</f>
        <v>-183.3362512409999</v>
      </c>
      <c r="BN74" s="120">
        <f>Paca!I74-Paca!I70</f>
        <v>489.96204549899994</v>
      </c>
      <c r="BO74" s="100">
        <f>Paca!J74-Paca!J70</f>
        <v>471.44975551599964</v>
      </c>
      <c r="BP74" s="100">
        <f>Paca!K74-Paca!K70</f>
        <v>1954.297749161</v>
      </c>
      <c r="BQ74" s="120">
        <f>Paca!L74-Paca!L70</f>
        <v>455.1755956990005</v>
      </c>
      <c r="BR74" s="120">
        <f>Paca!M74-Paca!M70</f>
        <v>453.49478143899978</v>
      </c>
      <c r="BS74" s="120">
        <f>Paca!N74-Paca!N70</f>
        <v>140.64815314600003</v>
      </c>
      <c r="BT74" s="120">
        <f>Paca!O74-Paca!O70</f>
        <v>34.184912318999977</v>
      </c>
      <c r="BU74" s="120">
        <f>Paca!P74-Paca!P70</f>
        <v>76.089595142999997</v>
      </c>
      <c r="BV74" s="120">
        <f>Paca!Q74-Paca!Q70</f>
        <v>-10.461422769999984</v>
      </c>
      <c r="BW74" s="120">
        <f>Paca!R74-Paca!R70</f>
        <v>785.80692281199981</v>
      </c>
      <c r="BX74" s="120">
        <f>Paca!S74-Paca!S70</f>
        <v>19.359211373000051</v>
      </c>
      <c r="BY74" s="100">
        <f>Paca!T74-Paca!T70</f>
        <v>282.05608133599992</v>
      </c>
    </row>
    <row r="75" spans="1:77" x14ac:dyDescent="0.25">
      <c r="A75" s="37" t="str">
        <f>Paca!A75</f>
        <v>T1 2016</v>
      </c>
      <c r="B75" s="144">
        <f>('dep84'!B75/'dep84'!B74-1)*100</f>
        <v>3.3763669541119867</v>
      </c>
      <c r="C75" s="179">
        <f>('dep84'!C75/'dep84'!C74-1)*100</f>
        <v>-8.6989036831967788</v>
      </c>
      <c r="D75" s="179">
        <f>('dep84'!D75/'dep84'!D74-1)*100</f>
        <v>3.8626091733265255</v>
      </c>
      <c r="E75" s="180">
        <f>('dep84'!E75/'dep84'!E74-1)*100</f>
        <v>8.9638254613163113</v>
      </c>
      <c r="F75" s="181">
        <f>('dep84'!F75/'dep84'!F74-1)*100</f>
        <v>5.3453001450730619</v>
      </c>
      <c r="G75" s="181">
        <f>('dep84'!G75/'dep84'!G74-1)*100</f>
        <v>5.7509263484193829</v>
      </c>
      <c r="H75" s="181">
        <f>('dep84'!H75/'dep84'!H74-1)*100</f>
        <v>9.4485259122217613</v>
      </c>
      <c r="I75" s="182">
        <f>('dep84'!I75/'dep84'!I74-1)*100</f>
        <v>-0.35361946481906603</v>
      </c>
      <c r="J75" s="179">
        <f>('dep84'!J75/'dep84'!J74-1)*100</f>
        <v>1.7607926732228218</v>
      </c>
      <c r="K75" s="179">
        <f>('dep84'!K75/'dep84'!K74-1)*100</f>
        <v>4.4815569146439582</v>
      </c>
      <c r="L75" s="180">
        <f>('dep84'!L75/'dep84'!L74-1)*100</f>
        <v>0.44451597426702349</v>
      </c>
      <c r="M75" s="181">
        <f>('dep84'!M75/'dep84'!M74-1)*100</f>
        <v>3.3362082991325259</v>
      </c>
      <c r="N75" s="181">
        <f>('dep84'!N75/'dep84'!N74-1)*100</f>
        <v>57.289360858739727</v>
      </c>
      <c r="O75" s="181">
        <f>('dep84'!O75/'dep84'!O74-1)*100</f>
        <v>-28.437502288609483</v>
      </c>
      <c r="P75" s="181">
        <f>('dep84'!P75/'dep84'!P74-1)*100</f>
        <v>39.711004701994398</v>
      </c>
      <c r="Q75" s="181">
        <f>('dep84'!Q75/'dep84'!Q74-1)*100</f>
        <v>71.749994501689528</v>
      </c>
      <c r="R75" s="181">
        <f>('dep84'!R75/'dep84'!R74-1)*100</f>
        <v>6.5311714798090614</v>
      </c>
      <c r="S75" s="152">
        <f>('dep84'!S75/'dep84'!S74-1)*100</f>
        <v>-17.93151858265125</v>
      </c>
      <c r="T75" s="183">
        <f>('dep84'!T75/'dep84'!T74-1)*100</f>
        <v>0.8205931417285095</v>
      </c>
      <c r="U75" s="52">
        <f>'dep84'!B75-'dep84'!B74</f>
        <v>160.04292389299917</v>
      </c>
      <c r="V75" s="52">
        <f>'dep84'!C75-'dep84'!C74</f>
        <v>-10.739014248000004</v>
      </c>
      <c r="W75" s="52">
        <f>'dep84'!D75-'dep84'!D74</f>
        <v>65.650055672000008</v>
      </c>
      <c r="X75" s="121">
        <f>'dep84'!E75-'dep84'!E74</f>
        <v>50.788936828000033</v>
      </c>
      <c r="Y75" s="121">
        <f>'dep84'!F75-'dep84'!F74</f>
        <v>7.0432490080000036</v>
      </c>
      <c r="Z75" s="121">
        <f>'dep84'!G75-'dep84'!G74</f>
        <v>4.3630483219999974</v>
      </c>
      <c r="AA75" s="121">
        <f>'dep84'!H75-'dep84'!H74</f>
        <v>6.4845225310000103</v>
      </c>
      <c r="AB75" s="121">
        <f>'dep84'!I75-'dep84'!I74</f>
        <v>-3.0297010169999794</v>
      </c>
      <c r="AC75" s="52">
        <f>'dep84'!J75-'dep84'!J74</f>
        <v>13.563869312999941</v>
      </c>
      <c r="AD75" s="52">
        <f>'dep84'!K75-'dep84'!K74</f>
        <v>90.528688049999573</v>
      </c>
      <c r="AE75" s="121">
        <f>'dep84'!L75-'dep84'!L74</f>
        <v>3.5046169080000027</v>
      </c>
      <c r="AF75" s="121">
        <f>'dep84'!M75-'dep84'!M74</f>
        <v>23.679116789999966</v>
      </c>
      <c r="AG75" s="121">
        <f>'dep84'!N75-'dep84'!N74</f>
        <v>29.526314426999996</v>
      </c>
      <c r="AH75" s="121">
        <f>'dep84'!O75-'dep84'!O74</f>
        <v>-2.3917469859999994</v>
      </c>
      <c r="AI75" s="121">
        <f>'dep84'!P75-'dep84'!P74</f>
        <v>8.3211452320000028</v>
      </c>
      <c r="AJ75" s="121">
        <f>'dep84'!Q75-'dep84'!Q74</f>
        <v>3.8621188339999994</v>
      </c>
      <c r="AK75" s="121">
        <f>'dep84'!R75-'dep84'!R74</f>
        <v>27.267463376999956</v>
      </c>
      <c r="AL75" s="121">
        <f>'dep84'!S75-'dep84'!S74</f>
        <v>-3.2403405320000012</v>
      </c>
      <c r="AM75" s="52">
        <f>'dep84'!T75-'dep84'!T74</f>
        <v>1.0393251059999926</v>
      </c>
      <c r="AN75" s="189">
        <f>(Paca!B75/Paca!B71-1)*100</f>
        <v>15.234079367953491</v>
      </c>
      <c r="AO75" s="189">
        <f>(Paca!C75/Paca!C71-1)*100</f>
        <v>15.377825460712735</v>
      </c>
      <c r="AP75" s="189">
        <f>(Paca!D75/Paca!D71-1)*100</f>
        <v>3.9326943026444017</v>
      </c>
      <c r="AQ75" s="190">
        <f>(Paca!E75/Paca!E71-1)*100</f>
        <v>-1.8435820525642299</v>
      </c>
      <c r="AR75" s="190">
        <f>(Paca!F75/Paca!F71-1)*100</f>
        <v>1.8507922071493654</v>
      </c>
      <c r="AS75" s="190">
        <f>(Paca!G75/Paca!G71-1)*100</f>
        <v>10.11223578531666</v>
      </c>
      <c r="AT75" s="190">
        <f>(Paca!H75/Paca!H71-1)*100</f>
        <v>-20.394839114534978</v>
      </c>
      <c r="AU75" s="190">
        <f>(Paca!I75/Paca!I71-1)*100</f>
        <v>12.887171327132108</v>
      </c>
      <c r="AV75" s="189">
        <f>(Paca!J75/Paca!J71-1)*100</f>
        <v>15.19399565611752</v>
      </c>
      <c r="AW75" s="189">
        <f>(Paca!K75/Paca!K71-1)*100</f>
        <v>22.240378802042727</v>
      </c>
      <c r="AX75" s="190">
        <f>(Paca!L75/Paca!L71-1)*100</f>
        <v>21.131384266778518</v>
      </c>
      <c r="AY75" s="190">
        <f>(Paca!M75/Paca!M71-1)*100</f>
        <v>16.707201842772832</v>
      </c>
      <c r="AZ75" s="190">
        <f>(Paca!N75/Paca!N71-1)*100</f>
        <v>17.424039858312177</v>
      </c>
      <c r="BA75" s="190">
        <f>(Paca!O75/Paca!O71-1)*100</f>
        <v>11.879445368939901</v>
      </c>
      <c r="BB75" s="190">
        <f>(Paca!P75/Paca!P71-1)*100</f>
        <v>25.876412187475474</v>
      </c>
      <c r="BC75" s="190">
        <f>(Paca!Q75/Paca!Q71-1)*100</f>
        <v>2.5195008986855116</v>
      </c>
      <c r="BD75" s="190">
        <f>(Paca!R75/Paca!R71-1)*100</f>
        <v>38.066473270456513</v>
      </c>
      <c r="BE75" s="190">
        <f>(Paca!S75/Paca!S71-1)*100</f>
        <v>5.8228939471936192</v>
      </c>
      <c r="BF75" s="189">
        <f>(Paca!T75/Paca!T71-1)*100</f>
        <v>36.77526811093297</v>
      </c>
      <c r="BG75" s="53">
        <f>Paca!B75-Paca!B71</f>
        <v>5172.6456870330003</v>
      </c>
      <c r="BH75" s="53">
        <f>Paca!C75-Paca!C71</f>
        <v>31.209474770999975</v>
      </c>
      <c r="BI75" s="53">
        <f>Paca!D75-Paca!D71</f>
        <v>397.8934323630001</v>
      </c>
      <c r="BJ75" s="122">
        <f>Paca!E75-Paca!E71</f>
        <v>-29.182310552999979</v>
      </c>
      <c r="BK75" s="122">
        <f>Paca!F75-Paca!F71</f>
        <v>37.575161354000102</v>
      </c>
      <c r="BL75" s="122">
        <f>Paca!G75-Paca!G71</f>
        <v>76.782365989000027</v>
      </c>
      <c r="BM75" s="122">
        <f>Paca!H75-Paca!H71</f>
        <v>-262.07022599900006</v>
      </c>
      <c r="BN75" s="122">
        <f>Paca!I75-Paca!I71</f>
        <v>574.78844157200001</v>
      </c>
      <c r="BO75" s="53">
        <f>Paca!J75-Paca!J71</f>
        <v>1397.4757528299997</v>
      </c>
      <c r="BP75" s="53">
        <f>Paca!K75-Paca!K71</f>
        <v>3003.5690443439998</v>
      </c>
      <c r="BQ75" s="122">
        <f>Paca!L75-Paca!L71</f>
        <v>831.82851574899951</v>
      </c>
      <c r="BR75" s="122">
        <f>Paca!M75-Paca!M71</f>
        <v>799.25533343299958</v>
      </c>
      <c r="BS75" s="122">
        <f>Paca!N75-Paca!N71</f>
        <v>130.39856581699996</v>
      </c>
      <c r="BT75" s="122">
        <f>Paca!O75-Paca!O71</f>
        <v>35.24779589100001</v>
      </c>
      <c r="BU75" s="122">
        <f>Paca!P75-Paca!P71</f>
        <v>129.14072941799998</v>
      </c>
      <c r="BV75" s="122">
        <f>Paca!Q75-Paca!Q71</f>
        <v>5.2563309970000205</v>
      </c>
      <c r="BW75" s="122">
        <f>Paca!R75-Paca!R71</f>
        <v>1057.6896333019999</v>
      </c>
      <c r="BX75" s="122">
        <f>Paca!S75-Paca!S71</f>
        <v>14.752139737000022</v>
      </c>
      <c r="BY75" s="53">
        <f>Paca!T75-Paca!T71</f>
        <v>342.49798272500004</v>
      </c>
    </row>
    <row r="76" spans="1:77" x14ac:dyDescent="0.25">
      <c r="A76" s="37" t="str">
        <f>Paca!A76</f>
        <v>T2 2016</v>
      </c>
      <c r="B76" s="144">
        <f>('dep84'!B76/'dep84'!B75-1)*100</f>
        <v>3.684308365803135</v>
      </c>
      <c r="C76" s="179">
        <f>('dep84'!C76/'dep84'!C75-1)*100</f>
        <v>-28.70061538442782</v>
      </c>
      <c r="D76" s="179">
        <f>('dep84'!D76/'dep84'!D75-1)*100</f>
        <v>5.9722232162042976</v>
      </c>
      <c r="E76" s="180">
        <f>('dep84'!E76/'dep84'!E75-1)*100</f>
        <v>4.9752732665631072E-2</v>
      </c>
      <c r="F76" s="181">
        <f>('dep84'!F76/'dep84'!F75-1)*100</f>
        <v>4.4390755699265982</v>
      </c>
      <c r="G76" s="181">
        <f>('dep84'!G76/'dep84'!G75-1)*100</f>
        <v>25.050626889133042</v>
      </c>
      <c r="H76" s="181">
        <f>('dep84'!H76/'dep84'!H75-1)*100</f>
        <v>34.942360998396829</v>
      </c>
      <c r="I76" s="182">
        <f>('dep84'!I76/'dep84'!I75-1)*100</f>
        <v>6.1626074561013988</v>
      </c>
      <c r="J76" s="179">
        <f>('dep84'!J76/'dep84'!J75-1)*100</f>
        <v>8.6021553842150276</v>
      </c>
      <c r="K76" s="179">
        <f>('dep84'!K76/'dep84'!K75-1)*100</f>
        <v>3.6432604721241102</v>
      </c>
      <c r="L76" s="180">
        <f>('dep84'!L76/'dep84'!L75-1)*100</f>
        <v>-3.2115080243989791</v>
      </c>
      <c r="M76" s="181">
        <f>('dep84'!M76/'dep84'!M75-1)*100</f>
        <v>1.082939137963379</v>
      </c>
      <c r="N76" s="181">
        <f>('dep84'!N76/'dep84'!N75-1)*100</f>
        <v>-2.0768254830888955</v>
      </c>
      <c r="O76" s="181">
        <f>('dep84'!O76/'dep84'!O75-1)*100</f>
        <v>68.408066515497111</v>
      </c>
      <c r="P76" s="181">
        <f>('dep84'!P76/'dep84'!P75-1)*100</f>
        <v>24.644128188571557</v>
      </c>
      <c r="Q76" s="181">
        <f>('dep84'!Q76/'dep84'!Q75-1)*100</f>
        <v>37.83398301696419</v>
      </c>
      <c r="R76" s="181">
        <f>('dep84'!R76/'dep84'!R75-1)*100</f>
        <v>16.433803593965244</v>
      </c>
      <c r="S76" s="152">
        <f>('dep84'!S76/'dep84'!S75-1)*100</f>
        <v>54.920840422841664</v>
      </c>
      <c r="T76" s="183">
        <f>('dep84'!T76/'dep84'!T75-1)*100</f>
        <v>-28.87003245264248</v>
      </c>
      <c r="U76" s="52">
        <f>'dep84'!B76-'dep84'!B75</f>
        <v>180.53610713699982</v>
      </c>
      <c r="V76" s="52">
        <f>'dep84'!C76-'dep84'!C75</f>
        <v>-32.349464620999996</v>
      </c>
      <c r="W76" s="52">
        <f>'dep84'!D76-'dep84'!D75</f>
        <v>105.42645198699984</v>
      </c>
      <c r="X76" s="121">
        <f>'dep84'!E76-'dep84'!E75</f>
        <v>0.30716732200005481</v>
      </c>
      <c r="Y76" s="121">
        <f>'dep84'!F76-'dep84'!F75</f>
        <v>6.1618149230000085</v>
      </c>
      <c r="Z76" s="121">
        <f>'dep84'!G76-'dep84'!G75</f>
        <v>20.098099693999998</v>
      </c>
      <c r="AA76" s="121">
        <f>'dep84'!H76-'dep84'!H75</f>
        <v>26.246784656999992</v>
      </c>
      <c r="AB76" s="121">
        <f>'dep84'!I76-'dep84'!I75</f>
        <v>52.612585390999925</v>
      </c>
      <c r="AC76" s="52">
        <f>'dep84'!J76-'dep84'!J75</f>
        <v>67.431549397000026</v>
      </c>
      <c r="AD76" s="52">
        <f>'dep84'!K76-'dep84'!K75</f>
        <v>76.893064175000291</v>
      </c>
      <c r="AE76" s="121">
        <f>'dep84'!L76-'dep84'!L75</f>
        <v>-25.432462988999987</v>
      </c>
      <c r="AF76" s="121">
        <f>'dep84'!M76-'dep84'!M75</f>
        <v>7.9427137799999628</v>
      </c>
      <c r="AG76" s="121">
        <f>'dep84'!N76-'dep84'!N75</f>
        <v>-1.683583322000004</v>
      </c>
      <c r="AH76" s="121">
        <f>'dep84'!O76-'dep84'!O75</f>
        <v>4.1173386799999996</v>
      </c>
      <c r="AI76" s="121">
        <f>'dep84'!P76-'dep84'!P75</f>
        <v>7.2146671879999964</v>
      </c>
      <c r="AJ76" s="121">
        <f>'dep84'!Q76-'dep84'!Q75</f>
        <v>3.4976999979999999</v>
      </c>
      <c r="AK76" s="121">
        <f>'dep84'!R76-'dep84'!R75</f>
        <v>73.091764624999996</v>
      </c>
      <c r="AL76" s="121">
        <f>'dep84'!S76-'dep84'!S75</f>
        <v>8.1449262150000017</v>
      </c>
      <c r="AM76" s="52">
        <f>'dep84'!T76-'dep84'!T75</f>
        <v>-36.865493801</v>
      </c>
      <c r="AN76" s="189">
        <f>(Paca!B76/Paca!B72-1)*100</f>
        <v>9.6794875670860101</v>
      </c>
      <c r="AO76" s="189">
        <f>(Paca!C76/Paca!C72-1)*100</f>
        <v>47.870734102682519</v>
      </c>
      <c r="AP76" s="189">
        <f>(Paca!D76/Paca!D72-1)*100</f>
        <v>1.7500930033697903</v>
      </c>
      <c r="AQ76" s="190">
        <f>(Paca!E76/Paca!E72-1)*100</f>
        <v>-3.4693410758763421</v>
      </c>
      <c r="AR76" s="190">
        <f>(Paca!F76/Paca!F72-1)*100</f>
        <v>0.76465457518306579</v>
      </c>
      <c r="AS76" s="190">
        <f>(Paca!G76/Paca!G72-1)*100</f>
        <v>7.5494596430182304</v>
      </c>
      <c r="AT76" s="190">
        <f>(Paca!H76/Paca!H72-1)*100</f>
        <v>-10.955288318946554</v>
      </c>
      <c r="AU76" s="190">
        <f>(Paca!I76/Paca!I72-1)*100</f>
        <v>5.8566557615878923</v>
      </c>
      <c r="AV76" s="189">
        <f>(Paca!J76/Paca!J72-1)*100</f>
        <v>4.1173880421238485</v>
      </c>
      <c r="AW76" s="189">
        <f>(Paca!K76/Paca!K72-1)*100</f>
        <v>18.562126614378816</v>
      </c>
      <c r="AX76" s="190">
        <f>(Paca!L76/Paca!L72-1)*100</f>
        <v>22.348626901274613</v>
      </c>
      <c r="AY76" s="190">
        <f>(Paca!M76/Paca!M72-1)*100</f>
        <v>15.895925813891477</v>
      </c>
      <c r="AZ76" s="190">
        <f>(Paca!N76/Paca!N72-1)*100</f>
        <v>24.64411783943401</v>
      </c>
      <c r="BA76" s="190">
        <f>(Paca!O76/Paca!O72-1)*100</f>
        <v>-5.7979293867175929</v>
      </c>
      <c r="BB76" s="190">
        <f>(Paca!P76/Paca!P72-1)*100</f>
        <v>-0.94992294483926543</v>
      </c>
      <c r="BC76" s="190">
        <f>(Paca!Q76/Paca!Q72-1)*100</f>
        <v>11.401829710862632</v>
      </c>
      <c r="BD76" s="190">
        <f>(Paca!R76/Paca!R72-1)*100</f>
        <v>21.765525137594423</v>
      </c>
      <c r="BE76" s="190">
        <f>(Paca!S76/Paca!S72-1)*100</f>
        <v>32.417764823397953</v>
      </c>
      <c r="BF76" s="189">
        <f>(Paca!T76/Paca!T72-1)*100</f>
        <v>11.51401290390428</v>
      </c>
      <c r="BG76" s="53">
        <f>Paca!B76-Paca!B72</f>
        <v>3611.2284168030019</v>
      </c>
      <c r="BH76" s="53">
        <f>Paca!C76-Paca!C72</f>
        <v>86.623167028999973</v>
      </c>
      <c r="BI76" s="53">
        <f>Paca!D76-Paca!D72</f>
        <v>185.43431650399725</v>
      </c>
      <c r="BJ76" s="122">
        <f>Paca!E76-Paca!E72</f>
        <v>-55.347912561000157</v>
      </c>
      <c r="BK76" s="122">
        <f>Paca!F76-Paca!F72</f>
        <v>15.594797934000098</v>
      </c>
      <c r="BL76" s="122">
        <f>Paca!G76-Paca!G72</f>
        <v>62.814478306999945</v>
      </c>
      <c r="BM76" s="122">
        <f>Paca!H76-Paca!H72</f>
        <v>-128.09385037700008</v>
      </c>
      <c r="BN76" s="122">
        <f>Paca!I76-Paca!I72</f>
        <v>290.4668032010004</v>
      </c>
      <c r="BO76" s="53">
        <f>Paca!J76-Paca!J72</f>
        <v>430.05830788300045</v>
      </c>
      <c r="BP76" s="53">
        <f>Paca!K76-Paca!K72</f>
        <v>2783.5165356800007</v>
      </c>
      <c r="BQ76" s="122">
        <f>Paca!L76-Paca!L72</f>
        <v>972.34666860699963</v>
      </c>
      <c r="BR76" s="122">
        <f>Paca!M76-Paca!M72</f>
        <v>805.01310179200027</v>
      </c>
      <c r="BS76" s="122">
        <f>Paca!N76-Paca!N72</f>
        <v>192.73714896800004</v>
      </c>
      <c r="BT76" s="122">
        <f>Paca!O76-Paca!O72</f>
        <v>-21.509317140000007</v>
      </c>
      <c r="BU76" s="122">
        <f>Paca!P76-Paca!P72</f>
        <v>-5.691575413999999</v>
      </c>
      <c r="BV76" s="122">
        <f>Paca!Q76-Paca!Q72</f>
        <v>23.738801013999989</v>
      </c>
      <c r="BW76" s="122">
        <f>Paca!R76-Paca!R72</f>
        <v>728.82747458299991</v>
      </c>
      <c r="BX76" s="122">
        <f>Paca!S76-Paca!S72</f>
        <v>88.054233269999997</v>
      </c>
      <c r="BY76" s="53">
        <f>Paca!T76-Paca!T72</f>
        <v>125.59608970700015</v>
      </c>
    </row>
    <row r="77" spans="1:77" x14ac:dyDescent="0.25">
      <c r="A77" s="37" t="str">
        <f>Paca!A77</f>
        <v>T3 2016</v>
      </c>
      <c r="B77" s="144">
        <f>('dep84'!B77/'dep84'!B76-1)*100</f>
        <v>2.1742213889014206</v>
      </c>
      <c r="C77" s="179">
        <f>('dep84'!C77/'dep84'!C76-1)*100</f>
        <v>-33.346589091210298</v>
      </c>
      <c r="D77" s="179">
        <f>('dep84'!D77/'dep84'!D76-1)*100</f>
        <v>2.959899861375126</v>
      </c>
      <c r="E77" s="180">
        <f>('dep84'!E77/'dep84'!E76-1)*100</f>
        <v>1.8994682719723599</v>
      </c>
      <c r="F77" s="181">
        <f>('dep84'!F77/'dep84'!F76-1)*100</f>
        <v>13.003561511653384</v>
      </c>
      <c r="G77" s="181">
        <f>('dep84'!G77/'dep84'!G76-1)*100</f>
        <v>-7.5379169119893508E-2</v>
      </c>
      <c r="H77" s="181">
        <f>('dep84'!H77/'dep84'!H76-1)*100</f>
        <v>6.451937272176167</v>
      </c>
      <c r="I77" s="182">
        <f>('dep84'!I77/'dep84'!I76-1)*100</f>
        <v>2.0215846133490922</v>
      </c>
      <c r="J77" s="179">
        <f>('dep84'!J77/'dep84'!J76-1)*100</f>
        <v>9.9350023806552556</v>
      </c>
      <c r="K77" s="179">
        <f>('dep84'!K77/'dep84'!K76-1)*100</f>
        <v>-6.6652072320505518E-2</v>
      </c>
      <c r="L77" s="180">
        <f>('dep84'!L77/'dep84'!L76-1)*100</f>
        <v>2.6241582800063945</v>
      </c>
      <c r="M77" s="181">
        <f>('dep84'!M77/'dep84'!M76-1)*100</f>
        <v>4.5027533042271584</v>
      </c>
      <c r="N77" s="181">
        <f>('dep84'!N77/'dep84'!N76-1)*100</f>
        <v>-9.0820615962414646</v>
      </c>
      <c r="O77" s="181">
        <f>('dep84'!O77/'dep84'!O76-1)*100</f>
        <v>22.496588475784463</v>
      </c>
      <c r="P77" s="181">
        <f>('dep84'!P77/'dep84'!P76-1)*100</f>
        <v>-23.139395472639723</v>
      </c>
      <c r="Q77" s="181">
        <f>('dep84'!Q77/'dep84'!Q76-1)*100</f>
        <v>0.87954344567890974</v>
      </c>
      <c r="R77" s="181">
        <f>('dep84'!R77/'dep84'!R76-1)*100</f>
        <v>-7.1499680755267248</v>
      </c>
      <c r="S77" s="152">
        <f>('dep84'!S77/'dep84'!S76-1)*100</f>
        <v>-20.3136379500929</v>
      </c>
      <c r="T77" s="183">
        <f>('dep84'!T77/'dep84'!T76-1)*100</f>
        <v>-1.3523048621497558</v>
      </c>
      <c r="U77" s="52">
        <f>'dep84'!B77-'dep84'!B76</f>
        <v>110.46505171799981</v>
      </c>
      <c r="V77" s="52">
        <f>'dep84'!C77-'dep84'!C76</f>
        <v>-26.798660587999997</v>
      </c>
      <c r="W77" s="52">
        <f>'dep84'!D77-'dep84'!D76</f>
        <v>55.37103272100012</v>
      </c>
      <c r="X77" s="121">
        <f>'dep84'!E77-'dep84'!E76</f>
        <v>11.732920698999919</v>
      </c>
      <c r="Y77" s="121">
        <f>'dep84'!F77-'dep84'!F76</f>
        <v>18.851306155999993</v>
      </c>
      <c r="Z77" s="121">
        <f>'dep84'!G77-'dep84'!G76</f>
        <v>-7.5626432999996496E-2</v>
      </c>
      <c r="AA77" s="121">
        <f>'dep84'!H77-'dep84'!H76</f>
        <v>6.5397674099999961</v>
      </c>
      <c r="AB77" s="121">
        <f>'dep84'!I77-'dep84'!I76</f>
        <v>18.322664889000066</v>
      </c>
      <c r="AC77" s="52">
        <f>'dep84'!J77-'dep84'!J76</f>
        <v>84.578947350000021</v>
      </c>
      <c r="AD77" s="52">
        <f>'dep84'!K77-'dep84'!K76</f>
        <v>-1.4579803460001131</v>
      </c>
      <c r="AE77" s="121">
        <f>'dep84'!L77-'dep84'!L76</f>
        <v>20.113755176000041</v>
      </c>
      <c r="AF77" s="121">
        <f>'dep84'!M77-'dep84'!M76</f>
        <v>33.382655291999981</v>
      </c>
      <c r="AG77" s="121">
        <f>'dep84'!N77-'dep84'!N76</f>
        <v>-7.2094899049999981</v>
      </c>
      <c r="AH77" s="121">
        <f>'dep84'!O77-'dep84'!O76</f>
        <v>2.2802834240000003</v>
      </c>
      <c r="AI77" s="121">
        <f>'dep84'!P77-'dep84'!P76</f>
        <v>-8.4435810339999975</v>
      </c>
      <c r="AJ77" s="121">
        <f>'dep84'!Q77-'dep84'!Q76</f>
        <v>0.11207638000000131</v>
      </c>
      <c r="AK77" s="121">
        <f>'dep84'!R77-'dep84'!R76</f>
        <v>-37.026575105000006</v>
      </c>
      <c r="AL77" s="121">
        <f>'dep84'!S77-'dep84'!S76</f>
        <v>-4.6671045740000032</v>
      </c>
      <c r="AM77" s="52">
        <f>'dep84'!T77-'dep84'!T76</f>
        <v>-1.2282874189999973</v>
      </c>
      <c r="AN77" s="189">
        <f>(Paca!B77/Paca!B73-1)*100</f>
        <v>9.6318473580144559</v>
      </c>
      <c r="AO77" s="189">
        <f>(Paca!C77/Paca!C73-1)*100</f>
        <v>45.964876471294545</v>
      </c>
      <c r="AP77" s="189">
        <f>(Paca!D77/Paca!D73-1)*100</f>
        <v>2.2894567191386495</v>
      </c>
      <c r="AQ77" s="190">
        <f>(Paca!E77/Paca!E73-1)*100</f>
        <v>4.1954143829741275</v>
      </c>
      <c r="AR77" s="190">
        <f>(Paca!F77/Paca!F73-1)*100</f>
        <v>-6.4587608354587989</v>
      </c>
      <c r="AS77" s="190">
        <f>(Paca!G77/Paca!G73-1)*100</f>
        <v>14.68072033038499</v>
      </c>
      <c r="AT77" s="190">
        <f>(Paca!H77/Paca!H73-1)*100</f>
        <v>-22.444903954826103</v>
      </c>
      <c r="AU77" s="190">
        <f>(Paca!I77/Paca!I73-1)*100</f>
        <v>9.2285481218931089</v>
      </c>
      <c r="AV77" s="189">
        <f>(Paca!J77/Paca!J73-1)*100</f>
        <v>13.450403678501388</v>
      </c>
      <c r="AW77" s="189">
        <f>(Paca!K77/Paca!K73-1)*100</f>
        <v>12.005046280029298</v>
      </c>
      <c r="AX77" s="190">
        <f>(Paca!L77/Paca!L73-1)*100</f>
        <v>2.8203677831218021</v>
      </c>
      <c r="AY77" s="190">
        <f>(Paca!M77/Paca!M73-1)*100</f>
        <v>15.905316462293628</v>
      </c>
      <c r="AZ77" s="190">
        <f>(Paca!N77/Paca!N73-1)*100</f>
        <v>-3.8566030294422404</v>
      </c>
      <c r="BA77" s="190">
        <f>(Paca!O77/Paca!O73-1)*100</f>
        <v>-6.8554608772439689</v>
      </c>
      <c r="BB77" s="190">
        <f>(Paca!P77/Paca!P73-1)*100</f>
        <v>8.3091074257123143</v>
      </c>
      <c r="BC77" s="190">
        <f>(Paca!Q77/Paca!Q73-1)*100</f>
        <v>-1.40013090901705</v>
      </c>
      <c r="BD77" s="190">
        <f>(Paca!R77/Paca!R73-1)*100</f>
        <v>23.540402586469323</v>
      </c>
      <c r="BE77" s="190">
        <f>(Paca!S77/Paca!S73-1)*100</f>
        <v>45.281799454299708</v>
      </c>
      <c r="BF77" s="189">
        <f>(Paca!T77/Paca!T73-1)*100</f>
        <v>5.3219313826171843</v>
      </c>
      <c r="BG77" s="53">
        <f>Paca!B77-Paca!B73</f>
        <v>3631.7964130159962</v>
      </c>
      <c r="BH77" s="53">
        <f>Paca!C77-Paca!C73</f>
        <v>77.233156596000015</v>
      </c>
      <c r="BI77" s="53">
        <f>Paca!D77-Paca!D73</f>
        <v>240.79573655699642</v>
      </c>
      <c r="BJ77" s="122">
        <f>Paca!E77-Paca!E73</f>
        <v>67.073922537000044</v>
      </c>
      <c r="BK77" s="122">
        <f>Paca!F77-Paca!F73</f>
        <v>-137.03999052300037</v>
      </c>
      <c r="BL77" s="122">
        <f>Paca!G77-Paca!G73</f>
        <v>116.54714424299993</v>
      </c>
      <c r="BM77" s="122">
        <f>Paca!H77-Paca!H73</f>
        <v>-254.9622275910001</v>
      </c>
      <c r="BN77" s="122">
        <f>Paca!I77-Paca!I73</f>
        <v>449.17688789099975</v>
      </c>
      <c r="BO77" s="53">
        <f>Paca!J77-Paca!J73</f>
        <v>1376.0326494000001</v>
      </c>
      <c r="BP77" s="53">
        <f>Paca!K77-Paca!K73</f>
        <v>1875.6829827420006</v>
      </c>
      <c r="BQ77" s="122">
        <f>Paca!L77-Paca!L73</f>
        <v>135.17793787200026</v>
      </c>
      <c r="BR77" s="122">
        <f>Paca!M77-Paca!M73</f>
        <v>854.66471704200012</v>
      </c>
      <c r="BS77" s="122">
        <f>Paca!N77-Paca!N73</f>
        <v>-29.509966831000042</v>
      </c>
      <c r="BT77" s="122">
        <f>Paca!O77-Paca!O73</f>
        <v>-25.613449410999976</v>
      </c>
      <c r="BU77" s="122">
        <f>Paca!P77-Paca!P73</f>
        <v>45.874101012999972</v>
      </c>
      <c r="BV77" s="122">
        <f>Paca!Q77-Paca!Q73</f>
        <v>-2.6412932830000102</v>
      </c>
      <c r="BW77" s="122">
        <f>Paca!R77-Paca!R73</f>
        <v>782.33333715100025</v>
      </c>
      <c r="BX77" s="122">
        <f>Paca!S77-Paca!S73</f>
        <v>115.39759918899998</v>
      </c>
      <c r="BY77" s="53">
        <f>Paca!T77-Paca!T73</f>
        <v>62.051887720999957</v>
      </c>
    </row>
    <row r="78" spans="1:77" s="106" customFormat="1" x14ac:dyDescent="0.25">
      <c r="A78" s="98" t="str">
        <f>Paca!A78</f>
        <v>T4 2016</v>
      </c>
      <c r="B78" s="143">
        <f>('dep84'!B78/'dep84'!B77-1)*100</f>
        <v>-0.78971523295849888</v>
      </c>
      <c r="C78" s="184">
        <f>('dep84'!C78/'dep84'!C77-1)*100</f>
        <v>-32.455916642339311</v>
      </c>
      <c r="D78" s="184">
        <f>('dep84'!D78/'dep84'!D77-1)*100</f>
        <v>0.88356873075836617</v>
      </c>
      <c r="E78" s="185">
        <f>('dep84'!E78/'dep84'!E77-1)*100</f>
        <v>0.87428498816555233</v>
      </c>
      <c r="F78" s="186">
        <f>('dep84'!F78/'dep84'!F77-1)*100</f>
        <v>-4.4806279845631458</v>
      </c>
      <c r="G78" s="186">
        <f>('dep84'!G78/'dep84'!G77-1)*100</f>
        <v>-16.141553822106424</v>
      </c>
      <c r="H78" s="186">
        <f>('dep84'!H78/'dep84'!H77-1)*100</f>
        <v>61.521961480915465</v>
      </c>
      <c r="I78" s="187">
        <f>('dep84'!I78/'dep84'!I77-1)*100</f>
        <v>-3.3898526814842511</v>
      </c>
      <c r="J78" s="184">
        <f>('dep84'!J78/'dep84'!J77-1)*100</f>
        <v>-3.1977736672568424</v>
      </c>
      <c r="K78" s="184">
        <f>('dep84'!K78/'dep84'!K77-1)*100</f>
        <v>-1.1899872836540815</v>
      </c>
      <c r="L78" s="185">
        <f>('dep84'!L78/'dep84'!L77-1)*100</f>
        <v>-4.8714773538048544</v>
      </c>
      <c r="M78" s="186">
        <f>('dep84'!M78/'dep84'!M77-1)*100</f>
        <v>-3.8272241236456783</v>
      </c>
      <c r="N78" s="186">
        <f>('dep84'!N78/'dep84'!N77-1)*100</f>
        <v>8.9631712502217908</v>
      </c>
      <c r="O78" s="186">
        <f>('dep84'!O78/'dep84'!O77-1)*100</f>
        <v>23.359177852392719</v>
      </c>
      <c r="P78" s="186">
        <f>('dep84'!P78/'dep84'!P77-1)*100</f>
        <v>-1.7771389370682344</v>
      </c>
      <c r="Q78" s="186">
        <f>('dep84'!Q78/'dep84'!Q77-1)*100</f>
        <v>7.0529423702917704</v>
      </c>
      <c r="R78" s="186">
        <f>('dep84'!R78/'dep84'!R77-1)*100</f>
        <v>6.2308309304448972</v>
      </c>
      <c r="S78" s="151">
        <f>('dep84'!S78/'dep84'!S77-1)*100</f>
        <v>12.129852449818014</v>
      </c>
      <c r="T78" s="188">
        <f>('dep84'!T78/'dep84'!T77-1)*100</f>
        <v>17.089959293452452</v>
      </c>
      <c r="U78" s="100">
        <f>'dep84'!B78-'dep84'!B77</f>
        <v>-40.995198024999809</v>
      </c>
      <c r="V78" s="100">
        <f>'dep84'!C78-'dep84'!C77</f>
        <v>-17.385129433000003</v>
      </c>
      <c r="W78" s="100">
        <f>'dep84'!D78-'dep84'!D77</f>
        <v>17.018216904999917</v>
      </c>
      <c r="X78" s="120">
        <f>'dep84'!E78-'dep84'!E77</f>
        <v>5.502993894000042</v>
      </c>
      <c r="Y78" s="120">
        <f>'dep84'!F78-'dep84'!F77</f>
        <v>-7.3402381159999948</v>
      </c>
      <c r="Z78" s="120">
        <f>'dep84'!G78-'dep84'!G77</f>
        <v>-16.182295163999996</v>
      </c>
      <c r="AA78" s="120">
        <f>'dep84'!H78-'dep84'!H77</f>
        <v>66.382852326000005</v>
      </c>
      <c r="AB78" s="120">
        <f>'dep84'!I78-'dep84'!I77</f>
        <v>-31.345096034999983</v>
      </c>
      <c r="AC78" s="100">
        <f>'dep84'!J78-'dep84'!J77</f>
        <v>-29.92802185000005</v>
      </c>
      <c r="AD78" s="100">
        <f>'dep84'!K78-'dep84'!K77</f>
        <v>-26.013019735999478</v>
      </c>
      <c r="AE78" s="120">
        <f>'dep84'!L78-'dep84'!L77</f>
        <v>-38.318934896999963</v>
      </c>
      <c r="AF78" s="120">
        <f>'dep84'!M78-'dep84'!M77</f>
        <v>-29.652024658999949</v>
      </c>
      <c r="AG78" s="120">
        <f>'dep84'!N78-'dep84'!N77</f>
        <v>6.4689138660000083</v>
      </c>
      <c r="AH78" s="120">
        <f>'dep84'!O78-'dep84'!O77</f>
        <v>2.9003720640000008</v>
      </c>
      <c r="AI78" s="120">
        <f>'dep84'!P78-'dep84'!P77</f>
        <v>-0.4984250320000001</v>
      </c>
      <c r="AJ78" s="120">
        <f>'dep84'!Q78-'dep84'!Q77</f>
        <v>0.90663032600000015</v>
      </c>
      <c r="AK78" s="120">
        <f>'dep84'!R78-'dep84'!R77</f>
        <v>29.959700273999999</v>
      </c>
      <c r="AL78" s="120">
        <f>'dep84'!S78-'dep84'!S77</f>
        <v>2.2207483220000022</v>
      </c>
      <c r="AM78" s="100">
        <f>'dep84'!T78-'dep84'!T77</f>
        <v>15.312756089000004</v>
      </c>
      <c r="AN78" s="184">
        <f>(Paca!B78/Paca!B74-1)*100</f>
        <v>13.913087880833853</v>
      </c>
      <c r="AO78" s="184">
        <f>(Paca!C78/Paca!C74-1)*100</f>
        <v>31.859941400557034</v>
      </c>
      <c r="AP78" s="184">
        <f>(Paca!D78/Paca!D74-1)*100</f>
        <v>11.569111791166309</v>
      </c>
      <c r="AQ78" s="191">
        <f>(Paca!E78/Paca!E74-1)*100</f>
        <v>12.408856951328362</v>
      </c>
      <c r="AR78" s="191">
        <f>(Paca!F78/Paca!F74-1)*100</f>
        <v>2.5629393084766861</v>
      </c>
      <c r="AS78" s="191">
        <f>(Paca!G78/Paca!G74-1)*100</f>
        <v>11.25259046174909</v>
      </c>
      <c r="AT78" s="191">
        <f>(Paca!H78/Paca!H74-1)*100</f>
        <v>53.519862617673475</v>
      </c>
      <c r="AU78" s="191">
        <f>(Paca!I78/Paca!I74-1)*100</f>
        <v>5.9081549199521133</v>
      </c>
      <c r="AV78" s="184">
        <f>(Paca!J78/Paca!J74-1)*100</f>
        <v>16.556656377749434</v>
      </c>
      <c r="AW78" s="184">
        <f>(Paca!K78/Paca!K74-1)*100</f>
        <v>14.184523092137734</v>
      </c>
      <c r="AX78" s="191">
        <f>(Paca!L78/Paca!L74-1)*100</f>
        <v>17.386810328010306</v>
      </c>
      <c r="AY78" s="191">
        <f>(Paca!M78/Paca!M74-1)*100</f>
        <v>11.539489751972297</v>
      </c>
      <c r="AZ78" s="191">
        <f>(Paca!N78/Paca!N74-1)*100</f>
        <v>5.8485927445672159</v>
      </c>
      <c r="BA78" s="191">
        <f>(Paca!O78/Paca!O74-1)*100</f>
        <v>12.459673753790689</v>
      </c>
      <c r="BB78" s="191">
        <f>(Paca!P78/Paca!P74-1)*100</f>
        <v>7.7887326486383524</v>
      </c>
      <c r="BC78" s="191">
        <f>(Paca!Q78/Paca!Q74-1)*100</f>
        <v>6.5522286049636724</v>
      </c>
      <c r="BD78" s="191">
        <f>(Paca!R78/Paca!R74-1)*100</f>
        <v>18.12469700892634</v>
      </c>
      <c r="BE78" s="191">
        <f>(Paca!S78/Paca!S74-1)*100</f>
        <v>11.770151017962526</v>
      </c>
      <c r="BF78" s="184">
        <f>(Paca!T78/Paca!T74-1)*100</f>
        <v>4.5239660718909613</v>
      </c>
      <c r="BG78" s="100">
        <f>Paca!B78-Paca!B74</f>
        <v>5323.6700609920008</v>
      </c>
      <c r="BH78" s="100">
        <f>Paca!C78-Paca!C74</f>
        <v>70.046415454000027</v>
      </c>
      <c r="BI78" s="100">
        <f>Paca!D78-Paca!D74</f>
        <v>1214.3291228220005</v>
      </c>
      <c r="BJ78" s="120">
        <f>Paca!E78-Paca!E74</f>
        <v>182.42679883999995</v>
      </c>
      <c r="BK78" s="120">
        <f>Paca!F78-Paca!F74</f>
        <v>54.567603428000439</v>
      </c>
      <c r="BL78" s="120">
        <f>Paca!G78-Paca!G74</f>
        <v>94.648793944999966</v>
      </c>
      <c r="BM78" s="120">
        <f>Paca!H78-Paca!H74</f>
        <v>590.02569830400012</v>
      </c>
      <c r="BN78" s="120">
        <f>Paca!I78-Paca!I74</f>
        <v>292.66022830499969</v>
      </c>
      <c r="BO78" s="100">
        <f>Paca!J78-Paca!J74</f>
        <v>1750.7602804870003</v>
      </c>
      <c r="BP78" s="100">
        <f>Paca!K78-Paca!K74</f>
        <v>2232.7894642019965</v>
      </c>
      <c r="BQ78" s="120">
        <f>Paca!L78-Paca!L74</f>
        <v>763.44573660099923</v>
      </c>
      <c r="BR78" s="120">
        <f>Paca!M78-Paca!M74</f>
        <v>622.84925469400059</v>
      </c>
      <c r="BS78" s="120">
        <f>Paca!N78-Paca!N74</f>
        <v>51.494355833999975</v>
      </c>
      <c r="BT78" s="120">
        <f>Paca!O78-Paca!O74</f>
        <v>44.092056279000019</v>
      </c>
      <c r="BU78" s="120">
        <f>Paca!P78-Paca!P74</f>
        <v>46.530342782999924</v>
      </c>
      <c r="BV78" s="120">
        <f>Paca!Q78-Paca!Q74</f>
        <v>13.469245841000003</v>
      </c>
      <c r="BW78" s="120">
        <f>Paca!R78-Paca!R74</f>
        <v>656.24562820400024</v>
      </c>
      <c r="BX78" s="120">
        <f>Paca!S78-Paca!S74</f>
        <v>34.662843965999969</v>
      </c>
      <c r="BY78" s="100">
        <f>Paca!T78-Paca!T74</f>
        <v>55.744778027000166</v>
      </c>
    </row>
    <row r="79" spans="1:77" x14ac:dyDescent="0.25">
      <c r="A79" s="37" t="str">
        <f>Paca!A79</f>
        <v>T1 2017</v>
      </c>
      <c r="B79" s="144">
        <f>('dep84'!B79/'dep84'!B78-1)*100</f>
        <v>9.8287789006074711</v>
      </c>
      <c r="C79" s="179">
        <f>('dep84'!C79/'dep84'!C78-1)*100</f>
        <v>68.789495179760223</v>
      </c>
      <c r="D79" s="179">
        <f>('dep84'!D79/'dep84'!D78-1)*100</f>
        <v>0.89047197964864377</v>
      </c>
      <c r="E79" s="180">
        <f>('dep84'!E79/'dep84'!E78-1)*100</f>
        <v>1.993083466562906</v>
      </c>
      <c r="F79" s="181">
        <f>('dep84'!F79/'dep84'!F78-1)*100</f>
        <v>-0.27164459277629893</v>
      </c>
      <c r="G79" s="181">
        <f>('dep84'!G79/'dep84'!G78-1)*100</f>
        <v>25.456740556051383</v>
      </c>
      <c r="H79" s="181">
        <f>('dep84'!H79/'dep84'!H78-1)*100</f>
        <v>4.9572573251903673</v>
      </c>
      <c r="I79" s="182">
        <f>('dep84'!I79/'dep84'!I78-1)*100</f>
        <v>-2.7949517285144054</v>
      </c>
      <c r="J79" s="179">
        <f>('dep84'!J79/'dep84'!J78-1)*100</f>
        <v>11.194816582871159</v>
      </c>
      <c r="K79" s="179">
        <f>('dep84'!K79/'dep84'!K78-1)*100</f>
        <v>16.911031743276951</v>
      </c>
      <c r="L79" s="180">
        <f>('dep84'!L79/'dep84'!L78-1)*100</f>
        <v>19.483264220979301</v>
      </c>
      <c r="M79" s="181">
        <f>('dep84'!M79/'dep84'!M78-1)*100</f>
        <v>15.729311499628174</v>
      </c>
      <c r="N79" s="181">
        <f>('dep84'!N79/'dep84'!N78-1)*100</f>
        <v>62.291240392183902</v>
      </c>
      <c r="O79" s="181">
        <f>('dep84'!O79/'dep84'!O78-1)*100</f>
        <v>-3.4047124827121245</v>
      </c>
      <c r="P79" s="181">
        <f>('dep84'!P79/'dep84'!P78-1)*100</f>
        <v>27.641790355924112</v>
      </c>
      <c r="Q79" s="181">
        <f>('dep84'!Q79/'dep84'!Q78-1)*100</f>
        <v>-38.563424172107865</v>
      </c>
      <c r="R79" s="181">
        <f>('dep84'!R79/'dep84'!R78-1)*100</f>
        <v>10.266683023399793</v>
      </c>
      <c r="S79" s="152">
        <f>('dep84'!S79/'dep84'!S78-1)*100</f>
        <v>-4.5297769493773394</v>
      </c>
      <c r="T79" s="183">
        <f>('dep84'!T79/'dep84'!T78-1)*100</f>
        <v>-2.5655626928135389</v>
      </c>
      <c r="U79" s="52">
        <f>'dep84'!B79-'dep84'!B78</f>
        <v>506.19603052500133</v>
      </c>
      <c r="V79" s="52">
        <f>'dep84'!C79-'dep84'!C78</f>
        <v>24.888199747000002</v>
      </c>
      <c r="W79" s="52">
        <f>'dep84'!D79-'dep84'!D78</f>
        <v>17.302721269000131</v>
      </c>
      <c r="X79" s="121">
        <f>'dep84'!E79-'dep84'!E78</f>
        <v>12.654703247000043</v>
      </c>
      <c r="Y79" s="121">
        <f>'dep84'!F79-'dep84'!F78</f>
        <v>-0.42507325899998705</v>
      </c>
      <c r="Z79" s="121">
        <f>'dep84'!G79-'dep84'!G78</f>
        <v>21.401508567999997</v>
      </c>
      <c r="AA79" s="121">
        <f>'dep84'!H79-'dep84'!H78</f>
        <v>8.6397023129999866</v>
      </c>
      <c r="AB79" s="121">
        <f>'dep84'!I79-'dep84'!I78</f>
        <v>-24.968119600000023</v>
      </c>
      <c r="AC79" s="52">
        <f>'dep84'!J79-'dep84'!J78</f>
        <v>101.42210463700007</v>
      </c>
      <c r="AD79" s="52">
        <f>'dep84'!K79-'dep84'!K78</f>
        <v>365.2746303050003</v>
      </c>
      <c r="AE79" s="121">
        <f>'dep84'!L79-'dep84'!L78</f>
        <v>145.78915321499994</v>
      </c>
      <c r="AF79" s="121">
        <f>'dep84'!M79-'dep84'!M78</f>
        <v>117.20127110500005</v>
      </c>
      <c r="AG79" s="121">
        <f>'dep84'!N79-'dep84'!N78</f>
        <v>48.986497381999996</v>
      </c>
      <c r="AH79" s="121">
        <f>'dep84'!O79-'dep84'!O78</f>
        <v>-0.52149250300000105</v>
      </c>
      <c r="AI79" s="121">
        <f>'dep84'!P79-'dep84'!P78</f>
        <v>7.6147773969999974</v>
      </c>
      <c r="AJ79" s="121">
        <f>'dep84'!Q79-'dep84'!Q78</f>
        <v>-5.3068169100000002</v>
      </c>
      <c r="AK79" s="121">
        <f>'dep84'!R79-'dep84'!R78</f>
        <v>52.441152706000082</v>
      </c>
      <c r="AL79" s="121">
        <f>'dep84'!S79-'dep84'!S78</f>
        <v>-0.92991208700000172</v>
      </c>
      <c r="AM79" s="52">
        <f>'dep84'!T79-'dep84'!T78</f>
        <v>-2.6916254330000129</v>
      </c>
      <c r="AN79" s="189">
        <f>(Paca!B79/Paca!B75-1)*100</f>
        <v>15.325253550492747</v>
      </c>
      <c r="AO79" s="189">
        <f>(Paca!C79/Paca!C75-1)*100</f>
        <v>7.6468778522943648</v>
      </c>
      <c r="AP79" s="189">
        <f>(Paca!D79/Paca!D75-1)*100</f>
        <v>3.765924921936481</v>
      </c>
      <c r="AQ79" s="190">
        <f>(Paca!E79/Paca!E75-1)*100</f>
        <v>7.8306075997822022</v>
      </c>
      <c r="AR79" s="190">
        <f>(Paca!F79/Paca!F75-1)*100</f>
        <v>5.2536065260411213E-2</v>
      </c>
      <c r="AS79" s="190">
        <f>(Paca!G79/Paca!G75-1)*100</f>
        <v>11.906299535583042</v>
      </c>
      <c r="AT79" s="190">
        <f>(Paca!H79/Paca!H75-1)*100</f>
        <v>-9.791440975198384</v>
      </c>
      <c r="AU79" s="190">
        <f>(Paca!I79/Paca!I75-1)*100</f>
        <v>5.4392432897024889</v>
      </c>
      <c r="AV79" s="189">
        <f>(Paca!J79/Paca!J75-1)*100</f>
        <v>23.831865728905612</v>
      </c>
      <c r="AW79" s="189">
        <f>(Paca!K79/Paca!K75-1)*100</f>
        <v>16.390351570764295</v>
      </c>
      <c r="AX79" s="190">
        <f>(Paca!L79/Paca!L75-1)*100</f>
        <v>13.115444223444438</v>
      </c>
      <c r="AY79" s="190">
        <f>(Paca!M79/Paca!M75-1)*100</f>
        <v>15.289133105000886</v>
      </c>
      <c r="AZ79" s="190">
        <f>(Paca!N79/Paca!N75-1)*100</f>
        <v>12.949342976686729</v>
      </c>
      <c r="BA79" s="190">
        <f>(Paca!O79/Paca!O75-1)*100</f>
        <v>35.728139213361288</v>
      </c>
      <c r="BB79" s="190">
        <f>(Paca!P79/Paca!P75-1)*100</f>
        <v>4.390667765607037</v>
      </c>
      <c r="BC79" s="190">
        <f>(Paca!Q79/Paca!Q75-1)*100</f>
        <v>19.904337036269084</v>
      </c>
      <c r="BD79" s="190">
        <f>(Paca!R79/Paca!R75-1)*100</f>
        <v>20.840255466082127</v>
      </c>
      <c r="BE79" s="190">
        <f>(Paca!S79/Paca!S75-1)*100</f>
        <v>46.544800105897345</v>
      </c>
      <c r="BF79" s="189">
        <f>(Paca!T79/Paca!T75-1)*100</f>
        <v>27.602214230339108</v>
      </c>
      <c r="BG79" s="53">
        <f>Paca!B79-Paca!B75</f>
        <v>5996.3244330460002</v>
      </c>
      <c r="BH79" s="53">
        <f>Paca!C79-Paca!C75</f>
        <v>17.905977528000022</v>
      </c>
      <c r="BI79" s="53">
        <f>Paca!D79-Paca!D75</f>
        <v>396.00477732500076</v>
      </c>
      <c r="BJ79" s="122">
        <f>Paca!E79-Paca!E75</f>
        <v>121.66659837499992</v>
      </c>
      <c r="BK79" s="122">
        <f>Paca!F79-Paca!F75</f>
        <v>1.0863384369999949</v>
      </c>
      <c r="BL79" s="122">
        <f>Paca!G79-Paca!G75</f>
        <v>99.546658858000001</v>
      </c>
      <c r="BM79" s="122">
        <f>Paca!H79-Paca!H75</f>
        <v>-100.15790553499994</v>
      </c>
      <c r="BN79" s="122">
        <f>Paca!I79-Paca!I75</f>
        <v>273.86308719000044</v>
      </c>
      <c r="BO79" s="53">
        <f>Paca!J79-Paca!J75</f>
        <v>2524.9929471680007</v>
      </c>
      <c r="BP79" s="53">
        <f>Paca!K79-Paca!K75</f>
        <v>2705.8168442699971</v>
      </c>
      <c r="BQ79" s="122">
        <f>Paca!L79-Paca!L75</f>
        <v>625.38223723100054</v>
      </c>
      <c r="BR79" s="122">
        <f>Paca!M79-Paca!M75</f>
        <v>853.61559692300034</v>
      </c>
      <c r="BS79" s="122">
        <f>Paca!N79-Paca!N75</f>
        <v>113.79644908399996</v>
      </c>
      <c r="BT79" s="122">
        <f>Paca!O79-Paca!O75</f>
        <v>118.603226275</v>
      </c>
      <c r="BU79" s="122">
        <f>Paca!P79-Paca!P75</f>
        <v>27.582530464999991</v>
      </c>
      <c r="BV79" s="122">
        <f>Paca!Q79-Paca!Q75</f>
        <v>42.571836734000016</v>
      </c>
      <c r="BW79" s="122">
        <f>Paca!R79-Paca!R75</f>
        <v>799.47865809600034</v>
      </c>
      <c r="BX79" s="122">
        <f>Paca!S79-Paca!S75</f>
        <v>124.78630946199996</v>
      </c>
      <c r="BY79" s="53">
        <f>Paca!T79-Paca!T75</f>
        <v>351.60388675499985</v>
      </c>
    </row>
    <row r="80" spans="1:77" x14ac:dyDescent="0.25">
      <c r="A80" s="37" t="str">
        <f>Paca!A80</f>
        <v>T2 2017</v>
      </c>
      <c r="B80" s="144">
        <f>('dep84'!B80/'dep84'!B79-1)*100</f>
        <v>5.7044926636988569</v>
      </c>
      <c r="C80" s="179">
        <f>('dep84'!C80/'dep84'!C79-1)*100</f>
        <v>18.506428993913836</v>
      </c>
      <c r="D80" s="179">
        <f>('dep84'!D80/'dep84'!D79-1)*100</f>
        <v>0.58086448785548139</v>
      </c>
      <c r="E80" s="180">
        <f>('dep84'!E80/'dep84'!E79-1)*100</f>
        <v>7.7124004506762267</v>
      </c>
      <c r="F80" s="181">
        <f>('dep84'!F80/'dep84'!F79-1)*100</f>
        <v>7.6223251527174352</v>
      </c>
      <c r="G80" s="181">
        <f>('dep84'!G80/'dep84'!G79-1)*100</f>
        <v>-9.4609503436559947</v>
      </c>
      <c r="H80" s="181">
        <f>('dep84'!H80/'dep84'!H79-1)*100</f>
        <v>-7.7884815428054477</v>
      </c>
      <c r="I80" s="182">
        <f>('dep84'!I80/'dep84'!I79-1)*100</f>
        <v>-3.0202494692845638</v>
      </c>
      <c r="J80" s="179">
        <f>('dep84'!J80/'dep84'!J79-1)*100</f>
        <v>6.779012380822258</v>
      </c>
      <c r="K80" s="179">
        <f>('dep84'!K80/'dep84'!K79-1)*100</f>
        <v>8.4341493251270272</v>
      </c>
      <c r="L80" s="180">
        <f>('dep84'!L80/'dep84'!L79-1)*100</f>
        <v>2.0782592955407075</v>
      </c>
      <c r="M80" s="181">
        <f>('dep84'!M80/'dep84'!M79-1)*100</f>
        <v>12.699198004871004</v>
      </c>
      <c r="N80" s="181">
        <f>('dep84'!N80/'dep84'!N79-1)*100</f>
        <v>-29.757795363892768</v>
      </c>
      <c r="O80" s="181">
        <f>('dep84'!O80/'dep84'!O79-1)*100</f>
        <v>-63.559416530627331</v>
      </c>
      <c r="P80" s="181">
        <f>('dep84'!P80/'dep84'!P79-1)*100</f>
        <v>34.163077109577756</v>
      </c>
      <c r="Q80" s="181">
        <f>('dep84'!Q80/'dep84'!Q79-1)*100</f>
        <v>29.8195785949517</v>
      </c>
      <c r="R80" s="181">
        <f>('dep84'!R80/'dep84'!R79-1)*100</f>
        <v>19.42780143082674</v>
      </c>
      <c r="S80" s="152">
        <f>('dep84'!S80/'dep84'!S79-1)*100</f>
        <v>42.457673114319469</v>
      </c>
      <c r="T80" s="183">
        <f>('dep84'!T80/'dep84'!T79-1)*100</f>
        <v>18.294901592654011</v>
      </c>
      <c r="U80" s="52">
        <f>'dep84'!B80-'dep84'!B79</f>
        <v>322.6653649309992</v>
      </c>
      <c r="V80" s="52">
        <f>'dep84'!C80-'dep84'!C79</f>
        <v>11.301586174000001</v>
      </c>
      <c r="W80" s="52">
        <f>'dep84'!D80-'dep84'!D79</f>
        <v>11.387257286000022</v>
      </c>
      <c r="X80" s="121">
        <f>'dep84'!E80-'dep84'!E79</f>
        <v>49.94439674399996</v>
      </c>
      <c r="Y80" s="121">
        <f>'dep84'!F80-'dep84'!F79</f>
        <v>11.895120566999992</v>
      </c>
      <c r="Z80" s="121">
        <f>'dep84'!G80-'dep84'!G79</f>
        <v>-9.9786170059999932</v>
      </c>
      <c r="AA80" s="121">
        <f>'dep84'!H80-'dep84'!H79</f>
        <v>-14.24697243899999</v>
      </c>
      <c r="AB80" s="121">
        <f>'dep84'!I80-'dep84'!I79</f>
        <v>-26.226670580000018</v>
      </c>
      <c r="AC80" s="52">
        <f>'dep84'!J80-'dep84'!J79</f>
        <v>68.29149275899988</v>
      </c>
      <c r="AD80" s="52">
        <f>'dep84'!K80-'dep84'!K79</f>
        <v>212.98361013299927</v>
      </c>
      <c r="AE80" s="121">
        <f>'dep84'!L80-'dep84'!L79</f>
        <v>18.581052213000021</v>
      </c>
      <c r="AF80" s="121">
        <f>'dep84'!M80-'dep84'!M79</f>
        <v>109.50709868999991</v>
      </c>
      <c r="AG80" s="121">
        <f>'dep84'!N80-'dep84'!N79</f>
        <v>-37.979150052999998</v>
      </c>
      <c r="AH80" s="121">
        <f>'dep84'!O80-'dep84'!O79</f>
        <v>-9.4038018119999993</v>
      </c>
      <c r="AI80" s="121">
        <f>'dep84'!P80-'dep84'!P79</f>
        <v>12.012707754000004</v>
      </c>
      <c r="AJ80" s="121">
        <f>'dep84'!Q80-'dep84'!Q79</f>
        <v>2.5210822749999995</v>
      </c>
      <c r="AK80" s="121">
        <f>'dep84'!R80-'dep84'!R79</f>
        <v>109.42335896499992</v>
      </c>
      <c r="AL80" s="121">
        <f>'dep84'!S80-'dep84'!S79</f>
        <v>8.3212621010000021</v>
      </c>
      <c r="AM80" s="52">
        <f>'dep84'!T80-'dep84'!T79</f>
        <v>18.701418579000006</v>
      </c>
      <c r="AN80" s="189">
        <f>(Paca!B80/Paca!B76-1)*100</f>
        <v>14.317304669500075</v>
      </c>
      <c r="AO80" s="189">
        <f>(Paca!C80/Paca!C76-1)*100</f>
        <v>-11.058245904228903</v>
      </c>
      <c r="AP80" s="189">
        <f>(Paca!D80/Paca!D76-1)*100</f>
        <v>2.0275845817915528</v>
      </c>
      <c r="AQ80" s="190">
        <f>(Paca!E80/Paca!E76-1)*100</f>
        <v>15.90754844047706</v>
      </c>
      <c r="AR80" s="190">
        <f>(Paca!F80/Paca!F76-1)*100</f>
        <v>5.1057485364978339</v>
      </c>
      <c r="AS80" s="190">
        <f>(Paca!G80/Paca!G76-1)*100</f>
        <v>8.8053309393140147</v>
      </c>
      <c r="AT80" s="190">
        <f>(Paca!H80/Paca!H76-1)*100</f>
        <v>-15.367937484046623</v>
      </c>
      <c r="AU80" s="190">
        <f>(Paca!I80/Paca!I76-1)*100</f>
        <v>-0.95421347722488559</v>
      </c>
      <c r="AV80" s="189">
        <f>(Paca!J80/Paca!J76-1)*100</f>
        <v>22.411103977120874</v>
      </c>
      <c r="AW80" s="189">
        <f>(Paca!K80/Paca!K76-1)*100</f>
        <v>15.928631749586231</v>
      </c>
      <c r="AX80" s="190">
        <f>(Paca!L80/Paca!L76-1)*100</f>
        <v>4.2716860944760349</v>
      </c>
      <c r="AY80" s="190">
        <f>(Paca!M80/Paca!M76-1)*100</f>
        <v>25.574877701672861</v>
      </c>
      <c r="AZ80" s="190">
        <f>(Paca!N80/Paca!N76-1)*100</f>
        <v>0.84221013985539273</v>
      </c>
      <c r="BA80" s="190">
        <f>(Paca!O80/Paca!O76-1)*100</f>
        <v>16.850336979909876</v>
      </c>
      <c r="BB80" s="190">
        <f>(Paca!P80/Paca!P76-1)*100</f>
        <v>22.966209405051053</v>
      </c>
      <c r="BC80" s="190">
        <f>(Paca!Q80/Paca!Q76-1)*100</f>
        <v>10.687062291462501</v>
      </c>
      <c r="BD80" s="190">
        <f>(Paca!R80/Paca!R76-1)*100</f>
        <v>20.575718511233344</v>
      </c>
      <c r="BE80" s="190">
        <f>(Paca!S80/Paca!S76-1)*100</f>
        <v>10.12026902717016</v>
      </c>
      <c r="BF80" s="189">
        <f>(Paca!T80/Paca!T76-1)*100</f>
        <v>32.912007600020466</v>
      </c>
      <c r="BG80" s="53">
        <f>Paca!B80-Paca!B76</f>
        <v>5858.5382853739939</v>
      </c>
      <c r="BH80" s="53">
        <f>Paca!C80-Paca!C76</f>
        <v>-29.589146803999967</v>
      </c>
      <c r="BI80" s="53">
        <f>Paca!D80-Paca!D76</f>
        <v>218.59628364800119</v>
      </c>
      <c r="BJ80" s="122">
        <f>Paca!E80-Paca!E76</f>
        <v>244.97556796100002</v>
      </c>
      <c r="BK80" s="122">
        <f>Paca!F80-Paca!F76</f>
        <v>104.92575489299998</v>
      </c>
      <c r="BL80" s="122">
        <f>Paca!G80-Paca!G76</f>
        <v>78.794844930000068</v>
      </c>
      <c r="BM80" s="122">
        <f>Paca!H80-Paca!H76</f>
        <v>-160.00302218399997</v>
      </c>
      <c r="BN80" s="122">
        <f>Paca!I80-Paca!I76</f>
        <v>-50.096861952000836</v>
      </c>
      <c r="BO80" s="53">
        <f>Paca!J80-Paca!J76</f>
        <v>2437.2049864649998</v>
      </c>
      <c r="BP80" s="53">
        <f>Paca!K80-Paca!K76</f>
        <v>2831.9822528349978</v>
      </c>
      <c r="BQ80" s="122">
        <f>Paca!L80-Paca!L76</f>
        <v>227.38861478600029</v>
      </c>
      <c r="BR80" s="122">
        <f>Paca!M80-Paca!M76</f>
        <v>1501.0627790150002</v>
      </c>
      <c r="BS80" s="122">
        <f>Paca!N80-Paca!N76</f>
        <v>8.2100236429999995</v>
      </c>
      <c r="BT80" s="122">
        <f>Paca!O80-Paca!O76</f>
        <v>58.887448935999998</v>
      </c>
      <c r="BU80" s="122">
        <f>Paca!P80-Paca!P76</f>
        <v>136.29761451299998</v>
      </c>
      <c r="BV80" s="122">
        <f>Paca!Q80-Paca!Q76</f>
        <v>24.787623690000004</v>
      </c>
      <c r="BW80" s="122">
        <f>Paca!R80-Paca!R76</f>
        <v>838.94780467999954</v>
      </c>
      <c r="BX80" s="122">
        <f>Paca!S80-Paca!S76</f>
        <v>36.400343571999997</v>
      </c>
      <c r="BY80" s="53">
        <f>Paca!T80-Paca!T76</f>
        <v>400.34390923000001</v>
      </c>
    </row>
    <row r="81" spans="1:77" x14ac:dyDescent="0.25">
      <c r="A81" s="37" t="str">
        <f>Paca!A81</f>
        <v>T3 2017</v>
      </c>
      <c r="B81" s="144">
        <f>('dep84'!B81/'dep84'!B80-1)*100</f>
        <v>5.4036862606929192</v>
      </c>
      <c r="C81" s="179">
        <f>('dep84'!C81/'dep84'!C80-1)*100</f>
        <v>7.862002544830804</v>
      </c>
      <c r="D81" s="179">
        <f>('dep84'!D81/'dep84'!D80-1)*100</f>
        <v>1.9103407688701335</v>
      </c>
      <c r="E81" s="180">
        <f>('dep84'!E81/'dep84'!E80-1)*100</f>
        <v>-1.5417819109092568</v>
      </c>
      <c r="F81" s="181">
        <f>('dep84'!F81/'dep84'!F80-1)*100</f>
        <v>-3.905988396896809</v>
      </c>
      <c r="G81" s="181">
        <f>('dep84'!G81/'dep84'!G80-1)*100</f>
        <v>14.596549014554494</v>
      </c>
      <c r="H81" s="181">
        <f>('dep84'!H81/'dep84'!H80-1)*100</f>
        <v>-7.1783737480826337</v>
      </c>
      <c r="I81" s="182">
        <f>('dep84'!I81/'dep84'!I80-1)*100</f>
        <v>6.3115740788443064</v>
      </c>
      <c r="J81" s="179">
        <f>('dep84'!J81/'dep84'!J80-1)*100</f>
        <v>18.654983908342658</v>
      </c>
      <c r="K81" s="179">
        <f>('dep84'!K81/'dep84'!K80-1)*100</f>
        <v>3.889709985159695</v>
      </c>
      <c r="L81" s="180">
        <f>('dep84'!L81/'dep84'!L80-1)*100</f>
        <v>2.5096146543130526</v>
      </c>
      <c r="M81" s="181">
        <f>('dep84'!M81/'dep84'!M80-1)*100</f>
        <v>13.876193479541122</v>
      </c>
      <c r="N81" s="181">
        <f>('dep84'!N81/'dep84'!N80-1)*100</f>
        <v>-0.28380173037836354</v>
      </c>
      <c r="O81" s="181">
        <f>('dep84'!O81/'dep84'!O80-1)*100</f>
        <v>33.641371262061348</v>
      </c>
      <c r="P81" s="181">
        <f>('dep84'!P81/'dep84'!P80-1)*100</f>
        <v>-10.011370078112247</v>
      </c>
      <c r="Q81" s="181">
        <f>('dep84'!Q81/'dep84'!Q80-1)*100</f>
        <v>-2.4145510894116207</v>
      </c>
      <c r="R81" s="181">
        <f>('dep84'!R81/'dep84'!R80-1)*100</f>
        <v>-6.4610901444135731</v>
      </c>
      <c r="S81" s="152">
        <f>('dep84'!S81/'dep84'!S80-1)*100</f>
        <v>-15.605411766901057</v>
      </c>
      <c r="T81" s="183">
        <f>('dep84'!T81/'dep84'!T80-1)*100</f>
        <v>-22.700119215722513</v>
      </c>
      <c r="U81" s="52">
        <f>'dep84'!B81-'dep84'!B80</f>
        <v>323.08656316799897</v>
      </c>
      <c r="V81" s="52">
        <f>'dep84'!C81-'dep84'!C80</f>
        <v>5.6897327420000039</v>
      </c>
      <c r="W81" s="52">
        <f>'dep84'!D81-'dep84'!D80</f>
        <v>37.667822523000041</v>
      </c>
      <c r="X81" s="121">
        <f>'dep84'!E81-'dep84'!E80</f>
        <v>-10.754391714999997</v>
      </c>
      <c r="Y81" s="121">
        <f>'dep84'!F81-'dep84'!F80</f>
        <v>-6.5601640040000007</v>
      </c>
      <c r="Z81" s="121">
        <f>'dep84'!G81-'dep84'!G80</f>
        <v>13.938682078999989</v>
      </c>
      <c r="AA81" s="121">
        <f>'dep84'!H81-'dep84'!H80</f>
        <v>-12.108240241000004</v>
      </c>
      <c r="AB81" s="121">
        <f>'dep84'!I81-'dep84'!I80</f>
        <v>53.151936404000026</v>
      </c>
      <c r="AC81" s="52">
        <f>'dep84'!J81-'dep84'!J80</f>
        <v>200.66930995200005</v>
      </c>
      <c r="AD81" s="52">
        <f>'dep84'!K81-'dep84'!K80</f>
        <v>106.50946342999941</v>
      </c>
      <c r="AE81" s="121">
        <f>'dep84'!L81-'dep84'!L80</f>
        <v>22.903975436999986</v>
      </c>
      <c r="AF81" s="121">
        <f>'dep84'!M81-'dep84'!M80</f>
        <v>134.85192497800006</v>
      </c>
      <c r="AG81" s="121">
        <f>'dep84'!N81-'dep84'!N80</f>
        <v>-0.25442375699999786</v>
      </c>
      <c r="AH81" s="121">
        <f>'dep84'!O81-'dep84'!O80</f>
        <v>1.8137715180000002</v>
      </c>
      <c r="AI81" s="121">
        <f>'dep84'!P81-'dep84'!P80</f>
        <v>-4.7229185580000035</v>
      </c>
      <c r="AJ81" s="121">
        <f>'dep84'!Q81-'dep84'!Q80</f>
        <v>-0.26500990799999968</v>
      </c>
      <c r="AK81" s="121">
        <f>'dep84'!R81-'dep84'!R80</f>
        <v>-43.460790753999959</v>
      </c>
      <c r="AL81" s="121">
        <f>'dep84'!S81-'dep84'!S80</f>
        <v>-4.3570655259999995</v>
      </c>
      <c r="AM81" s="52">
        <f>'dep84'!T81-'dep84'!T80</f>
        <v>-27.449765478999993</v>
      </c>
      <c r="AN81" s="189">
        <f>(Paca!B81/Paca!B77-1)*100</f>
        <v>16.473691898154975</v>
      </c>
      <c r="AO81" s="189">
        <f>(Paca!C81/Paca!C77-1)*100</f>
        <v>1.969519648260043</v>
      </c>
      <c r="AP81" s="189">
        <f>(Paca!D81/Paca!D77-1)*100</f>
        <v>4.1873336090183955</v>
      </c>
      <c r="AQ81" s="190">
        <f>(Paca!E81/Paca!E77-1)*100</f>
        <v>-1.1138229643622211</v>
      </c>
      <c r="AR81" s="190">
        <f>(Paca!F81/Paca!F77-1)*100</f>
        <v>14.415299177226082</v>
      </c>
      <c r="AS81" s="190">
        <f>(Paca!G81/Paca!G77-1)*100</f>
        <v>11.490835842702719</v>
      </c>
      <c r="AT81" s="190">
        <f>(Paca!H81/Paca!H77-1)*100</f>
        <v>8.2574734327182764</v>
      </c>
      <c r="AU81" s="190">
        <f>(Paca!I81/Paca!I77-1)*100</f>
        <v>0.10489350432045796</v>
      </c>
      <c r="AV81" s="189">
        <f>(Paca!J81/Paca!J77-1)*100</f>
        <v>22.680078345056053</v>
      </c>
      <c r="AW81" s="189">
        <f>(Paca!K81/Paca!K77-1)*100</f>
        <v>19.100282746524599</v>
      </c>
      <c r="AX81" s="190">
        <f>(Paca!L81/Paca!L77-1)*100</f>
        <v>15.649112674157784</v>
      </c>
      <c r="AY81" s="190">
        <f>(Paca!M81/Paca!M77-1)*100</f>
        <v>17.185021517481847</v>
      </c>
      <c r="AZ81" s="190">
        <f>(Paca!N81/Paca!N77-1)*100</f>
        <v>34.946713669648609</v>
      </c>
      <c r="BA81" s="190">
        <f>(Paca!O81/Paca!O77-1)*100</f>
        <v>37.442991922410314</v>
      </c>
      <c r="BB81" s="190">
        <f>(Paca!P81/Paca!P77-1)*100</f>
        <v>26.44558482051518</v>
      </c>
      <c r="BC81" s="190">
        <f>(Paca!Q81/Paca!Q77-1)*100</f>
        <v>54.091157696942304</v>
      </c>
      <c r="BD81" s="190">
        <f>(Paca!R81/Paca!R77-1)*100</f>
        <v>20.865010326375067</v>
      </c>
      <c r="BE81" s="190">
        <f>(Paca!S81/Paca!S77-1)*100</f>
        <v>-0.48466992367073303</v>
      </c>
      <c r="BF81" s="189">
        <f>(Paca!T81/Paca!T77-1)*100</f>
        <v>30.919541210550271</v>
      </c>
      <c r="BG81" s="53">
        <f>Paca!B81-Paca!B77</f>
        <v>6809.8818250380136</v>
      </c>
      <c r="BH81" s="53">
        <f>Paca!C81-Paca!C77</f>
        <v>4.8304364159999977</v>
      </c>
      <c r="BI81" s="53">
        <f>Paca!D81-Paca!D77</f>
        <v>450.48962173400105</v>
      </c>
      <c r="BJ81" s="122">
        <f>Paca!E81-Paca!E77</f>
        <v>-18.554259064999997</v>
      </c>
      <c r="BK81" s="122">
        <f>Paca!F81-Paca!F77</f>
        <v>286.10463647399979</v>
      </c>
      <c r="BL81" s="122">
        <f>Paca!G81-Paca!G77</f>
        <v>104.61556469599998</v>
      </c>
      <c r="BM81" s="122">
        <f>Paca!H81-Paca!H77</f>
        <v>72.747088848999965</v>
      </c>
      <c r="BN81" s="122">
        <f>Paca!I81-Paca!I77</f>
        <v>5.5765907799996057</v>
      </c>
      <c r="BO81" s="53">
        <f>Paca!J81-Paca!J77</f>
        <v>2632.352320248001</v>
      </c>
      <c r="BP81" s="53">
        <f>Paca!K81-Paca!K77</f>
        <v>3342.5120819100011</v>
      </c>
      <c r="BQ81" s="122">
        <f>Paca!L81-Paca!L77</f>
        <v>771.20341211999948</v>
      </c>
      <c r="BR81" s="122">
        <f>Paca!M81-Paca!M77</f>
        <v>1070.3033832480005</v>
      </c>
      <c r="BS81" s="122">
        <f>Paca!N81-Paca!N77</f>
        <v>257.09260670200001</v>
      </c>
      <c r="BT81" s="122">
        <f>Paca!O81-Paca!O77</f>
        <v>130.30448235099999</v>
      </c>
      <c r="BU81" s="122">
        <f>Paca!P81-Paca!P77</f>
        <v>158.13621693000005</v>
      </c>
      <c r="BV81" s="122">
        <f>Paca!Q81-Paca!Q77</f>
        <v>100.61218918600002</v>
      </c>
      <c r="BW81" s="122">
        <f>Paca!R81-Paca!R77</f>
        <v>856.6542373049997</v>
      </c>
      <c r="BX81" s="122">
        <f>Paca!S81-Paca!S77</f>
        <v>-1.7944459319999737</v>
      </c>
      <c r="BY81" s="53">
        <f>Paca!T81-Paca!T77</f>
        <v>379.69736472999989</v>
      </c>
    </row>
    <row r="82" spans="1:77" s="106" customFormat="1" x14ac:dyDescent="0.25">
      <c r="A82" s="98" t="str">
        <f>Paca!A82</f>
        <v>T4 2017</v>
      </c>
      <c r="B82" s="143">
        <f>('dep84'!B82/'dep84'!B81-1)*100</f>
        <v>6.8464775670062927E-2</v>
      </c>
      <c r="C82" s="184">
        <f>('dep84'!C82/'dep84'!C81-1)*100</f>
        <v>3.5930144798407504</v>
      </c>
      <c r="D82" s="184">
        <f>('dep84'!D82/'dep84'!D81-1)*100</f>
        <v>6.2193138239102552</v>
      </c>
      <c r="E82" s="185">
        <f>('dep84'!E82/'dep84'!E81-1)*100</f>
        <v>-0.90922404977489268</v>
      </c>
      <c r="F82" s="186">
        <f>('dep84'!F82/'dep84'!F81-1)*100</f>
        <v>14.845175533380207</v>
      </c>
      <c r="G82" s="186">
        <f>('dep84'!G82/'dep84'!G81-1)*100</f>
        <v>-14.026999903913351</v>
      </c>
      <c r="H82" s="186">
        <f>('dep84'!H82/'dep84'!H81-1)*100</f>
        <v>5.9591098111221541</v>
      </c>
      <c r="I82" s="187">
        <f>('dep84'!I82/'dep84'!I81-1)*100</f>
        <v>12.65289246838166</v>
      </c>
      <c r="J82" s="184">
        <f>('dep84'!J82/'dep84'!J81-1)*100</f>
        <v>-4.2971007991669197</v>
      </c>
      <c r="K82" s="184">
        <f>('dep84'!K82/'dep84'!K81-1)*100</f>
        <v>-2.2721532588093729</v>
      </c>
      <c r="L82" s="185">
        <f>('dep84'!L82/'dep84'!L81-1)*100</f>
        <v>-0.55713080660823033</v>
      </c>
      <c r="M82" s="186">
        <f>('dep84'!M82/'dep84'!M81-1)*100</f>
        <v>-10.450658201615992</v>
      </c>
      <c r="N82" s="186">
        <f>('dep84'!N82/'dep84'!N81-1)*100</f>
        <v>-0.43361148276260808</v>
      </c>
      <c r="O82" s="186">
        <f>('dep84'!O82/'dep84'!O81-1)*100</f>
        <v>119.02778553291191</v>
      </c>
      <c r="P82" s="186">
        <f>('dep84'!P82/'dep84'!P81-1)*100</f>
        <v>-7.0638983432864899</v>
      </c>
      <c r="Q82" s="186">
        <f>('dep84'!Q82/'dep84'!Q81-1)*100</f>
        <v>18.595532652200287</v>
      </c>
      <c r="R82" s="186">
        <f>('dep84'!R82/'dep84'!R81-1)*100</f>
        <v>5.361657299534861</v>
      </c>
      <c r="S82" s="151">
        <f>('dep84'!S82/'dep84'!S81-1)*100</f>
        <v>64.988275449998966</v>
      </c>
      <c r="T82" s="188">
        <f>('dep84'!T82/'dep84'!T81-1)*100</f>
        <v>-4.2588147871490794</v>
      </c>
      <c r="U82" s="100">
        <f>'dep84'!B82-'dep84'!B81</f>
        <v>4.314711476001321</v>
      </c>
      <c r="V82" s="100">
        <f>'dep84'!C82-'dep84'!C81</f>
        <v>2.804698185999996</v>
      </c>
      <c r="W82" s="100">
        <f>'dep84'!D82-'dep84'!D81</f>
        <v>124.97420905999979</v>
      </c>
      <c r="X82" s="120">
        <f>'dep84'!E82-'dep84'!E81</f>
        <v>-6.2443292059999749</v>
      </c>
      <c r="Y82" s="120">
        <f>'dep84'!F82-'dep84'!F81</f>
        <v>23.958819148999993</v>
      </c>
      <c r="Z82" s="120">
        <f>'dep84'!G82-'dep84'!G81</f>
        <v>-15.349981486999994</v>
      </c>
      <c r="AA82" s="120">
        <f>'dep84'!H82-'dep84'!H81</f>
        <v>9.3300833659999967</v>
      </c>
      <c r="AB82" s="120">
        <f>'dep84'!I82-'dep84'!I81</f>
        <v>113.27961723800001</v>
      </c>
      <c r="AC82" s="100">
        <f>'dep84'!J82-'dep84'!J81</f>
        <v>-54.846334055999932</v>
      </c>
      <c r="AD82" s="100">
        <f>'dep84'!K82-'dep84'!K81</f>
        <v>-64.636990958999377</v>
      </c>
      <c r="AE82" s="120">
        <f>'dep84'!L82-'dep84'!L81</f>
        <v>-5.2122543689999929</v>
      </c>
      <c r="AF82" s="120">
        <f>'dep84'!M82-'dep84'!M81</f>
        <v>-115.65472736699996</v>
      </c>
      <c r="AG82" s="120">
        <f>'dep84'!N82-'dep84'!N81</f>
        <v>-0.38762261700000522</v>
      </c>
      <c r="AH82" s="120">
        <f>'dep84'!O82-'dep84'!O81</f>
        <v>8.5762644669999979</v>
      </c>
      <c r="AI82" s="120">
        <f>'dep84'!P82-'dep84'!P81</f>
        <v>-2.9988104899999968</v>
      </c>
      <c r="AJ82" s="120">
        <f>'dep84'!Q82-'dep84'!Q81</f>
        <v>1.9916792529999992</v>
      </c>
      <c r="AK82" s="120">
        <f>'dep84'!R82-'dep84'!R81</f>
        <v>33.735191476999944</v>
      </c>
      <c r="AL82" s="120">
        <f>'dep84'!S82-'dep84'!S81</f>
        <v>15.313288686999996</v>
      </c>
      <c r="AM82" s="100">
        <f>'dep84'!T82-'dep84'!T81</f>
        <v>-3.9808707550000122</v>
      </c>
      <c r="AN82" s="184">
        <f>(Paca!B82/Paca!B78-1)*100</f>
        <v>13.570005823312691</v>
      </c>
      <c r="AO82" s="184">
        <f>(Paca!C82/Paca!C78-1)*100</f>
        <v>-6.3125934775873471</v>
      </c>
      <c r="AP82" s="184">
        <f>(Paca!D82/Paca!D78-1)*100</f>
        <v>-1.174973789233591</v>
      </c>
      <c r="AQ82" s="191">
        <f>(Paca!E82/Paca!E78-1)*100</f>
        <v>-2.4507920238429848</v>
      </c>
      <c r="AR82" s="191">
        <f>(Paca!F82/Paca!F78-1)*100</f>
        <v>6.3971772561958629</v>
      </c>
      <c r="AS82" s="191">
        <f>(Paca!G82/Paca!G78-1)*100</f>
        <v>9.9940005468330142</v>
      </c>
      <c r="AT82" s="191">
        <f>(Paca!H82/Paca!H78-1)*100</f>
        <v>-34.608702549662759</v>
      </c>
      <c r="AU82" s="191">
        <f>(Paca!I82/Paca!I78-1)*100</f>
        <v>4.8689047172593147</v>
      </c>
      <c r="AV82" s="184">
        <f>(Paca!J82/Paca!J78-1)*100</f>
        <v>21.148070073701764</v>
      </c>
      <c r="AW82" s="184">
        <f>(Paca!K82/Paca!K78-1)*100</f>
        <v>16.601356595715888</v>
      </c>
      <c r="AX82" s="191">
        <f>(Paca!L82/Paca!L78-1)*100</f>
        <v>9.5923431876955068</v>
      </c>
      <c r="AY82" s="191">
        <f>(Paca!M82/Paca!M78-1)*100</f>
        <v>19.962512137485767</v>
      </c>
      <c r="AZ82" s="191">
        <f>(Paca!N82/Paca!N78-1)*100</f>
        <v>6.4337665994868676</v>
      </c>
      <c r="BA82" s="191">
        <f>(Paca!O82/Paca!O78-1)*100</f>
        <v>32.061755321809329</v>
      </c>
      <c r="BB82" s="191">
        <f>(Paca!P82/Paca!P78-1)*100</f>
        <v>0.88720883804478401</v>
      </c>
      <c r="BC82" s="191">
        <f>(Paca!Q82/Paca!Q78-1)*100</f>
        <v>23.253650052703367</v>
      </c>
      <c r="BD82" s="191">
        <f>(Paca!R82/Paca!R78-1)*100</f>
        <v>23.449154648029946</v>
      </c>
      <c r="BE82" s="191">
        <f>(Paca!S82/Paca!S78-1)*100</f>
        <v>12.31355904412581</v>
      </c>
      <c r="BF82" s="184">
        <f>(Paca!T82/Paca!T78-1)*100</f>
        <v>37.291017816492023</v>
      </c>
      <c r="BG82" s="100">
        <f>Paca!B82-Paca!B78</f>
        <v>5914.816315379001</v>
      </c>
      <c r="BH82" s="100">
        <f>Paca!C82-Paca!C78</f>
        <v>-18.300444719000041</v>
      </c>
      <c r="BI82" s="100">
        <f>Paca!D82-Paca!D78</f>
        <v>-137.59686762600177</v>
      </c>
      <c r="BJ82" s="120">
        <f>Paca!E82-Paca!E78</f>
        <v>-40.500823070000024</v>
      </c>
      <c r="BK82" s="120">
        <f>Paca!F82-Paca!F78</f>
        <v>139.69324355699928</v>
      </c>
      <c r="BL82" s="120">
        <f>Paca!G82-Paca!G78</f>
        <v>93.521631022999941</v>
      </c>
      <c r="BM82" s="120">
        <f>Paca!H82-Paca!H78</f>
        <v>-585.74127600500015</v>
      </c>
      <c r="BN82" s="120">
        <f>Paca!I82-Paca!I78</f>
        <v>255.43035686900021</v>
      </c>
      <c r="BO82" s="100">
        <f>Paca!J82-Paca!J78</f>
        <v>2606.5248578989995</v>
      </c>
      <c r="BP82" s="100">
        <f>Paca!K82-Paca!K78</f>
        <v>2983.8971947290047</v>
      </c>
      <c r="BQ82" s="120">
        <f>Paca!L82-Paca!L78</f>
        <v>494.42710128300041</v>
      </c>
      <c r="BR82" s="120">
        <f>Paca!M82-Paca!M78</f>
        <v>1201.8221112410001</v>
      </c>
      <c r="BS82" s="120">
        <f>Paca!N82-Paca!N78</f>
        <v>59.959587829999919</v>
      </c>
      <c r="BT82" s="120">
        <f>Paca!O82-Paca!O78</f>
        <v>127.59621655799998</v>
      </c>
      <c r="BU82" s="120">
        <f>Paca!P82-Paca!P78</f>
        <v>5.7130586200000835</v>
      </c>
      <c r="BV82" s="120">
        <f>Paca!Q82-Paca!Q78</f>
        <v>50.934014598999994</v>
      </c>
      <c r="BW82" s="120">
        <f>Paca!R82-Paca!R78</f>
        <v>1002.913705815</v>
      </c>
      <c r="BX82" s="120">
        <f>Paca!S82-Paca!S78</f>
        <v>40.531398782999986</v>
      </c>
      <c r="BY82" s="100">
        <f>Paca!T82-Paca!T78</f>
        <v>480.29157509599986</v>
      </c>
    </row>
    <row r="83" spans="1:77" x14ac:dyDescent="0.25">
      <c r="A83" s="37" t="str">
        <f>Paca!A83</f>
        <v>T1 2018</v>
      </c>
      <c r="B83" s="144">
        <f>('dep84'!B83/'dep84'!B82-1)*100</f>
        <v>0.70118402541530234</v>
      </c>
      <c r="C83" s="179">
        <f>('dep84'!C83/'dep84'!C82-1)*100</f>
        <v>14.735902317247017</v>
      </c>
      <c r="D83" s="179">
        <f>('dep84'!D83/'dep84'!D82-1)*100</f>
        <v>-4.6305087130563134</v>
      </c>
      <c r="E83" s="180">
        <f>('dep84'!E83/'dep84'!E82-1)*100</f>
        <v>-1.5749320364973673</v>
      </c>
      <c r="F83" s="181">
        <f>('dep84'!F83/'dep84'!F82-1)*100</f>
        <v>7.0500679151228152</v>
      </c>
      <c r="G83" s="181">
        <f>('dep84'!G83/'dep84'!G82-1)*100</f>
        <v>19.884429079779853</v>
      </c>
      <c r="H83" s="181">
        <f>('dep84'!H83/'dep84'!H82-1)*100</f>
        <v>-3.2216939081012641</v>
      </c>
      <c r="I83" s="182">
        <f>('dep84'!I83/'dep84'!I82-1)*100</f>
        <v>-11.357425114747022</v>
      </c>
      <c r="J83" s="179">
        <f>('dep84'!J83/'dep84'!J82-1)*100</f>
        <v>3.8367312130359155</v>
      </c>
      <c r="K83" s="179">
        <f>('dep84'!K83/'dep84'!K82-1)*100</f>
        <v>2.402545874819717</v>
      </c>
      <c r="L83" s="180">
        <f>('dep84'!L83/'dep84'!L82-1)*100</f>
        <v>8.8420125996441001</v>
      </c>
      <c r="M83" s="181">
        <f>('dep84'!M83/'dep84'!M82-1)*100</f>
        <v>3.2656791414507724</v>
      </c>
      <c r="N83" s="181">
        <f>('dep84'!N83/'dep84'!N82-1)*100</f>
        <v>-31.161600904404917</v>
      </c>
      <c r="O83" s="181">
        <f>('dep84'!O83/'dep84'!O82-1)*100</f>
        <v>108.84425781872724</v>
      </c>
      <c r="P83" s="181">
        <f>('dep84'!P83/'dep84'!P82-1)*100</f>
        <v>8.4524566915149748</v>
      </c>
      <c r="Q83" s="181">
        <f>('dep84'!Q83/'dep84'!Q82-1)*100</f>
        <v>1.6649257930238415</v>
      </c>
      <c r="R83" s="181">
        <f>('dep84'!R83/'dep84'!R82-1)*100</f>
        <v>-2.4154090046921817</v>
      </c>
      <c r="S83" s="152">
        <f>('dep84'!S83/'dep84'!S82-1)*100</f>
        <v>-63.808067648685707</v>
      </c>
      <c r="T83" s="183">
        <f>('dep84'!T83/'dep84'!T82-1)*100</f>
        <v>19.530933451117271</v>
      </c>
      <c r="U83" s="52">
        <f>'dep84'!B83-'dep84'!B82</f>
        <v>44.219499290999011</v>
      </c>
      <c r="V83" s="52">
        <f>'dep84'!C83-'dep84'!C82</f>
        <v>11.916106362999997</v>
      </c>
      <c r="W83" s="52">
        <f>'dep84'!D83-'dep84'!D82</f>
        <v>-98.834853409999596</v>
      </c>
      <c r="X83" s="121">
        <f>'dep84'!E83-'dep84'!E82</f>
        <v>-10.717905492</v>
      </c>
      <c r="Y83" s="121">
        <f>'dep84'!F83-'dep84'!F82</f>
        <v>13.06730803100001</v>
      </c>
      <c r="Z83" s="121">
        <f>'dep84'!G83-'dep84'!G82</f>
        <v>18.707608389000001</v>
      </c>
      <c r="AA83" s="121">
        <f>'dep84'!H83-'dep84'!H82</f>
        <v>-5.3447415919999912</v>
      </c>
      <c r="AB83" s="121">
        <f>'dep84'!I83-'dep84'!I82</f>
        <v>-114.54712274600001</v>
      </c>
      <c r="AC83" s="52">
        <f>'dep84'!J83-'dep84'!J82</f>
        <v>46.866069570000036</v>
      </c>
      <c r="AD83" s="52">
        <f>'dep84'!K83-'dep84'!K82</f>
        <v>66.793396442999892</v>
      </c>
      <c r="AE83" s="121">
        <f>'dep84'!L83-'dep84'!L82</f>
        <v>82.260852198999942</v>
      </c>
      <c r="AF83" s="121">
        <f>'dep84'!M83-'dep84'!M82</f>
        <v>32.36351286799993</v>
      </c>
      <c r="AG83" s="121">
        <f>'dep84'!N83-'dep84'!N82</f>
        <v>-27.735809807000003</v>
      </c>
      <c r="AH83" s="121">
        <f>'dep84'!O83-'dep84'!O82</f>
        <v>17.177285964999999</v>
      </c>
      <c r="AI83" s="121">
        <f>'dep84'!P83-'dep84'!P82</f>
        <v>3.3348168429999987</v>
      </c>
      <c r="AJ83" s="121">
        <f>'dep84'!Q83-'dep84'!Q82</f>
        <v>0.21148228200000041</v>
      </c>
      <c r="AK83" s="121">
        <f>'dep84'!R83-'dep84'!R82</f>
        <v>-16.012435819999951</v>
      </c>
      <c r="AL83" s="121">
        <f>'dep84'!S83-'dep84'!S82</f>
        <v>-24.806308086999998</v>
      </c>
      <c r="AM83" s="52">
        <f>'dep84'!T83-'dep84'!T82</f>
        <v>17.478780325000002</v>
      </c>
      <c r="AN83" s="189">
        <f>(Paca!B83/Paca!B79-1)*100</f>
        <v>12.549749104964846</v>
      </c>
      <c r="AO83" s="189">
        <f>(Paca!C83/Paca!C79-1)*100</f>
        <v>26.728262199208586</v>
      </c>
      <c r="AP83" s="189">
        <f>(Paca!D83/Paca!D79-1)*100</f>
        <v>8.5999915429767704</v>
      </c>
      <c r="AQ83" s="190">
        <f>(Paca!E83/Paca!E79-1)*100</f>
        <v>3.3795274532191888</v>
      </c>
      <c r="AR83" s="190">
        <f>(Paca!F83/Paca!F79-1)*100</f>
        <v>7.2752707469512901</v>
      </c>
      <c r="AS83" s="190">
        <f>(Paca!G83/Paca!G79-1)*100</f>
        <v>10.061994807461616</v>
      </c>
      <c r="AT83" s="190">
        <f>(Paca!H83/Paca!H79-1)*100</f>
        <v>22.975813590429574</v>
      </c>
      <c r="AU83" s="190">
        <f>(Paca!I83/Paca!I79-1)*100</f>
        <v>8.0073522465571969</v>
      </c>
      <c r="AV83" s="189">
        <f>(Paca!J83/Paca!J79-1)*100</f>
        <v>12.738754268588814</v>
      </c>
      <c r="AW83" s="189">
        <f>(Paca!K83/Paca!K79-1)*100</f>
        <v>13.474202877658348</v>
      </c>
      <c r="AX83" s="190">
        <f>(Paca!L83/Paca!L79-1)*100</f>
        <v>8.0423788933736482</v>
      </c>
      <c r="AY83" s="190">
        <f>(Paca!M83/Paca!M79-1)*100</f>
        <v>21.539697751913465</v>
      </c>
      <c r="AZ83" s="190">
        <f>(Paca!N83/Paca!N79-1)*100</f>
        <v>4.7787301668818394</v>
      </c>
      <c r="BA83" s="190">
        <f>(Paca!O83/Paca!O79-1)*100</f>
        <v>18.794679455214315</v>
      </c>
      <c r="BB83" s="190">
        <f>(Paca!P83/Paca!P79-1)*100</f>
        <v>-4.3136305233766548</v>
      </c>
      <c r="BC83" s="190">
        <f>(Paca!Q83/Paca!Q79-1)*100</f>
        <v>2.6825229211514534</v>
      </c>
      <c r="BD83" s="190">
        <f>(Paca!R83/Paca!R79-1)*100</f>
        <v>14.342438398135982</v>
      </c>
      <c r="BE83" s="190">
        <f>(Paca!S83/Paca!S79-1)*100</f>
        <v>-1.7382158583570395</v>
      </c>
      <c r="BF83" s="189">
        <f>(Paca!T83/Paca!T79-1)*100</f>
        <v>24.411954218774312</v>
      </c>
      <c r="BG83" s="53">
        <f>Paca!B83-Paca!B79</f>
        <v>5662.874220963</v>
      </c>
      <c r="BH83" s="53">
        <f>Paca!C83-Paca!C79</f>
        <v>67.37302438399999</v>
      </c>
      <c r="BI83" s="53">
        <f>Paca!D83-Paca!D79</f>
        <v>938.38607233999937</v>
      </c>
      <c r="BJ83" s="122">
        <f>Paca!E83-Paca!E79</f>
        <v>56.620530681999981</v>
      </c>
      <c r="BK83" s="122">
        <f>Paca!F83-Paca!F79</f>
        <v>150.51676122800018</v>
      </c>
      <c r="BL83" s="122">
        <f>Paca!G83-Paca!G79</f>
        <v>94.143102775000102</v>
      </c>
      <c r="BM83" s="122">
        <f>Paca!H83-Paca!H79</f>
        <v>212.01045030399985</v>
      </c>
      <c r="BN83" s="122">
        <f>Paca!I83-Paca!I79</f>
        <v>425.09522735099927</v>
      </c>
      <c r="BO83" s="53">
        <f>Paca!J83-Paca!J79</f>
        <v>1671.3272820429993</v>
      </c>
      <c r="BP83" s="53">
        <f>Paca!K83-Paca!K79</f>
        <v>2588.9889030100057</v>
      </c>
      <c r="BQ83" s="122">
        <f>Paca!L83-Paca!L79</f>
        <v>433.77944835499966</v>
      </c>
      <c r="BR83" s="122">
        <f>Paca!M83-Paca!M79</f>
        <v>1386.4603645299994</v>
      </c>
      <c r="BS83" s="122">
        <f>Paca!N83-Paca!N79</f>
        <v>47.432628759000067</v>
      </c>
      <c r="BT83" s="122">
        <f>Paca!O83-Paca!O79</f>
        <v>84.681964276000031</v>
      </c>
      <c r="BU83" s="122">
        <f>Paca!P83-Paca!P79</f>
        <v>-28.288384723999911</v>
      </c>
      <c r="BV83" s="122">
        <f>Paca!Q83-Paca!Q79</f>
        <v>6.8794386929999973</v>
      </c>
      <c r="BW83" s="122">
        <f>Paca!R83-Paca!R79</f>
        <v>664.87264406799932</v>
      </c>
      <c r="BX83" s="122">
        <f>Paca!S83-Paca!S79</f>
        <v>-6.8292009470000039</v>
      </c>
      <c r="BY83" s="53">
        <f>Paca!T83-Paca!T79</f>
        <v>396.7989391860001</v>
      </c>
    </row>
    <row r="84" spans="1:77" x14ac:dyDescent="0.25">
      <c r="A84" s="37" t="str">
        <f>Paca!A84</f>
        <v>T2 2018</v>
      </c>
      <c r="B84" s="144">
        <f>('dep84'!B84/'dep84'!B83-1)*100</f>
        <v>-2.679698806206221</v>
      </c>
      <c r="C84" s="179">
        <f>('dep84'!C84/'dep84'!C83-1)*100</f>
        <v>18.072043504902634</v>
      </c>
      <c r="D84" s="179">
        <f>('dep84'!D84/'dep84'!D83-1)*100</f>
        <v>-2.2787140025071095</v>
      </c>
      <c r="E84" s="180">
        <f>('dep84'!E84/'dep84'!E83-1)*100</f>
        <v>-1.6320300020332357</v>
      </c>
      <c r="F84" s="181">
        <f>('dep84'!F84/'dep84'!F83-1)*100</f>
        <v>-5.269538317642775</v>
      </c>
      <c r="G84" s="181">
        <f>('dep84'!G84/'dep84'!G83-1)*100</f>
        <v>-14.997476416198285</v>
      </c>
      <c r="H84" s="181">
        <f>('dep84'!H84/'dep84'!H83-1)*100</f>
        <v>-17.254541830461701</v>
      </c>
      <c r="I84" s="182">
        <f>('dep84'!I84/'dep84'!I83-1)*100</f>
        <v>2.194614267410766</v>
      </c>
      <c r="J84" s="179">
        <f>('dep84'!J84/'dep84'!J83-1)*100</f>
        <v>-8.2905000351335865</v>
      </c>
      <c r="K84" s="179">
        <f>('dep84'!K84/'dep84'!K83-1)*100</f>
        <v>-1.5264209584959332</v>
      </c>
      <c r="L84" s="180">
        <f>('dep84'!L84/'dep84'!L83-1)*100</f>
        <v>-1.9799642892396219</v>
      </c>
      <c r="M84" s="181">
        <f>('dep84'!M84/'dep84'!M83-1)*100</f>
        <v>-2.73208886763735</v>
      </c>
      <c r="N84" s="181">
        <f>('dep84'!N84/'dep84'!N83-1)*100</f>
        <v>-2.321269242383972</v>
      </c>
      <c r="O84" s="181">
        <f>('dep84'!O84/'dep84'!O83-1)*100</f>
        <v>-4.0281722989303432</v>
      </c>
      <c r="P84" s="181">
        <f>('dep84'!P84/'dep84'!P83-1)*100</f>
        <v>-27.419831531847194</v>
      </c>
      <c r="Q84" s="181">
        <f>('dep84'!Q84/'dep84'!Q83-1)*100</f>
        <v>57.357335947477964</v>
      </c>
      <c r="R84" s="181">
        <f>('dep84'!R84/'dep84'!R83-1)*100</f>
        <v>0.35722086170091316</v>
      </c>
      <c r="S84" s="152">
        <f>('dep84'!S84/'dep84'!S83-1)*100</f>
        <v>66.22368364735145</v>
      </c>
      <c r="T84" s="183">
        <f>('dep84'!T84/'dep84'!T83-1)*100</f>
        <v>7.5261755079925496</v>
      </c>
      <c r="U84" s="52">
        <f>'dep84'!B84-'dep84'!B83</f>
        <v>-170.17758922399935</v>
      </c>
      <c r="V84" s="52">
        <f>'dep84'!C84-'dep84'!C83</f>
        <v>16.767342511999999</v>
      </c>
      <c r="W84" s="52">
        <f>'dep84'!D84-'dep84'!D83</f>
        <v>-46.385335680000026</v>
      </c>
      <c r="X84" s="121">
        <f>'dep84'!E84-'dep84'!E83</f>
        <v>-10.931555587000048</v>
      </c>
      <c r="Y84" s="121">
        <f>'dep84'!F84-'dep84'!F83</f>
        <v>-10.455681419999991</v>
      </c>
      <c r="Z84" s="121">
        <f>'dep84'!G84-'dep84'!G83</f>
        <v>-16.915549530000007</v>
      </c>
      <c r="AA84" s="121">
        <f>'dep84'!H84-'dep84'!H83</f>
        <v>-27.702813926000005</v>
      </c>
      <c r="AB84" s="121">
        <f>'dep84'!I84-'dep84'!I83</f>
        <v>19.620264783000039</v>
      </c>
      <c r="AC84" s="52">
        <f>'dep84'!J84-'dep84'!J83</f>
        <v>-105.154749025</v>
      </c>
      <c r="AD84" s="52">
        <f>'dep84'!K84-'dep84'!K83</f>
        <v>-43.455716338999991</v>
      </c>
      <c r="AE84" s="121">
        <f>'dep84'!L84-'dep84'!L83</f>
        <v>-20.049151428999949</v>
      </c>
      <c r="AF84" s="121">
        <f>'dep84'!M84-'dep84'!M83</f>
        <v>-27.959729828000036</v>
      </c>
      <c r="AG84" s="121">
        <f>'dep84'!N84-'dep84'!N83</f>
        <v>-1.4222546689999973</v>
      </c>
      <c r="AH84" s="121">
        <f>'dep84'!O84-'dep84'!O83</f>
        <v>-1.3276377749999995</v>
      </c>
      <c r="AI84" s="121">
        <f>'dep84'!P84-'dep84'!P83</f>
        <v>-11.73257147</v>
      </c>
      <c r="AJ84" s="121">
        <f>'dep84'!Q84-'dep84'!Q83</f>
        <v>7.4069468140000012</v>
      </c>
      <c r="AK84" s="121">
        <f>'dep84'!R84-'dep84'!R83</f>
        <v>2.3109193069999492</v>
      </c>
      <c r="AL84" s="121">
        <f>'dep84'!S84-'dep84'!S83</f>
        <v>9.3177627110000003</v>
      </c>
      <c r="AM84" s="52">
        <f>'dep84'!T84-'dep84'!T83</f>
        <v>8.0508693080000029</v>
      </c>
      <c r="AN84" s="189">
        <f>(Paca!B84/Paca!B80-1)*100</f>
        <v>7.5295245908519881</v>
      </c>
      <c r="AO84" s="189">
        <f>(Paca!C84/Paca!C80-1)*100</f>
        <v>38.717235838860397</v>
      </c>
      <c r="AP84" s="189">
        <f>(Paca!D84/Paca!D80-1)*100</f>
        <v>6.8432604022430343</v>
      </c>
      <c r="AQ84" s="190">
        <f>(Paca!E84/Paca!E80-1)*100</f>
        <v>-6.8786166913944458</v>
      </c>
      <c r="AR84" s="190">
        <f>(Paca!F84/Paca!F80-1)*100</f>
        <v>3.0324484839681531</v>
      </c>
      <c r="AS84" s="190">
        <f>(Paca!G84/Paca!G80-1)*100</f>
        <v>4.4620860264570794</v>
      </c>
      <c r="AT84" s="190">
        <f>(Paca!H84/Paca!H80-1)*100</f>
        <v>30.580008929726567</v>
      </c>
      <c r="AU84" s="190">
        <f>(Paca!I84/Paca!I80-1)*100</f>
        <v>9.5600687478302859</v>
      </c>
      <c r="AV84" s="189">
        <f>(Paca!J84/Paca!J80-1)*100</f>
        <v>9.9541026598069404</v>
      </c>
      <c r="AW84" s="189">
        <f>(Paca!K84/Paca!K80-1)*100</f>
        <v>3.9500485599412549</v>
      </c>
      <c r="AX84" s="190">
        <f>(Paca!L84/Paca!L80-1)*100</f>
        <v>-2.6656153558940798</v>
      </c>
      <c r="AY84" s="190">
        <f>(Paca!M84/Paca!M80-1)*100</f>
        <v>3.03143736727296</v>
      </c>
      <c r="AZ84" s="190">
        <f>(Paca!N84/Paca!N80-1)*100</f>
        <v>15.208649161426035</v>
      </c>
      <c r="BA84" s="190">
        <f>(Paca!O84/Paca!O80-1)*100</f>
        <v>36.052120026221225</v>
      </c>
      <c r="BB84" s="190">
        <f>(Paca!P84/Paca!P80-1)*100</f>
        <v>-17.89436661190863</v>
      </c>
      <c r="BC84" s="190">
        <f>(Paca!Q84/Paca!Q80-1)*100</f>
        <v>6.6875658571619701</v>
      </c>
      <c r="BD84" s="190">
        <f>(Paca!R84/Paca!R80-1)*100</f>
        <v>10.377092458977422</v>
      </c>
      <c r="BE84" s="190">
        <f>(Paca!S84/Paca!S80-1)*100</f>
        <v>11.411846227221378</v>
      </c>
      <c r="BF84" s="189">
        <f>(Paca!T84/Paca!T80-1)*100</f>
        <v>33.276981468219113</v>
      </c>
      <c r="BG84" s="53">
        <f>Paca!B84-Paca!B80</f>
        <v>3522.147488216011</v>
      </c>
      <c r="BH84" s="53">
        <f>Paca!C84-Paca!C80</f>
        <v>92.141702739999999</v>
      </c>
      <c r="BI84" s="53">
        <f>Paca!D84-Paca!D80</f>
        <v>752.73908293900058</v>
      </c>
      <c r="BJ84" s="122">
        <f>Paca!E84-Paca!E80</f>
        <v>-122.78133417000004</v>
      </c>
      <c r="BK84" s="122">
        <f>Paca!F84-Paca!F80</f>
        <v>65.500193367000065</v>
      </c>
      <c r="BL84" s="122">
        <f>Paca!G84-Paca!G80</f>
        <v>43.445043383999973</v>
      </c>
      <c r="BM84" s="122">
        <f>Paca!H84-Paca!H80</f>
        <v>269.4543092639999</v>
      </c>
      <c r="BN84" s="122">
        <f>Paca!I84-Paca!I80</f>
        <v>497.12087109399999</v>
      </c>
      <c r="BO84" s="53">
        <f>Paca!J84-Paca!J80</f>
        <v>1325.1094086820012</v>
      </c>
      <c r="BP84" s="53">
        <f>Paca!K84-Paca!K80</f>
        <v>814.1514490710033</v>
      </c>
      <c r="BQ84" s="122">
        <f>Paca!L84-Paca!L80</f>
        <v>-147.95623208100005</v>
      </c>
      <c r="BR84" s="122">
        <f>Paca!M84-Paca!M80</f>
        <v>223.42751439999938</v>
      </c>
      <c r="BS84" s="122">
        <f>Paca!N84-Paca!N80</f>
        <v>149.50542054900006</v>
      </c>
      <c r="BT84" s="122">
        <f>Paca!O84-Paca!O80</f>
        <v>147.22275063200004</v>
      </c>
      <c r="BU84" s="122">
        <f>Paca!P84-Paca!P80</f>
        <v>-130.58733252699994</v>
      </c>
      <c r="BV84" s="122">
        <f>Paca!Q84-Paca!Q80</f>
        <v>17.16886107900001</v>
      </c>
      <c r="BW84" s="122">
        <f>Paca!R84-Paca!R80</f>
        <v>510.1706579770007</v>
      </c>
      <c r="BX84" s="122">
        <f>Paca!S84-Paca!S80</f>
        <v>45.199809042000027</v>
      </c>
      <c r="BY84" s="53">
        <f>Paca!T84-Paca!T80</f>
        <v>538.00584478399992</v>
      </c>
    </row>
    <row r="85" spans="1:77" x14ac:dyDescent="0.25">
      <c r="A85" s="37" t="str">
        <f>Paca!A85</f>
        <v>T3 2018</v>
      </c>
      <c r="B85" s="144">
        <f>('dep84'!B85/'dep84'!B84-1)*100</f>
        <v>0.43586176392089726</v>
      </c>
      <c r="C85" s="179">
        <f>('dep84'!C85/'dep84'!C84-1)*100</f>
        <v>8.5160362296937251</v>
      </c>
      <c r="D85" s="179">
        <f>('dep84'!D85/'dep84'!D84-1)*100</f>
        <v>1.4404393356875822</v>
      </c>
      <c r="E85" s="180">
        <f>('dep84'!E85/'dep84'!E84-1)*100</f>
        <v>4.5176905763490094</v>
      </c>
      <c r="F85" s="181">
        <f>('dep84'!F85/'dep84'!F84-1)*100</f>
        <v>15.118204674629808</v>
      </c>
      <c r="G85" s="181">
        <f>('dep84'!G85/'dep84'!G84-1)*100</f>
        <v>1.2368033586445337</v>
      </c>
      <c r="H85" s="181">
        <f>('dep84'!H85/'dep84'!H84-1)*100</f>
        <v>-12.982569887617856</v>
      </c>
      <c r="I85" s="182">
        <f>('dep84'!I85/'dep84'!I84-1)*100</f>
        <v>-1.4740679001131185</v>
      </c>
      <c r="J85" s="179">
        <f>('dep84'!J85/'dep84'!J84-1)*100</f>
        <v>1.3184915929984609</v>
      </c>
      <c r="K85" s="179">
        <f>('dep84'!K85/'dep84'!K84-1)*100</f>
        <v>0.14253739734226833</v>
      </c>
      <c r="L85" s="180">
        <f>('dep84'!L85/'dep84'!L84-1)*100</f>
        <v>-10.57772237618102</v>
      </c>
      <c r="M85" s="181">
        <f>('dep84'!M85/'dep84'!M84-1)*100</f>
        <v>-3.8561713393983843</v>
      </c>
      <c r="N85" s="181">
        <f>('dep84'!N85/'dep84'!N84-1)*100</f>
        <v>10.742365774464279</v>
      </c>
      <c r="O85" s="181">
        <f>('dep84'!O85/'dep84'!O84-1)*100</f>
        <v>9.02251582946616</v>
      </c>
      <c r="P85" s="181">
        <f>('dep84'!P85/'dep84'!P84-1)*100</f>
        <v>-10.409738150794723</v>
      </c>
      <c r="Q85" s="181">
        <f>('dep84'!Q85/'dep84'!Q84-1)*100</f>
        <v>-31.539516890312179</v>
      </c>
      <c r="R85" s="181">
        <f>('dep84'!R85/'dep84'!R84-1)*100</f>
        <v>22.73546649575686</v>
      </c>
      <c r="S85" s="152">
        <f>('dep84'!S85/'dep84'!S84-1)*100</f>
        <v>0.53305763233382208</v>
      </c>
      <c r="T85" s="183">
        <f>('dep84'!T85/'dep84'!T84-1)*100</f>
        <v>-26.40980181547269</v>
      </c>
      <c r="U85" s="52">
        <f>'dep84'!B85-'dep84'!B84</f>
        <v>26.938201721000041</v>
      </c>
      <c r="V85" s="52">
        <f>'dep84'!C85-'dep84'!C84</f>
        <v>9.3291387579999991</v>
      </c>
      <c r="W85" s="52">
        <f>'dep84'!D85-'dep84'!D84</f>
        <v>28.6533252119998</v>
      </c>
      <c r="X85" s="121">
        <f>'dep84'!E85-'dep84'!E84</f>
        <v>29.766242831999989</v>
      </c>
      <c r="Y85" s="121">
        <f>'dep84'!F85-'dep84'!F84</f>
        <v>28.416438753999984</v>
      </c>
      <c r="Z85" s="121">
        <f>'dep84'!G85-'dep84'!G84</f>
        <v>1.1857698370000094</v>
      </c>
      <c r="AA85" s="121">
        <f>'dep84'!H85-'dep84'!H84</f>
        <v>-17.247465600999988</v>
      </c>
      <c r="AB85" s="121">
        <f>'dep84'!I85-'dep84'!I84</f>
        <v>-13.467660610000053</v>
      </c>
      <c r="AC85" s="52">
        <f>'dep84'!J85-'dep84'!J84</f>
        <v>15.336980175000008</v>
      </c>
      <c r="AD85" s="52">
        <f>'dep84'!K85-'dep84'!K84</f>
        <v>3.9959600730003331</v>
      </c>
      <c r="AE85" s="121">
        <f>'dep84'!L85-'dep84'!L84</f>
        <v>-104.98944969599995</v>
      </c>
      <c r="AF85" s="121">
        <f>'dep84'!M85-'dep84'!M84</f>
        <v>-38.385222349999935</v>
      </c>
      <c r="AG85" s="121">
        <f>'dep84'!N85-'dep84'!N84</f>
        <v>6.4291238919999998</v>
      </c>
      <c r="AH85" s="121">
        <f>'dep84'!O85-'dep84'!O84</f>
        <v>2.8539277910000038</v>
      </c>
      <c r="AI85" s="121">
        <f>'dep84'!P85-'dep84'!P84</f>
        <v>-3.232854832000001</v>
      </c>
      <c r="AJ85" s="121">
        <f>'dep84'!Q85-'dep84'!Q84</f>
        <v>-6.4090297220000014</v>
      </c>
      <c r="AK85" s="121">
        <f>'dep84'!R85-'dep84'!R84</f>
        <v>147.604794008</v>
      </c>
      <c r="AL85" s="121">
        <f>'dep84'!S85-'dep84'!S84</f>
        <v>0.12467098200000137</v>
      </c>
      <c r="AM85" s="52">
        <f>'dep84'!T85-'dep84'!T84</f>
        <v>-30.377202496999999</v>
      </c>
      <c r="AN85" s="189">
        <f>(Paca!B85/Paca!B81-1)*100</f>
        <v>6.2464848364033765</v>
      </c>
      <c r="AO85" s="189">
        <f>(Paca!C85/Paca!C81-1)*100</f>
        <v>56.313101364754914</v>
      </c>
      <c r="AP85" s="189">
        <f>(Paca!D85/Paca!D81-1)*100</f>
        <v>6.7012538402342336</v>
      </c>
      <c r="AQ85" s="190">
        <f>(Paca!E85/Paca!E81-1)*100</f>
        <v>6.1046790189425604</v>
      </c>
      <c r="AR85" s="190">
        <f>(Paca!F85/Paca!F81-1)*100</f>
        <v>1.9596295897127636</v>
      </c>
      <c r="AS85" s="190">
        <f>(Paca!G85/Paca!G81-1)*100</f>
        <v>-1.8578582792565856</v>
      </c>
      <c r="AT85" s="190">
        <f>(Paca!H85/Paca!H81-1)*100</f>
        <v>25.295733794660258</v>
      </c>
      <c r="AU85" s="190">
        <f>(Paca!I85/Paca!I81-1)*100</f>
        <v>7.2093068664429216</v>
      </c>
      <c r="AV85" s="189">
        <f>(Paca!J85/Paca!J81-1)*100</f>
        <v>6.3141089354143309</v>
      </c>
      <c r="AW85" s="189">
        <f>(Paca!K85/Paca!K81-1)*100</f>
        <v>4.2899907541178672</v>
      </c>
      <c r="AX85" s="190">
        <f>(Paca!L85/Paca!L81-1)*100</f>
        <v>-5.7078580615076202</v>
      </c>
      <c r="AY85" s="190">
        <f>(Paca!M85/Paca!M81-1)*100</f>
        <v>6.7944847916955098</v>
      </c>
      <c r="AZ85" s="190">
        <f>(Paca!N85/Paca!N81-1)*100</f>
        <v>4.8334627981724942</v>
      </c>
      <c r="BA85" s="190">
        <f>(Paca!O85/Paca!O81-1)*100</f>
        <v>13.616836975810266</v>
      </c>
      <c r="BB85" s="190">
        <f>(Paca!P85/Paca!P81-1)*100</f>
        <v>-27.269604815010862</v>
      </c>
      <c r="BC85" s="190">
        <f>(Paca!Q85/Paca!Q81-1)*100</f>
        <v>-15.385487255545527</v>
      </c>
      <c r="BD85" s="190">
        <f>(Paca!R85/Paca!R81-1)*100</f>
        <v>16.38013714858193</v>
      </c>
      <c r="BE85" s="190">
        <f>(Paca!S85/Paca!S81-1)*100</f>
        <v>12.994992380876912</v>
      </c>
      <c r="BF85" s="189">
        <f>(Paca!T85/Paca!T81-1)*100</f>
        <v>20.052645273091319</v>
      </c>
      <c r="BG85" s="53">
        <f>Paca!B85-Paca!B81</f>
        <v>3007.5452337699971</v>
      </c>
      <c r="BH85" s="53">
        <f>Paca!C85-Paca!C81</f>
        <v>140.833467283</v>
      </c>
      <c r="BI85" s="53">
        <f>Paca!D85-Paca!D81</f>
        <v>751.13538243699986</v>
      </c>
      <c r="BJ85" s="122">
        <f>Paca!E85-Paca!E81</f>
        <v>100.56014006400005</v>
      </c>
      <c r="BK85" s="122">
        <f>Paca!F85-Paca!F81</f>
        <v>44.499929677000637</v>
      </c>
      <c r="BL85" s="122">
        <f>Paca!G85-Paca!G81</f>
        <v>-18.858034970999938</v>
      </c>
      <c r="BM85" s="122">
        <f>Paca!H85-Paca!H81</f>
        <v>241.25348903899999</v>
      </c>
      <c r="BN85" s="122">
        <f>Paca!I85-Paca!I81</f>
        <v>383.67985862800015</v>
      </c>
      <c r="BO85" s="53">
        <f>Paca!J85-Paca!J81</f>
        <v>899.0535918179994</v>
      </c>
      <c r="BP85" s="53">
        <f>Paca!K85-Paca!K81</f>
        <v>894.13344135299849</v>
      </c>
      <c r="BQ85" s="122">
        <f>Paca!L85-Paca!L81</f>
        <v>-325.30796339599965</v>
      </c>
      <c r="BR85" s="122">
        <f>Paca!M85-Paca!M81</f>
        <v>495.89011700699939</v>
      </c>
      <c r="BS85" s="122">
        <f>Paca!N85-Paca!N81</f>
        <v>47.984827624000104</v>
      </c>
      <c r="BT85" s="122">
        <f>Paca!O85-Paca!O81</f>
        <v>65.130985506000002</v>
      </c>
      <c r="BU85" s="122">
        <f>Paca!P85-Paca!P81</f>
        <v>-206.1867168010001</v>
      </c>
      <c r="BV85" s="122">
        <f>Paca!Q85-Paca!Q81</f>
        <v>-44.097431577000009</v>
      </c>
      <c r="BW85" s="122">
        <f>Paca!R85-Paca!R81</f>
        <v>812.84004388599988</v>
      </c>
      <c r="BX85" s="122">
        <f>Paca!S85-Paca!S81</f>
        <v>47.879579104000015</v>
      </c>
      <c r="BY85" s="53">
        <f>Paca!T85-Paca!T81</f>
        <v>322.38935087900018</v>
      </c>
    </row>
    <row r="86" spans="1:77" s="106" customFormat="1" x14ac:dyDescent="0.25">
      <c r="A86" s="98" t="str">
        <f>Paca!A86</f>
        <v>T4 2018</v>
      </c>
      <c r="B86" s="143">
        <f>('dep84'!B86/'dep84'!B85-1)*100</f>
        <v>-0.32744409036233879</v>
      </c>
      <c r="C86" s="184">
        <f>('dep84'!C86/'dep84'!C85-1)*100</f>
        <v>13.708915468438709</v>
      </c>
      <c r="D86" s="184">
        <f>('dep84'!D86/'dep84'!D85-1)*100</f>
        <v>-6.2690214404782729</v>
      </c>
      <c r="E86" s="185">
        <f>('dep84'!E86/'dep84'!E85-1)*100</f>
        <v>2.1431058590526852</v>
      </c>
      <c r="F86" s="186">
        <f>('dep84'!F86/'dep84'!F85-1)*100</f>
        <v>-8.4487641477228426</v>
      </c>
      <c r="G86" s="186">
        <f>('dep84'!G86/'dep84'!G85-1)*100</f>
        <v>4.1371729206677088</v>
      </c>
      <c r="H86" s="186">
        <f>('dep84'!H86/'dep84'!H85-1)*100</f>
        <v>-15.933312222035145</v>
      </c>
      <c r="I86" s="187">
        <f>('dep84'!I86/'dep84'!I85-1)*100</f>
        <v>-12.061408489378046</v>
      </c>
      <c r="J86" s="184">
        <f>('dep84'!J86/'dep84'!J85-1)*100</f>
        <v>0.67488518249125828</v>
      </c>
      <c r="K86" s="184">
        <f>('dep84'!K86/'dep84'!K85-1)*100</f>
        <v>2.321255600304184</v>
      </c>
      <c r="L86" s="185">
        <f>('dep84'!L86/'dep84'!L85-1)*100</f>
        <v>3.5733630337930755</v>
      </c>
      <c r="M86" s="186">
        <f>('dep84'!M86/'dep84'!M85-1)*100</f>
        <v>8.5926780839729275</v>
      </c>
      <c r="N86" s="186">
        <f>('dep84'!N86/'dep84'!N85-1)*100</f>
        <v>0.60516833766313116</v>
      </c>
      <c r="O86" s="186">
        <f>('dep84'!O86/'dep84'!O85-1)*100</f>
        <v>17.283731861312113</v>
      </c>
      <c r="P86" s="186">
        <f>('dep84'!P86/'dep84'!P85-1)*100</f>
        <v>65.344931376811317</v>
      </c>
      <c r="Q86" s="186">
        <f>('dep84'!Q86/'dep84'!Q85-1)*100</f>
        <v>25.386572959460697</v>
      </c>
      <c r="R86" s="186">
        <f>('dep84'!R86/'dep84'!R85-1)*100</f>
        <v>-9.6775195412804429</v>
      </c>
      <c r="S86" s="151">
        <f>('dep84'!S86/'dep84'!S85-1)*100</f>
        <v>1.0900538752683042</v>
      </c>
      <c r="T86" s="188">
        <f>('dep84'!T86/'dep84'!T85-1)*100</f>
        <v>19.795337143438395</v>
      </c>
      <c r="U86" s="100">
        <f>'dep84'!B86-'dep84'!B85</f>
        <v>-20.325713311000982</v>
      </c>
      <c r="V86" s="100">
        <f>'dep84'!C86-'dep84'!C85</f>
        <v>16.296752602000012</v>
      </c>
      <c r="W86" s="100">
        <f>'dep84'!D86-'dep84'!D85</f>
        <v>-126.5001186909999</v>
      </c>
      <c r="X86" s="120">
        <f>'dep84'!E86-'dep84'!E85</f>
        <v>14.758457429000032</v>
      </c>
      <c r="Y86" s="120">
        <f>'dep84'!F86-'dep84'!F85</f>
        <v>-18.281280979000002</v>
      </c>
      <c r="Z86" s="120">
        <f>'dep84'!G86-'dep84'!G85</f>
        <v>4.0155204289999915</v>
      </c>
      <c r="AA86" s="120">
        <f>'dep84'!H86-'dep84'!H85</f>
        <v>-18.419461863999999</v>
      </c>
      <c r="AB86" s="120">
        <f>'dep84'!I86-'dep84'!I85</f>
        <v>-108.57335370600003</v>
      </c>
      <c r="AC86" s="100">
        <f>'dep84'!J86-'dep84'!J85</f>
        <v>7.9539178239999728</v>
      </c>
      <c r="AD86" s="100">
        <f>'dep84'!K86-'dep84'!K85</f>
        <v>65.167921778999244</v>
      </c>
      <c r="AE86" s="120">
        <f>'dep84'!L86-'dep84'!L85</f>
        <v>31.715850552000006</v>
      </c>
      <c r="AF86" s="120">
        <f>'dep84'!M86-'dep84'!M85</f>
        <v>82.235188562999952</v>
      </c>
      <c r="AG86" s="120">
        <f>'dep84'!N86-'dep84'!N85</f>
        <v>0.40109001800000499</v>
      </c>
      <c r="AH86" s="120">
        <f>'dep84'!O86-'dep84'!O85</f>
        <v>5.9603127359999988</v>
      </c>
      <c r="AI86" s="120">
        <f>'dep84'!P86-'dep84'!P85</f>
        <v>18.181056245000004</v>
      </c>
      <c r="AJ86" s="120">
        <f>'dep84'!Q86-'dep84'!Q85</f>
        <v>3.531679513000002</v>
      </c>
      <c r="AK86" s="120">
        <f>'dep84'!R86-'dep84'!R85</f>
        <v>-77.113555530999975</v>
      </c>
      <c r="AL86" s="120">
        <f>'dep84'!S86-'dep84'!S85</f>
        <v>0.25629968299999817</v>
      </c>
      <c r="AM86" s="100">
        <f>'dep84'!T86-'dep84'!T85</f>
        <v>16.755813175</v>
      </c>
      <c r="AN86" s="184">
        <f>(Paca!B86/Paca!B82-1)*100</f>
        <v>1.1825201506416416</v>
      </c>
      <c r="AO86" s="184">
        <f>(Paca!C86/Paca!C82-1)*100</f>
        <v>21.083941308193399</v>
      </c>
      <c r="AP86" s="184">
        <f>(Paca!D86/Paca!D82-1)*100</f>
        <v>-0.7008401734625358</v>
      </c>
      <c r="AQ86" s="191">
        <f>(Paca!E86/Paca!E82-1)*100</f>
        <v>8.0488284560015231</v>
      </c>
      <c r="AR86" s="191">
        <f>(Paca!F86/Paca!F82-1)*100</f>
        <v>1.856627137303235</v>
      </c>
      <c r="AS86" s="191">
        <f>(Paca!G86/Paca!G82-1)*100</f>
        <v>-8.3799296304928212</v>
      </c>
      <c r="AT86" s="191">
        <f>(Paca!H86/Paca!H82-1)*100</f>
        <v>5.6434166943608144</v>
      </c>
      <c r="AU86" s="191">
        <f>(Paca!I86/Paca!I82-1)*100</f>
        <v>-4.1842338042402112</v>
      </c>
      <c r="AV86" s="184">
        <f>(Paca!J86/Paca!J82-1)*100</f>
        <v>-2.484366046250841</v>
      </c>
      <c r="AW86" s="184">
        <f>(Paca!K86/Paca!K82-1)*100</f>
        <v>2.8935276360507745</v>
      </c>
      <c r="AX86" s="191">
        <f>(Paca!L86/Paca!L82-1)*100</f>
        <v>-4.0986840245466283</v>
      </c>
      <c r="AY86" s="191">
        <f>(Paca!M86/Paca!M82-1)*100</f>
        <v>6.1812509599102672</v>
      </c>
      <c r="AZ86" s="191">
        <f>(Paca!N86/Paca!N82-1)*100</f>
        <v>-1.1047459323251907</v>
      </c>
      <c r="BA86" s="191">
        <f>(Paca!O86/Paca!O82-1)*100</f>
        <v>5.5223593770590718</v>
      </c>
      <c r="BB86" s="191">
        <f>(Paca!P86/Paca!P82-1)*100</f>
        <v>-15.183385094583402</v>
      </c>
      <c r="BC86" s="191">
        <f>(Paca!Q86/Paca!Q82-1)*100</f>
        <v>-16.545570170304046</v>
      </c>
      <c r="BD86" s="191">
        <f>(Paca!R86/Paca!R82-1)*100</f>
        <v>9.4386848483169352</v>
      </c>
      <c r="BE86" s="191">
        <f>(Paca!S86/Paca!S82-1)*100</f>
        <v>4.9800240846274324</v>
      </c>
      <c r="BF86" s="184">
        <f>(Paca!T86/Paca!T82-1)*100</f>
        <v>21.137168948043914</v>
      </c>
      <c r="BG86" s="100">
        <f>Paca!B86-Paca!B82</f>
        <v>585.37399640699732</v>
      </c>
      <c r="BH86" s="100">
        <f>Paca!C86-Paca!C82</f>
        <v>57.264679824000041</v>
      </c>
      <c r="BI86" s="100">
        <f>Paca!D86-Paca!D82</f>
        <v>-81.108486100998562</v>
      </c>
      <c r="BJ86" s="120">
        <f>Paca!E86-Paca!E82</f>
        <v>129.75192505500013</v>
      </c>
      <c r="BK86" s="120">
        <f>Paca!F86-Paca!F82</f>
        <v>43.136193339000329</v>
      </c>
      <c r="BL86" s="120">
        <f>Paca!G86-Paca!G82</f>
        <v>-86.254561779999904</v>
      </c>
      <c r="BM86" s="120">
        <f>Paca!H86-Paca!H82</f>
        <v>62.457210509000106</v>
      </c>
      <c r="BN86" s="120">
        <f>Paca!I86-Paca!I82</f>
        <v>-230.19925322400013</v>
      </c>
      <c r="BO86" s="100">
        <f>Paca!J86-Paca!J82</f>
        <v>-370.95669662699947</v>
      </c>
      <c r="BP86" s="100">
        <f>Paca!K86-Paca!K82</f>
        <v>606.41720691400042</v>
      </c>
      <c r="BQ86" s="120">
        <f>Paca!L86-Paca!L82</f>
        <v>-231.52730222700029</v>
      </c>
      <c r="BR86" s="120">
        <f>Paca!M86-Paca!M82</f>
        <v>446.42337338400012</v>
      </c>
      <c r="BS86" s="120">
        <f>Paca!N86-Paca!N82</f>
        <v>-10.958097995999992</v>
      </c>
      <c r="BT86" s="120">
        <f>Paca!O86-Paca!O82</f>
        <v>29.023663666000061</v>
      </c>
      <c r="BU86" s="120">
        <f>Paca!P86-Paca!P82</f>
        <v>-98.638744288999987</v>
      </c>
      <c r="BV86" s="120">
        <f>Paca!Q86-Paca!Q82</f>
        <v>-44.668184698000005</v>
      </c>
      <c r="BW86" s="120">
        <f>Paca!R86-Paca!R82</f>
        <v>498.35174285300036</v>
      </c>
      <c r="BX86" s="120">
        <f>Paca!S86-Paca!S82</f>
        <v>18.410756221000042</v>
      </c>
      <c r="BY86" s="100">
        <f>Paca!T86-Paca!T82</f>
        <v>373.7572923969999</v>
      </c>
    </row>
    <row r="87" spans="1:77" x14ac:dyDescent="0.25">
      <c r="A87" s="37" t="str">
        <f>Paca!A87</f>
        <v>T1 2019</v>
      </c>
      <c r="B87" s="144">
        <f>('dep84'!B87/'dep84'!B86-1)*100</f>
        <v>3.3688031662306717</v>
      </c>
      <c r="C87" s="179">
        <f>('dep84'!C87/'dep84'!C86-1)*100</f>
        <v>-12.89789947168839</v>
      </c>
      <c r="D87" s="179">
        <f>('dep84'!D87/'dep84'!D86-1)*100</f>
        <v>-99.542452065961271</v>
      </c>
      <c r="E87" s="180">
        <f>('dep84'!E87/'dep84'!E86-1)*100</f>
        <v>-4.7111581943881653E-2</v>
      </c>
      <c r="F87" s="181">
        <f>('dep84'!F87/'dep84'!F86-1)*100</f>
        <v>-0.41220962544127326</v>
      </c>
      <c r="G87" s="181">
        <f>('dep84'!G87/'dep84'!G86-1)*100</f>
        <v>-2.1267828447414816</v>
      </c>
      <c r="H87" s="181">
        <f>('dep84'!H87/'dep84'!H86-1)*100</f>
        <v>32.564731897825496</v>
      </c>
      <c r="I87" s="182">
        <f>('dep84'!I87/'dep84'!I86-1)*100</f>
        <v>13.484539069004819</v>
      </c>
      <c r="J87" s="179">
        <f>('dep84'!J87/'dep84'!J86-1)*100</f>
        <v>-0.1332375047314871</v>
      </c>
      <c r="K87" s="179">
        <f>('dep84'!K87/'dep84'!K86-1)*100</f>
        <v>3.3912544059712335</v>
      </c>
      <c r="L87" s="180">
        <f>('dep84'!L87/'dep84'!L86-1)*100</f>
        <v>0.53828920400293967</v>
      </c>
      <c r="M87" s="181">
        <f>('dep84'!M87/'dep84'!M86-1)*100</f>
        <v>0.53675754961122202</v>
      </c>
      <c r="N87" s="181">
        <f>('dep84'!N87/'dep84'!N86-1)*100</f>
        <v>35.784743409478217</v>
      </c>
      <c r="O87" s="181">
        <f>('dep84'!O87/'dep84'!O86-1)*100</f>
        <v>14.101128790711147</v>
      </c>
      <c r="P87" s="181">
        <f>('dep84'!P87/'dep84'!P86-1)*100</f>
        <v>-16.405075779693124</v>
      </c>
      <c r="Q87" s="181">
        <f>('dep84'!Q87/'dep84'!Q86-1)*100</f>
        <v>-27.244857160900626</v>
      </c>
      <c r="R87" s="181">
        <f>('dep84'!R87/'dep84'!R86-1)*100</f>
        <v>9.4499911167531536</v>
      </c>
      <c r="S87" s="152">
        <f>('dep84'!S87/'dep84'!S86-1)*100</f>
        <v>6.7857741646954572</v>
      </c>
      <c r="T87" s="183">
        <f>('dep84'!T87/'dep84'!T86-1)*100</f>
        <v>-4.9957118324579719</v>
      </c>
      <c r="U87" s="52">
        <f>'dep84'!B87-'dep84'!B86</f>
        <v>208.42982818400105</v>
      </c>
      <c r="V87" s="52">
        <f>'dep84'!C87-'dep84'!C86</f>
        <v>-17.434579578000012</v>
      </c>
      <c r="W87" s="52">
        <f>'dep84'!D87-'dep84'!D86</f>
        <v>-1882.7066804978419</v>
      </c>
      <c r="X87" s="121">
        <f>'dep84'!E87-'dep84'!E86</f>
        <v>-0.33138594900003682</v>
      </c>
      <c r="Y87" s="121">
        <f>'dep84'!F87-'dep84'!F86</f>
        <v>-0.81657443099999227</v>
      </c>
      <c r="Z87" s="121">
        <f>'dep84'!G87-'dep84'!G86</f>
        <v>-2.1496467489999986</v>
      </c>
      <c r="AA87" s="121">
        <f>'dep84'!H87-'dep84'!H86</f>
        <v>31.647711797999989</v>
      </c>
      <c r="AB87" s="121">
        <f>'dep84'!I87-'dep84'!I86</f>
        <v>106.74335234700004</v>
      </c>
      <c r="AC87" s="52">
        <f>'dep84'!J87-'dep84'!J86</f>
        <v>-1.5808797639999739</v>
      </c>
      <c r="AD87" s="52">
        <f>'dep84'!K87-'dep84'!K86</f>
        <v>97.417535563000456</v>
      </c>
      <c r="AE87" s="121">
        <f>'dep84'!L87-'dep84'!L86</f>
        <v>4.9483791699999529</v>
      </c>
      <c r="AF87" s="121">
        <f>'dep84'!M87-'dep84'!M86</f>
        <v>5.5783769310000935</v>
      </c>
      <c r="AG87" s="121">
        <f>'dep84'!N87-'dep84'!N86</f>
        <v>23.860737098000001</v>
      </c>
      <c r="AH87" s="121">
        <f>'dep84'!O87-'dep84'!O86</f>
        <v>5.7032601639999996</v>
      </c>
      <c r="AI87" s="121">
        <f>'dep84'!P87-'dep84'!P86</f>
        <v>-7.547034429</v>
      </c>
      <c r="AJ87" s="121">
        <f>'dep84'!Q87-'dep84'!Q86</f>
        <v>-4.7523976920000024</v>
      </c>
      <c r="AK87" s="121">
        <f>'dep84'!R87-'dep84'!R86</f>
        <v>68.013312487000007</v>
      </c>
      <c r="AL87" s="121">
        <f>'dep84'!S87-'dep84'!S86</f>
        <v>1.6129018339999988</v>
      </c>
      <c r="AM87" s="52">
        <f>'dep84'!T87-'dep84'!T86</f>
        <v>-5.0657050530000021</v>
      </c>
      <c r="AN87" s="189">
        <f>(Paca!B87/Paca!B83-1)*100</f>
        <v>2.3955925688136537</v>
      </c>
      <c r="AO87" s="189">
        <f>(Paca!C87/Paca!C83-1)*100</f>
        <v>17.058120966483781</v>
      </c>
      <c r="AP87" s="189">
        <f>(Paca!D87/Paca!D83-1)*100</f>
        <v>-1.7807942392880194</v>
      </c>
      <c r="AQ87" s="190">
        <f>(Paca!E87/Paca!E83-1)*100</f>
        <v>-2.0239252140772046</v>
      </c>
      <c r="AR87" s="190">
        <f>(Paca!F87/Paca!F83-1)*100</f>
        <v>9.3566430140175072</v>
      </c>
      <c r="AS87" s="190">
        <f>(Paca!G87/Paca!G83-1)*100</f>
        <v>-9.4885778468327686</v>
      </c>
      <c r="AT87" s="190">
        <f>(Paca!H87/Paca!H83-1)*100</f>
        <v>10.645580885858962</v>
      </c>
      <c r="AU87" s="190">
        <f>(Paca!I87/Paca!I83-1)*100</f>
        <v>-7.093237501219396</v>
      </c>
      <c r="AV87" s="189">
        <f>(Paca!J87/Paca!J83-1)*100</f>
        <v>4.914553654841014</v>
      </c>
      <c r="AW87" s="189">
        <f>(Paca!K87/Paca!K83-1)*100</f>
        <v>2.3665876332862545</v>
      </c>
      <c r="AX87" s="190">
        <f>(Paca!L87/Paca!L83-1)*100</f>
        <v>-2.8713058195456775</v>
      </c>
      <c r="AY87" s="190">
        <f>(Paca!M87/Paca!M83-1)*100</f>
        <v>-0.66235185079782655</v>
      </c>
      <c r="AZ87" s="190">
        <f>(Paca!N87/Paca!N83-1)*100</f>
        <v>0.74591261377032758</v>
      </c>
      <c r="BA87" s="190">
        <f>(Paca!O87/Paca!O83-1)*100</f>
        <v>0.60371443069509034</v>
      </c>
      <c r="BB87" s="190">
        <f>(Paca!P87/Paca!P83-1)*100</f>
        <v>-1.4750364167749219</v>
      </c>
      <c r="BC87" s="190">
        <f>(Paca!Q87/Paca!Q83-1)*100</f>
        <v>-29.173800364289526</v>
      </c>
      <c r="BD87" s="190">
        <f>(Paca!R87/Paca!R83-1)*100</f>
        <v>14.037000772727914</v>
      </c>
      <c r="BE87" s="190">
        <f>(Paca!S87/Paca!S83-1)*100</f>
        <v>17.144517557429808</v>
      </c>
      <c r="BF87" s="189">
        <f>(Paca!T87/Paca!T83-1)*100</f>
        <v>6.4403359740315969</v>
      </c>
      <c r="BG87" s="53">
        <f>Paca!B87-Paca!B83</f>
        <v>1216.6323511990049</v>
      </c>
      <c r="BH87" s="53">
        <f>Paca!C87-Paca!C83</f>
        <v>54.490399213999979</v>
      </c>
      <c r="BI87" s="53">
        <f>Paca!D87-Paca!D83</f>
        <v>-211.02167339099833</v>
      </c>
      <c r="BJ87" s="122">
        <f>Paca!E87-Paca!E83</f>
        <v>-35.054756952999924</v>
      </c>
      <c r="BK87" s="122">
        <f>Paca!F87-Paca!F83</f>
        <v>207.6612118059993</v>
      </c>
      <c r="BL87" s="122">
        <f>Paca!G87-Paca!G83</f>
        <v>-97.710879798000065</v>
      </c>
      <c r="BM87" s="122">
        <f>Paca!H87-Paca!H83</f>
        <v>120.80236535500012</v>
      </c>
      <c r="BN87" s="122">
        <f>Paca!I87-Paca!I83</f>
        <v>-406.71961380099947</v>
      </c>
      <c r="BO87" s="53">
        <f>Paca!J87-Paca!J83</f>
        <v>726.92876567600069</v>
      </c>
      <c r="BP87" s="53">
        <f>Paca!K87-Paca!K83</f>
        <v>515.99659790399892</v>
      </c>
      <c r="BQ87" s="122">
        <f>Paca!L87-Paca!L83</f>
        <v>-167.32392038199941</v>
      </c>
      <c r="BR87" s="122">
        <f>Paca!M87-Paca!M83</f>
        <v>-51.817297628999768</v>
      </c>
      <c r="BS87" s="122">
        <f>Paca!N87-Paca!N83</f>
        <v>7.7575711580000188</v>
      </c>
      <c r="BT87" s="122">
        <f>Paca!O87-Paca!O83</f>
        <v>3.2313540659999944</v>
      </c>
      <c r="BU87" s="122">
        <f>Paca!P87-Paca!P83</f>
        <v>-9.2558866130000297</v>
      </c>
      <c r="BV87" s="122">
        <f>Paca!Q87-Paca!Q83</f>
        <v>-76.824386496000017</v>
      </c>
      <c r="BW87" s="122">
        <f>Paca!R87-Paca!R83</f>
        <v>744.04164541299997</v>
      </c>
      <c r="BX87" s="122">
        <f>Paca!S87-Paca!S83</f>
        <v>66.187518387000011</v>
      </c>
      <c r="BY87" s="53">
        <f>Paca!T87-Paca!T83</f>
        <v>130.23826179599996</v>
      </c>
    </row>
    <row r="88" spans="1:77" x14ac:dyDescent="0.25">
      <c r="A88" s="37" t="str">
        <f>Paca!A88</f>
        <v>T2 2019</v>
      </c>
      <c r="B88" s="144">
        <f>('dep84'!B88/'dep84'!B87-1)*100</f>
        <v>2.0794482768205169</v>
      </c>
      <c r="C88" s="179">
        <f>('dep84'!C88/'dep84'!C87-1)*100</f>
        <v>-4.5447297987146307</v>
      </c>
      <c r="D88" s="179">
        <f>('dep84'!D88/'dep84'!D87-1)*100</f>
        <v>23592.025577038738</v>
      </c>
      <c r="E88" s="180">
        <f>('dep84'!E88/'dep84'!E87-1)*100</f>
        <v>0.42026125421048555</v>
      </c>
      <c r="F88" s="181">
        <f>('dep84'!F88/'dep84'!F87-1)*100</f>
        <v>12.664060299588886</v>
      </c>
      <c r="G88" s="181">
        <f>('dep84'!G88/'dep84'!G87-1)*100</f>
        <v>9.6111534764390392</v>
      </c>
      <c r="H88" s="181">
        <f>('dep84'!H88/'dep84'!H87-1)*100</f>
        <v>-13.683221448578763</v>
      </c>
      <c r="I88" s="182">
        <f>('dep84'!I88/'dep84'!I87-1)*100</f>
        <v>0.44612550599989476</v>
      </c>
      <c r="J88" s="179">
        <f>('dep84'!J88/'dep84'!J87-1)*100</f>
        <v>5.8109146047958804</v>
      </c>
      <c r="K88" s="179">
        <f>('dep84'!K88/'dep84'!K87-1)*100</f>
        <v>0.13145076727707483</v>
      </c>
      <c r="L88" s="180">
        <f>('dep84'!L88/'dep84'!L87-1)*100</f>
        <v>2.7056205913763787</v>
      </c>
      <c r="M88" s="181">
        <f>('dep84'!M88/'dep84'!M87-1)*100</f>
        <v>-2.6625957466730021</v>
      </c>
      <c r="N88" s="181">
        <f>('dep84'!N88/'dep84'!N87-1)*100</f>
        <v>-3.5353651848792134</v>
      </c>
      <c r="O88" s="181">
        <f>('dep84'!O88/'dep84'!O87-1)*100</f>
        <v>3.2124059029459584</v>
      </c>
      <c r="P88" s="181">
        <f>('dep84'!P88/'dep84'!P87-1)*100</f>
        <v>-15.099472565953398</v>
      </c>
      <c r="Q88" s="181">
        <f>('dep84'!Q88/'dep84'!Q87-1)*100</f>
        <v>81.605406273500193</v>
      </c>
      <c r="R88" s="181">
        <f>('dep84'!R88/'dep84'!R87-1)*100</f>
        <v>0.39968839093904585</v>
      </c>
      <c r="S88" s="152">
        <f>('dep84'!S88/'dep84'!S87-1)*100</f>
        <v>2.9097302240140177</v>
      </c>
      <c r="T88" s="183">
        <f>('dep84'!T88/'dep84'!T87-1)*100</f>
        <v>43.34502577383963</v>
      </c>
      <c r="U88" s="52">
        <f>'dep84'!B88-'dep84'!B87</f>
        <v>132.99087525399955</v>
      </c>
      <c r="V88" s="52">
        <f>'dep84'!C88-'dep84'!C87</f>
        <v>-5.3509289919999929</v>
      </c>
      <c r="W88" s="52">
        <f>'dep84'!D88-'dep84'!D87</f>
        <v>2041.6258602498417</v>
      </c>
      <c r="X88" s="121">
        <f>'dep84'!E88-'dep84'!E87</f>
        <v>2.9547524650000696</v>
      </c>
      <c r="Y88" s="121">
        <f>'dep84'!F88-'dep84'!F87</f>
        <v>24.983697591999999</v>
      </c>
      <c r="Z88" s="121">
        <f>'dep84'!G88-'dep84'!G87</f>
        <v>9.5078719960000058</v>
      </c>
      <c r="AA88" s="121">
        <f>'dep84'!H88-'dep84'!H87</f>
        <v>-17.628329577000002</v>
      </c>
      <c r="AB88" s="121">
        <f>'dep84'!I88-'dep84'!I87</f>
        <v>4.0077302600000166</v>
      </c>
      <c r="AC88" s="52">
        <f>'dep84'!J88-'dep84'!J87</f>
        <v>68.855369621999898</v>
      </c>
      <c r="AD88" s="52">
        <f>'dep84'!K88-'dep84'!K87</f>
        <v>3.9041248510002333</v>
      </c>
      <c r="AE88" s="121">
        <f>'dep84'!L88-'dep84'!L87</f>
        <v>25.006084062000014</v>
      </c>
      <c r="AF88" s="121">
        <f>'dep84'!M88-'dep84'!M87</f>
        <v>-27.820171508000044</v>
      </c>
      <c r="AG88" s="121">
        <f>'dep84'!N88-'dep84'!N87</f>
        <v>-3.2008933550000052</v>
      </c>
      <c r="AH88" s="121">
        <f>'dep84'!O88-'dep84'!O87</f>
        <v>1.4824827889999952</v>
      </c>
      <c r="AI88" s="121">
        <f>'dep84'!P88-'dep84'!P87</f>
        <v>-5.806838882000001</v>
      </c>
      <c r="AJ88" s="121">
        <f>'dep84'!Q88-'dep84'!Q87</f>
        <v>10.356448978</v>
      </c>
      <c r="AK88" s="121">
        <f>'dep84'!R88-'dep84'!R87</f>
        <v>3.1484716830000252</v>
      </c>
      <c r="AL88" s="121">
        <f>'dep84'!S88-'dep84'!S87</f>
        <v>0.73854108400000129</v>
      </c>
      <c r="AM88" s="52">
        <f>'dep84'!T88-'dep84'!T87</f>
        <v>41.756587036999989</v>
      </c>
      <c r="AN88" s="189">
        <f>(Paca!B88/Paca!B84-1)*100</f>
        <v>2.5337426554474796</v>
      </c>
      <c r="AO88" s="189">
        <f>(Paca!C88/Paca!C84-1)*100</f>
        <v>-3.4645643769257384</v>
      </c>
      <c r="AP88" s="189">
        <f>(Paca!D88/Paca!D84-1)*100</f>
        <v>-4.2176074249927975</v>
      </c>
      <c r="AQ88" s="190">
        <f>(Paca!E88/Paca!E84-1)*100</f>
        <v>2.1686901657799629</v>
      </c>
      <c r="AR88" s="190">
        <f>(Paca!F88/Paca!F84-1)*100</f>
        <v>3.8437675380208702</v>
      </c>
      <c r="AS88" s="190">
        <f>(Paca!G88/Paca!G84-1)*100</f>
        <v>-10.635580930261202</v>
      </c>
      <c r="AT88" s="190">
        <f>(Paca!H88/Paca!H84-1)*100</f>
        <v>5.7968972589083512</v>
      </c>
      <c r="AU88" s="190">
        <f>(Paca!I88/Paca!I84-1)*100</f>
        <v>-10.106690436848398</v>
      </c>
      <c r="AV88" s="189">
        <f>(Paca!J88/Paca!J84-1)*100</f>
        <v>5.2983499704391646</v>
      </c>
      <c r="AW88" s="189">
        <f>(Paca!K88/Paca!K84-1)*100</f>
        <v>4.4133294178924976</v>
      </c>
      <c r="AX88" s="190">
        <f>(Paca!L88/Paca!L84-1)*100</f>
        <v>5.6909073922204456</v>
      </c>
      <c r="AY88" s="190">
        <f>(Paca!M88/Paca!M84-1)*100</f>
        <v>2.6821800769700976</v>
      </c>
      <c r="AZ88" s="190">
        <f>(Paca!N88/Paca!N84-1)*100</f>
        <v>-1.9012933657881925</v>
      </c>
      <c r="BA88" s="190">
        <f>(Paca!O88/Paca!O84-1)*100</f>
        <v>-3.9675580632849816</v>
      </c>
      <c r="BB88" s="190">
        <f>(Paca!P88/Paca!P84-1)*100</f>
        <v>8.3306165475193659</v>
      </c>
      <c r="BC88" s="190">
        <f>(Paca!Q88/Paca!Q84-1)*100</f>
        <v>-28.69485666557847</v>
      </c>
      <c r="BD88" s="190">
        <f>(Paca!R88/Paca!R84-1)*100</f>
        <v>8.5433962113239623</v>
      </c>
      <c r="BE88" s="190">
        <f>(Paca!S88/Paca!S84-1)*100</f>
        <v>9.7633802474189615</v>
      </c>
      <c r="BF88" s="189">
        <f>(Paca!T88/Paca!T84-1)*100</f>
        <v>2.8066175440648156</v>
      </c>
      <c r="BG88" s="53">
        <f>Paca!B88-Paca!B84</f>
        <v>1274.4717414319966</v>
      </c>
      <c r="BH88" s="53">
        <f>Paca!C88-Paca!C84</f>
        <v>-11.437495902000023</v>
      </c>
      <c r="BI88" s="53">
        <f>Paca!D88-Paca!D84</f>
        <v>-495.67234026499864</v>
      </c>
      <c r="BJ88" s="122">
        <f>Paca!E88-Paca!E84</f>
        <v>36.047750448999977</v>
      </c>
      <c r="BK88" s="122">
        <f>Paca!F88-Paca!F84</f>
        <v>85.542174457999863</v>
      </c>
      <c r="BL88" s="122">
        <f>Paca!G88-Paca!G84</f>
        <v>-108.17383010800006</v>
      </c>
      <c r="BM88" s="122">
        <f>Paca!H88-Paca!H84</f>
        <v>66.699076801000047</v>
      </c>
      <c r="BN88" s="122">
        <f>Paca!I88-Paca!I84</f>
        <v>-575.78751186499994</v>
      </c>
      <c r="BO88" s="53">
        <f>Paca!J88-Paca!J84</f>
        <v>775.53553509099947</v>
      </c>
      <c r="BP88" s="53">
        <f>Paca!K88-Paca!K84</f>
        <v>945.57026611299807</v>
      </c>
      <c r="BQ88" s="122">
        <f>Paca!L88-Paca!L84</f>
        <v>307.4564350619994</v>
      </c>
      <c r="BR88" s="122">
        <f>Paca!M88-Paca!M84</f>
        <v>203.67876139200052</v>
      </c>
      <c r="BS88" s="122">
        <f>Paca!N88-Paca!N84</f>
        <v>-21.532800401000031</v>
      </c>
      <c r="BT88" s="122">
        <f>Paca!O88-Paca!O84</f>
        <v>-22.043102698999974</v>
      </c>
      <c r="BU88" s="122">
        <f>Paca!P88-Paca!P84</f>
        <v>49.915430421999986</v>
      </c>
      <c r="BV88" s="122">
        <f>Paca!Q88-Paca!Q84</f>
        <v>-78.594341756000006</v>
      </c>
      <c r="BW88" s="122">
        <f>Paca!R88-Paca!R84</f>
        <v>463.60625643599997</v>
      </c>
      <c r="BX88" s="122">
        <f>Paca!S88-Paca!S84</f>
        <v>43.083627656999965</v>
      </c>
      <c r="BY88" s="53">
        <f>Paca!T88-Paca!T84</f>
        <v>60.475776395000139</v>
      </c>
    </row>
    <row r="89" spans="1:77" x14ac:dyDescent="0.25">
      <c r="A89" s="37" t="str">
        <f>Paca!A89</f>
        <v>T3 2019</v>
      </c>
      <c r="B89" s="144">
        <f>('dep84'!B89/'dep84'!B88-1)*100</f>
        <v>-0.46912267603570479</v>
      </c>
      <c r="C89" s="179">
        <f>('dep84'!C89/'dep84'!C88-1)*100</f>
        <v>24.411951922260645</v>
      </c>
      <c r="D89" s="179">
        <f>('dep84'!D89/'dep84'!D88-1)*100</f>
        <v>-0.32854573685238142</v>
      </c>
      <c r="E89" s="180">
        <f>('dep84'!E89/'dep84'!E88-1)*100</f>
        <v>4.1029734539991924</v>
      </c>
      <c r="F89" s="181">
        <f>('dep84'!F89/'dep84'!F88-1)*100</f>
        <v>-15.835752164854123</v>
      </c>
      <c r="G89" s="181">
        <f>('dep84'!G89/'dep84'!G88-1)*100</f>
        <v>-11.493784145491315</v>
      </c>
      <c r="H89" s="181">
        <f>('dep84'!H89/'dep84'!H88-1)*100</f>
        <v>13.094165387999347</v>
      </c>
      <c r="I89" s="182">
        <f>('dep84'!I89/'dep84'!I88-1)*100</f>
        <v>-0.288715118536087</v>
      </c>
      <c r="J89" s="179">
        <f>('dep84'!J89/'dep84'!J88-1)*100</f>
        <v>-0.15714885937611056</v>
      </c>
      <c r="K89" s="179">
        <f>('dep84'!K89/'dep84'!K88-1)*100</f>
        <v>-0.98741833963501557</v>
      </c>
      <c r="L89" s="180">
        <f>('dep84'!L89/'dep84'!L88-1)*100</f>
        <v>1.9207809019839095</v>
      </c>
      <c r="M89" s="181">
        <f>('dep84'!M89/'dep84'!M88-1)*100</f>
        <v>2.3982388277334454</v>
      </c>
      <c r="N89" s="181">
        <f>('dep84'!N89/'dep84'!N88-1)*100</f>
        <v>-12.935436978296778</v>
      </c>
      <c r="O89" s="181">
        <f>('dep84'!O89/'dep84'!O88-1)*100</f>
        <v>-22.851281696167369</v>
      </c>
      <c r="P89" s="181">
        <f>('dep84'!P89/'dep84'!P88-1)*100</f>
        <v>-9.2531136797535662E-2</v>
      </c>
      <c r="Q89" s="181">
        <f>('dep84'!Q89/'dep84'!Q88-1)*100</f>
        <v>-18.14809779819533</v>
      </c>
      <c r="R89" s="181">
        <f>('dep84'!R89/'dep84'!R88-1)*100</f>
        <v>-5.3196305682371108</v>
      </c>
      <c r="S89" s="152">
        <f>('dep84'!S89/'dep84'!S88-1)*100</f>
        <v>-13.483743079123956</v>
      </c>
      <c r="T89" s="183">
        <f>('dep84'!T89/'dep84'!T88-1)*100</f>
        <v>-14.476715538533114</v>
      </c>
      <c r="U89" s="52">
        <f>'dep84'!B89-'dep84'!B88</f>
        <v>-30.626577115000146</v>
      </c>
      <c r="V89" s="52">
        <f>'dep84'!C89-'dep84'!C88</f>
        <v>27.436173288999996</v>
      </c>
      <c r="W89" s="52">
        <f>'dep84'!D89-'dep84'!D88</f>
        <v>-6.7361066839998784</v>
      </c>
      <c r="X89" s="121">
        <f>'dep84'!E89-'dep84'!E88</f>
        <v>28.968219685999998</v>
      </c>
      <c r="Y89" s="121">
        <f>'dep84'!F89-'dep84'!F88</f>
        <v>-35.19717761199999</v>
      </c>
      <c r="Z89" s="121">
        <f>'dep84'!G89-'dep84'!G88</f>
        <v>-12.463086195000002</v>
      </c>
      <c r="AA89" s="121">
        <f>'dep84'!H89-'dep84'!H88</f>
        <v>14.561155891000013</v>
      </c>
      <c r="AB89" s="121">
        <f>'dep84'!I89-'dep84'!I88</f>
        <v>-2.6052184540000098</v>
      </c>
      <c r="AC89" s="52">
        <f>'dep84'!J89-'dep84'!J88</f>
        <v>-1.9703120899998794</v>
      </c>
      <c r="AD89" s="52">
        <f>'dep84'!K89-'dep84'!K88</f>
        <v>-29.365153137000561</v>
      </c>
      <c r="AE89" s="121">
        <f>'dep84'!L89-'dep84'!L88</f>
        <v>18.232693500999972</v>
      </c>
      <c r="AF89" s="121">
        <f>'dep84'!M89-'dep84'!M88</f>
        <v>24.390840128999912</v>
      </c>
      <c r="AG89" s="121">
        <f>'dep84'!N89-'dep84'!N88</f>
        <v>-11.297598930000007</v>
      </c>
      <c r="AH89" s="121">
        <f>'dep84'!O89-'dep84'!O88</f>
        <v>-10.884330248999994</v>
      </c>
      <c r="AI89" s="121">
        <f>'dep84'!P89-'dep84'!P88</f>
        <v>-3.0211778000001743E-2</v>
      </c>
      <c r="AJ89" s="121">
        <f>'dep84'!Q89-'dep84'!Q88</f>
        <v>-4.1826528689999982</v>
      </c>
      <c r="AK89" s="121">
        <f>'dep84'!R89-'dep84'!R88</f>
        <v>-42.071897067000009</v>
      </c>
      <c r="AL89" s="121">
        <f>'dep84'!S89-'dep84'!S88</f>
        <v>-3.5219958740000017</v>
      </c>
      <c r="AM89" s="52">
        <f>'dep84'!T89-'dep84'!T88</f>
        <v>-19.991178492999992</v>
      </c>
      <c r="AN89" s="189">
        <f>(Paca!B89/Paca!B85-1)*100</f>
        <v>1.2081986215175755</v>
      </c>
      <c r="AO89" s="189">
        <f>(Paca!C89/Paca!C85-1)*100</f>
        <v>-2.9560538673569114</v>
      </c>
      <c r="AP89" s="189">
        <f>(Paca!D89/Paca!D85-1)*100</f>
        <v>-4.9918983742265777</v>
      </c>
      <c r="AQ89" s="190">
        <f>(Paca!E89/Paca!E85-1)*100</f>
        <v>0.61731889246317007</v>
      </c>
      <c r="AR89" s="190">
        <f>(Paca!F89/Paca!F85-1)*100</f>
        <v>-1.3363159314700335</v>
      </c>
      <c r="AS89" s="190">
        <f>(Paca!G89/Paca!G85-1)*100</f>
        <v>-8.0447530824619413</v>
      </c>
      <c r="AT89" s="190">
        <f>(Paca!H89/Paca!H85-1)*100</f>
        <v>5.8766926994263446</v>
      </c>
      <c r="AU89" s="190">
        <f>(Paca!I89/Paca!I85-1)*100</f>
        <v>-9.9368623334462054</v>
      </c>
      <c r="AV89" s="189">
        <f>(Paca!J89/Paca!J85-1)*100</f>
        <v>1.9612401286221992</v>
      </c>
      <c r="AW89" s="189">
        <f>(Paca!K89/Paca!K85-1)*100</f>
        <v>2.9009259536924015</v>
      </c>
      <c r="AX89" s="190">
        <f>(Paca!L89/Paca!L85-1)*100</f>
        <v>6.3497964177035238</v>
      </c>
      <c r="AY89" s="190">
        <f>(Paca!M89/Paca!M85-1)*100</f>
        <v>-0.53851645767857281</v>
      </c>
      <c r="AZ89" s="190">
        <f>(Paca!N89/Paca!N85-1)*100</f>
        <v>8.5960680029534728</v>
      </c>
      <c r="BA89" s="190">
        <f>(Paca!O89/Paca!O85-1)*100</f>
        <v>-7.3732766511580898</v>
      </c>
      <c r="BB89" s="190">
        <f>(Paca!P89/Paca!P85-1)*100</f>
        <v>3.5284789449173237</v>
      </c>
      <c r="BC89" s="190">
        <f>(Paca!Q89/Paca!Q85-1)*100</f>
        <v>-26.584496418446047</v>
      </c>
      <c r="BD89" s="190">
        <f>(Paca!R89/Paca!R85-1)*100</f>
        <v>4.803795421491075</v>
      </c>
      <c r="BE89" s="190">
        <f>(Paca!S89/Paca!S85-1)*100</f>
        <v>11.899584465565717</v>
      </c>
      <c r="BF89" s="189">
        <f>(Paca!T89/Paca!T85-1)*100</f>
        <v>15.501640102984027</v>
      </c>
      <c r="BG89" s="53">
        <f>Paca!B89-Paca!B85</f>
        <v>618.05821612199361</v>
      </c>
      <c r="BH89" s="53">
        <f>Paca!C89-Paca!C85</f>
        <v>-11.55590995700004</v>
      </c>
      <c r="BI89" s="53">
        <f>Paca!D89-Paca!D85</f>
        <v>-597.03172478000124</v>
      </c>
      <c r="BJ89" s="122">
        <f>Paca!E89-Paca!E85</f>
        <v>10.789644605999911</v>
      </c>
      <c r="BK89" s="122">
        <f>Paca!F89-Paca!F85</f>
        <v>-30.94017254100072</v>
      </c>
      <c r="BL89" s="122">
        <f>Paca!G89-Paca!G85</f>
        <v>-80.140510511999992</v>
      </c>
      <c r="BM89" s="122">
        <f>Paca!H89-Paca!H85</f>
        <v>70.225620627000126</v>
      </c>
      <c r="BN89" s="122">
        <f>Paca!I89-Paca!I85</f>
        <v>-566.96630696000011</v>
      </c>
      <c r="BO89" s="53">
        <f>Paca!J89-Paca!J85</f>
        <v>296.88973651100059</v>
      </c>
      <c r="BP89" s="53">
        <f>Paca!K89-Paca!K85</f>
        <v>630.55831137599671</v>
      </c>
      <c r="BQ89" s="122">
        <f>Paca!L89-Paca!L85</f>
        <v>341.23756372499975</v>
      </c>
      <c r="BR89" s="122">
        <f>Paca!M89-Paca!M85</f>
        <v>-41.973649088999991</v>
      </c>
      <c r="BS89" s="122">
        <f>Paca!N89-Paca!N85</f>
        <v>89.463386279999895</v>
      </c>
      <c r="BT89" s="122">
        <f>Paca!O89-Paca!O85</f>
        <v>-40.069565716999989</v>
      </c>
      <c r="BU89" s="122">
        <f>Paca!P89-Paca!P85</f>
        <v>19.403734186000065</v>
      </c>
      <c r="BV89" s="122">
        <f>Paca!Q89-Paca!Q85</f>
        <v>-64.472622517000019</v>
      </c>
      <c r="BW89" s="122">
        <f>Paca!R89-Paca!R85</f>
        <v>277.42840526500004</v>
      </c>
      <c r="BX89" s="122">
        <f>Paca!S89-Paca!S85</f>
        <v>49.541059243000007</v>
      </c>
      <c r="BY89" s="53">
        <f>Paca!T89-Paca!T85</f>
        <v>299.19780297199986</v>
      </c>
    </row>
    <row r="90" spans="1:77" s="106" customFormat="1" x14ac:dyDescent="0.25">
      <c r="A90" s="37" t="str">
        <f>Paca!A90</f>
        <v>T4 2019</v>
      </c>
      <c r="B90" s="144">
        <f>('dep84'!B90/'dep84'!B89-1)*100</f>
        <v>-0.44084290873358523</v>
      </c>
      <c r="C90" s="179">
        <f>('dep84'!C90/'dep84'!C89-1)*100</f>
        <v>-65.910096784620791</v>
      </c>
      <c r="D90" s="179">
        <f>('dep84'!D90/'dep84'!D89-1)*100</f>
        <v>-6.957013001438483</v>
      </c>
      <c r="E90" s="180">
        <f>('dep84'!E90/'dep84'!E89-1)*100</f>
        <v>-4.228586295163872</v>
      </c>
      <c r="F90" s="181">
        <f>('dep84'!F90/'dep84'!F89-1)*100</f>
        <v>1.7667133703103355</v>
      </c>
      <c r="G90" s="181">
        <f>('dep84'!G90/'dep84'!G89-1)*100</f>
        <v>-5.875427248922616</v>
      </c>
      <c r="H90" s="181">
        <f>('dep84'!H90/'dep84'!H89-1)*100</f>
        <v>-28.872878555049486</v>
      </c>
      <c r="I90" s="182">
        <f>('dep84'!I90/'dep84'!I89-1)*100</f>
        <v>-8.0516238267315128</v>
      </c>
      <c r="J90" s="179">
        <f>('dep84'!J90/'dep84'!J89-1)*100</f>
        <v>-5.6864377369637449</v>
      </c>
      <c r="K90" s="179">
        <f>('dep84'!K90/'dep84'!K89-1)*100</f>
        <v>8.3940159175899041</v>
      </c>
      <c r="L90" s="180">
        <f>('dep84'!L90/'dep84'!L89-1)*100</f>
        <v>5.0733943899875289</v>
      </c>
      <c r="M90" s="181">
        <f>('dep84'!M90/'dep84'!M89-1)*100</f>
        <v>12.781277721552332</v>
      </c>
      <c r="N90" s="181">
        <f>('dep84'!N90/'dep84'!N89-1)*100</f>
        <v>49.672562209388005</v>
      </c>
      <c r="O90" s="181">
        <f>('dep84'!O90/'dep84'!O89-1)*100</f>
        <v>-2.7332650474075626</v>
      </c>
      <c r="P90" s="181">
        <f>('dep84'!P90/'dep84'!P89-1)*100</f>
        <v>22.009415950461641</v>
      </c>
      <c r="Q90" s="181">
        <f>('dep84'!Q90/'dep84'!Q89-1)*100</f>
        <v>-16.019813414099271</v>
      </c>
      <c r="R90" s="181">
        <f>('dep84'!R90/'dep84'!R89-1)*100</f>
        <v>2.0244043956076485</v>
      </c>
      <c r="S90" s="152">
        <f>('dep84'!S90/'dep84'!S89-1)*100</f>
        <v>39.355457018069906</v>
      </c>
      <c r="T90" s="183">
        <f>('dep84'!T90/'dep84'!T89-1)*100</f>
        <v>25.147212022395493</v>
      </c>
      <c r="U90" s="52">
        <f>'dep84'!B90-'dep84'!B89</f>
        <v>-28.645323247999841</v>
      </c>
      <c r="V90" s="52">
        <f>'dep84'!C90-'dep84'!C89</f>
        <v>-92.158433596000009</v>
      </c>
      <c r="W90" s="52">
        <f>'dep84'!D90-'dep84'!D89</f>
        <v>-142.16959635900002</v>
      </c>
      <c r="X90" s="121">
        <f>'dep84'!E90-'dep84'!E89</f>
        <v>-31.080030080000029</v>
      </c>
      <c r="Y90" s="121">
        <f>'dep84'!F90-'dep84'!F89</f>
        <v>3.3049347209999951</v>
      </c>
      <c r="Z90" s="121">
        <f>'dep84'!G90-'dep84'!G89</f>
        <v>-5.6386584319999997</v>
      </c>
      <c r="AA90" s="121">
        <f>'dep84'!H90-'dep84'!H89</f>
        <v>-36.311844793000006</v>
      </c>
      <c r="AB90" s="121">
        <f>'dep84'!I90-'dep84'!I89</f>
        <v>-72.443997774999957</v>
      </c>
      <c r="AC90" s="52">
        <f>'dep84'!J90-'dep84'!J89</f>
        <v>-71.183780899000112</v>
      </c>
      <c r="AD90" s="52">
        <f>'dep84'!K90-'dep84'!K89</f>
        <v>247.16743669900006</v>
      </c>
      <c r="AE90" s="121">
        <f>'dep84'!L90-'dep84'!L89</f>
        <v>49.083369557999958</v>
      </c>
      <c r="AF90" s="121">
        <f>'dep84'!M90-'dep84'!M89</f>
        <v>133.10705919300017</v>
      </c>
      <c r="AG90" s="121">
        <f>'dep84'!N90-'dep84'!N89</f>
        <v>37.771395938000012</v>
      </c>
      <c r="AH90" s="121">
        <f>'dep84'!O90-'dep84'!O89</f>
        <v>-1.0043882180000026</v>
      </c>
      <c r="AI90" s="121">
        <f>'dep84'!P90-'dep84'!P89</f>
        <v>7.179510938</v>
      </c>
      <c r="AJ90" s="121">
        <f>'dep84'!Q90-'dep84'!Q89</f>
        <v>-3.0220868550000013</v>
      </c>
      <c r="AK90" s="121">
        <f>'dep84'!R90-'dep84'!R89</f>
        <v>15.158905226999991</v>
      </c>
      <c r="AL90" s="121">
        <f>'dep84'!S90-'dep84'!S89</f>
        <v>8.8936709180000015</v>
      </c>
      <c r="AM90" s="52">
        <f>'dep84'!T90-'dep84'!T89</f>
        <v>29.699050907</v>
      </c>
      <c r="AN90" s="189">
        <f>(Paca!B90/Paca!B86-1)*100</f>
        <v>1.6277126123808605</v>
      </c>
      <c r="AO90" s="189">
        <f>(Paca!C90/Paca!C86-1)*100</f>
        <v>-19.430656934141133</v>
      </c>
      <c r="AP90" s="189">
        <f>(Paca!D90/Paca!D86-1)*100</f>
        <v>-5.284416723492491</v>
      </c>
      <c r="AQ90" s="190">
        <f>(Paca!E90/Paca!E86-1)*100</f>
        <v>9.7329479029781609</v>
      </c>
      <c r="AR90" s="190">
        <f>(Paca!F90/Paca!F86-1)*100</f>
        <v>-7.4248021566946871</v>
      </c>
      <c r="AS90" s="190">
        <f>(Paca!G90/Paca!G86-1)*100</f>
        <v>-11.855209316061044</v>
      </c>
      <c r="AT90" s="190">
        <f>(Paca!H90/Paca!H86-1)*100</f>
        <v>0.14767051294946043</v>
      </c>
      <c r="AU90" s="190">
        <f>(Paca!I90/Paca!I86-1)*100</f>
        <v>-9.3149985198965446</v>
      </c>
      <c r="AV90" s="189">
        <f>(Paca!J90/Paca!J86-1)*100</f>
        <v>-2.6337430495139147</v>
      </c>
      <c r="AW90" s="189">
        <f>(Paca!K90/Paca!K86-1)*100</f>
        <v>7.9633280384164618</v>
      </c>
      <c r="AX90" s="190">
        <f>(Paca!L90/Paca!L86-1)*100</f>
        <v>9.9696312770308779</v>
      </c>
      <c r="AY90" s="190">
        <f>(Paca!M90/Paca!M86-1)*100</f>
        <v>6.2312402488905017</v>
      </c>
      <c r="AZ90" s="190">
        <f>(Paca!N90/Paca!N86-1)*100</f>
        <v>12.316194264026258</v>
      </c>
      <c r="BA90" s="190">
        <f>(Paca!O90/Paca!O86-1)*100</f>
        <v>-9.8141582622244599</v>
      </c>
      <c r="BB90" s="190">
        <f>(Paca!P90/Paca!P86-1)*100</f>
        <v>7.1734249293150087</v>
      </c>
      <c r="BC90" s="190">
        <f>(Paca!Q90/Paca!Q86-1)*100</f>
        <v>6.0804184298348662</v>
      </c>
      <c r="BD90" s="190">
        <f>(Paca!R90/Paca!R86-1)*100</f>
        <v>8.9091704506329972</v>
      </c>
      <c r="BE90" s="190">
        <f>(Paca!S90/Paca!S86-1)*100</f>
        <v>16.717328359237026</v>
      </c>
      <c r="BF90" s="189">
        <f>(Paca!T90/Paca!T86-1)*100</f>
        <v>7.1304116940583029</v>
      </c>
      <c r="BG90" s="53">
        <f>Paca!B90-Paca!B86</f>
        <v>815.28245621800306</v>
      </c>
      <c r="BH90" s="53">
        <f>Paca!C90-Paca!C86</f>
        <v>-63.901208429000008</v>
      </c>
      <c r="BI90" s="53">
        <f>Paca!D90-Paca!D86</f>
        <v>-607.28134334499919</v>
      </c>
      <c r="BJ90" s="122">
        <f>Paca!E90-Paca!E86</f>
        <v>169.52962431499986</v>
      </c>
      <c r="BK90" s="122">
        <f>Paca!F90-Paca!F86</f>
        <v>-175.70790467199959</v>
      </c>
      <c r="BL90" s="122">
        <f>Paca!G90-Paca!G86</f>
        <v>-111.79993438400004</v>
      </c>
      <c r="BM90" s="122">
        <f>Paca!H90-Paca!H86</f>
        <v>1.7265401699999074</v>
      </c>
      <c r="BN90" s="122">
        <f>Paca!I90-Paca!I86</f>
        <v>-491.02966877400013</v>
      </c>
      <c r="BO90" s="100">
        <f>Paca!J90-Paca!J86</f>
        <v>-383.49109293500078</v>
      </c>
      <c r="BP90" s="100">
        <f>Paca!K90-Paca!K86</f>
        <v>1717.222397765996</v>
      </c>
      <c r="BQ90" s="120">
        <f>Paca!L90-Paca!L86</f>
        <v>540.08415413900002</v>
      </c>
      <c r="BR90" s="120">
        <f>Paca!M90-Paca!M86</f>
        <v>477.85142136099967</v>
      </c>
      <c r="BS90" s="120">
        <f>Paca!N90-Paca!N86</f>
        <v>120.81608256599998</v>
      </c>
      <c r="BT90" s="120">
        <f>Paca!O90-Paca!O86</f>
        <v>-54.428343521000045</v>
      </c>
      <c r="BU90" s="120">
        <f>Paca!P90-Paca!P86</f>
        <v>39.526323513999955</v>
      </c>
      <c r="BV90" s="120">
        <f>Paca!Q90-Paca!Q86</f>
        <v>13.699333123999992</v>
      </c>
      <c r="BW90" s="120">
        <f>Paca!R90-Paca!R86</f>
        <v>514.7929957159995</v>
      </c>
      <c r="BX90" s="120">
        <f>Paca!S90-Paca!S86</f>
        <v>64.880430866999973</v>
      </c>
      <c r="BY90" s="100">
        <f>Paca!T90-Paca!T86</f>
        <v>152.73370316099999</v>
      </c>
    </row>
    <row r="91" spans="1:77" x14ac:dyDescent="0.25">
      <c r="A91" s="37" t="str">
        <f>Paca!A91</f>
        <v>T1 2020</v>
      </c>
      <c r="B91" s="144">
        <f>('dep84'!B91/'dep84'!B90-1)*100</f>
        <v>-35.58500560287986</v>
      </c>
      <c r="C91" s="179">
        <f>('dep84'!C91/'dep84'!C90-1)*100</f>
        <v>4.9621706533666599</v>
      </c>
      <c r="D91" s="179">
        <f>('dep84'!D91/'dep84'!D90-1)*100</f>
        <v>-30.597376303510771</v>
      </c>
      <c r="E91" s="180">
        <f>('dep84'!E91/'dep84'!E90-1)*100</f>
        <v>-19.541101466713894</v>
      </c>
      <c r="F91" s="181">
        <f>('dep84'!F91/'dep84'!F90-1)*100</f>
        <v>-37.109763259250528</v>
      </c>
      <c r="G91" s="181">
        <f>('dep84'!G91/'dep84'!G90-1)*100</f>
        <v>-35.912818246251142</v>
      </c>
      <c r="H91" s="181">
        <f>('dep84'!H91/'dep84'!H90-1)*100</f>
        <v>-66.115716851540085</v>
      </c>
      <c r="I91" s="182">
        <f>('dep84'!I91/'dep84'!I90-1)*100</f>
        <v>-34.085317817480522</v>
      </c>
      <c r="J91" s="179">
        <f>('dep84'!J91/'dep84'!J90-1)*100</f>
        <v>-65.470132125037779</v>
      </c>
      <c r="K91" s="179">
        <f>('dep84'!K91/'dep84'!K90-1)*100</f>
        <v>-28.620203217928207</v>
      </c>
      <c r="L91" s="180">
        <f>('dep84'!L91/'dep84'!L90-1)*100</f>
        <v>-27.262180877971943</v>
      </c>
      <c r="M91" s="181">
        <f>('dep84'!M91/'dep84'!M90-1)*100</f>
        <v>-31.289559286421742</v>
      </c>
      <c r="N91" s="181">
        <f>('dep84'!N91/'dep84'!N90-1)*100</f>
        <v>-90.236350793800327</v>
      </c>
      <c r="O91" s="181">
        <f>('dep84'!O91/'dep84'!O90-1)*100</f>
        <v>-17.847784454419159</v>
      </c>
      <c r="P91" s="181">
        <f>('dep84'!P91/'dep84'!P90-1)*100</f>
        <v>-38.1221176370804</v>
      </c>
      <c r="Q91" s="181">
        <f>('dep84'!Q91/'dep84'!Q90-1)*100</f>
        <v>-22.275342885839134</v>
      </c>
      <c r="R91" s="181">
        <f>('dep84'!R91/'dep84'!R90-1)*100</f>
        <v>-16.080419465426065</v>
      </c>
      <c r="S91" s="152">
        <f>('dep84'!S91/'dep84'!S90-1)*100</f>
        <v>-57.832502116270511</v>
      </c>
      <c r="T91" s="183">
        <f>('dep84'!T91/'dep84'!T90-1)*100</f>
        <v>-24.505872511567283</v>
      </c>
      <c r="U91" s="52">
        <f>'dep84'!B91-'dep84'!B90</f>
        <v>-2302.0678397749998</v>
      </c>
      <c r="V91" s="52">
        <f>'dep84'!C91-'dep84'!C90</f>
        <v>2.3652693240000033</v>
      </c>
      <c r="W91" s="52">
        <f>'dep84'!D91-'dep84'!D90</f>
        <v>-581.77056946099992</v>
      </c>
      <c r="X91" s="121">
        <f>'dep84'!E91-'dep84'!E90</f>
        <v>-137.55334961699998</v>
      </c>
      <c r="Y91" s="121">
        <f>'dep84'!F91-'dep84'!F90</f>
        <v>-70.646511704000005</v>
      </c>
      <c r="Z91" s="121">
        <f>'dep84'!G91-'dep84'!G90</f>
        <v>-32.440597148999998</v>
      </c>
      <c r="AA91" s="121">
        <f>'dep84'!H91-'dep84'!H90</f>
        <v>-59.142295015000002</v>
      </c>
      <c r="AB91" s="121">
        <f>'dep84'!I91-'dep84'!I90</f>
        <v>-281.98781597600009</v>
      </c>
      <c r="AC91" s="52">
        <f>'dep84'!J91-'dep84'!J90</f>
        <v>-772.96197433099996</v>
      </c>
      <c r="AD91" s="52">
        <f>'dep84'!K91-'dep84'!K90</f>
        <v>-913.48092974499968</v>
      </c>
      <c r="AE91" s="121">
        <f>'dep84'!L91-'dep84'!L90</f>
        <v>-277.13354820299992</v>
      </c>
      <c r="AF91" s="121">
        <f>'dep84'!M91-'dep84'!M90</f>
        <v>-367.50501801500013</v>
      </c>
      <c r="AG91" s="121">
        <f>'dep84'!N91-'dep84'!N90</f>
        <v>-102.699940134</v>
      </c>
      <c r="AH91" s="121">
        <f>'dep84'!O91-'dep84'!O90</f>
        <v>-6.3792336909999996</v>
      </c>
      <c r="AI91" s="121">
        <f>'dep84'!P91-'dep84'!P90</f>
        <v>-15.172484718</v>
      </c>
      <c r="AJ91" s="121">
        <f>'dep84'!Q91-'dep84'!Q90</f>
        <v>-3.5289923869999988</v>
      </c>
      <c r="AK91" s="121">
        <f>'dep84'!R91-'dep84'!R90</f>
        <v>-122.84910804100002</v>
      </c>
      <c r="AL91" s="121">
        <f>'dep84'!S91-'dep84'!S90</f>
        <v>-18.212604556000002</v>
      </c>
      <c r="AM91" s="52">
        <f>'dep84'!T91-'dep84'!T90</f>
        <v>-36.219635561999993</v>
      </c>
      <c r="AN91" s="189">
        <f>(Paca!B91/Paca!B87-1)*100</f>
        <v>-40.086880137945272</v>
      </c>
      <c r="AO91" s="189">
        <f>(Paca!C91/Paca!C87-1)*100</f>
        <v>-52.95273521938477</v>
      </c>
      <c r="AP91" s="189">
        <f>(Paca!D91/Paca!D87-1)*100</f>
        <v>-36.193464219138392</v>
      </c>
      <c r="AQ91" s="190">
        <f>(Paca!E91/Paca!E87-1)*100</f>
        <v>-24.074406266396299</v>
      </c>
      <c r="AR91" s="190">
        <f>(Paca!F91/Paca!F87-1)*100</f>
        <v>-36.292745286058839</v>
      </c>
      <c r="AS91" s="190">
        <f>(Paca!G91/Paca!G87-1)*100</f>
        <v>-33.713500413319707</v>
      </c>
      <c r="AT91" s="190">
        <f>(Paca!H91/Paca!H87-1)*100</f>
        <v>-22.117539635687233</v>
      </c>
      <c r="AU91" s="190">
        <f>(Paca!I91/Paca!I87-1)*100</f>
        <v>-43.760196608891007</v>
      </c>
      <c r="AV91" s="189">
        <f>(Paca!J91/Paca!J87-1)*100</f>
        <v>-64.047289916283461</v>
      </c>
      <c r="AW91" s="189">
        <f>(Paca!K91/Paca!K87-1)*100</f>
        <v>-28.586798586427342</v>
      </c>
      <c r="AX91" s="190">
        <f>(Paca!L91/Paca!L87-1)*100</f>
        <v>-26.974008683760253</v>
      </c>
      <c r="AY91" s="190">
        <f>(Paca!M91/Paca!M87-1)*100</f>
        <v>-29.640345031393657</v>
      </c>
      <c r="AZ91" s="190">
        <f>(Paca!N91/Paca!N87-1)*100</f>
        <v>-74.51674923276596</v>
      </c>
      <c r="BA91" s="190">
        <f>(Paca!O91/Paca!O87-1)*100</f>
        <v>-38.831390740374118</v>
      </c>
      <c r="BB91" s="190">
        <f>(Paca!P91/Paca!P87-1)*100</f>
        <v>-27.713790749570734</v>
      </c>
      <c r="BC91" s="190">
        <f>(Paca!Q91/Paca!Q87-1)*100</f>
        <v>-0.8933413473496854</v>
      </c>
      <c r="BD91" s="190">
        <f>(Paca!R91/Paca!R87-1)*100</f>
        <v>-20.107615526741373</v>
      </c>
      <c r="BE91" s="190">
        <f>(Paca!S91/Paca!S87-1)*100</f>
        <v>-38.003952630780077</v>
      </c>
      <c r="BF91" s="189">
        <f>(Paca!T91/Paca!T87-1)*100</f>
        <v>-5.4078328861922209</v>
      </c>
      <c r="BG91" s="53">
        <f>Paca!B91-Paca!B87</f>
        <v>-20846.345168271007</v>
      </c>
      <c r="BH91" s="53">
        <f>Paca!C91-Paca!C87</f>
        <v>-198.00618049099998</v>
      </c>
      <c r="BI91" s="53">
        <f>Paca!D91-Paca!D87</f>
        <v>-4212.499784151003</v>
      </c>
      <c r="BJ91" s="122">
        <f>Paca!E91-Paca!E87</f>
        <v>-408.53391975199997</v>
      </c>
      <c r="BK91" s="122">
        <f>Paca!F91-Paca!F87</f>
        <v>-880.84666548399969</v>
      </c>
      <c r="BL91" s="122">
        <f>Paca!G91-Paca!G87</f>
        <v>-314.23100497000007</v>
      </c>
      <c r="BM91" s="122">
        <f>Paca!H91-Paca!H87</f>
        <v>-277.70069157600005</v>
      </c>
      <c r="BN91" s="122">
        <f>Paca!I91-Paca!I87</f>
        <v>-2331.1875023690004</v>
      </c>
      <c r="BO91" s="53">
        <f>Paca!J91-Paca!J87</f>
        <v>-9939.0361263939994</v>
      </c>
      <c r="BP91" s="53">
        <f>Paca!K91-Paca!K87</f>
        <v>-6380.4013119350002</v>
      </c>
      <c r="BQ91" s="122">
        <f>Paca!L91-Paca!L87</f>
        <v>-1526.7629885430006</v>
      </c>
      <c r="BR91" s="122">
        <f>Paca!M91-Paca!M87</f>
        <v>-2303.4730434940002</v>
      </c>
      <c r="BS91" s="122">
        <f>Paca!N91-Paca!N87</f>
        <v>-780.76287135699999</v>
      </c>
      <c r="BT91" s="122">
        <f>Paca!O91-Paca!O87</f>
        <v>-209.09803470899999</v>
      </c>
      <c r="BU91" s="122">
        <f>Paca!P91-Paca!P87</f>
        <v>-171.33950176399998</v>
      </c>
      <c r="BV91" s="122">
        <f>Paca!Q91-Paca!Q87</f>
        <v>-1.6661629330000096</v>
      </c>
      <c r="BW91" s="122">
        <f>Paca!R91-Paca!R87</f>
        <v>-1215.4281199939996</v>
      </c>
      <c r="BX91" s="122">
        <f>Paca!S91-Paca!S87</f>
        <v>-171.87058914099998</v>
      </c>
      <c r="BY91" s="53">
        <f>Paca!T91-Paca!T87</f>
        <v>-116.40176530000008</v>
      </c>
    </row>
    <row r="92" spans="1:77" s="106" customFormat="1" x14ac:dyDescent="0.25">
      <c r="A92" s="37" t="str">
        <f>Paca!A92</f>
        <v>T2 2020</v>
      </c>
      <c r="B92" s="144">
        <f>('dep84'!B92/'dep84'!B91-1)*100</f>
        <v>29.247752374756718</v>
      </c>
      <c r="C92" s="179">
        <f>('dep84'!C92/'dep84'!C91-1)*100</f>
        <v>43.68636110572708</v>
      </c>
      <c r="D92" s="179">
        <f>('dep84'!D92/'dep84'!D91-1)*100</f>
        <v>18.838952586815516</v>
      </c>
      <c r="E92" s="180">
        <f>('dep84'!E92/'dep84'!E91-1)*100</f>
        <v>15.729570186829566</v>
      </c>
      <c r="F92" s="181">
        <f>('dep84'!F92/'dep84'!F91-1)*100</f>
        <v>1.1424078496650392</v>
      </c>
      <c r="G92" s="181">
        <f>('dep84'!G92/'dep84'!G91-1)*100</f>
        <v>35.497055301942403</v>
      </c>
      <c r="H92" s="181">
        <f>('dep84'!H92/'dep84'!H91-1)*100</f>
        <v>19.560420676307832</v>
      </c>
      <c r="I92" s="182">
        <f>('dep84'!I92/'dep84'!I91-1)*100</f>
        <v>24.145173903047557</v>
      </c>
      <c r="J92" s="179">
        <f>('dep84'!J92/'dep84'!J91-1)*100</f>
        <v>105.68783232604311</v>
      </c>
      <c r="K92" s="179">
        <f>('dep84'!K92/'dep84'!K91-1)*100</f>
        <v>20.160064679203636</v>
      </c>
      <c r="L92" s="180">
        <f>('dep84'!L92/'dep84'!L91-1)*100</f>
        <v>18.8448737920883</v>
      </c>
      <c r="M92" s="181">
        <f>('dep84'!M92/'dep84'!M91-1)*100</f>
        <v>33.082393536786483</v>
      </c>
      <c r="N92" s="181">
        <f>('dep84'!N92/'dep84'!N91-1)*100</f>
        <v>12.92687980481222</v>
      </c>
      <c r="O92" s="181">
        <f>('dep84'!O92/'dep84'!O91-1)*100</f>
        <v>8.8975368597089766</v>
      </c>
      <c r="P92" s="181">
        <f>('dep84'!P92/'dep84'!P91-1)*100</f>
        <v>2.2976861437552287</v>
      </c>
      <c r="Q92" s="181">
        <f>('dep84'!Q92/'dep84'!Q91-1)*100</f>
        <v>-19.735661641178524</v>
      </c>
      <c r="R92" s="181">
        <f>('dep84'!R92/'dep84'!R91-1)*100</f>
        <v>8.3591697676401964</v>
      </c>
      <c r="S92" s="152">
        <f>('dep84'!S92/'dep84'!S91-1)*100</f>
        <v>-21.118379709349576</v>
      </c>
      <c r="T92" s="183">
        <f>('dep84'!T92/'dep84'!T91-1)*100</f>
        <v>52.143927096248113</v>
      </c>
      <c r="U92" s="52">
        <f>'dep84'!B92-'dep84'!B91</f>
        <v>1218.7946794299996</v>
      </c>
      <c r="V92" s="52">
        <f>'dep84'!C92-'dep84'!C91</f>
        <v>21.856850317999999</v>
      </c>
      <c r="W92" s="52">
        <f>'dep84'!D92-'dep84'!D91</f>
        <v>248.59947184399994</v>
      </c>
      <c r="X92" s="121">
        <f>'dep84'!E92-'dep84'!E91</f>
        <v>89.08674048499995</v>
      </c>
      <c r="Y92" s="121">
        <f>'dep84'!F92-'dep84'!F91</f>
        <v>1.3677507040000023</v>
      </c>
      <c r="Z92" s="121">
        <f>'dep84'!G92-'dep84'!G91</f>
        <v>20.549575422000004</v>
      </c>
      <c r="AA92" s="121">
        <f>'dep84'!H92-'dep84'!H91</f>
        <v>5.9288430690000027</v>
      </c>
      <c r="AB92" s="121">
        <f>'dep84'!I92-'dep84'!I91</f>
        <v>131.66656216400008</v>
      </c>
      <c r="AC92" s="52">
        <f>'dep84'!J92-'dep84'!J91</f>
        <v>430.85865280899998</v>
      </c>
      <c r="AD92" s="52">
        <f>'dep84'!K92-'dep84'!K91</f>
        <v>459.29741421800009</v>
      </c>
      <c r="AE92" s="121">
        <f>'dep84'!L92-'dep84'!L91</f>
        <v>139.34199240700002</v>
      </c>
      <c r="AF92" s="121">
        <f>'dep84'!M92-'dep84'!M91</f>
        <v>266.98292390400002</v>
      </c>
      <c r="AG92" s="121">
        <f>'dep84'!N92-'dep84'!N91</f>
        <v>1.4364633330000007</v>
      </c>
      <c r="AH92" s="121">
        <f>'dep84'!O92-'dep84'!O91</f>
        <v>2.6126021249999987</v>
      </c>
      <c r="AI92" s="121">
        <f>'dep84'!P92-'dep84'!P91</f>
        <v>0.56585588799999798</v>
      </c>
      <c r="AJ92" s="121">
        <f>'dep84'!Q92-'dep84'!Q91</f>
        <v>-2.430170973000001</v>
      </c>
      <c r="AK92" s="121">
        <f>'dep84'!R92-'dep84'!R91</f>
        <v>53.592138126999998</v>
      </c>
      <c r="AL92" s="121">
        <f>'dep84'!S92-'dep84'!S91</f>
        <v>-2.804390592999999</v>
      </c>
      <c r="AM92" s="52">
        <f>'dep84'!T92-'dep84'!T91</f>
        <v>58.18229024099999</v>
      </c>
      <c r="AN92" s="189">
        <f>(Paca!B92/Paca!B88-1)*100</f>
        <v>-20.095846024847063</v>
      </c>
      <c r="AO92" s="189">
        <f>(Paca!C92/Paca!C88-1)*100</f>
        <v>0.51757513095223029</v>
      </c>
      <c r="AP92" s="189">
        <f>(Paca!D92/Paca!D88-1)*100</f>
        <v>-21.578164962890376</v>
      </c>
      <c r="AQ92" s="190">
        <f>(Paca!E92/Paca!E88-1)*100</f>
        <v>-20.263078564431613</v>
      </c>
      <c r="AR92" s="190">
        <f>(Paca!F92/Paca!F88-1)*100</f>
        <v>-17.26122051373029</v>
      </c>
      <c r="AS92" s="190">
        <f>(Paca!G92/Paca!G88-1)*100</f>
        <v>-16.588679571753971</v>
      </c>
      <c r="AT92" s="190">
        <f>(Paca!H92/Paca!H88-1)*100</f>
        <v>-28.380230694264341</v>
      </c>
      <c r="AU92" s="190">
        <f>(Paca!I92/Paca!I88-1)*100</f>
        <v>-23.23101888032889</v>
      </c>
      <c r="AV92" s="189">
        <f>(Paca!J92/Paca!J88-1)*100</f>
        <v>-26.480770150495815</v>
      </c>
      <c r="AW92" s="189">
        <f>(Paca!K92/Paca!K88-1)*100</f>
        <v>-17.66856334422371</v>
      </c>
      <c r="AX92" s="190">
        <f>(Paca!L92/Paca!L88-1)*100</f>
        <v>-26.648794674828203</v>
      </c>
      <c r="AY92" s="190">
        <f>(Paca!M92/Paca!M88-1)*100</f>
        <v>-5.3182113631875421</v>
      </c>
      <c r="AZ92" s="190">
        <f>(Paca!N92/Paca!N88-1)*100</f>
        <v>-93.148457608753503</v>
      </c>
      <c r="BA92" s="190">
        <f>(Paca!O92/Paca!O88-1)*100</f>
        <v>-28.613817091827588</v>
      </c>
      <c r="BB92" s="190">
        <f>(Paca!P92/Paca!P88-1)*100</f>
        <v>-43.7234332082405</v>
      </c>
      <c r="BC92" s="190">
        <f>(Paca!Q92/Paca!Q88-1)*100</f>
        <v>-1.1579362175670016</v>
      </c>
      <c r="BD92" s="190">
        <f>(Paca!R92/Paca!R88-1)*100</f>
        <v>-5.6918841042629449</v>
      </c>
      <c r="BE92" s="190">
        <f>(Paca!S92/Paca!S88-1)*100</f>
        <v>-42.819142175204647</v>
      </c>
      <c r="BF92" s="189">
        <f>(Paca!T92/Paca!T88-1)*100</f>
        <v>4.3829182756756735</v>
      </c>
      <c r="BG92" s="53">
        <f>Paca!B92-Paca!B88</f>
        <v>-10364.319971170007</v>
      </c>
      <c r="BH92" s="53">
        <f>Paca!C92-Paca!C88</f>
        <v>1.6494626170000402</v>
      </c>
      <c r="BI92" s="53">
        <f>Paca!D92-Paca!D88</f>
        <v>-2429.0067510120025</v>
      </c>
      <c r="BJ92" s="122">
        <f>Paca!E92-Paca!E88</f>
        <v>-344.115243814</v>
      </c>
      <c r="BK92" s="122">
        <f>Paca!F92-Paca!F88</f>
        <v>-398.91016955299983</v>
      </c>
      <c r="BL92" s="122">
        <f>Paca!G92-Paca!G88</f>
        <v>-150.77781493099997</v>
      </c>
      <c r="BM92" s="122">
        <f>Paca!H92-Paca!H88</f>
        <v>-345.47217333899994</v>
      </c>
      <c r="BN92" s="122">
        <f>Paca!I92-Paca!I88</f>
        <v>-1189.7313493749998</v>
      </c>
      <c r="BO92" s="100">
        <f>Paca!J92-Paca!J88</f>
        <v>-4081.4383257400004</v>
      </c>
      <c r="BP92" s="100">
        <f>Paca!K92-Paca!K88</f>
        <v>-3952.6161811270031</v>
      </c>
      <c r="BQ92" s="120">
        <f>Paca!L92-Paca!L88</f>
        <v>-1521.6587440899993</v>
      </c>
      <c r="BR92" s="120">
        <f>Paca!M92-Paca!M88</f>
        <v>-414.68515377200038</v>
      </c>
      <c r="BS92" s="120">
        <f>Paca!N92-Paca!N88</f>
        <v>-1034.880804481</v>
      </c>
      <c r="BT92" s="120">
        <f>Paca!O92-Paca!O88</f>
        <v>-152.66630762600005</v>
      </c>
      <c r="BU92" s="120">
        <f>Paca!P92-Paca!P88</f>
        <v>-283.80702842699998</v>
      </c>
      <c r="BV92" s="120">
        <f>Paca!Q92-Paca!Q88</f>
        <v>-2.261479817999998</v>
      </c>
      <c r="BW92" s="120">
        <f>Paca!R92-Paca!R88</f>
        <v>-335.25726291499996</v>
      </c>
      <c r="BX92" s="120">
        <f>Paca!S92-Paca!S88</f>
        <v>-207.39939999799998</v>
      </c>
      <c r="BY92" s="100">
        <f>Paca!T92-Paca!T88</f>
        <v>97.091824092000024</v>
      </c>
    </row>
    <row r="93" spans="1:77" x14ac:dyDescent="0.25">
      <c r="A93" s="37" t="str">
        <f>Paca!A93</f>
        <v>T3 2020</v>
      </c>
      <c r="B93" s="144">
        <f>('dep84'!B93/'dep84'!B92-1)*100</f>
        <v>12.971475525866039</v>
      </c>
      <c r="C93" s="179">
        <f>('dep84'!C93/'dep84'!C92-1)*100</f>
        <v>18.537407310283459</v>
      </c>
      <c r="D93" s="179">
        <f>('dep84'!D93/'dep84'!D92-1)*100</f>
        <v>20.520203458489906</v>
      </c>
      <c r="E93" s="180">
        <f>('dep84'!E93/'dep84'!E92-1)*100</f>
        <v>10.626978323597136</v>
      </c>
      <c r="F93" s="181">
        <f>('dep84'!F93/'dep84'!F92-1)*100</f>
        <v>11.711907957742662</v>
      </c>
      <c r="G93" s="181">
        <f>('dep84'!G93/'dep84'!G92-1)*100</f>
        <v>6.3353671714958981</v>
      </c>
      <c r="H93" s="181">
        <f>('dep84'!H93/'dep84'!H92-1)*100</f>
        <v>291.15052567032274</v>
      </c>
      <c r="I93" s="182">
        <f>('dep84'!I93/'dep84'!I92-1)*100</f>
        <v>18.830900630100643</v>
      </c>
      <c r="J93" s="179">
        <f>('dep84'!J93/'dep84'!J92-1)*100</f>
        <v>19.370468999131528</v>
      </c>
      <c r="K93" s="179">
        <f>('dep84'!K93/'dep84'!K92-1)*100</f>
        <v>6.0720696100778238</v>
      </c>
      <c r="L93" s="180">
        <f>('dep84'!L93/'dep84'!L92-1)*100</f>
        <v>24.475319580981658</v>
      </c>
      <c r="M93" s="181">
        <f>('dep84'!M93/'dep84'!M92-1)*100</f>
        <v>-12.629759042052024</v>
      </c>
      <c r="N93" s="181">
        <f>('dep84'!N93/'dep84'!N92-1)*100</f>
        <v>343.85486154359842</v>
      </c>
      <c r="O93" s="181">
        <f>('dep84'!O93/'dep84'!O92-1)*100</f>
        <v>10.520676535031459</v>
      </c>
      <c r="P93" s="181">
        <f>('dep84'!P93/'dep84'!P92-1)*100</f>
        <v>27.101126521242549</v>
      </c>
      <c r="Q93" s="181">
        <f>('dep84'!Q93/'dep84'!Q92-1)*100</f>
        <v>89.64873972005465</v>
      </c>
      <c r="R93" s="181">
        <f>('dep84'!R93/'dep84'!R92-1)*100</f>
        <v>3.0216039397012562</v>
      </c>
      <c r="S93" s="152">
        <f>('dep84'!S93/'dep84'!S92-1)*100</f>
        <v>34.358271887254865</v>
      </c>
      <c r="T93" s="183">
        <f>('dep84'!T93/'dep84'!T92-1)*100</f>
        <v>20.53303177850443</v>
      </c>
      <c r="U93" s="52">
        <f>'dep84'!B93-'dep84'!B92</f>
        <v>698.63515049300076</v>
      </c>
      <c r="V93" s="52">
        <f>'dep84'!C93-'dep84'!C92</f>
        <v>13.326197507000003</v>
      </c>
      <c r="W93" s="52">
        <f>'dep84'!D93-'dep84'!D92</f>
        <v>321.79843408700003</v>
      </c>
      <c r="X93" s="121">
        <f>'dep84'!E93-'dep84'!E92</f>
        <v>69.654687559000081</v>
      </c>
      <c r="Y93" s="121">
        <f>'dep84'!F93-'dep84'!F92</f>
        <v>14.182301297999999</v>
      </c>
      <c r="Z93" s="121">
        <f>'dep84'!G93-'dep84'!G92</f>
        <v>4.9694940269999961</v>
      </c>
      <c r="AA93" s="121">
        <f>'dep84'!H93-'dep84'!H92</f>
        <v>105.51076634699999</v>
      </c>
      <c r="AB93" s="121">
        <f>'dep84'!I93-'dep84'!I92</f>
        <v>127.48118485599991</v>
      </c>
      <c r="AC93" s="52">
        <f>'dep84'!J93-'dep84'!J92</f>
        <v>162.42712825800004</v>
      </c>
      <c r="AD93" s="52">
        <f>'dep84'!K93-'dep84'!K92</f>
        <v>166.22600768300026</v>
      </c>
      <c r="AE93" s="121">
        <f>'dep84'!L93-'dep84'!L92</f>
        <v>215.07880153999997</v>
      </c>
      <c r="AF93" s="121">
        <f>'dep84'!M93-'dep84'!M92</f>
        <v>-135.64451265399998</v>
      </c>
      <c r="AG93" s="121">
        <f>'dep84'!N93-'dep84'!N92</f>
        <v>43.149257964999997</v>
      </c>
      <c r="AH93" s="121">
        <f>'dep84'!O93-'dep84'!O92</f>
        <v>3.3640713990000037</v>
      </c>
      <c r="AI93" s="121">
        <f>'dep84'!P93-'dep84'!P92</f>
        <v>6.827603437000004</v>
      </c>
      <c r="AJ93" s="121">
        <f>'dep84'!Q93-'dep84'!Q92</f>
        <v>8.8603720220000017</v>
      </c>
      <c r="AK93" s="121">
        <f>'dep84'!R93-'dep84'!R92</f>
        <v>20.991387492000058</v>
      </c>
      <c r="AL93" s="121">
        <f>'dep84'!S93-'dep84'!S92</f>
        <v>3.5990264819999993</v>
      </c>
      <c r="AM93" s="52">
        <f>'dep84'!T93-'dep84'!T92</f>
        <v>34.857382958000017</v>
      </c>
      <c r="AN93" s="189">
        <f>(Paca!B93/Paca!B89-1)*100</f>
        <v>-8.037655509476604</v>
      </c>
      <c r="AO93" s="189">
        <f>(Paca!C93/Paca!C89-1)*100</f>
        <v>-12.519384767071385</v>
      </c>
      <c r="AP93" s="189">
        <f>(Paca!D93/Paca!D89-1)*100</f>
        <v>-4.5674830234312953</v>
      </c>
      <c r="AQ93" s="190">
        <f>(Paca!E93/Paca!E89-1)*100</f>
        <v>-5.06817105777988</v>
      </c>
      <c r="AR93" s="190">
        <f>(Paca!F93/Paca!F89-1)*100</f>
        <v>13.274266629316989</v>
      </c>
      <c r="AS93" s="190">
        <f>(Paca!G93/Paca!G89-1)*100</f>
        <v>-12.579834335202111</v>
      </c>
      <c r="AT93" s="190">
        <f>(Paca!H93/Paca!H89-1)*100</f>
        <v>-15.061108377254085</v>
      </c>
      <c r="AU93" s="190">
        <f>(Paca!I93/Paca!I89-1)*100</f>
        <v>-8.3156433111160943</v>
      </c>
      <c r="AV93" s="189">
        <f>(Paca!J93/Paca!J89-1)*100</f>
        <v>-16.208157851732729</v>
      </c>
      <c r="AW93" s="189">
        <f>(Paca!K93/Paca!K89-1)*100</f>
        <v>-7.1723024048348076</v>
      </c>
      <c r="AX93" s="190">
        <f>(Paca!L93/Paca!L89-1)*100</f>
        <v>-5.6586945753765665</v>
      </c>
      <c r="AY93" s="190">
        <f>(Paca!M93/Paca!M89-1)*100</f>
        <v>2.0681584423390298</v>
      </c>
      <c r="AZ93" s="190">
        <f>(Paca!N93/Paca!N89-1)*100</f>
        <v>-65.018730525903862</v>
      </c>
      <c r="BA93" s="190">
        <f>(Paca!O93/Paca!O89-1)*100</f>
        <v>-9.287045904413727</v>
      </c>
      <c r="BB93" s="190">
        <f>(Paca!P93/Paca!P89-1)*100</f>
        <v>-28.493878230989779</v>
      </c>
      <c r="BC93" s="190">
        <f>(Paca!Q93/Paca!Q89-1)*100</f>
        <v>-21.683627806323681</v>
      </c>
      <c r="BD93" s="190">
        <f>(Paca!R93/Paca!R89-1)*100</f>
        <v>-5.5767681944024812</v>
      </c>
      <c r="BE93" s="190">
        <f>(Paca!S93/Paca!S89-1)*100</f>
        <v>-26.012950740333373</v>
      </c>
      <c r="BF93" s="189">
        <f>(Paca!T93/Paca!T89-1)*100</f>
        <v>22.92405150076835</v>
      </c>
      <c r="BG93" s="53">
        <f>Paca!B93-Paca!B89</f>
        <v>-4161.3680821019952</v>
      </c>
      <c r="BH93" s="53">
        <f>Paca!C93-Paca!C89</f>
        <v>-47.494491314999948</v>
      </c>
      <c r="BI93" s="53">
        <f>Paca!D93-Paca!D89</f>
        <v>-519.00226840299729</v>
      </c>
      <c r="BJ93" s="122">
        <f>Paca!E93-Paca!E89</f>
        <v>-89.129521867999983</v>
      </c>
      <c r="BK93" s="122">
        <f>Paca!F93-Paca!F89</f>
        <v>303.23648214700006</v>
      </c>
      <c r="BL93" s="122">
        <f>Paca!G93-Paca!G89</f>
        <v>-115.23670254000001</v>
      </c>
      <c r="BM93" s="122">
        <f>Paca!H93-Paca!H89</f>
        <v>-190.55480523699998</v>
      </c>
      <c r="BN93" s="122">
        <f>Paca!I93-Paca!I89</f>
        <v>-427.31772090499999</v>
      </c>
      <c r="BO93" s="53">
        <f>Paca!J93-Paca!J89</f>
        <v>-2501.6882011289999</v>
      </c>
      <c r="BP93" s="53">
        <f>Paca!K93-Paca!K89</f>
        <v>-1604.2294550159968</v>
      </c>
      <c r="BQ93" s="122">
        <f>Paca!L93-Paca!L89</f>
        <v>-323.40739618400039</v>
      </c>
      <c r="BR93" s="122">
        <f>Paca!M93-Paca!M89</f>
        <v>160.33062551300009</v>
      </c>
      <c r="BS93" s="122">
        <f>Paca!N93-Paca!N89</f>
        <v>-734.84894782700007</v>
      </c>
      <c r="BT93" s="122">
        <f>Paca!O93-Paca!O89</f>
        <v>-46.748534364000022</v>
      </c>
      <c r="BU93" s="122">
        <f>Paca!P93-Paca!P89</f>
        <v>-162.22178791300001</v>
      </c>
      <c r="BV93" s="122">
        <f>Paca!Q93-Paca!Q89</f>
        <v>-38.607050557999997</v>
      </c>
      <c r="BW93" s="122">
        <f>Paca!R93-Paca!R89</f>
        <v>-337.54060549399946</v>
      </c>
      <c r="BX93" s="122">
        <f>Paca!S93-Paca!S89</f>
        <v>-121.18575818900001</v>
      </c>
      <c r="BY93" s="53">
        <f>Paca!T93-Paca!T89</f>
        <v>511.04633376099991</v>
      </c>
    </row>
    <row r="94" spans="1:77" s="106" customFormat="1" x14ac:dyDescent="0.25">
      <c r="A94" s="98" t="str">
        <f>Paca!A94</f>
        <v>T4 2020</v>
      </c>
      <c r="B94" s="143">
        <f>('dep84'!B94/'dep84'!B93-1)*100</f>
        <v>0.38282384748993259</v>
      </c>
      <c r="C94" s="184">
        <f>('dep84'!C94/'dep84'!C93-1)*100</f>
        <v>-36.773322123929653</v>
      </c>
      <c r="D94" s="184">
        <f>('dep84'!D94/'dep84'!D93-1)*100</f>
        <v>-1.1491446985164688</v>
      </c>
      <c r="E94" s="185">
        <f>('dep84'!E94/'dep84'!E93-1)*100</f>
        <v>-0.75067373688699757</v>
      </c>
      <c r="F94" s="186">
        <f>('dep84'!F94/'dep84'!F93-1)*100</f>
        <v>9.0628230616782268</v>
      </c>
      <c r="G94" s="186">
        <f>('dep84'!G94/'dep84'!G93-1)*100</f>
        <v>-17.585264889438456</v>
      </c>
      <c r="H94" s="186">
        <f>('dep84'!H94/'dep84'!H93-1)*100</f>
        <v>-12.823479589387155</v>
      </c>
      <c r="I94" s="187">
        <f>('dep84'!I94/'dep84'!I93-1)*100</f>
        <v>0.53572878073289143</v>
      </c>
      <c r="J94" s="184">
        <f>('dep84'!J94/'dep84'!J93-1)*100</f>
        <v>2.286249513762928</v>
      </c>
      <c r="K94" s="184">
        <f>('dep84'!K94/'dep84'!K93-1)*100</f>
        <v>1.7198580766727645</v>
      </c>
      <c r="L94" s="185">
        <f>('dep84'!L94/'dep84'!L93-1)*100</f>
        <v>-2.8967428965501751</v>
      </c>
      <c r="M94" s="186">
        <f>('dep84'!M94/'dep84'!M93-1)*100</f>
        <v>16.507834459148405</v>
      </c>
      <c r="N94" s="186">
        <f>('dep84'!N94/'dep84'!N93-1)*100</f>
        <v>-44.831719165132242</v>
      </c>
      <c r="O94" s="186">
        <f>('dep84'!O94/'dep84'!O93-1)*100</f>
        <v>-26.241619771962387</v>
      </c>
      <c r="P94" s="186">
        <f>('dep84'!P94/'dep84'!P93-1)*100</f>
        <v>-6.5360723910134251</v>
      </c>
      <c r="Q94" s="186">
        <f>('dep84'!Q94/'dep84'!Q93-1)*100</f>
        <v>-18.621058734491747</v>
      </c>
      <c r="R94" s="186">
        <f>('dep84'!R94/'dep84'!R93-1)*100</f>
        <v>-5.0870895273394172</v>
      </c>
      <c r="S94" s="151">
        <f>('dep84'!S94/'dep84'!S93-1)*100</f>
        <v>21.023128295060566</v>
      </c>
      <c r="T94" s="188">
        <f>('dep84'!T94/'dep84'!T93-1)*100</f>
        <v>1.7217107223243211</v>
      </c>
      <c r="U94" s="100">
        <f>'dep84'!B94-'dep84'!B93</f>
        <v>23.293182900999454</v>
      </c>
      <c r="V94" s="100">
        <f>'dep84'!C94-'dep84'!C93</f>
        <v>-31.336143199000006</v>
      </c>
      <c r="W94" s="100">
        <f>'dep84'!D94-'dep84'!D93</f>
        <v>-21.718850601000213</v>
      </c>
      <c r="X94" s="120">
        <f>'dep84'!E94-'dep84'!E93</f>
        <v>-5.4431816250000793</v>
      </c>
      <c r="Y94" s="120">
        <f>'dep84'!F94-'dep84'!F93</f>
        <v>12.259761663000006</v>
      </c>
      <c r="Z94" s="120">
        <f>'dep84'!G94-'dep84'!G93</f>
        <v>-14.667869339999996</v>
      </c>
      <c r="AA94" s="120">
        <f>'dep84'!H94-'dep84'!H93</f>
        <v>-18.177284391000001</v>
      </c>
      <c r="AB94" s="120">
        <f>'dep84'!I94-'dep84'!I93</f>
        <v>4.3097230920000129</v>
      </c>
      <c r="AC94" s="100">
        <f>'dep84'!J94-'dep84'!J93</f>
        <v>22.884369753999977</v>
      </c>
      <c r="AD94" s="100">
        <f>'dep84'!K94-'dep84'!K93</f>
        <v>49.940844910999658</v>
      </c>
      <c r="AE94" s="120">
        <f>'dep84'!L94-'dep84'!L93</f>
        <v>-31.685636617</v>
      </c>
      <c r="AF94" s="120">
        <f>'dep84'!M94-'dep84'!M93</f>
        <v>154.90334755100002</v>
      </c>
      <c r="AG94" s="120">
        <f>'dep84'!N94-'dep84'!N93</f>
        <v>-24.970344657999998</v>
      </c>
      <c r="AH94" s="120">
        <f>'dep84'!O94-'dep84'!O93</f>
        <v>-9.2737569540000031</v>
      </c>
      <c r="AI94" s="120">
        <f>'dep84'!P94-'dep84'!P93</f>
        <v>-2.0928938320000015</v>
      </c>
      <c r="AJ94" s="120">
        <f>'dep84'!Q94-'dep84'!Q93</f>
        <v>-3.4902947130000008</v>
      </c>
      <c r="AK94" s="120">
        <f>'dep84'!R94-'dep84'!R93</f>
        <v>-36.408374981000065</v>
      </c>
      <c r="AL94" s="120">
        <f>'dep84'!S94-'dep84'!S93</f>
        <v>2.9587991150000015</v>
      </c>
      <c r="AM94" s="100">
        <f>'dep84'!T94-'dep84'!T93</f>
        <v>3.5229620359999956</v>
      </c>
      <c r="AN94" s="184">
        <f>(Paca!B94/Paca!B90-1)*100</f>
        <v>-1.9373073313729061</v>
      </c>
      <c r="AO94" s="184">
        <f>(Paca!C94/Paca!C90-1)*100</f>
        <v>-11.988058961997861</v>
      </c>
      <c r="AP94" s="184">
        <f>(Paca!D94/Paca!D90-1)*100</f>
        <v>6.1415364448047072</v>
      </c>
      <c r="AQ94" s="191">
        <f>(Paca!E94/Paca!E90-1)*100</f>
        <v>-13.520977972745618</v>
      </c>
      <c r="AR94" s="191">
        <f>(Paca!F94/Paca!F90-1)*100</f>
        <v>38.127052153475091</v>
      </c>
      <c r="AS94" s="191">
        <f>(Paca!G94/Paca!G90-1)*100</f>
        <v>-2.7442193513021462</v>
      </c>
      <c r="AT94" s="191">
        <f>(Paca!H94/Paca!H90-1)*100</f>
        <v>-7.4057255687123069</v>
      </c>
      <c r="AU94" s="191">
        <f>(Paca!I94/Paca!I90-1)*100</f>
        <v>4.2080096198451544</v>
      </c>
      <c r="AV94" s="184">
        <f>(Paca!J94/Paca!J90-1)*100</f>
        <v>-6.523426501354967</v>
      </c>
      <c r="AW94" s="184">
        <f>(Paca!K94/Paca!K90-1)*100</f>
        <v>-4.9833558097262642</v>
      </c>
      <c r="AX94" s="191">
        <f>(Paca!L94/Paca!L90-1)*100</f>
        <v>-8.8122477478186347</v>
      </c>
      <c r="AY94" s="191">
        <f>(Paca!M94/Paca!M90-1)*100</f>
        <v>8.3900093100825792</v>
      </c>
      <c r="AZ94" s="191">
        <f>(Paca!N94/Paca!N90-1)*100</f>
        <v>-51.956303612873867</v>
      </c>
      <c r="BA94" s="191">
        <f>(Paca!O94/Paca!O90-1)*100</f>
        <v>-6.4698381266713234</v>
      </c>
      <c r="BB94" s="191">
        <f>(Paca!P94/Paca!P90-1)*100</f>
        <v>-32.433892934146769</v>
      </c>
      <c r="BC94" s="191">
        <f>(Paca!Q94/Paca!Q90-1)*100</f>
        <v>-41.89643012396639</v>
      </c>
      <c r="BD94" s="191">
        <f>(Paca!R94/Paca!R90-1)*100</f>
        <v>-4.2469677062143996</v>
      </c>
      <c r="BE94" s="191">
        <f>(Paca!S94/Paca!S90-1)*100</f>
        <v>-34.212472940960211</v>
      </c>
      <c r="BF94" s="184">
        <f>(Paca!T94/Paca!T90-1)*100</f>
        <v>20.140247818033032</v>
      </c>
      <c r="BG94" s="100">
        <f>Paca!B94-Paca!B90</f>
        <v>-986.14559955699951</v>
      </c>
      <c r="BH94" s="100">
        <f>Paca!C94-Paca!C90</f>
        <v>-31.764372478000013</v>
      </c>
      <c r="BI94" s="100">
        <f>Paca!D94-Paca!D90</f>
        <v>668.48451604199909</v>
      </c>
      <c r="BJ94" s="120">
        <f>Paca!E94-Paca!E90</f>
        <v>-258.43203803599999</v>
      </c>
      <c r="BK94" s="120">
        <f>Paca!F94-Paca!F90</f>
        <v>835.28424774599989</v>
      </c>
      <c r="BL94" s="120">
        <f>Paca!G94-Paca!G90</f>
        <v>-22.811182319999944</v>
      </c>
      <c r="BM94" s="120">
        <f>Paca!H94-Paca!H90</f>
        <v>-86.714429277999898</v>
      </c>
      <c r="BN94" s="120">
        <f>Paca!I94-Paca!I90</f>
        <v>201.15791792999971</v>
      </c>
      <c r="BO94" s="100">
        <f>Paca!J94-Paca!J90</f>
        <v>-924.83898247099933</v>
      </c>
      <c r="BP94" s="100">
        <f>Paca!K94-Paca!K90</f>
        <v>-1160.1926193089967</v>
      </c>
      <c r="BQ94" s="120">
        <f>Paca!L94-Paca!L90</f>
        <v>-524.97884898199936</v>
      </c>
      <c r="BR94" s="120">
        <f>Paca!M94-Paca!M90</f>
        <v>683.49144139499913</v>
      </c>
      <c r="BS94" s="120">
        <f>Paca!N94-Paca!N90</f>
        <v>-572.43851262999988</v>
      </c>
      <c r="BT94" s="120">
        <f>Paca!O94-Paca!O90</f>
        <v>-32.359651665000001</v>
      </c>
      <c r="BU94" s="120">
        <f>Paca!P94-Paca!P90</f>
        <v>-191.53407629999998</v>
      </c>
      <c r="BV94" s="120">
        <f>Paca!Q94-Paca!Q90</f>
        <v>-100.13322492399999</v>
      </c>
      <c r="BW94" s="120">
        <f>Paca!R94-Paca!R90</f>
        <v>-267.26295754500006</v>
      </c>
      <c r="BX94" s="120">
        <f>Paca!S94-Paca!S90</f>
        <v>-154.97678865799998</v>
      </c>
      <c r="BY94" s="100">
        <f>Paca!T94-Paca!T90</f>
        <v>462.16585865900015</v>
      </c>
    </row>
    <row r="95" spans="1:77" x14ac:dyDescent="0.25">
      <c r="A95" s="37" t="str">
        <f>Paca!A95</f>
        <v>T1 2021</v>
      </c>
      <c r="B95" s="144">
        <f>('dep84'!B95/'dep84'!B94-1)*100</f>
        <v>3.9137997885322573</v>
      </c>
      <c r="C95" s="179">
        <f>('dep84'!C95/'dep84'!C94-1)*100</f>
        <v>31.770153104893751</v>
      </c>
      <c r="D95" s="179">
        <f>('dep84'!D95/'dep84'!D94-1)*100</f>
        <v>3.9022235037619701</v>
      </c>
      <c r="E95" s="180">
        <f>('dep84'!E95/'dep84'!E94-1)*100</f>
        <v>5.5483901161551996</v>
      </c>
      <c r="F95" s="181">
        <f>('dep84'!F95/'dep84'!F94-1)*100</f>
        <v>1.3541662735207183</v>
      </c>
      <c r="G95" s="181">
        <f>('dep84'!G95/'dep84'!G94-1)*100</f>
        <v>30.190008355534935</v>
      </c>
      <c r="H95" s="181">
        <f>('dep84'!H95/'dep84'!H94-1)*100</f>
        <v>21.042011375409707</v>
      </c>
      <c r="I95" s="182">
        <f>('dep84'!I95/'dep84'!I94-1)*100</f>
        <v>-1.9509219764045405</v>
      </c>
      <c r="J95" s="179">
        <f>('dep84'!J95/'dep84'!J94-1)*100</f>
        <v>-1.3089838159755396</v>
      </c>
      <c r="K95" s="179">
        <f>('dep84'!K95/'dep84'!K94-1)*100</f>
        <v>6.2339019303432774</v>
      </c>
      <c r="L95" s="180">
        <f>('dep84'!L95/'dep84'!L94-1)*100</f>
        <v>7.6122383317909215</v>
      </c>
      <c r="M95" s="181">
        <f>('dep84'!M95/'dep84'!M94-1)*100</f>
        <v>0.58114892515959138</v>
      </c>
      <c r="N95" s="181">
        <f>('dep84'!N95/'dep84'!N94-1)*100</f>
        <v>31.371250758009595</v>
      </c>
      <c r="O95" s="181">
        <f>('dep84'!O95/'dep84'!O94-1)*100</f>
        <v>-24.864522395208787</v>
      </c>
      <c r="P95" s="181">
        <f>('dep84'!P95/'dep84'!P94-1)*100</f>
        <v>-48.674057042855054</v>
      </c>
      <c r="Q95" s="181">
        <f>('dep84'!Q95/'dep84'!Q94-1)*100</f>
        <v>66.159619136786802</v>
      </c>
      <c r="R95" s="181">
        <f>('dep84'!R95/'dep84'!R94-1)*100</f>
        <v>14.708525110158256</v>
      </c>
      <c r="S95" s="152">
        <f>('dep84'!S95/'dep84'!S94-1)*100</f>
        <v>-9.8169758756105896</v>
      </c>
      <c r="T95" s="183">
        <f>('dep84'!T95/'dep84'!T94-1)*100</f>
        <v>-10.426588069838749</v>
      </c>
      <c r="U95" s="52">
        <f>'dep84'!B95-'dep84'!B94</f>
        <v>239.04951511000036</v>
      </c>
      <c r="V95" s="52">
        <f>'dep84'!C95-'dep84'!C94</f>
        <v>17.117185143</v>
      </c>
      <c r="W95" s="52">
        <f>'dep84'!D95-'dep84'!D94</f>
        <v>72.904559778000021</v>
      </c>
      <c r="X95" s="121">
        <f>'dep84'!E95-'dep84'!E94</f>
        <v>39.929710429000011</v>
      </c>
      <c r="Y95" s="121">
        <f>'dep84'!F95-'dep84'!F94</f>
        <v>1.9978701329999922</v>
      </c>
      <c r="Z95" s="121">
        <f>'dep84'!G95-'dep84'!G94</f>
        <v>20.753254810999991</v>
      </c>
      <c r="AA95" s="121">
        <f>'dep84'!H95-'dep84'!H94</f>
        <v>26.002188277000016</v>
      </c>
      <c r="AB95" s="121">
        <f>'dep84'!I95-'dep84'!I94</f>
        <v>-15.778463871999975</v>
      </c>
      <c r="AC95" s="52">
        <f>'dep84'!J95-'dep84'!J94</f>
        <v>-13.40191508800001</v>
      </c>
      <c r="AD95" s="52">
        <f>'dep84'!K95-'dep84'!K94</f>
        <v>184.13187972400056</v>
      </c>
      <c r="AE95" s="121">
        <f>'dep84'!L95-'dep84'!L94</f>
        <v>80.853469625999878</v>
      </c>
      <c r="AF95" s="121">
        <f>'dep84'!M95-'dep84'!M94</f>
        <v>6.3535034060000726</v>
      </c>
      <c r="AG95" s="121">
        <f>'dep84'!N95-'dep84'!N94</f>
        <v>9.6396314179999969</v>
      </c>
      <c r="AH95" s="121">
        <f>'dep84'!O95-'dep84'!O94</f>
        <v>-6.4812170179999988</v>
      </c>
      <c r="AI95" s="121">
        <f>'dep84'!P95-'dep84'!P94</f>
        <v>-14.567060317000001</v>
      </c>
      <c r="AJ95" s="121">
        <f>'dep84'!Q95-'dep84'!Q94</f>
        <v>10.091663511</v>
      </c>
      <c r="AK95" s="121">
        <f>'dep84'!R95-'dep84'!R94</f>
        <v>99.91399676399999</v>
      </c>
      <c r="AL95" s="121">
        <f>'dep84'!S95-'dep84'!S94</f>
        <v>-1.6721076660000005</v>
      </c>
      <c r="AM95" s="52">
        <f>'dep84'!T95-'dep84'!T94</f>
        <v>-21.702194447000011</v>
      </c>
      <c r="AN95" s="189">
        <f>(Paca!B95/Paca!B91-1)*100</f>
        <v>65.636157884785987</v>
      </c>
      <c r="AO95" s="189">
        <f>(Paca!C95/Paca!C91-1)*100</f>
        <v>110.85035286550418</v>
      </c>
      <c r="AP95" s="189">
        <f>(Paca!D95/Paca!D91-1)*100</f>
        <v>64.50167593516565</v>
      </c>
      <c r="AQ95" s="190">
        <f>(Paca!E95/Paca!E91-1)*100</f>
        <v>36.732857815800934</v>
      </c>
      <c r="AR95" s="190">
        <f>(Paca!F95/Paca!F91-1)*100</f>
        <v>106.9838123254427</v>
      </c>
      <c r="AS95" s="190">
        <f>(Paca!G95/Paca!G91-1)*100</f>
        <v>45.744058407179011</v>
      </c>
      <c r="AT95" s="190">
        <f>(Paca!H95/Paca!H91-1)*100</f>
        <v>11.550482157194342</v>
      </c>
      <c r="AU95" s="190">
        <f>(Paca!I95/Paca!I91-1)*100</f>
        <v>75.669905296662179</v>
      </c>
      <c r="AV95" s="189">
        <f>(Paca!J95/Paca!J91-1)*100</f>
        <v>150.22211767368682</v>
      </c>
      <c r="AW95" s="189">
        <f>(Paca!K95/Paca!K91-1)*100</f>
        <v>39.8392647416443</v>
      </c>
      <c r="AX95" s="190">
        <f>(Paca!L95/Paca!L91-1)*100</f>
        <v>33.20758900243905</v>
      </c>
      <c r="AY95" s="190">
        <f>(Paca!M95/Paca!M91-1)*100</f>
        <v>57.952990746135072</v>
      </c>
      <c r="AZ95" s="190">
        <f>(Paca!N95/Paca!N91-1)*100</f>
        <v>110.41346532959552</v>
      </c>
      <c r="BA95" s="190">
        <f>(Paca!O95/Paca!O91-1)*100</f>
        <v>45.249338016772377</v>
      </c>
      <c r="BB95" s="190">
        <f>(Paca!P95/Paca!P91-1)*100</f>
        <v>-8.4306903529962831</v>
      </c>
      <c r="BC95" s="190">
        <f>(Paca!Q95/Paca!Q91-1)*100</f>
        <v>-16.332637982444243</v>
      </c>
      <c r="BD95" s="190">
        <f>(Paca!R95/Paca!R91-1)*100</f>
        <v>29.008678856921865</v>
      </c>
      <c r="BE95" s="190">
        <f>(Paca!S95/Paca!S91-1)*100</f>
        <v>11.301692808009612</v>
      </c>
      <c r="BF95" s="189">
        <f>(Paca!T95/Paca!T91-1)*100</f>
        <v>36.030955755516516</v>
      </c>
      <c r="BG95" s="53">
        <f>Paca!B95-Paca!B91</f>
        <v>20449.973669917999</v>
      </c>
      <c r="BH95" s="53">
        <f>Paca!C95-Paca!C91</f>
        <v>195.01221172199999</v>
      </c>
      <c r="BI95" s="53">
        <f>Paca!D95-Paca!D91</f>
        <v>4790.1146006560011</v>
      </c>
      <c r="BJ95" s="122">
        <f>Paca!E95-Paca!E91</f>
        <v>473.27705546399989</v>
      </c>
      <c r="BK95" s="122">
        <f>Paca!F95-Paca!F91</f>
        <v>1654.197859179</v>
      </c>
      <c r="BL95" s="122">
        <f>Paca!G95-Paca!G91</f>
        <v>282.62134944200011</v>
      </c>
      <c r="BM95" s="122">
        <f>Paca!H95-Paca!H91</f>
        <v>112.94835844199997</v>
      </c>
      <c r="BN95" s="122">
        <f>Paca!I95-Paca!I91</f>
        <v>2267.069978129</v>
      </c>
      <c r="BO95" s="53">
        <f>Paca!J95-Paca!J91</f>
        <v>8381.2544147970002</v>
      </c>
      <c r="BP95" s="53">
        <f>Paca!K95-Paca!K91</f>
        <v>6349.9790319359981</v>
      </c>
      <c r="BQ95" s="122">
        <f>Paca!L95-Paca!L91</f>
        <v>1372.5903359869999</v>
      </c>
      <c r="BR95" s="122">
        <f>Paca!M95-Paca!M91</f>
        <v>3168.8335960950008</v>
      </c>
      <c r="BS95" s="122">
        <f>Paca!N95-Paca!N91</f>
        <v>294.80993853800004</v>
      </c>
      <c r="BT95" s="122">
        <f>Paca!O95-Paca!O91</f>
        <v>149.04171605299996</v>
      </c>
      <c r="BU95" s="122">
        <f>Paca!P95-Paca!P91</f>
        <v>-37.677333152000017</v>
      </c>
      <c r="BV95" s="122">
        <f>Paca!Q95-Paca!Q91</f>
        <v>-30.18972822500001</v>
      </c>
      <c r="BW95" s="122">
        <f>Paca!R95-Paca!R91</f>
        <v>1400.8835669310001</v>
      </c>
      <c r="BX95" s="122">
        <f>Paca!S95-Paca!S91</f>
        <v>31.686939709000001</v>
      </c>
      <c r="BY95" s="53">
        <f>Paca!T95-Paca!T91</f>
        <v>733.61341080700004</v>
      </c>
    </row>
    <row r="96" spans="1:77" x14ac:dyDescent="0.25">
      <c r="A96" s="37" t="str">
        <f>Paca!A96</f>
        <v>T2 2021</v>
      </c>
      <c r="B96" s="144">
        <f>('dep84'!B96/'dep84'!B95-1)*100</f>
        <v>1.8106818819978443</v>
      </c>
      <c r="C96" s="179">
        <f>('dep84'!C96/'dep84'!C95-1)*100</f>
        <v>-9.8066178625896843</v>
      </c>
      <c r="D96" s="179">
        <f>('dep84'!D96/'dep84'!D95-1)*100</f>
        <v>-2.8350584495326014</v>
      </c>
      <c r="E96" s="180">
        <f>('dep84'!E96/'dep84'!E95-1)*100</f>
        <v>0.95006943824946788</v>
      </c>
      <c r="F96" s="181">
        <f>('dep84'!F96/'dep84'!F95-1)*100</f>
        <v>2.8441481696213744</v>
      </c>
      <c r="G96" s="181">
        <f>('dep84'!G96/'dep84'!G95-1)*100</f>
        <v>-5.5771950327988211</v>
      </c>
      <c r="H96" s="181">
        <f>('dep84'!H96/'dep84'!H95-1)*100</f>
        <v>-45.926956215064664</v>
      </c>
      <c r="I96" s="182">
        <f>('dep84'!I96/'dep84'!I95-1)*100</f>
        <v>0.90583046385201982</v>
      </c>
      <c r="J96" s="179">
        <f>('dep84'!J96/'dep84'!J95-1)*100</f>
        <v>4.0556910782331146</v>
      </c>
      <c r="K96" s="179">
        <f>('dep84'!K96/'dep84'!K95-1)*100</f>
        <v>4.6840764167540794</v>
      </c>
      <c r="L96" s="180">
        <f>('dep84'!L96/'dep84'!L95-1)*100</f>
        <v>2.0282501826216937</v>
      </c>
      <c r="M96" s="181">
        <f>('dep84'!M96/'dep84'!M95-1)*100</f>
        <v>-9.4064894460656809</v>
      </c>
      <c r="N96" s="181">
        <f>('dep84'!N96/'dep84'!N95-1)*100</f>
        <v>76.688586864251391</v>
      </c>
      <c r="O96" s="181">
        <f>('dep84'!O96/'dep84'!O95-1)*100</f>
        <v>3.9780987786202759</v>
      </c>
      <c r="P96" s="181">
        <f>('dep84'!P96/'dep84'!P95-1)*100</f>
        <v>63.839074975454288</v>
      </c>
      <c r="Q96" s="181">
        <f>('dep84'!Q96/'dep84'!Q95-1)*100</f>
        <v>57.66147395398982</v>
      </c>
      <c r="R96" s="181">
        <f>('dep84'!R96/'dep84'!R95-1)*100</f>
        <v>21.929306435027975</v>
      </c>
      <c r="S96" s="152">
        <f>('dep84'!S96/'dep84'!S95-1)*100</f>
        <v>1.305076896748214</v>
      </c>
      <c r="T96" s="183">
        <f>('dep84'!T96/'dep84'!T95-1)*100</f>
        <v>-5.9220757983060812</v>
      </c>
      <c r="U96" s="52">
        <f>'dep84'!B96-'dep84'!B95</f>
        <v>114.922388469</v>
      </c>
      <c r="V96" s="52">
        <f>'dep84'!C96-'dep84'!C95</f>
        <v>-6.9622456620000008</v>
      </c>
      <c r="W96" s="52">
        <f>'dep84'!D96-'dep84'!D95</f>
        <v>-55.033788446999779</v>
      </c>
      <c r="X96" s="121">
        <f>'dep84'!E96-'dep84'!E95</f>
        <v>7.2166581400000496</v>
      </c>
      <c r="Y96" s="121">
        <f>'dep84'!F96-'dep84'!F95</f>
        <v>4.2529383239999845</v>
      </c>
      <c r="Z96" s="121">
        <f>'dep84'!G96-'dep84'!G95</f>
        <v>-4.9913321599999989</v>
      </c>
      <c r="AA96" s="121">
        <f>'dep84'!H96-'dep84'!H95</f>
        <v>-68.695208041000015</v>
      </c>
      <c r="AB96" s="121">
        <f>'dep84'!I96-'dep84'!I95</f>
        <v>7.1831552899999451</v>
      </c>
      <c r="AC96" s="52">
        <f>'dep84'!J96-'dep84'!J95</f>
        <v>40.980294314000048</v>
      </c>
      <c r="AD96" s="52">
        <f>'dep84'!K96-'dep84'!K95</f>
        <v>146.97928343299918</v>
      </c>
      <c r="AE96" s="121">
        <f>'dep84'!L96-'dep84'!L95</f>
        <v>23.182991325000103</v>
      </c>
      <c r="AF96" s="121">
        <f>'dep84'!M96-'dep84'!M95</f>
        <v>-103.43558926300011</v>
      </c>
      <c r="AG96" s="121">
        <f>'dep84'!N96-'dep84'!N95</f>
        <v>30.957056813000001</v>
      </c>
      <c r="AH96" s="121">
        <f>'dep84'!O96-'dep84'!O95</f>
        <v>0.77910690999999943</v>
      </c>
      <c r="AI96" s="121">
        <f>'dep84'!P96-'dep84'!P95</f>
        <v>9.8061355949999989</v>
      </c>
      <c r="AJ96" s="121">
        <f>'dep84'!Q96-'dep84'!Q95</f>
        <v>14.614400091</v>
      </c>
      <c r="AK96" s="121">
        <f>'dep84'!R96-'dep84'!R95</f>
        <v>170.87471287599999</v>
      </c>
      <c r="AL96" s="121">
        <f>'dep84'!S96-'dep84'!S95</f>
        <v>0.20046908600000002</v>
      </c>
      <c r="AM96" s="52">
        <f>'dep84'!T96-'dep84'!T95</f>
        <v>-11.041155169000007</v>
      </c>
      <c r="AN96" s="189">
        <f>(Paca!B96/Paca!B92-1)*100</f>
        <v>32.921979070401086</v>
      </c>
      <c r="AO96" s="189">
        <f>(Paca!C96/Paca!C92-1)*100</f>
        <v>1.3185805680235863</v>
      </c>
      <c r="AP96" s="189">
        <f>(Paca!D96/Paca!D92-1)*100</f>
        <v>40.979933137742599</v>
      </c>
      <c r="AQ96" s="190">
        <f>(Paca!E96/Paca!E92-1)*100</f>
        <v>33.447059440523795</v>
      </c>
      <c r="AR96" s="190">
        <f>(Paca!F96/Paca!F92-1)*100</f>
        <v>67.125855497498364</v>
      </c>
      <c r="AS96" s="190">
        <f>(Paca!G96/Paca!G92-1)*100</f>
        <v>22.220156740170815</v>
      </c>
      <c r="AT96" s="190">
        <f>(Paca!H96/Paca!H92-1)*100</f>
        <v>12.616576626602116</v>
      </c>
      <c r="AU96" s="190">
        <f>(Paca!I96/Paca!I92-1)*100</f>
        <v>40.765534117830015</v>
      </c>
      <c r="AV96" s="189">
        <f>(Paca!J96/Paca!J92-1)*100</f>
        <v>22.848949707684184</v>
      </c>
      <c r="AW96" s="189">
        <f>(Paca!K96/Paca!K92-1)*100</f>
        <v>37.668230477099215</v>
      </c>
      <c r="AX96" s="190">
        <f>(Paca!L96/Paca!L92-1)*100</f>
        <v>42.18513228890415</v>
      </c>
      <c r="AY96" s="190">
        <f>(Paca!M96/Paca!M92-1)*100</f>
        <v>18.391184500314097</v>
      </c>
      <c r="AZ96" s="190">
        <f>(Paca!N96/Paca!N92-1)*100</f>
        <v>679.82877675004966</v>
      </c>
      <c r="BA96" s="190">
        <f>(Paca!O96/Paca!O92-1)*100</f>
        <v>22.908044711074748</v>
      </c>
      <c r="BB96" s="190">
        <f>(Paca!P96/Paca!P92-1)*100</f>
        <v>19.691345070421296</v>
      </c>
      <c r="BC96" s="190">
        <f>(Paca!Q96/Paca!Q92-1)*100</f>
        <v>-17.126885900720968</v>
      </c>
      <c r="BD96" s="190">
        <f>(Paca!R96/Paca!R92-1)*100</f>
        <v>54.619001286535166</v>
      </c>
      <c r="BE96" s="190">
        <f>(Paca!S96/Paca!S92-1)*100</f>
        <v>48.952160042146708</v>
      </c>
      <c r="BF96" s="189">
        <f>(Paca!T96/Paca!T92-1)*100</f>
        <v>18.094371767694394</v>
      </c>
      <c r="BG96" s="53">
        <f>Paca!B96-Paca!B92</f>
        <v>13567.186960690007</v>
      </c>
      <c r="BH96" s="53">
        <f>Paca!C96-Paca!C92</f>
        <v>4.2239401019999718</v>
      </c>
      <c r="BI96" s="53">
        <f>Paca!D96-Paca!D92</f>
        <v>3617.6159417150011</v>
      </c>
      <c r="BJ96" s="122">
        <f>Paca!E96-Paca!E92</f>
        <v>452.91415016700012</v>
      </c>
      <c r="BK96" s="122">
        <f>Paca!F96-Paca!F92</f>
        <v>1283.5197365539998</v>
      </c>
      <c r="BL96" s="122">
        <f>Paca!G96-Paca!G92</f>
        <v>168.46036652200007</v>
      </c>
      <c r="BM96" s="122">
        <f>Paca!H96-Paca!H92</f>
        <v>109.99465913799997</v>
      </c>
      <c r="BN96" s="122">
        <f>Paca!I96-Paca!I92</f>
        <v>1602.7270293339998</v>
      </c>
      <c r="BO96" s="53">
        <f>Paca!J96-Paca!J92</f>
        <v>2589.1059174050006</v>
      </c>
      <c r="BP96" s="53">
        <f>Paca!K96-Paca!K92</f>
        <v>6937.8406265590056</v>
      </c>
      <c r="BQ96" s="122">
        <f>Paca!L96-Paca!L92</f>
        <v>1766.8771949519996</v>
      </c>
      <c r="BR96" s="122">
        <f>Paca!M96-Paca!M92</f>
        <v>1357.7788787160007</v>
      </c>
      <c r="BS96" s="122">
        <f>Paca!N96-Paca!N92</f>
        <v>517.49070864099997</v>
      </c>
      <c r="BT96" s="122">
        <f>Paca!O96-Paca!O92</f>
        <v>87.250834161</v>
      </c>
      <c r="BU96" s="122">
        <f>Paca!P96-Paca!P92</f>
        <v>71.930299471000012</v>
      </c>
      <c r="BV96" s="122">
        <f>Paca!Q96-Paca!Q92</f>
        <v>-33.06193651800001</v>
      </c>
      <c r="BW96" s="122">
        <f>Paca!R96-Paca!R92</f>
        <v>3033.9957616489992</v>
      </c>
      <c r="BX96" s="122">
        <f>Paca!S96-Paca!S92</f>
        <v>135.57888548699998</v>
      </c>
      <c r="BY96" s="53">
        <f>Paca!T96-Paca!T92</f>
        <v>418.40053490899982</v>
      </c>
    </row>
    <row r="97" spans="1:77" x14ac:dyDescent="0.25">
      <c r="A97" s="37" t="str">
        <f>Paca!A97</f>
        <v>T3 2021</v>
      </c>
      <c r="B97" s="144">
        <f>('dep84'!B97/'dep84'!B96-1)*100</f>
        <v>1.6621621692937127</v>
      </c>
      <c r="C97" s="179">
        <f>('dep84'!C97/'dep84'!C96-1)*100</f>
        <v>60.153105266993734</v>
      </c>
      <c r="D97" s="179">
        <f>('dep84'!D97/'dep84'!D96-1)*100</f>
        <v>-3.5259736161306621</v>
      </c>
      <c r="E97" s="180">
        <f>('dep84'!E97/'dep84'!E96-1)*100</f>
        <v>-7.449131472946469</v>
      </c>
      <c r="F97" s="181">
        <f>('dep84'!F97/'dep84'!F96-1)*100</f>
        <v>13.197510219690379</v>
      </c>
      <c r="G97" s="181">
        <f>('dep84'!G97/'dep84'!G96-1)*100</f>
        <v>-9.6025654415407011</v>
      </c>
      <c r="H97" s="181">
        <f>('dep84'!H97/'dep84'!H96-1)*100</f>
        <v>-41.945545709146423</v>
      </c>
      <c r="I97" s="182">
        <f>('dep84'!I97/'dep84'!I96-1)*100</f>
        <v>1.544595583352204</v>
      </c>
      <c r="J97" s="179">
        <f>('dep84'!J97/'dep84'!J96-1)*100</f>
        <v>3.0306922333898756</v>
      </c>
      <c r="K97" s="179">
        <f>('dep84'!K97/'dep84'!K96-1)*100</f>
        <v>2.0204112530690432</v>
      </c>
      <c r="L97" s="180">
        <f>('dep84'!L97/'dep84'!L96-1)*100</f>
        <v>1.7680051534456842</v>
      </c>
      <c r="M97" s="181">
        <f>('dep84'!M97/'dep84'!M96-1)*100</f>
        <v>7.2835333589760465</v>
      </c>
      <c r="N97" s="181">
        <f>('dep84'!N97/'dep84'!N96-1)*100</f>
        <v>47.701421680995097</v>
      </c>
      <c r="O97" s="181">
        <f>('dep84'!O97/'dep84'!O96-1)*100</f>
        <v>-20.59043309289823</v>
      </c>
      <c r="P97" s="181">
        <f>('dep84'!P97/'dep84'!P96-1)*100</f>
        <v>-28.777513426264623</v>
      </c>
      <c r="Q97" s="181">
        <f>('dep84'!Q97/'dep84'!Q96-1)*100</f>
        <v>-5.411356931457556</v>
      </c>
      <c r="R97" s="181">
        <f>('dep84'!R97/'dep84'!R96-1)*100</f>
        <v>-5.6098914837018228</v>
      </c>
      <c r="S97" s="152">
        <f>('dep84'!S97/'dep84'!S96-1)*100</f>
        <v>38.975600809180435</v>
      </c>
      <c r="T97" s="183">
        <f>('dep84'!T97/'dep84'!T96-1)*100</f>
        <v>21.186592260545957</v>
      </c>
      <c r="U97" s="52">
        <f>'dep84'!B97-'dep84'!B96</f>
        <v>107.40616923499874</v>
      </c>
      <c r="V97" s="52">
        <f>'dep84'!C97-'dep84'!C96</f>
        <v>38.517918981999998</v>
      </c>
      <c r="W97" s="52">
        <f>'dep84'!D97-'dep84'!D96</f>
        <v>-66.505267562000199</v>
      </c>
      <c r="X97" s="121">
        <f>'dep84'!E97-'dep84'!E96</f>
        <v>-57.120637565000038</v>
      </c>
      <c r="Y97" s="121">
        <f>'dep84'!F97-'dep84'!F96</f>
        <v>20.295906767000019</v>
      </c>
      <c r="Z97" s="121">
        <f>'dep84'!G97-'dep84'!G96</f>
        <v>-8.1145569629999983</v>
      </c>
      <c r="AA97" s="121">
        <f>'dep84'!H97-'dep84'!H96</f>
        <v>-33.925436570999992</v>
      </c>
      <c r="AB97" s="121">
        <f>'dep84'!I97-'dep84'!I96</f>
        <v>12.359456770000065</v>
      </c>
      <c r="AC97" s="52">
        <f>'dep84'!J97-'dep84'!J96</f>
        <v>31.865290320999975</v>
      </c>
      <c r="AD97" s="52">
        <f>'dep84'!K97-'dep84'!K96</f>
        <v>66.367056859000058</v>
      </c>
      <c r="AE97" s="121">
        <f>'dep84'!L97-'dep84'!L96</f>
        <v>20.618255352000006</v>
      </c>
      <c r="AF97" s="121">
        <f>'dep84'!M97-'dep84'!M96</f>
        <v>72.557385170000089</v>
      </c>
      <c r="AG97" s="121">
        <f>'dep84'!N97-'dep84'!N96</f>
        <v>34.022697923999999</v>
      </c>
      <c r="AH97" s="121">
        <f>'dep84'!O97-'dep84'!O96</f>
        <v>-4.1930384720000013</v>
      </c>
      <c r="AI97" s="121">
        <f>'dep84'!P97-'dep84'!P96</f>
        <v>-7.242392559999999</v>
      </c>
      <c r="AJ97" s="121">
        <f>'dep84'!Q97-'dep84'!Q96</f>
        <v>-2.1623551059999997</v>
      </c>
      <c r="AK97" s="121">
        <f>'dep84'!R97-'dep84'!R96</f>
        <v>-53.298558747999891</v>
      </c>
      <c r="AL97" s="121">
        <f>'dep84'!S97-'dep84'!S96</f>
        <v>6.0650632989999984</v>
      </c>
      <c r="AM97" s="52">
        <f>'dep84'!T97-'dep84'!T96</f>
        <v>37.161170635000019</v>
      </c>
      <c r="AN97" s="189">
        <f>(Paca!B97/Paca!B93-1)*100</f>
        <v>15.228849047090677</v>
      </c>
      <c r="AO97" s="189">
        <f>(Paca!C97/Paca!C93-1)*100</f>
        <v>17.40421466996256</v>
      </c>
      <c r="AP97" s="189">
        <f>(Paca!D97/Paca!D93-1)*100</f>
        <v>15.192594969076278</v>
      </c>
      <c r="AQ97" s="190">
        <f>(Paca!E97/Paca!E93-1)*100</f>
        <v>4.0768881172351001</v>
      </c>
      <c r="AR97" s="190">
        <f>(Paca!F97/Paca!F93-1)*100</f>
        <v>34.069629195048279</v>
      </c>
      <c r="AS97" s="190">
        <f>(Paca!G97/Paca!G93-1)*100</f>
        <v>14.910514675570852</v>
      </c>
      <c r="AT97" s="190">
        <f>(Paca!H97/Paca!H93-1)*100</f>
        <v>-22.898995018634682</v>
      </c>
      <c r="AU97" s="190">
        <f>(Paca!I97/Paca!I93-1)*100</f>
        <v>17.500180667533961</v>
      </c>
      <c r="AV97" s="189">
        <f>(Paca!J97/Paca!J93-1)*100</f>
        <v>7.5245719840947523</v>
      </c>
      <c r="AW97" s="189">
        <f>(Paca!K97/Paca!K93-1)*100</f>
        <v>20.715464188383525</v>
      </c>
      <c r="AX97" s="190">
        <f>(Paca!L97/Paca!L93-1)*100</f>
        <v>22.317539275867237</v>
      </c>
      <c r="AY97" s="190">
        <f>(Paca!M97/Paca!M93-1)*100</f>
        <v>14.424808893834751</v>
      </c>
      <c r="AZ97" s="190">
        <f>(Paca!N97/Paca!N93-1)*100</f>
        <v>133.00345532200723</v>
      </c>
      <c r="BA97" s="190">
        <f>(Paca!O97/Paca!O93-1)*100</f>
        <v>2.4878687253870879</v>
      </c>
      <c r="BB97" s="190">
        <f>(Paca!P97/Paca!P93-1)*100</f>
        <v>-2.8992459183524666</v>
      </c>
      <c r="BC97" s="190">
        <f>(Paca!Q97/Paca!Q93-1)*100</f>
        <v>7.8534191243068596</v>
      </c>
      <c r="BD97" s="190">
        <f>(Paca!R97/Paca!R93-1)*100</f>
        <v>22.856327895026297</v>
      </c>
      <c r="BE97" s="190">
        <f>(Paca!S97/Paca!S93-1)*100</f>
        <v>33.011842648925672</v>
      </c>
      <c r="BF97" s="189">
        <f>(Paca!T97/Paca!T93-1)*100</f>
        <v>9.8987558496583805</v>
      </c>
      <c r="BG97" s="53">
        <f>Paca!B97-Paca!B93</f>
        <v>7250.7655007979993</v>
      </c>
      <c r="BH97" s="53">
        <f>Paca!C97-Paca!C93</f>
        <v>57.759910754999964</v>
      </c>
      <c r="BI97" s="53">
        <f>Paca!D97-Paca!D93</f>
        <v>1647.4819011799991</v>
      </c>
      <c r="BJ97" s="122">
        <f>Paca!E97-Paca!E93</f>
        <v>68.062978996000083</v>
      </c>
      <c r="BK97" s="122">
        <f>Paca!F97-Paca!F93</f>
        <v>881.59593496600019</v>
      </c>
      <c r="BL97" s="122">
        <f>Paca!G97-Paca!G93</f>
        <v>119.40435318899995</v>
      </c>
      <c r="BM97" s="122">
        <f>Paca!H97-Paca!H93</f>
        <v>-246.08547660400006</v>
      </c>
      <c r="BN97" s="122">
        <f>Paca!I97-Paca!I93</f>
        <v>824.50411063299998</v>
      </c>
      <c r="BO97" s="53">
        <f>Paca!J97-Paca!J93</f>
        <v>973.15733919299964</v>
      </c>
      <c r="BP97" s="53">
        <f>Paca!K97-Paca!K93</f>
        <v>4301.1059607650022</v>
      </c>
      <c r="BQ97" s="122">
        <f>Paca!L97-Paca!L93</f>
        <v>1203.3220728800006</v>
      </c>
      <c r="BR97" s="122">
        <f>Paca!M97-Paca!M93</f>
        <v>1141.3872766289996</v>
      </c>
      <c r="BS97" s="122">
        <f>Paca!N97-Paca!N93</f>
        <v>525.84540186300001</v>
      </c>
      <c r="BT97" s="122">
        <f>Paca!O97-Paca!O93</f>
        <v>11.360231413000008</v>
      </c>
      <c r="BU97" s="122">
        <f>Paca!P97-Paca!P93</f>
        <v>-11.802823105000016</v>
      </c>
      <c r="BV97" s="122">
        <f>Paca!Q97-Paca!Q93</f>
        <v>10.950804293000004</v>
      </c>
      <c r="BW97" s="122">
        <f>Paca!R97-Paca!R93</f>
        <v>1306.2573613059994</v>
      </c>
      <c r="BX97" s="122">
        <f>Paca!S97-Paca!S93</f>
        <v>113.78563548599999</v>
      </c>
      <c r="BY97" s="53">
        <f>Paca!T97-Paca!T93</f>
        <v>271.26038890500013</v>
      </c>
    </row>
    <row r="98" spans="1:77" s="106" customFormat="1" x14ac:dyDescent="0.25">
      <c r="A98" s="98" t="str">
        <f>Paca!A98</f>
        <v>T4 2021</v>
      </c>
      <c r="B98" s="143">
        <f>('dep84'!B98/'dep84'!B97-1)*100</f>
        <v>-3.6713923879971855E-2</v>
      </c>
      <c r="C98" s="184">
        <f>('dep84'!C98/'dep84'!C97-1)*100</f>
        <v>1.0978466475764392</v>
      </c>
      <c r="D98" s="184">
        <f>('dep84'!D98/'dep84'!D97-1)*100</f>
        <v>8.5029707134823838</v>
      </c>
      <c r="E98" s="185">
        <f>('dep84'!E98/'dep84'!E97-1)*100</f>
        <v>8.8451659889628331</v>
      </c>
      <c r="F98" s="186">
        <f>('dep84'!F98/'dep84'!F97-1)*100</f>
        <v>1.9418203511237131</v>
      </c>
      <c r="G98" s="186">
        <f>('dep84'!G98/'dep84'!G97-1)*100</f>
        <v>34.86488650929045</v>
      </c>
      <c r="H98" s="186">
        <f>('dep84'!H98/'dep84'!H97-1)*100</f>
        <v>59.412808984024636</v>
      </c>
      <c r="I98" s="187">
        <f>('dep84'!I98/'dep84'!I97-1)*100</f>
        <v>4.1894472405141769</v>
      </c>
      <c r="J98" s="184">
        <f>('dep84'!J98/'dep84'!J97-1)*100</f>
        <v>-1.5099500743661842</v>
      </c>
      <c r="K98" s="184">
        <f>('dep84'!K98/'dep84'!K97-1)*100</f>
        <v>-6.4145844121285762</v>
      </c>
      <c r="L98" s="185">
        <f>('dep84'!L98/'dep84'!L97-1)*100</f>
        <v>-12.929039894163685</v>
      </c>
      <c r="M98" s="186">
        <f>('dep84'!M98/'dep84'!M97-1)*100</f>
        <v>-10.648510132613021</v>
      </c>
      <c r="N98" s="186">
        <f>('dep84'!N98/'dep84'!N97-1)*100</f>
        <v>-20.011315082098257</v>
      </c>
      <c r="O98" s="186">
        <f>('dep84'!O98/'dep84'!O97-1)*100</f>
        <v>-2.9268193648516405</v>
      </c>
      <c r="P98" s="186">
        <f>('dep84'!P98/'dep84'!P97-1)*100</f>
        <v>-4.9470326967195222</v>
      </c>
      <c r="Q98" s="186">
        <f>('dep84'!Q98/'dep84'!Q97-1)*100</f>
        <v>-41.75487118622263</v>
      </c>
      <c r="R98" s="186">
        <f>('dep84'!R98/'dep84'!R97-1)*100</f>
        <v>9.9208387898660924</v>
      </c>
      <c r="S98" s="151">
        <f>('dep84'!S98/'dep84'!S97-1)*100</f>
        <v>7.1089818828030227</v>
      </c>
      <c r="T98" s="188">
        <f>('dep84'!T98/'dep84'!T97-1)*100</f>
        <v>34.371625907893709</v>
      </c>
      <c r="U98" s="100">
        <f>'dep84'!B98-'dep84'!B97</f>
        <v>-2.411826034999649</v>
      </c>
      <c r="V98" s="100">
        <f>'dep84'!C98-'dep84'!C97</f>
        <v>1.1258533059999962</v>
      </c>
      <c r="W98" s="100">
        <f>'dep84'!D98-'dep84'!D97</f>
        <v>154.72413891100018</v>
      </c>
      <c r="X98" s="120">
        <f>'dep84'!E98-'dep84'!E97</f>
        <v>62.773145731999989</v>
      </c>
      <c r="Y98" s="120">
        <f>'dep84'!F98-'dep84'!F97</f>
        <v>3.3803554950000034</v>
      </c>
      <c r="Z98" s="120">
        <f>'dep84'!G98-'dep84'!G97</f>
        <v>26.633111</v>
      </c>
      <c r="AA98" s="120">
        <f>'dep84'!H98-'dep84'!H97</f>
        <v>27.896853976999992</v>
      </c>
      <c r="AB98" s="120">
        <f>'dep84'!I98-'dep84'!I97</f>
        <v>34.040672706999999</v>
      </c>
      <c r="AC98" s="100">
        <f>'dep84'!J98-'dep84'!J97</f>
        <v>-16.357060091999983</v>
      </c>
      <c r="AD98" s="100">
        <f>'dep84'!K98-'dep84'!K97</f>
        <v>-214.96530654700018</v>
      </c>
      <c r="AE98" s="120">
        <f>'dep84'!L98-'dep84'!L97</f>
        <v>-153.44259142700002</v>
      </c>
      <c r="AF98" s="120">
        <f>'dep84'!M98-'dep84'!M97</f>
        <v>-113.80502184500006</v>
      </c>
      <c r="AG98" s="120">
        <f>'dep84'!N98-'dep84'!N97</f>
        <v>-21.081316672</v>
      </c>
      <c r="AH98" s="120">
        <f>'dep84'!O98-'dep84'!O97</f>
        <v>-0.47329521399999841</v>
      </c>
      <c r="AI98" s="120">
        <f>'dep84'!P98-'dep84'!P97</f>
        <v>-0.88672858500000018</v>
      </c>
      <c r="AJ98" s="120">
        <f>'dep84'!Q98-'dep84'!Q97</f>
        <v>-15.782179510000002</v>
      </c>
      <c r="AK98" s="120">
        <f>'dep84'!R98-'dep84'!R97</f>
        <v>88.968421005999971</v>
      </c>
      <c r="AL98" s="120">
        <f>'dep84'!S98-'dep84'!S97</f>
        <v>1.5374057000000008</v>
      </c>
      <c r="AM98" s="100">
        <f>'dep84'!T98-'dep84'!T97</f>
        <v>73.060548387000011</v>
      </c>
      <c r="AN98" s="184">
        <f>(Paca!B98/Paca!B94-1)*100</f>
        <v>12.17295869773476</v>
      </c>
      <c r="AO98" s="184">
        <f>(Paca!C98/Paca!C94-1)*100</f>
        <v>39.657975504347441</v>
      </c>
      <c r="AP98" s="184">
        <f>(Paca!D98/Paca!D94-1)*100</f>
        <v>14.697403061770187</v>
      </c>
      <c r="AQ98" s="191">
        <f>(Paca!E98/Paca!E94-1)*100</f>
        <v>14.65281257211406</v>
      </c>
      <c r="AR98" s="191">
        <f>(Paca!F98/Paca!F94-1)*100</f>
        <v>20.741396461578599</v>
      </c>
      <c r="AS98" s="191">
        <f>(Paca!G98/Paca!G94-1)*100</f>
        <v>25.021438231782824</v>
      </c>
      <c r="AT98" s="191">
        <f>(Paca!H98/Paca!H94-1)*100</f>
        <v>-4.1318419604700507</v>
      </c>
      <c r="AU98" s="191">
        <f>(Paca!I98/Paca!I94-1)*100</f>
        <v>13.463324912505925</v>
      </c>
      <c r="AV98" s="184">
        <f>(Paca!J98/Paca!J94-1)*100</f>
        <v>4.7195456543570158</v>
      </c>
      <c r="AW98" s="184">
        <f>(Paca!K98/Paca!K94-1)*100</f>
        <v>13.805274744445439</v>
      </c>
      <c r="AX98" s="191">
        <f>(Paca!L98/Paca!L94-1)*100</f>
        <v>19.665505475346691</v>
      </c>
      <c r="AY98" s="191">
        <f>(Paca!M98/Paca!M94-1)*100</f>
        <v>2.7274652630820073</v>
      </c>
      <c r="AZ98" s="191">
        <f>(Paca!N98/Paca!N94-1)*100</f>
        <v>77.779705193556239</v>
      </c>
      <c r="BA98" s="191">
        <f>(Paca!O98/Paca!O94-1)*100</f>
        <v>-0.31396401747961766</v>
      </c>
      <c r="BB98" s="191">
        <f>(Paca!P98/Paca!P94-1)*100</f>
        <v>2.218287733204849</v>
      </c>
      <c r="BC98" s="191">
        <f>(Paca!Q98/Paca!Q94-1)*100</f>
        <v>9.1274444206043359</v>
      </c>
      <c r="BD98" s="191">
        <f>(Paca!R98/Paca!R94-1)*100</f>
        <v>19.162164039145679</v>
      </c>
      <c r="BE98" s="191">
        <f>(Paca!S98/Paca!S94-1)*100</f>
        <v>53.1219524101326</v>
      </c>
      <c r="BF98" s="184">
        <f>(Paca!T98/Paca!T94-1)*100</f>
        <v>21.999839156777412</v>
      </c>
      <c r="BG98" s="100">
        <f>Paca!B98-Paca!B94</f>
        <v>6076.3458082939978</v>
      </c>
      <c r="BH98" s="100">
        <f>Paca!C98-Paca!C94</f>
        <v>92.483349224000023</v>
      </c>
      <c r="BI98" s="100">
        <f>Paca!D98-Paca!D94</f>
        <v>1698.0101942450001</v>
      </c>
      <c r="BJ98" s="120">
        <f>Paca!E98-Paca!E94</f>
        <v>242.1976981790001</v>
      </c>
      <c r="BK98" s="120">
        <f>Paca!F98-Paca!F94</f>
        <v>627.65038436999976</v>
      </c>
      <c r="BL98" s="120">
        <f>Paca!G98-Paca!G94</f>
        <v>202.281733444</v>
      </c>
      <c r="BM98" s="120">
        <f>Paca!H98-Paca!H94</f>
        <v>-44.797274317000074</v>
      </c>
      <c r="BN98" s="120">
        <f>Paca!I98-Paca!I94</f>
        <v>670.6776525690002</v>
      </c>
      <c r="BO98" s="100">
        <f>Paca!J98-Paca!J94</f>
        <v>625.45105524499922</v>
      </c>
      <c r="BP98" s="100">
        <f>Paca!K98-Paca!K94</f>
        <v>3053.8868619449968</v>
      </c>
      <c r="BQ98" s="120">
        <f>Paca!L98-Paca!L94</f>
        <v>1068.3086193659992</v>
      </c>
      <c r="BR98" s="120">
        <f>Paca!M98-Paca!M94</f>
        <v>240.83473244900051</v>
      </c>
      <c r="BS98" s="120">
        <f>Paca!N98-Paca!N94</f>
        <v>411.71179119599992</v>
      </c>
      <c r="BT98" s="120">
        <f>Paca!O98-Paca!O94</f>
        <v>-1.4687300709999818</v>
      </c>
      <c r="BU98" s="120">
        <f>Paca!P98-Paca!P94</f>
        <v>8.8510286700000051</v>
      </c>
      <c r="BV98" s="120">
        <f>Paca!Q98-Paca!Q94</f>
        <v>12.675152615999991</v>
      </c>
      <c r="BW98" s="120">
        <f>Paca!R98-Paca!R94</f>
        <v>1154.6673910219997</v>
      </c>
      <c r="BX98" s="120">
        <f>Paca!S98-Paca!S94</f>
        <v>158.30687669700001</v>
      </c>
      <c r="BY98" s="100">
        <f>Paca!T98-Paca!T94</f>
        <v>606.51434763499992</v>
      </c>
    </row>
    <row r="99" spans="1:77" x14ac:dyDescent="0.25">
      <c r="A99" s="37" t="str">
        <f>Paca!A99</f>
        <v>T1 2022</v>
      </c>
      <c r="B99" s="144">
        <f>('dep84'!B99/'dep84'!B98-1)*100</f>
        <v>-1.6422088328957862</v>
      </c>
      <c r="C99" s="179">
        <f>('dep84'!C99/'dep84'!C98-1)*100</f>
        <v>21.833378569816553</v>
      </c>
      <c r="D99" s="179">
        <f>('dep84'!D99/'dep84'!D98-1)*100</f>
        <v>-5.6035906378772644</v>
      </c>
      <c r="E99" s="180">
        <f>('dep84'!E99/'dep84'!E98-1)*100</f>
        <v>-4.1389625599682063</v>
      </c>
      <c r="F99" s="181">
        <f>('dep84'!F99/'dep84'!F98-1)*100</f>
        <v>-6.2007405731798304</v>
      </c>
      <c r="G99" s="181">
        <f>('dep84'!G99/'dep84'!G98-1)*100</f>
        <v>7.8440976689883479</v>
      </c>
      <c r="H99" s="181">
        <f>('dep84'!H99/'dep84'!H98-1)*100</f>
        <v>-33.391755147415857</v>
      </c>
      <c r="I99" s="182">
        <f>('dep84'!I99/'dep84'!I98-1)*100</f>
        <v>-5.9943870501627856</v>
      </c>
      <c r="J99" s="179">
        <f>('dep84'!J99/'dep84'!J98-1)*100</f>
        <v>-0.84371691788595049</v>
      </c>
      <c r="K99" s="179">
        <f>('dep84'!K99/'dep84'!K98-1)*100</f>
        <v>0.32429819999972853</v>
      </c>
      <c r="L99" s="180">
        <f>('dep84'!L99/'dep84'!L98-1)*100</f>
        <v>-1.8357750843451037</v>
      </c>
      <c r="M99" s="181">
        <f>('dep84'!M99/'dep84'!M98-1)*100</f>
        <v>4.0363567284433133</v>
      </c>
      <c r="N99" s="181">
        <f>('dep84'!N99/'dep84'!N98-1)*100</f>
        <v>31.588215223770465</v>
      </c>
      <c r="O99" s="181">
        <f>('dep84'!O99/'dep84'!O98-1)*100</f>
        <v>24.81855355063356</v>
      </c>
      <c r="P99" s="181">
        <f>('dep84'!P99/'dep84'!P98-1)*100</f>
        <v>38.91253862940156</v>
      </c>
      <c r="Q99" s="181">
        <f>('dep84'!Q99/'dep84'!Q98-1)*100</f>
        <v>-22.454525836517302</v>
      </c>
      <c r="R99" s="181">
        <f>('dep84'!R99/'dep84'!R98-1)*100</f>
        <v>-3.9370988140765339</v>
      </c>
      <c r="S99" s="152">
        <f>('dep84'!S99/'dep84'!S98-1)*100</f>
        <v>-12.06220881588489</v>
      </c>
      <c r="T99" s="183">
        <f>('dep84'!T99/'dep84'!T98-1)*100</f>
        <v>-7.3560270131180827</v>
      </c>
      <c r="U99" s="52">
        <f>'dep84'!B99-'dep84'!B98</f>
        <v>-107.84104402899993</v>
      </c>
      <c r="V99" s="52">
        <f>'dep84'!C99-'dep84'!C98</f>
        <v>22.636171614000006</v>
      </c>
      <c r="W99" s="52">
        <f>'dep84'!D99-'dep84'!D98</f>
        <v>-110.63573390300007</v>
      </c>
      <c r="X99" s="121">
        <f>'dep84'!E99-'dep84'!E98</f>
        <v>-31.971907620000025</v>
      </c>
      <c r="Y99" s="121">
        <f>'dep84'!F99-'dep84'!F98</f>
        <v>-11.003966840000004</v>
      </c>
      <c r="Z99" s="121">
        <f>'dep84'!G99-'dep84'!G98</f>
        <v>8.0811938949999984</v>
      </c>
      <c r="AA99" s="121">
        <f>'dep84'!H99-'dep84'!H98</f>
        <v>-24.994105859999998</v>
      </c>
      <c r="AB99" s="121">
        <f>'dep84'!I99-'dep84'!I98</f>
        <v>-50.746947478000038</v>
      </c>
      <c r="AC99" s="52">
        <f>'dep84'!J99-'dep84'!J98</f>
        <v>-9.0018500940000195</v>
      </c>
      <c r="AD99" s="52">
        <f>'dep84'!K99-'dep84'!K98</f>
        <v>10.170740208000097</v>
      </c>
      <c r="AE99" s="121">
        <f>'dep84'!L99-'dep84'!L98</f>
        <v>-18.970223756999985</v>
      </c>
      <c r="AF99" s="121">
        <f>'dep84'!M99-'dep84'!M98</f>
        <v>38.544633284000042</v>
      </c>
      <c r="AG99" s="121">
        <f>'dep84'!N99-'dep84'!N98</f>
        <v>26.618019998999998</v>
      </c>
      <c r="AH99" s="121">
        <f>'dep84'!O99-'dep84'!O98</f>
        <v>3.8959369470000009</v>
      </c>
      <c r="AI99" s="121">
        <f>'dep84'!P99-'dep84'!P98</f>
        <v>6.6298113649999983</v>
      </c>
      <c r="AJ99" s="121">
        <f>'dep84'!Q99-'dep84'!Q98</f>
        <v>-4.9433724099999985</v>
      </c>
      <c r="AK99" s="121">
        <f>'dep84'!R99-'dep84'!R98</f>
        <v>-38.810017539</v>
      </c>
      <c r="AL99" s="121">
        <f>'dep84'!S99-'dep84'!S98</f>
        <v>-2.7940476809999986</v>
      </c>
      <c r="AM99" s="52">
        <f>'dep84'!T99-'dep84'!T98</f>
        <v>-21.010371854000027</v>
      </c>
      <c r="AN99" s="189">
        <f>(Paca!B99/Paca!B95-1)*100</f>
        <v>7.0228581514455657</v>
      </c>
      <c r="AO99" s="189">
        <f>(Paca!C99/Paca!C95-1)*100</f>
        <v>-13.943382413821093</v>
      </c>
      <c r="AP99" s="189">
        <f>(Paca!D99/Paca!D95-1)*100</f>
        <v>3.6505300365606619</v>
      </c>
      <c r="AQ99" s="190">
        <f>(Paca!E99/Paca!E95-1)*100</f>
        <v>-0.8501457804187873</v>
      </c>
      <c r="AR99" s="190">
        <f>(Paca!F99/Paca!F95-1)*100</f>
        <v>8.4008675733276093</v>
      </c>
      <c r="AS99" s="190">
        <f>(Paca!G99/Paca!G95-1)*100</f>
        <v>6.2945136963775017</v>
      </c>
      <c r="AT99" s="190">
        <f>(Paca!H99/Paca!H95-1)*100</f>
        <v>-7.063331054296917</v>
      </c>
      <c r="AU99" s="190">
        <f>(Paca!I99/Paca!I95-1)*100</f>
        <v>4.0365974014800132</v>
      </c>
      <c r="AV99" s="189">
        <f>(Paca!J99/Paca!J95-1)*100</f>
        <v>-5.5859836629969184</v>
      </c>
      <c r="AW99" s="189">
        <f>(Paca!K99/Paca!K95-1)*100</f>
        <v>13.231025830622389</v>
      </c>
      <c r="AX99" s="190">
        <f>(Paca!L99/Paca!L95-1)*100</f>
        <v>17.04225218801032</v>
      </c>
      <c r="AY99" s="190">
        <f>(Paca!M99/Paca!M95-1)*100</f>
        <v>4.6765486465970119</v>
      </c>
      <c r="AZ99" s="190">
        <f>(Paca!N99/Paca!N95-1)*100</f>
        <v>91.296999402368456</v>
      </c>
      <c r="BA99" s="190">
        <f>(Paca!O99/Paca!O95-1)*100</f>
        <v>-9.4477903910324184</v>
      </c>
      <c r="BB99" s="190">
        <f>(Paca!P99/Paca!P95-1)*100</f>
        <v>3.7964330480223074</v>
      </c>
      <c r="BC99" s="190">
        <f>(Paca!Q99/Paca!Q95-1)*100</f>
        <v>-4.9212218181840512</v>
      </c>
      <c r="BD99" s="190">
        <f>(Paca!R99/Paca!R95-1)*100</f>
        <v>15.849849283264872</v>
      </c>
      <c r="BE99" s="190">
        <f>(Paca!S99/Paca!S95-1)*100</f>
        <v>46.053964446765995</v>
      </c>
      <c r="BF99" s="189">
        <f>(Paca!T99/Paca!T95-1)*100</f>
        <v>38.299788940891411</v>
      </c>
      <c r="BG99" s="53">
        <f>Paca!B99-Paca!B95</f>
        <v>3624.2541654840024</v>
      </c>
      <c r="BH99" s="53">
        <f>Paca!C99-Paca!C95</f>
        <v>-51.72103400200001</v>
      </c>
      <c r="BI99" s="53">
        <f>Paca!D99-Paca!D95</f>
        <v>445.96539214099903</v>
      </c>
      <c r="BJ99" s="122">
        <f>Paca!E99-Paca!E95</f>
        <v>-14.977075776999982</v>
      </c>
      <c r="BK99" s="122">
        <f>Paca!F99-Paca!F95</f>
        <v>268.86229732899983</v>
      </c>
      <c r="BL99" s="122">
        <f>Paca!G99-Paca!G95</f>
        <v>56.679148195999915</v>
      </c>
      <c r="BM99" s="122">
        <f>Paca!H99-Paca!H95</f>
        <v>-77.047903067999982</v>
      </c>
      <c r="BN99" s="122">
        <f>Paca!I99-Paca!I95</f>
        <v>212.44892546099982</v>
      </c>
      <c r="BO99" s="53">
        <f>Paca!J99-Paca!J95</f>
        <v>-779.83100930000001</v>
      </c>
      <c r="BP99" s="53">
        <f>Paca!K99-Paca!K95</f>
        <v>2949.0601163680039</v>
      </c>
      <c r="BQ99" s="122">
        <f>Paca!L99-Paca!L95</f>
        <v>938.33852419200048</v>
      </c>
      <c r="BR99" s="122">
        <f>Paca!M99-Paca!M95</f>
        <v>403.90282461800052</v>
      </c>
      <c r="BS99" s="122">
        <f>Paca!N99-Paca!N95</f>
        <v>512.92056593099994</v>
      </c>
      <c r="BT99" s="122">
        <f>Paca!O99-Paca!O95</f>
        <v>-45.200165348999974</v>
      </c>
      <c r="BU99" s="122">
        <f>Paca!P99-Paca!P95</f>
        <v>15.53612482799997</v>
      </c>
      <c r="BV99" s="122">
        <f>Paca!Q99-Paca!Q95</f>
        <v>-7.6108275999999933</v>
      </c>
      <c r="BW99" s="122">
        <f>Paca!R99-Paca!R95</f>
        <v>987.4569145939995</v>
      </c>
      <c r="BX99" s="122">
        <f>Paca!S99-Paca!S95</f>
        <v>143.71615515399998</v>
      </c>
      <c r="BY99" s="53">
        <f>Paca!T99-Paca!T95</f>
        <v>1060.7807002770001</v>
      </c>
    </row>
    <row r="100" spans="1:77" x14ac:dyDescent="0.25">
      <c r="A100" s="37" t="str">
        <f>Paca!A100</f>
        <v>T2 2022</v>
      </c>
      <c r="B100" s="144">
        <f>('dep84'!B100/'dep84'!B99-1)*100</f>
        <v>1.991352931237711</v>
      </c>
      <c r="C100" s="179">
        <f>('dep84'!C100/'dep84'!C99-1)*100</f>
        <v>0.60553898049189314</v>
      </c>
      <c r="D100" s="179">
        <f>('dep84'!D100/'dep84'!D99-1)*100</f>
        <v>1.4225107602219511</v>
      </c>
      <c r="E100" s="180">
        <f>('dep84'!E100/'dep84'!E99-1)*100</f>
        <v>5.8997438479610365</v>
      </c>
      <c r="F100" s="181">
        <f>('dep84'!F100/'dep84'!F99-1)*100</f>
        <v>1.9066972431749818</v>
      </c>
      <c r="G100" s="181">
        <f>('dep84'!G100/'dep84'!G99-1)*100</f>
        <v>5.0385254827013837</v>
      </c>
      <c r="H100" s="181">
        <f>('dep84'!H100/'dep84'!H99-1)*100</f>
        <v>-20.629894600990283</v>
      </c>
      <c r="I100" s="182">
        <f>('dep84'!I100/'dep84'!I99-1)*100</f>
        <v>-1.9679585751886441</v>
      </c>
      <c r="J100" s="179">
        <f>('dep84'!J100/'dep84'!J99-1)*100</f>
        <v>2.1647286515130038</v>
      </c>
      <c r="K100" s="179">
        <f>('dep84'!K100/'dep84'!K99-1)*100</f>
        <v>0.75006659594754055</v>
      </c>
      <c r="L100" s="180">
        <f>('dep84'!L100/'dep84'!L99-1)*100</f>
        <v>6.8382314690937696</v>
      </c>
      <c r="M100" s="181">
        <f>('dep84'!M100/'dep84'!M99-1)*100</f>
        <v>-0.36149043790033586</v>
      </c>
      <c r="N100" s="181">
        <f>('dep84'!N100/'dep84'!N99-1)*100</f>
        <v>-13.00857834678486</v>
      </c>
      <c r="O100" s="181">
        <f>('dep84'!O100/'dep84'!O99-1)*100</f>
        <v>-30.391891126034352</v>
      </c>
      <c r="P100" s="181">
        <f>('dep84'!P100/'dep84'!P99-1)*100</f>
        <v>-34.25722250207285</v>
      </c>
      <c r="Q100" s="181">
        <f>('dep84'!Q100/'dep84'!Q99-1)*100</f>
        <v>57.531795684498576</v>
      </c>
      <c r="R100" s="181">
        <f>('dep84'!R100/'dep84'!R99-1)*100</f>
        <v>-3.1918990076349463</v>
      </c>
      <c r="S100" s="152">
        <f>('dep84'!S100/'dep84'!S99-1)*100</f>
        <v>32.969695301834292</v>
      </c>
      <c r="T100" s="183">
        <f>('dep84'!T100/'dep84'!T99-1)*100</f>
        <v>20.72597982923352</v>
      </c>
      <c r="U100" s="52">
        <f>'dep84'!B100-'dep84'!B99</f>
        <v>128.6212437460008</v>
      </c>
      <c r="V100" s="52">
        <f>'dep84'!C100-'dep84'!C99</f>
        <v>0.7648749290000012</v>
      </c>
      <c r="W100" s="52">
        <f>'dep84'!D100-'dep84'!D99</f>
        <v>26.511851302000196</v>
      </c>
      <c r="X100" s="121">
        <f>'dep84'!E100-'dep84'!E99</f>
        <v>43.687011044000087</v>
      </c>
      <c r="Y100" s="121">
        <f>'dep84'!F100-'dep84'!F99</f>
        <v>3.1738533749999931</v>
      </c>
      <c r="Z100" s="121">
        <f>'dep84'!G100-'dep84'!G99</f>
        <v>5.5979933079999995</v>
      </c>
      <c r="AA100" s="121">
        <f>'dep84'!H100-'dep84'!H99</f>
        <v>-10.285451410999997</v>
      </c>
      <c r="AB100" s="121">
        <f>'dep84'!I100-'dep84'!I99</f>
        <v>-15.661555013999987</v>
      </c>
      <c r="AC100" s="52">
        <f>'dep84'!J100-'dep84'!J99</f>
        <v>22.901225491999867</v>
      </c>
      <c r="AD100" s="52">
        <f>'dep84'!K100-'dep84'!K99</f>
        <v>23.600107334000313</v>
      </c>
      <c r="AE100" s="121">
        <f>'dep84'!L100-'dep84'!L99</f>
        <v>69.366538234000018</v>
      </c>
      <c r="AF100" s="121">
        <f>'dep84'!M100-'dep84'!M99</f>
        <v>-3.5913383690000273</v>
      </c>
      <c r="AG100" s="121">
        <f>'dep84'!N100-'dep84'!N99</f>
        <v>-14.424391192999991</v>
      </c>
      <c r="AH100" s="121">
        <f>'dep84'!O100-'dep84'!O99</f>
        <v>-5.954870522000002</v>
      </c>
      <c r="AI100" s="121">
        <f>'dep84'!P100-'dep84'!P99</f>
        <v>-8.1078406309999984</v>
      </c>
      <c r="AJ100" s="121">
        <f>'dep84'!Q100-'dep84'!Q99</f>
        <v>9.8216358039999996</v>
      </c>
      <c r="AK100" s="121">
        <f>'dep84'!R100-'dep84'!R99</f>
        <v>-30.225421394000023</v>
      </c>
      <c r="AL100" s="121">
        <f>'dep84'!S100-'dep84'!S99</f>
        <v>6.7157954049999979</v>
      </c>
      <c r="AM100" s="52">
        <f>'dep84'!T100-'dep84'!T99</f>
        <v>54.843184688999997</v>
      </c>
      <c r="AN100" s="189">
        <f>(Paca!B100/Paca!B96-1)*100</f>
        <v>0.46536307584381653</v>
      </c>
      <c r="AO100" s="189">
        <f>(Paca!C100/Paca!C96-1)*100</f>
        <v>5.1522420204191066</v>
      </c>
      <c r="AP100" s="189">
        <f>(Paca!D100/Paca!D96-1)*100</f>
        <v>-0.40138656525359195</v>
      </c>
      <c r="AQ100" s="190">
        <f>(Paca!E100/Paca!E96-1)*100</f>
        <v>-3.0924772882328977</v>
      </c>
      <c r="AR100" s="190">
        <f>(Paca!F100/Paca!F96-1)*100</f>
        <v>5.181926332961595</v>
      </c>
      <c r="AS100" s="190">
        <f>(Paca!G100/Paca!G96-1)*100</f>
        <v>1.6745436938868652</v>
      </c>
      <c r="AT100" s="190">
        <f>(Paca!H100/Paca!H96-1)*100</f>
        <v>18.464694944088379</v>
      </c>
      <c r="AU100" s="190">
        <f>(Paca!I100/Paca!I96-1)*100</f>
        <v>-6.4411699315365052</v>
      </c>
      <c r="AV100" s="189">
        <f>(Paca!J100/Paca!J96-1)*100</f>
        <v>-7.7594831597169067</v>
      </c>
      <c r="AW100" s="189">
        <f>(Paca!K100/Paca!K96-1)*100</f>
        <v>1.1965644477200943</v>
      </c>
      <c r="AX100" s="190">
        <f>(Paca!L100/Paca!L96-1)*100</f>
        <v>12.45446350170254</v>
      </c>
      <c r="AY100" s="190">
        <f>(Paca!M100/Paca!M96-1)*100</f>
        <v>2.4084999443942046</v>
      </c>
      <c r="AZ100" s="190">
        <f>(Paca!N100/Paca!N96-1)*100</f>
        <v>118.01980524534845</v>
      </c>
      <c r="BA100" s="190">
        <f>(Paca!O100/Paca!O96-1)*100</f>
        <v>-2.905654848378092</v>
      </c>
      <c r="BB100" s="190">
        <f>(Paca!P100/Paca!P96-1)*100</f>
        <v>5.438933814443625</v>
      </c>
      <c r="BC100" s="190">
        <f>(Paca!Q100/Paca!Q96-1)*100</f>
        <v>-7.6861848386039267</v>
      </c>
      <c r="BD100" s="190">
        <f>(Paca!R100/Paca!R96-1)*100</f>
        <v>-18.113184784706604</v>
      </c>
      <c r="BE100" s="190">
        <f>(Paca!S100/Paca!S96-1)*100</f>
        <v>50.525900143342724</v>
      </c>
      <c r="BF100" s="189">
        <f>(Paca!T100/Paca!T96-1)*100</f>
        <v>38.997052353805287</v>
      </c>
      <c r="BG100" s="53">
        <f>Paca!B100-Paca!B96</f>
        <v>254.91335883199645</v>
      </c>
      <c r="BH100" s="53">
        <f>Paca!C100-Paca!C96</f>
        <v>16.722316229</v>
      </c>
      <c r="BI100" s="53">
        <f>Paca!D100-Paca!D96</f>
        <v>-49.954123797000648</v>
      </c>
      <c r="BJ100" s="122">
        <f>Paca!E100-Paca!E96</f>
        <v>-55.882197321000149</v>
      </c>
      <c r="BK100" s="122">
        <f>Paca!F100-Paca!F96</f>
        <v>165.59514338900044</v>
      </c>
      <c r="BL100" s="122">
        <f>Paca!G100-Paca!G96</f>
        <v>15.516363440999953</v>
      </c>
      <c r="BM100" s="122">
        <f>Paca!H100-Paca!H96</f>
        <v>181.29028297699995</v>
      </c>
      <c r="BN100" s="122">
        <f>Paca!I100-Paca!I96</f>
        <v>-356.4737162829997</v>
      </c>
      <c r="BO100" s="53">
        <f>Paca!J100-Paca!J96</f>
        <v>-1080.1593226740006</v>
      </c>
      <c r="BP100" s="53">
        <f>Paca!K100-Paca!K96</f>
        <v>303.40233954899668</v>
      </c>
      <c r="BQ100" s="122">
        <f>Paca!L100-Paca!L96</f>
        <v>741.6963822079997</v>
      </c>
      <c r="BR100" s="122">
        <f>Paca!M100-Paca!M96</f>
        <v>210.51611839100042</v>
      </c>
      <c r="BS100" s="122">
        <f>Paca!N100-Paca!N96</f>
        <v>700.57907786499993</v>
      </c>
      <c r="BT100" s="122">
        <f>Paca!O100-Paca!O96</f>
        <v>-13.602098022000007</v>
      </c>
      <c r="BU100" s="122">
        <f>Paca!P100-Paca!P96</f>
        <v>23.780063343999984</v>
      </c>
      <c r="BV100" s="122">
        <f>Paca!Q100-Paca!Q96</f>
        <v>-12.296297609999982</v>
      </c>
      <c r="BW100" s="122">
        <f>Paca!R100-Paca!R96</f>
        <v>-1555.7109065979994</v>
      </c>
      <c r="BX100" s="122">
        <f>Paca!S100-Paca!S96</f>
        <v>208.43999997100008</v>
      </c>
      <c r="BY100" s="53">
        <f>Paca!T100-Paca!T96</f>
        <v>1064.9021495249999</v>
      </c>
    </row>
    <row r="101" spans="1:77" x14ac:dyDescent="0.25">
      <c r="A101" s="37" t="str">
        <f>Paca!A101</f>
        <v>T3 2022</v>
      </c>
      <c r="B101" s="144">
        <f>('dep84'!B101/'dep84'!B100-1)*100</f>
        <v>-3.0172696783361874</v>
      </c>
      <c r="C101" s="179">
        <f>('dep84'!C101/'dep84'!C100-1)*100</f>
        <v>-29.110489840289453</v>
      </c>
      <c r="D101" s="179">
        <f>('dep84'!D101/'dep84'!D100-1)*100</f>
        <v>6.5711929025247251E-2</v>
      </c>
      <c r="E101" s="180">
        <f>('dep84'!E101/'dep84'!E100-1)*100</f>
        <v>5.0015859762731818</v>
      </c>
      <c r="F101" s="181">
        <f>('dep84'!F101/'dep84'!F100-1)*100</f>
        <v>-19.769363591029322</v>
      </c>
      <c r="G101" s="181">
        <f>('dep84'!G101/'dep84'!G100-1)*100</f>
        <v>-6.3064268983291765</v>
      </c>
      <c r="H101" s="181">
        <f>('dep84'!H101/'dep84'!H100-1)*100</f>
        <v>124.89261123277285</v>
      </c>
      <c r="I101" s="182">
        <f>('dep84'!I101/'dep84'!I100-1)*100</f>
        <v>-5.9610719240902448</v>
      </c>
      <c r="J101" s="179">
        <f>('dep84'!J101/'dep84'!J100-1)*100</f>
        <v>4.1520049761329947</v>
      </c>
      <c r="K101" s="179">
        <f>('dep84'!K101/'dep84'!K100-1)*100</f>
        <v>-4.8966462629909007</v>
      </c>
      <c r="L101" s="180">
        <f>('dep84'!L101/'dep84'!L100-1)*100</f>
        <v>-7.6752394833614517</v>
      </c>
      <c r="M101" s="181">
        <f>('dep84'!M101/'dep84'!M100-1)*100</f>
        <v>2.5137366709930609</v>
      </c>
      <c r="N101" s="181">
        <f>('dep84'!N101/'dep84'!N100-1)*100</f>
        <v>-4.7496468937649023</v>
      </c>
      <c r="O101" s="181">
        <f>('dep84'!O101/'dep84'!O100-1)*100</f>
        <v>-3.3325447857494805</v>
      </c>
      <c r="P101" s="181">
        <f>('dep84'!P101/'dep84'!P100-1)*100</f>
        <v>2.178272380116586</v>
      </c>
      <c r="Q101" s="181">
        <f>('dep84'!Q101/'dep84'!Q100-1)*100</f>
        <v>-33.673128415054251</v>
      </c>
      <c r="R101" s="181">
        <f>('dep84'!R101/'dep84'!R100-1)*100</f>
        <v>-7.7891658300267679</v>
      </c>
      <c r="S101" s="152">
        <f>('dep84'!S101/'dep84'!S100-1)*100</f>
        <v>-43.449337053158132</v>
      </c>
      <c r="T101" s="183">
        <f>('dep84'!T101/'dep84'!T100-1)*100</f>
        <v>-16.486649701631617</v>
      </c>
      <c r="U101" s="52">
        <f>'dep84'!B101-'dep84'!B100</f>
        <v>-198.76593151099951</v>
      </c>
      <c r="V101" s="52">
        <f>'dep84'!C101-'dep84'!C100</f>
        <v>-36.993014780999999</v>
      </c>
      <c r="W101" s="52">
        <f>'dep84'!D101-'dep84'!D100</f>
        <v>1.2421186110000235</v>
      </c>
      <c r="X101" s="121">
        <f>'dep84'!E101-'dep84'!E100</f>
        <v>39.221285568999974</v>
      </c>
      <c r="Y101" s="121">
        <f>'dep84'!F101-'dep84'!F100</f>
        <v>-33.535171846999987</v>
      </c>
      <c r="Z101" s="121">
        <f>'dep84'!G101-'dep84'!G100</f>
        <v>-7.3597133250000013</v>
      </c>
      <c r="AA101" s="121">
        <f>'dep84'!H101-'dep84'!H100</f>
        <v>49.421969759</v>
      </c>
      <c r="AB101" s="121">
        <f>'dep84'!I101-'dep84'!I100</f>
        <v>-46.506251544999941</v>
      </c>
      <c r="AC101" s="52">
        <f>'dep84'!J101-'dep84'!J100</f>
        <v>44.875996845000145</v>
      </c>
      <c r="AD101" s="52">
        <f>'dep84'!K101-'dep84'!K100</f>
        <v>-155.22376986499967</v>
      </c>
      <c r="AE101" s="121">
        <f>'dep84'!L101-'dep84'!L100</f>
        <v>-83.181136489999972</v>
      </c>
      <c r="AF101" s="121">
        <f>'dep84'!M101-'dep84'!M100</f>
        <v>24.883216308999977</v>
      </c>
      <c r="AG101" s="121">
        <f>'dep84'!N101-'dep84'!N100</f>
        <v>-4.5814759090000052</v>
      </c>
      <c r="AH101" s="121">
        <f>'dep84'!O101-'dep84'!O100</f>
        <v>-0.45451730999999995</v>
      </c>
      <c r="AI101" s="121">
        <f>'dep84'!P101-'dep84'!P100</f>
        <v>0.33893255699999969</v>
      </c>
      <c r="AJ101" s="121">
        <f>'dep84'!Q101-'dep84'!Q100</f>
        <v>-9.0558159349999983</v>
      </c>
      <c r="AK101" s="121">
        <f>'dep84'!R101-'dep84'!R100</f>
        <v>-71.404547882999964</v>
      </c>
      <c r="AL101" s="121">
        <f>'dep84'!S101-'dep84'!S100</f>
        <v>-11.768425204</v>
      </c>
      <c r="AM101" s="52">
        <f>'dep84'!T101-'dep84'!T100</f>
        <v>-52.66726232100001</v>
      </c>
      <c r="AN101" s="189">
        <f>(Paca!B101/Paca!B97-1)*100</f>
        <v>0.46072553588614173</v>
      </c>
      <c r="AO101" s="189">
        <f>(Paca!C101/Paca!C97-1)*100</f>
        <v>-26.301374214390826</v>
      </c>
      <c r="AP101" s="189">
        <f>(Paca!D101/Paca!D97-1)*100</f>
        <v>0.39310563413275101</v>
      </c>
      <c r="AQ101" s="190">
        <f>(Paca!E101/Paca!E97-1)*100</f>
        <v>3.6955725793764937</v>
      </c>
      <c r="AR101" s="190">
        <f>(Paca!F101/Paca!F97-1)*100</f>
        <v>2.0690100874658501</v>
      </c>
      <c r="AS101" s="190">
        <f>(Paca!G101/Paca!G97-1)*100</f>
        <v>8.934741361214904</v>
      </c>
      <c r="AT101" s="190">
        <f>(Paca!H101/Paca!H97-1)*100</f>
        <v>42.371084440609373</v>
      </c>
      <c r="AU101" s="190">
        <f>(Paca!I101/Paca!I97-1)*100</f>
        <v>-9.3964566809052528</v>
      </c>
      <c r="AV101" s="189">
        <f>(Paca!J101/Paca!J97-1)*100</f>
        <v>-3.4881969757830644</v>
      </c>
      <c r="AW101" s="189">
        <f>(Paca!K101/Paca!K97-1)*100</f>
        <v>1.6753066900086822</v>
      </c>
      <c r="AX101" s="190">
        <f>(Paca!L101/Paca!L97-1)*100</f>
        <v>-9.9976014446612194E-2</v>
      </c>
      <c r="AY101" s="190">
        <f>(Paca!M101/Paca!M97-1)*100</f>
        <v>2.3054339087330122</v>
      </c>
      <c r="AZ101" s="190">
        <f>(Paca!N101/Paca!N97-1)*100</f>
        <v>29.071233481121126</v>
      </c>
      <c r="BA101" s="190">
        <f>(Paca!O101/Paca!O97-1)*100</f>
        <v>-3.8273542530149807</v>
      </c>
      <c r="BB101" s="190">
        <f>(Paca!P101/Paca!P97-1)*100</f>
        <v>11.338456334994707</v>
      </c>
      <c r="BC101" s="190">
        <f>(Paca!Q101/Paca!Q97-1)*100</f>
        <v>-5.6964174129640277</v>
      </c>
      <c r="BD101" s="190">
        <f>(Paca!R101/Paca!R97-1)*100</f>
        <v>-0.32029221866148871</v>
      </c>
      <c r="BE101" s="190">
        <f>(Paca!S101/Paca!S97-1)*100</f>
        <v>-10.0126357195378</v>
      </c>
      <c r="BF101" s="189">
        <f>(Paca!T101/Paca!T97-1)*100</f>
        <v>12.329637557076033</v>
      </c>
      <c r="BG101" s="53">
        <f>Paca!B101-Paca!B97</f>
        <v>252.76694862399745</v>
      </c>
      <c r="BH101" s="53">
        <f>Paca!C101-Paca!C97</f>
        <v>-102.47884226499997</v>
      </c>
      <c r="BI101" s="53">
        <f>Paca!D101-Paca!D97</f>
        <v>49.104638999000599</v>
      </c>
      <c r="BJ101" s="122">
        <f>Paca!E101-Paca!E97</f>
        <v>64.212295369999993</v>
      </c>
      <c r="BK101" s="122">
        <f>Paca!F101-Paca!F97</f>
        <v>71.77863388500009</v>
      </c>
      <c r="BL101" s="122">
        <f>Paca!G101-Paca!G97</f>
        <v>82.218449213999975</v>
      </c>
      <c r="BM101" s="122">
        <f>Paca!H101-Paca!H97</f>
        <v>351.07441362499992</v>
      </c>
      <c r="BN101" s="122">
        <f>Paca!I101-Paca!I97</f>
        <v>-520.17915309499949</v>
      </c>
      <c r="BO101" s="53">
        <f>Paca!J101-Paca!J97</f>
        <v>-485.07622010399973</v>
      </c>
      <c r="BP101" s="53">
        <f>Paca!K101-Paca!K97</f>
        <v>419.89693444799923</v>
      </c>
      <c r="BQ101" s="122">
        <f>Paca!L101-Paca!L97</f>
        <v>-6.5935625510001046</v>
      </c>
      <c r="BR101" s="122">
        <f>Paca!M101-Paca!M97</f>
        <v>208.73526673200104</v>
      </c>
      <c r="BS101" s="122">
        <f>Paca!N101-Paca!N97</f>
        <v>267.80641602399999</v>
      </c>
      <c r="BT101" s="122">
        <f>Paca!O101-Paca!O97</f>
        <v>-17.911453958999971</v>
      </c>
      <c r="BU101" s="122">
        <f>Paca!P101-Paca!P97</f>
        <v>44.820570308000015</v>
      </c>
      <c r="BV101" s="122">
        <f>Paca!Q101-Paca!Q97</f>
        <v>-8.566885544999991</v>
      </c>
      <c r="BW101" s="122">
        <f>Paca!R101-Paca!R97</f>
        <v>-22.488796331999765</v>
      </c>
      <c r="BX101" s="122">
        <f>Paca!S101-Paca!S97</f>
        <v>-45.904620228999988</v>
      </c>
      <c r="BY101" s="53">
        <f>Paca!T101-Paca!T97</f>
        <v>371.32043754599999</v>
      </c>
    </row>
    <row r="102" spans="1:77" s="106" customFormat="1" x14ac:dyDescent="0.25">
      <c r="A102" s="98" t="str">
        <f>Paca!A102</f>
        <v>T4 2022</v>
      </c>
      <c r="B102" s="143">
        <f>('dep84'!B102/'dep84'!B101-1)*100</f>
        <v>-0.98670151613140522</v>
      </c>
      <c r="C102" s="184">
        <f>('dep84'!C102/'dep84'!C101-1)*100</f>
        <v>12.866546501518773</v>
      </c>
      <c r="D102" s="184">
        <f>('dep84'!D102/'dep84'!D101-1)*100</f>
        <v>-2.9634983845989171</v>
      </c>
      <c r="E102" s="185">
        <f>('dep84'!E102/'dep84'!E101-1)*100</f>
        <v>-7.8177576068469197</v>
      </c>
      <c r="F102" s="186">
        <f>('dep84'!F102/'dep84'!F101-1)*100</f>
        <v>-0.42366200937098419</v>
      </c>
      <c r="G102" s="186">
        <f>('dep84'!G102/'dep84'!G101-1)*100</f>
        <v>-5.6311441792170509</v>
      </c>
      <c r="H102" s="186">
        <f>('dep84'!H102/'dep84'!H101-1)*100</f>
        <v>-4.3496753754695856</v>
      </c>
      <c r="I102" s="187">
        <f>('dep84'!I102/'dep84'!I101-1)*100</f>
        <v>2.579087340540509</v>
      </c>
      <c r="J102" s="184">
        <f>('dep84'!J102/'dep84'!J101-1)*100</f>
        <v>-8.4739947305465755</v>
      </c>
      <c r="K102" s="184">
        <f>('dep84'!K102/'dep84'!K101-1)*100</f>
        <v>1.5277315549857118</v>
      </c>
      <c r="L102" s="185">
        <f>('dep84'!L102/'dep84'!L101-1)*100</f>
        <v>-2.2853151250576187</v>
      </c>
      <c r="M102" s="186">
        <f>('dep84'!M102/'dep84'!M101-1)*100</f>
        <v>6.9298297768681349</v>
      </c>
      <c r="N102" s="186">
        <f>('dep84'!N102/'dep84'!N101-1)*100</f>
        <v>18.836622217521803</v>
      </c>
      <c r="O102" s="186">
        <f>('dep84'!O102/'dep84'!O101-1)*100</f>
        <v>22.148049690610527</v>
      </c>
      <c r="P102" s="186">
        <f>('dep84'!P102/'dep84'!P101-1)*100</f>
        <v>59.175507262049365</v>
      </c>
      <c r="Q102" s="186">
        <f>('dep84'!Q102/'dep84'!Q101-1)*100</f>
        <v>-11.866262283833462</v>
      </c>
      <c r="R102" s="186">
        <f>('dep84'!R102/'dep84'!R101-1)*100</f>
        <v>-5.0989551406856464</v>
      </c>
      <c r="S102" s="151">
        <f>('dep84'!S102/'dep84'!S101-1)*100</f>
        <v>92.615851159919231</v>
      </c>
      <c r="T102" s="188">
        <f>('dep84'!T102/'dep84'!T101-1)*100</f>
        <v>11.529420785551103</v>
      </c>
      <c r="U102" s="100">
        <f>'dep84'!B102-'dep84'!B101</f>
        <v>-63.038812279000012</v>
      </c>
      <c r="V102" s="100">
        <f>'dep84'!C102-'dep84'!C101</f>
        <v>11.590820547999996</v>
      </c>
      <c r="W102" s="100">
        <f>'dep84'!D102-'dep84'!D101</f>
        <v>-56.054287536000174</v>
      </c>
      <c r="X102" s="120">
        <f>'dep84'!E102-'dep84'!E101</f>
        <v>-64.371280084999967</v>
      </c>
      <c r="Y102" s="120">
        <f>'dep84'!F102-'dep84'!F101</f>
        <v>-0.57659066400000825</v>
      </c>
      <c r="Z102" s="120">
        <f>'dep84'!G102-'dep84'!G101</f>
        <v>-6.1572102089999987</v>
      </c>
      <c r="AA102" s="120">
        <f>'dep84'!H102-'dep84'!H101</f>
        <v>-3.8709301779999947</v>
      </c>
      <c r="AB102" s="120">
        <f>'dep84'!I102-'dep84'!I101</f>
        <v>18.92172359999995</v>
      </c>
      <c r="AC102" s="100">
        <f>'dep84'!J102-'dep84'!J101</f>
        <v>-95.392024923999998</v>
      </c>
      <c r="AD102" s="100">
        <f>'dep84'!K102-'dep84'!K101</f>
        <v>46.057713778000107</v>
      </c>
      <c r="AE102" s="120">
        <f>'dep84'!L102-'dep84'!L101</f>
        <v>-22.866368512999998</v>
      </c>
      <c r="AF102" s="120">
        <f>'dep84'!M102-'dep84'!M101</f>
        <v>70.322024467999995</v>
      </c>
      <c r="AG102" s="120">
        <f>'dep84'!N102-'dep84'!N101</f>
        <v>17.306677684999997</v>
      </c>
      <c r="AH102" s="120">
        <f>'dep84'!O102-'dep84'!O101</f>
        <v>2.9200494639999999</v>
      </c>
      <c r="AI102" s="120">
        <f>'dep84'!P102-'dep84'!P101</f>
        <v>9.4080940039999987</v>
      </c>
      <c r="AJ102" s="120">
        <f>'dep84'!Q102-'dep84'!Q101</f>
        <v>-2.1166428170000025</v>
      </c>
      <c r="AK102" s="120">
        <f>'dep84'!R102-'dep84'!R101</f>
        <v>-43.102063821999991</v>
      </c>
      <c r="AL102" s="120">
        <f>'dep84'!S102-'dep84'!S101</f>
        <v>14.185943308999999</v>
      </c>
      <c r="AM102" s="100">
        <f>'dep84'!T102-'dep84'!T101</f>
        <v>30.758965855000042</v>
      </c>
      <c r="AN102" s="184">
        <f>(Paca!B102/Paca!B98-1)*100</f>
        <v>-1.9245342606048821</v>
      </c>
      <c r="AO102" s="184">
        <f>(Paca!C102/Paca!C98-1)*100</f>
        <v>-16.712097639520994</v>
      </c>
      <c r="AP102" s="184">
        <f>(Paca!D102/Paca!D98-1)*100</f>
        <v>-7.4927308016658367</v>
      </c>
      <c r="AQ102" s="191">
        <f>(Paca!E102/Paca!E98-1)*100</f>
        <v>-11.682525980526892</v>
      </c>
      <c r="AR102" s="191">
        <f>(Paca!F102/Paca!F98-1)*100</f>
        <v>0.3914497088769231</v>
      </c>
      <c r="AS102" s="191">
        <f>(Paca!G102/Paca!G98-1)*100</f>
        <v>-4.4276551094386001</v>
      </c>
      <c r="AT102" s="191">
        <f>(Paca!H102/Paca!H98-1)*100</f>
        <v>16.726908184383007</v>
      </c>
      <c r="AU102" s="191">
        <f>(Paca!I102/Paca!I98-1)*100</f>
        <v>-16.186402401870946</v>
      </c>
      <c r="AV102" s="184">
        <f>(Paca!J102/Paca!J98-1)*100</f>
        <v>-2.937291651978291</v>
      </c>
      <c r="AW102" s="184">
        <f>(Paca!K102/Paca!K98-1)*100</f>
        <v>0.14989870305428532</v>
      </c>
      <c r="AX102" s="191">
        <f>(Paca!L102/Paca!L98-1)*100</f>
        <v>2.4484868202580889</v>
      </c>
      <c r="AY102" s="191">
        <f>(Paca!M102/Paca!M98-1)*100</f>
        <v>4.435045892302969</v>
      </c>
      <c r="AZ102" s="191">
        <f>(Paca!N102/Paca!N98-1)*100</f>
        <v>26.667500334695006</v>
      </c>
      <c r="BA102" s="191">
        <f>(Paca!O102/Paca!O98-1)*100</f>
        <v>0.71381232360747671</v>
      </c>
      <c r="BB102" s="191">
        <f>(Paca!P102/Paca!P98-1)*100</f>
        <v>10.246294286962199</v>
      </c>
      <c r="BC102" s="191">
        <f>(Paca!Q102/Paca!Q98-1)*100</f>
        <v>-26.224556539329146</v>
      </c>
      <c r="BD102" s="191">
        <f>(Paca!R102/Paca!R98-1)*100</f>
        <v>-11.096526636401761</v>
      </c>
      <c r="BE102" s="191">
        <f>(Paca!S102/Paca!S98-1)*100</f>
        <v>3.6647050227970102</v>
      </c>
      <c r="BF102" s="184">
        <f>(Paca!T102/Paca!T98-1)*100</f>
        <v>10.096559689984197</v>
      </c>
      <c r="BG102" s="100">
        <f>Paca!B102-Paca!B98</f>
        <v>-1077.6063831600113</v>
      </c>
      <c r="BH102" s="100">
        <f>Paca!C102-Paca!C98</f>
        <v>-54.428919800000017</v>
      </c>
      <c r="BI102" s="100">
        <f>Paca!D102-Paca!D98</f>
        <v>-992.87231995000002</v>
      </c>
      <c r="BJ102" s="120">
        <f>Paca!E102-Paca!E98</f>
        <v>-221.39636460099996</v>
      </c>
      <c r="BK102" s="120">
        <f>Paca!F102-Paca!F98</f>
        <v>14.302500615000099</v>
      </c>
      <c r="BL102" s="120">
        <f>Paca!G102-Paca!G98</f>
        <v>-44.750992567000026</v>
      </c>
      <c r="BM102" s="120">
        <f>Paca!H102-Paca!H98</f>
        <v>173.85930717299993</v>
      </c>
      <c r="BN102" s="120">
        <f>Paca!I102-Paca!I98</f>
        <v>-914.8867705699995</v>
      </c>
      <c r="BO102" s="100">
        <f>Paca!J102-Paca!J98</f>
        <v>-407.63170766099938</v>
      </c>
      <c r="BP102" s="100">
        <f>Paca!K102-Paca!K98</f>
        <v>37.737068166996323</v>
      </c>
      <c r="BQ102" s="120">
        <f>Paca!L102-Paca!L98</f>
        <v>159.16895640700022</v>
      </c>
      <c r="BR102" s="120">
        <f>Paca!M102-Paca!M98</f>
        <v>402.2949510110011</v>
      </c>
      <c r="BS102" s="120">
        <f>Paca!N102-Paca!N98</f>
        <v>250.95248659899994</v>
      </c>
      <c r="BT102" s="120">
        <f>Paca!O102-Paca!O98</f>
        <v>3.3287446179999733</v>
      </c>
      <c r="BU102" s="120">
        <f>Paca!P102-Paca!P98</f>
        <v>41.789896628999998</v>
      </c>
      <c r="BV102" s="120">
        <f>Paca!Q102-Paca!Q98</f>
        <v>-39.741672297999983</v>
      </c>
      <c r="BW102" s="120">
        <f>Paca!R102-Paca!R98</f>
        <v>-796.77883441999984</v>
      </c>
      <c r="BX102" s="120">
        <f>Paca!S102-Paca!S98</f>
        <v>16.722539620999953</v>
      </c>
      <c r="BY102" s="100">
        <f>Paca!T102-Paca!T98</f>
        <v>339.58949608400007</v>
      </c>
    </row>
    <row r="103" spans="1:77" x14ac:dyDescent="0.25">
      <c r="A103" s="37" t="str">
        <f>Paca!A103</f>
        <v>T1 2023</v>
      </c>
      <c r="B103" s="144">
        <f>('dep84'!B103/'dep84'!B102-1)*100</f>
        <v>-6.7958364402586735</v>
      </c>
      <c r="C103" s="179">
        <f>('dep84'!C103/'dep84'!C102-1)*100</f>
        <v>3.8484341736590544</v>
      </c>
      <c r="D103" s="179">
        <f>('dep84'!D103/'dep84'!D102-1)*100</f>
        <v>-4.2009108814438978</v>
      </c>
      <c r="E103" s="180">
        <f>('dep84'!E103/'dep84'!E102-1)*100</f>
        <v>-3.7184261429088816</v>
      </c>
      <c r="F103" s="181">
        <f>('dep84'!F103/'dep84'!F102-1)*100</f>
        <v>1.508141944269803</v>
      </c>
      <c r="G103" s="181">
        <f>('dep84'!G103/'dep84'!G102-1)*100</f>
        <v>7.0942858046147972</v>
      </c>
      <c r="H103" s="181">
        <f>('dep84'!H103/'dep84'!H102-1)*100</f>
        <v>-0.2894669688827789</v>
      </c>
      <c r="I103" s="182">
        <f>('dep84'!I103/'dep84'!I102-1)*100</f>
        <v>-7.7066539586601035</v>
      </c>
      <c r="J103" s="179">
        <f>('dep84'!J103/'dep84'!J102-1)*100</f>
        <v>4.3628774597781472</v>
      </c>
      <c r="K103" s="179">
        <f>('dep84'!K103/'dep84'!K102-1)*100</f>
        <v>-10.923279273254527</v>
      </c>
      <c r="L103" s="180">
        <f>('dep84'!L103/'dep84'!L102-1)*100</f>
        <v>-5.5967090861509199</v>
      </c>
      <c r="M103" s="181">
        <f>('dep84'!M103/'dep84'!M102-1)*100</f>
        <v>-17.287112324086284</v>
      </c>
      <c r="N103" s="181">
        <f>('dep84'!N103/'dep84'!N102-1)*100</f>
        <v>-25.509940779057359</v>
      </c>
      <c r="O103" s="181">
        <f>('dep84'!O103/'dep84'!O102-1)*100</f>
        <v>-40.632119409948373</v>
      </c>
      <c r="P103" s="181">
        <f>('dep84'!P103/'dep84'!P102-1)*100</f>
        <v>2.5445210157787113</v>
      </c>
      <c r="Q103" s="181">
        <f>('dep84'!Q103/'dep84'!Q102-1)*100</f>
        <v>-18.084736194930016</v>
      </c>
      <c r="R103" s="181">
        <f>('dep84'!R103/'dep84'!R102-1)*100</f>
        <v>-6.3801308897901805</v>
      </c>
      <c r="S103" s="152">
        <f>('dep84'!S103/'dep84'!S102-1)*100</f>
        <v>-14.455537242949001</v>
      </c>
      <c r="T103" s="183">
        <f>('dep84'!T103/'dep84'!T102-1)*100</f>
        <v>-22.620656379131667</v>
      </c>
      <c r="U103" s="52">
        <f>'dep84'!B103-'dep84'!B102</f>
        <v>-429.89131669900053</v>
      </c>
      <c r="V103" s="52">
        <f>'dep84'!C103-'dep84'!C102</f>
        <v>3.912924670999999</v>
      </c>
      <c r="W103" s="52">
        <f>'dep84'!D103-'dep84'!D102</f>
        <v>-77.105035493999821</v>
      </c>
      <c r="X103" s="121">
        <f>'dep84'!E103-'dep84'!E102</f>
        <v>-28.223857643000088</v>
      </c>
      <c r="Y103" s="121">
        <f>'dep84'!F103-'dep84'!F102</f>
        <v>2.043837926000009</v>
      </c>
      <c r="Z103" s="121">
        <f>'dep84'!G103-'dep84'!G102</f>
        <v>7.3202296150000024</v>
      </c>
      <c r="AA103" s="121">
        <f>'dep84'!H103-'dep84'!H102</f>
        <v>-0.24640184400000464</v>
      </c>
      <c r="AB103" s="121">
        <f>'dep84'!I103-'dep84'!I102</f>
        <v>-57.998843547999968</v>
      </c>
      <c r="AC103" s="52">
        <f>'dep84'!J103-'dep84'!J102</f>
        <v>44.95121148699991</v>
      </c>
      <c r="AD103" s="52">
        <f>'dep84'!K103-'dep84'!K102</f>
        <v>-334.34362567000062</v>
      </c>
      <c r="AE103" s="121">
        <f>'dep84'!L103-'dep84'!L102</f>
        <v>-54.719695653000031</v>
      </c>
      <c r="AF103" s="121">
        <f>'dep84'!M103-'dep84'!M102</f>
        <v>-187.58155316099999</v>
      </c>
      <c r="AG103" s="121">
        <f>'dep84'!N103-'dep84'!N102</f>
        <v>-27.852900468999991</v>
      </c>
      <c r="AH103" s="121">
        <f>'dep84'!O103-'dep84'!O102</f>
        <v>-6.5435094239999998</v>
      </c>
      <c r="AI103" s="121">
        <f>'dep84'!P103-'dep84'!P102</f>
        <v>0.64393487000000249</v>
      </c>
      <c r="AJ103" s="121">
        <f>'dep84'!Q103-'dep84'!Q102</f>
        <v>-2.8430729309999982</v>
      </c>
      <c r="AK103" s="121">
        <f>'dep84'!R103-'dep84'!R102</f>
        <v>-51.182024098000056</v>
      </c>
      <c r="AL103" s="121">
        <f>'dep84'!S103-'dep84'!S102</f>
        <v>-4.2648048039999971</v>
      </c>
      <c r="AM103" s="52">
        <f>'dep84'!T103-'dep84'!T102</f>
        <v>-67.306791693000008</v>
      </c>
      <c r="AN103" s="189">
        <f>(Paca!B103/Paca!B99-1)*100</f>
        <v>-2.4421136992836989</v>
      </c>
      <c r="AO103" s="189">
        <f>(Paca!C103/Paca!C99-1)*100</f>
        <v>-11.17835080882994</v>
      </c>
      <c r="AP103" s="189">
        <f>(Paca!D103/Paca!D99-1)*100</f>
        <v>-5.8199809648784235</v>
      </c>
      <c r="AQ103" s="190">
        <f>(Paca!E103/Paca!E99-1)*100</f>
        <v>-7.3576424369235838</v>
      </c>
      <c r="AR103" s="190">
        <f>(Paca!F103/Paca!F99-1)*100</f>
        <v>1.9374596854403014</v>
      </c>
      <c r="AS103" s="190">
        <f>(Paca!G103/Paca!G99-1)*100</f>
        <v>-0.91992250661584452</v>
      </c>
      <c r="AT103" s="190">
        <f>(Paca!H103/Paca!H99-1)*100</f>
        <v>23.218815105033428</v>
      </c>
      <c r="AU103" s="190">
        <f>(Paca!I103/Paca!I99-1)*100</f>
        <v>-16.477491581356041</v>
      </c>
      <c r="AV103" s="189">
        <f>(Paca!J103/Paca!J99-1)*100</f>
        <v>5.3282587630749667</v>
      </c>
      <c r="AW103" s="189">
        <f>(Paca!K103/Paca!K99-1)*100</f>
        <v>-2.3466730381784262</v>
      </c>
      <c r="AX103" s="190">
        <f>(Paca!L103/Paca!L99-1)*100</f>
        <v>-2.2953241849811179</v>
      </c>
      <c r="AY103" s="190">
        <f>(Paca!M103/Paca!M99-1)*100</f>
        <v>3.3671694938171903</v>
      </c>
      <c r="AZ103" s="190">
        <f>(Paca!N103/Paca!N99-1)*100</f>
        <v>21.730606093973527</v>
      </c>
      <c r="BA103" s="190">
        <f>(Paca!O103/Paca!O99-1)*100</f>
        <v>-6.9051716039983617</v>
      </c>
      <c r="BB103" s="190">
        <f>(Paca!P103/Paca!P99-1)*100</f>
        <v>-7.7631713830036198</v>
      </c>
      <c r="BC103" s="190">
        <f>(Paca!Q103/Paca!Q99-1)*100</f>
        <v>-20.217615227346009</v>
      </c>
      <c r="BD103" s="190">
        <f>(Paca!R103/Paca!R99-1)*100</f>
        <v>-12.039789953908297</v>
      </c>
      <c r="BE103" s="190">
        <f>(Paca!S103/Paca!S99-1)*100</f>
        <v>-4.5427192102759806</v>
      </c>
      <c r="BF103" s="189">
        <f>(Paca!T103/Paca!T99-1)*100</f>
        <v>-17.914594153971176</v>
      </c>
      <c r="BG103" s="53">
        <f>Paca!B103-Paca!B99</f>
        <v>-1348.7988129379955</v>
      </c>
      <c r="BH103" s="53">
        <f>Paca!C103-Paca!C99</f>
        <v>-35.682975957999986</v>
      </c>
      <c r="BI103" s="53">
        <f>Paca!D103-Paca!D99</f>
        <v>-736.9505090679977</v>
      </c>
      <c r="BJ103" s="122">
        <f>Paca!E103-Paca!E99</f>
        <v>-128.51812531399992</v>
      </c>
      <c r="BK103" s="122">
        <f>Paca!F103-Paca!F99</f>
        <v>67.215773224000259</v>
      </c>
      <c r="BL103" s="122">
        <f>Paca!G103-Paca!G99</f>
        <v>-8.8048756250000224</v>
      </c>
      <c r="BM103" s="122">
        <f>Paca!H103-Paca!H99</f>
        <v>235.38480128200001</v>
      </c>
      <c r="BN103" s="122">
        <f>Paca!I103-Paca!I99</f>
        <v>-902.22808263499974</v>
      </c>
      <c r="BO103" s="53">
        <f>Paca!J103-Paca!J99</f>
        <v>702.29992162800045</v>
      </c>
      <c r="BP103" s="53">
        <f>Paca!K103-Paca!K99</f>
        <v>-592.2541790519972</v>
      </c>
      <c r="BQ103" s="122">
        <f>Paca!L103-Paca!L99</f>
        <v>-147.91739922299985</v>
      </c>
      <c r="BR103" s="122">
        <f>Paca!M103-Paca!M99</f>
        <v>304.41483071999937</v>
      </c>
      <c r="BS103" s="122">
        <f>Paca!N103-Paca!N99</f>
        <v>233.54663063099997</v>
      </c>
      <c r="BT103" s="122">
        <f>Paca!O103-Paca!O99</f>
        <v>-29.914607035000017</v>
      </c>
      <c r="BU103" s="122">
        <f>Paca!P103-Paca!P99</f>
        <v>-32.975285165000003</v>
      </c>
      <c r="BV103" s="122">
        <f>Paca!Q103-Paca!Q99</f>
        <v>-29.728463452</v>
      </c>
      <c r="BW103" s="122">
        <f>Paca!R103-Paca!R99</f>
        <v>-868.97523941100008</v>
      </c>
      <c r="BX103" s="122">
        <f>Paca!S103-Paca!S99</f>
        <v>-20.704646116999982</v>
      </c>
      <c r="BY103" s="53">
        <f>Paca!T103-Paca!T99</f>
        <v>-686.21107048800013</v>
      </c>
    </row>
    <row r="104" spans="1:77" x14ac:dyDescent="0.25">
      <c r="A104" s="37" t="str">
        <f>Paca!A104</f>
        <v>T2 2023</v>
      </c>
      <c r="B104" s="144">
        <f>('dep84'!B104/'dep84'!B103-1)*100</f>
        <v>-3.8023651341683951</v>
      </c>
      <c r="C104" s="179">
        <f>('dep84'!C104/'dep84'!C103-1)*100</f>
        <v>-4.6907309695832566</v>
      </c>
      <c r="D104" s="179">
        <f>('dep84'!D104/'dep84'!D103-1)*100</f>
        <v>-6.3934221477044195</v>
      </c>
      <c r="E104" s="180">
        <f>('dep84'!E104/'dep84'!E103-1)*100</f>
        <v>-1.5479524258117605</v>
      </c>
      <c r="F104" s="181">
        <f>('dep84'!F104/'dep84'!F103-1)*100</f>
        <v>-2.3251867242526814</v>
      </c>
      <c r="G104" s="181">
        <f>('dep84'!G104/'dep84'!G103-1)*100</f>
        <v>-9.3335499577484775</v>
      </c>
      <c r="H104" s="181">
        <f>('dep84'!H104/'dep84'!H103-1)*100</f>
        <v>-17.711455879948456</v>
      </c>
      <c r="I104" s="182">
        <f>('dep84'!I104/'dep84'!I103-1)*100</f>
        <v>-10.446499257959641</v>
      </c>
      <c r="J104" s="179">
        <f>('dep84'!J104/'dep84'!J103-1)*100</f>
        <v>-5.796296718550165</v>
      </c>
      <c r="K104" s="179">
        <f>('dep84'!K104/'dep84'!K103-1)*100</f>
        <v>-3.3215348831853286</v>
      </c>
      <c r="L104" s="180">
        <f>('dep84'!L104/'dep84'!L103-1)*100</f>
        <v>-3.97526683759305</v>
      </c>
      <c r="M104" s="181">
        <f>('dep84'!M104/'dep84'!M103-1)*100</f>
        <v>-1.4088099964145839</v>
      </c>
      <c r="N104" s="181">
        <f>('dep84'!N104/'dep84'!N103-1)*100</f>
        <v>-7.8051832950256861</v>
      </c>
      <c r="O104" s="181">
        <f>('dep84'!O104/'dep84'!O103-1)*100</f>
        <v>26.089882668186814</v>
      </c>
      <c r="P104" s="181">
        <f>('dep84'!P104/'dep84'!P103-1)*100</f>
        <v>11.342527974563588</v>
      </c>
      <c r="Q104" s="181">
        <f>('dep84'!Q104/'dep84'!Q103-1)*100</f>
        <v>-62.85230728936525</v>
      </c>
      <c r="R104" s="181">
        <f>('dep84'!R104/'dep84'!R103-1)*100</f>
        <v>-4.0657223729671728</v>
      </c>
      <c r="S104" s="152">
        <f>('dep84'!S104/'dep84'!S103-1)*100</f>
        <v>-6.6836305982197253</v>
      </c>
      <c r="T104" s="183">
        <f>('dep84'!T104/'dep84'!T103-1)*100</f>
        <v>20.010973075985717</v>
      </c>
      <c r="U104" s="52">
        <f>'dep84'!B104-'dep84'!B103</f>
        <v>-224.18414126300013</v>
      </c>
      <c r="V104" s="52">
        <f>'dep84'!C104-'dep84'!C103</f>
        <v>-4.9528811039999994</v>
      </c>
      <c r="W104" s="52">
        <f>'dep84'!D104-'dep84'!D103</f>
        <v>-112.41752869300012</v>
      </c>
      <c r="X104" s="121">
        <f>'dep84'!E104-'dep84'!E103</f>
        <v>-11.312484654999935</v>
      </c>
      <c r="Y104" s="121">
        <f>'dep84'!F104-'dep84'!F103</f>
        <v>-3.1986222069999997</v>
      </c>
      <c r="Z104" s="121">
        <f>'dep84'!G104-'dep84'!G103</f>
        <v>-10.314048717999995</v>
      </c>
      <c r="AA104" s="121">
        <f>'dep84'!H104-'dep84'!H103</f>
        <v>-15.032812465999996</v>
      </c>
      <c r="AB104" s="121">
        <f>'dep84'!I104-'dep84'!I103</f>
        <v>-72.559560647000012</v>
      </c>
      <c r="AC104" s="52">
        <f>'dep84'!J104-'dep84'!J103</f>
        <v>-62.325395058999902</v>
      </c>
      <c r="AD104" s="52">
        <f>'dep84'!K104-'dep84'!K103</f>
        <v>-90.561383530999592</v>
      </c>
      <c r="AE104" s="121">
        <f>'dep84'!L104-'dep84'!L103</f>
        <v>-36.691406499999971</v>
      </c>
      <c r="AF104" s="121">
        <f>'dep84'!M104-'dep84'!M103</f>
        <v>-12.644256036000002</v>
      </c>
      <c r="AG104" s="121">
        <f>'dep84'!N104-'dep84'!N103</f>
        <v>-6.3480801689999993</v>
      </c>
      <c r="AH104" s="121">
        <f>'dep84'!O104-'dep84'!O103</f>
        <v>2.4943932760000003</v>
      </c>
      <c r="AI104" s="121">
        <f>'dep84'!P104-'dep84'!P103</f>
        <v>2.9434605609999984</v>
      </c>
      <c r="AJ104" s="121">
        <f>'dep84'!Q104-'dep84'!Q103</f>
        <v>-8.0939754310000005</v>
      </c>
      <c r="AK104" s="121">
        <f>'dep84'!R104-'dep84'!R103</f>
        <v>-30.534697205000043</v>
      </c>
      <c r="AL104" s="121">
        <f>'dep84'!S104-'dep84'!S103</f>
        <v>-1.6868220270000016</v>
      </c>
      <c r="AM104" s="52">
        <f>'dep84'!T104-'dep84'!T103</f>
        <v>46.073047123999999</v>
      </c>
      <c r="AN104" s="189">
        <f>(Paca!B104/Paca!B100-1)*100</f>
        <v>-3.3700268722828719</v>
      </c>
      <c r="AO104" s="189">
        <f>(Paca!C104/Paca!C100-1)*100</f>
        <v>-16.829891364249917</v>
      </c>
      <c r="AP104" s="189">
        <f>(Paca!D104/Paca!D100-1)*100</f>
        <v>-4.1900931862783093</v>
      </c>
      <c r="AQ104" s="190">
        <f>(Paca!E104/Paca!E100-1)*100</f>
        <v>-7.6516167838594162</v>
      </c>
      <c r="AR104" s="190">
        <f>(Paca!F104/Paca!F100-1)*100</f>
        <v>4.3984405051636921</v>
      </c>
      <c r="AS104" s="190">
        <f>(Paca!G104/Paca!G100-1)*100</f>
        <v>-0.94168669489990142</v>
      </c>
      <c r="AT104" s="190">
        <f>(Paca!H104/Paca!H100-1)*100</f>
        <v>8.1917763762897611</v>
      </c>
      <c r="AU104" s="190">
        <f>(Paca!I104/Paca!I100-1)*100</f>
        <v>-11.967140151882848</v>
      </c>
      <c r="AV104" s="189">
        <f>(Paca!J104/Paca!J100-1)*100</f>
        <v>3.4917333232073355</v>
      </c>
      <c r="AW104" s="189">
        <f>(Paca!K104/Paca!K100-1)*100</f>
        <v>-4.997100764626861</v>
      </c>
      <c r="AX104" s="190">
        <f>(Paca!L104/Paca!L100-1)*100</f>
        <v>-11.336851187410947</v>
      </c>
      <c r="AY104" s="190">
        <f>(Paca!M104/Paca!M100-1)*100</f>
        <v>11.534833575994586</v>
      </c>
      <c r="AZ104" s="190">
        <f>(Paca!N104/Paca!N100-1)*100</f>
        <v>-10.92214745722362</v>
      </c>
      <c r="BA104" s="190">
        <f>(Paca!O104/Paca!O100-1)*100</f>
        <v>-14.550850050068032</v>
      </c>
      <c r="BB104" s="190">
        <f>(Paca!P104/Paca!P100-1)*100</f>
        <v>-15.261684929508611</v>
      </c>
      <c r="BC104" s="190">
        <f>(Paca!Q104/Paca!Q100-1)*100</f>
        <v>-13.381117440742463</v>
      </c>
      <c r="BD104" s="190">
        <f>(Paca!R104/Paca!R100-1)*100</f>
        <v>-14.857260216081535</v>
      </c>
      <c r="BE104" s="190">
        <f>(Paca!S104/Paca!S100-1)*100</f>
        <v>-34.294273430158825</v>
      </c>
      <c r="BF104" s="189">
        <f>(Paca!T104/Paca!T100-1)*100</f>
        <v>-11.695052982490573</v>
      </c>
      <c r="BG104" s="53">
        <f>Paca!B104-Paca!B100</f>
        <v>-1854.600600836995</v>
      </c>
      <c r="BH104" s="53">
        <f>Paca!C104-Paca!C100</f>
        <v>-57.438094826999986</v>
      </c>
      <c r="BI104" s="53">
        <f>Paca!D104-Paca!D100</f>
        <v>-519.38031764499829</v>
      </c>
      <c r="BJ104" s="122">
        <f>Paca!E104-Paca!E100</f>
        <v>-133.99162635399989</v>
      </c>
      <c r="BK104" s="122">
        <f>Paca!F104-Paca!F100</f>
        <v>147.84144651299994</v>
      </c>
      <c r="BL104" s="122">
        <f>Paca!G104-Paca!G100</f>
        <v>-8.8718078240000295</v>
      </c>
      <c r="BM104" s="122">
        <f>Paca!H104-Paca!H100</f>
        <v>95.279488808999986</v>
      </c>
      <c r="BN104" s="122">
        <f>Paca!I104-Paca!I100</f>
        <v>-619.63781878899954</v>
      </c>
      <c r="BO104" s="53">
        <f>Paca!J104-Paca!J100</f>
        <v>448.35066548299983</v>
      </c>
      <c r="BP104" s="53">
        <f>Paca!K104-Paca!K100</f>
        <v>-1282.2322801910013</v>
      </c>
      <c r="BQ104" s="122">
        <f>Paca!L104-Paca!L100</f>
        <v>-759.224615481</v>
      </c>
      <c r="BR104" s="122">
        <f>Paca!M104-Paca!M100</f>
        <v>1032.4904674929985</v>
      </c>
      <c r="BS104" s="122">
        <f>Paca!N104-Paca!N100</f>
        <v>-141.35339789199998</v>
      </c>
      <c r="BT104" s="122">
        <f>Paca!O104-Paca!O100</f>
        <v>-66.136952234999967</v>
      </c>
      <c r="BU104" s="122">
        <f>Paca!P104-Paca!P100</f>
        <v>-70.356256310999981</v>
      </c>
      <c r="BV104" s="122">
        <f>Paca!Q104-Paca!Q100</f>
        <v>-19.761623644000011</v>
      </c>
      <c r="BW104" s="122">
        <f>Paca!R104-Paca!R100</f>
        <v>-1044.9290165170005</v>
      </c>
      <c r="BX104" s="122">
        <f>Paca!S104-Paca!S100</f>
        <v>-212.96088560400005</v>
      </c>
      <c r="BY104" s="53">
        <f>Paca!T104-Paca!T100</f>
        <v>-443.90057365699977</v>
      </c>
    </row>
    <row r="105" spans="1:77" x14ac:dyDescent="0.25">
      <c r="A105" s="37" t="str">
        <f>Paca!A105</f>
        <v>T3 2023</v>
      </c>
      <c r="B105" s="144">
        <f>('dep84'!B105/'dep84'!B104-1)*100</f>
        <v>1.2220011458342173</v>
      </c>
      <c r="C105" s="179">
        <f>('dep84'!C105/'dep84'!C104-1)*100</f>
        <v>4.1532511112905235</v>
      </c>
      <c r="D105" s="179">
        <f>('dep84'!D105/'dep84'!D104-1)*100</f>
        <v>-2.5866618358233007</v>
      </c>
      <c r="E105" s="180">
        <f>('dep84'!E105/'dep84'!E104-1)*100</f>
        <v>-5.9892498685813695</v>
      </c>
      <c r="F105" s="181">
        <f>('dep84'!F105/'dep84'!F104-1)*100</f>
        <v>4.1228228908206876</v>
      </c>
      <c r="G105" s="181">
        <f>('dep84'!G105/'dep84'!G104-1)*100</f>
        <v>-4.8677175902413055</v>
      </c>
      <c r="H105" s="181">
        <f>('dep84'!H105/'dep84'!H104-1)*100</f>
        <v>-42.887957020700505</v>
      </c>
      <c r="I105" s="182">
        <f>('dep84'!I105/'dep84'!I104-1)*100</f>
        <v>4.7923707005746996</v>
      </c>
      <c r="J105" s="179">
        <f>('dep84'!J105/'dep84'!J104-1)*100</f>
        <v>6.1203613646758859</v>
      </c>
      <c r="K105" s="179">
        <f>('dep84'!K105/'dep84'!K104-1)*100</f>
        <v>2.0496615051571299</v>
      </c>
      <c r="L105" s="180">
        <f>('dep84'!L105/'dep84'!L104-1)*100</f>
        <v>5.4948630692108535</v>
      </c>
      <c r="M105" s="181">
        <f>('dep84'!M105/'dep84'!M104-1)*100</f>
        <v>5.3012858183305367</v>
      </c>
      <c r="N105" s="181">
        <f>('dep84'!N105/'dep84'!N104-1)*100</f>
        <v>3.557962095131062</v>
      </c>
      <c r="O105" s="181">
        <f>('dep84'!O105/'dep84'!O104-1)*100</f>
        <v>-21.293813480783463</v>
      </c>
      <c r="P105" s="181">
        <f>('dep84'!P105/'dep84'!P104-1)*100</f>
        <v>-35.664952550171357</v>
      </c>
      <c r="Q105" s="181">
        <f>('dep84'!Q105/'dep84'!Q104-1)*100</f>
        <v>74.053109608342311</v>
      </c>
      <c r="R105" s="181">
        <f>('dep84'!R105/'dep84'!R104-1)*100</f>
        <v>-5.0398671255189154</v>
      </c>
      <c r="S105" s="152">
        <f>('dep84'!S105/'dep84'!S104-1)*100</f>
        <v>5.9051160309200545</v>
      </c>
      <c r="T105" s="183">
        <f>('dep84'!T105/'dep84'!T104-1)*100</f>
        <v>-3.0110546775418356</v>
      </c>
      <c r="U105" s="52">
        <f>'dep84'!B105-'dep84'!B104</f>
        <v>69.308591967000211</v>
      </c>
      <c r="V105" s="52">
        <f>'dep84'!C105-'dep84'!C104</f>
        <v>4.1796576050000027</v>
      </c>
      <c r="W105" s="52">
        <f>'dep84'!D105-'dep84'!D104</f>
        <v>-42.574217679999947</v>
      </c>
      <c r="X105" s="121">
        <f>'dep84'!E105-'dep84'!E104</f>
        <v>-43.092092051999998</v>
      </c>
      <c r="Y105" s="121">
        <f>'dep84'!F105-'dep84'!F104</f>
        <v>5.5396507049999855</v>
      </c>
      <c r="Z105" s="121">
        <f>'dep84'!G105-'dep84'!G104</f>
        <v>-4.8770174290000057</v>
      </c>
      <c r="AA105" s="121">
        <f>'dep84'!H105-'dep84'!H104</f>
        <v>-29.954406266000007</v>
      </c>
      <c r="AB105" s="121">
        <f>'dep84'!I105-'dep84'!I104</f>
        <v>29.809647361999964</v>
      </c>
      <c r="AC105" s="52">
        <f>'dep84'!J105-'dep84'!J104</f>
        <v>61.995400718999917</v>
      </c>
      <c r="AD105" s="52">
        <f>'dep84'!K105-'dep84'!K104</f>
        <v>54.027655557999879</v>
      </c>
      <c r="AE105" s="121">
        <f>'dep84'!L105-'dep84'!L104</f>
        <v>48.701020042999971</v>
      </c>
      <c r="AF105" s="121">
        <f>'dep84'!M105-'dep84'!M104</f>
        <v>46.909433174000014</v>
      </c>
      <c r="AG105" s="121">
        <f>'dep84'!N105-'dep84'!N104</f>
        <v>2.667885081999998</v>
      </c>
      <c r="AH105" s="121">
        <f>'dep84'!O105-'dep84'!O104</f>
        <v>-2.567003656999999</v>
      </c>
      <c r="AI105" s="121">
        <f>'dep84'!P105-'dep84'!P104</f>
        <v>-10.305073415999999</v>
      </c>
      <c r="AJ105" s="121">
        <f>'dep84'!Q105-'dep84'!Q104</f>
        <v>3.5425484689999998</v>
      </c>
      <c r="AK105" s="121">
        <f>'dep84'!R105-'dep84'!R104</f>
        <v>-36.311885004999908</v>
      </c>
      <c r="AL105" s="121">
        <f>'dep84'!S105-'dep84'!S104</f>
        <v>1.3907308680000021</v>
      </c>
      <c r="AM105" s="52">
        <f>'dep84'!T105-'dep84'!T104</f>
        <v>-8.3199042350000241</v>
      </c>
      <c r="AN105" s="189">
        <f>(Paca!B105/Paca!B101-1)*100</f>
        <v>-4.2183434769759165</v>
      </c>
      <c r="AO105" s="189">
        <f>(Paca!C105/Paca!C101-1)*100</f>
        <v>-5.6020762966270894</v>
      </c>
      <c r="AP105" s="189">
        <f>(Paca!D105/Paca!D101-1)*100</f>
        <v>-6.2282368169753415</v>
      </c>
      <c r="AQ105" s="190">
        <f>(Paca!E105/Paca!E101-1)*100</f>
        <v>-13.125988753169061</v>
      </c>
      <c r="AR105" s="190">
        <f>(Paca!F105/Paca!F101-1)*100</f>
        <v>-1.4557965734745992</v>
      </c>
      <c r="AS105" s="190">
        <f>(Paca!G105/Paca!G101-1)*100</f>
        <v>-17.46223865608243</v>
      </c>
      <c r="AT105" s="190">
        <f>(Paca!H105/Paca!H101-1)*100</f>
        <v>5.6758528715827428</v>
      </c>
      <c r="AU105" s="190">
        <f>(Paca!I105/Paca!I101-1)*100</f>
        <v>-7.6741798031984887</v>
      </c>
      <c r="AV105" s="189">
        <f>(Paca!J105/Paca!J101-1)*100</f>
        <v>-8.3039731610079492E-2</v>
      </c>
      <c r="AW105" s="189">
        <f>(Paca!K105/Paca!K101-1)*100</f>
        <v>-6.1608874010017463</v>
      </c>
      <c r="AX105" s="190">
        <f>(Paca!L105/Paca!L101-1)*100</f>
        <v>-12.232399772526225</v>
      </c>
      <c r="AY105" s="190">
        <f>(Paca!M105/Paca!M101-1)*100</f>
        <v>6.2480774867290201</v>
      </c>
      <c r="AZ105" s="190">
        <f>(Paca!N105/Paca!N101-1)*100</f>
        <v>-7.4738164550671504</v>
      </c>
      <c r="BA105" s="190">
        <f>(Paca!O105/Paca!O101-1)*100</f>
        <v>-16.335715612206403</v>
      </c>
      <c r="BB105" s="190">
        <f>(Paca!P105/Paca!P101-1)*100</f>
        <v>-24.796973306263091</v>
      </c>
      <c r="BC105" s="190">
        <f>(Paca!Q105/Paca!Q101-1)*100</f>
        <v>-23.436051241914502</v>
      </c>
      <c r="BD105" s="190">
        <f>(Paca!R105/Paca!R101-1)*100</f>
        <v>-14.931945415559611</v>
      </c>
      <c r="BE105" s="190">
        <f>(Paca!S105/Paca!S101-1)*100</f>
        <v>1.6942651551290933</v>
      </c>
      <c r="BF105" s="189">
        <f>(Paca!T105/Paca!T101-1)*100</f>
        <v>1.5770538989857252</v>
      </c>
      <c r="BG105" s="53">
        <f>Paca!B105-Paca!B101</f>
        <v>-2324.9641000839983</v>
      </c>
      <c r="BH105" s="53">
        <f>Paca!C105-Paca!C101</f>
        <v>-16.086596895000014</v>
      </c>
      <c r="BI105" s="53">
        <f>Paca!D105-Paca!D101</f>
        <v>-781.05615822899927</v>
      </c>
      <c r="BJ105" s="122">
        <f>Paca!E105-Paca!E101</f>
        <v>-236.49866878100011</v>
      </c>
      <c r="BK105" s="122">
        <f>Paca!F105-Paca!F101</f>
        <v>-51.549822710999706</v>
      </c>
      <c r="BL105" s="122">
        <f>Paca!G105-Paca!G101</f>
        <v>-175.04657663</v>
      </c>
      <c r="BM105" s="122">
        <f>Paca!H105-Paca!H101</f>
        <v>66.954924094000035</v>
      </c>
      <c r="BN105" s="122">
        <f>Paca!I105-Paca!I101</f>
        <v>-384.91601420100051</v>
      </c>
      <c r="BO105" s="53">
        <f>Paca!J105-Paca!J101</f>
        <v>-11.144878789000359</v>
      </c>
      <c r="BP105" s="53">
        <f>Paca!K105-Paca!K101</f>
        <v>-1570.0270820600017</v>
      </c>
      <c r="BQ105" s="122">
        <f>Paca!L105-Paca!L101</f>
        <v>-805.93788167599996</v>
      </c>
      <c r="BR105" s="122">
        <f>Paca!M105-Paca!M101</f>
        <v>578.74634757300009</v>
      </c>
      <c r="BS105" s="122">
        <f>Paca!N105-Paca!N101</f>
        <v>-88.864726154999971</v>
      </c>
      <c r="BT105" s="122">
        <f>Paca!O105-Paca!O101</f>
        <v>-73.522777883000003</v>
      </c>
      <c r="BU105" s="122">
        <f>Paca!P105-Paca!P101</f>
        <v>-109.13582017499999</v>
      </c>
      <c r="BV105" s="122">
        <f>Paca!Q105-Paca!Q101</f>
        <v>-33.237916322000004</v>
      </c>
      <c r="BW105" s="122">
        <f>Paca!R105-Paca!R101</f>
        <v>-1045.0642063099995</v>
      </c>
      <c r="BX105" s="122">
        <f>Paca!S105-Paca!S101</f>
        <v>6.9898988879999706</v>
      </c>
      <c r="BY105" s="53">
        <f>Paca!T105-Paca!T101</f>
        <v>53.350615888999982</v>
      </c>
    </row>
    <row r="106" spans="1:77" s="106" customFormat="1" x14ac:dyDescent="0.25">
      <c r="A106" s="98" t="str">
        <f>Paca!A106</f>
        <v>T4 2023</v>
      </c>
      <c r="B106" s="143">
        <f>('dep84'!B106/'dep84'!B105-1)*100</f>
        <v>-1.1860438081374602</v>
      </c>
      <c r="C106" s="184">
        <f>('dep84'!C106/'dep84'!C105-1)*100</f>
        <v>5.68792463972283</v>
      </c>
      <c r="D106" s="184">
        <f>('dep84'!D106/'dep84'!D105-1)*100</f>
        <v>-2.6673790459957103</v>
      </c>
      <c r="E106" s="185">
        <f>('dep84'!E106/'dep84'!E105-1)*100</f>
        <v>3.6206624300432644</v>
      </c>
      <c r="F106" s="186">
        <f>('dep84'!F106/'dep84'!F105-1)*100</f>
        <v>-5.1295622603179218</v>
      </c>
      <c r="G106" s="186">
        <f>('dep84'!G106/'dep84'!G105-1)*100</f>
        <v>-29.475329250919501</v>
      </c>
      <c r="H106" s="186">
        <f>('dep84'!H106/'dep84'!H105-1)*100</f>
        <v>-2.0018055056275408</v>
      </c>
      <c r="I106" s="187">
        <f>('dep84'!I106/'dep84'!I105-1)*100</f>
        <v>-4.7846790354897255</v>
      </c>
      <c r="J106" s="184">
        <f>('dep84'!J106/'dep84'!J105-1)*100</f>
        <v>-4.9903927918461211</v>
      </c>
      <c r="K106" s="184">
        <f>('dep84'!K106/'dep84'!K105-1)*100</f>
        <v>-1.309574669972946</v>
      </c>
      <c r="L106" s="185">
        <f>('dep84'!L106/'dep84'!L105-1)*100</f>
        <v>-2.6343334391370266</v>
      </c>
      <c r="M106" s="186">
        <f>('dep84'!M106/'dep84'!M105-1)*100</f>
        <v>0.88879436581368321</v>
      </c>
      <c r="N106" s="186">
        <f>('dep84'!N106/'dep84'!N105-1)*100</f>
        <v>-16.726211115236367</v>
      </c>
      <c r="O106" s="186">
        <f>('dep84'!O106/'dep84'!O105-1)*100</f>
        <v>22.592863323864876</v>
      </c>
      <c r="P106" s="186">
        <f>('dep84'!P106/'dep84'!P105-1)*100</f>
        <v>-40.50394167598639</v>
      </c>
      <c r="Q106" s="186">
        <f>('dep84'!Q106/'dep84'!Q105-1)*100</f>
        <v>3.0565244395492686</v>
      </c>
      <c r="R106" s="186">
        <f>('dep84'!R106/'dep84'!R105-1)*100</f>
        <v>2.8335346150809571E-2</v>
      </c>
      <c r="S106" s="151">
        <f>('dep84'!S106/'dep84'!S105-1)*100</f>
        <v>-3.8173087144602658</v>
      </c>
      <c r="T106" s="188">
        <f>('dep84'!T106/'dep84'!T105-1)*100</f>
        <v>21.487372523282232</v>
      </c>
      <c r="U106" s="100">
        <f>'dep84'!B106-'dep84'!B105</f>
        <v>-68.091219521999847</v>
      </c>
      <c r="V106" s="100">
        <f>'dep84'!C106-'dep84'!C105</f>
        <v>5.9618244079999982</v>
      </c>
      <c r="W106" s="100">
        <f>'dep84'!D106-'dep84'!D105</f>
        <v>-42.767137418999937</v>
      </c>
      <c r="X106" s="120">
        <f>'dep84'!E106-'dep84'!E105</f>
        <v>24.490108007000003</v>
      </c>
      <c r="Y106" s="120">
        <f>'dep84'!F106-'dep84'!F105</f>
        <v>-7.1765207079999982</v>
      </c>
      <c r="Z106" s="120">
        <f>'dep84'!G106-'dep84'!G105</f>
        <v>-28.094125312000003</v>
      </c>
      <c r="AA106" s="120">
        <f>'dep84'!H106-'dep84'!H105</f>
        <v>-0.79850002100000239</v>
      </c>
      <c r="AB106" s="120">
        <f>'dep84'!I106-'dep84'!I105</f>
        <v>-31.188099384999987</v>
      </c>
      <c r="AC106" s="100">
        <f>'dep84'!J106-'dep84'!J105</f>
        <v>-53.643345717999978</v>
      </c>
      <c r="AD106" s="100">
        <f>'dep84'!K106-'dep84'!K105</f>
        <v>-35.227012424999884</v>
      </c>
      <c r="AE106" s="120">
        <f>'dep84'!L106-'dep84'!L105</f>
        <v>-24.631067855999959</v>
      </c>
      <c r="AF106" s="120">
        <f>'dep84'!M106-'dep84'!M105</f>
        <v>8.2815939419999722</v>
      </c>
      <c r="AG106" s="120">
        <f>'dep84'!N106-'dep84'!N105</f>
        <v>-12.988137303000002</v>
      </c>
      <c r="AH106" s="120">
        <f>'dep84'!O106-'dep84'!O105</f>
        <v>2.1436465889999994</v>
      </c>
      <c r="AI106" s="120">
        <f>'dep84'!P106-'dep84'!P105</f>
        <v>-7.5292957100000013</v>
      </c>
      <c r="AJ106" s="120">
        <f>'dep84'!Q106-'dep84'!Q105</f>
        <v>0.25449670299999916</v>
      </c>
      <c r="AK106" s="120">
        <f>'dep84'!R106-'dep84'!R105</f>
        <v>0.19386506000000736</v>
      </c>
      <c r="AL106" s="120">
        <f>'dep84'!S106-'dep84'!S105</f>
        <v>-0.95211385000000348</v>
      </c>
      <c r="AM106" s="100">
        <f>'dep84'!T106-'dep84'!T105</f>
        <v>57.584451632000025</v>
      </c>
      <c r="AN106" s="184">
        <f>(Paca!B106/Paca!B102-1)*100</f>
        <v>-1.8932290282311692</v>
      </c>
      <c r="AO106" s="184">
        <f>(Paca!C106/Paca!C102-1)*100</f>
        <v>-1.9306714420415205</v>
      </c>
      <c r="AP106" s="184">
        <f>(Paca!D106/Paca!D102-1)*100</f>
        <v>-4.2033671555528285</v>
      </c>
      <c r="AQ106" s="191">
        <f>(Paca!E106/Paca!E102-1)*100</f>
        <v>-6.5471931914639514</v>
      </c>
      <c r="AR106" s="191">
        <f>(Paca!F106/Paca!F102-1)*100</f>
        <v>-5.559863086979755</v>
      </c>
      <c r="AS106" s="191">
        <f>(Paca!G106/Paca!G102-1)*100</f>
        <v>-16.933501277273567</v>
      </c>
      <c r="AT106" s="191">
        <f>(Paca!H106/Paca!H102-1)*100</f>
        <v>4.9112700811296373</v>
      </c>
      <c r="AU106" s="191">
        <f>(Paca!I106/Paca!I102-1)*100</f>
        <v>-2.0635436104071259</v>
      </c>
      <c r="AV106" s="184">
        <f>(Paca!J106/Paca!J102-1)*100</f>
        <v>-0.82057747134693937</v>
      </c>
      <c r="AW106" s="184">
        <f>(Paca!K106/Paca!K102-1)*100</f>
        <v>-1.7288574248509714</v>
      </c>
      <c r="AX106" s="191">
        <f>(Paca!L106/Paca!L102-1)*100</f>
        <v>-10.557953041766154</v>
      </c>
      <c r="AY106" s="191">
        <f>(Paca!M106/Paca!M102-1)*100</f>
        <v>9.0650222606351694</v>
      </c>
      <c r="AZ106" s="191">
        <f>(Paca!N106/Paca!N102-1)*100</f>
        <v>4.4300184086540906</v>
      </c>
      <c r="BA106" s="191">
        <f>(Paca!O106/Paca!O102-1)*100</f>
        <v>-13.54075799239325</v>
      </c>
      <c r="BB106" s="191">
        <f>(Paca!P106/Paca!P102-1)*100</f>
        <v>-27.559410449168343</v>
      </c>
      <c r="BC106" s="191">
        <f>(Paca!Q106/Paca!Q102-1)*100</f>
        <v>2.1418225754706866</v>
      </c>
      <c r="BD106" s="191">
        <f>(Paca!R106/Paca!R102-1)*100</f>
        <v>-5.9259903488489973</v>
      </c>
      <c r="BE106" s="191">
        <f>(Paca!S106/Paca!S102-1)*100</f>
        <v>-17.097378245409402</v>
      </c>
      <c r="BF106" s="184">
        <f>(Paca!T106/Paca!T102-1)*100</f>
        <v>0.73581746137463266</v>
      </c>
      <c r="BG106" s="100">
        <f>Paca!B106-Paca!B102</f>
        <v>-1039.6760563969874</v>
      </c>
      <c r="BH106" s="100">
        <f>Paca!C106-Paca!C102</f>
        <v>-5.2370780699999955</v>
      </c>
      <c r="BI106" s="100">
        <f>Paca!D106-Paca!D102</f>
        <v>-515.26003766900067</v>
      </c>
      <c r="BJ106" s="120">
        <f>Paca!E106-Paca!E102</f>
        <v>-109.58106706600006</v>
      </c>
      <c r="BK106" s="120">
        <f>Paca!F106-Paca!F102</f>
        <v>-203.93737434100012</v>
      </c>
      <c r="BL106" s="120">
        <f>Paca!G106-Paca!G102</f>
        <v>-163.57159724799999</v>
      </c>
      <c r="BM106" s="120">
        <f>Paca!H106-Paca!H102</f>
        <v>59.586389538000049</v>
      </c>
      <c r="BN106" s="120">
        <f>Paca!I106-Paca!I102</f>
        <v>-97.756388552000317</v>
      </c>
      <c r="BO106" s="100">
        <f>Paca!J106-Paca!J102</f>
        <v>-110.53323530200032</v>
      </c>
      <c r="BP106" s="100">
        <f>Paca!K106-Paca!K102</f>
        <v>-435.8930803859912</v>
      </c>
      <c r="BQ106" s="120">
        <f>Paca!L106-Paca!L102</f>
        <v>-703.14658598499955</v>
      </c>
      <c r="BR106" s="120">
        <f>Paca!M106-Paca!M102</f>
        <v>858.73981802699927</v>
      </c>
      <c r="BS106" s="120">
        <f>Paca!N106-Paca!N102</f>
        <v>52.805593144000113</v>
      </c>
      <c r="BT106" s="120">
        <f>Paca!O106-Paca!O102</f>
        <v>-63.595801859000005</v>
      </c>
      <c r="BU106" s="120">
        <f>Paca!P106-Paca!P102</f>
        <v>-123.91914120900003</v>
      </c>
      <c r="BV106" s="120">
        <f>Paca!Q106-Paca!Q102</f>
        <v>2.3946018049999935</v>
      </c>
      <c r="BW106" s="120">
        <f>Paca!R106-Paca!R102</f>
        <v>-378.29482266099967</v>
      </c>
      <c r="BX106" s="120">
        <f>Paca!S106-Paca!S102</f>
        <v>-80.87674164799995</v>
      </c>
      <c r="BY106" s="100">
        <f>Paca!T106-Paca!T102</f>
        <v>27.247375030000057</v>
      </c>
    </row>
    <row r="107" spans="1:77" x14ac:dyDescent="0.25">
      <c r="A107" s="37" t="str">
        <f>Paca!A107</f>
        <v>T1 2024</v>
      </c>
      <c r="B107" s="144">
        <f>('dep84'!B107/'dep84'!B106-1)*100</f>
        <v>3.476412809881313</v>
      </c>
      <c r="C107" s="179">
        <f>('dep84'!C107/'dep84'!C106-1)*100</f>
        <v>-30.048014435098825</v>
      </c>
      <c r="D107" s="179">
        <f>('dep84'!D107/'dep84'!D106-1)*100</f>
        <v>7.3273708968015105</v>
      </c>
      <c r="E107" s="180">
        <f>('dep84'!E107/'dep84'!E106-1)*100</f>
        <v>10.078329046248701</v>
      </c>
      <c r="F107" s="181">
        <f>('dep84'!F107/'dep84'!F106-1)*100</f>
        <v>16.132618357347319</v>
      </c>
      <c r="G107" s="181">
        <f>('dep84'!G107/'dep84'!G106-1)*100</f>
        <v>-1.5178161805824986</v>
      </c>
      <c r="H107" s="181">
        <f>('dep84'!H107/'dep84'!H106-1)*100</f>
        <v>-45.576941478555419</v>
      </c>
      <c r="I107" s="182">
        <f>('dep84'!I107/'dep84'!I106-1)*100</f>
        <v>6.6277830473734589</v>
      </c>
      <c r="J107" s="179">
        <f>('dep84'!J107/'dep84'!J106-1)*100</f>
        <v>-6.2370242471821991</v>
      </c>
      <c r="K107" s="179">
        <f>('dep84'!K107/'dep84'!K106-1)*100</f>
        <v>9.9901295442022651</v>
      </c>
      <c r="L107" s="180">
        <f>('dep84'!L107/'dep84'!L106-1)*100</f>
        <v>2.9873984552445387</v>
      </c>
      <c r="M107" s="181">
        <f>('dep84'!M107/'dep84'!M106-1)*100</f>
        <v>27.029812770984172</v>
      </c>
      <c r="N107" s="181">
        <f>('dep84'!N107/'dep84'!N106-1)*100</f>
        <v>10.962604601031579</v>
      </c>
      <c r="O107" s="181">
        <f>('dep84'!O107/'dep84'!O106-1)*100</f>
        <v>-25.178432960959661</v>
      </c>
      <c r="P107" s="181">
        <f>('dep84'!P107/'dep84'!P106-1)*100</f>
        <v>81.865142268680003</v>
      </c>
      <c r="Q107" s="181">
        <f>('dep84'!Q107/'dep84'!Q106-1)*100</f>
        <v>14.94809633262928</v>
      </c>
      <c r="R107" s="181">
        <f>('dep84'!R107/'dep84'!R106-1)*100</f>
        <v>-4.0300154337773231</v>
      </c>
      <c r="S107" s="152">
        <f>('dep84'!S107/'dep84'!S106-1)*100</f>
        <v>-12.497660807199562</v>
      </c>
      <c r="T107" s="183">
        <f>('dep84'!T107/'dep84'!T106-1)*100</f>
        <v>-26.21827979098007</v>
      </c>
      <c r="U107" s="52">
        <f>'dep84'!B107-'dep84'!B106</f>
        <v>197.21503040199968</v>
      </c>
      <c r="V107" s="52">
        <f>'dep84'!C107-'dep84'!C106</f>
        <v>-33.286374581000004</v>
      </c>
      <c r="W107" s="52">
        <f>'dep84'!D107-'dep84'!D106</f>
        <v>114.34891292199973</v>
      </c>
      <c r="X107" s="121">
        <f>'dep84'!E107-'dep84'!E106</f>
        <v>70.637864727999954</v>
      </c>
      <c r="Y107" s="121">
        <f>'dep84'!F107-'dep84'!F106</f>
        <v>21.41259986</v>
      </c>
      <c r="Z107" s="121">
        <f>'dep84'!G107-'dep84'!G106</f>
        <v>-1.020274649000001</v>
      </c>
      <c r="AA107" s="121">
        <f>'dep84'!H107-'dep84'!H106</f>
        <v>-17.816250265999997</v>
      </c>
      <c r="AB107" s="121">
        <f>'dep84'!I107-'dep84'!I106</f>
        <v>41.134973249000041</v>
      </c>
      <c r="AC107" s="52">
        <f>'dep84'!J107-'dep84'!J106</f>
        <v>-63.698041838999984</v>
      </c>
      <c r="AD107" s="52">
        <f>'dep84'!K107-'dep84'!K106</f>
        <v>265.21109388100012</v>
      </c>
      <c r="AE107" s="121">
        <f>'dep84'!L107-'dep84'!L106</f>
        <v>27.196404343999916</v>
      </c>
      <c r="AF107" s="121">
        <f>'dep84'!M107-'dep84'!M106</f>
        <v>254.09645693399989</v>
      </c>
      <c r="AG107" s="121">
        <f>'dep84'!N107-'dep84'!N106</f>
        <v>7.0887779459999933</v>
      </c>
      <c r="AH107" s="121">
        <f>'dep84'!O107-'dep84'!O106</f>
        <v>-2.9287061429999994</v>
      </c>
      <c r="AI107" s="121">
        <f>'dep84'!P107-'dep84'!P106</f>
        <v>9.0540790160000011</v>
      </c>
      <c r="AJ107" s="121">
        <f>'dep84'!Q107-'dep84'!Q106</f>
        <v>1.2826721570000004</v>
      </c>
      <c r="AK107" s="121">
        <f>'dep84'!R107-'dep84'!R106</f>
        <v>-27.580413448000058</v>
      </c>
      <c r="AL107" s="121">
        <f>'dep84'!S107-'dep84'!S106</f>
        <v>-2.9981769249999992</v>
      </c>
      <c r="AM107" s="52">
        <f>'dep84'!T107-'dep84'!T106</f>
        <v>-85.360559981000023</v>
      </c>
      <c r="AN107" s="189">
        <f>(Paca!B107/Paca!B103-1)*100</f>
        <v>7.3633660652361321E-2</v>
      </c>
      <c r="AO107" s="189">
        <f>(Paca!C107/Paca!C103-1)*100</f>
        <v>-17.810350598965709</v>
      </c>
      <c r="AP107" s="189">
        <f>(Paca!D107/Paca!D103-1)*100</f>
        <v>-1.8257420602620922</v>
      </c>
      <c r="AQ107" s="190">
        <f>(Paca!E107/Paca!E103-1)*100</f>
        <v>7.6810527674120221</v>
      </c>
      <c r="AR107" s="190">
        <f>(Paca!F107/Paca!F103-1)*100</f>
        <v>-1.2535400369374727</v>
      </c>
      <c r="AS107" s="190">
        <f>(Paca!G107/Paca!G103-1)*100</f>
        <v>-23.116006954691382</v>
      </c>
      <c r="AT107" s="190">
        <f>(Paca!H107/Paca!H103-1)*100</f>
        <v>1.0576075816954855</v>
      </c>
      <c r="AU107" s="190">
        <f>(Paca!I107/Paca!I103-1)*100</f>
        <v>-2.0048673577183429</v>
      </c>
      <c r="AV107" s="189">
        <f>(Paca!J107/Paca!J103-1)*100</f>
        <v>-9.6301886266537018</v>
      </c>
      <c r="AW107" s="189">
        <f>(Paca!K107/Paca!K103-1)*100</f>
        <v>5.676673157977441</v>
      </c>
      <c r="AX107" s="190">
        <f>(Paca!L107/Paca!L103-1)*100</f>
        <v>1.714803230404538</v>
      </c>
      <c r="AY107" s="190">
        <f>(Paca!M107/Paca!M103-1)*100</f>
        <v>17.031852105143752</v>
      </c>
      <c r="AZ107" s="190">
        <f>(Paca!N107/Paca!N103-1)*100</f>
        <v>-2.8777263243308204</v>
      </c>
      <c r="BA107" s="190">
        <f>(Paca!O107/Paca!O103-1)*100</f>
        <v>-10.278912492387937</v>
      </c>
      <c r="BB107" s="190">
        <f>(Paca!P107/Paca!P103-1)*100</f>
        <v>-24.165921885973198</v>
      </c>
      <c r="BC107" s="190">
        <f>(Paca!Q107/Paca!Q103-1)*100</f>
        <v>-6.2815306163898077</v>
      </c>
      <c r="BD107" s="190">
        <f>(Paca!R107/Paca!R103-1)*100</f>
        <v>-1.7030425083893408</v>
      </c>
      <c r="BE107" s="190">
        <f>(Paca!S107/Paca!S103-1)*100</f>
        <v>-2.5926986304029453</v>
      </c>
      <c r="BF107" s="189">
        <f>(Paca!T107/Paca!T103-1)*100</f>
        <v>7.8173523827652414</v>
      </c>
      <c r="BG107" s="53">
        <f>Paca!B107-Paca!B103</f>
        <v>39.67528628600121</v>
      </c>
      <c r="BH107" s="53">
        <f>Paca!C107-Paca!C103</f>
        <v>-50.498052997000002</v>
      </c>
      <c r="BI107" s="53">
        <f>Paca!D107-Paca!D103</f>
        <v>-217.72833602500032</v>
      </c>
      <c r="BJ107" s="122">
        <f>Paca!E107-Paca!E103</f>
        <v>124.29568457300002</v>
      </c>
      <c r="BK107" s="122">
        <f>Paca!F107-Paca!F103</f>
        <v>-44.331307508000009</v>
      </c>
      <c r="BL107" s="122">
        <f>Paca!G107-Paca!G103</f>
        <v>-219.21543787499991</v>
      </c>
      <c r="BM107" s="122">
        <f>Paca!H107-Paca!H103</f>
        <v>13.211129438999933</v>
      </c>
      <c r="BN107" s="122">
        <f>Paca!I107-Paca!I103</f>
        <v>-91.688404653999896</v>
      </c>
      <c r="BO107" s="53">
        <f>Paca!J107-Paca!J103</f>
        <v>-1336.9556795259996</v>
      </c>
      <c r="BP107" s="53">
        <f>Paca!K107-Paca!K103</f>
        <v>1399.0604639659941</v>
      </c>
      <c r="BQ107" s="122">
        <f>Paca!L107-Paca!L103</f>
        <v>107.97043983099957</v>
      </c>
      <c r="BR107" s="122">
        <f>Paca!M107-Paca!M103</f>
        <v>1591.6417783260003</v>
      </c>
      <c r="BS107" s="122">
        <f>Paca!N107-Paca!N103</f>
        <v>-37.648791528999936</v>
      </c>
      <c r="BT107" s="122">
        <f>Paca!O107-Paca!O103</f>
        <v>-41.455442080000012</v>
      </c>
      <c r="BU107" s="122">
        <f>Paca!P107-Paca!P103</f>
        <v>-94.679752835999977</v>
      </c>
      <c r="BV107" s="122">
        <f>Paca!Q107-Paca!Q103</f>
        <v>-7.3691098469999901</v>
      </c>
      <c r="BW107" s="122">
        <f>Paca!R107-Paca!R103</f>
        <v>-108.11855618999925</v>
      </c>
      <c r="BX107" s="122">
        <f>Paca!S107-Paca!S103</f>
        <v>-11.280101709000007</v>
      </c>
      <c r="BY107" s="53">
        <f>Paca!T107-Paca!T103</f>
        <v>245.79689086799999</v>
      </c>
    </row>
    <row r="108" spans="1:77" x14ac:dyDescent="0.25">
      <c r="A108" s="37" t="str">
        <f>Paca!A108</f>
        <v>T2 2024</v>
      </c>
      <c r="B108" s="144">
        <f>('dep84'!B108/'dep84'!B107-1)*100</f>
        <v>0.49948883336807803</v>
      </c>
      <c r="C108" s="179">
        <f>('dep84'!C108/'dep84'!C107-1)*100</f>
        <v>16.339104065410726</v>
      </c>
      <c r="D108" s="179">
        <f>('dep84'!D108/'dep84'!D107-1)*100</f>
        <v>-4.7938908144738335</v>
      </c>
      <c r="E108" s="180">
        <f>('dep84'!E108/'dep84'!E107-1)*100</f>
        <v>-12.741707749527775</v>
      </c>
      <c r="F108" s="181">
        <f>('dep84'!F108/'dep84'!F107-1)*100</f>
        <v>-5.1099964239972762</v>
      </c>
      <c r="G108" s="181">
        <f>('dep84'!G108/'dep84'!G107-1)*100</f>
        <v>2.5235300269805583</v>
      </c>
      <c r="H108" s="181">
        <f>('dep84'!H108/'dep84'!H107-1)*100</f>
        <v>57.490850071631506</v>
      </c>
      <c r="I108" s="182">
        <f>('dep84'!I108/'dep84'!I107-1)*100</f>
        <v>1.8113382895265762</v>
      </c>
      <c r="J108" s="179">
        <f>('dep84'!J108/'dep84'!J107-1)*100</f>
        <v>3.258467155599476</v>
      </c>
      <c r="K108" s="179">
        <f>('dep84'!K108/'dep84'!K107-1)*100</f>
        <v>1.5774566953294045</v>
      </c>
      <c r="L108" s="180">
        <f>('dep84'!L108/'dep84'!L107-1)*100</f>
        <v>-1.9322984297637125</v>
      </c>
      <c r="M108" s="181">
        <f>('dep84'!M108/'dep84'!M107-1)*100</f>
        <v>-1.9144674056019495</v>
      </c>
      <c r="N108" s="181">
        <f>('dep84'!N108/'dep84'!N107-1)*100</f>
        <v>11.552440095201334</v>
      </c>
      <c r="O108" s="181">
        <f>('dep84'!O108/'dep84'!O107-1)*100</f>
        <v>20.16642896712877</v>
      </c>
      <c r="P108" s="181">
        <f>('dep84'!P108/'dep84'!P107-1)*100</f>
        <v>-17.193005687971652</v>
      </c>
      <c r="Q108" s="181">
        <f>('dep84'!Q108/'dep84'!Q107-1)*100</f>
        <v>2.1021945416011656</v>
      </c>
      <c r="R108" s="181">
        <f>('dep84'!R108/'dep84'!R107-1)*100</f>
        <v>11.299252937605232</v>
      </c>
      <c r="S108" s="152">
        <f>('dep84'!S108/'dep84'!S107-1)*100</f>
        <v>28.739400034778551</v>
      </c>
      <c r="T108" s="183">
        <f>('dep84'!T108/'dep84'!T107-1)*100</f>
        <v>8.196689686154123</v>
      </c>
      <c r="U108" s="52">
        <f>'dep84'!B108-'dep84'!B107</f>
        <v>29.320800135000354</v>
      </c>
      <c r="V108" s="52">
        <f>'dep84'!C108-'dep84'!C107</f>
        <v>12.661320491000012</v>
      </c>
      <c r="W108" s="52">
        <f>'dep84'!D108-'dep84'!D107</f>
        <v>-80.293889195999782</v>
      </c>
      <c r="X108" s="121">
        <f>'dep84'!E108-'dep84'!E107</f>
        <v>-98.305654138000023</v>
      </c>
      <c r="Y108" s="121">
        <f>'dep84'!F108-'dep84'!F107</f>
        <v>-7.8766102349999869</v>
      </c>
      <c r="Z108" s="121">
        <f>'dep84'!G108-'dep84'!G107</f>
        <v>1.6705676400000016</v>
      </c>
      <c r="AA108" s="121">
        <f>'dep84'!H108-'dep84'!H107</f>
        <v>12.230741919000003</v>
      </c>
      <c r="AB108" s="121">
        <f>'dep84'!I108-'dep84'!I107</f>
        <v>11.987065617999974</v>
      </c>
      <c r="AC108" s="52">
        <f>'dep84'!J108-'dep84'!J107</f>
        <v>31.202786478000007</v>
      </c>
      <c r="AD108" s="52">
        <f>'dep84'!K108-'dep84'!K107</f>
        <v>46.060826469999938</v>
      </c>
      <c r="AE108" s="121">
        <f>'dep84'!L108-'dep84'!L107</f>
        <v>-18.116597096999953</v>
      </c>
      <c r="AF108" s="121">
        <f>'dep84'!M108-'dep84'!M107</f>
        <v>-22.861736068999789</v>
      </c>
      <c r="AG108" s="121">
        <f>'dep84'!N108-'dep84'!N107</f>
        <v>8.2891116540000098</v>
      </c>
      <c r="AH108" s="121">
        <f>'dep84'!O108-'dep84'!O107</f>
        <v>1.7551041840000003</v>
      </c>
      <c r="AI108" s="121">
        <f>'dep84'!P108-'dep84'!P107</f>
        <v>-3.458171544999999</v>
      </c>
      <c r="AJ108" s="121">
        <f>'dep84'!Q108-'dep84'!Q107</f>
        <v>0.20735020400000082</v>
      </c>
      <c r="AK108" s="121">
        <f>'dep84'!R108-'dep84'!R107</f>
        <v>74.212868501999992</v>
      </c>
      <c r="AL108" s="121">
        <f>'dep84'!S108-'dep84'!S107</f>
        <v>6.0328966370000003</v>
      </c>
      <c r="AM108" s="52">
        <f>'dep84'!T108-'dep84'!T107</f>
        <v>19.689755892000022</v>
      </c>
      <c r="AN108" s="189">
        <f>(Paca!B108/Paca!B104-1)*100</f>
        <v>1.6844722676044865</v>
      </c>
      <c r="AO108" s="189">
        <f>(Paca!C108/Paca!C104-1)*100</f>
        <v>-15.250231473232102</v>
      </c>
      <c r="AP108" s="189">
        <f>(Paca!D108/Paca!D104-1)*100</f>
        <v>-4.5636744109279199</v>
      </c>
      <c r="AQ108" s="190">
        <f>(Paca!E108/Paca!E104-1)*100</f>
        <v>-2.6359913809188784</v>
      </c>
      <c r="AR108" s="190">
        <f>(Paca!F108/Paca!F104-1)*100</f>
        <v>-3.1280867669541301</v>
      </c>
      <c r="AS108" s="190">
        <f>(Paca!G108/Paca!G104-1)*100</f>
        <v>-19.630999225316593</v>
      </c>
      <c r="AT108" s="190">
        <f>(Paca!H108/Paca!H104-1)*100</f>
        <v>-2.0882569028407127</v>
      </c>
      <c r="AU108" s="190">
        <f>(Paca!I108/Paca!I104-1)*100</f>
        <v>-3.9512503557146639</v>
      </c>
      <c r="AV108" s="189">
        <f>(Paca!J108/Paca!J104-1)*100</f>
        <v>-3.9232894088461534</v>
      </c>
      <c r="AW108" s="189">
        <f>(Paca!K108/Paca!K104-1)*100</f>
        <v>7.7088374063853049</v>
      </c>
      <c r="AX108" s="190">
        <f>(Paca!L108/Paca!L104-1)*100</f>
        <v>8.5986139556801113</v>
      </c>
      <c r="AY108" s="190">
        <f>(Paca!M108/Paca!M104-1)*100</f>
        <v>8.3913911579355691</v>
      </c>
      <c r="AZ108" s="190">
        <f>(Paca!N108/Paca!N104-1)*100</f>
        <v>26.218548997658964</v>
      </c>
      <c r="BA108" s="190">
        <f>(Paca!O108/Paca!O104-1)*100</f>
        <v>-8.9030148471947239</v>
      </c>
      <c r="BB108" s="190">
        <f>(Paca!P108/Paca!P104-1)*100</f>
        <v>-25.530304605698007</v>
      </c>
      <c r="BC108" s="190">
        <f>(Paca!Q108/Paca!Q104-1)*100</f>
        <v>-6.7013431350529951</v>
      </c>
      <c r="BD108" s="190">
        <f>(Paca!R108/Paca!R104-1)*100</f>
        <v>6.4675444027405771</v>
      </c>
      <c r="BE108" s="190">
        <f>(Paca!S108/Paca!S104-1)*100</f>
        <v>-3.8674017056362864</v>
      </c>
      <c r="BF108" s="189">
        <f>(Paca!T108/Paca!T104-1)*100</f>
        <v>3.675196073372633</v>
      </c>
      <c r="BG108" s="53">
        <f>Paca!B108-Paca!B104</f>
        <v>895.76225056299882</v>
      </c>
      <c r="BH108" s="53">
        <f>Paca!C108-Paca!C104</f>
        <v>-43.287491373000023</v>
      </c>
      <c r="BI108" s="53">
        <f>Paca!D108-Paca!D104</f>
        <v>-541.98451245999968</v>
      </c>
      <c r="BJ108" s="122">
        <f>Paca!E108-Paca!E104</f>
        <v>-42.628272145999972</v>
      </c>
      <c r="BK108" s="122">
        <f>Paca!F108-Paca!F104</f>
        <v>-109.76661801200044</v>
      </c>
      <c r="BL108" s="122">
        <f>Paca!G108-Paca!G104</f>
        <v>-183.20571885699997</v>
      </c>
      <c r="BM108" s="122">
        <f>Paca!H108-Paca!H104</f>
        <v>-26.278435597999987</v>
      </c>
      <c r="BN108" s="122">
        <f>Paca!I108-Paca!I104</f>
        <v>-180.105467847</v>
      </c>
      <c r="BO108" s="53">
        <f>Paca!J108-Paca!J104</f>
        <v>-521.35405737399924</v>
      </c>
      <c r="BP108" s="53">
        <f>Paca!K108-Paca!K104</f>
        <v>1879.2057984759995</v>
      </c>
      <c r="BQ108" s="122">
        <f>Paca!L108-Paca!L104</f>
        <v>510.56311499000003</v>
      </c>
      <c r="BR108" s="122">
        <f>Paca!M108-Paca!M104</f>
        <v>837.75920272400072</v>
      </c>
      <c r="BS108" s="122">
        <f>Paca!N108-Paca!N104</f>
        <v>302.25716793200013</v>
      </c>
      <c r="BT108" s="122">
        <f>Paca!O108-Paca!O104</f>
        <v>-34.578062640000041</v>
      </c>
      <c r="BU108" s="122">
        <f>Paca!P108-Paca!P104</f>
        <v>-99.732351644000005</v>
      </c>
      <c r="BV108" s="122">
        <f>Paca!Q108-Paca!Q104</f>
        <v>-8.5724443499999978</v>
      </c>
      <c r="BW108" s="122">
        <f>Paca!R108-Paca!R104</f>
        <v>387.28894421299992</v>
      </c>
      <c r="BX108" s="122">
        <f>Paca!S108-Paca!S104</f>
        <v>-15.779772749000017</v>
      </c>
      <c r="BY108" s="53">
        <f>Paca!T108-Paca!T104</f>
        <v>123.18251329399982</v>
      </c>
    </row>
    <row r="109" spans="1:77" x14ac:dyDescent="0.25">
      <c r="A109" s="37" t="str">
        <f>Paca!A109</f>
        <v>T3 2024</v>
      </c>
      <c r="B109" s="144">
        <f>('dep84'!B109/'dep84'!B108-1)*100</f>
        <v>1.5953126343227098</v>
      </c>
      <c r="C109" s="179">
        <f>('dep84'!C109/'dep84'!C108-1)*100</f>
        <v>8.0709451139810984</v>
      </c>
      <c r="D109" s="179">
        <f>('dep84'!D109/'dep84'!D108-1)*100</f>
        <v>5.4747042668997992</v>
      </c>
      <c r="E109" s="180">
        <f>('dep84'!E109/'dep84'!E108-1)*100</f>
        <v>14.653291649059685</v>
      </c>
      <c r="F109" s="181">
        <f>('dep84'!F109/'dep84'!F108-1)*100</f>
        <v>-8.2562604676524654</v>
      </c>
      <c r="G109" s="181">
        <f>('dep84'!G109/'dep84'!G108-1)*100</f>
        <v>-13.071938660324921</v>
      </c>
      <c r="H109" s="181">
        <f>('dep84'!H109/'dep84'!H108-1)*100</f>
        <v>35.805722909032411</v>
      </c>
      <c r="I109" s="182">
        <f>('dep84'!I109/'dep84'!I108-1)*100</f>
        <v>-0.35571016170330427</v>
      </c>
      <c r="J109" s="179">
        <f>('dep84'!J109/'dep84'!J108-1)*100</f>
        <v>-1.1770165300782898</v>
      </c>
      <c r="K109" s="179">
        <f>('dep84'!K109/'dep84'!K108-1)*100</f>
        <v>1.1115721469117323</v>
      </c>
      <c r="L109" s="180">
        <f>('dep84'!L109/'dep84'!L108-1)*100</f>
        <v>2.4883230405504664</v>
      </c>
      <c r="M109" s="181">
        <f>('dep84'!M109/'dep84'!M108-1)*100</f>
        <v>-0.55292526920057705</v>
      </c>
      <c r="N109" s="181">
        <f>('dep84'!N109/'dep84'!N108-1)*100</f>
        <v>-7.9959718873378494</v>
      </c>
      <c r="O109" s="181">
        <f>('dep84'!O109/'dep84'!O108-1)*100</f>
        <v>56.703009669399762</v>
      </c>
      <c r="P109" s="181">
        <f>('dep84'!P109/'dep84'!P108-1)*100</f>
        <v>-39.805464954079916</v>
      </c>
      <c r="Q109" s="181">
        <f>('dep84'!Q109/'dep84'!Q108-1)*100</f>
        <v>-61.710576819581185</v>
      </c>
      <c r="R109" s="181">
        <f>('dep84'!R109/'dep84'!R108-1)*100</f>
        <v>5.4229921855670327</v>
      </c>
      <c r="S109" s="152">
        <f>('dep84'!S109/'dep84'!S108-1)*100</f>
        <v>-36.119363792648549</v>
      </c>
      <c r="T109" s="183">
        <f>('dep84'!T109/'dep84'!T108-1)*100</f>
        <v>-8.3849941657846756</v>
      </c>
      <c r="U109" s="52">
        <f>'dep84'!B109-'dep84'!B108</f>
        <v>94.115183113999592</v>
      </c>
      <c r="V109" s="52">
        <f>'dep84'!C109-'dep84'!C108</f>
        <v>7.2761370739999904</v>
      </c>
      <c r="W109" s="52">
        <f>'dep84'!D109-'dep84'!D108</f>
        <v>87.301124445999903</v>
      </c>
      <c r="X109" s="121">
        <f>'dep84'!E109-'dep84'!E108</f>
        <v>98.649016629000016</v>
      </c>
      <c r="Y109" s="121">
        <f>'dep84'!F109-'dep84'!F108</f>
        <v>-12.075986193000006</v>
      </c>
      <c r="Z109" s="121">
        <f>'dep84'!G109-'dep84'!G108</f>
        <v>-8.8719511179999984</v>
      </c>
      <c r="AA109" s="121">
        <f>'dep84'!H109-'dep84'!H108</f>
        <v>11.996701295999998</v>
      </c>
      <c r="AB109" s="121">
        <f>'dep84'!I109-'dep84'!I108</f>
        <v>-2.3966561680000495</v>
      </c>
      <c r="AC109" s="52">
        <f>'dep84'!J109-'dep84'!J108</f>
        <v>-11.638265686000068</v>
      </c>
      <c r="AD109" s="52">
        <f>'dep84'!K109-'dep84'!K108</f>
        <v>32.969265446999543</v>
      </c>
      <c r="AE109" s="121">
        <f>'dep84'!L109-'dep84'!L108</f>
        <v>22.878902245999939</v>
      </c>
      <c r="AF109" s="121">
        <f>'dep84'!M109-'dep84'!M108</f>
        <v>-6.4763844680001057</v>
      </c>
      <c r="AG109" s="121">
        <f>'dep84'!N109-'dep84'!N108</f>
        <v>-6.4000681340000085</v>
      </c>
      <c r="AH109" s="121">
        <f>'dep84'!O109-'dep84'!O108</f>
        <v>5.9301156989999999</v>
      </c>
      <c r="AI109" s="121">
        <f>'dep84'!P109-'dep84'!P108</f>
        <v>-6.6298613840000016</v>
      </c>
      <c r="AJ109" s="121">
        <f>'dep84'!Q109-'dep84'!Q108</f>
        <v>-6.214786955000001</v>
      </c>
      <c r="AK109" s="121">
        <f>'dep84'!R109-'dep84'!R108</f>
        <v>39.642470870000011</v>
      </c>
      <c r="AL109" s="121">
        <f>'dep84'!S109-'dep84'!S108</f>
        <v>-9.7611224270000001</v>
      </c>
      <c r="AM109" s="52">
        <f>'dep84'!T109-'dep84'!T108</f>
        <v>-21.793078167000004</v>
      </c>
      <c r="AN109" s="189">
        <f>(Paca!B109/Paca!B105-1)*100</f>
        <v>2.7016095791291717</v>
      </c>
      <c r="AO109" s="189">
        <f>(Paca!C109/Paca!C105-1)*100</f>
        <v>-11.471973058227537</v>
      </c>
      <c r="AP109" s="189">
        <f>(Paca!D109/Paca!D105-1)*100</f>
        <v>-4.387137226336602</v>
      </c>
      <c r="AQ109" s="190">
        <f>(Paca!E109/Paca!E105-1)*100</f>
        <v>4.8232145080927991</v>
      </c>
      <c r="AR109" s="190">
        <f>(Paca!F109/Paca!F105-1)*100</f>
        <v>-3.9943390813638846</v>
      </c>
      <c r="AS109" s="190">
        <f>(Paca!G109/Paca!G105-1)*100</f>
        <v>-17.95174609868797</v>
      </c>
      <c r="AT109" s="190">
        <f>(Paca!H109/Paca!H105-1)*100</f>
        <v>-6.9494663955749436</v>
      </c>
      <c r="AU109" s="190">
        <f>(Paca!I109/Paca!I105-1)*100</f>
        <v>-4.6829659373807235</v>
      </c>
      <c r="AV109" s="189">
        <f>(Paca!J109/Paca!J105-1)*100</f>
        <v>-6.163071116319907</v>
      </c>
      <c r="AW109" s="189">
        <f>(Paca!K109/Paca!K105-1)*100</f>
        <v>12.765243790485336</v>
      </c>
      <c r="AX109" s="190">
        <f>(Paca!L109/Paca!L105-1)*100</f>
        <v>13.947106027851476</v>
      </c>
      <c r="AY109" s="190">
        <f>(Paca!M109/Paca!M105-1)*100</f>
        <v>17.898350069496558</v>
      </c>
      <c r="AZ109" s="190">
        <f>(Paca!N109/Paca!N105-1)*100</f>
        <v>22.961577827839918</v>
      </c>
      <c r="BA109" s="190">
        <f>(Paca!O109/Paca!O105-1)*100</f>
        <v>-13.947307522679731</v>
      </c>
      <c r="BB109" s="190">
        <f>(Paca!P109/Paca!P105-1)*100</f>
        <v>-23.483323558573378</v>
      </c>
      <c r="BC109" s="190">
        <f>(Paca!Q109/Paca!Q105-1)*100</f>
        <v>10.062704869594841</v>
      </c>
      <c r="BD109" s="190">
        <f>(Paca!R109/Paca!R105-1)*100</f>
        <v>6.8026113332473992</v>
      </c>
      <c r="BE109" s="190">
        <f>(Paca!S109/Paca!S105-1)*100</f>
        <v>-12.784530131984106</v>
      </c>
      <c r="BF109" s="189">
        <f>(Paca!T109/Paca!T105-1)*100</f>
        <v>-7.3621119129054557</v>
      </c>
      <c r="BG109" s="53">
        <f>Paca!B109-Paca!B105</f>
        <v>1426.1960967359992</v>
      </c>
      <c r="BH109" s="53">
        <f>Paca!C109-Paca!C105</f>
        <v>-31.096801419000002</v>
      </c>
      <c r="BI109" s="53">
        <f>Paca!D109-Paca!D105</f>
        <v>-515.90584063700044</v>
      </c>
      <c r="BJ109" s="122">
        <f>Paca!E109-Paca!E105</f>
        <v>75.495857903000115</v>
      </c>
      <c r="BK109" s="122">
        <f>Paca!F109-Paca!F105</f>
        <v>-139.3806533650004</v>
      </c>
      <c r="BL109" s="122">
        <f>Paca!G109-Paca!G105</f>
        <v>-148.52962510599991</v>
      </c>
      <c r="BM109" s="122">
        <f>Paca!H109-Paca!H105</f>
        <v>-86.632054427999947</v>
      </c>
      <c r="BN109" s="122">
        <f>Paca!I109-Paca!I105</f>
        <v>-216.85936564099939</v>
      </c>
      <c r="BO109" s="53">
        <f>Paca!J109-Paca!J105</f>
        <v>-826.46754744400096</v>
      </c>
      <c r="BP109" s="53">
        <f>Paca!K109-Paca!K105</f>
        <v>3052.6490474429993</v>
      </c>
      <c r="BQ109" s="122">
        <f>Paca!L109-Paca!L105</f>
        <v>806.50716470899988</v>
      </c>
      <c r="BR109" s="122">
        <f>Paca!M109-Paca!M105</f>
        <v>1761.4727736289988</v>
      </c>
      <c r="BS109" s="122">
        <f>Paca!N109-Paca!N105</f>
        <v>252.61163840299992</v>
      </c>
      <c r="BT109" s="122">
        <f>Paca!O109-Paca!O105</f>
        <v>-52.518730631000039</v>
      </c>
      <c r="BU109" s="122">
        <f>Paca!P109-Paca!P105</f>
        <v>-77.725499914000011</v>
      </c>
      <c r="BV109" s="122">
        <f>Paca!Q109-Paca!Q105</f>
        <v>10.926684682000001</v>
      </c>
      <c r="BW109" s="122">
        <f>Paca!R109-Paca!R105</f>
        <v>405.01279080199947</v>
      </c>
      <c r="BX109" s="122">
        <f>Paca!S109-Paca!S105</f>
        <v>-53.637774236999974</v>
      </c>
      <c r="BY109" s="53">
        <f>Paca!T109-Paca!T105</f>
        <v>-252.98276120699984</v>
      </c>
    </row>
    <row r="110" spans="1:77" s="106" customFormat="1" x14ac:dyDescent="0.25">
      <c r="A110" s="98" t="str">
        <f>Paca!A110</f>
        <v>T4 2024</v>
      </c>
      <c r="B110" s="143">
        <f>('dep84'!B110/'dep84'!B109-1)*100</f>
        <v>1.8169796495452362</v>
      </c>
      <c r="C110" s="184">
        <f>('dep84'!C110/'dep84'!C109-1)*100</f>
        <v>5.3008035606367798</v>
      </c>
      <c r="D110" s="184">
        <f>('dep84'!D110/'dep84'!D109-1)*100</f>
        <v>-2.6393055950735378</v>
      </c>
      <c r="E110" s="185">
        <f>('dep84'!E110/'dep84'!E109-1)*100</f>
        <v>-1.0109971952386831</v>
      </c>
      <c r="F110" s="186">
        <f>('dep84'!F110/'dep84'!F109-1)*100</f>
        <v>-4.9999628988635632</v>
      </c>
      <c r="G110" s="186">
        <f>('dep84'!G110/'dep84'!G109-1)*100</f>
        <v>6.2335129851515791</v>
      </c>
      <c r="H110" s="186">
        <f>('dep84'!H110/'dep84'!H109-1)*100</f>
        <v>-26.651675513691274</v>
      </c>
      <c r="I110" s="187">
        <f>('dep84'!I110/'dep84'!I109-1)*100</f>
        <v>-3.1918272026622341</v>
      </c>
      <c r="J110" s="184">
        <f>('dep84'!J110/'dep84'!J109-1)*100</f>
        <v>3.1402769221342774</v>
      </c>
      <c r="K110" s="184">
        <f>('dep84'!K110/'dep84'!K109-1)*100</f>
        <v>4.4260740580706948</v>
      </c>
      <c r="L110" s="185">
        <f>('dep84'!L110/'dep84'!L109-1)*100</f>
        <v>8.964141573397777</v>
      </c>
      <c r="M110" s="186">
        <f>('dep84'!M110/'dep84'!M109-1)*100</f>
        <v>-1.5179519066382041</v>
      </c>
      <c r="N110" s="186">
        <f>('dep84'!N110/'dep84'!N109-1)*100</f>
        <v>12.036870971111524</v>
      </c>
      <c r="O110" s="186">
        <f>('dep84'!O110/'dep84'!O109-1)*100</f>
        <v>1.236150548414372</v>
      </c>
      <c r="P110" s="186">
        <f>('dep84'!P110/'dep84'!P109-1)*100</f>
        <v>11.60425362334494</v>
      </c>
      <c r="Q110" s="186">
        <f>('dep84'!Q110/'dep84'!Q109-1)*100</f>
        <v>5.8986016765993909E-2</v>
      </c>
      <c r="R110" s="186">
        <f>('dep84'!R110/'dep84'!R109-1)*100</f>
        <v>3.8987621068758083</v>
      </c>
      <c r="S110" s="151">
        <f>('dep84'!S110/'dep84'!S109-1)*100</f>
        <v>148.68482034876229</v>
      </c>
      <c r="T110" s="188">
        <f>('dep84'!T110/'dep84'!T109-1)*100</f>
        <v>-6.4225677433766055</v>
      </c>
      <c r="U110" s="100">
        <f>'dep84'!B110-'dep84'!B109</f>
        <v>108.90244269699997</v>
      </c>
      <c r="V110" s="100">
        <f>'dep84'!C110-'dep84'!C109</f>
        <v>5.1644863980000082</v>
      </c>
      <c r="W110" s="100">
        <f>'dep84'!D110-'dep84'!D109</f>
        <v>-44.39122889600003</v>
      </c>
      <c r="X110" s="120">
        <f>'dep84'!E110-'dep84'!E109</f>
        <v>-7.8035828429999583</v>
      </c>
      <c r="Y110" s="120">
        <f>'dep84'!F110-'dep84'!F109</f>
        <v>-6.7093808110000026</v>
      </c>
      <c r="Z110" s="120">
        <f>'dep84'!G110-'dep84'!G109</f>
        <v>3.6776636030000063</v>
      </c>
      <c r="AA110" s="120">
        <f>'dep84'!H110-'dep84'!H109</f>
        <v>-12.126961194000003</v>
      </c>
      <c r="AB110" s="120">
        <f>'dep84'!I110-'dep84'!I109</f>
        <v>-21.428967650999994</v>
      </c>
      <c r="AC110" s="100">
        <f>'dep84'!J110-'dep84'!J109</f>
        <v>30.685387634000108</v>
      </c>
      <c r="AD110" s="100">
        <f>'dep84'!K110-'dep84'!K109</f>
        <v>132.73674229900007</v>
      </c>
      <c r="AE110" s="120">
        <f>'dep84'!L110-'dep84'!L109</f>
        <v>84.471754702999988</v>
      </c>
      <c r="AF110" s="120">
        <f>'dep84'!M110-'dep84'!M109</f>
        <v>-17.681382089999943</v>
      </c>
      <c r="AG110" s="120">
        <f>'dep84'!N110-'dep84'!N109</f>
        <v>8.8640824299999963</v>
      </c>
      <c r="AH110" s="120">
        <f>'dep84'!O110-'dep84'!O109</f>
        <v>0.20258428800000061</v>
      </c>
      <c r="AI110" s="120">
        <f>'dep84'!P110-'dep84'!P109</f>
        <v>1.1634186560000011</v>
      </c>
      <c r="AJ110" s="120">
        <f>'dep84'!Q110-'dep84'!Q109</f>
        <v>2.2745450000001277E-3</v>
      </c>
      <c r="AK110" s="120">
        <f>'dep84'!R110-'dep84'!R109</f>
        <v>30.045802763999973</v>
      </c>
      <c r="AL110" s="120">
        <f>'dep84'!S110-'dep84'!S109</f>
        <v>25.668207002999999</v>
      </c>
      <c r="AM110" s="100">
        <f>'dep84'!T110-'dep84'!T109</f>
        <v>-15.292944738000017</v>
      </c>
      <c r="AN110" s="184">
        <f>(Paca!B110/Paca!B106-1)*100</f>
        <v>-2.1654359712090732</v>
      </c>
      <c r="AO110" s="184">
        <f>(Paca!C110/Paca!C106-1)*100</f>
        <v>-12.578445339694987</v>
      </c>
      <c r="AP110" s="184">
        <f>(Paca!D110/Paca!D106-1)*100</f>
        <v>-7.0074298113834477</v>
      </c>
      <c r="AQ110" s="191">
        <f>(Paca!E110/Paca!E106-1)*100</f>
        <v>0.66238453275946352</v>
      </c>
      <c r="AR110" s="191">
        <f>(Paca!F110/Paca!F106-1)*100</f>
        <v>-8.3216428377909875</v>
      </c>
      <c r="AS110" s="191">
        <f>(Paca!G110/Paca!G106-1)*100</f>
        <v>-14.538897632494486</v>
      </c>
      <c r="AT110" s="191">
        <f>(Paca!H110/Paca!H106-1)*100</f>
        <v>-3.9727856599484412</v>
      </c>
      <c r="AU110" s="191">
        <f>(Paca!I110/Paca!I106-1)*100</f>
        <v>-8.1419070301639191</v>
      </c>
      <c r="AV110" s="184">
        <f>(Paca!J110/Paca!J106-1)*100</f>
        <v>-5.0992859902179166</v>
      </c>
      <c r="AW110" s="184">
        <f>(Paca!K110/Paca!K106-1)*100</f>
        <v>3.8668860222618173</v>
      </c>
      <c r="AX110" s="191">
        <f>(Paca!L110/Paca!L106-1)*100</f>
        <v>7.3753850246631725</v>
      </c>
      <c r="AY110" s="191">
        <f>(Paca!M110/Paca!M106-1)*100</f>
        <v>3.5475459296759215</v>
      </c>
      <c r="AZ110" s="191">
        <f>(Paca!N110/Paca!N106-1)*100</f>
        <v>-7.1452982336073223</v>
      </c>
      <c r="BA110" s="191">
        <f>(Paca!O110/Paca!O106-1)*100</f>
        <v>-25.269858004527379</v>
      </c>
      <c r="BB110" s="191">
        <f>(Paca!P110/Paca!P106-1)*100</f>
        <v>-19.528519473965321</v>
      </c>
      <c r="BC110" s="191">
        <f>(Paca!Q110/Paca!Q106-1)*100</f>
        <v>20.69346429537562</v>
      </c>
      <c r="BD110" s="191">
        <f>(Paca!R110/Paca!R106-1)*100</f>
        <v>7.0204429488134323</v>
      </c>
      <c r="BE110" s="191">
        <f>(Paca!S110/Paca!S106-1)*100</f>
        <v>-9.6473027282955588</v>
      </c>
      <c r="BF110" s="184">
        <f>(Paca!T110/Paca!T106-1)*100</f>
        <v>-15.740205724026268</v>
      </c>
      <c r="BG110" s="100">
        <f>Paca!B110-Paca!B106</f>
        <v>-1166.6463220810037</v>
      </c>
      <c r="BH110" s="100">
        <f>Paca!C110-Paca!C106</f>
        <v>-33.461148559000009</v>
      </c>
      <c r="BI110" s="100">
        <f>Paca!D110-Paca!D106</f>
        <v>-822.88308524599961</v>
      </c>
      <c r="BJ110" s="120">
        <f>Paca!E110-Paca!E106</f>
        <v>10.360552160999987</v>
      </c>
      <c r="BK110" s="120">
        <f>Paca!F110-Paca!F106</f>
        <v>-288.26930863899997</v>
      </c>
      <c r="BL110" s="120">
        <f>Paca!G110-Paca!G106</f>
        <v>-116.65907098100001</v>
      </c>
      <c r="BM110" s="120">
        <f>Paca!H110-Paca!H106</f>
        <v>-50.567389392999985</v>
      </c>
      <c r="BN110" s="120">
        <f>Paca!I110-Paca!I106</f>
        <v>-377.74786839399985</v>
      </c>
      <c r="BO110" s="100">
        <f>Paca!J110-Paca!J106</f>
        <v>-681.24642723500074</v>
      </c>
      <c r="BP110" s="100">
        <f>Paca!K110-Paca!K106</f>
        <v>958.09411425399594</v>
      </c>
      <c r="BQ110" s="120">
        <f>Paca!L110-Paca!L106</f>
        <v>439.33173283899941</v>
      </c>
      <c r="BR110" s="120">
        <f>Paca!M110-Paca!M106</f>
        <v>366.52723028999935</v>
      </c>
      <c r="BS110" s="120">
        <f>Paca!N110-Paca!N106</f>
        <v>-88.944707074000007</v>
      </c>
      <c r="BT110" s="120">
        <f>Paca!O110-Paca!O106</f>
        <v>-102.61236484400001</v>
      </c>
      <c r="BU110" s="120">
        <f>Paca!P110-Paca!P106</f>
        <v>-63.609175651999976</v>
      </c>
      <c r="BV110" s="120">
        <f>Paca!Q110-Paca!Q106</f>
        <v>23.631245863000004</v>
      </c>
      <c r="BW110" s="120">
        <f>Paca!R110-Paca!R106</f>
        <v>421.60293660400021</v>
      </c>
      <c r="BX110" s="120">
        <f>Paca!S110-Paca!S106</f>
        <v>-37.832783772000028</v>
      </c>
      <c r="BY110" s="100">
        <f>Paca!T110-Paca!T106</f>
        <v>-587.14977529499993</v>
      </c>
    </row>
    <row r="111" spans="1:77" x14ac:dyDescent="0.25">
      <c r="A111" s="37" t="str">
        <f>Paca!A111</f>
        <v>T1 2025</v>
      </c>
      <c r="B111" s="144">
        <f>('dep84'!B111/'dep84'!B110-1)*100</f>
        <v>-0.530659884591278</v>
      </c>
      <c r="C111" s="179">
        <f>('dep84'!C111/'dep84'!C110-1)*100</f>
        <v>-10.216492900393082</v>
      </c>
      <c r="D111" s="179">
        <f>('dep84'!D111/'dep84'!D110-1)*100</f>
        <v>-0.88261642598028711</v>
      </c>
      <c r="E111" s="180">
        <f>('dep84'!E111/'dep84'!E110-1)*100</f>
        <v>2.9172220306825647</v>
      </c>
      <c r="F111" s="181">
        <f>('dep84'!F111/'dep84'!F110-1)*100</f>
        <v>8.1298066085176757</v>
      </c>
      <c r="G111" s="181">
        <f>('dep84'!G111/'dep84'!G110-1)*100</f>
        <v>-9.0779801981289552</v>
      </c>
      <c r="H111" s="181">
        <f>('dep84'!H111/'dep84'!H110-1)*100</f>
        <v>-21.905368884083842</v>
      </c>
      <c r="I111" s="182">
        <f>('dep84'!I111/'dep84'!I110-1)*100</f>
        <v>-5.24754343793985</v>
      </c>
      <c r="J111" s="179">
        <f>('dep84'!J111/'dep84'!J110-1)*100</f>
        <v>-0.55556085937684685</v>
      </c>
      <c r="K111" s="179">
        <f>('dep84'!K111/'dep84'!K110-1)*100</f>
        <v>0.29302995161524237</v>
      </c>
      <c r="L111" s="180">
        <f>('dep84'!L111/'dep84'!L110-1)*100</f>
        <v>4.2891458816274763</v>
      </c>
      <c r="M111" s="181">
        <f>('dep84'!M111/'dep84'!M110-1)*100</f>
        <v>-2.7295260663091514</v>
      </c>
      <c r="N111" s="181">
        <f>('dep84'!N111/'dep84'!N110-1)*100</f>
        <v>6.3333080764871541</v>
      </c>
      <c r="O111" s="181">
        <f>('dep84'!O111/'dep84'!O110-1)*100</f>
        <v>-47.63422022324287</v>
      </c>
      <c r="P111" s="181">
        <f>('dep84'!P111/'dep84'!P110-1)*100</f>
        <v>5.2532110006570987</v>
      </c>
      <c r="Q111" s="181">
        <f>('dep84'!Q111/'dep84'!Q110-1)*100</f>
        <v>30.099870629474012</v>
      </c>
      <c r="R111" s="181">
        <f>('dep84'!R111/'dep84'!R110-1)*100</f>
        <v>-0.13246850466784865</v>
      </c>
      <c r="S111" s="152">
        <f>('dep84'!S111/'dep84'!S110-1)*100</f>
        <v>-3.6420602408708924</v>
      </c>
      <c r="T111" s="183">
        <f>('dep84'!T111/'dep84'!T110-1)*100</f>
        <v>-4.9486792518813161</v>
      </c>
      <c r="U111" s="52">
        <f>'dep84'!B111-'dep84'!B110</f>
        <v>-32.383517939999365</v>
      </c>
      <c r="V111" s="52">
        <f>'dep84'!C111-'dep84'!C110</f>
        <v>-10.481391682000009</v>
      </c>
      <c r="W111" s="52">
        <f>'dep84'!D111-'dep84'!D110</f>
        <v>-14.45317156200008</v>
      </c>
      <c r="X111" s="121">
        <f>'dep84'!E111-'dep84'!E110</f>
        <v>22.289510364999956</v>
      </c>
      <c r="Y111" s="121">
        <f>'dep84'!F111-'dep84'!F110</f>
        <v>10.363814955999985</v>
      </c>
      <c r="Z111" s="121">
        <f>'dep84'!G111-'dep84'!G110</f>
        <v>-5.6897070670000005</v>
      </c>
      <c r="AA111" s="121">
        <f>'dep84'!H111-'dep84'!H110</f>
        <v>-7.3108561619999968</v>
      </c>
      <c r="AB111" s="121">
        <f>'dep84'!I111-'dep84'!I110</f>
        <v>-34.105933653999955</v>
      </c>
      <c r="AC111" s="52">
        <f>'dep84'!J111-'dep84'!J110</f>
        <v>-5.5991693150000401</v>
      </c>
      <c r="AD111" s="52">
        <f>'dep84'!K111-'dep84'!K110</f>
        <v>9.1768459760005499</v>
      </c>
      <c r="AE111" s="121">
        <f>'dep84'!L111-'dep84'!L110</f>
        <v>44.041005755000015</v>
      </c>
      <c r="AF111" s="121">
        <f>'dep84'!M111-'dep84'!M110</f>
        <v>-31.311402083000075</v>
      </c>
      <c r="AG111" s="121">
        <f>'dep84'!N111-'dep84'!N110</f>
        <v>5.2253064570000021</v>
      </c>
      <c r="AH111" s="121">
        <f>'dep84'!O111-'dep84'!O110</f>
        <v>-7.9029471320000013</v>
      </c>
      <c r="AI111" s="121">
        <f>'dep84'!P111-'dep84'!P110</f>
        <v>0.5877929919999989</v>
      </c>
      <c r="AJ111" s="121">
        <f>'dep84'!Q111-'dep84'!Q110</f>
        <v>1.1613581980000003</v>
      </c>
      <c r="AK111" s="121">
        <f>'dep84'!R111-'dep84'!R110</f>
        <v>-1.0606695049999644</v>
      </c>
      <c r="AL111" s="121">
        <f>'dep84'!S111-'dep84'!S110</f>
        <v>-1.5635987060000005</v>
      </c>
      <c r="AM111" s="52">
        <f>'dep84'!T111-'dep84'!T110</f>
        <v>-11.026631356999985</v>
      </c>
      <c r="AN111" s="189">
        <f>(Paca!B111/Paca!B107-1)*100</f>
        <v>-3.6774756905463168</v>
      </c>
      <c r="AO111" s="189">
        <f>(Paca!C111/Paca!C107-1)*100</f>
        <v>-0.53174380352619677</v>
      </c>
      <c r="AP111" s="189">
        <f>(Paca!D111/Paca!D107-1)*100</f>
        <v>-6.2109637515648242</v>
      </c>
      <c r="AQ111" s="190">
        <f>(Paca!E111/Paca!E107-1)*100</f>
        <v>-8.0803666364612781</v>
      </c>
      <c r="AR111" s="190">
        <f>(Paca!F111/Paca!F107-1)*100</f>
        <v>-10.837998733039701</v>
      </c>
      <c r="AS111" s="190">
        <f>(Paca!G111/Paca!G107-1)*100</f>
        <v>-6.0657133572358806</v>
      </c>
      <c r="AT111" s="190">
        <f>(Paca!H111/Paca!H107-1)*100</f>
        <v>-17.087687829827146</v>
      </c>
      <c r="AU111" s="190">
        <f>(Paca!I111/Paca!I107-1)*100</f>
        <v>1.1614580330078006</v>
      </c>
      <c r="AV111" s="189">
        <f>(Paca!J111/Paca!J107-1)*100</f>
        <v>-0.846925752014549</v>
      </c>
      <c r="AW111" s="189">
        <f>(Paca!K111/Paca!K107-1)*100</f>
        <v>-4.0152712167747513</v>
      </c>
      <c r="AX111" s="190">
        <f>(Paca!L111/Paca!L107-1)*100</f>
        <v>-1.5506737667031256</v>
      </c>
      <c r="AY111" s="190">
        <f>(Paca!M111/Paca!M107-1)*100</f>
        <v>-5.8737199542945646</v>
      </c>
      <c r="AZ111" s="190">
        <f>(Paca!N111/Paca!N107-1)*100</f>
        <v>-13.343281275659781</v>
      </c>
      <c r="BA111" s="190">
        <f>(Paca!O111/Paca!O107-1)*100</f>
        <v>-14.384913727042958</v>
      </c>
      <c r="BB111" s="190">
        <f>(Paca!P111/Paca!P107-1)*100</f>
        <v>-12.038301059151957</v>
      </c>
      <c r="BC111" s="190">
        <f>(Paca!Q111/Paca!Q107-1)*100</f>
        <v>27.630352402417667</v>
      </c>
      <c r="BD111" s="190">
        <f>(Paca!R111/Paca!R107-1)*100</f>
        <v>-3.6845683440256405E-2</v>
      </c>
      <c r="BE111" s="190">
        <f>(Paca!S111/Paca!S107-1)*100</f>
        <v>-17.646223863444199</v>
      </c>
      <c r="BF111" s="189">
        <f>(Paca!T111/Paca!T107-1)*100</f>
        <v>-3.0243604552386616</v>
      </c>
      <c r="BG111" s="53">
        <f>Paca!B111-Paca!B107</f>
        <v>-1982.956363410005</v>
      </c>
      <c r="BH111" s="53">
        <f>Paca!C111-Paca!C107</f>
        <v>-1.239143863999999</v>
      </c>
      <c r="BI111" s="53">
        <f>Paca!D111-Paca!D107</f>
        <v>-727.16363969699887</v>
      </c>
      <c r="BJ111" s="122">
        <f>Paca!E111-Paca!E107</f>
        <v>-140.8009748290001</v>
      </c>
      <c r="BK111" s="122">
        <f>Paca!F111-Paca!F107</f>
        <v>-378.48002368300013</v>
      </c>
      <c r="BL111" s="122">
        <f>Paca!G111-Paca!G107</f>
        <v>-44.225844336000023</v>
      </c>
      <c r="BM111" s="122">
        <f>Paca!H111-Paca!H107</f>
        <v>-215.70872221799982</v>
      </c>
      <c r="BN111" s="122">
        <f>Paca!I111-Paca!I107</f>
        <v>52.051925368999946</v>
      </c>
      <c r="BO111" s="53">
        <f>Paca!J111-Paca!J107</f>
        <v>-106.2553805360003</v>
      </c>
      <c r="BP111" s="53">
        <f>Paca!K111-Paca!K107</f>
        <v>-1045.7710435279987</v>
      </c>
      <c r="BQ111" s="122">
        <f>Paca!L111-Paca!L107</f>
        <v>-99.310502794999593</v>
      </c>
      <c r="BR111" s="122">
        <f>Paca!M111-Paca!M107</f>
        <v>-642.39295212800062</v>
      </c>
      <c r="BS111" s="122">
        <f>Paca!N111-Paca!N107</f>
        <v>-169.54423726200002</v>
      </c>
      <c r="BT111" s="122">
        <f>Paca!O111-Paca!O107</f>
        <v>-52.051850361999982</v>
      </c>
      <c r="BU111" s="122">
        <f>Paca!P111-Paca!P107</f>
        <v>-35.767069608999975</v>
      </c>
      <c r="BV111" s="122">
        <f>Paca!Q111-Paca!Q107</f>
        <v>30.37813869099999</v>
      </c>
      <c r="BW111" s="122">
        <f>Paca!R111-Paca!R107</f>
        <v>-2.2993307189999541</v>
      </c>
      <c r="BX111" s="122">
        <f>Paca!S111-Paca!S107</f>
        <v>-74.783239343999981</v>
      </c>
      <c r="BY111" s="53">
        <f>Paca!T111-Paca!T107</f>
        <v>-102.52715578499965</v>
      </c>
    </row>
    <row r="112" spans="1:77" x14ac:dyDescent="0.25">
      <c r="A112" s="37" t="str">
        <f>Paca!A112</f>
        <v>T2 2025</v>
      </c>
      <c r="B112" s="144">
        <f>('dep84'!B112/'dep84'!B111-1)*100</f>
        <v>0.6114516993185326</v>
      </c>
      <c r="C112" s="179">
        <f>('dep84'!C112/'dep84'!C111-1)*100</f>
        <v>20.030714252686344</v>
      </c>
      <c r="D112" s="179">
        <f>('dep84'!D112/'dep84'!D111-1)*100</f>
        <v>0.24711155471899282</v>
      </c>
      <c r="E112" s="180">
        <f>('dep84'!E112/'dep84'!E111-1)*100</f>
        <v>-4.0389479643929471</v>
      </c>
      <c r="F112" s="181">
        <f>('dep84'!F112/'dep84'!F111-1)*100</f>
        <v>-3.9520309062496817</v>
      </c>
      <c r="G112" s="181">
        <f>('dep84'!G112/'dep84'!G111-1)*100</f>
        <v>43.977795380972729</v>
      </c>
      <c r="H112" s="181">
        <f>('dep84'!H112/'dep84'!H111-1)*100</f>
        <v>116.00485754218073</v>
      </c>
      <c r="I112" s="182">
        <f>('dep84'!I112/'dep84'!I111-1)*100</f>
        <v>-2.2859530472075118</v>
      </c>
      <c r="J112" s="179">
        <f>('dep84'!J112/'dep84'!J111-1)*100</f>
        <v>-1.597863145215106</v>
      </c>
      <c r="K112" s="179">
        <f>('dep84'!K112/'dep84'!K111-1)*100</f>
        <v>-0.59153499106923135</v>
      </c>
      <c r="L112" s="180">
        <f>('dep84'!L112/'dep84'!L111-1)*100</f>
        <v>0.52618311505514548</v>
      </c>
      <c r="M112" s="181">
        <f>('dep84'!M112/'dep84'!M111-1)*100</f>
        <v>3.6230881180831176</v>
      </c>
      <c r="N112" s="181">
        <f>('dep84'!N112/'dep84'!N111-1)*100</f>
        <v>-26.766295854192023</v>
      </c>
      <c r="O112" s="181">
        <f>('dep84'!O112/'dep84'!O111-1)*100</f>
        <v>7.6287179458360388</v>
      </c>
      <c r="P112" s="181">
        <f>('dep84'!P112/'dep84'!P111-1)*100</f>
        <v>35.638650692782228</v>
      </c>
      <c r="Q112" s="181">
        <f>('dep84'!Q112/'dep84'!Q111-1)*100</f>
        <v>16.425295854355284</v>
      </c>
      <c r="R112" s="181">
        <f>('dep84'!R112/'dep84'!R111-1)*100</f>
        <v>-3.1031571754280951</v>
      </c>
      <c r="S112" s="152">
        <f>('dep84'!S112/'dep84'!S111-1)*100</f>
        <v>-53.252842272327051</v>
      </c>
      <c r="T112" s="183">
        <f>('dep84'!T112/'dep84'!T111-1)*100</f>
        <v>23.253032741679824</v>
      </c>
      <c r="U112" s="52">
        <f>'dep84'!B112-'dep84'!B111</f>
        <v>37.115828631999648</v>
      </c>
      <c r="V112" s="52">
        <f>'dep84'!C112-'dep84'!C111</f>
        <v>18.450583883000007</v>
      </c>
      <c r="W112" s="52">
        <f>'dep84'!D112-'dep84'!D111</f>
        <v>4.0108279680000578</v>
      </c>
      <c r="X112" s="121">
        <f>'dep84'!E112-'dep84'!E111</f>
        <v>-31.760501901999987</v>
      </c>
      <c r="Y112" s="121">
        <f>'dep84'!F112-'dep84'!F111</f>
        <v>-5.4475997829999869</v>
      </c>
      <c r="Z112" s="121">
        <f>'dep84'!G112-'dep84'!G111</f>
        <v>25.061277505</v>
      </c>
      <c r="AA112" s="121">
        <f>'dep84'!H112-'dep84'!H111</f>
        <v>30.235351462000001</v>
      </c>
      <c r="AB112" s="121">
        <f>'dep84'!I112-'dep84'!I111</f>
        <v>-14.077699314000029</v>
      </c>
      <c r="AC112" s="52">
        <f>'dep84'!J112-'dep84'!J111</f>
        <v>-16.014450520999958</v>
      </c>
      <c r="AD112" s="52">
        <f>'dep84'!K112-'dep84'!K111</f>
        <v>-18.579440037000495</v>
      </c>
      <c r="AE112" s="121">
        <f>'dep84'!L112-'dep84'!L111</f>
        <v>5.6345914119999634</v>
      </c>
      <c r="AF112" s="121">
        <f>'dep84'!M112-'dep84'!M111</f>
        <v>40.427342867000107</v>
      </c>
      <c r="AG112" s="121">
        <f>'dep84'!N112-'dep84'!N111</f>
        <v>-23.48219829899999</v>
      </c>
      <c r="AH112" s="121">
        <f>'dep84'!O112-'dep84'!O111</f>
        <v>0.66277962600000073</v>
      </c>
      <c r="AI112" s="121">
        <f>'dep84'!P112-'dep84'!P111</f>
        <v>4.1971661890000007</v>
      </c>
      <c r="AJ112" s="121">
        <f>'dep84'!Q112-'dep84'!Q111</f>
        <v>0.82450183499999952</v>
      </c>
      <c r="AK112" s="121">
        <f>'dep84'!R112-'dep84'!R111</f>
        <v>-24.813929114999951</v>
      </c>
      <c r="AL112" s="121">
        <f>'dep84'!S112-'dep84'!S111</f>
        <v>-22.029694551999999</v>
      </c>
      <c r="AM112" s="52">
        <f>'dep84'!T112-'dep84'!T111</f>
        <v>49.248307338999979</v>
      </c>
      <c r="AN112" s="189">
        <f>(Paca!B112/Paca!B108-1)*100</f>
        <v>-3.5813574575791818</v>
      </c>
      <c r="AO112" s="189">
        <f>(Paca!C112/Paca!C108-1)*100</f>
        <v>9.4772187762779616</v>
      </c>
      <c r="AP112" s="189">
        <f>(Paca!D112/Paca!D108-1)*100</f>
        <v>-3.3457092898815266</v>
      </c>
      <c r="AQ112" s="190">
        <f>(Paca!E112/Paca!E108-1)*100</f>
        <v>0.66109784079781964</v>
      </c>
      <c r="AR112" s="190">
        <f>(Paca!F112/Paca!F108-1)*100</f>
        <v>-10.665657019914454</v>
      </c>
      <c r="AS112" s="190">
        <f>(Paca!G112/Paca!G108-1)*100</f>
        <v>-2.2376701968482959</v>
      </c>
      <c r="AT112" s="190">
        <f>(Paca!H112/Paca!H108-1)*100</f>
        <v>-12.373711483701689</v>
      </c>
      <c r="AU112" s="190">
        <f>(Paca!I112/Paca!I108-1)*100</f>
        <v>3.2476488701545403</v>
      </c>
      <c r="AV112" s="189">
        <f>(Paca!J112/Paca!J108-1)*100</f>
        <v>-4.2895364398777165</v>
      </c>
      <c r="AW112" s="189">
        <f>(Paca!K112/Paca!K108-1)*100</f>
        <v>-2.4935013068961731</v>
      </c>
      <c r="AX112" s="190">
        <f>(Paca!L112/Paca!L108-1)*100</f>
        <v>-1.9803610534346872</v>
      </c>
      <c r="AY112" s="190">
        <f>(Paca!M112/Paca!M108-1)*100</f>
        <v>-1.2418304096207922</v>
      </c>
      <c r="AZ112" s="190">
        <f>(Paca!N112/Paca!N108-1)*100</f>
        <v>-18.346873135206742</v>
      </c>
      <c r="BA112" s="190">
        <f>(Paca!O112/Paca!O108-1)*100</f>
        <v>-13.966676410913204</v>
      </c>
      <c r="BB112" s="190">
        <f>(Paca!P112/Paca!P108-1)*100</f>
        <v>-3.2017651478805309</v>
      </c>
      <c r="BC112" s="190">
        <f>(Paca!Q112/Paca!Q108-1)*100</f>
        <v>-10.263770059326749</v>
      </c>
      <c r="BD112" s="190">
        <f>(Paca!R112/Paca!R108-1)*100</f>
        <v>-0.93465202097584577</v>
      </c>
      <c r="BE112" s="190">
        <f>(Paca!S112/Paca!S108-1)*100</f>
        <v>1.2512569799912887</v>
      </c>
      <c r="BF112" s="189">
        <f>(Paca!T112/Paca!T108-1)*100</f>
        <v>-10.871897086680304</v>
      </c>
      <c r="BG112" s="53">
        <f>Paca!B112-Paca!B108</f>
        <v>-1936.561084601999</v>
      </c>
      <c r="BH112" s="53">
        <f>Paca!C112-Paca!C108</f>
        <v>22.798454604000028</v>
      </c>
      <c r="BI112" s="53">
        <f>Paca!D112-Paca!D108</f>
        <v>-379.20507077500042</v>
      </c>
      <c r="BJ112" s="122">
        <f>Paca!E112-Paca!E108</f>
        <v>10.409213796999893</v>
      </c>
      <c r="BK112" s="122">
        <f>Paca!F112-Paca!F108</f>
        <v>-362.55757505099973</v>
      </c>
      <c r="BL112" s="122">
        <f>Paca!G112-Paca!G108</f>
        <v>-16.783451068999966</v>
      </c>
      <c r="BM112" s="122">
        <f>Paca!H112-Paca!H108</f>
        <v>-152.45804602699991</v>
      </c>
      <c r="BN112" s="122">
        <f>Paca!I112-Paca!I108</f>
        <v>142.18478757499997</v>
      </c>
      <c r="BO112" s="53">
        <f>Paca!J112-Paca!J108</f>
        <v>-547.65984476500125</v>
      </c>
      <c r="BP112" s="53">
        <f>Paca!K112-Paca!K108</f>
        <v>-654.70611384699805</v>
      </c>
      <c r="BQ112" s="122">
        <f>Paca!L112-Paca!L108</f>
        <v>-127.6996316069999</v>
      </c>
      <c r="BR112" s="122">
        <f>Paca!M112-Paca!M108</f>
        <v>-134.38237806799953</v>
      </c>
      <c r="BS112" s="122">
        <f>Paca!N112-Paca!N108</f>
        <v>-266.96430493700018</v>
      </c>
      <c r="BT112" s="122">
        <f>Paca!O112-Paca!O108</f>
        <v>-49.415208779000011</v>
      </c>
      <c r="BU112" s="122">
        <f>Paca!P112-Paca!P108</f>
        <v>-9.3142762300000186</v>
      </c>
      <c r="BV112" s="122">
        <f>Paca!Q112-Paca!Q108</f>
        <v>-12.249690725000008</v>
      </c>
      <c r="BW112" s="122">
        <f>Paca!R112-Paca!R108</f>
        <v>-59.588556822999635</v>
      </c>
      <c r="BX112" s="122">
        <f>Paca!S112-Paca!S108</f>
        <v>4.9079333220000194</v>
      </c>
      <c r="BY112" s="53">
        <f>Paca!T112-Paca!T108</f>
        <v>-377.78850981899996</v>
      </c>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3</vt:i4>
      </vt:variant>
    </vt:vector>
  </HeadingPairs>
  <TitlesOfParts>
    <vt:vector size="25" baseType="lpstr">
      <vt:lpstr>Données graphiques à masquer</vt:lpstr>
      <vt:lpstr>Pour NDC taux recours</vt:lpstr>
      <vt:lpstr>Var Paca</vt:lpstr>
      <vt:lpstr>Var dep04</vt:lpstr>
      <vt:lpstr>Var dep05</vt:lpstr>
      <vt:lpstr>Var dep06</vt:lpstr>
      <vt:lpstr>Var dep13</vt:lpstr>
      <vt:lpstr>Var dep83</vt:lpstr>
      <vt:lpstr>Var dep84</vt:lpstr>
      <vt:lpstr>Verif</vt:lpstr>
      <vt:lpstr>Descriptif</vt:lpstr>
      <vt:lpstr>A LIRE</vt:lpstr>
      <vt:lpstr>Synthèse</vt:lpstr>
      <vt:lpstr>France métro</vt:lpstr>
      <vt:lpstr>Paca</vt:lpstr>
      <vt:lpstr>dep04</vt:lpstr>
      <vt:lpstr>dep05</vt:lpstr>
      <vt:lpstr>dep06</vt:lpstr>
      <vt:lpstr>dep13</vt:lpstr>
      <vt:lpstr>dep83</vt:lpstr>
      <vt:lpstr>dep84</vt:lpstr>
      <vt:lpstr>Taux de recours</vt:lpstr>
      <vt:lpstr>'A LIRE'!Zone_d_impression</vt:lpstr>
      <vt:lpstr>Descriptif!Zone_d_impression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2025-09-15T08:01:57Z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2025-09-15T07:54:49Z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c25d5269-7576-4d09-ba73-f93cdaec0efc</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